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 codeName="ThisWorkbook" defaultThemeVersion="124226"/>
  <xr:revisionPtr revIDLastSave="0" documentId="13_ncr:1_{7340ED4F-68BD-4D19-879F-9E90AAE11EA3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pivot table" sheetId="14" r:id="rId1"/>
    <sheet name="visualization 1" sheetId="17" r:id="rId2"/>
    <sheet name="visualisation 2" sheetId="18" r:id="rId3"/>
    <sheet name="Orders" sheetId="9" r:id="rId4"/>
    <sheet name="vlookup" sheetId="12" r:id="rId5"/>
    <sheet name="Hlookup" sheetId="13" r:id="rId6"/>
  </sheets>
  <definedNames>
    <definedName name="_xlnm._FilterDatabase" localSheetId="3" hidden="1">Orders!$A$1:$Y$1953</definedName>
  </definedNames>
  <calcPr calcId="191029"/>
  <pivotCaches>
    <pivotCache cacheId="8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" i="9" l="1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1051" i="9"/>
  <c r="AD1052" i="9"/>
  <c r="AD1053" i="9"/>
  <c r="AD1054" i="9"/>
  <c r="AD1055" i="9"/>
  <c r="AD1056" i="9"/>
  <c r="AD1057" i="9"/>
  <c r="AD1058" i="9"/>
  <c r="AD1059" i="9"/>
  <c r="AD1060" i="9"/>
  <c r="AD1061" i="9"/>
  <c r="AD1062" i="9"/>
  <c r="AD1063" i="9"/>
  <c r="AD1064" i="9"/>
  <c r="AD1065" i="9"/>
  <c r="AD1066" i="9"/>
  <c r="AD1067" i="9"/>
  <c r="AD1068" i="9"/>
  <c r="AD1069" i="9"/>
  <c r="AD1070" i="9"/>
  <c r="AD1071" i="9"/>
  <c r="AD1072" i="9"/>
  <c r="AD1073" i="9"/>
  <c r="AD1074" i="9"/>
  <c r="AD1075" i="9"/>
  <c r="AD1076" i="9"/>
  <c r="AD1077" i="9"/>
  <c r="AD1078" i="9"/>
  <c r="AD1079" i="9"/>
  <c r="AD1080" i="9"/>
  <c r="AD1081" i="9"/>
  <c r="AD1082" i="9"/>
  <c r="AD1083" i="9"/>
  <c r="AD1084" i="9"/>
  <c r="AD1085" i="9"/>
  <c r="AD1086" i="9"/>
  <c r="AD1087" i="9"/>
  <c r="AD1088" i="9"/>
  <c r="AD1089" i="9"/>
  <c r="AD1090" i="9"/>
  <c r="AD1091" i="9"/>
  <c r="AD1092" i="9"/>
  <c r="AD1093" i="9"/>
  <c r="AD1094" i="9"/>
  <c r="AD1095" i="9"/>
  <c r="AD1096" i="9"/>
  <c r="AD1097" i="9"/>
  <c r="AD1098" i="9"/>
  <c r="AD1099" i="9"/>
  <c r="AD1100" i="9"/>
  <c r="AD1101" i="9"/>
  <c r="AD1102" i="9"/>
  <c r="AD1103" i="9"/>
  <c r="AD1104" i="9"/>
  <c r="AD1105" i="9"/>
  <c r="AD1106" i="9"/>
  <c r="AD1107" i="9"/>
  <c r="AD1108" i="9"/>
  <c r="AD1109" i="9"/>
  <c r="AD1110" i="9"/>
  <c r="AD1111" i="9"/>
  <c r="AD1112" i="9"/>
  <c r="AD1113" i="9"/>
  <c r="AD1114" i="9"/>
  <c r="AD1115" i="9"/>
  <c r="AD1116" i="9"/>
  <c r="AD1117" i="9"/>
  <c r="AD1118" i="9"/>
  <c r="AD1119" i="9"/>
  <c r="AD1120" i="9"/>
  <c r="AD1121" i="9"/>
  <c r="AD1122" i="9"/>
  <c r="AD1123" i="9"/>
  <c r="AD1124" i="9"/>
  <c r="AD1125" i="9"/>
  <c r="AD1126" i="9"/>
  <c r="AD1127" i="9"/>
  <c r="AD1128" i="9"/>
  <c r="AD1129" i="9"/>
  <c r="AD1130" i="9"/>
  <c r="AD1131" i="9"/>
  <c r="AD1132" i="9"/>
  <c r="AD1133" i="9"/>
  <c r="AD1134" i="9"/>
  <c r="AD1135" i="9"/>
  <c r="AD1136" i="9"/>
  <c r="AD1137" i="9"/>
  <c r="AD1138" i="9"/>
  <c r="AD1139" i="9"/>
  <c r="AD1140" i="9"/>
  <c r="AD1141" i="9"/>
  <c r="AD1142" i="9"/>
  <c r="AD1143" i="9"/>
  <c r="AD1144" i="9"/>
  <c r="AD1145" i="9"/>
  <c r="AD1146" i="9"/>
  <c r="AD1147" i="9"/>
  <c r="AD1148" i="9"/>
  <c r="AD1149" i="9"/>
  <c r="AD1150" i="9"/>
  <c r="AD1151" i="9"/>
  <c r="AD1152" i="9"/>
  <c r="AD1153" i="9"/>
  <c r="AD1154" i="9"/>
  <c r="AD1155" i="9"/>
  <c r="AD1156" i="9"/>
  <c r="AD1157" i="9"/>
  <c r="AD1158" i="9"/>
  <c r="AD1159" i="9"/>
  <c r="AD1160" i="9"/>
  <c r="AD1161" i="9"/>
  <c r="AD1162" i="9"/>
  <c r="AD1163" i="9"/>
  <c r="AD1164" i="9"/>
  <c r="AD1165" i="9"/>
  <c r="AD1166" i="9"/>
  <c r="AD1167" i="9"/>
  <c r="AD1168" i="9"/>
  <c r="AD1169" i="9"/>
  <c r="AD1170" i="9"/>
  <c r="AD1171" i="9"/>
  <c r="AD1172" i="9"/>
  <c r="AD1173" i="9"/>
  <c r="AD1174" i="9"/>
  <c r="AD1175" i="9"/>
  <c r="AD1176" i="9"/>
  <c r="AD1177" i="9"/>
  <c r="AD1178" i="9"/>
  <c r="AD1179" i="9"/>
  <c r="AD1180" i="9"/>
  <c r="AD1181" i="9"/>
  <c r="AD1182" i="9"/>
  <c r="AD1183" i="9"/>
  <c r="AD1184" i="9"/>
  <c r="AD1185" i="9"/>
  <c r="AD1186" i="9"/>
  <c r="AD1187" i="9"/>
  <c r="AD1188" i="9"/>
  <c r="AD1189" i="9"/>
  <c r="AD1190" i="9"/>
  <c r="AD1191" i="9"/>
  <c r="AD1192" i="9"/>
  <c r="AD1193" i="9"/>
  <c r="AD1194" i="9"/>
  <c r="AD1195" i="9"/>
  <c r="AD1196" i="9"/>
  <c r="AD1197" i="9"/>
  <c r="AD1198" i="9"/>
  <c r="AD1199" i="9"/>
  <c r="AD1200" i="9"/>
  <c r="AD1201" i="9"/>
  <c r="AD1202" i="9"/>
  <c r="AD1203" i="9"/>
  <c r="AD1204" i="9"/>
  <c r="AD1205" i="9"/>
  <c r="AD1206" i="9"/>
  <c r="AD1207" i="9"/>
  <c r="AD1208" i="9"/>
  <c r="AD1209" i="9"/>
  <c r="AD1210" i="9"/>
  <c r="AD1211" i="9"/>
  <c r="AD1212" i="9"/>
  <c r="AD1213" i="9"/>
  <c r="AD1214" i="9"/>
  <c r="AD1215" i="9"/>
  <c r="AD1216" i="9"/>
  <c r="AD1217" i="9"/>
  <c r="AD1218" i="9"/>
  <c r="AD1219" i="9"/>
  <c r="AD1220" i="9"/>
  <c r="AD1221" i="9"/>
  <c r="AD1222" i="9"/>
  <c r="AD1223" i="9"/>
  <c r="AD1224" i="9"/>
  <c r="AD1225" i="9"/>
  <c r="AD1226" i="9"/>
  <c r="AD1227" i="9"/>
  <c r="AD1228" i="9"/>
  <c r="AD1229" i="9"/>
  <c r="AD1230" i="9"/>
  <c r="AD1231" i="9"/>
  <c r="AD1232" i="9"/>
  <c r="AD1233" i="9"/>
  <c r="AD1234" i="9"/>
  <c r="AD1235" i="9"/>
  <c r="AD1236" i="9"/>
  <c r="AD1237" i="9"/>
  <c r="AD1238" i="9"/>
  <c r="AD1239" i="9"/>
  <c r="AD1240" i="9"/>
  <c r="AD1241" i="9"/>
  <c r="AD1242" i="9"/>
  <c r="AD1243" i="9"/>
  <c r="AD1244" i="9"/>
  <c r="AD1245" i="9"/>
  <c r="AD1246" i="9"/>
  <c r="AD1247" i="9"/>
  <c r="AD1248" i="9"/>
  <c r="AD1249" i="9"/>
  <c r="AD1250" i="9"/>
  <c r="AD1251" i="9"/>
  <c r="AD1252" i="9"/>
  <c r="AD1253" i="9"/>
  <c r="AD1254" i="9"/>
  <c r="AD1255" i="9"/>
  <c r="AD1256" i="9"/>
  <c r="AD1257" i="9"/>
  <c r="AD1258" i="9"/>
  <c r="AD1259" i="9"/>
  <c r="AD1260" i="9"/>
  <c r="AD1261" i="9"/>
  <c r="AD1262" i="9"/>
  <c r="AD1263" i="9"/>
  <c r="AD1264" i="9"/>
  <c r="AD1265" i="9"/>
  <c r="AD1266" i="9"/>
  <c r="AD1267" i="9"/>
  <c r="AD1268" i="9"/>
  <c r="AD1269" i="9"/>
  <c r="AD1270" i="9"/>
  <c r="AD1271" i="9"/>
  <c r="AD1272" i="9"/>
  <c r="AD1273" i="9"/>
  <c r="AD1274" i="9"/>
  <c r="AD1275" i="9"/>
  <c r="AD1276" i="9"/>
  <c r="AD1277" i="9"/>
  <c r="AD1278" i="9"/>
  <c r="AD1279" i="9"/>
  <c r="AD1280" i="9"/>
  <c r="AD1281" i="9"/>
  <c r="AD1282" i="9"/>
  <c r="AD1283" i="9"/>
  <c r="AD1284" i="9"/>
  <c r="AD1285" i="9"/>
  <c r="AD1286" i="9"/>
  <c r="AD1287" i="9"/>
  <c r="AD1288" i="9"/>
  <c r="AD1289" i="9"/>
  <c r="AD1290" i="9"/>
  <c r="AD1291" i="9"/>
  <c r="AD1292" i="9"/>
  <c r="AD1293" i="9"/>
  <c r="AD1294" i="9"/>
  <c r="AD1295" i="9"/>
  <c r="AD1296" i="9"/>
  <c r="AD1297" i="9"/>
  <c r="AD1298" i="9"/>
  <c r="AD1299" i="9"/>
  <c r="AD1300" i="9"/>
  <c r="AD1301" i="9"/>
  <c r="AD1302" i="9"/>
  <c r="AD1303" i="9"/>
  <c r="AD1304" i="9"/>
  <c r="AD1305" i="9"/>
  <c r="AD1306" i="9"/>
  <c r="AD1307" i="9"/>
  <c r="AD1308" i="9"/>
  <c r="AD1309" i="9"/>
  <c r="AD1310" i="9"/>
  <c r="AD1311" i="9"/>
  <c r="AD1312" i="9"/>
  <c r="AD1313" i="9"/>
  <c r="AD1314" i="9"/>
  <c r="AD1315" i="9"/>
  <c r="AD1316" i="9"/>
  <c r="AD1317" i="9"/>
  <c r="AD1318" i="9"/>
  <c r="AD1319" i="9"/>
  <c r="AD1320" i="9"/>
  <c r="AD1321" i="9"/>
  <c r="AD1322" i="9"/>
  <c r="AD1323" i="9"/>
  <c r="AD1324" i="9"/>
  <c r="AD1325" i="9"/>
  <c r="AD1326" i="9"/>
  <c r="AD1327" i="9"/>
  <c r="AD1328" i="9"/>
  <c r="AD1329" i="9"/>
  <c r="AD1330" i="9"/>
  <c r="AD1331" i="9"/>
  <c r="AD1332" i="9"/>
  <c r="AD1333" i="9"/>
  <c r="AD1334" i="9"/>
  <c r="AD1335" i="9"/>
  <c r="AD1336" i="9"/>
  <c r="AD1337" i="9"/>
  <c r="AD1338" i="9"/>
  <c r="AD1339" i="9"/>
  <c r="AD1340" i="9"/>
  <c r="AD1341" i="9"/>
  <c r="AD1342" i="9"/>
  <c r="AD1343" i="9"/>
  <c r="AD1344" i="9"/>
  <c r="AD1345" i="9"/>
  <c r="AD1346" i="9"/>
  <c r="AD1347" i="9"/>
  <c r="AD1348" i="9"/>
  <c r="AD1349" i="9"/>
  <c r="AD1350" i="9"/>
  <c r="AD1351" i="9"/>
  <c r="AD1352" i="9"/>
  <c r="AD1353" i="9"/>
  <c r="AD1354" i="9"/>
  <c r="AD1355" i="9"/>
  <c r="AD1356" i="9"/>
  <c r="AD1357" i="9"/>
  <c r="AD1358" i="9"/>
  <c r="AD1359" i="9"/>
  <c r="AD1360" i="9"/>
  <c r="AD1361" i="9"/>
  <c r="AD1362" i="9"/>
  <c r="AD1363" i="9"/>
  <c r="AD1364" i="9"/>
  <c r="AD1365" i="9"/>
  <c r="AD1366" i="9"/>
  <c r="AD1367" i="9"/>
  <c r="AD1368" i="9"/>
  <c r="AD1369" i="9"/>
  <c r="AD1370" i="9"/>
  <c r="AD1371" i="9"/>
  <c r="AD1372" i="9"/>
  <c r="AD1373" i="9"/>
  <c r="AD1374" i="9"/>
  <c r="AD1375" i="9"/>
  <c r="AD1376" i="9"/>
  <c r="AD1377" i="9"/>
  <c r="AD1378" i="9"/>
  <c r="AD1379" i="9"/>
  <c r="AD1380" i="9"/>
  <c r="AD1381" i="9"/>
  <c r="AD1382" i="9"/>
  <c r="AD1383" i="9"/>
  <c r="AD1384" i="9"/>
  <c r="AD1385" i="9"/>
  <c r="AD1386" i="9"/>
  <c r="AD1387" i="9"/>
  <c r="AD1388" i="9"/>
  <c r="AD1389" i="9"/>
  <c r="AD1390" i="9"/>
  <c r="AD1391" i="9"/>
  <c r="AD1392" i="9"/>
  <c r="AD1393" i="9"/>
  <c r="AD1394" i="9"/>
  <c r="AD1395" i="9"/>
  <c r="AD1396" i="9"/>
  <c r="AD1397" i="9"/>
  <c r="AD1398" i="9"/>
  <c r="AD1399" i="9"/>
  <c r="AD1400" i="9"/>
  <c r="AD1401" i="9"/>
  <c r="AD1402" i="9"/>
  <c r="AD1403" i="9"/>
  <c r="AD1404" i="9"/>
  <c r="AD1405" i="9"/>
  <c r="AD1406" i="9"/>
  <c r="AD1407" i="9"/>
  <c r="AD1408" i="9"/>
  <c r="AD1409" i="9"/>
  <c r="AD1410" i="9"/>
  <c r="AD1411" i="9"/>
  <c r="AD1412" i="9"/>
  <c r="AD1413" i="9"/>
  <c r="AD1414" i="9"/>
  <c r="AD1415" i="9"/>
  <c r="AD1416" i="9"/>
  <c r="AD1417" i="9"/>
  <c r="AD1418" i="9"/>
  <c r="AD1419" i="9"/>
  <c r="AD1420" i="9"/>
  <c r="AD1421" i="9"/>
  <c r="AD1422" i="9"/>
  <c r="AD1423" i="9"/>
  <c r="AD1424" i="9"/>
  <c r="AD1425" i="9"/>
  <c r="AD1426" i="9"/>
  <c r="AD1427" i="9"/>
  <c r="AD1428" i="9"/>
  <c r="AD1429" i="9"/>
  <c r="AD1430" i="9"/>
  <c r="AD1431" i="9"/>
  <c r="AD1432" i="9"/>
  <c r="AD1433" i="9"/>
  <c r="AD1434" i="9"/>
  <c r="AD1435" i="9"/>
  <c r="AD1436" i="9"/>
  <c r="AD1437" i="9"/>
  <c r="AD1438" i="9"/>
  <c r="AD1439" i="9"/>
  <c r="AD1440" i="9"/>
  <c r="AD1441" i="9"/>
  <c r="AD1442" i="9"/>
  <c r="AD1443" i="9"/>
  <c r="AD1444" i="9"/>
  <c r="AD1445" i="9"/>
  <c r="AD1446" i="9"/>
  <c r="AD1447" i="9"/>
  <c r="AD1448" i="9"/>
  <c r="AD1449" i="9"/>
  <c r="AD1450" i="9"/>
  <c r="AD1451" i="9"/>
  <c r="AD1452" i="9"/>
  <c r="AD1453" i="9"/>
  <c r="AD1454" i="9"/>
  <c r="AD1455" i="9"/>
  <c r="AD1456" i="9"/>
  <c r="AD1457" i="9"/>
  <c r="AD1458" i="9"/>
  <c r="AD1459" i="9"/>
  <c r="AD1460" i="9"/>
  <c r="AD1461" i="9"/>
  <c r="AD1462" i="9"/>
  <c r="AD1463" i="9"/>
  <c r="AD1464" i="9"/>
  <c r="AD1465" i="9"/>
  <c r="AD1466" i="9"/>
  <c r="AD1467" i="9"/>
  <c r="AD1468" i="9"/>
  <c r="AD1469" i="9"/>
  <c r="AD1470" i="9"/>
  <c r="AD1471" i="9"/>
  <c r="AD1472" i="9"/>
  <c r="AD1473" i="9"/>
  <c r="AD1474" i="9"/>
  <c r="AD1475" i="9"/>
  <c r="AD1476" i="9"/>
  <c r="AD1477" i="9"/>
  <c r="AD1478" i="9"/>
  <c r="AD1479" i="9"/>
  <c r="AD1480" i="9"/>
  <c r="AD1481" i="9"/>
  <c r="AD1482" i="9"/>
  <c r="AD1483" i="9"/>
  <c r="AD1484" i="9"/>
  <c r="AD1485" i="9"/>
  <c r="AD1486" i="9"/>
  <c r="AD1487" i="9"/>
  <c r="AD1488" i="9"/>
  <c r="AD1489" i="9"/>
  <c r="AD1490" i="9"/>
  <c r="AD1491" i="9"/>
  <c r="AD1492" i="9"/>
  <c r="AD1493" i="9"/>
  <c r="AD1494" i="9"/>
  <c r="AD1495" i="9"/>
  <c r="AD1496" i="9"/>
  <c r="AD1497" i="9"/>
  <c r="AD1498" i="9"/>
  <c r="AD1499" i="9"/>
  <c r="AD1500" i="9"/>
  <c r="AD1501" i="9"/>
  <c r="AD1502" i="9"/>
  <c r="AD1503" i="9"/>
  <c r="AD1504" i="9"/>
  <c r="AD1505" i="9"/>
  <c r="AD1506" i="9"/>
  <c r="AD1507" i="9"/>
  <c r="AD1508" i="9"/>
  <c r="AD1509" i="9"/>
  <c r="AD1510" i="9"/>
  <c r="AD1511" i="9"/>
  <c r="AD1512" i="9"/>
  <c r="AD1513" i="9"/>
  <c r="AD1514" i="9"/>
  <c r="AD1515" i="9"/>
  <c r="AD1516" i="9"/>
  <c r="AD1517" i="9"/>
  <c r="AD1518" i="9"/>
  <c r="AD1519" i="9"/>
  <c r="AD1520" i="9"/>
  <c r="AD1521" i="9"/>
  <c r="AD1522" i="9"/>
  <c r="AD1523" i="9"/>
  <c r="AD1524" i="9"/>
  <c r="AD1525" i="9"/>
  <c r="AD1526" i="9"/>
  <c r="AD1527" i="9"/>
  <c r="AD1528" i="9"/>
  <c r="AD1529" i="9"/>
  <c r="AD1530" i="9"/>
  <c r="AD1531" i="9"/>
  <c r="AD1532" i="9"/>
  <c r="AD1533" i="9"/>
  <c r="AD1534" i="9"/>
  <c r="AD1535" i="9"/>
  <c r="AD1536" i="9"/>
  <c r="AD1537" i="9"/>
  <c r="AD1538" i="9"/>
  <c r="AD1539" i="9"/>
  <c r="AD1540" i="9"/>
  <c r="AD1541" i="9"/>
  <c r="AD1542" i="9"/>
  <c r="AD1543" i="9"/>
  <c r="AD1544" i="9"/>
  <c r="AD1545" i="9"/>
  <c r="AD1546" i="9"/>
  <c r="AD1547" i="9"/>
  <c r="AD1548" i="9"/>
  <c r="AD1549" i="9"/>
  <c r="AD1550" i="9"/>
  <c r="AD1551" i="9"/>
  <c r="AD1552" i="9"/>
  <c r="AD1553" i="9"/>
  <c r="AD1554" i="9"/>
  <c r="AD1555" i="9"/>
  <c r="AD1556" i="9"/>
  <c r="AD1557" i="9"/>
  <c r="AD1558" i="9"/>
  <c r="AD1559" i="9"/>
  <c r="AD1560" i="9"/>
  <c r="AD1561" i="9"/>
  <c r="AD1562" i="9"/>
  <c r="AD1563" i="9"/>
  <c r="AD1564" i="9"/>
  <c r="AD1565" i="9"/>
  <c r="AD1566" i="9"/>
  <c r="AD1567" i="9"/>
  <c r="AD1568" i="9"/>
  <c r="AD1569" i="9"/>
  <c r="AD1570" i="9"/>
  <c r="AD1571" i="9"/>
  <c r="AD1572" i="9"/>
  <c r="AD1573" i="9"/>
  <c r="AD1574" i="9"/>
  <c r="AD1575" i="9"/>
  <c r="AD1576" i="9"/>
  <c r="AD1577" i="9"/>
  <c r="AD1578" i="9"/>
  <c r="AD1579" i="9"/>
  <c r="AD1580" i="9"/>
  <c r="AD1581" i="9"/>
  <c r="AD1582" i="9"/>
  <c r="AD1583" i="9"/>
  <c r="AD1584" i="9"/>
  <c r="AD1585" i="9"/>
  <c r="AD1586" i="9"/>
  <c r="AD1587" i="9"/>
  <c r="AD1588" i="9"/>
  <c r="AD1589" i="9"/>
  <c r="AD1590" i="9"/>
  <c r="AD1591" i="9"/>
  <c r="AD1592" i="9"/>
  <c r="AD1593" i="9"/>
  <c r="AD1594" i="9"/>
  <c r="AD1595" i="9"/>
  <c r="AD1596" i="9"/>
  <c r="AD1597" i="9"/>
  <c r="AD1598" i="9"/>
  <c r="AD1599" i="9"/>
  <c r="AD1600" i="9"/>
  <c r="AD1601" i="9"/>
  <c r="AD1602" i="9"/>
  <c r="AD1603" i="9"/>
  <c r="AD1604" i="9"/>
  <c r="AD1605" i="9"/>
  <c r="AD1606" i="9"/>
  <c r="AD1607" i="9"/>
  <c r="AD1608" i="9"/>
  <c r="AD1609" i="9"/>
  <c r="AD1610" i="9"/>
  <c r="AD1611" i="9"/>
  <c r="AD1612" i="9"/>
  <c r="AD1613" i="9"/>
  <c r="AD1614" i="9"/>
  <c r="AD1615" i="9"/>
  <c r="AD1616" i="9"/>
  <c r="AD1617" i="9"/>
  <c r="AD1618" i="9"/>
  <c r="AD1619" i="9"/>
  <c r="AD1620" i="9"/>
  <c r="AD1621" i="9"/>
  <c r="AD1622" i="9"/>
  <c r="AD1623" i="9"/>
  <c r="AD1624" i="9"/>
  <c r="AD1625" i="9"/>
  <c r="AD1626" i="9"/>
  <c r="AD1627" i="9"/>
  <c r="AD1628" i="9"/>
  <c r="AD1629" i="9"/>
  <c r="AD1630" i="9"/>
  <c r="AD1631" i="9"/>
  <c r="AD1632" i="9"/>
  <c r="AD1633" i="9"/>
  <c r="AD1634" i="9"/>
  <c r="AD1635" i="9"/>
  <c r="AD1636" i="9"/>
  <c r="AD1637" i="9"/>
  <c r="AD1638" i="9"/>
  <c r="AD1639" i="9"/>
  <c r="AD1640" i="9"/>
  <c r="AD1641" i="9"/>
  <c r="AD1642" i="9"/>
  <c r="AD1643" i="9"/>
  <c r="AD1644" i="9"/>
  <c r="AD1645" i="9"/>
  <c r="AD1646" i="9"/>
  <c r="AD1647" i="9"/>
  <c r="AD1648" i="9"/>
  <c r="AD1649" i="9"/>
  <c r="AD1650" i="9"/>
  <c r="AD1651" i="9"/>
  <c r="AD1652" i="9"/>
  <c r="AD1653" i="9"/>
  <c r="AD1654" i="9"/>
  <c r="AD1655" i="9"/>
  <c r="AD1656" i="9"/>
  <c r="AD1657" i="9"/>
  <c r="AD1658" i="9"/>
  <c r="AD1659" i="9"/>
  <c r="AD1660" i="9"/>
  <c r="AD1661" i="9"/>
  <c r="AD1662" i="9"/>
  <c r="AD1663" i="9"/>
  <c r="AD1664" i="9"/>
  <c r="AD1665" i="9"/>
  <c r="AD1666" i="9"/>
  <c r="AD1667" i="9"/>
  <c r="AD1668" i="9"/>
  <c r="AD1669" i="9"/>
  <c r="AD1670" i="9"/>
  <c r="AD1671" i="9"/>
  <c r="AD1672" i="9"/>
  <c r="AD1673" i="9"/>
  <c r="AD1674" i="9"/>
  <c r="AD1675" i="9"/>
  <c r="AD1676" i="9"/>
  <c r="AD1677" i="9"/>
  <c r="AD1678" i="9"/>
  <c r="AD1679" i="9"/>
  <c r="AD1680" i="9"/>
  <c r="AD1681" i="9"/>
  <c r="AD1682" i="9"/>
  <c r="AD1683" i="9"/>
  <c r="AD1684" i="9"/>
  <c r="AD1685" i="9"/>
  <c r="AD1686" i="9"/>
  <c r="AD1687" i="9"/>
  <c r="AD1688" i="9"/>
  <c r="AD1689" i="9"/>
  <c r="AD1690" i="9"/>
  <c r="AD1691" i="9"/>
  <c r="AD1692" i="9"/>
  <c r="AD1693" i="9"/>
  <c r="AD1694" i="9"/>
  <c r="AD1695" i="9"/>
  <c r="AD1696" i="9"/>
  <c r="AD1697" i="9"/>
  <c r="AD1698" i="9"/>
  <c r="AD1699" i="9"/>
  <c r="AD1700" i="9"/>
  <c r="AD1701" i="9"/>
  <c r="AD1702" i="9"/>
  <c r="AD1703" i="9"/>
  <c r="AD1704" i="9"/>
  <c r="AD1705" i="9"/>
  <c r="AD1706" i="9"/>
  <c r="AD1707" i="9"/>
  <c r="AD1708" i="9"/>
  <c r="AD1709" i="9"/>
  <c r="AD1710" i="9"/>
  <c r="AD1711" i="9"/>
  <c r="AD1712" i="9"/>
  <c r="AD1713" i="9"/>
  <c r="AD1714" i="9"/>
  <c r="AD1715" i="9"/>
  <c r="AD1716" i="9"/>
  <c r="AD1717" i="9"/>
  <c r="AD1718" i="9"/>
  <c r="AD1719" i="9"/>
  <c r="AD1720" i="9"/>
  <c r="AD1721" i="9"/>
  <c r="AD1722" i="9"/>
  <c r="AD1723" i="9"/>
  <c r="AD1724" i="9"/>
  <c r="AD1725" i="9"/>
  <c r="AD1726" i="9"/>
  <c r="AD1727" i="9"/>
  <c r="AD1728" i="9"/>
  <c r="AD1729" i="9"/>
  <c r="AD1730" i="9"/>
  <c r="AD1731" i="9"/>
  <c r="AD1732" i="9"/>
  <c r="AD1733" i="9"/>
  <c r="AD1734" i="9"/>
  <c r="AD1735" i="9"/>
  <c r="AD1736" i="9"/>
  <c r="AD1737" i="9"/>
  <c r="AD1738" i="9"/>
  <c r="AD1739" i="9"/>
  <c r="AD1740" i="9"/>
  <c r="AD1741" i="9"/>
  <c r="AD1742" i="9"/>
  <c r="AD1743" i="9"/>
  <c r="AD1744" i="9"/>
  <c r="AD1745" i="9"/>
  <c r="AD1746" i="9"/>
  <c r="AD1747" i="9"/>
  <c r="AD1748" i="9"/>
  <c r="AD1749" i="9"/>
  <c r="AD1750" i="9"/>
  <c r="AD1751" i="9"/>
  <c r="AD1752" i="9"/>
  <c r="AD1753" i="9"/>
  <c r="AD1754" i="9"/>
  <c r="AD1755" i="9"/>
  <c r="AD1756" i="9"/>
  <c r="AD1757" i="9"/>
  <c r="AD1758" i="9"/>
  <c r="AD1759" i="9"/>
  <c r="AD1760" i="9"/>
  <c r="AD1761" i="9"/>
  <c r="AD1762" i="9"/>
  <c r="AD1763" i="9"/>
  <c r="AD1764" i="9"/>
  <c r="AD1765" i="9"/>
  <c r="AD1766" i="9"/>
  <c r="AD1767" i="9"/>
  <c r="AD1768" i="9"/>
  <c r="AD1769" i="9"/>
  <c r="AD1770" i="9"/>
  <c r="AD1771" i="9"/>
  <c r="AD1772" i="9"/>
  <c r="AD1773" i="9"/>
  <c r="AD1774" i="9"/>
  <c r="AD1775" i="9"/>
  <c r="AD1776" i="9"/>
  <c r="AD1777" i="9"/>
  <c r="AD1778" i="9"/>
  <c r="AD1779" i="9"/>
  <c r="AD1780" i="9"/>
  <c r="AD1781" i="9"/>
  <c r="AD1782" i="9"/>
  <c r="AD1783" i="9"/>
  <c r="AD1784" i="9"/>
  <c r="AD1785" i="9"/>
  <c r="AD1786" i="9"/>
  <c r="AD1787" i="9"/>
  <c r="AD1788" i="9"/>
  <c r="AD1789" i="9"/>
  <c r="AD1790" i="9"/>
  <c r="AD1791" i="9"/>
  <c r="AD1792" i="9"/>
  <c r="AD1793" i="9"/>
  <c r="AD1794" i="9"/>
  <c r="AD1795" i="9"/>
  <c r="AD1796" i="9"/>
  <c r="AD1797" i="9"/>
  <c r="AD1798" i="9"/>
  <c r="AD1799" i="9"/>
  <c r="AD1800" i="9"/>
  <c r="AD1801" i="9"/>
  <c r="AD1802" i="9"/>
  <c r="AD1803" i="9"/>
  <c r="AD1804" i="9"/>
  <c r="AD1805" i="9"/>
  <c r="AD1806" i="9"/>
  <c r="AD1807" i="9"/>
  <c r="AD1808" i="9"/>
  <c r="AD1809" i="9"/>
  <c r="AD1810" i="9"/>
  <c r="AD1811" i="9"/>
  <c r="AD1812" i="9"/>
  <c r="AD1813" i="9"/>
  <c r="AD1814" i="9"/>
  <c r="AD1815" i="9"/>
  <c r="AD1816" i="9"/>
  <c r="AD1817" i="9"/>
  <c r="AD1818" i="9"/>
  <c r="AD1819" i="9"/>
  <c r="AD1820" i="9"/>
  <c r="AD1821" i="9"/>
  <c r="AD1822" i="9"/>
  <c r="AD1823" i="9"/>
  <c r="AD1824" i="9"/>
  <c r="AD1825" i="9"/>
  <c r="AD1826" i="9"/>
  <c r="AD1827" i="9"/>
  <c r="AD1828" i="9"/>
  <c r="AD1829" i="9"/>
  <c r="AD1830" i="9"/>
  <c r="AD1831" i="9"/>
  <c r="AD1832" i="9"/>
  <c r="AD1833" i="9"/>
  <c r="AD1834" i="9"/>
  <c r="AD1835" i="9"/>
  <c r="AD1836" i="9"/>
  <c r="AD1837" i="9"/>
  <c r="AD1838" i="9"/>
  <c r="AD1839" i="9"/>
  <c r="AD1840" i="9"/>
  <c r="AD1841" i="9"/>
  <c r="AD1842" i="9"/>
  <c r="AD1843" i="9"/>
  <c r="AD1844" i="9"/>
  <c r="AD1845" i="9"/>
  <c r="AD1846" i="9"/>
  <c r="AD1847" i="9"/>
  <c r="AD1848" i="9"/>
  <c r="AD1849" i="9"/>
  <c r="AD1850" i="9"/>
  <c r="AD1851" i="9"/>
  <c r="AD1852" i="9"/>
  <c r="AD1853" i="9"/>
  <c r="AD1854" i="9"/>
  <c r="AD1855" i="9"/>
  <c r="AD1856" i="9"/>
  <c r="AD1857" i="9"/>
  <c r="AD1858" i="9"/>
  <c r="AD1859" i="9"/>
  <c r="AD1860" i="9"/>
  <c r="AD1861" i="9"/>
  <c r="AD1862" i="9"/>
  <c r="AD1863" i="9"/>
  <c r="AD1864" i="9"/>
  <c r="AD1865" i="9"/>
  <c r="AD1866" i="9"/>
  <c r="AD1867" i="9"/>
  <c r="AD1868" i="9"/>
  <c r="AD1869" i="9"/>
  <c r="AD1870" i="9"/>
  <c r="AD1871" i="9"/>
  <c r="AD1872" i="9"/>
  <c r="AD1873" i="9"/>
  <c r="AD1874" i="9"/>
  <c r="AD1875" i="9"/>
  <c r="AD1876" i="9"/>
  <c r="AD1877" i="9"/>
  <c r="AD1878" i="9"/>
  <c r="AD1879" i="9"/>
  <c r="AD1880" i="9"/>
  <c r="AD1881" i="9"/>
  <c r="AD1882" i="9"/>
  <c r="AD1883" i="9"/>
  <c r="AD1884" i="9"/>
  <c r="AD1885" i="9"/>
  <c r="AD1886" i="9"/>
  <c r="AD1887" i="9"/>
  <c r="AD1888" i="9"/>
  <c r="AD1889" i="9"/>
  <c r="AD1890" i="9"/>
  <c r="AD1891" i="9"/>
  <c r="AD1892" i="9"/>
  <c r="AD1893" i="9"/>
  <c r="AD1894" i="9"/>
  <c r="AD1895" i="9"/>
  <c r="AD1896" i="9"/>
  <c r="AD1897" i="9"/>
  <c r="AD1898" i="9"/>
  <c r="AD1899" i="9"/>
  <c r="AD1900" i="9"/>
  <c r="AD1901" i="9"/>
  <c r="AD1902" i="9"/>
  <c r="AD1903" i="9"/>
  <c r="AD1904" i="9"/>
  <c r="AD1905" i="9"/>
  <c r="AD1906" i="9"/>
  <c r="AD1907" i="9"/>
  <c r="AD1908" i="9"/>
  <c r="AD1909" i="9"/>
  <c r="AD1910" i="9"/>
  <c r="AD1911" i="9"/>
  <c r="AD1912" i="9"/>
  <c r="AD1913" i="9"/>
  <c r="AD1914" i="9"/>
  <c r="AD1915" i="9"/>
  <c r="AD1916" i="9"/>
  <c r="AD1917" i="9"/>
  <c r="AD1918" i="9"/>
  <c r="AD1919" i="9"/>
  <c r="AD1920" i="9"/>
  <c r="AD1921" i="9"/>
  <c r="AD1922" i="9"/>
  <c r="AD1923" i="9"/>
  <c r="AD1924" i="9"/>
  <c r="AD1925" i="9"/>
  <c r="AD1926" i="9"/>
  <c r="AD1927" i="9"/>
  <c r="AD1928" i="9"/>
  <c r="AD1929" i="9"/>
  <c r="AD1930" i="9"/>
  <c r="AD1931" i="9"/>
  <c r="AD1932" i="9"/>
  <c r="AD1933" i="9"/>
  <c r="AD1934" i="9"/>
  <c r="AD1935" i="9"/>
  <c r="AD1936" i="9"/>
  <c r="AD1937" i="9"/>
  <c r="AD1938" i="9"/>
  <c r="AD1939" i="9"/>
  <c r="AD1940" i="9"/>
  <c r="AD1941" i="9"/>
  <c r="AD1942" i="9"/>
  <c r="AD1943" i="9"/>
  <c r="AD1944" i="9"/>
  <c r="AD1945" i="9"/>
  <c r="AD1946" i="9"/>
  <c r="AD1947" i="9"/>
  <c r="AD1948" i="9"/>
  <c r="AD1949" i="9"/>
  <c r="AD1950" i="9"/>
  <c r="AD1951" i="9"/>
  <c r="AD1952" i="9"/>
  <c r="AD1953" i="9"/>
  <c r="AD3" i="9"/>
  <c r="AD4" i="9"/>
  <c r="AD5" i="9"/>
  <c r="AD6" i="9"/>
  <c r="AD7" i="9"/>
  <c r="AG15" i="9"/>
  <c r="AG14" i="9"/>
  <c r="AG13" i="9"/>
  <c r="AG12" i="9"/>
  <c r="AH9" i="9"/>
  <c r="AH5" i="9"/>
  <c r="AH4" i="9"/>
  <c r="C18" i="13"/>
  <c r="D18" i="13"/>
  <c r="E18" i="13"/>
  <c r="F18" i="13"/>
  <c r="G18" i="13"/>
  <c r="H18" i="13"/>
  <c r="I18" i="13"/>
  <c r="B18" i="13"/>
  <c r="O13" i="12"/>
  <c r="O14" i="12"/>
  <c r="O15" i="12"/>
  <c r="O12" i="12"/>
  <c r="O5" i="12"/>
  <c r="O6" i="12"/>
  <c r="O4" i="12"/>
  <c r="O3" i="12"/>
  <c r="Y1953" i="12"/>
  <c r="X1953" i="12"/>
  <c r="W1953" i="12"/>
  <c r="V1953" i="12"/>
  <c r="Y1952" i="12"/>
  <c r="X1952" i="12"/>
  <c r="W1952" i="12"/>
  <c r="V1952" i="12"/>
  <c r="Y1951" i="12"/>
  <c r="X1951" i="12"/>
  <c r="W1951" i="12"/>
  <c r="V1951" i="12"/>
  <c r="Y1950" i="12"/>
  <c r="X1950" i="12"/>
  <c r="W1950" i="12"/>
  <c r="V1950" i="12"/>
  <c r="Y1949" i="12"/>
  <c r="X1949" i="12"/>
  <c r="W1949" i="12"/>
  <c r="V1949" i="12"/>
  <c r="Y1948" i="12"/>
  <c r="X1948" i="12"/>
  <c r="W1948" i="12"/>
  <c r="V1948" i="12"/>
  <c r="Y1947" i="12"/>
  <c r="X1947" i="12"/>
  <c r="W1947" i="12"/>
  <c r="V1947" i="12"/>
  <c r="Y1946" i="12"/>
  <c r="X1946" i="12"/>
  <c r="W1946" i="12"/>
  <c r="V1946" i="12"/>
  <c r="Y1945" i="12"/>
  <c r="X1945" i="12"/>
  <c r="W1945" i="12"/>
  <c r="V1945" i="12"/>
  <c r="Y1944" i="12"/>
  <c r="X1944" i="12"/>
  <c r="W1944" i="12"/>
  <c r="V1944" i="12"/>
  <c r="Y1943" i="12"/>
  <c r="X1943" i="12"/>
  <c r="W1943" i="12"/>
  <c r="V1943" i="12"/>
  <c r="Y1942" i="12"/>
  <c r="X1942" i="12"/>
  <c r="W1942" i="12"/>
  <c r="V1942" i="12"/>
  <c r="Y1941" i="12"/>
  <c r="X1941" i="12"/>
  <c r="W1941" i="12"/>
  <c r="V1941" i="12"/>
  <c r="Y1940" i="12"/>
  <c r="X1940" i="12"/>
  <c r="W1940" i="12"/>
  <c r="V1940" i="12"/>
  <c r="Y1939" i="12"/>
  <c r="X1939" i="12"/>
  <c r="W1939" i="12"/>
  <c r="V1939" i="12"/>
  <c r="Y1938" i="12"/>
  <c r="X1938" i="12"/>
  <c r="W1938" i="12"/>
  <c r="V1938" i="12"/>
  <c r="Y1937" i="12"/>
  <c r="X1937" i="12"/>
  <c r="W1937" i="12"/>
  <c r="V1937" i="12"/>
  <c r="Y1936" i="12"/>
  <c r="X1936" i="12"/>
  <c r="W1936" i="12"/>
  <c r="V1936" i="12"/>
  <c r="Y1935" i="12"/>
  <c r="X1935" i="12"/>
  <c r="W1935" i="12"/>
  <c r="V1935" i="12"/>
  <c r="Y1934" i="12"/>
  <c r="X1934" i="12"/>
  <c r="W1934" i="12"/>
  <c r="V1934" i="12"/>
  <c r="Y1933" i="12"/>
  <c r="X1933" i="12"/>
  <c r="W1933" i="12"/>
  <c r="V1933" i="12"/>
  <c r="Y1932" i="12"/>
  <c r="X1932" i="12"/>
  <c r="W1932" i="12"/>
  <c r="V1932" i="12"/>
  <c r="Y1931" i="12"/>
  <c r="X1931" i="12"/>
  <c r="W1931" i="12"/>
  <c r="V1931" i="12"/>
  <c r="Y1930" i="12"/>
  <c r="X1930" i="12"/>
  <c r="W1930" i="12"/>
  <c r="V1930" i="12"/>
  <c r="Y1929" i="12"/>
  <c r="X1929" i="12"/>
  <c r="W1929" i="12"/>
  <c r="V1929" i="12"/>
  <c r="Y1928" i="12"/>
  <c r="X1928" i="12"/>
  <c r="W1928" i="12"/>
  <c r="V1928" i="12"/>
  <c r="Y1927" i="12"/>
  <c r="X1927" i="12"/>
  <c r="W1927" i="12"/>
  <c r="V1927" i="12"/>
  <c r="Y1926" i="12"/>
  <c r="X1926" i="12"/>
  <c r="W1926" i="12"/>
  <c r="V1926" i="12"/>
  <c r="Y1925" i="12"/>
  <c r="X1925" i="12"/>
  <c r="W1925" i="12"/>
  <c r="V1925" i="12"/>
  <c r="Y1924" i="12"/>
  <c r="X1924" i="12"/>
  <c r="W1924" i="12"/>
  <c r="V1924" i="12"/>
  <c r="Y1923" i="12"/>
  <c r="X1923" i="12"/>
  <c r="W1923" i="12"/>
  <c r="V1923" i="12"/>
  <c r="Y1922" i="12"/>
  <c r="X1922" i="12"/>
  <c r="W1922" i="12"/>
  <c r="V1922" i="12"/>
  <c r="Y1921" i="12"/>
  <c r="X1921" i="12"/>
  <c r="W1921" i="12"/>
  <c r="V1921" i="12"/>
  <c r="Y1920" i="12"/>
  <c r="X1920" i="12"/>
  <c r="W1920" i="12"/>
  <c r="V1920" i="12"/>
  <c r="Y1919" i="12"/>
  <c r="X1919" i="12"/>
  <c r="W1919" i="12"/>
  <c r="V1919" i="12"/>
  <c r="Y1918" i="12"/>
  <c r="X1918" i="12"/>
  <c r="W1918" i="12"/>
  <c r="V1918" i="12"/>
  <c r="Y1917" i="12"/>
  <c r="X1917" i="12"/>
  <c r="W1917" i="12"/>
  <c r="V1917" i="12"/>
  <c r="Y1916" i="12"/>
  <c r="X1916" i="12"/>
  <c r="W1916" i="12"/>
  <c r="V1916" i="12"/>
  <c r="Y1915" i="12"/>
  <c r="X1915" i="12"/>
  <c r="W1915" i="12"/>
  <c r="V1915" i="12"/>
  <c r="Y1914" i="12"/>
  <c r="X1914" i="12"/>
  <c r="W1914" i="12"/>
  <c r="V1914" i="12"/>
  <c r="Y1913" i="12"/>
  <c r="X1913" i="12"/>
  <c r="W1913" i="12"/>
  <c r="V1913" i="12"/>
  <c r="Y1912" i="12"/>
  <c r="X1912" i="12"/>
  <c r="W1912" i="12"/>
  <c r="V1912" i="12"/>
  <c r="Y1911" i="12"/>
  <c r="X1911" i="12"/>
  <c r="W1911" i="12"/>
  <c r="V1911" i="12"/>
  <c r="Y1910" i="12"/>
  <c r="X1910" i="12"/>
  <c r="W1910" i="12"/>
  <c r="V1910" i="12"/>
  <c r="Y1909" i="12"/>
  <c r="X1909" i="12"/>
  <c r="W1909" i="12"/>
  <c r="V1909" i="12"/>
  <c r="Y1908" i="12"/>
  <c r="X1908" i="12"/>
  <c r="W1908" i="12"/>
  <c r="V1908" i="12"/>
  <c r="Y1907" i="12"/>
  <c r="X1907" i="12"/>
  <c r="W1907" i="12"/>
  <c r="V1907" i="12"/>
  <c r="Y1906" i="12"/>
  <c r="X1906" i="12"/>
  <c r="W1906" i="12"/>
  <c r="V1906" i="12"/>
  <c r="Y1905" i="12"/>
  <c r="X1905" i="12"/>
  <c r="W1905" i="12"/>
  <c r="V1905" i="12"/>
  <c r="Y1904" i="12"/>
  <c r="X1904" i="12"/>
  <c r="W1904" i="12"/>
  <c r="V1904" i="12"/>
  <c r="Y1903" i="12"/>
  <c r="X1903" i="12"/>
  <c r="W1903" i="12"/>
  <c r="V1903" i="12"/>
  <c r="Y1902" i="12"/>
  <c r="X1902" i="12"/>
  <c r="W1902" i="12"/>
  <c r="V1902" i="12"/>
  <c r="Y1901" i="12"/>
  <c r="X1901" i="12"/>
  <c r="W1901" i="12"/>
  <c r="V1901" i="12"/>
  <c r="Y1900" i="12"/>
  <c r="X1900" i="12"/>
  <c r="W1900" i="12"/>
  <c r="V1900" i="12"/>
  <c r="Y1899" i="12"/>
  <c r="X1899" i="12"/>
  <c r="W1899" i="12"/>
  <c r="V1899" i="12"/>
  <c r="Y1898" i="12"/>
  <c r="X1898" i="12"/>
  <c r="W1898" i="12"/>
  <c r="V1898" i="12"/>
  <c r="Y1897" i="12"/>
  <c r="X1897" i="12"/>
  <c r="W1897" i="12"/>
  <c r="V1897" i="12"/>
  <c r="Y1896" i="12"/>
  <c r="X1896" i="12"/>
  <c r="W1896" i="12"/>
  <c r="V1896" i="12"/>
  <c r="Y1895" i="12"/>
  <c r="X1895" i="12"/>
  <c r="W1895" i="12"/>
  <c r="V1895" i="12"/>
  <c r="Y1894" i="12"/>
  <c r="X1894" i="12"/>
  <c r="W1894" i="12"/>
  <c r="V1894" i="12"/>
  <c r="Y1893" i="12"/>
  <c r="X1893" i="12"/>
  <c r="W1893" i="12"/>
  <c r="V1893" i="12"/>
  <c r="Y1892" i="12"/>
  <c r="X1892" i="12"/>
  <c r="W1892" i="12"/>
  <c r="V1892" i="12"/>
  <c r="Y1891" i="12"/>
  <c r="X1891" i="12"/>
  <c r="W1891" i="12"/>
  <c r="V1891" i="12"/>
  <c r="Y1890" i="12"/>
  <c r="X1890" i="12"/>
  <c r="W1890" i="12"/>
  <c r="V1890" i="12"/>
  <c r="Y1889" i="12"/>
  <c r="X1889" i="12"/>
  <c r="W1889" i="12"/>
  <c r="V1889" i="12"/>
  <c r="Y1888" i="12"/>
  <c r="X1888" i="12"/>
  <c r="W1888" i="12"/>
  <c r="V1888" i="12"/>
  <c r="Y1887" i="12"/>
  <c r="X1887" i="12"/>
  <c r="W1887" i="12"/>
  <c r="V1887" i="12"/>
  <c r="Y1886" i="12"/>
  <c r="X1886" i="12"/>
  <c r="W1886" i="12"/>
  <c r="V1886" i="12"/>
  <c r="Y1885" i="12"/>
  <c r="X1885" i="12"/>
  <c r="W1885" i="12"/>
  <c r="V1885" i="12"/>
  <c r="Y1884" i="12"/>
  <c r="X1884" i="12"/>
  <c r="W1884" i="12"/>
  <c r="V1884" i="12"/>
  <c r="Y1883" i="12"/>
  <c r="X1883" i="12"/>
  <c r="W1883" i="12"/>
  <c r="V1883" i="12"/>
  <c r="Y1882" i="12"/>
  <c r="X1882" i="12"/>
  <c r="W1882" i="12"/>
  <c r="V1882" i="12"/>
  <c r="Y1881" i="12"/>
  <c r="X1881" i="12"/>
  <c r="W1881" i="12"/>
  <c r="V1881" i="12"/>
  <c r="Y1880" i="12"/>
  <c r="X1880" i="12"/>
  <c r="W1880" i="12"/>
  <c r="V1880" i="12"/>
  <c r="Y1879" i="12"/>
  <c r="X1879" i="12"/>
  <c r="W1879" i="12"/>
  <c r="V1879" i="12"/>
  <c r="Y1878" i="12"/>
  <c r="X1878" i="12"/>
  <c r="W1878" i="12"/>
  <c r="V1878" i="12"/>
  <c r="Y1877" i="12"/>
  <c r="X1877" i="12"/>
  <c r="W1877" i="12"/>
  <c r="V1877" i="12"/>
  <c r="Y1876" i="12"/>
  <c r="X1876" i="12"/>
  <c r="W1876" i="12"/>
  <c r="V1876" i="12"/>
  <c r="Y1875" i="12"/>
  <c r="X1875" i="12"/>
  <c r="W1875" i="12"/>
  <c r="V1875" i="12"/>
  <c r="Y1874" i="12"/>
  <c r="X1874" i="12"/>
  <c r="W1874" i="12"/>
  <c r="V1874" i="12"/>
  <c r="Y1873" i="12"/>
  <c r="X1873" i="12"/>
  <c r="W1873" i="12"/>
  <c r="V1873" i="12"/>
  <c r="Y1872" i="12"/>
  <c r="X1872" i="12"/>
  <c r="W1872" i="12"/>
  <c r="V1872" i="12"/>
  <c r="Y1871" i="12"/>
  <c r="X1871" i="12"/>
  <c r="W1871" i="12"/>
  <c r="V1871" i="12"/>
  <c r="Y1870" i="12"/>
  <c r="X1870" i="12"/>
  <c r="W1870" i="12"/>
  <c r="V1870" i="12"/>
  <c r="Y1869" i="12"/>
  <c r="X1869" i="12"/>
  <c r="W1869" i="12"/>
  <c r="V1869" i="12"/>
  <c r="Y1868" i="12"/>
  <c r="X1868" i="12"/>
  <c r="W1868" i="12"/>
  <c r="V1868" i="12"/>
  <c r="Y1867" i="12"/>
  <c r="X1867" i="12"/>
  <c r="W1867" i="12"/>
  <c r="V1867" i="12"/>
  <c r="Y1866" i="12"/>
  <c r="X1866" i="12"/>
  <c r="W1866" i="12"/>
  <c r="V1866" i="12"/>
  <c r="Y1865" i="12"/>
  <c r="X1865" i="12"/>
  <c r="W1865" i="12"/>
  <c r="V1865" i="12"/>
  <c r="Y1864" i="12"/>
  <c r="X1864" i="12"/>
  <c r="W1864" i="12"/>
  <c r="V1864" i="12"/>
  <c r="Y1863" i="12"/>
  <c r="X1863" i="12"/>
  <c r="W1863" i="12"/>
  <c r="V1863" i="12"/>
  <c r="Y1862" i="12"/>
  <c r="X1862" i="12"/>
  <c r="W1862" i="12"/>
  <c r="V1862" i="12"/>
  <c r="Y1861" i="12"/>
  <c r="X1861" i="12"/>
  <c r="W1861" i="12"/>
  <c r="V1861" i="12"/>
  <c r="Y1860" i="12"/>
  <c r="X1860" i="12"/>
  <c r="W1860" i="12"/>
  <c r="V1860" i="12"/>
  <c r="Y1859" i="12"/>
  <c r="X1859" i="12"/>
  <c r="W1859" i="12"/>
  <c r="V1859" i="12"/>
  <c r="Y1858" i="12"/>
  <c r="X1858" i="12"/>
  <c r="W1858" i="12"/>
  <c r="V1858" i="12"/>
  <c r="Y1857" i="12"/>
  <c r="X1857" i="12"/>
  <c r="W1857" i="12"/>
  <c r="V1857" i="12"/>
  <c r="Y1856" i="12"/>
  <c r="X1856" i="12"/>
  <c r="W1856" i="12"/>
  <c r="V1856" i="12"/>
  <c r="Y1855" i="12"/>
  <c r="X1855" i="12"/>
  <c r="W1855" i="12"/>
  <c r="V1855" i="12"/>
  <c r="Y1854" i="12"/>
  <c r="X1854" i="12"/>
  <c r="W1854" i="12"/>
  <c r="V1854" i="12"/>
  <c r="Y1853" i="12"/>
  <c r="X1853" i="12"/>
  <c r="W1853" i="12"/>
  <c r="V1853" i="12"/>
  <c r="Y1852" i="12"/>
  <c r="X1852" i="12"/>
  <c r="W1852" i="12"/>
  <c r="V1852" i="12"/>
  <c r="Y1851" i="12"/>
  <c r="X1851" i="12"/>
  <c r="W1851" i="12"/>
  <c r="V1851" i="12"/>
  <c r="Y1850" i="12"/>
  <c r="X1850" i="12"/>
  <c r="W1850" i="12"/>
  <c r="V1850" i="12"/>
  <c r="Y1849" i="12"/>
  <c r="X1849" i="12"/>
  <c r="W1849" i="12"/>
  <c r="V1849" i="12"/>
  <c r="Y1848" i="12"/>
  <c r="X1848" i="12"/>
  <c r="W1848" i="12"/>
  <c r="V1848" i="12"/>
  <c r="Y1847" i="12"/>
  <c r="X1847" i="12"/>
  <c r="W1847" i="12"/>
  <c r="V1847" i="12"/>
  <c r="Y1846" i="12"/>
  <c r="X1846" i="12"/>
  <c r="W1846" i="12"/>
  <c r="V1846" i="12"/>
  <c r="Y1845" i="12"/>
  <c r="X1845" i="12"/>
  <c r="W1845" i="12"/>
  <c r="V1845" i="12"/>
  <c r="Y1844" i="12"/>
  <c r="X1844" i="12"/>
  <c r="W1844" i="12"/>
  <c r="V1844" i="12"/>
  <c r="Y1843" i="12"/>
  <c r="X1843" i="12"/>
  <c r="W1843" i="12"/>
  <c r="V1843" i="12"/>
  <c r="Y1842" i="12"/>
  <c r="X1842" i="12"/>
  <c r="W1842" i="12"/>
  <c r="V1842" i="12"/>
  <c r="Y1841" i="12"/>
  <c r="X1841" i="12"/>
  <c r="W1841" i="12"/>
  <c r="V1841" i="12"/>
  <c r="Y1840" i="12"/>
  <c r="X1840" i="12"/>
  <c r="W1840" i="12"/>
  <c r="V1840" i="12"/>
  <c r="Y1839" i="12"/>
  <c r="X1839" i="12"/>
  <c r="W1839" i="12"/>
  <c r="V1839" i="12"/>
  <c r="Y1838" i="12"/>
  <c r="X1838" i="12"/>
  <c r="W1838" i="12"/>
  <c r="V1838" i="12"/>
  <c r="Y1837" i="12"/>
  <c r="X1837" i="12"/>
  <c r="W1837" i="12"/>
  <c r="V1837" i="12"/>
  <c r="Y1836" i="12"/>
  <c r="X1836" i="12"/>
  <c r="W1836" i="12"/>
  <c r="V1836" i="12"/>
  <c r="Y1835" i="12"/>
  <c r="X1835" i="12"/>
  <c r="W1835" i="12"/>
  <c r="V1835" i="12"/>
  <c r="Y1834" i="12"/>
  <c r="X1834" i="12"/>
  <c r="W1834" i="12"/>
  <c r="V1834" i="12"/>
  <c r="Y1833" i="12"/>
  <c r="X1833" i="12"/>
  <c r="W1833" i="12"/>
  <c r="V1833" i="12"/>
  <c r="Y1832" i="12"/>
  <c r="X1832" i="12"/>
  <c r="W1832" i="12"/>
  <c r="V1832" i="12"/>
  <c r="Y1831" i="12"/>
  <c r="X1831" i="12"/>
  <c r="W1831" i="12"/>
  <c r="V1831" i="12"/>
  <c r="Y1830" i="12"/>
  <c r="X1830" i="12"/>
  <c r="W1830" i="12"/>
  <c r="V1830" i="12"/>
  <c r="Y1829" i="12"/>
  <c r="X1829" i="12"/>
  <c r="W1829" i="12"/>
  <c r="V1829" i="12"/>
  <c r="Y1828" i="12"/>
  <c r="X1828" i="12"/>
  <c r="W1828" i="12"/>
  <c r="V1828" i="12"/>
  <c r="Y1827" i="12"/>
  <c r="X1827" i="12"/>
  <c r="W1827" i="12"/>
  <c r="V1827" i="12"/>
  <c r="Y1826" i="12"/>
  <c r="X1826" i="12"/>
  <c r="W1826" i="12"/>
  <c r="V1826" i="12"/>
  <c r="Y1825" i="12"/>
  <c r="X1825" i="12"/>
  <c r="W1825" i="12"/>
  <c r="V1825" i="12"/>
  <c r="Y1824" i="12"/>
  <c r="X1824" i="12"/>
  <c r="W1824" i="12"/>
  <c r="V1824" i="12"/>
  <c r="Y1823" i="12"/>
  <c r="X1823" i="12"/>
  <c r="W1823" i="12"/>
  <c r="V1823" i="12"/>
  <c r="Y1822" i="12"/>
  <c r="X1822" i="12"/>
  <c r="W1822" i="12"/>
  <c r="V1822" i="12"/>
  <c r="Y1821" i="12"/>
  <c r="X1821" i="12"/>
  <c r="W1821" i="12"/>
  <c r="V1821" i="12"/>
  <c r="Y1820" i="12"/>
  <c r="X1820" i="12"/>
  <c r="W1820" i="12"/>
  <c r="V1820" i="12"/>
  <c r="Y1819" i="12"/>
  <c r="X1819" i="12"/>
  <c r="W1819" i="12"/>
  <c r="V1819" i="12"/>
  <c r="Y1818" i="12"/>
  <c r="X1818" i="12"/>
  <c r="W1818" i="12"/>
  <c r="V1818" i="12"/>
  <c r="Y1817" i="12"/>
  <c r="X1817" i="12"/>
  <c r="W1817" i="12"/>
  <c r="V1817" i="12"/>
  <c r="Y1816" i="12"/>
  <c r="X1816" i="12"/>
  <c r="W1816" i="12"/>
  <c r="V1816" i="12"/>
  <c r="Y1815" i="12"/>
  <c r="X1815" i="12"/>
  <c r="W1815" i="12"/>
  <c r="V1815" i="12"/>
  <c r="Y1814" i="12"/>
  <c r="X1814" i="12"/>
  <c r="W1814" i="12"/>
  <c r="V1814" i="12"/>
  <c r="Y1813" i="12"/>
  <c r="X1813" i="12"/>
  <c r="W1813" i="12"/>
  <c r="V1813" i="12"/>
  <c r="Y1812" i="12"/>
  <c r="X1812" i="12"/>
  <c r="W1812" i="12"/>
  <c r="V1812" i="12"/>
  <c r="Y1811" i="12"/>
  <c r="X1811" i="12"/>
  <c r="W1811" i="12"/>
  <c r="V1811" i="12"/>
  <c r="Y1810" i="12"/>
  <c r="X1810" i="12"/>
  <c r="W1810" i="12"/>
  <c r="V1810" i="12"/>
  <c r="Y1809" i="12"/>
  <c r="X1809" i="12"/>
  <c r="W1809" i="12"/>
  <c r="V1809" i="12"/>
  <c r="Y1808" i="12"/>
  <c r="X1808" i="12"/>
  <c r="W1808" i="12"/>
  <c r="V1808" i="12"/>
  <c r="Y1807" i="12"/>
  <c r="X1807" i="12"/>
  <c r="W1807" i="12"/>
  <c r="V1807" i="12"/>
  <c r="Y1806" i="12"/>
  <c r="X1806" i="12"/>
  <c r="W1806" i="12"/>
  <c r="V1806" i="12"/>
  <c r="Y1805" i="12"/>
  <c r="X1805" i="12"/>
  <c r="W1805" i="12"/>
  <c r="V1805" i="12"/>
  <c r="Y1804" i="12"/>
  <c r="X1804" i="12"/>
  <c r="W1804" i="12"/>
  <c r="V1804" i="12"/>
  <c r="Y1803" i="12"/>
  <c r="X1803" i="12"/>
  <c r="W1803" i="12"/>
  <c r="V1803" i="12"/>
  <c r="Y1802" i="12"/>
  <c r="X1802" i="12"/>
  <c r="W1802" i="12"/>
  <c r="V1802" i="12"/>
  <c r="Y1801" i="12"/>
  <c r="X1801" i="12"/>
  <c r="W1801" i="12"/>
  <c r="V1801" i="12"/>
  <c r="Y1800" i="12"/>
  <c r="X1800" i="12"/>
  <c r="W1800" i="12"/>
  <c r="V1800" i="12"/>
  <c r="Y1799" i="12"/>
  <c r="X1799" i="12"/>
  <c r="W1799" i="12"/>
  <c r="V1799" i="12"/>
  <c r="Y1798" i="12"/>
  <c r="X1798" i="12"/>
  <c r="W1798" i="12"/>
  <c r="V1798" i="12"/>
  <c r="Y1797" i="12"/>
  <c r="X1797" i="12"/>
  <c r="W1797" i="12"/>
  <c r="V1797" i="12"/>
  <c r="Y1796" i="12"/>
  <c r="X1796" i="12"/>
  <c r="W1796" i="12"/>
  <c r="V1796" i="12"/>
  <c r="Y1795" i="12"/>
  <c r="X1795" i="12"/>
  <c r="W1795" i="12"/>
  <c r="V1795" i="12"/>
  <c r="Y1794" i="12"/>
  <c r="X1794" i="12"/>
  <c r="W1794" i="12"/>
  <c r="V1794" i="12"/>
  <c r="Y1793" i="12"/>
  <c r="X1793" i="12"/>
  <c r="W1793" i="12"/>
  <c r="V1793" i="12"/>
  <c r="Y1792" i="12"/>
  <c r="X1792" i="12"/>
  <c r="W1792" i="12"/>
  <c r="V1792" i="12"/>
  <c r="Y1791" i="12"/>
  <c r="X1791" i="12"/>
  <c r="W1791" i="12"/>
  <c r="V1791" i="12"/>
  <c r="Y1790" i="12"/>
  <c r="X1790" i="12"/>
  <c r="W1790" i="12"/>
  <c r="V1790" i="12"/>
  <c r="Y1789" i="12"/>
  <c r="X1789" i="12"/>
  <c r="W1789" i="12"/>
  <c r="V1789" i="12"/>
  <c r="Y1788" i="12"/>
  <c r="X1788" i="12"/>
  <c r="W1788" i="12"/>
  <c r="V1788" i="12"/>
  <c r="Y1787" i="12"/>
  <c r="X1787" i="12"/>
  <c r="W1787" i="12"/>
  <c r="V1787" i="12"/>
  <c r="Y1786" i="12"/>
  <c r="X1786" i="12"/>
  <c r="W1786" i="12"/>
  <c r="V1786" i="12"/>
  <c r="Y1785" i="12"/>
  <c r="X1785" i="12"/>
  <c r="W1785" i="12"/>
  <c r="V1785" i="12"/>
  <c r="Y1784" i="12"/>
  <c r="X1784" i="12"/>
  <c r="W1784" i="12"/>
  <c r="V1784" i="12"/>
  <c r="Y1783" i="12"/>
  <c r="X1783" i="12"/>
  <c r="W1783" i="12"/>
  <c r="V1783" i="12"/>
  <c r="Y1782" i="12"/>
  <c r="X1782" i="12"/>
  <c r="W1782" i="12"/>
  <c r="V1782" i="12"/>
  <c r="Y1781" i="12"/>
  <c r="X1781" i="12"/>
  <c r="W1781" i="12"/>
  <c r="V1781" i="12"/>
  <c r="Y1780" i="12"/>
  <c r="X1780" i="12"/>
  <c r="W1780" i="12"/>
  <c r="V1780" i="12"/>
  <c r="Y1779" i="12"/>
  <c r="X1779" i="12"/>
  <c r="W1779" i="12"/>
  <c r="V1779" i="12"/>
  <c r="Y1778" i="12"/>
  <c r="X1778" i="12"/>
  <c r="W1778" i="12"/>
  <c r="V1778" i="12"/>
  <c r="Y1777" i="12"/>
  <c r="X1777" i="12"/>
  <c r="W1777" i="12"/>
  <c r="V1777" i="12"/>
  <c r="Y1776" i="12"/>
  <c r="X1776" i="12"/>
  <c r="W1776" i="12"/>
  <c r="V1776" i="12"/>
  <c r="Y1775" i="12"/>
  <c r="X1775" i="12"/>
  <c r="W1775" i="12"/>
  <c r="V1775" i="12"/>
  <c r="Y1774" i="12"/>
  <c r="X1774" i="12"/>
  <c r="W1774" i="12"/>
  <c r="V1774" i="12"/>
  <c r="Y1773" i="12"/>
  <c r="X1773" i="12"/>
  <c r="W1773" i="12"/>
  <c r="V1773" i="12"/>
  <c r="Y1772" i="12"/>
  <c r="X1772" i="12"/>
  <c r="W1772" i="12"/>
  <c r="V1772" i="12"/>
  <c r="Y1771" i="12"/>
  <c r="X1771" i="12"/>
  <c r="W1771" i="12"/>
  <c r="V1771" i="12"/>
  <c r="Y1770" i="12"/>
  <c r="X1770" i="12"/>
  <c r="W1770" i="12"/>
  <c r="V1770" i="12"/>
  <c r="Y1769" i="12"/>
  <c r="X1769" i="12"/>
  <c r="W1769" i="12"/>
  <c r="V1769" i="12"/>
  <c r="Y1768" i="12"/>
  <c r="X1768" i="12"/>
  <c r="W1768" i="12"/>
  <c r="V1768" i="12"/>
  <c r="Y1767" i="12"/>
  <c r="X1767" i="12"/>
  <c r="W1767" i="12"/>
  <c r="V1767" i="12"/>
  <c r="Y1766" i="12"/>
  <c r="X1766" i="12"/>
  <c r="W1766" i="12"/>
  <c r="V1766" i="12"/>
  <c r="Y1765" i="12"/>
  <c r="X1765" i="12"/>
  <c r="W1765" i="12"/>
  <c r="V1765" i="12"/>
  <c r="Y1764" i="12"/>
  <c r="X1764" i="12"/>
  <c r="W1764" i="12"/>
  <c r="V1764" i="12"/>
  <c r="Y1763" i="12"/>
  <c r="X1763" i="12"/>
  <c r="W1763" i="12"/>
  <c r="V1763" i="12"/>
  <c r="Y1762" i="12"/>
  <c r="X1762" i="12"/>
  <c r="W1762" i="12"/>
  <c r="V1762" i="12"/>
  <c r="Y1761" i="12"/>
  <c r="X1761" i="12"/>
  <c r="W1761" i="12"/>
  <c r="V1761" i="12"/>
  <c r="Y1760" i="12"/>
  <c r="X1760" i="12"/>
  <c r="W1760" i="12"/>
  <c r="V1760" i="12"/>
  <c r="Y1759" i="12"/>
  <c r="X1759" i="12"/>
  <c r="W1759" i="12"/>
  <c r="V1759" i="12"/>
  <c r="Y1758" i="12"/>
  <c r="X1758" i="12"/>
  <c r="W1758" i="12"/>
  <c r="V1758" i="12"/>
  <c r="Y1757" i="12"/>
  <c r="X1757" i="12"/>
  <c r="W1757" i="12"/>
  <c r="V1757" i="12"/>
  <c r="Y1756" i="12"/>
  <c r="X1756" i="12"/>
  <c r="W1756" i="12"/>
  <c r="V1756" i="12"/>
  <c r="Y1755" i="12"/>
  <c r="X1755" i="12"/>
  <c r="W1755" i="12"/>
  <c r="V1755" i="12"/>
  <c r="Y1754" i="12"/>
  <c r="X1754" i="12"/>
  <c r="W1754" i="12"/>
  <c r="V1754" i="12"/>
  <c r="Y1753" i="12"/>
  <c r="X1753" i="12"/>
  <c r="W1753" i="12"/>
  <c r="V1753" i="12"/>
  <c r="Y1752" i="12"/>
  <c r="X1752" i="12"/>
  <c r="W1752" i="12"/>
  <c r="V1752" i="12"/>
  <c r="Y1751" i="12"/>
  <c r="X1751" i="12"/>
  <c r="W1751" i="12"/>
  <c r="V1751" i="12"/>
  <c r="Y1750" i="12"/>
  <c r="X1750" i="12"/>
  <c r="W1750" i="12"/>
  <c r="V1750" i="12"/>
  <c r="Y1749" i="12"/>
  <c r="X1749" i="12"/>
  <c r="W1749" i="12"/>
  <c r="V1749" i="12"/>
  <c r="Y1748" i="12"/>
  <c r="X1748" i="12"/>
  <c r="W1748" i="12"/>
  <c r="V1748" i="12"/>
  <c r="Y1747" i="12"/>
  <c r="X1747" i="12"/>
  <c r="W1747" i="12"/>
  <c r="V1747" i="12"/>
  <c r="Y1746" i="12"/>
  <c r="X1746" i="12"/>
  <c r="W1746" i="12"/>
  <c r="V1746" i="12"/>
  <c r="Y1745" i="12"/>
  <c r="X1745" i="12"/>
  <c r="W1745" i="12"/>
  <c r="V1745" i="12"/>
  <c r="Y1744" i="12"/>
  <c r="X1744" i="12"/>
  <c r="W1744" i="12"/>
  <c r="V1744" i="12"/>
  <c r="Y1743" i="12"/>
  <c r="X1743" i="12"/>
  <c r="W1743" i="12"/>
  <c r="V1743" i="12"/>
  <c r="Y1742" i="12"/>
  <c r="X1742" i="12"/>
  <c r="W1742" i="12"/>
  <c r="V1742" i="12"/>
  <c r="Y1741" i="12"/>
  <c r="X1741" i="12"/>
  <c r="W1741" i="12"/>
  <c r="V1741" i="12"/>
  <c r="Y1740" i="12"/>
  <c r="X1740" i="12"/>
  <c r="W1740" i="12"/>
  <c r="V1740" i="12"/>
  <c r="Y1739" i="12"/>
  <c r="X1739" i="12"/>
  <c r="W1739" i="12"/>
  <c r="V1739" i="12"/>
  <c r="Y1738" i="12"/>
  <c r="X1738" i="12"/>
  <c r="W1738" i="12"/>
  <c r="V1738" i="12"/>
  <c r="Y1737" i="12"/>
  <c r="X1737" i="12"/>
  <c r="W1737" i="12"/>
  <c r="V1737" i="12"/>
  <c r="Y1736" i="12"/>
  <c r="X1736" i="12"/>
  <c r="W1736" i="12"/>
  <c r="V1736" i="12"/>
  <c r="Y1735" i="12"/>
  <c r="X1735" i="12"/>
  <c r="W1735" i="12"/>
  <c r="V1735" i="12"/>
  <c r="Y1734" i="12"/>
  <c r="X1734" i="12"/>
  <c r="W1734" i="12"/>
  <c r="V1734" i="12"/>
  <c r="Y1733" i="12"/>
  <c r="X1733" i="12"/>
  <c r="W1733" i="12"/>
  <c r="V1733" i="12"/>
  <c r="Y1732" i="12"/>
  <c r="X1732" i="12"/>
  <c r="W1732" i="12"/>
  <c r="V1732" i="12"/>
  <c r="Y1731" i="12"/>
  <c r="X1731" i="12"/>
  <c r="W1731" i="12"/>
  <c r="V1731" i="12"/>
  <c r="Y1730" i="12"/>
  <c r="X1730" i="12"/>
  <c r="W1730" i="12"/>
  <c r="V1730" i="12"/>
  <c r="Y1729" i="12"/>
  <c r="X1729" i="12"/>
  <c r="W1729" i="12"/>
  <c r="V1729" i="12"/>
  <c r="Y1728" i="12"/>
  <c r="X1728" i="12"/>
  <c r="W1728" i="12"/>
  <c r="V1728" i="12"/>
  <c r="Y1727" i="12"/>
  <c r="X1727" i="12"/>
  <c r="W1727" i="12"/>
  <c r="V1727" i="12"/>
  <c r="Y1726" i="12"/>
  <c r="X1726" i="12"/>
  <c r="W1726" i="12"/>
  <c r="V1726" i="12"/>
  <c r="Y1725" i="12"/>
  <c r="X1725" i="12"/>
  <c r="W1725" i="12"/>
  <c r="V1725" i="12"/>
  <c r="Y1724" i="12"/>
  <c r="X1724" i="12"/>
  <c r="W1724" i="12"/>
  <c r="V1724" i="12"/>
  <c r="Y1723" i="12"/>
  <c r="X1723" i="12"/>
  <c r="W1723" i="12"/>
  <c r="V1723" i="12"/>
  <c r="Y1722" i="12"/>
  <c r="X1722" i="12"/>
  <c r="W1722" i="12"/>
  <c r="V1722" i="12"/>
  <c r="Y1721" i="12"/>
  <c r="X1721" i="12"/>
  <c r="W1721" i="12"/>
  <c r="V1721" i="12"/>
  <c r="Y1720" i="12"/>
  <c r="X1720" i="12"/>
  <c r="W1720" i="12"/>
  <c r="V1720" i="12"/>
  <c r="Y1719" i="12"/>
  <c r="X1719" i="12"/>
  <c r="W1719" i="12"/>
  <c r="V1719" i="12"/>
  <c r="Y1718" i="12"/>
  <c r="X1718" i="12"/>
  <c r="W1718" i="12"/>
  <c r="V1718" i="12"/>
  <c r="Y1717" i="12"/>
  <c r="X1717" i="12"/>
  <c r="W1717" i="12"/>
  <c r="V1717" i="12"/>
  <c r="Y1716" i="12"/>
  <c r="X1716" i="12"/>
  <c r="W1716" i="12"/>
  <c r="V1716" i="12"/>
  <c r="Y1715" i="12"/>
  <c r="X1715" i="12"/>
  <c r="W1715" i="12"/>
  <c r="V1715" i="12"/>
  <c r="Y1714" i="12"/>
  <c r="X1714" i="12"/>
  <c r="W1714" i="12"/>
  <c r="V1714" i="12"/>
  <c r="Y1713" i="12"/>
  <c r="X1713" i="12"/>
  <c r="W1713" i="12"/>
  <c r="V1713" i="12"/>
  <c r="Y1712" i="12"/>
  <c r="X1712" i="12"/>
  <c r="W1712" i="12"/>
  <c r="V1712" i="12"/>
  <c r="Y1711" i="12"/>
  <c r="X1711" i="12"/>
  <c r="W1711" i="12"/>
  <c r="V1711" i="12"/>
  <c r="Y1710" i="12"/>
  <c r="X1710" i="12"/>
  <c r="W1710" i="12"/>
  <c r="V1710" i="12"/>
  <c r="Y1709" i="12"/>
  <c r="X1709" i="12"/>
  <c r="W1709" i="12"/>
  <c r="V1709" i="12"/>
  <c r="Y1708" i="12"/>
  <c r="X1708" i="12"/>
  <c r="W1708" i="12"/>
  <c r="V1708" i="12"/>
  <c r="Y1707" i="12"/>
  <c r="X1707" i="12"/>
  <c r="W1707" i="12"/>
  <c r="V1707" i="12"/>
  <c r="Y1706" i="12"/>
  <c r="X1706" i="12"/>
  <c r="W1706" i="12"/>
  <c r="V1706" i="12"/>
  <c r="Y1705" i="12"/>
  <c r="X1705" i="12"/>
  <c r="W1705" i="12"/>
  <c r="V1705" i="12"/>
  <c r="Y1704" i="12"/>
  <c r="X1704" i="12"/>
  <c r="W1704" i="12"/>
  <c r="V1704" i="12"/>
  <c r="Y1703" i="12"/>
  <c r="X1703" i="12"/>
  <c r="W1703" i="12"/>
  <c r="V1703" i="12"/>
  <c r="Y1702" i="12"/>
  <c r="X1702" i="12"/>
  <c r="W1702" i="12"/>
  <c r="V1702" i="12"/>
  <c r="Y1701" i="12"/>
  <c r="X1701" i="12"/>
  <c r="W1701" i="12"/>
  <c r="V1701" i="12"/>
  <c r="Y1700" i="12"/>
  <c r="X1700" i="12"/>
  <c r="W1700" i="12"/>
  <c r="V1700" i="12"/>
  <c r="Y1699" i="12"/>
  <c r="X1699" i="12"/>
  <c r="W1699" i="12"/>
  <c r="V1699" i="12"/>
  <c r="Y1698" i="12"/>
  <c r="X1698" i="12"/>
  <c r="W1698" i="12"/>
  <c r="V1698" i="12"/>
  <c r="Y1697" i="12"/>
  <c r="X1697" i="12"/>
  <c r="W1697" i="12"/>
  <c r="V1697" i="12"/>
  <c r="Y1696" i="12"/>
  <c r="X1696" i="12"/>
  <c r="W1696" i="12"/>
  <c r="V1696" i="12"/>
  <c r="Y1695" i="12"/>
  <c r="X1695" i="12"/>
  <c r="W1695" i="12"/>
  <c r="V1695" i="12"/>
  <c r="Y1694" i="12"/>
  <c r="X1694" i="12"/>
  <c r="W1694" i="12"/>
  <c r="V1694" i="12"/>
  <c r="Y1693" i="12"/>
  <c r="X1693" i="12"/>
  <c r="W1693" i="12"/>
  <c r="V1693" i="12"/>
  <c r="Y1692" i="12"/>
  <c r="X1692" i="12"/>
  <c r="W1692" i="12"/>
  <c r="V1692" i="12"/>
  <c r="Y1691" i="12"/>
  <c r="X1691" i="12"/>
  <c r="W1691" i="12"/>
  <c r="V1691" i="12"/>
  <c r="Y1690" i="12"/>
  <c r="X1690" i="12"/>
  <c r="W1690" i="12"/>
  <c r="V1690" i="12"/>
  <c r="Y1689" i="12"/>
  <c r="X1689" i="12"/>
  <c r="W1689" i="12"/>
  <c r="V1689" i="12"/>
  <c r="Y1688" i="12"/>
  <c r="X1688" i="12"/>
  <c r="W1688" i="12"/>
  <c r="V1688" i="12"/>
  <c r="Y1687" i="12"/>
  <c r="X1687" i="12"/>
  <c r="W1687" i="12"/>
  <c r="V1687" i="12"/>
  <c r="Y1686" i="12"/>
  <c r="X1686" i="12"/>
  <c r="W1686" i="12"/>
  <c r="V1686" i="12"/>
  <c r="Y1685" i="12"/>
  <c r="X1685" i="12"/>
  <c r="W1685" i="12"/>
  <c r="V1685" i="12"/>
  <c r="Y1684" i="12"/>
  <c r="X1684" i="12"/>
  <c r="W1684" i="12"/>
  <c r="V1684" i="12"/>
  <c r="Y1683" i="12"/>
  <c r="X1683" i="12"/>
  <c r="W1683" i="12"/>
  <c r="V1683" i="12"/>
  <c r="Y1682" i="12"/>
  <c r="X1682" i="12"/>
  <c r="W1682" i="12"/>
  <c r="V1682" i="12"/>
  <c r="Y1681" i="12"/>
  <c r="X1681" i="12"/>
  <c r="W1681" i="12"/>
  <c r="V1681" i="12"/>
  <c r="Y1680" i="12"/>
  <c r="X1680" i="12"/>
  <c r="W1680" i="12"/>
  <c r="V1680" i="12"/>
  <c r="Y1679" i="12"/>
  <c r="X1679" i="12"/>
  <c r="W1679" i="12"/>
  <c r="V1679" i="12"/>
  <c r="Y1678" i="12"/>
  <c r="X1678" i="12"/>
  <c r="W1678" i="12"/>
  <c r="V1678" i="12"/>
  <c r="Y1677" i="12"/>
  <c r="X1677" i="12"/>
  <c r="W1677" i="12"/>
  <c r="V1677" i="12"/>
  <c r="Y1676" i="12"/>
  <c r="X1676" i="12"/>
  <c r="W1676" i="12"/>
  <c r="V1676" i="12"/>
  <c r="Y1675" i="12"/>
  <c r="X1675" i="12"/>
  <c r="W1675" i="12"/>
  <c r="V1675" i="12"/>
  <c r="Y1674" i="12"/>
  <c r="X1674" i="12"/>
  <c r="W1674" i="12"/>
  <c r="V1674" i="12"/>
  <c r="Y1673" i="12"/>
  <c r="X1673" i="12"/>
  <c r="W1673" i="12"/>
  <c r="V1673" i="12"/>
  <c r="Y1672" i="12"/>
  <c r="X1672" i="12"/>
  <c r="W1672" i="12"/>
  <c r="V1672" i="12"/>
  <c r="Y1671" i="12"/>
  <c r="X1671" i="12"/>
  <c r="W1671" i="12"/>
  <c r="V1671" i="12"/>
  <c r="Y1670" i="12"/>
  <c r="X1670" i="12"/>
  <c r="W1670" i="12"/>
  <c r="V1670" i="12"/>
  <c r="Y1669" i="12"/>
  <c r="X1669" i="12"/>
  <c r="W1669" i="12"/>
  <c r="V1669" i="12"/>
  <c r="Y1668" i="12"/>
  <c r="X1668" i="12"/>
  <c r="W1668" i="12"/>
  <c r="V1668" i="12"/>
  <c r="Y1667" i="12"/>
  <c r="X1667" i="12"/>
  <c r="W1667" i="12"/>
  <c r="V1667" i="12"/>
  <c r="Y1666" i="12"/>
  <c r="X1666" i="12"/>
  <c r="W1666" i="12"/>
  <c r="V1666" i="12"/>
  <c r="Y1665" i="12"/>
  <c r="X1665" i="12"/>
  <c r="W1665" i="12"/>
  <c r="V1665" i="12"/>
  <c r="Y1664" i="12"/>
  <c r="X1664" i="12"/>
  <c r="W1664" i="12"/>
  <c r="V1664" i="12"/>
  <c r="Y1663" i="12"/>
  <c r="X1663" i="12"/>
  <c r="W1663" i="12"/>
  <c r="V1663" i="12"/>
  <c r="Y1662" i="12"/>
  <c r="X1662" i="12"/>
  <c r="W1662" i="12"/>
  <c r="V1662" i="12"/>
  <c r="Y1661" i="12"/>
  <c r="X1661" i="12"/>
  <c r="W1661" i="12"/>
  <c r="V1661" i="12"/>
  <c r="Y1660" i="12"/>
  <c r="X1660" i="12"/>
  <c r="W1660" i="12"/>
  <c r="V1660" i="12"/>
  <c r="Y1659" i="12"/>
  <c r="X1659" i="12"/>
  <c r="W1659" i="12"/>
  <c r="V1659" i="12"/>
  <c r="Y1658" i="12"/>
  <c r="X1658" i="12"/>
  <c r="W1658" i="12"/>
  <c r="V1658" i="12"/>
  <c r="Y1657" i="12"/>
  <c r="X1657" i="12"/>
  <c r="W1657" i="12"/>
  <c r="V1657" i="12"/>
  <c r="Y1656" i="12"/>
  <c r="X1656" i="12"/>
  <c r="W1656" i="12"/>
  <c r="V1656" i="12"/>
  <c r="Y1655" i="12"/>
  <c r="X1655" i="12"/>
  <c r="W1655" i="12"/>
  <c r="V1655" i="12"/>
  <c r="Y1654" i="12"/>
  <c r="X1654" i="12"/>
  <c r="W1654" i="12"/>
  <c r="V1654" i="12"/>
  <c r="Y1653" i="12"/>
  <c r="X1653" i="12"/>
  <c r="W1653" i="12"/>
  <c r="V1653" i="12"/>
  <c r="Y1652" i="12"/>
  <c r="X1652" i="12"/>
  <c r="W1652" i="12"/>
  <c r="V1652" i="12"/>
  <c r="Y1651" i="12"/>
  <c r="X1651" i="12"/>
  <c r="W1651" i="12"/>
  <c r="V1651" i="12"/>
  <c r="Y1650" i="12"/>
  <c r="X1650" i="12"/>
  <c r="W1650" i="12"/>
  <c r="V1650" i="12"/>
  <c r="Y1649" i="12"/>
  <c r="X1649" i="12"/>
  <c r="W1649" i="12"/>
  <c r="V1649" i="12"/>
  <c r="Y1648" i="12"/>
  <c r="X1648" i="12"/>
  <c r="W1648" i="12"/>
  <c r="V1648" i="12"/>
  <c r="Y1647" i="12"/>
  <c r="X1647" i="12"/>
  <c r="W1647" i="12"/>
  <c r="V1647" i="12"/>
  <c r="Y1646" i="12"/>
  <c r="X1646" i="12"/>
  <c r="W1646" i="12"/>
  <c r="V1646" i="12"/>
  <c r="Y1645" i="12"/>
  <c r="X1645" i="12"/>
  <c r="W1645" i="12"/>
  <c r="V1645" i="12"/>
  <c r="Y1644" i="12"/>
  <c r="X1644" i="12"/>
  <c r="W1644" i="12"/>
  <c r="V1644" i="12"/>
  <c r="Y1643" i="12"/>
  <c r="X1643" i="12"/>
  <c r="W1643" i="12"/>
  <c r="V1643" i="12"/>
  <c r="Y1642" i="12"/>
  <c r="X1642" i="12"/>
  <c r="W1642" i="12"/>
  <c r="V1642" i="12"/>
  <c r="Y1641" i="12"/>
  <c r="X1641" i="12"/>
  <c r="W1641" i="12"/>
  <c r="V1641" i="12"/>
  <c r="Y1640" i="12"/>
  <c r="X1640" i="12"/>
  <c r="W1640" i="12"/>
  <c r="V1640" i="12"/>
  <c r="Y1639" i="12"/>
  <c r="X1639" i="12"/>
  <c r="W1639" i="12"/>
  <c r="V1639" i="12"/>
  <c r="Y1638" i="12"/>
  <c r="X1638" i="12"/>
  <c r="W1638" i="12"/>
  <c r="V1638" i="12"/>
  <c r="Y1637" i="12"/>
  <c r="X1637" i="12"/>
  <c r="W1637" i="12"/>
  <c r="V1637" i="12"/>
  <c r="Y1636" i="12"/>
  <c r="X1636" i="12"/>
  <c r="W1636" i="12"/>
  <c r="V1636" i="12"/>
  <c r="Y1635" i="12"/>
  <c r="X1635" i="12"/>
  <c r="W1635" i="12"/>
  <c r="V1635" i="12"/>
  <c r="Y1634" i="12"/>
  <c r="X1634" i="12"/>
  <c r="W1634" i="12"/>
  <c r="V1634" i="12"/>
  <c r="Y1633" i="12"/>
  <c r="X1633" i="12"/>
  <c r="W1633" i="12"/>
  <c r="V1633" i="12"/>
  <c r="Y1632" i="12"/>
  <c r="X1632" i="12"/>
  <c r="W1632" i="12"/>
  <c r="V1632" i="12"/>
  <c r="Y1631" i="12"/>
  <c r="X1631" i="12"/>
  <c r="W1631" i="12"/>
  <c r="V1631" i="12"/>
  <c r="Y1630" i="12"/>
  <c r="X1630" i="12"/>
  <c r="W1630" i="12"/>
  <c r="V1630" i="12"/>
  <c r="Y1629" i="12"/>
  <c r="X1629" i="12"/>
  <c r="W1629" i="12"/>
  <c r="V1629" i="12"/>
  <c r="Y1628" i="12"/>
  <c r="X1628" i="12"/>
  <c r="W1628" i="12"/>
  <c r="V1628" i="12"/>
  <c r="Y1627" i="12"/>
  <c r="X1627" i="12"/>
  <c r="W1627" i="12"/>
  <c r="V1627" i="12"/>
  <c r="Y1626" i="12"/>
  <c r="X1626" i="12"/>
  <c r="W1626" i="12"/>
  <c r="V1626" i="12"/>
  <c r="Y1625" i="12"/>
  <c r="X1625" i="12"/>
  <c r="W1625" i="12"/>
  <c r="V1625" i="12"/>
  <c r="Y1624" i="12"/>
  <c r="X1624" i="12"/>
  <c r="W1624" i="12"/>
  <c r="V1624" i="12"/>
  <c r="Y1623" i="12"/>
  <c r="X1623" i="12"/>
  <c r="W1623" i="12"/>
  <c r="V1623" i="12"/>
  <c r="Y1622" i="12"/>
  <c r="X1622" i="12"/>
  <c r="W1622" i="12"/>
  <c r="V1622" i="12"/>
  <c r="Y1621" i="12"/>
  <c r="X1621" i="12"/>
  <c r="W1621" i="12"/>
  <c r="V1621" i="12"/>
  <c r="Y1620" i="12"/>
  <c r="X1620" i="12"/>
  <c r="W1620" i="12"/>
  <c r="V1620" i="12"/>
  <c r="Y1619" i="12"/>
  <c r="X1619" i="12"/>
  <c r="W1619" i="12"/>
  <c r="V1619" i="12"/>
  <c r="Y1618" i="12"/>
  <c r="X1618" i="12"/>
  <c r="W1618" i="12"/>
  <c r="V1618" i="12"/>
  <c r="Y1617" i="12"/>
  <c r="X1617" i="12"/>
  <c r="W1617" i="12"/>
  <c r="V1617" i="12"/>
  <c r="Y1616" i="12"/>
  <c r="X1616" i="12"/>
  <c r="W1616" i="12"/>
  <c r="V1616" i="12"/>
  <c r="Y1615" i="12"/>
  <c r="X1615" i="12"/>
  <c r="W1615" i="12"/>
  <c r="V1615" i="12"/>
  <c r="Y1614" i="12"/>
  <c r="X1614" i="12"/>
  <c r="W1614" i="12"/>
  <c r="V1614" i="12"/>
  <c r="Y1613" i="12"/>
  <c r="X1613" i="12"/>
  <c r="W1613" i="12"/>
  <c r="V1613" i="12"/>
  <c r="Y1612" i="12"/>
  <c r="X1612" i="12"/>
  <c r="W1612" i="12"/>
  <c r="V1612" i="12"/>
  <c r="Y1611" i="12"/>
  <c r="X1611" i="12"/>
  <c r="W1611" i="12"/>
  <c r="V1611" i="12"/>
  <c r="Y1610" i="12"/>
  <c r="X1610" i="12"/>
  <c r="W1610" i="12"/>
  <c r="V1610" i="12"/>
  <c r="Y1609" i="12"/>
  <c r="X1609" i="12"/>
  <c r="W1609" i="12"/>
  <c r="V1609" i="12"/>
  <c r="Y1608" i="12"/>
  <c r="X1608" i="12"/>
  <c r="W1608" i="12"/>
  <c r="V1608" i="12"/>
  <c r="Y1607" i="12"/>
  <c r="X1607" i="12"/>
  <c r="W1607" i="12"/>
  <c r="V1607" i="12"/>
  <c r="Y1606" i="12"/>
  <c r="X1606" i="12"/>
  <c r="W1606" i="12"/>
  <c r="V1606" i="12"/>
  <c r="Y1605" i="12"/>
  <c r="X1605" i="12"/>
  <c r="W1605" i="12"/>
  <c r="V1605" i="12"/>
  <c r="Y1604" i="12"/>
  <c r="X1604" i="12"/>
  <c r="W1604" i="12"/>
  <c r="V1604" i="12"/>
  <c r="Y1603" i="12"/>
  <c r="X1603" i="12"/>
  <c r="W1603" i="12"/>
  <c r="V1603" i="12"/>
  <c r="Y1602" i="12"/>
  <c r="X1602" i="12"/>
  <c r="W1602" i="12"/>
  <c r="V1602" i="12"/>
  <c r="Y1601" i="12"/>
  <c r="X1601" i="12"/>
  <c r="W1601" i="12"/>
  <c r="V1601" i="12"/>
  <c r="Y1600" i="12"/>
  <c r="X1600" i="12"/>
  <c r="W1600" i="12"/>
  <c r="V1600" i="12"/>
  <c r="Y1599" i="12"/>
  <c r="X1599" i="12"/>
  <c r="W1599" i="12"/>
  <c r="V1599" i="12"/>
  <c r="Y1598" i="12"/>
  <c r="X1598" i="12"/>
  <c r="W1598" i="12"/>
  <c r="V1598" i="12"/>
  <c r="Y1597" i="12"/>
  <c r="X1597" i="12"/>
  <c r="W1597" i="12"/>
  <c r="V1597" i="12"/>
  <c r="Y1596" i="12"/>
  <c r="X1596" i="12"/>
  <c r="W1596" i="12"/>
  <c r="V1596" i="12"/>
  <c r="Y1595" i="12"/>
  <c r="X1595" i="12"/>
  <c r="W1595" i="12"/>
  <c r="V1595" i="12"/>
  <c r="Y1594" i="12"/>
  <c r="X1594" i="12"/>
  <c r="W1594" i="12"/>
  <c r="V1594" i="12"/>
  <c r="Y1593" i="12"/>
  <c r="X1593" i="12"/>
  <c r="W1593" i="12"/>
  <c r="V1593" i="12"/>
  <c r="Y1592" i="12"/>
  <c r="X1592" i="12"/>
  <c r="W1592" i="12"/>
  <c r="V1592" i="12"/>
  <c r="Y1591" i="12"/>
  <c r="X1591" i="12"/>
  <c r="W1591" i="12"/>
  <c r="V1591" i="12"/>
  <c r="Y1590" i="12"/>
  <c r="X1590" i="12"/>
  <c r="W1590" i="12"/>
  <c r="V1590" i="12"/>
  <c r="Y1589" i="12"/>
  <c r="X1589" i="12"/>
  <c r="W1589" i="12"/>
  <c r="V1589" i="12"/>
  <c r="Y1588" i="12"/>
  <c r="X1588" i="12"/>
  <c r="W1588" i="12"/>
  <c r="V1588" i="12"/>
  <c r="Y1587" i="12"/>
  <c r="X1587" i="12"/>
  <c r="W1587" i="12"/>
  <c r="V1587" i="12"/>
  <c r="Y1586" i="12"/>
  <c r="X1586" i="12"/>
  <c r="W1586" i="12"/>
  <c r="V1586" i="12"/>
  <c r="Y1585" i="12"/>
  <c r="X1585" i="12"/>
  <c r="W1585" i="12"/>
  <c r="V1585" i="12"/>
  <c r="Y1584" i="12"/>
  <c r="X1584" i="12"/>
  <c r="W1584" i="12"/>
  <c r="V1584" i="12"/>
  <c r="Y1583" i="12"/>
  <c r="X1583" i="12"/>
  <c r="W1583" i="12"/>
  <c r="V1583" i="12"/>
  <c r="Y1582" i="12"/>
  <c r="X1582" i="12"/>
  <c r="W1582" i="12"/>
  <c r="V1582" i="12"/>
  <c r="Y1581" i="12"/>
  <c r="X1581" i="12"/>
  <c r="W1581" i="12"/>
  <c r="V1581" i="12"/>
  <c r="Y1580" i="12"/>
  <c r="X1580" i="12"/>
  <c r="W1580" i="12"/>
  <c r="V1580" i="12"/>
  <c r="Y1579" i="12"/>
  <c r="X1579" i="12"/>
  <c r="W1579" i="12"/>
  <c r="V1579" i="12"/>
  <c r="Y1578" i="12"/>
  <c r="X1578" i="12"/>
  <c r="W1578" i="12"/>
  <c r="V1578" i="12"/>
  <c r="Y1577" i="12"/>
  <c r="X1577" i="12"/>
  <c r="W1577" i="12"/>
  <c r="V1577" i="12"/>
  <c r="Y1576" i="12"/>
  <c r="X1576" i="12"/>
  <c r="W1576" i="12"/>
  <c r="V1576" i="12"/>
  <c r="Y1575" i="12"/>
  <c r="X1575" i="12"/>
  <c r="W1575" i="12"/>
  <c r="V1575" i="12"/>
  <c r="Y1574" i="12"/>
  <c r="X1574" i="12"/>
  <c r="W1574" i="12"/>
  <c r="V1574" i="12"/>
  <c r="Y1573" i="12"/>
  <c r="X1573" i="12"/>
  <c r="W1573" i="12"/>
  <c r="V1573" i="12"/>
  <c r="Y1572" i="12"/>
  <c r="X1572" i="12"/>
  <c r="W1572" i="12"/>
  <c r="V1572" i="12"/>
  <c r="Y1571" i="12"/>
  <c r="X1571" i="12"/>
  <c r="W1571" i="12"/>
  <c r="V1571" i="12"/>
  <c r="Y1570" i="12"/>
  <c r="X1570" i="12"/>
  <c r="W1570" i="12"/>
  <c r="V1570" i="12"/>
  <c r="Y1569" i="12"/>
  <c r="X1569" i="12"/>
  <c r="W1569" i="12"/>
  <c r="V1569" i="12"/>
  <c r="Y1568" i="12"/>
  <c r="X1568" i="12"/>
  <c r="W1568" i="12"/>
  <c r="V1568" i="12"/>
  <c r="Y1567" i="12"/>
  <c r="X1567" i="12"/>
  <c r="W1567" i="12"/>
  <c r="V1567" i="12"/>
  <c r="Y1566" i="12"/>
  <c r="X1566" i="12"/>
  <c r="W1566" i="12"/>
  <c r="V1566" i="12"/>
  <c r="Y1565" i="12"/>
  <c r="X1565" i="12"/>
  <c r="W1565" i="12"/>
  <c r="V1565" i="12"/>
  <c r="Y1564" i="12"/>
  <c r="X1564" i="12"/>
  <c r="W1564" i="12"/>
  <c r="V1564" i="12"/>
  <c r="Y1563" i="12"/>
  <c r="X1563" i="12"/>
  <c r="W1563" i="12"/>
  <c r="V1563" i="12"/>
  <c r="Y1562" i="12"/>
  <c r="X1562" i="12"/>
  <c r="W1562" i="12"/>
  <c r="V1562" i="12"/>
  <c r="Y1561" i="12"/>
  <c r="X1561" i="12"/>
  <c r="W1561" i="12"/>
  <c r="V1561" i="12"/>
  <c r="Y1560" i="12"/>
  <c r="X1560" i="12"/>
  <c r="W1560" i="12"/>
  <c r="V1560" i="12"/>
  <c r="Y1559" i="12"/>
  <c r="X1559" i="12"/>
  <c r="W1559" i="12"/>
  <c r="V1559" i="12"/>
  <c r="Y1558" i="12"/>
  <c r="X1558" i="12"/>
  <c r="W1558" i="12"/>
  <c r="V1558" i="12"/>
  <c r="Y1557" i="12"/>
  <c r="X1557" i="12"/>
  <c r="W1557" i="12"/>
  <c r="V1557" i="12"/>
  <c r="Y1556" i="12"/>
  <c r="X1556" i="12"/>
  <c r="W1556" i="12"/>
  <c r="V1556" i="12"/>
  <c r="Y1555" i="12"/>
  <c r="X1555" i="12"/>
  <c r="W1555" i="12"/>
  <c r="V1555" i="12"/>
  <c r="Y1554" i="12"/>
  <c r="X1554" i="12"/>
  <c r="W1554" i="12"/>
  <c r="V1554" i="12"/>
  <c r="Y1553" i="12"/>
  <c r="X1553" i="12"/>
  <c r="W1553" i="12"/>
  <c r="V1553" i="12"/>
  <c r="Y1552" i="12"/>
  <c r="X1552" i="12"/>
  <c r="W1552" i="12"/>
  <c r="V1552" i="12"/>
  <c r="Y1551" i="12"/>
  <c r="X1551" i="12"/>
  <c r="W1551" i="12"/>
  <c r="V1551" i="12"/>
  <c r="Y1550" i="12"/>
  <c r="X1550" i="12"/>
  <c r="W1550" i="12"/>
  <c r="V1550" i="12"/>
  <c r="Y1549" i="12"/>
  <c r="X1549" i="12"/>
  <c r="W1549" i="12"/>
  <c r="V1549" i="12"/>
  <c r="Y1548" i="12"/>
  <c r="X1548" i="12"/>
  <c r="W1548" i="12"/>
  <c r="V1548" i="12"/>
  <c r="Y1547" i="12"/>
  <c r="X1547" i="12"/>
  <c r="W1547" i="12"/>
  <c r="V1547" i="12"/>
  <c r="Y1546" i="12"/>
  <c r="X1546" i="12"/>
  <c r="W1546" i="12"/>
  <c r="V1546" i="12"/>
  <c r="Y1545" i="12"/>
  <c r="X1545" i="12"/>
  <c r="W1545" i="12"/>
  <c r="V1545" i="12"/>
  <c r="Y1544" i="12"/>
  <c r="X1544" i="12"/>
  <c r="W1544" i="12"/>
  <c r="V1544" i="12"/>
  <c r="Y1543" i="12"/>
  <c r="X1543" i="12"/>
  <c r="W1543" i="12"/>
  <c r="V1543" i="12"/>
  <c r="Y1542" i="12"/>
  <c r="X1542" i="12"/>
  <c r="W1542" i="12"/>
  <c r="V1542" i="12"/>
  <c r="Y1541" i="12"/>
  <c r="X1541" i="12"/>
  <c r="W1541" i="12"/>
  <c r="V1541" i="12"/>
  <c r="Y1540" i="12"/>
  <c r="X1540" i="12"/>
  <c r="W1540" i="12"/>
  <c r="V1540" i="12"/>
  <c r="Y1539" i="12"/>
  <c r="X1539" i="12"/>
  <c r="W1539" i="12"/>
  <c r="V1539" i="12"/>
  <c r="Y1538" i="12"/>
  <c r="X1538" i="12"/>
  <c r="W1538" i="12"/>
  <c r="V1538" i="12"/>
  <c r="Y1537" i="12"/>
  <c r="X1537" i="12"/>
  <c r="W1537" i="12"/>
  <c r="V1537" i="12"/>
  <c r="Y1536" i="12"/>
  <c r="X1536" i="12"/>
  <c r="W1536" i="12"/>
  <c r="V1536" i="12"/>
  <c r="Y1535" i="12"/>
  <c r="X1535" i="12"/>
  <c r="W1535" i="12"/>
  <c r="V1535" i="12"/>
  <c r="Y1534" i="12"/>
  <c r="X1534" i="12"/>
  <c r="W1534" i="12"/>
  <c r="V1534" i="12"/>
  <c r="Y1533" i="12"/>
  <c r="X1533" i="12"/>
  <c r="W1533" i="12"/>
  <c r="V1533" i="12"/>
  <c r="Y1532" i="12"/>
  <c r="X1532" i="12"/>
  <c r="W1532" i="12"/>
  <c r="V1532" i="12"/>
  <c r="Y1531" i="12"/>
  <c r="X1531" i="12"/>
  <c r="W1531" i="12"/>
  <c r="V1531" i="12"/>
  <c r="Y1530" i="12"/>
  <c r="X1530" i="12"/>
  <c r="W1530" i="12"/>
  <c r="V1530" i="12"/>
  <c r="Y1529" i="12"/>
  <c r="X1529" i="12"/>
  <c r="W1529" i="12"/>
  <c r="V1529" i="12"/>
  <c r="Y1528" i="12"/>
  <c r="X1528" i="12"/>
  <c r="W1528" i="12"/>
  <c r="V1528" i="12"/>
  <c r="Y1527" i="12"/>
  <c r="X1527" i="12"/>
  <c r="W1527" i="12"/>
  <c r="V1527" i="12"/>
  <c r="Y1526" i="12"/>
  <c r="X1526" i="12"/>
  <c r="W1526" i="12"/>
  <c r="V1526" i="12"/>
  <c r="Y1525" i="12"/>
  <c r="X1525" i="12"/>
  <c r="W1525" i="12"/>
  <c r="V1525" i="12"/>
  <c r="Y1524" i="12"/>
  <c r="X1524" i="12"/>
  <c r="W1524" i="12"/>
  <c r="V1524" i="12"/>
  <c r="Y1523" i="12"/>
  <c r="X1523" i="12"/>
  <c r="W1523" i="12"/>
  <c r="V1523" i="12"/>
  <c r="Y1522" i="12"/>
  <c r="X1522" i="12"/>
  <c r="W1522" i="12"/>
  <c r="V1522" i="12"/>
  <c r="Y1521" i="12"/>
  <c r="X1521" i="12"/>
  <c r="W1521" i="12"/>
  <c r="V1521" i="12"/>
  <c r="Y1520" i="12"/>
  <c r="X1520" i="12"/>
  <c r="W1520" i="12"/>
  <c r="V1520" i="12"/>
  <c r="Y1519" i="12"/>
  <c r="X1519" i="12"/>
  <c r="W1519" i="12"/>
  <c r="V1519" i="12"/>
  <c r="Y1518" i="12"/>
  <c r="X1518" i="12"/>
  <c r="W1518" i="12"/>
  <c r="V1518" i="12"/>
  <c r="Y1517" i="12"/>
  <c r="X1517" i="12"/>
  <c r="W1517" i="12"/>
  <c r="V1517" i="12"/>
  <c r="Y1516" i="12"/>
  <c r="X1516" i="12"/>
  <c r="W1516" i="12"/>
  <c r="V1516" i="12"/>
  <c r="Y1515" i="12"/>
  <c r="X1515" i="12"/>
  <c r="W1515" i="12"/>
  <c r="V1515" i="12"/>
  <c r="Y1514" i="12"/>
  <c r="X1514" i="12"/>
  <c r="W1514" i="12"/>
  <c r="V1514" i="12"/>
  <c r="Y1513" i="12"/>
  <c r="X1513" i="12"/>
  <c r="W1513" i="12"/>
  <c r="V1513" i="12"/>
  <c r="Y1512" i="12"/>
  <c r="X1512" i="12"/>
  <c r="W1512" i="12"/>
  <c r="V1512" i="12"/>
  <c r="Y1511" i="12"/>
  <c r="X1511" i="12"/>
  <c r="W1511" i="12"/>
  <c r="V1511" i="12"/>
  <c r="Y1510" i="12"/>
  <c r="X1510" i="12"/>
  <c r="W1510" i="12"/>
  <c r="V1510" i="12"/>
  <c r="Y1509" i="12"/>
  <c r="X1509" i="12"/>
  <c r="W1509" i="12"/>
  <c r="V1509" i="12"/>
  <c r="Y1508" i="12"/>
  <c r="X1508" i="12"/>
  <c r="W1508" i="12"/>
  <c r="V1508" i="12"/>
  <c r="Y1507" i="12"/>
  <c r="X1507" i="12"/>
  <c r="W1507" i="12"/>
  <c r="V1507" i="12"/>
  <c r="Y1506" i="12"/>
  <c r="X1506" i="12"/>
  <c r="W1506" i="12"/>
  <c r="V1506" i="12"/>
  <c r="Y1505" i="12"/>
  <c r="X1505" i="12"/>
  <c r="W1505" i="12"/>
  <c r="V1505" i="12"/>
  <c r="Y1504" i="12"/>
  <c r="X1504" i="12"/>
  <c r="W1504" i="12"/>
  <c r="V1504" i="12"/>
  <c r="Y1503" i="12"/>
  <c r="X1503" i="12"/>
  <c r="W1503" i="12"/>
  <c r="V1503" i="12"/>
  <c r="Y1502" i="12"/>
  <c r="X1502" i="12"/>
  <c r="W1502" i="12"/>
  <c r="V1502" i="12"/>
  <c r="Y1501" i="12"/>
  <c r="X1501" i="12"/>
  <c r="W1501" i="12"/>
  <c r="V1501" i="12"/>
  <c r="Y1500" i="12"/>
  <c r="X1500" i="12"/>
  <c r="W1500" i="12"/>
  <c r="V1500" i="12"/>
  <c r="Y1499" i="12"/>
  <c r="X1499" i="12"/>
  <c r="W1499" i="12"/>
  <c r="V1499" i="12"/>
  <c r="Y1498" i="12"/>
  <c r="X1498" i="12"/>
  <c r="W1498" i="12"/>
  <c r="V1498" i="12"/>
  <c r="Y1497" i="12"/>
  <c r="X1497" i="12"/>
  <c r="W1497" i="12"/>
  <c r="V1497" i="12"/>
  <c r="Y1496" i="12"/>
  <c r="X1496" i="12"/>
  <c r="W1496" i="12"/>
  <c r="V1496" i="12"/>
  <c r="Y1495" i="12"/>
  <c r="X1495" i="12"/>
  <c r="W1495" i="12"/>
  <c r="V1495" i="12"/>
  <c r="Y1494" i="12"/>
  <c r="X1494" i="12"/>
  <c r="W1494" i="12"/>
  <c r="V1494" i="12"/>
  <c r="Y1493" i="12"/>
  <c r="X1493" i="12"/>
  <c r="W1493" i="12"/>
  <c r="V1493" i="12"/>
  <c r="Y1492" i="12"/>
  <c r="X1492" i="12"/>
  <c r="W1492" i="12"/>
  <c r="V1492" i="12"/>
  <c r="Y1491" i="12"/>
  <c r="X1491" i="12"/>
  <c r="W1491" i="12"/>
  <c r="V1491" i="12"/>
  <c r="Y1490" i="12"/>
  <c r="X1490" i="12"/>
  <c r="W1490" i="12"/>
  <c r="V1490" i="12"/>
  <c r="Y1489" i="12"/>
  <c r="X1489" i="12"/>
  <c r="W1489" i="12"/>
  <c r="V1489" i="12"/>
  <c r="Y1488" i="12"/>
  <c r="X1488" i="12"/>
  <c r="W1488" i="12"/>
  <c r="V1488" i="12"/>
  <c r="Y1487" i="12"/>
  <c r="X1487" i="12"/>
  <c r="W1487" i="12"/>
  <c r="V1487" i="12"/>
  <c r="Y1486" i="12"/>
  <c r="X1486" i="12"/>
  <c r="W1486" i="12"/>
  <c r="V1486" i="12"/>
  <c r="Y1485" i="12"/>
  <c r="X1485" i="12"/>
  <c r="W1485" i="12"/>
  <c r="V1485" i="12"/>
  <c r="Y1484" i="12"/>
  <c r="X1484" i="12"/>
  <c r="W1484" i="12"/>
  <c r="V1484" i="12"/>
  <c r="Y1483" i="12"/>
  <c r="X1483" i="12"/>
  <c r="W1483" i="12"/>
  <c r="V1483" i="12"/>
  <c r="Y1482" i="12"/>
  <c r="X1482" i="12"/>
  <c r="W1482" i="12"/>
  <c r="V1482" i="12"/>
  <c r="Y1481" i="12"/>
  <c r="X1481" i="12"/>
  <c r="W1481" i="12"/>
  <c r="V1481" i="12"/>
  <c r="Y1480" i="12"/>
  <c r="X1480" i="12"/>
  <c r="W1480" i="12"/>
  <c r="V1480" i="12"/>
  <c r="Y1479" i="12"/>
  <c r="X1479" i="12"/>
  <c r="W1479" i="12"/>
  <c r="V1479" i="12"/>
  <c r="Y1478" i="12"/>
  <c r="X1478" i="12"/>
  <c r="W1478" i="12"/>
  <c r="V1478" i="12"/>
  <c r="Y1477" i="12"/>
  <c r="X1477" i="12"/>
  <c r="W1477" i="12"/>
  <c r="V1477" i="12"/>
  <c r="Y1476" i="12"/>
  <c r="X1476" i="12"/>
  <c r="W1476" i="12"/>
  <c r="V1476" i="12"/>
  <c r="Y1475" i="12"/>
  <c r="X1475" i="12"/>
  <c r="W1475" i="12"/>
  <c r="V1475" i="12"/>
  <c r="Y1474" i="12"/>
  <c r="X1474" i="12"/>
  <c r="W1474" i="12"/>
  <c r="V1474" i="12"/>
  <c r="Y1473" i="12"/>
  <c r="X1473" i="12"/>
  <c r="W1473" i="12"/>
  <c r="V1473" i="12"/>
  <c r="Y1472" i="12"/>
  <c r="X1472" i="12"/>
  <c r="W1472" i="12"/>
  <c r="V1472" i="12"/>
  <c r="Y1471" i="12"/>
  <c r="X1471" i="12"/>
  <c r="W1471" i="12"/>
  <c r="V1471" i="12"/>
  <c r="Y1470" i="12"/>
  <c r="X1470" i="12"/>
  <c r="W1470" i="12"/>
  <c r="V1470" i="12"/>
  <c r="Y1469" i="12"/>
  <c r="X1469" i="12"/>
  <c r="W1469" i="12"/>
  <c r="V1469" i="12"/>
  <c r="Y1468" i="12"/>
  <c r="X1468" i="12"/>
  <c r="W1468" i="12"/>
  <c r="V1468" i="12"/>
  <c r="Y1467" i="12"/>
  <c r="X1467" i="12"/>
  <c r="W1467" i="12"/>
  <c r="V1467" i="12"/>
  <c r="Y1466" i="12"/>
  <c r="X1466" i="12"/>
  <c r="W1466" i="12"/>
  <c r="V1466" i="12"/>
  <c r="Y1465" i="12"/>
  <c r="X1465" i="12"/>
  <c r="W1465" i="12"/>
  <c r="V1465" i="12"/>
  <c r="Y1464" i="12"/>
  <c r="X1464" i="12"/>
  <c r="W1464" i="12"/>
  <c r="V1464" i="12"/>
  <c r="Y1463" i="12"/>
  <c r="X1463" i="12"/>
  <c r="W1463" i="12"/>
  <c r="V1463" i="12"/>
  <c r="Y1462" i="12"/>
  <c r="X1462" i="12"/>
  <c r="W1462" i="12"/>
  <c r="V1462" i="12"/>
  <c r="Y1461" i="12"/>
  <c r="X1461" i="12"/>
  <c r="W1461" i="12"/>
  <c r="V1461" i="12"/>
  <c r="Y1460" i="12"/>
  <c r="X1460" i="12"/>
  <c r="W1460" i="12"/>
  <c r="V1460" i="12"/>
  <c r="Y1459" i="12"/>
  <c r="X1459" i="12"/>
  <c r="W1459" i="12"/>
  <c r="V1459" i="12"/>
  <c r="Y1458" i="12"/>
  <c r="X1458" i="12"/>
  <c r="W1458" i="12"/>
  <c r="V1458" i="12"/>
  <c r="Y1457" i="12"/>
  <c r="X1457" i="12"/>
  <c r="W1457" i="12"/>
  <c r="V1457" i="12"/>
  <c r="Y1456" i="12"/>
  <c r="X1456" i="12"/>
  <c r="W1456" i="12"/>
  <c r="V1456" i="12"/>
  <c r="Y1455" i="12"/>
  <c r="X1455" i="12"/>
  <c r="W1455" i="12"/>
  <c r="V1455" i="12"/>
  <c r="Y1454" i="12"/>
  <c r="X1454" i="12"/>
  <c r="W1454" i="12"/>
  <c r="V1454" i="12"/>
  <c r="Y1453" i="12"/>
  <c r="X1453" i="12"/>
  <c r="W1453" i="12"/>
  <c r="V1453" i="12"/>
  <c r="Y1452" i="12"/>
  <c r="X1452" i="12"/>
  <c r="W1452" i="12"/>
  <c r="V1452" i="12"/>
  <c r="Y1451" i="12"/>
  <c r="X1451" i="12"/>
  <c r="W1451" i="12"/>
  <c r="V1451" i="12"/>
  <c r="Y1450" i="12"/>
  <c r="X1450" i="12"/>
  <c r="W1450" i="12"/>
  <c r="V1450" i="12"/>
  <c r="Y1449" i="12"/>
  <c r="X1449" i="12"/>
  <c r="W1449" i="12"/>
  <c r="V1449" i="12"/>
  <c r="Y1448" i="12"/>
  <c r="X1448" i="12"/>
  <c r="W1448" i="12"/>
  <c r="V1448" i="12"/>
  <c r="Y1447" i="12"/>
  <c r="X1447" i="12"/>
  <c r="W1447" i="12"/>
  <c r="V1447" i="12"/>
  <c r="Y1446" i="12"/>
  <c r="X1446" i="12"/>
  <c r="W1446" i="12"/>
  <c r="V1446" i="12"/>
  <c r="Y1445" i="12"/>
  <c r="X1445" i="12"/>
  <c r="W1445" i="12"/>
  <c r="V1445" i="12"/>
  <c r="Y1444" i="12"/>
  <c r="X1444" i="12"/>
  <c r="W1444" i="12"/>
  <c r="V1444" i="12"/>
  <c r="Y1443" i="12"/>
  <c r="X1443" i="12"/>
  <c r="W1443" i="12"/>
  <c r="V1443" i="12"/>
  <c r="Y1442" i="12"/>
  <c r="X1442" i="12"/>
  <c r="W1442" i="12"/>
  <c r="V1442" i="12"/>
  <c r="Y1441" i="12"/>
  <c r="X1441" i="12"/>
  <c r="W1441" i="12"/>
  <c r="V1441" i="12"/>
  <c r="Y1440" i="12"/>
  <c r="X1440" i="12"/>
  <c r="W1440" i="12"/>
  <c r="V1440" i="12"/>
  <c r="Y1439" i="12"/>
  <c r="X1439" i="12"/>
  <c r="W1439" i="12"/>
  <c r="V1439" i="12"/>
  <c r="Y1438" i="12"/>
  <c r="X1438" i="12"/>
  <c r="W1438" i="12"/>
  <c r="V1438" i="12"/>
  <c r="Y1437" i="12"/>
  <c r="X1437" i="12"/>
  <c r="W1437" i="12"/>
  <c r="V1437" i="12"/>
  <c r="Y1436" i="12"/>
  <c r="X1436" i="12"/>
  <c r="W1436" i="12"/>
  <c r="V1436" i="12"/>
  <c r="Y1435" i="12"/>
  <c r="X1435" i="12"/>
  <c r="W1435" i="12"/>
  <c r="V1435" i="12"/>
  <c r="Y1434" i="12"/>
  <c r="X1434" i="12"/>
  <c r="W1434" i="12"/>
  <c r="V1434" i="12"/>
  <c r="Y1433" i="12"/>
  <c r="X1433" i="12"/>
  <c r="W1433" i="12"/>
  <c r="V1433" i="12"/>
  <c r="Y1432" i="12"/>
  <c r="X1432" i="12"/>
  <c r="W1432" i="12"/>
  <c r="V1432" i="12"/>
  <c r="Y1431" i="12"/>
  <c r="X1431" i="12"/>
  <c r="W1431" i="12"/>
  <c r="V1431" i="12"/>
  <c r="Y1430" i="12"/>
  <c r="X1430" i="12"/>
  <c r="W1430" i="12"/>
  <c r="V1430" i="12"/>
  <c r="Y1429" i="12"/>
  <c r="X1429" i="12"/>
  <c r="W1429" i="12"/>
  <c r="V1429" i="12"/>
  <c r="Y1428" i="12"/>
  <c r="X1428" i="12"/>
  <c r="W1428" i="12"/>
  <c r="V1428" i="12"/>
  <c r="Y1427" i="12"/>
  <c r="X1427" i="12"/>
  <c r="W1427" i="12"/>
  <c r="V1427" i="12"/>
  <c r="Y1426" i="12"/>
  <c r="X1426" i="12"/>
  <c r="W1426" i="12"/>
  <c r="V1426" i="12"/>
  <c r="Y1425" i="12"/>
  <c r="X1425" i="12"/>
  <c r="W1425" i="12"/>
  <c r="V1425" i="12"/>
  <c r="Y1424" i="12"/>
  <c r="X1424" i="12"/>
  <c r="W1424" i="12"/>
  <c r="V1424" i="12"/>
  <c r="Y1423" i="12"/>
  <c r="X1423" i="12"/>
  <c r="W1423" i="12"/>
  <c r="V1423" i="12"/>
  <c r="Y1422" i="12"/>
  <c r="X1422" i="12"/>
  <c r="W1422" i="12"/>
  <c r="V1422" i="12"/>
  <c r="Y1421" i="12"/>
  <c r="X1421" i="12"/>
  <c r="W1421" i="12"/>
  <c r="V1421" i="12"/>
  <c r="Y1420" i="12"/>
  <c r="X1420" i="12"/>
  <c r="W1420" i="12"/>
  <c r="V1420" i="12"/>
  <c r="Y1419" i="12"/>
  <c r="X1419" i="12"/>
  <c r="W1419" i="12"/>
  <c r="V1419" i="12"/>
  <c r="Y1418" i="12"/>
  <c r="X1418" i="12"/>
  <c r="W1418" i="12"/>
  <c r="V1418" i="12"/>
  <c r="Y1417" i="12"/>
  <c r="X1417" i="12"/>
  <c r="W1417" i="12"/>
  <c r="V1417" i="12"/>
  <c r="Y1416" i="12"/>
  <c r="X1416" i="12"/>
  <c r="W1416" i="12"/>
  <c r="V1416" i="12"/>
  <c r="Y1415" i="12"/>
  <c r="X1415" i="12"/>
  <c r="W1415" i="12"/>
  <c r="V1415" i="12"/>
  <c r="Y1414" i="12"/>
  <c r="X1414" i="12"/>
  <c r="W1414" i="12"/>
  <c r="V1414" i="12"/>
  <c r="Y1413" i="12"/>
  <c r="X1413" i="12"/>
  <c r="W1413" i="12"/>
  <c r="V1413" i="12"/>
  <c r="Y1412" i="12"/>
  <c r="X1412" i="12"/>
  <c r="W1412" i="12"/>
  <c r="V1412" i="12"/>
  <c r="Y1411" i="12"/>
  <c r="X1411" i="12"/>
  <c r="W1411" i="12"/>
  <c r="V1411" i="12"/>
  <c r="Y1410" i="12"/>
  <c r="X1410" i="12"/>
  <c r="W1410" i="12"/>
  <c r="V1410" i="12"/>
  <c r="Y1409" i="12"/>
  <c r="X1409" i="12"/>
  <c r="W1409" i="12"/>
  <c r="V1409" i="12"/>
  <c r="Y1408" i="12"/>
  <c r="X1408" i="12"/>
  <c r="W1408" i="12"/>
  <c r="V1408" i="12"/>
  <c r="Y1407" i="12"/>
  <c r="X1407" i="12"/>
  <c r="W1407" i="12"/>
  <c r="V1407" i="12"/>
  <c r="Y1406" i="12"/>
  <c r="X1406" i="12"/>
  <c r="W1406" i="12"/>
  <c r="V1406" i="12"/>
  <c r="Y1405" i="12"/>
  <c r="X1405" i="12"/>
  <c r="W1405" i="12"/>
  <c r="V1405" i="12"/>
  <c r="Y1404" i="12"/>
  <c r="X1404" i="12"/>
  <c r="W1404" i="12"/>
  <c r="V1404" i="12"/>
  <c r="Y1403" i="12"/>
  <c r="X1403" i="12"/>
  <c r="W1403" i="12"/>
  <c r="V1403" i="12"/>
  <c r="Y1402" i="12"/>
  <c r="X1402" i="12"/>
  <c r="W1402" i="12"/>
  <c r="V1402" i="12"/>
  <c r="Y1401" i="12"/>
  <c r="X1401" i="12"/>
  <c r="W1401" i="12"/>
  <c r="V1401" i="12"/>
  <c r="Y1400" i="12"/>
  <c r="X1400" i="12"/>
  <c r="W1400" i="12"/>
  <c r="V1400" i="12"/>
  <c r="Y1399" i="12"/>
  <c r="X1399" i="12"/>
  <c r="W1399" i="12"/>
  <c r="V1399" i="12"/>
  <c r="Y1398" i="12"/>
  <c r="X1398" i="12"/>
  <c r="W1398" i="12"/>
  <c r="V1398" i="12"/>
  <c r="Y1397" i="12"/>
  <c r="X1397" i="12"/>
  <c r="W1397" i="12"/>
  <c r="V1397" i="12"/>
  <c r="Y1396" i="12"/>
  <c r="X1396" i="12"/>
  <c r="W1396" i="12"/>
  <c r="V1396" i="12"/>
  <c r="Y1395" i="12"/>
  <c r="X1395" i="12"/>
  <c r="W1395" i="12"/>
  <c r="V1395" i="12"/>
  <c r="Y1394" i="12"/>
  <c r="X1394" i="12"/>
  <c r="W1394" i="12"/>
  <c r="V1394" i="12"/>
  <c r="Y1393" i="12"/>
  <c r="X1393" i="12"/>
  <c r="W1393" i="12"/>
  <c r="V1393" i="12"/>
  <c r="Y1392" i="12"/>
  <c r="X1392" i="12"/>
  <c r="W1392" i="12"/>
  <c r="V1392" i="12"/>
  <c r="Y1391" i="12"/>
  <c r="X1391" i="12"/>
  <c r="W1391" i="12"/>
  <c r="V1391" i="12"/>
  <c r="Y1390" i="12"/>
  <c r="X1390" i="12"/>
  <c r="W1390" i="12"/>
  <c r="V1390" i="12"/>
  <c r="Y1389" i="12"/>
  <c r="X1389" i="12"/>
  <c r="W1389" i="12"/>
  <c r="V1389" i="12"/>
  <c r="Y1388" i="12"/>
  <c r="X1388" i="12"/>
  <c r="W1388" i="12"/>
  <c r="V1388" i="12"/>
  <c r="Y1387" i="12"/>
  <c r="X1387" i="12"/>
  <c r="W1387" i="12"/>
  <c r="V1387" i="12"/>
  <c r="Y1386" i="12"/>
  <c r="X1386" i="12"/>
  <c r="W1386" i="12"/>
  <c r="V1386" i="12"/>
  <c r="Y1385" i="12"/>
  <c r="X1385" i="12"/>
  <c r="W1385" i="12"/>
  <c r="V1385" i="12"/>
  <c r="Y1384" i="12"/>
  <c r="X1384" i="12"/>
  <c r="W1384" i="12"/>
  <c r="V1384" i="12"/>
  <c r="Y1383" i="12"/>
  <c r="X1383" i="12"/>
  <c r="W1383" i="12"/>
  <c r="V1383" i="12"/>
  <c r="Y1382" i="12"/>
  <c r="X1382" i="12"/>
  <c r="W1382" i="12"/>
  <c r="V1382" i="12"/>
  <c r="Y1381" i="12"/>
  <c r="X1381" i="12"/>
  <c r="W1381" i="12"/>
  <c r="V1381" i="12"/>
  <c r="Y1380" i="12"/>
  <c r="X1380" i="12"/>
  <c r="W1380" i="12"/>
  <c r="V1380" i="12"/>
  <c r="Y1379" i="12"/>
  <c r="X1379" i="12"/>
  <c r="W1379" i="12"/>
  <c r="V1379" i="12"/>
  <c r="Y1378" i="12"/>
  <c r="X1378" i="12"/>
  <c r="W1378" i="12"/>
  <c r="V1378" i="12"/>
  <c r="Y1377" i="12"/>
  <c r="X1377" i="12"/>
  <c r="W1377" i="12"/>
  <c r="V1377" i="12"/>
  <c r="Y1376" i="12"/>
  <c r="X1376" i="12"/>
  <c r="W1376" i="12"/>
  <c r="V1376" i="12"/>
  <c r="Y1375" i="12"/>
  <c r="X1375" i="12"/>
  <c r="W1375" i="12"/>
  <c r="V1375" i="12"/>
  <c r="Y1374" i="12"/>
  <c r="X1374" i="12"/>
  <c r="W1374" i="12"/>
  <c r="V1374" i="12"/>
  <c r="Y1373" i="12"/>
  <c r="X1373" i="12"/>
  <c r="W1373" i="12"/>
  <c r="V1373" i="12"/>
  <c r="Y1372" i="12"/>
  <c r="X1372" i="12"/>
  <c r="W1372" i="12"/>
  <c r="V1372" i="12"/>
  <c r="Y1371" i="12"/>
  <c r="X1371" i="12"/>
  <c r="W1371" i="12"/>
  <c r="V1371" i="12"/>
  <c r="Y1370" i="12"/>
  <c r="X1370" i="12"/>
  <c r="W1370" i="12"/>
  <c r="V1370" i="12"/>
  <c r="Y1369" i="12"/>
  <c r="X1369" i="12"/>
  <c r="W1369" i="12"/>
  <c r="V1369" i="12"/>
  <c r="Y1368" i="12"/>
  <c r="X1368" i="12"/>
  <c r="W1368" i="12"/>
  <c r="V1368" i="12"/>
  <c r="Y1367" i="12"/>
  <c r="X1367" i="12"/>
  <c r="W1367" i="12"/>
  <c r="V1367" i="12"/>
  <c r="Y1366" i="12"/>
  <c r="X1366" i="12"/>
  <c r="W1366" i="12"/>
  <c r="V1366" i="12"/>
  <c r="Y1365" i="12"/>
  <c r="X1365" i="12"/>
  <c r="W1365" i="12"/>
  <c r="V1365" i="12"/>
  <c r="Y1364" i="12"/>
  <c r="X1364" i="12"/>
  <c r="W1364" i="12"/>
  <c r="V1364" i="12"/>
  <c r="Y1363" i="12"/>
  <c r="X1363" i="12"/>
  <c r="W1363" i="12"/>
  <c r="V1363" i="12"/>
  <c r="Y1362" i="12"/>
  <c r="X1362" i="12"/>
  <c r="W1362" i="12"/>
  <c r="V1362" i="12"/>
  <c r="Y1361" i="12"/>
  <c r="X1361" i="12"/>
  <c r="W1361" i="12"/>
  <c r="V1361" i="12"/>
  <c r="Y1360" i="12"/>
  <c r="X1360" i="12"/>
  <c r="W1360" i="12"/>
  <c r="V1360" i="12"/>
  <c r="Y1359" i="12"/>
  <c r="X1359" i="12"/>
  <c r="W1359" i="12"/>
  <c r="V1359" i="12"/>
  <c r="Y1358" i="12"/>
  <c r="X1358" i="12"/>
  <c r="W1358" i="12"/>
  <c r="V1358" i="12"/>
  <c r="Y1357" i="12"/>
  <c r="X1357" i="12"/>
  <c r="W1357" i="12"/>
  <c r="V1357" i="12"/>
  <c r="Y1356" i="12"/>
  <c r="X1356" i="12"/>
  <c r="W1356" i="12"/>
  <c r="V1356" i="12"/>
  <c r="Y1355" i="12"/>
  <c r="X1355" i="12"/>
  <c r="W1355" i="12"/>
  <c r="V1355" i="12"/>
  <c r="Y1354" i="12"/>
  <c r="X1354" i="12"/>
  <c r="W1354" i="12"/>
  <c r="V1354" i="12"/>
  <c r="Y1353" i="12"/>
  <c r="X1353" i="12"/>
  <c r="W1353" i="12"/>
  <c r="V1353" i="12"/>
  <c r="Y1352" i="12"/>
  <c r="X1352" i="12"/>
  <c r="W1352" i="12"/>
  <c r="V1352" i="12"/>
  <c r="Y1351" i="12"/>
  <c r="X1351" i="12"/>
  <c r="W1351" i="12"/>
  <c r="V1351" i="12"/>
  <c r="Y1350" i="12"/>
  <c r="X1350" i="12"/>
  <c r="W1350" i="12"/>
  <c r="V1350" i="12"/>
  <c r="Y1349" i="12"/>
  <c r="X1349" i="12"/>
  <c r="W1349" i="12"/>
  <c r="V1349" i="12"/>
  <c r="Y1348" i="12"/>
  <c r="X1348" i="12"/>
  <c r="W1348" i="12"/>
  <c r="V1348" i="12"/>
  <c r="Y1347" i="12"/>
  <c r="X1347" i="12"/>
  <c r="W1347" i="12"/>
  <c r="V1347" i="12"/>
  <c r="Y1346" i="12"/>
  <c r="X1346" i="12"/>
  <c r="W1346" i="12"/>
  <c r="V1346" i="12"/>
  <c r="Y1345" i="12"/>
  <c r="X1345" i="12"/>
  <c r="W1345" i="12"/>
  <c r="V1345" i="12"/>
  <c r="Y1344" i="12"/>
  <c r="X1344" i="12"/>
  <c r="W1344" i="12"/>
  <c r="V1344" i="12"/>
  <c r="Y1343" i="12"/>
  <c r="X1343" i="12"/>
  <c r="W1343" i="12"/>
  <c r="V1343" i="12"/>
  <c r="Y1342" i="12"/>
  <c r="X1342" i="12"/>
  <c r="W1342" i="12"/>
  <c r="V1342" i="12"/>
  <c r="Y1341" i="12"/>
  <c r="X1341" i="12"/>
  <c r="W1341" i="12"/>
  <c r="V1341" i="12"/>
  <c r="Y1340" i="12"/>
  <c r="X1340" i="12"/>
  <c r="W1340" i="12"/>
  <c r="V1340" i="12"/>
  <c r="Y1339" i="12"/>
  <c r="X1339" i="12"/>
  <c r="W1339" i="12"/>
  <c r="V1339" i="12"/>
  <c r="Y1338" i="12"/>
  <c r="X1338" i="12"/>
  <c r="W1338" i="12"/>
  <c r="V1338" i="12"/>
  <c r="Y1337" i="12"/>
  <c r="X1337" i="12"/>
  <c r="W1337" i="12"/>
  <c r="V1337" i="12"/>
  <c r="Y1336" i="12"/>
  <c r="X1336" i="12"/>
  <c r="W1336" i="12"/>
  <c r="V1336" i="12"/>
  <c r="Y1335" i="12"/>
  <c r="X1335" i="12"/>
  <c r="W1335" i="12"/>
  <c r="V1335" i="12"/>
  <c r="Y1334" i="12"/>
  <c r="X1334" i="12"/>
  <c r="W1334" i="12"/>
  <c r="V1334" i="12"/>
  <c r="Y1333" i="12"/>
  <c r="X1333" i="12"/>
  <c r="W1333" i="12"/>
  <c r="V1333" i="12"/>
  <c r="Y1332" i="12"/>
  <c r="X1332" i="12"/>
  <c r="W1332" i="12"/>
  <c r="V1332" i="12"/>
  <c r="Y1331" i="12"/>
  <c r="X1331" i="12"/>
  <c r="W1331" i="12"/>
  <c r="V1331" i="12"/>
  <c r="Y1330" i="12"/>
  <c r="X1330" i="12"/>
  <c r="W1330" i="12"/>
  <c r="V1330" i="12"/>
  <c r="Y1329" i="12"/>
  <c r="X1329" i="12"/>
  <c r="W1329" i="12"/>
  <c r="V1329" i="12"/>
  <c r="Y1328" i="12"/>
  <c r="X1328" i="12"/>
  <c r="W1328" i="12"/>
  <c r="V1328" i="12"/>
  <c r="Y1327" i="12"/>
  <c r="X1327" i="12"/>
  <c r="W1327" i="12"/>
  <c r="V1327" i="12"/>
  <c r="Y1326" i="12"/>
  <c r="X1326" i="12"/>
  <c r="W1326" i="12"/>
  <c r="V1326" i="12"/>
  <c r="Y1325" i="12"/>
  <c r="X1325" i="12"/>
  <c r="W1325" i="12"/>
  <c r="V1325" i="12"/>
  <c r="Y1324" i="12"/>
  <c r="X1324" i="12"/>
  <c r="W1324" i="12"/>
  <c r="V1324" i="12"/>
  <c r="Y1323" i="12"/>
  <c r="X1323" i="12"/>
  <c r="W1323" i="12"/>
  <c r="V1323" i="12"/>
  <c r="Y1322" i="12"/>
  <c r="X1322" i="12"/>
  <c r="W1322" i="12"/>
  <c r="V1322" i="12"/>
  <c r="Y1321" i="12"/>
  <c r="X1321" i="12"/>
  <c r="W1321" i="12"/>
  <c r="V1321" i="12"/>
  <c r="Y1320" i="12"/>
  <c r="X1320" i="12"/>
  <c r="W1320" i="12"/>
  <c r="V1320" i="12"/>
  <c r="Y1319" i="12"/>
  <c r="X1319" i="12"/>
  <c r="W1319" i="12"/>
  <c r="V1319" i="12"/>
  <c r="Y1318" i="12"/>
  <c r="X1318" i="12"/>
  <c r="W1318" i="12"/>
  <c r="V1318" i="12"/>
  <c r="Y1317" i="12"/>
  <c r="X1317" i="12"/>
  <c r="W1317" i="12"/>
  <c r="V1317" i="12"/>
  <c r="Y1316" i="12"/>
  <c r="X1316" i="12"/>
  <c r="W1316" i="12"/>
  <c r="V1316" i="12"/>
  <c r="Y1315" i="12"/>
  <c r="X1315" i="12"/>
  <c r="W1315" i="12"/>
  <c r="V1315" i="12"/>
  <c r="Y1314" i="12"/>
  <c r="X1314" i="12"/>
  <c r="W1314" i="12"/>
  <c r="V1314" i="12"/>
  <c r="Y1313" i="12"/>
  <c r="X1313" i="12"/>
  <c r="W1313" i="12"/>
  <c r="V1313" i="12"/>
  <c r="Y1312" i="12"/>
  <c r="X1312" i="12"/>
  <c r="W1312" i="12"/>
  <c r="V1312" i="12"/>
  <c r="Y1311" i="12"/>
  <c r="X1311" i="12"/>
  <c r="W1311" i="12"/>
  <c r="V1311" i="12"/>
  <c r="Y1310" i="12"/>
  <c r="X1310" i="12"/>
  <c r="W1310" i="12"/>
  <c r="V1310" i="12"/>
  <c r="Y1309" i="12"/>
  <c r="X1309" i="12"/>
  <c r="W1309" i="12"/>
  <c r="V1309" i="12"/>
  <c r="Y1308" i="12"/>
  <c r="X1308" i="12"/>
  <c r="W1308" i="12"/>
  <c r="V1308" i="12"/>
  <c r="Y1307" i="12"/>
  <c r="X1307" i="12"/>
  <c r="W1307" i="12"/>
  <c r="V1307" i="12"/>
  <c r="Y1306" i="12"/>
  <c r="X1306" i="12"/>
  <c r="W1306" i="12"/>
  <c r="V1306" i="12"/>
  <c r="Y1305" i="12"/>
  <c r="X1305" i="12"/>
  <c r="W1305" i="12"/>
  <c r="V1305" i="12"/>
  <c r="Y1304" i="12"/>
  <c r="X1304" i="12"/>
  <c r="W1304" i="12"/>
  <c r="V1304" i="12"/>
  <c r="Y1303" i="12"/>
  <c r="X1303" i="12"/>
  <c r="W1303" i="12"/>
  <c r="V1303" i="12"/>
  <c r="Y1302" i="12"/>
  <c r="X1302" i="12"/>
  <c r="W1302" i="12"/>
  <c r="V1302" i="12"/>
  <c r="Y1301" i="12"/>
  <c r="X1301" i="12"/>
  <c r="W1301" i="12"/>
  <c r="V1301" i="12"/>
  <c r="Y1300" i="12"/>
  <c r="X1300" i="12"/>
  <c r="W1300" i="12"/>
  <c r="V1300" i="12"/>
  <c r="Y1299" i="12"/>
  <c r="X1299" i="12"/>
  <c r="W1299" i="12"/>
  <c r="V1299" i="12"/>
  <c r="Y1298" i="12"/>
  <c r="X1298" i="12"/>
  <c r="W1298" i="12"/>
  <c r="V1298" i="12"/>
  <c r="Y1297" i="12"/>
  <c r="X1297" i="12"/>
  <c r="W1297" i="12"/>
  <c r="V1297" i="12"/>
  <c r="Y1296" i="12"/>
  <c r="X1296" i="12"/>
  <c r="W1296" i="12"/>
  <c r="V1296" i="12"/>
  <c r="Y1295" i="12"/>
  <c r="X1295" i="12"/>
  <c r="W1295" i="12"/>
  <c r="V1295" i="12"/>
  <c r="Y1294" i="12"/>
  <c r="X1294" i="12"/>
  <c r="W1294" i="12"/>
  <c r="V1294" i="12"/>
  <c r="Y1293" i="12"/>
  <c r="X1293" i="12"/>
  <c r="W1293" i="12"/>
  <c r="V1293" i="12"/>
  <c r="Y1292" i="12"/>
  <c r="X1292" i="12"/>
  <c r="W1292" i="12"/>
  <c r="V1292" i="12"/>
  <c r="Y1291" i="12"/>
  <c r="X1291" i="12"/>
  <c r="W1291" i="12"/>
  <c r="V1291" i="12"/>
  <c r="Y1290" i="12"/>
  <c r="X1290" i="12"/>
  <c r="W1290" i="12"/>
  <c r="V1290" i="12"/>
  <c r="Y1289" i="12"/>
  <c r="X1289" i="12"/>
  <c r="W1289" i="12"/>
  <c r="V1289" i="12"/>
  <c r="Y1288" i="12"/>
  <c r="X1288" i="12"/>
  <c r="W1288" i="12"/>
  <c r="V1288" i="12"/>
  <c r="Y1287" i="12"/>
  <c r="X1287" i="12"/>
  <c r="W1287" i="12"/>
  <c r="V1287" i="12"/>
  <c r="Y1286" i="12"/>
  <c r="X1286" i="12"/>
  <c r="W1286" i="12"/>
  <c r="V1286" i="12"/>
  <c r="Y1285" i="12"/>
  <c r="X1285" i="12"/>
  <c r="W1285" i="12"/>
  <c r="V1285" i="12"/>
  <c r="Y1284" i="12"/>
  <c r="X1284" i="12"/>
  <c r="W1284" i="12"/>
  <c r="V1284" i="12"/>
  <c r="Y1283" i="12"/>
  <c r="X1283" i="12"/>
  <c r="W1283" i="12"/>
  <c r="V1283" i="12"/>
  <c r="Y1282" i="12"/>
  <c r="X1282" i="12"/>
  <c r="W1282" i="12"/>
  <c r="V1282" i="12"/>
  <c r="Y1281" i="12"/>
  <c r="X1281" i="12"/>
  <c r="W1281" i="12"/>
  <c r="V1281" i="12"/>
  <c r="Y1280" i="12"/>
  <c r="X1280" i="12"/>
  <c r="W1280" i="12"/>
  <c r="V1280" i="12"/>
  <c r="Y1279" i="12"/>
  <c r="X1279" i="12"/>
  <c r="W1279" i="12"/>
  <c r="V1279" i="12"/>
  <c r="Y1278" i="12"/>
  <c r="X1278" i="12"/>
  <c r="W1278" i="12"/>
  <c r="V1278" i="12"/>
  <c r="Y1277" i="12"/>
  <c r="X1277" i="12"/>
  <c r="W1277" i="12"/>
  <c r="V1277" i="12"/>
  <c r="Y1276" i="12"/>
  <c r="X1276" i="12"/>
  <c r="W1276" i="12"/>
  <c r="V1276" i="12"/>
  <c r="Y1275" i="12"/>
  <c r="X1275" i="12"/>
  <c r="W1275" i="12"/>
  <c r="V1275" i="12"/>
  <c r="Y1274" i="12"/>
  <c r="X1274" i="12"/>
  <c r="W1274" i="12"/>
  <c r="V1274" i="12"/>
  <c r="Y1273" i="12"/>
  <c r="X1273" i="12"/>
  <c r="W1273" i="12"/>
  <c r="V1273" i="12"/>
  <c r="Y1272" i="12"/>
  <c r="X1272" i="12"/>
  <c r="W1272" i="12"/>
  <c r="V1272" i="12"/>
  <c r="Y1271" i="12"/>
  <c r="X1271" i="12"/>
  <c r="W1271" i="12"/>
  <c r="V1271" i="12"/>
  <c r="Y1270" i="12"/>
  <c r="X1270" i="12"/>
  <c r="W1270" i="12"/>
  <c r="V1270" i="12"/>
  <c r="Y1269" i="12"/>
  <c r="X1269" i="12"/>
  <c r="W1269" i="12"/>
  <c r="V1269" i="12"/>
  <c r="Y1268" i="12"/>
  <c r="X1268" i="12"/>
  <c r="W1268" i="12"/>
  <c r="V1268" i="12"/>
  <c r="Y1267" i="12"/>
  <c r="X1267" i="12"/>
  <c r="W1267" i="12"/>
  <c r="V1267" i="12"/>
  <c r="Y1266" i="12"/>
  <c r="X1266" i="12"/>
  <c r="W1266" i="12"/>
  <c r="V1266" i="12"/>
  <c r="Y1265" i="12"/>
  <c r="X1265" i="12"/>
  <c r="W1265" i="12"/>
  <c r="V1265" i="12"/>
  <c r="Y1264" i="12"/>
  <c r="X1264" i="12"/>
  <c r="W1264" i="12"/>
  <c r="V1264" i="12"/>
  <c r="Y1263" i="12"/>
  <c r="X1263" i="12"/>
  <c r="W1263" i="12"/>
  <c r="V1263" i="12"/>
  <c r="Y1262" i="12"/>
  <c r="X1262" i="12"/>
  <c r="W1262" i="12"/>
  <c r="V1262" i="12"/>
  <c r="Y1261" i="12"/>
  <c r="X1261" i="12"/>
  <c r="W1261" i="12"/>
  <c r="V1261" i="12"/>
  <c r="Y1260" i="12"/>
  <c r="X1260" i="12"/>
  <c r="W1260" i="12"/>
  <c r="V1260" i="12"/>
  <c r="Y1259" i="12"/>
  <c r="X1259" i="12"/>
  <c r="W1259" i="12"/>
  <c r="V1259" i="12"/>
  <c r="Y1258" i="12"/>
  <c r="X1258" i="12"/>
  <c r="W1258" i="12"/>
  <c r="V1258" i="12"/>
  <c r="Y1257" i="12"/>
  <c r="X1257" i="12"/>
  <c r="W1257" i="12"/>
  <c r="V1257" i="12"/>
  <c r="Y1256" i="12"/>
  <c r="X1256" i="12"/>
  <c r="W1256" i="12"/>
  <c r="V1256" i="12"/>
  <c r="Y1255" i="12"/>
  <c r="X1255" i="12"/>
  <c r="W1255" i="12"/>
  <c r="V1255" i="12"/>
  <c r="Y1254" i="12"/>
  <c r="X1254" i="12"/>
  <c r="W1254" i="12"/>
  <c r="V1254" i="12"/>
  <c r="Y1253" i="12"/>
  <c r="X1253" i="12"/>
  <c r="W1253" i="12"/>
  <c r="V1253" i="12"/>
  <c r="Y1252" i="12"/>
  <c r="X1252" i="12"/>
  <c r="W1252" i="12"/>
  <c r="V1252" i="12"/>
  <c r="Y1251" i="12"/>
  <c r="X1251" i="12"/>
  <c r="W1251" i="12"/>
  <c r="V1251" i="12"/>
  <c r="Y1250" i="12"/>
  <c r="X1250" i="12"/>
  <c r="W1250" i="12"/>
  <c r="V1250" i="12"/>
  <c r="Y1249" i="12"/>
  <c r="X1249" i="12"/>
  <c r="W1249" i="12"/>
  <c r="V1249" i="12"/>
  <c r="Y1248" i="12"/>
  <c r="X1248" i="12"/>
  <c r="W1248" i="12"/>
  <c r="V1248" i="12"/>
  <c r="Y1247" i="12"/>
  <c r="X1247" i="12"/>
  <c r="W1247" i="12"/>
  <c r="V1247" i="12"/>
  <c r="Y1246" i="12"/>
  <c r="X1246" i="12"/>
  <c r="W1246" i="12"/>
  <c r="V1246" i="12"/>
  <c r="Y1245" i="12"/>
  <c r="X1245" i="12"/>
  <c r="W1245" i="12"/>
  <c r="V1245" i="12"/>
  <c r="Y1244" i="12"/>
  <c r="X1244" i="12"/>
  <c r="W1244" i="12"/>
  <c r="V1244" i="12"/>
  <c r="Y1243" i="12"/>
  <c r="X1243" i="12"/>
  <c r="W1243" i="12"/>
  <c r="V1243" i="12"/>
  <c r="Y1242" i="12"/>
  <c r="X1242" i="12"/>
  <c r="W1242" i="12"/>
  <c r="V1242" i="12"/>
  <c r="Y1241" i="12"/>
  <c r="X1241" i="12"/>
  <c r="W1241" i="12"/>
  <c r="V1241" i="12"/>
  <c r="Y1240" i="12"/>
  <c r="X1240" i="12"/>
  <c r="W1240" i="12"/>
  <c r="V1240" i="12"/>
  <c r="Y1239" i="12"/>
  <c r="X1239" i="12"/>
  <c r="W1239" i="12"/>
  <c r="V1239" i="12"/>
  <c r="Y1238" i="12"/>
  <c r="X1238" i="12"/>
  <c r="W1238" i="12"/>
  <c r="V1238" i="12"/>
  <c r="Y1237" i="12"/>
  <c r="X1237" i="12"/>
  <c r="W1237" i="12"/>
  <c r="V1237" i="12"/>
  <c r="Y1236" i="12"/>
  <c r="X1236" i="12"/>
  <c r="W1236" i="12"/>
  <c r="V1236" i="12"/>
  <c r="Y1235" i="12"/>
  <c r="X1235" i="12"/>
  <c r="W1235" i="12"/>
  <c r="V1235" i="12"/>
  <c r="Y1234" i="12"/>
  <c r="X1234" i="12"/>
  <c r="W1234" i="12"/>
  <c r="V1234" i="12"/>
  <c r="Y1233" i="12"/>
  <c r="X1233" i="12"/>
  <c r="W1233" i="12"/>
  <c r="V1233" i="12"/>
  <c r="Y1232" i="12"/>
  <c r="X1232" i="12"/>
  <c r="W1232" i="12"/>
  <c r="V1232" i="12"/>
  <c r="Y1231" i="12"/>
  <c r="X1231" i="12"/>
  <c r="W1231" i="12"/>
  <c r="V1231" i="12"/>
  <c r="Y1230" i="12"/>
  <c r="X1230" i="12"/>
  <c r="W1230" i="12"/>
  <c r="V1230" i="12"/>
  <c r="Y1229" i="12"/>
  <c r="X1229" i="12"/>
  <c r="W1229" i="12"/>
  <c r="V1229" i="12"/>
  <c r="Y1228" i="12"/>
  <c r="X1228" i="12"/>
  <c r="W1228" i="12"/>
  <c r="V1228" i="12"/>
  <c r="Y1227" i="12"/>
  <c r="X1227" i="12"/>
  <c r="W1227" i="12"/>
  <c r="V1227" i="12"/>
  <c r="Y1226" i="12"/>
  <c r="X1226" i="12"/>
  <c r="W1226" i="12"/>
  <c r="V1226" i="12"/>
  <c r="Y1225" i="12"/>
  <c r="X1225" i="12"/>
  <c r="W1225" i="12"/>
  <c r="V1225" i="12"/>
  <c r="Y1224" i="12"/>
  <c r="X1224" i="12"/>
  <c r="W1224" i="12"/>
  <c r="V1224" i="12"/>
  <c r="Y1223" i="12"/>
  <c r="X1223" i="12"/>
  <c r="W1223" i="12"/>
  <c r="V1223" i="12"/>
  <c r="Y1222" i="12"/>
  <c r="X1222" i="12"/>
  <c r="W1222" i="12"/>
  <c r="V1222" i="12"/>
  <c r="Y1221" i="12"/>
  <c r="X1221" i="12"/>
  <c r="W1221" i="12"/>
  <c r="V1221" i="12"/>
  <c r="Y1220" i="12"/>
  <c r="X1220" i="12"/>
  <c r="W1220" i="12"/>
  <c r="V1220" i="12"/>
  <c r="Y1219" i="12"/>
  <c r="X1219" i="12"/>
  <c r="W1219" i="12"/>
  <c r="V1219" i="12"/>
  <c r="Y1218" i="12"/>
  <c r="X1218" i="12"/>
  <c r="W1218" i="12"/>
  <c r="V1218" i="12"/>
  <c r="Y1217" i="12"/>
  <c r="X1217" i="12"/>
  <c r="W1217" i="12"/>
  <c r="V1217" i="12"/>
  <c r="Y1216" i="12"/>
  <c r="X1216" i="12"/>
  <c r="W1216" i="12"/>
  <c r="V1216" i="12"/>
  <c r="Y1215" i="12"/>
  <c r="X1215" i="12"/>
  <c r="W1215" i="12"/>
  <c r="V1215" i="12"/>
  <c r="Y1214" i="12"/>
  <c r="X1214" i="12"/>
  <c r="W1214" i="12"/>
  <c r="V1214" i="12"/>
  <c r="Y1213" i="12"/>
  <c r="X1213" i="12"/>
  <c r="W1213" i="12"/>
  <c r="V1213" i="12"/>
  <c r="Y1212" i="12"/>
  <c r="X1212" i="12"/>
  <c r="W1212" i="12"/>
  <c r="V1212" i="12"/>
  <c r="Y1211" i="12"/>
  <c r="X1211" i="12"/>
  <c r="W1211" i="12"/>
  <c r="V1211" i="12"/>
  <c r="Y1210" i="12"/>
  <c r="X1210" i="12"/>
  <c r="W1210" i="12"/>
  <c r="V1210" i="12"/>
  <c r="Y1209" i="12"/>
  <c r="X1209" i="12"/>
  <c r="W1209" i="12"/>
  <c r="V1209" i="12"/>
  <c r="Y1208" i="12"/>
  <c r="X1208" i="12"/>
  <c r="W1208" i="12"/>
  <c r="V1208" i="12"/>
  <c r="Y1207" i="12"/>
  <c r="X1207" i="12"/>
  <c r="W1207" i="12"/>
  <c r="V1207" i="12"/>
  <c r="Y1206" i="12"/>
  <c r="X1206" i="12"/>
  <c r="W1206" i="12"/>
  <c r="V1206" i="12"/>
  <c r="Y1205" i="12"/>
  <c r="X1205" i="12"/>
  <c r="W1205" i="12"/>
  <c r="V1205" i="12"/>
  <c r="Y1204" i="12"/>
  <c r="X1204" i="12"/>
  <c r="W1204" i="12"/>
  <c r="V1204" i="12"/>
  <c r="Y1203" i="12"/>
  <c r="X1203" i="12"/>
  <c r="W1203" i="12"/>
  <c r="V1203" i="12"/>
  <c r="Y1202" i="12"/>
  <c r="X1202" i="12"/>
  <c r="W1202" i="12"/>
  <c r="V1202" i="12"/>
  <c r="Y1201" i="12"/>
  <c r="X1201" i="12"/>
  <c r="W1201" i="12"/>
  <c r="V1201" i="12"/>
  <c r="Y1200" i="12"/>
  <c r="X1200" i="12"/>
  <c r="W1200" i="12"/>
  <c r="V1200" i="12"/>
  <c r="Y1199" i="12"/>
  <c r="X1199" i="12"/>
  <c r="W1199" i="12"/>
  <c r="V1199" i="12"/>
  <c r="Y1198" i="12"/>
  <c r="X1198" i="12"/>
  <c r="W1198" i="12"/>
  <c r="V1198" i="12"/>
  <c r="Y1197" i="12"/>
  <c r="X1197" i="12"/>
  <c r="W1197" i="12"/>
  <c r="V1197" i="12"/>
  <c r="Y1196" i="12"/>
  <c r="X1196" i="12"/>
  <c r="W1196" i="12"/>
  <c r="V1196" i="12"/>
  <c r="Y1195" i="12"/>
  <c r="X1195" i="12"/>
  <c r="W1195" i="12"/>
  <c r="V1195" i="12"/>
  <c r="Y1194" i="12"/>
  <c r="X1194" i="12"/>
  <c r="W1194" i="12"/>
  <c r="V1194" i="12"/>
  <c r="Y1193" i="12"/>
  <c r="X1193" i="12"/>
  <c r="W1193" i="12"/>
  <c r="V1193" i="12"/>
  <c r="Y1192" i="12"/>
  <c r="X1192" i="12"/>
  <c r="W1192" i="12"/>
  <c r="V1192" i="12"/>
  <c r="Y1191" i="12"/>
  <c r="X1191" i="12"/>
  <c r="W1191" i="12"/>
  <c r="V1191" i="12"/>
  <c r="Y1190" i="12"/>
  <c r="X1190" i="12"/>
  <c r="W1190" i="12"/>
  <c r="V1190" i="12"/>
  <c r="Y1189" i="12"/>
  <c r="X1189" i="12"/>
  <c r="W1189" i="12"/>
  <c r="V1189" i="12"/>
  <c r="Y1188" i="12"/>
  <c r="X1188" i="12"/>
  <c r="W1188" i="12"/>
  <c r="V1188" i="12"/>
  <c r="Y1187" i="12"/>
  <c r="X1187" i="12"/>
  <c r="W1187" i="12"/>
  <c r="V1187" i="12"/>
  <c r="Y1186" i="12"/>
  <c r="X1186" i="12"/>
  <c r="W1186" i="12"/>
  <c r="V1186" i="12"/>
  <c r="Y1185" i="12"/>
  <c r="X1185" i="12"/>
  <c r="W1185" i="12"/>
  <c r="V1185" i="12"/>
  <c r="Y1184" i="12"/>
  <c r="X1184" i="12"/>
  <c r="W1184" i="12"/>
  <c r="V1184" i="12"/>
  <c r="Y1183" i="12"/>
  <c r="X1183" i="12"/>
  <c r="W1183" i="12"/>
  <c r="V1183" i="12"/>
  <c r="Y1182" i="12"/>
  <c r="X1182" i="12"/>
  <c r="W1182" i="12"/>
  <c r="V1182" i="12"/>
  <c r="Y1181" i="12"/>
  <c r="X1181" i="12"/>
  <c r="W1181" i="12"/>
  <c r="V1181" i="12"/>
  <c r="Y1180" i="12"/>
  <c r="X1180" i="12"/>
  <c r="W1180" i="12"/>
  <c r="V1180" i="12"/>
  <c r="Y1179" i="12"/>
  <c r="X1179" i="12"/>
  <c r="W1179" i="12"/>
  <c r="V1179" i="12"/>
  <c r="Y1178" i="12"/>
  <c r="X1178" i="12"/>
  <c r="W1178" i="12"/>
  <c r="V1178" i="12"/>
  <c r="Y1177" i="12"/>
  <c r="X1177" i="12"/>
  <c r="W1177" i="12"/>
  <c r="V1177" i="12"/>
  <c r="Y1176" i="12"/>
  <c r="X1176" i="12"/>
  <c r="W1176" i="12"/>
  <c r="V1176" i="12"/>
  <c r="Y1175" i="12"/>
  <c r="X1175" i="12"/>
  <c r="W1175" i="12"/>
  <c r="V1175" i="12"/>
  <c r="Y1174" i="12"/>
  <c r="X1174" i="12"/>
  <c r="W1174" i="12"/>
  <c r="V1174" i="12"/>
  <c r="Y1173" i="12"/>
  <c r="X1173" i="12"/>
  <c r="W1173" i="12"/>
  <c r="V1173" i="12"/>
  <c r="Y1172" i="12"/>
  <c r="X1172" i="12"/>
  <c r="W1172" i="12"/>
  <c r="V1172" i="12"/>
  <c r="Y1171" i="12"/>
  <c r="X1171" i="12"/>
  <c r="W1171" i="12"/>
  <c r="V1171" i="12"/>
  <c r="Y1170" i="12"/>
  <c r="X1170" i="12"/>
  <c r="W1170" i="12"/>
  <c r="V1170" i="12"/>
  <c r="Y1169" i="12"/>
  <c r="X1169" i="12"/>
  <c r="W1169" i="12"/>
  <c r="V1169" i="12"/>
  <c r="Y1168" i="12"/>
  <c r="X1168" i="12"/>
  <c r="W1168" i="12"/>
  <c r="V1168" i="12"/>
  <c r="Y1167" i="12"/>
  <c r="X1167" i="12"/>
  <c r="W1167" i="12"/>
  <c r="V1167" i="12"/>
  <c r="Y1166" i="12"/>
  <c r="X1166" i="12"/>
  <c r="W1166" i="12"/>
  <c r="V1166" i="12"/>
  <c r="Y1165" i="12"/>
  <c r="X1165" i="12"/>
  <c r="W1165" i="12"/>
  <c r="V1165" i="12"/>
  <c r="Y1164" i="12"/>
  <c r="X1164" i="12"/>
  <c r="W1164" i="12"/>
  <c r="V1164" i="12"/>
  <c r="Y1163" i="12"/>
  <c r="X1163" i="12"/>
  <c r="W1163" i="12"/>
  <c r="V1163" i="12"/>
  <c r="Y1162" i="12"/>
  <c r="X1162" i="12"/>
  <c r="W1162" i="12"/>
  <c r="V1162" i="12"/>
  <c r="Y1161" i="12"/>
  <c r="X1161" i="12"/>
  <c r="W1161" i="12"/>
  <c r="V1161" i="12"/>
  <c r="Y1160" i="12"/>
  <c r="X1160" i="12"/>
  <c r="W1160" i="12"/>
  <c r="V1160" i="12"/>
  <c r="Y1159" i="12"/>
  <c r="X1159" i="12"/>
  <c r="W1159" i="12"/>
  <c r="V1159" i="12"/>
  <c r="Y1158" i="12"/>
  <c r="X1158" i="12"/>
  <c r="W1158" i="12"/>
  <c r="V1158" i="12"/>
  <c r="Y1157" i="12"/>
  <c r="X1157" i="12"/>
  <c r="W1157" i="12"/>
  <c r="V1157" i="12"/>
  <c r="Y1156" i="12"/>
  <c r="X1156" i="12"/>
  <c r="W1156" i="12"/>
  <c r="V1156" i="12"/>
  <c r="Y1155" i="12"/>
  <c r="X1155" i="12"/>
  <c r="W1155" i="12"/>
  <c r="V1155" i="12"/>
  <c r="Y1154" i="12"/>
  <c r="X1154" i="12"/>
  <c r="W1154" i="12"/>
  <c r="V1154" i="12"/>
  <c r="Y1153" i="12"/>
  <c r="X1153" i="12"/>
  <c r="W1153" i="12"/>
  <c r="V1153" i="12"/>
  <c r="Y1152" i="12"/>
  <c r="X1152" i="12"/>
  <c r="W1152" i="12"/>
  <c r="V1152" i="12"/>
  <c r="Y1151" i="12"/>
  <c r="X1151" i="12"/>
  <c r="W1151" i="12"/>
  <c r="V1151" i="12"/>
  <c r="Y1150" i="12"/>
  <c r="X1150" i="12"/>
  <c r="W1150" i="12"/>
  <c r="V1150" i="12"/>
  <c r="Y1149" i="12"/>
  <c r="X1149" i="12"/>
  <c r="W1149" i="12"/>
  <c r="V1149" i="12"/>
  <c r="Y1148" i="12"/>
  <c r="X1148" i="12"/>
  <c r="W1148" i="12"/>
  <c r="V1148" i="12"/>
  <c r="Y1147" i="12"/>
  <c r="X1147" i="12"/>
  <c r="W1147" i="12"/>
  <c r="V1147" i="12"/>
  <c r="Y1146" i="12"/>
  <c r="X1146" i="12"/>
  <c r="W1146" i="12"/>
  <c r="V1146" i="12"/>
  <c r="Y1145" i="12"/>
  <c r="X1145" i="12"/>
  <c r="W1145" i="12"/>
  <c r="V1145" i="12"/>
  <c r="Y1144" i="12"/>
  <c r="X1144" i="12"/>
  <c r="W1144" i="12"/>
  <c r="V1144" i="12"/>
  <c r="Y1143" i="12"/>
  <c r="X1143" i="12"/>
  <c r="W1143" i="12"/>
  <c r="V1143" i="12"/>
  <c r="Y1142" i="12"/>
  <c r="X1142" i="12"/>
  <c r="W1142" i="12"/>
  <c r="V1142" i="12"/>
  <c r="Y1141" i="12"/>
  <c r="X1141" i="12"/>
  <c r="W1141" i="12"/>
  <c r="V1141" i="12"/>
  <c r="Y1140" i="12"/>
  <c r="X1140" i="12"/>
  <c r="W1140" i="12"/>
  <c r="V1140" i="12"/>
  <c r="Y1139" i="12"/>
  <c r="X1139" i="12"/>
  <c r="W1139" i="12"/>
  <c r="V1139" i="12"/>
  <c r="Y1138" i="12"/>
  <c r="X1138" i="12"/>
  <c r="W1138" i="12"/>
  <c r="V1138" i="12"/>
  <c r="Y1137" i="12"/>
  <c r="X1137" i="12"/>
  <c r="W1137" i="12"/>
  <c r="V1137" i="12"/>
  <c r="Y1136" i="12"/>
  <c r="X1136" i="12"/>
  <c r="W1136" i="12"/>
  <c r="V1136" i="12"/>
  <c r="Y1135" i="12"/>
  <c r="X1135" i="12"/>
  <c r="W1135" i="12"/>
  <c r="V1135" i="12"/>
  <c r="Y1134" i="12"/>
  <c r="X1134" i="12"/>
  <c r="W1134" i="12"/>
  <c r="V1134" i="12"/>
  <c r="Y1133" i="12"/>
  <c r="X1133" i="12"/>
  <c r="W1133" i="12"/>
  <c r="V1133" i="12"/>
  <c r="Y1132" i="12"/>
  <c r="X1132" i="12"/>
  <c r="W1132" i="12"/>
  <c r="V1132" i="12"/>
  <c r="Y1131" i="12"/>
  <c r="X1131" i="12"/>
  <c r="W1131" i="12"/>
  <c r="V1131" i="12"/>
  <c r="Y1130" i="12"/>
  <c r="X1130" i="12"/>
  <c r="W1130" i="12"/>
  <c r="V1130" i="12"/>
  <c r="Y1129" i="12"/>
  <c r="X1129" i="12"/>
  <c r="W1129" i="12"/>
  <c r="V1129" i="12"/>
  <c r="Y1128" i="12"/>
  <c r="X1128" i="12"/>
  <c r="W1128" i="12"/>
  <c r="V1128" i="12"/>
  <c r="Y1127" i="12"/>
  <c r="X1127" i="12"/>
  <c r="W1127" i="12"/>
  <c r="V1127" i="12"/>
  <c r="Y1126" i="12"/>
  <c r="X1126" i="12"/>
  <c r="W1126" i="12"/>
  <c r="V1126" i="12"/>
  <c r="Y1125" i="12"/>
  <c r="X1125" i="12"/>
  <c r="W1125" i="12"/>
  <c r="V1125" i="12"/>
  <c r="Y1124" i="12"/>
  <c r="X1124" i="12"/>
  <c r="W1124" i="12"/>
  <c r="V1124" i="12"/>
  <c r="Y1123" i="12"/>
  <c r="X1123" i="12"/>
  <c r="W1123" i="12"/>
  <c r="V1123" i="12"/>
  <c r="Y1122" i="12"/>
  <c r="X1122" i="12"/>
  <c r="W1122" i="12"/>
  <c r="V1122" i="12"/>
  <c r="Y1121" i="12"/>
  <c r="X1121" i="12"/>
  <c r="W1121" i="12"/>
  <c r="V1121" i="12"/>
  <c r="Y1120" i="12"/>
  <c r="X1120" i="12"/>
  <c r="W1120" i="12"/>
  <c r="V1120" i="12"/>
  <c r="Y1119" i="12"/>
  <c r="X1119" i="12"/>
  <c r="W1119" i="12"/>
  <c r="V1119" i="12"/>
  <c r="Y1118" i="12"/>
  <c r="X1118" i="12"/>
  <c r="W1118" i="12"/>
  <c r="V1118" i="12"/>
  <c r="Y1117" i="12"/>
  <c r="X1117" i="12"/>
  <c r="W1117" i="12"/>
  <c r="V1117" i="12"/>
  <c r="Y1116" i="12"/>
  <c r="X1116" i="12"/>
  <c r="W1116" i="12"/>
  <c r="V1116" i="12"/>
  <c r="Y1115" i="12"/>
  <c r="X1115" i="12"/>
  <c r="W1115" i="12"/>
  <c r="V1115" i="12"/>
  <c r="Y1114" i="12"/>
  <c r="X1114" i="12"/>
  <c r="W1114" i="12"/>
  <c r="V1114" i="12"/>
  <c r="Y1113" i="12"/>
  <c r="X1113" i="12"/>
  <c r="W1113" i="12"/>
  <c r="V1113" i="12"/>
  <c r="Y1112" i="12"/>
  <c r="X1112" i="12"/>
  <c r="W1112" i="12"/>
  <c r="V1112" i="12"/>
  <c r="Y1111" i="12"/>
  <c r="X1111" i="12"/>
  <c r="W1111" i="12"/>
  <c r="V1111" i="12"/>
  <c r="Y1110" i="12"/>
  <c r="X1110" i="12"/>
  <c r="W1110" i="12"/>
  <c r="V1110" i="12"/>
  <c r="Y1109" i="12"/>
  <c r="X1109" i="12"/>
  <c r="W1109" i="12"/>
  <c r="V1109" i="12"/>
  <c r="Y1108" i="12"/>
  <c r="X1108" i="12"/>
  <c r="W1108" i="12"/>
  <c r="V1108" i="12"/>
  <c r="Y1107" i="12"/>
  <c r="X1107" i="12"/>
  <c r="W1107" i="12"/>
  <c r="V1107" i="12"/>
  <c r="Y1106" i="12"/>
  <c r="X1106" i="12"/>
  <c r="W1106" i="12"/>
  <c r="V1106" i="12"/>
  <c r="Y1105" i="12"/>
  <c r="X1105" i="12"/>
  <c r="W1105" i="12"/>
  <c r="V1105" i="12"/>
  <c r="Y1104" i="12"/>
  <c r="X1104" i="12"/>
  <c r="W1104" i="12"/>
  <c r="V1104" i="12"/>
  <c r="Y1103" i="12"/>
  <c r="X1103" i="12"/>
  <c r="W1103" i="12"/>
  <c r="V1103" i="12"/>
  <c r="Y1102" i="12"/>
  <c r="X1102" i="12"/>
  <c r="W1102" i="12"/>
  <c r="V1102" i="12"/>
  <c r="Y1101" i="12"/>
  <c r="X1101" i="12"/>
  <c r="W1101" i="12"/>
  <c r="V1101" i="12"/>
  <c r="Y1100" i="12"/>
  <c r="X1100" i="12"/>
  <c r="W1100" i="12"/>
  <c r="V1100" i="12"/>
  <c r="Y1099" i="12"/>
  <c r="X1099" i="12"/>
  <c r="W1099" i="12"/>
  <c r="V1099" i="12"/>
  <c r="Y1098" i="12"/>
  <c r="X1098" i="12"/>
  <c r="W1098" i="12"/>
  <c r="V1098" i="12"/>
  <c r="Y1097" i="12"/>
  <c r="X1097" i="12"/>
  <c r="W1097" i="12"/>
  <c r="V1097" i="12"/>
  <c r="Y1096" i="12"/>
  <c r="X1096" i="12"/>
  <c r="W1096" i="12"/>
  <c r="V1096" i="12"/>
  <c r="Y1095" i="12"/>
  <c r="X1095" i="12"/>
  <c r="W1095" i="12"/>
  <c r="V1095" i="12"/>
  <c r="Y1094" i="12"/>
  <c r="X1094" i="12"/>
  <c r="W1094" i="12"/>
  <c r="V1094" i="12"/>
  <c r="Y1093" i="12"/>
  <c r="X1093" i="12"/>
  <c r="W1093" i="12"/>
  <c r="V1093" i="12"/>
  <c r="Y1092" i="12"/>
  <c r="X1092" i="12"/>
  <c r="W1092" i="12"/>
  <c r="V1092" i="12"/>
  <c r="Y1091" i="12"/>
  <c r="X1091" i="12"/>
  <c r="W1091" i="12"/>
  <c r="V1091" i="12"/>
  <c r="Y1090" i="12"/>
  <c r="X1090" i="12"/>
  <c r="W1090" i="12"/>
  <c r="V1090" i="12"/>
  <c r="Y1089" i="12"/>
  <c r="X1089" i="12"/>
  <c r="W1089" i="12"/>
  <c r="V1089" i="12"/>
  <c r="Y1088" i="12"/>
  <c r="X1088" i="12"/>
  <c r="W1088" i="12"/>
  <c r="V1088" i="12"/>
  <c r="Y1087" i="12"/>
  <c r="X1087" i="12"/>
  <c r="W1087" i="12"/>
  <c r="V1087" i="12"/>
  <c r="Y1086" i="12"/>
  <c r="X1086" i="12"/>
  <c r="W1086" i="12"/>
  <c r="V1086" i="12"/>
  <c r="Y1085" i="12"/>
  <c r="X1085" i="12"/>
  <c r="W1085" i="12"/>
  <c r="V1085" i="12"/>
  <c r="Y1084" i="12"/>
  <c r="X1084" i="12"/>
  <c r="W1084" i="12"/>
  <c r="V1084" i="12"/>
  <c r="Y1083" i="12"/>
  <c r="X1083" i="12"/>
  <c r="W1083" i="12"/>
  <c r="V1083" i="12"/>
  <c r="Y1082" i="12"/>
  <c r="X1082" i="12"/>
  <c r="W1082" i="12"/>
  <c r="V1082" i="12"/>
  <c r="Y1081" i="12"/>
  <c r="X1081" i="12"/>
  <c r="W1081" i="12"/>
  <c r="V1081" i="12"/>
  <c r="Y1080" i="12"/>
  <c r="X1080" i="12"/>
  <c r="W1080" i="12"/>
  <c r="V1080" i="12"/>
  <c r="Y1079" i="12"/>
  <c r="X1079" i="12"/>
  <c r="W1079" i="12"/>
  <c r="V1079" i="12"/>
  <c r="Y1078" i="12"/>
  <c r="X1078" i="12"/>
  <c r="W1078" i="12"/>
  <c r="V1078" i="12"/>
  <c r="Y1077" i="12"/>
  <c r="X1077" i="12"/>
  <c r="W1077" i="12"/>
  <c r="V1077" i="12"/>
  <c r="Y1076" i="12"/>
  <c r="X1076" i="12"/>
  <c r="W1076" i="12"/>
  <c r="V1076" i="12"/>
  <c r="Y1075" i="12"/>
  <c r="X1075" i="12"/>
  <c r="W1075" i="12"/>
  <c r="V1075" i="12"/>
  <c r="Y1074" i="12"/>
  <c r="X1074" i="12"/>
  <c r="W1074" i="12"/>
  <c r="V1074" i="12"/>
  <c r="Y1073" i="12"/>
  <c r="X1073" i="12"/>
  <c r="W1073" i="12"/>
  <c r="V1073" i="12"/>
  <c r="Y1072" i="12"/>
  <c r="X1072" i="12"/>
  <c r="W1072" i="12"/>
  <c r="V1072" i="12"/>
  <c r="Y1071" i="12"/>
  <c r="X1071" i="12"/>
  <c r="W1071" i="12"/>
  <c r="V1071" i="12"/>
  <c r="Y1070" i="12"/>
  <c r="X1070" i="12"/>
  <c r="W1070" i="12"/>
  <c r="V1070" i="12"/>
  <c r="Y1069" i="12"/>
  <c r="X1069" i="12"/>
  <c r="W1069" i="12"/>
  <c r="V1069" i="12"/>
  <c r="Y1068" i="12"/>
  <c r="X1068" i="12"/>
  <c r="W1068" i="12"/>
  <c r="V1068" i="12"/>
  <c r="Y1067" i="12"/>
  <c r="X1067" i="12"/>
  <c r="W1067" i="12"/>
  <c r="V1067" i="12"/>
  <c r="Y1066" i="12"/>
  <c r="X1066" i="12"/>
  <c r="W1066" i="12"/>
  <c r="V1066" i="12"/>
  <c r="Y1065" i="12"/>
  <c r="X1065" i="12"/>
  <c r="W1065" i="12"/>
  <c r="V1065" i="12"/>
  <c r="Y1064" i="12"/>
  <c r="X1064" i="12"/>
  <c r="W1064" i="12"/>
  <c r="V1064" i="12"/>
  <c r="Y1063" i="12"/>
  <c r="X1063" i="12"/>
  <c r="W1063" i="12"/>
  <c r="V1063" i="12"/>
  <c r="Y1062" i="12"/>
  <c r="X1062" i="12"/>
  <c r="W1062" i="12"/>
  <c r="V1062" i="12"/>
  <c r="Y1061" i="12"/>
  <c r="X1061" i="12"/>
  <c r="W1061" i="12"/>
  <c r="V1061" i="12"/>
  <c r="Y1060" i="12"/>
  <c r="X1060" i="12"/>
  <c r="W1060" i="12"/>
  <c r="V1060" i="12"/>
  <c r="Y1059" i="12"/>
  <c r="X1059" i="12"/>
  <c r="W1059" i="12"/>
  <c r="V1059" i="12"/>
  <c r="Y1058" i="12"/>
  <c r="X1058" i="12"/>
  <c r="W1058" i="12"/>
  <c r="V1058" i="12"/>
  <c r="Y1057" i="12"/>
  <c r="X1057" i="12"/>
  <c r="W1057" i="12"/>
  <c r="V1057" i="12"/>
  <c r="Y1056" i="12"/>
  <c r="X1056" i="12"/>
  <c r="W1056" i="12"/>
  <c r="V1056" i="12"/>
  <c r="Y1055" i="12"/>
  <c r="X1055" i="12"/>
  <c r="W1055" i="12"/>
  <c r="V1055" i="12"/>
  <c r="Y1054" i="12"/>
  <c r="X1054" i="12"/>
  <c r="W1054" i="12"/>
  <c r="V1054" i="12"/>
  <c r="Y1053" i="12"/>
  <c r="X1053" i="12"/>
  <c r="W1053" i="12"/>
  <c r="V1053" i="12"/>
  <c r="Y1052" i="12"/>
  <c r="X1052" i="12"/>
  <c r="W1052" i="12"/>
  <c r="V1052" i="12"/>
  <c r="Y1051" i="12"/>
  <c r="X1051" i="12"/>
  <c r="W1051" i="12"/>
  <c r="V1051" i="12"/>
  <c r="Y1050" i="12"/>
  <c r="X1050" i="12"/>
  <c r="W1050" i="12"/>
  <c r="V1050" i="12"/>
  <c r="Y1049" i="12"/>
  <c r="X1049" i="12"/>
  <c r="W1049" i="12"/>
  <c r="V1049" i="12"/>
  <c r="Y1048" i="12"/>
  <c r="X1048" i="12"/>
  <c r="W1048" i="12"/>
  <c r="V1048" i="12"/>
  <c r="Y1047" i="12"/>
  <c r="X1047" i="12"/>
  <c r="W1047" i="12"/>
  <c r="V1047" i="12"/>
  <c r="Y1046" i="12"/>
  <c r="X1046" i="12"/>
  <c r="W1046" i="12"/>
  <c r="V1046" i="12"/>
  <c r="Y1045" i="12"/>
  <c r="X1045" i="12"/>
  <c r="W1045" i="12"/>
  <c r="V1045" i="12"/>
  <c r="Y1044" i="12"/>
  <c r="X1044" i="12"/>
  <c r="W1044" i="12"/>
  <c r="V1044" i="12"/>
  <c r="Y1043" i="12"/>
  <c r="X1043" i="12"/>
  <c r="W1043" i="12"/>
  <c r="V1043" i="12"/>
  <c r="Y1042" i="12"/>
  <c r="X1042" i="12"/>
  <c r="W1042" i="12"/>
  <c r="V1042" i="12"/>
  <c r="Y1041" i="12"/>
  <c r="X1041" i="12"/>
  <c r="W1041" i="12"/>
  <c r="V1041" i="12"/>
  <c r="Y1040" i="12"/>
  <c r="X1040" i="12"/>
  <c r="W1040" i="12"/>
  <c r="V1040" i="12"/>
  <c r="Y1039" i="12"/>
  <c r="X1039" i="12"/>
  <c r="W1039" i="12"/>
  <c r="V1039" i="12"/>
  <c r="Y1038" i="12"/>
  <c r="X1038" i="12"/>
  <c r="W1038" i="12"/>
  <c r="V1038" i="12"/>
  <c r="Y1037" i="12"/>
  <c r="X1037" i="12"/>
  <c r="W1037" i="12"/>
  <c r="V1037" i="12"/>
  <c r="Y1036" i="12"/>
  <c r="X1036" i="12"/>
  <c r="W1036" i="12"/>
  <c r="V1036" i="12"/>
  <c r="Y1035" i="12"/>
  <c r="X1035" i="12"/>
  <c r="W1035" i="12"/>
  <c r="V1035" i="12"/>
  <c r="Y1034" i="12"/>
  <c r="X1034" i="12"/>
  <c r="W1034" i="12"/>
  <c r="V1034" i="12"/>
  <c r="Y1033" i="12"/>
  <c r="X1033" i="12"/>
  <c r="W1033" i="12"/>
  <c r="V1033" i="12"/>
  <c r="Y1032" i="12"/>
  <c r="X1032" i="12"/>
  <c r="W1032" i="12"/>
  <c r="V1032" i="12"/>
  <c r="Y1031" i="12"/>
  <c r="X1031" i="12"/>
  <c r="W1031" i="12"/>
  <c r="V1031" i="12"/>
  <c r="Y1030" i="12"/>
  <c r="X1030" i="12"/>
  <c r="W1030" i="12"/>
  <c r="V1030" i="12"/>
  <c r="Y1029" i="12"/>
  <c r="X1029" i="12"/>
  <c r="W1029" i="12"/>
  <c r="V1029" i="12"/>
  <c r="Y1028" i="12"/>
  <c r="X1028" i="12"/>
  <c r="W1028" i="12"/>
  <c r="V1028" i="12"/>
  <c r="Y1027" i="12"/>
  <c r="X1027" i="12"/>
  <c r="W1027" i="12"/>
  <c r="V1027" i="12"/>
  <c r="Y1026" i="12"/>
  <c r="X1026" i="12"/>
  <c r="W1026" i="12"/>
  <c r="V1026" i="12"/>
  <c r="Y1025" i="12"/>
  <c r="X1025" i="12"/>
  <c r="W1025" i="12"/>
  <c r="V1025" i="12"/>
  <c r="Y1024" i="12"/>
  <c r="X1024" i="12"/>
  <c r="W1024" i="12"/>
  <c r="V1024" i="12"/>
  <c r="Y1023" i="12"/>
  <c r="X1023" i="12"/>
  <c r="W1023" i="12"/>
  <c r="V1023" i="12"/>
  <c r="Y1022" i="12"/>
  <c r="X1022" i="12"/>
  <c r="W1022" i="12"/>
  <c r="V1022" i="12"/>
  <c r="Y1021" i="12"/>
  <c r="X1021" i="12"/>
  <c r="W1021" i="12"/>
  <c r="V1021" i="12"/>
  <c r="Y1020" i="12"/>
  <c r="X1020" i="12"/>
  <c r="W1020" i="12"/>
  <c r="V1020" i="12"/>
  <c r="Y1019" i="12"/>
  <c r="X1019" i="12"/>
  <c r="W1019" i="12"/>
  <c r="V1019" i="12"/>
  <c r="Y1018" i="12"/>
  <c r="X1018" i="12"/>
  <c r="W1018" i="12"/>
  <c r="V1018" i="12"/>
  <c r="Y1017" i="12"/>
  <c r="X1017" i="12"/>
  <c r="W1017" i="12"/>
  <c r="V1017" i="12"/>
  <c r="Y1016" i="12"/>
  <c r="X1016" i="12"/>
  <c r="W1016" i="12"/>
  <c r="V1016" i="12"/>
  <c r="Y1015" i="12"/>
  <c r="X1015" i="12"/>
  <c r="W1015" i="12"/>
  <c r="V1015" i="12"/>
  <c r="Y1014" i="12"/>
  <c r="X1014" i="12"/>
  <c r="W1014" i="12"/>
  <c r="V1014" i="12"/>
  <c r="Y1013" i="12"/>
  <c r="X1013" i="12"/>
  <c r="W1013" i="12"/>
  <c r="V1013" i="12"/>
  <c r="Y1012" i="12"/>
  <c r="X1012" i="12"/>
  <c r="W1012" i="12"/>
  <c r="V1012" i="12"/>
  <c r="Y1011" i="12"/>
  <c r="X1011" i="12"/>
  <c r="W1011" i="12"/>
  <c r="V1011" i="12"/>
  <c r="Y1010" i="12"/>
  <c r="X1010" i="12"/>
  <c r="W1010" i="12"/>
  <c r="V1010" i="12"/>
  <c r="Y1009" i="12"/>
  <c r="X1009" i="12"/>
  <c r="W1009" i="12"/>
  <c r="V1009" i="12"/>
  <c r="Y1008" i="12"/>
  <c r="X1008" i="12"/>
  <c r="W1008" i="12"/>
  <c r="V1008" i="12"/>
  <c r="Y1007" i="12"/>
  <c r="X1007" i="12"/>
  <c r="W1007" i="12"/>
  <c r="V1007" i="12"/>
  <c r="Y1006" i="12"/>
  <c r="X1006" i="12"/>
  <c r="W1006" i="12"/>
  <c r="V1006" i="12"/>
  <c r="Y1005" i="12"/>
  <c r="X1005" i="12"/>
  <c r="W1005" i="12"/>
  <c r="V1005" i="12"/>
  <c r="Y1004" i="12"/>
  <c r="X1004" i="12"/>
  <c r="W1004" i="12"/>
  <c r="V1004" i="12"/>
  <c r="Y1003" i="12"/>
  <c r="X1003" i="12"/>
  <c r="W1003" i="12"/>
  <c r="V1003" i="12"/>
  <c r="Y1002" i="12"/>
  <c r="X1002" i="12"/>
  <c r="W1002" i="12"/>
  <c r="V1002" i="12"/>
  <c r="Y1001" i="12"/>
  <c r="X1001" i="12"/>
  <c r="W1001" i="12"/>
  <c r="V1001" i="12"/>
  <c r="Y1000" i="12"/>
  <c r="X1000" i="12"/>
  <c r="W1000" i="12"/>
  <c r="V1000" i="12"/>
  <c r="Y999" i="12"/>
  <c r="X999" i="12"/>
  <c r="W999" i="12"/>
  <c r="V999" i="12"/>
  <c r="Y998" i="12"/>
  <c r="X998" i="12"/>
  <c r="W998" i="12"/>
  <c r="V998" i="12"/>
  <c r="Y997" i="12"/>
  <c r="X997" i="12"/>
  <c r="W997" i="12"/>
  <c r="V997" i="12"/>
  <c r="Y996" i="12"/>
  <c r="X996" i="12"/>
  <c r="W996" i="12"/>
  <c r="V996" i="12"/>
  <c r="Y995" i="12"/>
  <c r="X995" i="12"/>
  <c r="W995" i="12"/>
  <c r="V995" i="12"/>
  <c r="Y994" i="12"/>
  <c r="X994" i="12"/>
  <c r="W994" i="12"/>
  <c r="V994" i="12"/>
  <c r="Y993" i="12"/>
  <c r="X993" i="12"/>
  <c r="W993" i="12"/>
  <c r="V993" i="12"/>
  <c r="Y992" i="12"/>
  <c r="X992" i="12"/>
  <c r="W992" i="12"/>
  <c r="V992" i="12"/>
  <c r="Y991" i="12"/>
  <c r="X991" i="12"/>
  <c r="W991" i="12"/>
  <c r="V991" i="12"/>
  <c r="Y990" i="12"/>
  <c r="X990" i="12"/>
  <c r="W990" i="12"/>
  <c r="V990" i="12"/>
  <c r="Y989" i="12"/>
  <c r="X989" i="12"/>
  <c r="W989" i="12"/>
  <c r="V989" i="12"/>
  <c r="Y988" i="12"/>
  <c r="X988" i="12"/>
  <c r="W988" i="12"/>
  <c r="V988" i="12"/>
  <c r="Y987" i="12"/>
  <c r="X987" i="12"/>
  <c r="W987" i="12"/>
  <c r="V987" i="12"/>
  <c r="Y986" i="12"/>
  <c r="X986" i="12"/>
  <c r="W986" i="12"/>
  <c r="V986" i="12"/>
  <c r="Y985" i="12"/>
  <c r="X985" i="12"/>
  <c r="W985" i="12"/>
  <c r="V985" i="12"/>
  <c r="Y984" i="12"/>
  <c r="X984" i="12"/>
  <c r="W984" i="12"/>
  <c r="V984" i="12"/>
  <c r="Y983" i="12"/>
  <c r="X983" i="12"/>
  <c r="W983" i="12"/>
  <c r="V983" i="12"/>
  <c r="Y982" i="12"/>
  <c r="X982" i="12"/>
  <c r="W982" i="12"/>
  <c r="V982" i="12"/>
  <c r="Y981" i="12"/>
  <c r="X981" i="12"/>
  <c r="W981" i="12"/>
  <c r="V981" i="12"/>
  <c r="Y980" i="12"/>
  <c r="X980" i="12"/>
  <c r="W980" i="12"/>
  <c r="V980" i="12"/>
  <c r="Y979" i="12"/>
  <c r="X979" i="12"/>
  <c r="W979" i="12"/>
  <c r="V979" i="12"/>
  <c r="Y978" i="12"/>
  <c r="X978" i="12"/>
  <c r="W978" i="12"/>
  <c r="V978" i="12"/>
  <c r="Y977" i="12"/>
  <c r="X977" i="12"/>
  <c r="W977" i="12"/>
  <c r="V977" i="12"/>
  <c r="Y976" i="12"/>
  <c r="X976" i="12"/>
  <c r="W976" i="12"/>
  <c r="V976" i="12"/>
  <c r="Y975" i="12"/>
  <c r="X975" i="12"/>
  <c r="W975" i="12"/>
  <c r="V975" i="12"/>
  <c r="Y974" i="12"/>
  <c r="X974" i="12"/>
  <c r="W974" i="12"/>
  <c r="V974" i="12"/>
  <c r="Y973" i="12"/>
  <c r="X973" i="12"/>
  <c r="W973" i="12"/>
  <c r="V973" i="12"/>
  <c r="Y972" i="12"/>
  <c r="X972" i="12"/>
  <c r="W972" i="12"/>
  <c r="V972" i="12"/>
  <c r="Y971" i="12"/>
  <c r="X971" i="12"/>
  <c r="W971" i="12"/>
  <c r="V971" i="12"/>
  <c r="Y970" i="12"/>
  <c r="X970" i="12"/>
  <c r="W970" i="12"/>
  <c r="V970" i="12"/>
  <c r="Y969" i="12"/>
  <c r="X969" i="12"/>
  <c r="W969" i="12"/>
  <c r="V969" i="12"/>
  <c r="Y968" i="12"/>
  <c r="X968" i="12"/>
  <c r="W968" i="12"/>
  <c r="V968" i="12"/>
  <c r="Y967" i="12"/>
  <c r="X967" i="12"/>
  <c r="W967" i="12"/>
  <c r="V967" i="12"/>
  <c r="Y966" i="12"/>
  <c r="X966" i="12"/>
  <c r="W966" i="12"/>
  <c r="V966" i="12"/>
  <c r="Y965" i="12"/>
  <c r="X965" i="12"/>
  <c r="W965" i="12"/>
  <c r="V965" i="12"/>
  <c r="Y964" i="12"/>
  <c r="X964" i="12"/>
  <c r="W964" i="12"/>
  <c r="V964" i="12"/>
  <c r="Y963" i="12"/>
  <c r="X963" i="12"/>
  <c r="W963" i="12"/>
  <c r="V963" i="12"/>
  <c r="Y962" i="12"/>
  <c r="X962" i="12"/>
  <c r="W962" i="12"/>
  <c r="V962" i="12"/>
  <c r="Y961" i="12"/>
  <c r="X961" i="12"/>
  <c r="W961" i="12"/>
  <c r="V961" i="12"/>
  <c r="Y960" i="12"/>
  <c r="X960" i="12"/>
  <c r="W960" i="12"/>
  <c r="V960" i="12"/>
  <c r="Y959" i="12"/>
  <c r="X959" i="12"/>
  <c r="W959" i="12"/>
  <c r="V959" i="12"/>
  <c r="Y958" i="12"/>
  <c r="X958" i="12"/>
  <c r="W958" i="12"/>
  <c r="V958" i="12"/>
  <c r="Y957" i="12"/>
  <c r="X957" i="12"/>
  <c r="W957" i="12"/>
  <c r="V957" i="12"/>
  <c r="Y956" i="12"/>
  <c r="X956" i="12"/>
  <c r="W956" i="12"/>
  <c r="V956" i="12"/>
  <c r="Y955" i="12"/>
  <c r="X955" i="12"/>
  <c r="W955" i="12"/>
  <c r="V955" i="12"/>
  <c r="Y954" i="12"/>
  <c r="X954" i="12"/>
  <c r="W954" i="12"/>
  <c r="V954" i="12"/>
  <c r="Y953" i="12"/>
  <c r="X953" i="12"/>
  <c r="W953" i="12"/>
  <c r="V953" i="12"/>
  <c r="Y952" i="12"/>
  <c r="X952" i="12"/>
  <c r="W952" i="12"/>
  <c r="V952" i="12"/>
  <c r="Y951" i="12"/>
  <c r="X951" i="12"/>
  <c r="W951" i="12"/>
  <c r="V951" i="12"/>
  <c r="Y950" i="12"/>
  <c r="X950" i="12"/>
  <c r="W950" i="12"/>
  <c r="V950" i="12"/>
  <c r="Y949" i="12"/>
  <c r="X949" i="12"/>
  <c r="W949" i="12"/>
  <c r="V949" i="12"/>
  <c r="Y948" i="12"/>
  <c r="X948" i="12"/>
  <c r="W948" i="12"/>
  <c r="V948" i="12"/>
  <c r="Y947" i="12"/>
  <c r="X947" i="12"/>
  <c r="W947" i="12"/>
  <c r="V947" i="12"/>
  <c r="Y946" i="12"/>
  <c r="X946" i="12"/>
  <c r="W946" i="12"/>
  <c r="V946" i="12"/>
  <c r="Y945" i="12"/>
  <c r="X945" i="12"/>
  <c r="W945" i="12"/>
  <c r="V945" i="12"/>
  <c r="Y944" i="12"/>
  <c r="X944" i="12"/>
  <c r="W944" i="12"/>
  <c r="V944" i="12"/>
  <c r="Y943" i="12"/>
  <c r="X943" i="12"/>
  <c r="W943" i="12"/>
  <c r="V943" i="12"/>
  <c r="Y942" i="12"/>
  <c r="X942" i="12"/>
  <c r="W942" i="12"/>
  <c r="V942" i="12"/>
  <c r="Y941" i="12"/>
  <c r="X941" i="12"/>
  <c r="W941" i="12"/>
  <c r="V941" i="12"/>
  <c r="Y940" i="12"/>
  <c r="X940" i="12"/>
  <c r="W940" i="12"/>
  <c r="V940" i="12"/>
  <c r="Y939" i="12"/>
  <c r="X939" i="12"/>
  <c r="W939" i="12"/>
  <c r="V939" i="12"/>
  <c r="Y938" i="12"/>
  <c r="X938" i="12"/>
  <c r="W938" i="12"/>
  <c r="V938" i="12"/>
  <c r="Y937" i="12"/>
  <c r="X937" i="12"/>
  <c r="W937" i="12"/>
  <c r="V937" i="12"/>
  <c r="Y936" i="12"/>
  <c r="X936" i="12"/>
  <c r="W936" i="12"/>
  <c r="V936" i="12"/>
  <c r="Y935" i="12"/>
  <c r="X935" i="12"/>
  <c r="W935" i="12"/>
  <c r="V935" i="12"/>
  <c r="Y934" i="12"/>
  <c r="X934" i="12"/>
  <c r="W934" i="12"/>
  <c r="V934" i="12"/>
  <c r="Y933" i="12"/>
  <c r="X933" i="12"/>
  <c r="W933" i="12"/>
  <c r="V933" i="12"/>
  <c r="Y932" i="12"/>
  <c r="X932" i="12"/>
  <c r="W932" i="12"/>
  <c r="V932" i="12"/>
  <c r="Y931" i="12"/>
  <c r="X931" i="12"/>
  <c r="W931" i="12"/>
  <c r="V931" i="12"/>
  <c r="Y930" i="12"/>
  <c r="X930" i="12"/>
  <c r="W930" i="12"/>
  <c r="V930" i="12"/>
  <c r="Y929" i="12"/>
  <c r="X929" i="12"/>
  <c r="W929" i="12"/>
  <c r="V929" i="12"/>
  <c r="Y928" i="12"/>
  <c r="X928" i="12"/>
  <c r="W928" i="12"/>
  <c r="V928" i="12"/>
  <c r="Y927" i="12"/>
  <c r="X927" i="12"/>
  <c r="W927" i="12"/>
  <c r="V927" i="12"/>
  <c r="Y926" i="12"/>
  <c r="X926" i="12"/>
  <c r="W926" i="12"/>
  <c r="V926" i="12"/>
  <c r="Y925" i="12"/>
  <c r="X925" i="12"/>
  <c r="W925" i="12"/>
  <c r="V925" i="12"/>
  <c r="Y924" i="12"/>
  <c r="X924" i="12"/>
  <c r="W924" i="12"/>
  <c r="V924" i="12"/>
  <c r="Y923" i="12"/>
  <c r="X923" i="12"/>
  <c r="W923" i="12"/>
  <c r="V923" i="12"/>
  <c r="Y922" i="12"/>
  <c r="X922" i="12"/>
  <c r="W922" i="12"/>
  <c r="V922" i="12"/>
  <c r="Y921" i="12"/>
  <c r="X921" i="12"/>
  <c r="W921" i="12"/>
  <c r="V921" i="12"/>
  <c r="Y920" i="12"/>
  <c r="X920" i="12"/>
  <c r="W920" i="12"/>
  <c r="V920" i="12"/>
  <c r="Y919" i="12"/>
  <c r="X919" i="12"/>
  <c r="W919" i="12"/>
  <c r="V919" i="12"/>
  <c r="Y918" i="12"/>
  <c r="X918" i="12"/>
  <c r="W918" i="12"/>
  <c r="V918" i="12"/>
  <c r="Y917" i="12"/>
  <c r="X917" i="12"/>
  <c r="W917" i="12"/>
  <c r="V917" i="12"/>
  <c r="Y916" i="12"/>
  <c r="X916" i="12"/>
  <c r="W916" i="12"/>
  <c r="V916" i="12"/>
  <c r="Y915" i="12"/>
  <c r="X915" i="12"/>
  <c r="W915" i="12"/>
  <c r="V915" i="12"/>
  <c r="Y914" i="12"/>
  <c r="X914" i="12"/>
  <c r="W914" i="12"/>
  <c r="V914" i="12"/>
  <c r="Y913" i="12"/>
  <c r="X913" i="12"/>
  <c r="W913" i="12"/>
  <c r="V913" i="12"/>
  <c r="Y912" i="12"/>
  <c r="X912" i="12"/>
  <c r="W912" i="12"/>
  <c r="V912" i="12"/>
  <c r="Y911" i="12"/>
  <c r="X911" i="12"/>
  <c r="W911" i="12"/>
  <c r="V911" i="12"/>
  <c r="Y910" i="12"/>
  <c r="X910" i="12"/>
  <c r="W910" i="12"/>
  <c r="V910" i="12"/>
  <c r="Y909" i="12"/>
  <c r="X909" i="12"/>
  <c r="W909" i="12"/>
  <c r="V909" i="12"/>
  <c r="Y908" i="12"/>
  <c r="X908" i="12"/>
  <c r="W908" i="12"/>
  <c r="V908" i="12"/>
  <c r="Y907" i="12"/>
  <c r="X907" i="12"/>
  <c r="W907" i="12"/>
  <c r="V907" i="12"/>
  <c r="Y906" i="12"/>
  <c r="X906" i="12"/>
  <c r="W906" i="12"/>
  <c r="V906" i="12"/>
  <c r="Y905" i="12"/>
  <c r="X905" i="12"/>
  <c r="W905" i="12"/>
  <c r="V905" i="12"/>
  <c r="Y904" i="12"/>
  <c r="X904" i="12"/>
  <c r="W904" i="12"/>
  <c r="V904" i="12"/>
  <c r="Y903" i="12"/>
  <c r="X903" i="12"/>
  <c r="W903" i="12"/>
  <c r="V903" i="12"/>
  <c r="Y902" i="12"/>
  <c r="X902" i="12"/>
  <c r="W902" i="12"/>
  <c r="V902" i="12"/>
  <c r="Y901" i="12"/>
  <c r="X901" i="12"/>
  <c r="W901" i="12"/>
  <c r="V901" i="12"/>
  <c r="Y900" i="12"/>
  <c r="X900" i="12"/>
  <c r="W900" i="12"/>
  <c r="V900" i="12"/>
  <c r="Y899" i="12"/>
  <c r="X899" i="12"/>
  <c r="W899" i="12"/>
  <c r="V899" i="12"/>
  <c r="Y898" i="12"/>
  <c r="X898" i="12"/>
  <c r="W898" i="12"/>
  <c r="V898" i="12"/>
  <c r="Y897" i="12"/>
  <c r="X897" i="12"/>
  <c r="W897" i="12"/>
  <c r="V897" i="12"/>
  <c r="Y896" i="12"/>
  <c r="X896" i="12"/>
  <c r="W896" i="12"/>
  <c r="V896" i="12"/>
  <c r="Y895" i="12"/>
  <c r="X895" i="12"/>
  <c r="W895" i="12"/>
  <c r="V895" i="12"/>
  <c r="Y894" i="12"/>
  <c r="X894" i="12"/>
  <c r="W894" i="12"/>
  <c r="V894" i="12"/>
  <c r="Y893" i="12"/>
  <c r="X893" i="12"/>
  <c r="W893" i="12"/>
  <c r="V893" i="12"/>
  <c r="Y892" i="12"/>
  <c r="X892" i="12"/>
  <c r="W892" i="12"/>
  <c r="V892" i="12"/>
  <c r="Y891" i="12"/>
  <c r="X891" i="12"/>
  <c r="W891" i="12"/>
  <c r="V891" i="12"/>
  <c r="Y890" i="12"/>
  <c r="X890" i="12"/>
  <c r="W890" i="12"/>
  <c r="V890" i="12"/>
  <c r="Y889" i="12"/>
  <c r="X889" i="12"/>
  <c r="W889" i="12"/>
  <c r="V889" i="12"/>
  <c r="Y888" i="12"/>
  <c r="X888" i="12"/>
  <c r="W888" i="12"/>
  <c r="V888" i="12"/>
  <c r="Y887" i="12"/>
  <c r="X887" i="12"/>
  <c r="W887" i="12"/>
  <c r="V887" i="12"/>
  <c r="Y886" i="12"/>
  <c r="X886" i="12"/>
  <c r="W886" i="12"/>
  <c r="V886" i="12"/>
  <c r="Y885" i="12"/>
  <c r="X885" i="12"/>
  <c r="W885" i="12"/>
  <c r="V885" i="12"/>
  <c r="Y884" i="12"/>
  <c r="X884" i="12"/>
  <c r="W884" i="12"/>
  <c r="V884" i="12"/>
  <c r="Y883" i="12"/>
  <c r="X883" i="12"/>
  <c r="W883" i="12"/>
  <c r="V883" i="12"/>
  <c r="Y882" i="12"/>
  <c r="X882" i="12"/>
  <c r="W882" i="12"/>
  <c r="V882" i="12"/>
  <c r="Y881" i="12"/>
  <c r="X881" i="12"/>
  <c r="W881" i="12"/>
  <c r="V881" i="12"/>
  <c r="Y880" i="12"/>
  <c r="X880" i="12"/>
  <c r="W880" i="12"/>
  <c r="V880" i="12"/>
  <c r="Y879" i="12"/>
  <c r="X879" i="12"/>
  <c r="W879" i="12"/>
  <c r="V879" i="12"/>
  <c r="Y878" i="12"/>
  <c r="X878" i="12"/>
  <c r="W878" i="12"/>
  <c r="V878" i="12"/>
  <c r="Y877" i="12"/>
  <c r="X877" i="12"/>
  <c r="W877" i="12"/>
  <c r="V877" i="12"/>
  <c r="Y876" i="12"/>
  <c r="X876" i="12"/>
  <c r="W876" i="12"/>
  <c r="V876" i="12"/>
  <c r="Y875" i="12"/>
  <c r="X875" i="12"/>
  <c r="W875" i="12"/>
  <c r="V875" i="12"/>
  <c r="Y874" i="12"/>
  <c r="X874" i="12"/>
  <c r="W874" i="12"/>
  <c r="V874" i="12"/>
  <c r="Y873" i="12"/>
  <c r="X873" i="12"/>
  <c r="W873" i="12"/>
  <c r="V873" i="12"/>
  <c r="Y872" i="12"/>
  <c r="X872" i="12"/>
  <c r="W872" i="12"/>
  <c r="V872" i="12"/>
  <c r="Y871" i="12"/>
  <c r="X871" i="12"/>
  <c r="W871" i="12"/>
  <c r="V871" i="12"/>
  <c r="Y870" i="12"/>
  <c r="X870" i="12"/>
  <c r="W870" i="12"/>
  <c r="V870" i="12"/>
  <c r="Y869" i="12"/>
  <c r="X869" i="12"/>
  <c r="W869" i="12"/>
  <c r="V869" i="12"/>
  <c r="Y868" i="12"/>
  <c r="X868" i="12"/>
  <c r="W868" i="12"/>
  <c r="V868" i="12"/>
  <c r="Y867" i="12"/>
  <c r="X867" i="12"/>
  <c r="W867" i="12"/>
  <c r="V867" i="12"/>
  <c r="Y866" i="12"/>
  <c r="X866" i="12"/>
  <c r="W866" i="12"/>
  <c r="V866" i="12"/>
  <c r="Y865" i="12"/>
  <c r="X865" i="12"/>
  <c r="W865" i="12"/>
  <c r="V865" i="12"/>
  <c r="Y864" i="12"/>
  <c r="X864" i="12"/>
  <c r="W864" i="12"/>
  <c r="V864" i="12"/>
  <c r="Y863" i="12"/>
  <c r="X863" i="12"/>
  <c r="W863" i="12"/>
  <c r="V863" i="12"/>
  <c r="Y862" i="12"/>
  <c r="X862" i="12"/>
  <c r="W862" i="12"/>
  <c r="V862" i="12"/>
  <c r="Y861" i="12"/>
  <c r="X861" i="12"/>
  <c r="W861" i="12"/>
  <c r="V861" i="12"/>
  <c r="Y860" i="12"/>
  <c r="X860" i="12"/>
  <c r="W860" i="12"/>
  <c r="V860" i="12"/>
  <c r="Y859" i="12"/>
  <c r="X859" i="12"/>
  <c r="W859" i="12"/>
  <c r="V859" i="12"/>
  <c r="Y858" i="12"/>
  <c r="X858" i="12"/>
  <c r="W858" i="12"/>
  <c r="V858" i="12"/>
  <c r="Y857" i="12"/>
  <c r="X857" i="12"/>
  <c r="W857" i="12"/>
  <c r="V857" i="12"/>
  <c r="Y856" i="12"/>
  <c r="X856" i="12"/>
  <c r="W856" i="12"/>
  <c r="V856" i="12"/>
  <c r="Y855" i="12"/>
  <c r="X855" i="12"/>
  <c r="W855" i="12"/>
  <c r="V855" i="12"/>
  <c r="Y854" i="12"/>
  <c r="X854" i="12"/>
  <c r="W854" i="12"/>
  <c r="V854" i="12"/>
  <c r="Y853" i="12"/>
  <c r="X853" i="12"/>
  <c r="W853" i="12"/>
  <c r="V853" i="12"/>
  <c r="Y852" i="12"/>
  <c r="X852" i="12"/>
  <c r="W852" i="12"/>
  <c r="V852" i="12"/>
  <c r="Y851" i="12"/>
  <c r="X851" i="12"/>
  <c r="W851" i="12"/>
  <c r="V851" i="12"/>
  <c r="Y850" i="12"/>
  <c r="X850" i="12"/>
  <c r="W850" i="12"/>
  <c r="V850" i="12"/>
  <c r="Y849" i="12"/>
  <c r="X849" i="12"/>
  <c r="W849" i="12"/>
  <c r="V849" i="12"/>
  <c r="Y848" i="12"/>
  <c r="X848" i="12"/>
  <c r="W848" i="12"/>
  <c r="V848" i="12"/>
  <c r="Y847" i="12"/>
  <c r="X847" i="12"/>
  <c r="W847" i="12"/>
  <c r="V847" i="12"/>
  <c r="Y846" i="12"/>
  <c r="X846" i="12"/>
  <c r="W846" i="12"/>
  <c r="V846" i="12"/>
  <c r="Y845" i="12"/>
  <c r="X845" i="12"/>
  <c r="W845" i="12"/>
  <c r="V845" i="12"/>
  <c r="Y844" i="12"/>
  <c r="X844" i="12"/>
  <c r="W844" i="12"/>
  <c r="V844" i="12"/>
  <c r="Y843" i="12"/>
  <c r="X843" i="12"/>
  <c r="W843" i="12"/>
  <c r="V843" i="12"/>
  <c r="Y842" i="12"/>
  <c r="X842" i="12"/>
  <c r="W842" i="12"/>
  <c r="V842" i="12"/>
  <c r="Y841" i="12"/>
  <c r="X841" i="12"/>
  <c r="W841" i="12"/>
  <c r="V841" i="12"/>
  <c r="Y840" i="12"/>
  <c r="X840" i="12"/>
  <c r="W840" i="12"/>
  <c r="V840" i="12"/>
  <c r="Y839" i="12"/>
  <c r="X839" i="12"/>
  <c r="W839" i="12"/>
  <c r="V839" i="12"/>
  <c r="Y838" i="12"/>
  <c r="X838" i="12"/>
  <c r="W838" i="12"/>
  <c r="V838" i="12"/>
  <c r="Y837" i="12"/>
  <c r="X837" i="12"/>
  <c r="W837" i="12"/>
  <c r="V837" i="12"/>
  <c r="Y836" i="12"/>
  <c r="X836" i="12"/>
  <c r="W836" i="12"/>
  <c r="V836" i="12"/>
  <c r="Y835" i="12"/>
  <c r="X835" i="12"/>
  <c r="W835" i="12"/>
  <c r="V835" i="12"/>
  <c r="Y834" i="12"/>
  <c r="X834" i="12"/>
  <c r="W834" i="12"/>
  <c r="V834" i="12"/>
  <c r="Y833" i="12"/>
  <c r="X833" i="12"/>
  <c r="W833" i="12"/>
  <c r="V833" i="12"/>
  <c r="Y832" i="12"/>
  <c r="X832" i="12"/>
  <c r="W832" i="12"/>
  <c r="V832" i="12"/>
  <c r="Y831" i="12"/>
  <c r="X831" i="12"/>
  <c r="W831" i="12"/>
  <c r="V831" i="12"/>
  <c r="Y830" i="12"/>
  <c r="X830" i="12"/>
  <c r="W830" i="12"/>
  <c r="V830" i="12"/>
  <c r="Y829" i="12"/>
  <c r="X829" i="12"/>
  <c r="W829" i="12"/>
  <c r="V829" i="12"/>
  <c r="Y828" i="12"/>
  <c r="X828" i="12"/>
  <c r="W828" i="12"/>
  <c r="V828" i="12"/>
  <c r="Y827" i="12"/>
  <c r="X827" i="12"/>
  <c r="W827" i="12"/>
  <c r="V827" i="12"/>
  <c r="Y826" i="12"/>
  <c r="X826" i="12"/>
  <c r="W826" i="12"/>
  <c r="V826" i="12"/>
  <c r="Y825" i="12"/>
  <c r="X825" i="12"/>
  <c r="W825" i="12"/>
  <c r="V825" i="12"/>
  <c r="Y824" i="12"/>
  <c r="X824" i="12"/>
  <c r="W824" i="12"/>
  <c r="V824" i="12"/>
  <c r="Y823" i="12"/>
  <c r="X823" i="12"/>
  <c r="W823" i="12"/>
  <c r="V823" i="12"/>
  <c r="Y822" i="12"/>
  <c r="X822" i="12"/>
  <c r="W822" i="12"/>
  <c r="V822" i="12"/>
  <c r="Y821" i="12"/>
  <c r="X821" i="12"/>
  <c r="W821" i="12"/>
  <c r="V821" i="12"/>
  <c r="Y820" i="12"/>
  <c r="X820" i="12"/>
  <c r="W820" i="12"/>
  <c r="V820" i="12"/>
  <c r="Y819" i="12"/>
  <c r="X819" i="12"/>
  <c r="W819" i="12"/>
  <c r="V819" i="12"/>
  <c r="Y818" i="12"/>
  <c r="X818" i="12"/>
  <c r="W818" i="12"/>
  <c r="V818" i="12"/>
  <c r="Y817" i="12"/>
  <c r="X817" i="12"/>
  <c r="W817" i="12"/>
  <c r="V817" i="12"/>
  <c r="Y816" i="12"/>
  <c r="X816" i="12"/>
  <c r="W816" i="12"/>
  <c r="V816" i="12"/>
  <c r="Y815" i="12"/>
  <c r="X815" i="12"/>
  <c r="W815" i="12"/>
  <c r="V815" i="12"/>
  <c r="Y814" i="12"/>
  <c r="X814" i="12"/>
  <c r="W814" i="12"/>
  <c r="V814" i="12"/>
  <c r="Y813" i="12"/>
  <c r="X813" i="12"/>
  <c r="W813" i="12"/>
  <c r="V813" i="12"/>
  <c r="Y812" i="12"/>
  <c r="X812" i="12"/>
  <c r="W812" i="12"/>
  <c r="V812" i="12"/>
  <c r="Y811" i="12"/>
  <c r="X811" i="12"/>
  <c r="W811" i="12"/>
  <c r="V811" i="12"/>
  <c r="Y810" i="12"/>
  <c r="X810" i="12"/>
  <c r="W810" i="12"/>
  <c r="V810" i="12"/>
  <c r="Y809" i="12"/>
  <c r="X809" i="12"/>
  <c r="W809" i="12"/>
  <c r="V809" i="12"/>
  <c r="Y808" i="12"/>
  <c r="X808" i="12"/>
  <c r="W808" i="12"/>
  <c r="V808" i="12"/>
  <c r="Y807" i="12"/>
  <c r="X807" i="12"/>
  <c r="W807" i="12"/>
  <c r="V807" i="12"/>
  <c r="Y806" i="12"/>
  <c r="X806" i="12"/>
  <c r="W806" i="12"/>
  <c r="V806" i="12"/>
  <c r="Y805" i="12"/>
  <c r="X805" i="12"/>
  <c r="W805" i="12"/>
  <c r="V805" i="12"/>
  <c r="Y804" i="12"/>
  <c r="X804" i="12"/>
  <c r="W804" i="12"/>
  <c r="V804" i="12"/>
  <c r="Y803" i="12"/>
  <c r="X803" i="12"/>
  <c r="W803" i="12"/>
  <c r="V803" i="12"/>
  <c r="Y802" i="12"/>
  <c r="X802" i="12"/>
  <c r="W802" i="12"/>
  <c r="V802" i="12"/>
  <c r="Y801" i="12"/>
  <c r="X801" i="12"/>
  <c r="W801" i="12"/>
  <c r="V801" i="12"/>
  <c r="Y800" i="12"/>
  <c r="X800" i="12"/>
  <c r="W800" i="12"/>
  <c r="V800" i="12"/>
  <c r="Y799" i="12"/>
  <c r="X799" i="12"/>
  <c r="W799" i="12"/>
  <c r="V799" i="12"/>
  <c r="Y798" i="12"/>
  <c r="X798" i="12"/>
  <c r="W798" i="12"/>
  <c r="V798" i="12"/>
  <c r="Y797" i="12"/>
  <c r="X797" i="12"/>
  <c r="W797" i="12"/>
  <c r="V797" i="12"/>
  <c r="Y796" i="12"/>
  <c r="X796" i="12"/>
  <c r="W796" i="12"/>
  <c r="V796" i="12"/>
  <c r="Y795" i="12"/>
  <c r="X795" i="12"/>
  <c r="W795" i="12"/>
  <c r="V795" i="12"/>
  <c r="Y794" i="12"/>
  <c r="X794" i="12"/>
  <c r="W794" i="12"/>
  <c r="V794" i="12"/>
  <c r="Y793" i="12"/>
  <c r="X793" i="12"/>
  <c r="W793" i="12"/>
  <c r="V793" i="12"/>
  <c r="Y792" i="12"/>
  <c r="X792" i="12"/>
  <c r="W792" i="12"/>
  <c r="V792" i="12"/>
  <c r="Y791" i="12"/>
  <c r="X791" i="12"/>
  <c r="W791" i="12"/>
  <c r="V791" i="12"/>
  <c r="Y790" i="12"/>
  <c r="X790" i="12"/>
  <c r="W790" i="12"/>
  <c r="V790" i="12"/>
  <c r="Y789" i="12"/>
  <c r="X789" i="12"/>
  <c r="W789" i="12"/>
  <c r="V789" i="12"/>
  <c r="Y788" i="12"/>
  <c r="X788" i="12"/>
  <c r="W788" i="12"/>
  <c r="V788" i="12"/>
  <c r="Y787" i="12"/>
  <c r="X787" i="12"/>
  <c r="W787" i="12"/>
  <c r="V787" i="12"/>
  <c r="Y786" i="12"/>
  <c r="X786" i="12"/>
  <c r="W786" i="12"/>
  <c r="V786" i="12"/>
  <c r="Y785" i="12"/>
  <c r="X785" i="12"/>
  <c r="W785" i="12"/>
  <c r="V785" i="12"/>
  <c r="Y784" i="12"/>
  <c r="X784" i="12"/>
  <c r="W784" i="12"/>
  <c r="V784" i="12"/>
  <c r="Y783" i="12"/>
  <c r="X783" i="12"/>
  <c r="W783" i="12"/>
  <c r="V783" i="12"/>
  <c r="Y782" i="12"/>
  <c r="X782" i="12"/>
  <c r="W782" i="12"/>
  <c r="V782" i="12"/>
  <c r="Y781" i="12"/>
  <c r="X781" i="12"/>
  <c r="W781" i="12"/>
  <c r="V781" i="12"/>
  <c r="Y780" i="12"/>
  <c r="X780" i="12"/>
  <c r="W780" i="12"/>
  <c r="V780" i="12"/>
  <c r="Y779" i="12"/>
  <c r="X779" i="12"/>
  <c r="W779" i="12"/>
  <c r="V779" i="12"/>
  <c r="Y778" i="12"/>
  <c r="X778" i="12"/>
  <c r="W778" i="12"/>
  <c r="V778" i="12"/>
  <c r="Y777" i="12"/>
  <c r="X777" i="12"/>
  <c r="W777" i="12"/>
  <c r="V777" i="12"/>
  <c r="Y776" i="12"/>
  <c r="X776" i="12"/>
  <c r="W776" i="12"/>
  <c r="V776" i="12"/>
  <c r="Y775" i="12"/>
  <c r="X775" i="12"/>
  <c r="W775" i="12"/>
  <c r="V775" i="12"/>
  <c r="Y774" i="12"/>
  <c r="X774" i="12"/>
  <c r="W774" i="12"/>
  <c r="V774" i="12"/>
  <c r="Y773" i="12"/>
  <c r="X773" i="12"/>
  <c r="W773" i="12"/>
  <c r="V773" i="12"/>
  <c r="Y772" i="12"/>
  <c r="X772" i="12"/>
  <c r="W772" i="12"/>
  <c r="V772" i="12"/>
  <c r="Y771" i="12"/>
  <c r="X771" i="12"/>
  <c r="W771" i="12"/>
  <c r="V771" i="12"/>
  <c r="Y770" i="12"/>
  <c r="X770" i="12"/>
  <c r="W770" i="12"/>
  <c r="V770" i="12"/>
  <c r="Y769" i="12"/>
  <c r="X769" i="12"/>
  <c r="W769" i="12"/>
  <c r="V769" i="12"/>
  <c r="Y768" i="12"/>
  <c r="X768" i="12"/>
  <c r="W768" i="12"/>
  <c r="V768" i="12"/>
  <c r="Y767" i="12"/>
  <c r="X767" i="12"/>
  <c r="W767" i="12"/>
  <c r="V767" i="12"/>
  <c r="Y766" i="12"/>
  <c r="X766" i="12"/>
  <c r="W766" i="12"/>
  <c r="V766" i="12"/>
  <c r="Y765" i="12"/>
  <c r="X765" i="12"/>
  <c r="W765" i="12"/>
  <c r="V765" i="12"/>
  <c r="Y764" i="12"/>
  <c r="X764" i="12"/>
  <c r="W764" i="12"/>
  <c r="V764" i="12"/>
  <c r="Y763" i="12"/>
  <c r="X763" i="12"/>
  <c r="W763" i="12"/>
  <c r="V763" i="12"/>
  <c r="Y762" i="12"/>
  <c r="X762" i="12"/>
  <c r="W762" i="12"/>
  <c r="V762" i="12"/>
  <c r="Y761" i="12"/>
  <c r="X761" i="12"/>
  <c r="W761" i="12"/>
  <c r="V761" i="12"/>
  <c r="Y760" i="12"/>
  <c r="X760" i="12"/>
  <c r="W760" i="12"/>
  <c r="V760" i="12"/>
  <c r="Y759" i="12"/>
  <c r="X759" i="12"/>
  <c r="W759" i="12"/>
  <c r="V759" i="12"/>
  <c r="Y758" i="12"/>
  <c r="X758" i="12"/>
  <c r="W758" i="12"/>
  <c r="V758" i="12"/>
  <c r="Y757" i="12"/>
  <c r="X757" i="12"/>
  <c r="W757" i="12"/>
  <c r="V757" i="12"/>
  <c r="Y756" i="12"/>
  <c r="X756" i="12"/>
  <c r="W756" i="12"/>
  <c r="V756" i="12"/>
  <c r="Y755" i="12"/>
  <c r="X755" i="12"/>
  <c r="W755" i="12"/>
  <c r="V755" i="12"/>
  <c r="Y754" i="12"/>
  <c r="X754" i="12"/>
  <c r="W754" i="12"/>
  <c r="V754" i="12"/>
  <c r="Y753" i="12"/>
  <c r="X753" i="12"/>
  <c r="W753" i="12"/>
  <c r="V753" i="12"/>
  <c r="Y752" i="12"/>
  <c r="X752" i="12"/>
  <c r="W752" i="12"/>
  <c r="V752" i="12"/>
  <c r="Y751" i="12"/>
  <c r="X751" i="12"/>
  <c r="W751" i="12"/>
  <c r="V751" i="12"/>
  <c r="Y750" i="12"/>
  <c r="X750" i="12"/>
  <c r="W750" i="12"/>
  <c r="V750" i="12"/>
  <c r="Y749" i="12"/>
  <c r="X749" i="12"/>
  <c r="W749" i="12"/>
  <c r="V749" i="12"/>
  <c r="Y748" i="12"/>
  <c r="X748" i="12"/>
  <c r="W748" i="12"/>
  <c r="V748" i="12"/>
  <c r="Y747" i="12"/>
  <c r="X747" i="12"/>
  <c r="W747" i="12"/>
  <c r="V747" i="12"/>
  <c r="Y746" i="12"/>
  <c r="X746" i="12"/>
  <c r="W746" i="12"/>
  <c r="V746" i="12"/>
  <c r="Y745" i="12"/>
  <c r="X745" i="12"/>
  <c r="W745" i="12"/>
  <c r="V745" i="12"/>
  <c r="Y744" i="12"/>
  <c r="X744" i="12"/>
  <c r="W744" i="12"/>
  <c r="V744" i="12"/>
  <c r="Y743" i="12"/>
  <c r="X743" i="12"/>
  <c r="W743" i="12"/>
  <c r="V743" i="12"/>
  <c r="Y742" i="12"/>
  <c r="X742" i="12"/>
  <c r="W742" i="12"/>
  <c r="V742" i="12"/>
  <c r="Y741" i="12"/>
  <c r="X741" i="12"/>
  <c r="W741" i="12"/>
  <c r="V741" i="12"/>
  <c r="Y740" i="12"/>
  <c r="X740" i="12"/>
  <c r="W740" i="12"/>
  <c r="V740" i="12"/>
  <c r="Y739" i="12"/>
  <c r="X739" i="12"/>
  <c r="W739" i="12"/>
  <c r="V739" i="12"/>
  <c r="Y738" i="12"/>
  <c r="X738" i="12"/>
  <c r="W738" i="12"/>
  <c r="V738" i="12"/>
  <c r="Y737" i="12"/>
  <c r="X737" i="12"/>
  <c r="W737" i="12"/>
  <c r="V737" i="12"/>
  <c r="Y736" i="12"/>
  <c r="X736" i="12"/>
  <c r="W736" i="12"/>
  <c r="V736" i="12"/>
  <c r="Y735" i="12"/>
  <c r="X735" i="12"/>
  <c r="W735" i="12"/>
  <c r="V735" i="12"/>
  <c r="Y734" i="12"/>
  <c r="X734" i="12"/>
  <c r="W734" i="12"/>
  <c r="V734" i="12"/>
  <c r="Y733" i="12"/>
  <c r="X733" i="12"/>
  <c r="W733" i="12"/>
  <c r="V733" i="12"/>
  <c r="Y732" i="12"/>
  <c r="X732" i="12"/>
  <c r="W732" i="12"/>
  <c r="V732" i="12"/>
  <c r="Y731" i="12"/>
  <c r="X731" i="12"/>
  <c r="W731" i="12"/>
  <c r="V731" i="12"/>
  <c r="Y730" i="12"/>
  <c r="X730" i="12"/>
  <c r="W730" i="12"/>
  <c r="V730" i="12"/>
  <c r="Y729" i="12"/>
  <c r="X729" i="12"/>
  <c r="W729" i="12"/>
  <c r="V729" i="12"/>
  <c r="Y728" i="12"/>
  <c r="X728" i="12"/>
  <c r="W728" i="12"/>
  <c r="V728" i="12"/>
  <c r="Y727" i="12"/>
  <c r="X727" i="12"/>
  <c r="W727" i="12"/>
  <c r="V727" i="12"/>
  <c r="Y726" i="12"/>
  <c r="X726" i="12"/>
  <c r="W726" i="12"/>
  <c r="V726" i="12"/>
  <c r="Y725" i="12"/>
  <c r="X725" i="12"/>
  <c r="W725" i="12"/>
  <c r="V725" i="12"/>
  <c r="Y724" i="12"/>
  <c r="X724" i="12"/>
  <c r="W724" i="12"/>
  <c r="V724" i="12"/>
  <c r="Y723" i="12"/>
  <c r="X723" i="12"/>
  <c r="W723" i="12"/>
  <c r="V723" i="12"/>
  <c r="Y722" i="12"/>
  <c r="X722" i="12"/>
  <c r="W722" i="12"/>
  <c r="V722" i="12"/>
  <c r="Y721" i="12"/>
  <c r="X721" i="12"/>
  <c r="W721" i="12"/>
  <c r="V721" i="12"/>
  <c r="Y720" i="12"/>
  <c r="X720" i="12"/>
  <c r="W720" i="12"/>
  <c r="V720" i="12"/>
  <c r="Y719" i="12"/>
  <c r="X719" i="12"/>
  <c r="W719" i="12"/>
  <c r="V719" i="12"/>
  <c r="Y718" i="12"/>
  <c r="X718" i="12"/>
  <c r="W718" i="12"/>
  <c r="V718" i="12"/>
  <c r="Y717" i="12"/>
  <c r="X717" i="12"/>
  <c r="W717" i="12"/>
  <c r="V717" i="12"/>
  <c r="Y716" i="12"/>
  <c r="X716" i="12"/>
  <c r="W716" i="12"/>
  <c r="V716" i="12"/>
  <c r="Y715" i="12"/>
  <c r="X715" i="12"/>
  <c r="W715" i="12"/>
  <c r="V715" i="12"/>
  <c r="Y714" i="12"/>
  <c r="X714" i="12"/>
  <c r="W714" i="12"/>
  <c r="V714" i="12"/>
  <c r="Y713" i="12"/>
  <c r="X713" i="12"/>
  <c r="W713" i="12"/>
  <c r="V713" i="12"/>
  <c r="Y712" i="12"/>
  <c r="X712" i="12"/>
  <c r="W712" i="12"/>
  <c r="V712" i="12"/>
  <c r="Y711" i="12"/>
  <c r="X711" i="12"/>
  <c r="W711" i="12"/>
  <c r="V711" i="12"/>
  <c r="Y710" i="12"/>
  <c r="X710" i="12"/>
  <c r="W710" i="12"/>
  <c r="V710" i="12"/>
  <c r="Y709" i="12"/>
  <c r="X709" i="12"/>
  <c r="W709" i="12"/>
  <c r="V709" i="12"/>
  <c r="Y708" i="12"/>
  <c r="X708" i="12"/>
  <c r="W708" i="12"/>
  <c r="V708" i="12"/>
  <c r="Y707" i="12"/>
  <c r="X707" i="12"/>
  <c r="W707" i="12"/>
  <c r="V707" i="12"/>
  <c r="Y706" i="12"/>
  <c r="X706" i="12"/>
  <c r="W706" i="12"/>
  <c r="V706" i="12"/>
  <c r="Y705" i="12"/>
  <c r="X705" i="12"/>
  <c r="W705" i="12"/>
  <c r="V705" i="12"/>
  <c r="Y704" i="12"/>
  <c r="X704" i="12"/>
  <c r="W704" i="12"/>
  <c r="V704" i="12"/>
  <c r="Y703" i="12"/>
  <c r="X703" i="12"/>
  <c r="W703" i="12"/>
  <c r="V703" i="12"/>
  <c r="Y702" i="12"/>
  <c r="X702" i="12"/>
  <c r="W702" i="12"/>
  <c r="V702" i="12"/>
  <c r="Y701" i="12"/>
  <c r="X701" i="12"/>
  <c r="W701" i="12"/>
  <c r="V701" i="12"/>
  <c r="Y700" i="12"/>
  <c r="X700" i="12"/>
  <c r="W700" i="12"/>
  <c r="V700" i="12"/>
  <c r="Y699" i="12"/>
  <c r="X699" i="12"/>
  <c r="W699" i="12"/>
  <c r="V699" i="12"/>
  <c r="Y698" i="12"/>
  <c r="X698" i="12"/>
  <c r="W698" i="12"/>
  <c r="V698" i="12"/>
  <c r="Y697" i="12"/>
  <c r="X697" i="12"/>
  <c r="W697" i="12"/>
  <c r="V697" i="12"/>
  <c r="Y696" i="12"/>
  <c r="X696" i="12"/>
  <c r="W696" i="12"/>
  <c r="V696" i="12"/>
  <c r="Y695" i="12"/>
  <c r="X695" i="12"/>
  <c r="W695" i="12"/>
  <c r="V695" i="12"/>
  <c r="Y694" i="12"/>
  <c r="X694" i="12"/>
  <c r="W694" i="12"/>
  <c r="V694" i="12"/>
  <c r="Y693" i="12"/>
  <c r="X693" i="12"/>
  <c r="W693" i="12"/>
  <c r="V693" i="12"/>
  <c r="Y692" i="12"/>
  <c r="X692" i="12"/>
  <c r="W692" i="12"/>
  <c r="V692" i="12"/>
  <c r="Y691" i="12"/>
  <c r="X691" i="12"/>
  <c r="W691" i="12"/>
  <c r="V691" i="12"/>
  <c r="Y690" i="12"/>
  <c r="X690" i="12"/>
  <c r="W690" i="12"/>
  <c r="V690" i="12"/>
  <c r="Y689" i="12"/>
  <c r="X689" i="12"/>
  <c r="W689" i="12"/>
  <c r="V689" i="12"/>
  <c r="Y688" i="12"/>
  <c r="X688" i="12"/>
  <c r="W688" i="12"/>
  <c r="V688" i="12"/>
  <c r="Y687" i="12"/>
  <c r="X687" i="12"/>
  <c r="W687" i="12"/>
  <c r="V687" i="12"/>
  <c r="Y686" i="12"/>
  <c r="X686" i="12"/>
  <c r="W686" i="12"/>
  <c r="V686" i="12"/>
  <c r="Y685" i="12"/>
  <c r="X685" i="12"/>
  <c r="W685" i="12"/>
  <c r="V685" i="12"/>
  <c r="Y684" i="12"/>
  <c r="X684" i="12"/>
  <c r="W684" i="12"/>
  <c r="V684" i="12"/>
  <c r="Y683" i="12"/>
  <c r="X683" i="12"/>
  <c r="W683" i="12"/>
  <c r="V683" i="12"/>
  <c r="Y682" i="12"/>
  <c r="X682" i="12"/>
  <c r="W682" i="12"/>
  <c r="V682" i="12"/>
  <c r="Y681" i="12"/>
  <c r="X681" i="12"/>
  <c r="W681" i="12"/>
  <c r="V681" i="12"/>
  <c r="Y680" i="12"/>
  <c r="X680" i="12"/>
  <c r="W680" i="12"/>
  <c r="V680" i="12"/>
  <c r="Y679" i="12"/>
  <c r="X679" i="12"/>
  <c r="W679" i="12"/>
  <c r="V679" i="12"/>
  <c r="Y678" i="12"/>
  <c r="X678" i="12"/>
  <c r="W678" i="12"/>
  <c r="V678" i="12"/>
  <c r="Y677" i="12"/>
  <c r="X677" i="12"/>
  <c r="W677" i="12"/>
  <c r="V677" i="12"/>
  <c r="Y676" i="12"/>
  <c r="X676" i="12"/>
  <c r="W676" i="12"/>
  <c r="V676" i="12"/>
  <c r="Y675" i="12"/>
  <c r="X675" i="12"/>
  <c r="W675" i="12"/>
  <c r="V675" i="12"/>
  <c r="Y674" i="12"/>
  <c r="X674" i="12"/>
  <c r="W674" i="12"/>
  <c r="V674" i="12"/>
  <c r="Y673" i="12"/>
  <c r="X673" i="12"/>
  <c r="W673" i="12"/>
  <c r="V673" i="12"/>
  <c r="Y672" i="12"/>
  <c r="X672" i="12"/>
  <c r="W672" i="12"/>
  <c r="V672" i="12"/>
  <c r="Y671" i="12"/>
  <c r="X671" i="12"/>
  <c r="W671" i="12"/>
  <c r="V671" i="12"/>
  <c r="Y670" i="12"/>
  <c r="X670" i="12"/>
  <c r="W670" i="12"/>
  <c r="V670" i="12"/>
  <c r="Y669" i="12"/>
  <c r="X669" i="12"/>
  <c r="W669" i="12"/>
  <c r="V669" i="12"/>
  <c r="Y668" i="12"/>
  <c r="X668" i="12"/>
  <c r="W668" i="12"/>
  <c r="V668" i="12"/>
  <c r="Y667" i="12"/>
  <c r="X667" i="12"/>
  <c r="W667" i="12"/>
  <c r="V667" i="12"/>
  <c r="Y666" i="12"/>
  <c r="X666" i="12"/>
  <c r="W666" i="12"/>
  <c r="V666" i="12"/>
  <c r="Y665" i="12"/>
  <c r="X665" i="12"/>
  <c r="W665" i="12"/>
  <c r="V665" i="12"/>
  <c r="Y664" i="12"/>
  <c r="X664" i="12"/>
  <c r="W664" i="12"/>
  <c r="V664" i="12"/>
  <c r="Y663" i="12"/>
  <c r="X663" i="12"/>
  <c r="W663" i="12"/>
  <c r="V663" i="12"/>
  <c r="Y662" i="12"/>
  <c r="X662" i="12"/>
  <c r="W662" i="12"/>
  <c r="V662" i="12"/>
  <c r="Y661" i="12"/>
  <c r="X661" i="12"/>
  <c r="W661" i="12"/>
  <c r="V661" i="12"/>
  <c r="Y660" i="12"/>
  <c r="X660" i="12"/>
  <c r="W660" i="12"/>
  <c r="V660" i="12"/>
  <c r="Y659" i="12"/>
  <c r="X659" i="12"/>
  <c r="W659" i="12"/>
  <c r="V659" i="12"/>
  <c r="Y658" i="12"/>
  <c r="X658" i="12"/>
  <c r="W658" i="12"/>
  <c r="V658" i="12"/>
  <c r="Y657" i="12"/>
  <c r="X657" i="12"/>
  <c r="W657" i="12"/>
  <c r="V657" i="12"/>
  <c r="Y656" i="12"/>
  <c r="X656" i="12"/>
  <c r="W656" i="12"/>
  <c r="V656" i="12"/>
  <c r="Y655" i="12"/>
  <c r="X655" i="12"/>
  <c r="W655" i="12"/>
  <c r="V655" i="12"/>
  <c r="Y654" i="12"/>
  <c r="X654" i="12"/>
  <c r="W654" i="12"/>
  <c r="V654" i="12"/>
  <c r="Y653" i="12"/>
  <c r="X653" i="12"/>
  <c r="W653" i="12"/>
  <c r="V653" i="12"/>
  <c r="Y652" i="12"/>
  <c r="X652" i="12"/>
  <c r="W652" i="12"/>
  <c r="V652" i="12"/>
  <c r="Y651" i="12"/>
  <c r="X651" i="12"/>
  <c r="W651" i="12"/>
  <c r="V651" i="12"/>
  <c r="Y650" i="12"/>
  <c r="X650" i="12"/>
  <c r="W650" i="12"/>
  <c r="V650" i="12"/>
  <c r="Y649" i="12"/>
  <c r="X649" i="12"/>
  <c r="W649" i="12"/>
  <c r="V649" i="12"/>
  <c r="Y648" i="12"/>
  <c r="X648" i="12"/>
  <c r="W648" i="12"/>
  <c r="V648" i="12"/>
  <c r="Y647" i="12"/>
  <c r="X647" i="12"/>
  <c r="W647" i="12"/>
  <c r="V647" i="12"/>
  <c r="Y646" i="12"/>
  <c r="X646" i="12"/>
  <c r="W646" i="12"/>
  <c r="V646" i="12"/>
  <c r="Y645" i="12"/>
  <c r="X645" i="12"/>
  <c r="W645" i="12"/>
  <c r="V645" i="12"/>
  <c r="Y644" i="12"/>
  <c r="X644" i="12"/>
  <c r="W644" i="12"/>
  <c r="V644" i="12"/>
  <c r="Y643" i="12"/>
  <c r="X643" i="12"/>
  <c r="W643" i="12"/>
  <c r="V643" i="12"/>
  <c r="Y642" i="12"/>
  <c r="X642" i="12"/>
  <c r="W642" i="12"/>
  <c r="V642" i="12"/>
  <c r="Y641" i="12"/>
  <c r="X641" i="12"/>
  <c r="W641" i="12"/>
  <c r="V641" i="12"/>
  <c r="Y640" i="12"/>
  <c r="X640" i="12"/>
  <c r="W640" i="12"/>
  <c r="V640" i="12"/>
  <c r="Y639" i="12"/>
  <c r="X639" i="12"/>
  <c r="W639" i="12"/>
  <c r="V639" i="12"/>
  <c r="Y638" i="12"/>
  <c r="X638" i="12"/>
  <c r="W638" i="12"/>
  <c r="V638" i="12"/>
  <c r="Y637" i="12"/>
  <c r="X637" i="12"/>
  <c r="W637" i="12"/>
  <c r="V637" i="12"/>
  <c r="Y636" i="12"/>
  <c r="X636" i="12"/>
  <c r="W636" i="12"/>
  <c r="V636" i="12"/>
  <c r="Y635" i="12"/>
  <c r="X635" i="12"/>
  <c r="W635" i="12"/>
  <c r="V635" i="12"/>
  <c r="Y634" i="12"/>
  <c r="X634" i="12"/>
  <c r="W634" i="12"/>
  <c r="V634" i="12"/>
  <c r="Y633" i="12"/>
  <c r="X633" i="12"/>
  <c r="W633" i="12"/>
  <c r="V633" i="12"/>
  <c r="Y632" i="12"/>
  <c r="X632" i="12"/>
  <c r="W632" i="12"/>
  <c r="V632" i="12"/>
  <c r="Y631" i="12"/>
  <c r="X631" i="12"/>
  <c r="W631" i="12"/>
  <c r="V631" i="12"/>
  <c r="Y630" i="12"/>
  <c r="X630" i="12"/>
  <c r="W630" i="12"/>
  <c r="V630" i="12"/>
  <c r="Y629" i="12"/>
  <c r="X629" i="12"/>
  <c r="W629" i="12"/>
  <c r="V629" i="12"/>
  <c r="Y628" i="12"/>
  <c r="X628" i="12"/>
  <c r="W628" i="12"/>
  <c r="V628" i="12"/>
  <c r="Y627" i="12"/>
  <c r="X627" i="12"/>
  <c r="W627" i="12"/>
  <c r="V627" i="12"/>
  <c r="Y626" i="12"/>
  <c r="X626" i="12"/>
  <c r="W626" i="12"/>
  <c r="V626" i="12"/>
  <c r="Y625" i="12"/>
  <c r="X625" i="12"/>
  <c r="W625" i="12"/>
  <c r="V625" i="12"/>
  <c r="Y624" i="12"/>
  <c r="X624" i="12"/>
  <c r="W624" i="12"/>
  <c r="V624" i="12"/>
  <c r="Y623" i="12"/>
  <c r="X623" i="12"/>
  <c r="W623" i="12"/>
  <c r="V623" i="12"/>
  <c r="Y622" i="12"/>
  <c r="X622" i="12"/>
  <c r="W622" i="12"/>
  <c r="V622" i="12"/>
  <c r="Y621" i="12"/>
  <c r="X621" i="12"/>
  <c r="W621" i="12"/>
  <c r="V621" i="12"/>
  <c r="Y620" i="12"/>
  <c r="X620" i="12"/>
  <c r="W620" i="12"/>
  <c r="V620" i="12"/>
  <c r="Y619" i="12"/>
  <c r="X619" i="12"/>
  <c r="W619" i="12"/>
  <c r="V619" i="12"/>
  <c r="Y618" i="12"/>
  <c r="X618" i="12"/>
  <c r="W618" i="12"/>
  <c r="V618" i="12"/>
  <c r="Y617" i="12"/>
  <c r="X617" i="12"/>
  <c r="W617" i="12"/>
  <c r="V617" i="12"/>
  <c r="Y616" i="12"/>
  <c r="X616" i="12"/>
  <c r="W616" i="12"/>
  <c r="V616" i="12"/>
  <c r="Y615" i="12"/>
  <c r="X615" i="12"/>
  <c r="W615" i="12"/>
  <c r="V615" i="12"/>
  <c r="Y614" i="12"/>
  <c r="X614" i="12"/>
  <c r="W614" i="12"/>
  <c r="V614" i="12"/>
  <c r="Y613" i="12"/>
  <c r="X613" i="12"/>
  <c r="W613" i="12"/>
  <c r="V613" i="12"/>
  <c r="Y612" i="12"/>
  <c r="X612" i="12"/>
  <c r="W612" i="12"/>
  <c r="V612" i="12"/>
  <c r="Y611" i="12"/>
  <c r="X611" i="12"/>
  <c r="W611" i="12"/>
  <c r="V611" i="12"/>
  <c r="Y610" i="12"/>
  <c r="X610" i="12"/>
  <c r="W610" i="12"/>
  <c r="V610" i="12"/>
  <c r="Y609" i="12"/>
  <c r="X609" i="12"/>
  <c r="W609" i="12"/>
  <c r="V609" i="12"/>
  <c r="Y608" i="12"/>
  <c r="X608" i="12"/>
  <c r="W608" i="12"/>
  <c r="V608" i="12"/>
  <c r="Y607" i="12"/>
  <c r="X607" i="12"/>
  <c r="W607" i="12"/>
  <c r="V607" i="12"/>
  <c r="Y606" i="12"/>
  <c r="X606" i="12"/>
  <c r="W606" i="12"/>
  <c r="V606" i="12"/>
  <c r="Y605" i="12"/>
  <c r="X605" i="12"/>
  <c r="W605" i="12"/>
  <c r="V605" i="12"/>
  <c r="Y604" i="12"/>
  <c r="X604" i="12"/>
  <c r="W604" i="12"/>
  <c r="V604" i="12"/>
  <c r="Y603" i="12"/>
  <c r="X603" i="12"/>
  <c r="W603" i="12"/>
  <c r="V603" i="12"/>
  <c r="Y602" i="12"/>
  <c r="X602" i="12"/>
  <c r="W602" i="12"/>
  <c r="V602" i="12"/>
  <c r="Y601" i="12"/>
  <c r="X601" i="12"/>
  <c r="W601" i="12"/>
  <c r="V601" i="12"/>
  <c r="Y600" i="12"/>
  <c r="X600" i="12"/>
  <c r="W600" i="12"/>
  <c r="V600" i="12"/>
  <c r="Y599" i="12"/>
  <c r="X599" i="12"/>
  <c r="W599" i="12"/>
  <c r="V599" i="12"/>
  <c r="Y598" i="12"/>
  <c r="X598" i="12"/>
  <c r="W598" i="12"/>
  <c r="V598" i="12"/>
  <c r="Y597" i="12"/>
  <c r="X597" i="12"/>
  <c r="W597" i="12"/>
  <c r="V597" i="12"/>
  <c r="Y596" i="12"/>
  <c r="X596" i="12"/>
  <c r="W596" i="12"/>
  <c r="V596" i="12"/>
  <c r="Y595" i="12"/>
  <c r="X595" i="12"/>
  <c r="W595" i="12"/>
  <c r="V595" i="12"/>
  <c r="Y594" i="12"/>
  <c r="X594" i="12"/>
  <c r="W594" i="12"/>
  <c r="V594" i="12"/>
  <c r="Y593" i="12"/>
  <c r="X593" i="12"/>
  <c r="W593" i="12"/>
  <c r="V593" i="12"/>
  <c r="Y592" i="12"/>
  <c r="X592" i="12"/>
  <c r="W592" i="12"/>
  <c r="V592" i="12"/>
  <c r="Y591" i="12"/>
  <c r="X591" i="12"/>
  <c r="W591" i="12"/>
  <c r="V591" i="12"/>
  <c r="Y590" i="12"/>
  <c r="X590" i="12"/>
  <c r="W590" i="12"/>
  <c r="V590" i="12"/>
  <c r="Y589" i="12"/>
  <c r="X589" i="12"/>
  <c r="W589" i="12"/>
  <c r="V589" i="12"/>
  <c r="Y588" i="12"/>
  <c r="X588" i="12"/>
  <c r="W588" i="12"/>
  <c r="V588" i="12"/>
  <c r="Y587" i="12"/>
  <c r="X587" i="12"/>
  <c r="W587" i="12"/>
  <c r="V587" i="12"/>
  <c r="Y586" i="12"/>
  <c r="X586" i="12"/>
  <c r="W586" i="12"/>
  <c r="V586" i="12"/>
  <c r="Y585" i="12"/>
  <c r="X585" i="12"/>
  <c r="W585" i="12"/>
  <c r="V585" i="12"/>
  <c r="Y584" i="12"/>
  <c r="X584" i="12"/>
  <c r="W584" i="12"/>
  <c r="V584" i="12"/>
  <c r="Y583" i="12"/>
  <c r="X583" i="12"/>
  <c r="W583" i="12"/>
  <c r="V583" i="12"/>
  <c r="Y582" i="12"/>
  <c r="X582" i="12"/>
  <c r="W582" i="12"/>
  <c r="V582" i="12"/>
  <c r="Y581" i="12"/>
  <c r="X581" i="12"/>
  <c r="W581" i="12"/>
  <c r="V581" i="12"/>
  <c r="Y580" i="12"/>
  <c r="X580" i="12"/>
  <c r="W580" i="12"/>
  <c r="V580" i="12"/>
  <c r="Y579" i="12"/>
  <c r="X579" i="12"/>
  <c r="W579" i="12"/>
  <c r="V579" i="12"/>
  <c r="Y578" i="12"/>
  <c r="X578" i="12"/>
  <c r="W578" i="12"/>
  <c r="V578" i="12"/>
  <c r="Y577" i="12"/>
  <c r="X577" i="12"/>
  <c r="W577" i="12"/>
  <c r="V577" i="12"/>
  <c r="Y576" i="12"/>
  <c r="X576" i="12"/>
  <c r="W576" i="12"/>
  <c r="V576" i="12"/>
  <c r="Y575" i="12"/>
  <c r="X575" i="12"/>
  <c r="W575" i="12"/>
  <c r="V575" i="12"/>
  <c r="Y574" i="12"/>
  <c r="X574" i="12"/>
  <c r="W574" i="12"/>
  <c r="V574" i="12"/>
  <c r="Y573" i="12"/>
  <c r="X573" i="12"/>
  <c r="W573" i="12"/>
  <c r="V573" i="12"/>
  <c r="Y572" i="12"/>
  <c r="X572" i="12"/>
  <c r="W572" i="12"/>
  <c r="V572" i="12"/>
  <c r="Y571" i="12"/>
  <c r="X571" i="12"/>
  <c r="W571" i="12"/>
  <c r="V571" i="12"/>
  <c r="Y570" i="12"/>
  <c r="X570" i="12"/>
  <c r="W570" i="12"/>
  <c r="V570" i="12"/>
  <c r="Y569" i="12"/>
  <c r="X569" i="12"/>
  <c r="W569" i="12"/>
  <c r="V569" i="12"/>
  <c r="Y568" i="12"/>
  <c r="X568" i="12"/>
  <c r="W568" i="12"/>
  <c r="V568" i="12"/>
  <c r="Y567" i="12"/>
  <c r="X567" i="12"/>
  <c r="W567" i="12"/>
  <c r="V567" i="12"/>
  <c r="Y566" i="12"/>
  <c r="X566" i="12"/>
  <c r="W566" i="12"/>
  <c r="V566" i="12"/>
  <c r="Y565" i="12"/>
  <c r="X565" i="12"/>
  <c r="W565" i="12"/>
  <c r="V565" i="12"/>
  <c r="Y564" i="12"/>
  <c r="X564" i="12"/>
  <c r="W564" i="12"/>
  <c r="V564" i="12"/>
  <c r="Y563" i="12"/>
  <c r="X563" i="12"/>
  <c r="W563" i="12"/>
  <c r="V563" i="12"/>
  <c r="Y562" i="12"/>
  <c r="X562" i="12"/>
  <c r="W562" i="12"/>
  <c r="V562" i="12"/>
  <c r="Y561" i="12"/>
  <c r="X561" i="12"/>
  <c r="W561" i="12"/>
  <c r="V561" i="12"/>
  <c r="Y560" i="12"/>
  <c r="X560" i="12"/>
  <c r="W560" i="12"/>
  <c r="V560" i="12"/>
  <c r="Y559" i="12"/>
  <c r="X559" i="12"/>
  <c r="W559" i="12"/>
  <c r="V559" i="12"/>
  <c r="Y558" i="12"/>
  <c r="X558" i="12"/>
  <c r="W558" i="12"/>
  <c r="V558" i="12"/>
  <c r="Y557" i="12"/>
  <c r="X557" i="12"/>
  <c r="W557" i="12"/>
  <c r="V557" i="12"/>
  <c r="Y556" i="12"/>
  <c r="X556" i="12"/>
  <c r="W556" i="12"/>
  <c r="V556" i="12"/>
  <c r="Y555" i="12"/>
  <c r="X555" i="12"/>
  <c r="W555" i="12"/>
  <c r="V555" i="12"/>
  <c r="Y554" i="12"/>
  <c r="X554" i="12"/>
  <c r="W554" i="12"/>
  <c r="V554" i="12"/>
  <c r="Y553" i="12"/>
  <c r="X553" i="12"/>
  <c r="W553" i="12"/>
  <c r="V553" i="12"/>
  <c r="Y552" i="12"/>
  <c r="X552" i="12"/>
  <c r="W552" i="12"/>
  <c r="V552" i="12"/>
  <c r="Y551" i="12"/>
  <c r="X551" i="12"/>
  <c r="W551" i="12"/>
  <c r="V551" i="12"/>
  <c r="Y550" i="12"/>
  <c r="X550" i="12"/>
  <c r="W550" i="12"/>
  <c r="V550" i="12"/>
  <c r="Y549" i="12"/>
  <c r="X549" i="12"/>
  <c r="W549" i="12"/>
  <c r="V549" i="12"/>
  <c r="Y548" i="12"/>
  <c r="X548" i="12"/>
  <c r="W548" i="12"/>
  <c r="V548" i="12"/>
  <c r="Y547" i="12"/>
  <c r="X547" i="12"/>
  <c r="W547" i="12"/>
  <c r="V547" i="12"/>
  <c r="Y546" i="12"/>
  <c r="X546" i="12"/>
  <c r="W546" i="12"/>
  <c r="V546" i="12"/>
  <c r="Y545" i="12"/>
  <c r="X545" i="12"/>
  <c r="W545" i="12"/>
  <c r="V545" i="12"/>
  <c r="Y544" i="12"/>
  <c r="X544" i="12"/>
  <c r="W544" i="12"/>
  <c r="V544" i="12"/>
  <c r="Y543" i="12"/>
  <c r="X543" i="12"/>
  <c r="W543" i="12"/>
  <c r="V543" i="12"/>
  <c r="Y542" i="12"/>
  <c r="X542" i="12"/>
  <c r="W542" i="12"/>
  <c r="V542" i="12"/>
  <c r="Y541" i="12"/>
  <c r="X541" i="12"/>
  <c r="W541" i="12"/>
  <c r="V541" i="12"/>
  <c r="Y540" i="12"/>
  <c r="X540" i="12"/>
  <c r="W540" i="12"/>
  <c r="V540" i="12"/>
  <c r="Y539" i="12"/>
  <c r="X539" i="12"/>
  <c r="W539" i="12"/>
  <c r="V539" i="12"/>
  <c r="Y538" i="12"/>
  <c r="X538" i="12"/>
  <c r="W538" i="12"/>
  <c r="V538" i="12"/>
  <c r="Y537" i="12"/>
  <c r="X537" i="12"/>
  <c r="W537" i="12"/>
  <c r="V537" i="12"/>
  <c r="Y536" i="12"/>
  <c r="X536" i="12"/>
  <c r="W536" i="12"/>
  <c r="V536" i="12"/>
  <c r="Y535" i="12"/>
  <c r="X535" i="12"/>
  <c r="W535" i="12"/>
  <c r="V535" i="12"/>
  <c r="Y534" i="12"/>
  <c r="X534" i="12"/>
  <c r="W534" i="12"/>
  <c r="V534" i="12"/>
  <c r="Y533" i="12"/>
  <c r="X533" i="12"/>
  <c r="W533" i="12"/>
  <c r="V533" i="12"/>
  <c r="Y532" i="12"/>
  <c r="X532" i="12"/>
  <c r="W532" i="12"/>
  <c r="V532" i="12"/>
  <c r="Y531" i="12"/>
  <c r="X531" i="12"/>
  <c r="W531" i="12"/>
  <c r="V531" i="12"/>
  <c r="Y530" i="12"/>
  <c r="X530" i="12"/>
  <c r="W530" i="12"/>
  <c r="V530" i="12"/>
  <c r="Y529" i="12"/>
  <c r="X529" i="12"/>
  <c r="W529" i="12"/>
  <c r="V529" i="12"/>
  <c r="Y528" i="12"/>
  <c r="X528" i="12"/>
  <c r="W528" i="12"/>
  <c r="V528" i="12"/>
  <c r="Y527" i="12"/>
  <c r="X527" i="12"/>
  <c r="W527" i="12"/>
  <c r="V527" i="12"/>
  <c r="Y526" i="12"/>
  <c r="X526" i="12"/>
  <c r="W526" i="12"/>
  <c r="V526" i="12"/>
  <c r="Y525" i="12"/>
  <c r="X525" i="12"/>
  <c r="W525" i="12"/>
  <c r="V525" i="12"/>
  <c r="Y524" i="12"/>
  <c r="X524" i="12"/>
  <c r="W524" i="12"/>
  <c r="V524" i="12"/>
  <c r="Y523" i="12"/>
  <c r="X523" i="12"/>
  <c r="W523" i="12"/>
  <c r="V523" i="12"/>
  <c r="Y522" i="12"/>
  <c r="X522" i="12"/>
  <c r="W522" i="12"/>
  <c r="V522" i="12"/>
  <c r="Y521" i="12"/>
  <c r="X521" i="12"/>
  <c r="W521" i="12"/>
  <c r="V521" i="12"/>
  <c r="Y520" i="12"/>
  <c r="X520" i="12"/>
  <c r="W520" i="12"/>
  <c r="V520" i="12"/>
  <c r="Y519" i="12"/>
  <c r="X519" i="12"/>
  <c r="W519" i="12"/>
  <c r="V519" i="12"/>
  <c r="Y518" i="12"/>
  <c r="X518" i="12"/>
  <c r="W518" i="12"/>
  <c r="V518" i="12"/>
  <c r="Y517" i="12"/>
  <c r="X517" i="12"/>
  <c r="W517" i="12"/>
  <c r="V517" i="12"/>
  <c r="Y516" i="12"/>
  <c r="X516" i="12"/>
  <c r="W516" i="12"/>
  <c r="V516" i="12"/>
  <c r="Y515" i="12"/>
  <c r="X515" i="12"/>
  <c r="W515" i="12"/>
  <c r="V515" i="12"/>
  <c r="Y514" i="12"/>
  <c r="X514" i="12"/>
  <c r="W514" i="12"/>
  <c r="V514" i="12"/>
  <c r="Y513" i="12"/>
  <c r="X513" i="12"/>
  <c r="W513" i="12"/>
  <c r="V513" i="12"/>
  <c r="Y512" i="12"/>
  <c r="X512" i="12"/>
  <c r="W512" i="12"/>
  <c r="V512" i="12"/>
  <c r="Y511" i="12"/>
  <c r="X511" i="12"/>
  <c r="W511" i="12"/>
  <c r="V511" i="12"/>
  <c r="Y510" i="12"/>
  <c r="X510" i="12"/>
  <c r="W510" i="12"/>
  <c r="V510" i="12"/>
  <c r="Y509" i="12"/>
  <c r="X509" i="12"/>
  <c r="W509" i="12"/>
  <c r="V509" i="12"/>
  <c r="Y508" i="12"/>
  <c r="X508" i="12"/>
  <c r="W508" i="12"/>
  <c r="V508" i="12"/>
  <c r="Y507" i="12"/>
  <c r="X507" i="12"/>
  <c r="W507" i="12"/>
  <c r="V507" i="12"/>
  <c r="Y506" i="12"/>
  <c r="X506" i="12"/>
  <c r="W506" i="12"/>
  <c r="V506" i="12"/>
  <c r="Y505" i="12"/>
  <c r="X505" i="12"/>
  <c r="W505" i="12"/>
  <c r="V505" i="12"/>
  <c r="Y504" i="12"/>
  <c r="X504" i="12"/>
  <c r="W504" i="12"/>
  <c r="V504" i="12"/>
  <c r="Y503" i="12"/>
  <c r="X503" i="12"/>
  <c r="W503" i="12"/>
  <c r="V503" i="12"/>
  <c r="Y502" i="12"/>
  <c r="X502" i="12"/>
  <c r="W502" i="12"/>
  <c r="V502" i="12"/>
  <c r="Y501" i="12"/>
  <c r="X501" i="12"/>
  <c r="W501" i="12"/>
  <c r="V501" i="12"/>
  <c r="Y500" i="12"/>
  <c r="X500" i="12"/>
  <c r="W500" i="12"/>
  <c r="V500" i="12"/>
  <c r="Y499" i="12"/>
  <c r="X499" i="12"/>
  <c r="W499" i="12"/>
  <c r="V499" i="12"/>
  <c r="Y498" i="12"/>
  <c r="X498" i="12"/>
  <c r="W498" i="12"/>
  <c r="V498" i="12"/>
  <c r="Y497" i="12"/>
  <c r="X497" i="12"/>
  <c r="W497" i="12"/>
  <c r="V497" i="12"/>
  <c r="Y496" i="12"/>
  <c r="X496" i="12"/>
  <c r="W496" i="12"/>
  <c r="V496" i="12"/>
  <c r="Y495" i="12"/>
  <c r="X495" i="12"/>
  <c r="W495" i="12"/>
  <c r="V495" i="12"/>
  <c r="Y494" i="12"/>
  <c r="X494" i="12"/>
  <c r="W494" i="12"/>
  <c r="V494" i="12"/>
  <c r="Y493" i="12"/>
  <c r="X493" i="12"/>
  <c r="W493" i="12"/>
  <c r="V493" i="12"/>
  <c r="Y492" i="12"/>
  <c r="X492" i="12"/>
  <c r="W492" i="12"/>
  <c r="V492" i="12"/>
  <c r="Y491" i="12"/>
  <c r="X491" i="12"/>
  <c r="W491" i="12"/>
  <c r="V491" i="12"/>
  <c r="Y490" i="12"/>
  <c r="X490" i="12"/>
  <c r="W490" i="12"/>
  <c r="V490" i="12"/>
  <c r="Y489" i="12"/>
  <c r="X489" i="12"/>
  <c r="W489" i="12"/>
  <c r="V489" i="12"/>
  <c r="Y488" i="12"/>
  <c r="X488" i="12"/>
  <c r="W488" i="12"/>
  <c r="V488" i="12"/>
  <c r="Y487" i="12"/>
  <c r="X487" i="12"/>
  <c r="W487" i="12"/>
  <c r="V487" i="12"/>
  <c r="Y486" i="12"/>
  <c r="X486" i="12"/>
  <c r="W486" i="12"/>
  <c r="V486" i="12"/>
  <c r="Y485" i="12"/>
  <c r="X485" i="12"/>
  <c r="W485" i="12"/>
  <c r="V485" i="12"/>
  <c r="Y484" i="12"/>
  <c r="X484" i="12"/>
  <c r="W484" i="12"/>
  <c r="V484" i="12"/>
  <c r="Y483" i="12"/>
  <c r="X483" i="12"/>
  <c r="W483" i="12"/>
  <c r="V483" i="12"/>
  <c r="Y482" i="12"/>
  <c r="X482" i="12"/>
  <c r="W482" i="12"/>
  <c r="V482" i="12"/>
  <c r="Y481" i="12"/>
  <c r="X481" i="12"/>
  <c r="W481" i="12"/>
  <c r="V481" i="12"/>
  <c r="Y480" i="12"/>
  <c r="X480" i="12"/>
  <c r="W480" i="12"/>
  <c r="V480" i="12"/>
  <c r="Y479" i="12"/>
  <c r="X479" i="12"/>
  <c r="W479" i="12"/>
  <c r="V479" i="12"/>
  <c r="Y478" i="12"/>
  <c r="X478" i="12"/>
  <c r="W478" i="12"/>
  <c r="V478" i="12"/>
  <c r="Y477" i="12"/>
  <c r="X477" i="12"/>
  <c r="W477" i="12"/>
  <c r="V477" i="12"/>
  <c r="Y476" i="12"/>
  <c r="X476" i="12"/>
  <c r="W476" i="12"/>
  <c r="V476" i="12"/>
  <c r="Y475" i="12"/>
  <c r="X475" i="12"/>
  <c r="W475" i="12"/>
  <c r="V475" i="12"/>
  <c r="Y474" i="12"/>
  <c r="X474" i="12"/>
  <c r="W474" i="12"/>
  <c r="V474" i="12"/>
  <c r="Y473" i="12"/>
  <c r="X473" i="12"/>
  <c r="W473" i="12"/>
  <c r="V473" i="12"/>
  <c r="Y472" i="12"/>
  <c r="X472" i="12"/>
  <c r="W472" i="12"/>
  <c r="V472" i="12"/>
  <c r="Y471" i="12"/>
  <c r="X471" i="12"/>
  <c r="W471" i="12"/>
  <c r="V471" i="12"/>
  <c r="Y470" i="12"/>
  <c r="X470" i="12"/>
  <c r="W470" i="12"/>
  <c r="V470" i="12"/>
  <c r="Y469" i="12"/>
  <c r="X469" i="12"/>
  <c r="W469" i="12"/>
  <c r="V469" i="12"/>
  <c r="Y468" i="12"/>
  <c r="X468" i="12"/>
  <c r="W468" i="12"/>
  <c r="V468" i="12"/>
  <c r="Y467" i="12"/>
  <c r="X467" i="12"/>
  <c r="W467" i="12"/>
  <c r="V467" i="12"/>
  <c r="Y466" i="12"/>
  <c r="X466" i="12"/>
  <c r="W466" i="12"/>
  <c r="V466" i="12"/>
  <c r="Y465" i="12"/>
  <c r="X465" i="12"/>
  <c r="W465" i="12"/>
  <c r="V465" i="12"/>
  <c r="Y464" i="12"/>
  <c r="X464" i="12"/>
  <c r="W464" i="12"/>
  <c r="V464" i="12"/>
  <c r="Y463" i="12"/>
  <c r="X463" i="12"/>
  <c r="W463" i="12"/>
  <c r="V463" i="12"/>
  <c r="Y462" i="12"/>
  <c r="X462" i="12"/>
  <c r="W462" i="12"/>
  <c r="V462" i="12"/>
  <c r="Y461" i="12"/>
  <c r="X461" i="12"/>
  <c r="W461" i="12"/>
  <c r="V461" i="12"/>
  <c r="Y460" i="12"/>
  <c r="X460" i="12"/>
  <c r="W460" i="12"/>
  <c r="V460" i="12"/>
  <c r="Y459" i="12"/>
  <c r="X459" i="12"/>
  <c r="W459" i="12"/>
  <c r="V459" i="12"/>
  <c r="Y458" i="12"/>
  <c r="X458" i="12"/>
  <c r="W458" i="12"/>
  <c r="V458" i="12"/>
  <c r="Y457" i="12"/>
  <c r="X457" i="12"/>
  <c r="W457" i="12"/>
  <c r="V457" i="12"/>
  <c r="Y456" i="12"/>
  <c r="X456" i="12"/>
  <c r="W456" i="12"/>
  <c r="V456" i="12"/>
  <c r="Y455" i="12"/>
  <c r="X455" i="12"/>
  <c r="W455" i="12"/>
  <c r="V455" i="12"/>
  <c r="Y454" i="12"/>
  <c r="X454" i="12"/>
  <c r="W454" i="12"/>
  <c r="V454" i="12"/>
  <c r="Y453" i="12"/>
  <c r="X453" i="12"/>
  <c r="W453" i="12"/>
  <c r="V453" i="12"/>
  <c r="Y452" i="12"/>
  <c r="X452" i="12"/>
  <c r="W452" i="12"/>
  <c r="V452" i="12"/>
  <c r="Y451" i="12"/>
  <c r="X451" i="12"/>
  <c r="W451" i="12"/>
  <c r="V451" i="12"/>
  <c r="Y450" i="12"/>
  <c r="X450" i="12"/>
  <c r="W450" i="12"/>
  <c r="V450" i="12"/>
  <c r="Y449" i="12"/>
  <c r="X449" i="12"/>
  <c r="W449" i="12"/>
  <c r="V449" i="12"/>
  <c r="Y448" i="12"/>
  <c r="X448" i="12"/>
  <c r="W448" i="12"/>
  <c r="V448" i="12"/>
  <c r="Y447" i="12"/>
  <c r="X447" i="12"/>
  <c r="W447" i="12"/>
  <c r="V447" i="12"/>
  <c r="Y446" i="12"/>
  <c r="X446" i="12"/>
  <c r="W446" i="12"/>
  <c r="V446" i="12"/>
  <c r="Y445" i="12"/>
  <c r="X445" i="12"/>
  <c r="W445" i="12"/>
  <c r="V445" i="12"/>
  <c r="Y444" i="12"/>
  <c r="X444" i="12"/>
  <c r="W444" i="12"/>
  <c r="V444" i="12"/>
  <c r="Y443" i="12"/>
  <c r="X443" i="12"/>
  <c r="W443" i="12"/>
  <c r="V443" i="12"/>
  <c r="Y442" i="12"/>
  <c r="X442" i="12"/>
  <c r="W442" i="12"/>
  <c r="V442" i="12"/>
  <c r="Y441" i="12"/>
  <c r="X441" i="12"/>
  <c r="W441" i="12"/>
  <c r="V441" i="12"/>
  <c r="Y440" i="12"/>
  <c r="X440" i="12"/>
  <c r="W440" i="12"/>
  <c r="V440" i="12"/>
  <c r="Y439" i="12"/>
  <c r="X439" i="12"/>
  <c r="W439" i="12"/>
  <c r="V439" i="12"/>
  <c r="Y438" i="12"/>
  <c r="X438" i="12"/>
  <c r="W438" i="12"/>
  <c r="V438" i="12"/>
  <c r="Y437" i="12"/>
  <c r="X437" i="12"/>
  <c r="W437" i="12"/>
  <c r="V437" i="12"/>
  <c r="Y436" i="12"/>
  <c r="X436" i="12"/>
  <c r="W436" i="12"/>
  <c r="V436" i="12"/>
  <c r="Y435" i="12"/>
  <c r="X435" i="12"/>
  <c r="W435" i="12"/>
  <c r="V435" i="12"/>
  <c r="Y434" i="12"/>
  <c r="X434" i="12"/>
  <c r="W434" i="12"/>
  <c r="V434" i="12"/>
  <c r="Y433" i="12"/>
  <c r="X433" i="12"/>
  <c r="W433" i="12"/>
  <c r="V433" i="12"/>
  <c r="Y432" i="12"/>
  <c r="X432" i="12"/>
  <c r="W432" i="12"/>
  <c r="V432" i="12"/>
  <c r="Y431" i="12"/>
  <c r="X431" i="12"/>
  <c r="W431" i="12"/>
  <c r="V431" i="12"/>
  <c r="Y430" i="12"/>
  <c r="X430" i="12"/>
  <c r="W430" i="12"/>
  <c r="V430" i="12"/>
  <c r="Y429" i="12"/>
  <c r="X429" i="12"/>
  <c r="W429" i="12"/>
  <c r="V429" i="12"/>
  <c r="Y428" i="12"/>
  <c r="X428" i="12"/>
  <c r="W428" i="12"/>
  <c r="V428" i="12"/>
  <c r="Y427" i="12"/>
  <c r="X427" i="12"/>
  <c r="W427" i="12"/>
  <c r="V427" i="12"/>
  <c r="Y426" i="12"/>
  <c r="X426" i="12"/>
  <c r="W426" i="12"/>
  <c r="V426" i="12"/>
  <c r="Y425" i="12"/>
  <c r="X425" i="12"/>
  <c r="W425" i="12"/>
  <c r="V425" i="12"/>
  <c r="Y424" i="12"/>
  <c r="X424" i="12"/>
  <c r="W424" i="12"/>
  <c r="V424" i="12"/>
  <c r="Y423" i="12"/>
  <c r="X423" i="12"/>
  <c r="W423" i="12"/>
  <c r="V423" i="12"/>
  <c r="Y422" i="12"/>
  <c r="X422" i="12"/>
  <c r="W422" i="12"/>
  <c r="V422" i="12"/>
  <c r="Y421" i="12"/>
  <c r="X421" i="12"/>
  <c r="W421" i="12"/>
  <c r="V421" i="12"/>
  <c r="Y420" i="12"/>
  <c r="X420" i="12"/>
  <c r="W420" i="12"/>
  <c r="V420" i="12"/>
  <c r="Y419" i="12"/>
  <c r="X419" i="12"/>
  <c r="W419" i="12"/>
  <c r="V419" i="12"/>
  <c r="Y418" i="12"/>
  <c r="X418" i="12"/>
  <c r="W418" i="12"/>
  <c r="V418" i="12"/>
  <c r="Y417" i="12"/>
  <c r="X417" i="12"/>
  <c r="W417" i="12"/>
  <c r="V417" i="12"/>
  <c r="Y416" i="12"/>
  <c r="X416" i="12"/>
  <c r="W416" i="12"/>
  <c r="V416" i="12"/>
  <c r="Y415" i="12"/>
  <c r="X415" i="12"/>
  <c r="W415" i="12"/>
  <c r="V415" i="12"/>
  <c r="Y414" i="12"/>
  <c r="X414" i="12"/>
  <c r="W414" i="12"/>
  <c r="V414" i="12"/>
  <c r="Y413" i="12"/>
  <c r="X413" i="12"/>
  <c r="W413" i="12"/>
  <c r="V413" i="12"/>
  <c r="Y412" i="12"/>
  <c r="X412" i="12"/>
  <c r="W412" i="12"/>
  <c r="V412" i="12"/>
  <c r="Y411" i="12"/>
  <c r="X411" i="12"/>
  <c r="W411" i="12"/>
  <c r="V411" i="12"/>
  <c r="Y410" i="12"/>
  <c r="X410" i="12"/>
  <c r="W410" i="12"/>
  <c r="V410" i="12"/>
  <c r="Y409" i="12"/>
  <c r="X409" i="12"/>
  <c r="W409" i="12"/>
  <c r="V409" i="12"/>
  <c r="Y408" i="12"/>
  <c r="X408" i="12"/>
  <c r="W408" i="12"/>
  <c r="V408" i="12"/>
  <c r="Y407" i="12"/>
  <c r="X407" i="12"/>
  <c r="W407" i="12"/>
  <c r="V407" i="12"/>
  <c r="Y406" i="12"/>
  <c r="X406" i="12"/>
  <c r="W406" i="12"/>
  <c r="V406" i="12"/>
  <c r="Y405" i="12"/>
  <c r="X405" i="12"/>
  <c r="W405" i="12"/>
  <c r="V405" i="12"/>
  <c r="Y404" i="12"/>
  <c r="X404" i="12"/>
  <c r="W404" i="12"/>
  <c r="V404" i="12"/>
  <c r="Y403" i="12"/>
  <c r="X403" i="12"/>
  <c r="W403" i="12"/>
  <c r="V403" i="12"/>
  <c r="Y402" i="12"/>
  <c r="X402" i="12"/>
  <c r="W402" i="12"/>
  <c r="V402" i="12"/>
  <c r="Y401" i="12"/>
  <c r="X401" i="12"/>
  <c r="W401" i="12"/>
  <c r="V401" i="12"/>
  <c r="Y400" i="12"/>
  <c r="X400" i="12"/>
  <c r="W400" i="12"/>
  <c r="V400" i="12"/>
  <c r="Y399" i="12"/>
  <c r="X399" i="12"/>
  <c r="W399" i="12"/>
  <c r="V399" i="12"/>
  <c r="Y398" i="12"/>
  <c r="X398" i="12"/>
  <c r="W398" i="12"/>
  <c r="V398" i="12"/>
  <c r="Y397" i="12"/>
  <c r="X397" i="12"/>
  <c r="W397" i="12"/>
  <c r="V397" i="12"/>
  <c r="Y396" i="12"/>
  <c r="X396" i="12"/>
  <c r="W396" i="12"/>
  <c r="V396" i="12"/>
  <c r="Y395" i="12"/>
  <c r="X395" i="12"/>
  <c r="W395" i="12"/>
  <c r="V395" i="12"/>
  <c r="Y394" i="12"/>
  <c r="X394" i="12"/>
  <c r="W394" i="12"/>
  <c r="V394" i="12"/>
  <c r="Y393" i="12"/>
  <c r="X393" i="12"/>
  <c r="W393" i="12"/>
  <c r="V393" i="12"/>
  <c r="Y392" i="12"/>
  <c r="X392" i="12"/>
  <c r="W392" i="12"/>
  <c r="V392" i="12"/>
  <c r="Y391" i="12"/>
  <c r="X391" i="12"/>
  <c r="W391" i="12"/>
  <c r="V391" i="12"/>
  <c r="Y390" i="12"/>
  <c r="X390" i="12"/>
  <c r="W390" i="12"/>
  <c r="V390" i="12"/>
  <c r="Y389" i="12"/>
  <c r="X389" i="12"/>
  <c r="W389" i="12"/>
  <c r="V389" i="12"/>
  <c r="Y388" i="12"/>
  <c r="X388" i="12"/>
  <c r="W388" i="12"/>
  <c r="V388" i="12"/>
  <c r="Y387" i="12"/>
  <c r="X387" i="12"/>
  <c r="W387" i="12"/>
  <c r="V387" i="12"/>
  <c r="Y386" i="12"/>
  <c r="X386" i="12"/>
  <c r="W386" i="12"/>
  <c r="V386" i="12"/>
  <c r="Y385" i="12"/>
  <c r="X385" i="12"/>
  <c r="W385" i="12"/>
  <c r="V385" i="12"/>
  <c r="Y384" i="12"/>
  <c r="X384" i="12"/>
  <c r="W384" i="12"/>
  <c r="V384" i="12"/>
  <c r="Y383" i="12"/>
  <c r="X383" i="12"/>
  <c r="W383" i="12"/>
  <c r="V383" i="12"/>
  <c r="Y382" i="12"/>
  <c r="X382" i="12"/>
  <c r="W382" i="12"/>
  <c r="V382" i="12"/>
  <c r="Y381" i="12"/>
  <c r="X381" i="12"/>
  <c r="W381" i="12"/>
  <c r="V381" i="12"/>
  <c r="Y380" i="12"/>
  <c r="X380" i="12"/>
  <c r="W380" i="12"/>
  <c r="V380" i="12"/>
  <c r="Y379" i="12"/>
  <c r="X379" i="12"/>
  <c r="W379" i="12"/>
  <c r="V379" i="12"/>
  <c r="Y378" i="12"/>
  <c r="X378" i="12"/>
  <c r="W378" i="12"/>
  <c r="V378" i="12"/>
  <c r="Y377" i="12"/>
  <c r="X377" i="12"/>
  <c r="W377" i="12"/>
  <c r="V377" i="12"/>
  <c r="Y376" i="12"/>
  <c r="X376" i="12"/>
  <c r="W376" i="12"/>
  <c r="V376" i="12"/>
  <c r="Y375" i="12"/>
  <c r="X375" i="12"/>
  <c r="W375" i="12"/>
  <c r="V375" i="12"/>
  <c r="Y374" i="12"/>
  <c r="X374" i="12"/>
  <c r="W374" i="12"/>
  <c r="V374" i="12"/>
  <c r="Y373" i="12"/>
  <c r="X373" i="12"/>
  <c r="W373" i="12"/>
  <c r="V373" i="12"/>
  <c r="Y372" i="12"/>
  <c r="X372" i="12"/>
  <c r="W372" i="12"/>
  <c r="V372" i="12"/>
  <c r="Y371" i="12"/>
  <c r="X371" i="12"/>
  <c r="W371" i="12"/>
  <c r="V371" i="12"/>
  <c r="Y370" i="12"/>
  <c r="X370" i="12"/>
  <c r="W370" i="12"/>
  <c r="V370" i="12"/>
  <c r="Y369" i="12"/>
  <c r="X369" i="12"/>
  <c r="W369" i="12"/>
  <c r="V369" i="12"/>
  <c r="Y368" i="12"/>
  <c r="X368" i="12"/>
  <c r="W368" i="12"/>
  <c r="V368" i="12"/>
  <c r="Y367" i="12"/>
  <c r="X367" i="12"/>
  <c r="W367" i="12"/>
  <c r="V367" i="12"/>
  <c r="Y366" i="12"/>
  <c r="X366" i="12"/>
  <c r="W366" i="12"/>
  <c r="V366" i="12"/>
  <c r="Y365" i="12"/>
  <c r="X365" i="12"/>
  <c r="W365" i="12"/>
  <c r="V365" i="12"/>
  <c r="Y364" i="12"/>
  <c r="X364" i="12"/>
  <c r="W364" i="12"/>
  <c r="V364" i="12"/>
  <c r="Y363" i="12"/>
  <c r="X363" i="12"/>
  <c r="W363" i="12"/>
  <c r="V363" i="12"/>
  <c r="Y362" i="12"/>
  <c r="X362" i="12"/>
  <c r="W362" i="12"/>
  <c r="V362" i="12"/>
  <c r="Y361" i="12"/>
  <c r="X361" i="12"/>
  <c r="W361" i="12"/>
  <c r="V361" i="12"/>
  <c r="Y360" i="12"/>
  <c r="X360" i="12"/>
  <c r="W360" i="12"/>
  <c r="V360" i="12"/>
  <c r="Y359" i="12"/>
  <c r="X359" i="12"/>
  <c r="W359" i="12"/>
  <c r="V359" i="12"/>
  <c r="Y358" i="12"/>
  <c r="X358" i="12"/>
  <c r="W358" i="12"/>
  <c r="V358" i="12"/>
  <c r="Y357" i="12"/>
  <c r="X357" i="12"/>
  <c r="W357" i="12"/>
  <c r="V357" i="12"/>
  <c r="Y356" i="12"/>
  <c r="X356" i="12"/>
  <c r="W356" i="12"/>
  <c r="V356" i="12"/>
  <c r="Y355" i="12"/>
  <c r="X355" i="12"/>
  <c r="W355" i="12"/>
  <c r="V355" i="12"/>
  <c r="Y354" i="12"/>
  <c r="X354" i="12"/>
  <c r="W354" i="12"/>
  <c r="V354" i="12"/>
  <c r="Y353" i="12"/>
  <c r="X353" i="12"/>
  <c r="W353" i="12"/>
  <c r="V353" i="12"/>
  <c r="Y352" i="12"/>
  <c r="X352" i="12"/>
  <c r="W352" i="12"/>
  <c r="V352" i="12"/>
  <c r="Y351" i="12"/>
  <c r="X351" i="12"/>
  <c r="W351" i="12"/>
  <c r="V351" i="12"/>
  <c r="Y350" i="12"/>
  <c r="X350" i="12"/>
  <c r="W350" i="12"/>
  <c r="V350" i="12"/>
  <c r="Y349" i="12"/>
  <c r="X349" i="12"/>
  <c r="W349" i="12"/>
  <c r="V349" i="12"/>
  <c r="Y348" i="12"/>
  <c r="X348" i="12"/>
  <c r="W348" i="12"/>
  <c r="V348" i="12"/>
  <c r="Y347" i="12"/>
  <c r="X347" i="12"/>
  <c r="W347" i="12"/>
  <c r="V347" i="12"/>
  <c r="Y346" i="12"/>
  <c r="X346" i="12"/>
  <c r="W346" i="12"/>
  <c r="V346" i="12"/>
  <c r="Y345" i="12"/>
  <c r="X345" i="12"/>
  <c r="W345" i="12"/>
  <c r="V345" i="12"/>
  <c r="Y344" i="12"/>
  <c r="X344" i="12"/>
  <c r="W344" i="12"/>
  <c r="V344" i="12"/>
  <c r="Y343" i="12"/>
  <c r="X343" i="12"/>
  <c r="W343" i="12"/>
  <c r="V343" i="12"/>
  <c r="Y342" i="12"/>
  <c r="X342" i="12"/>
  <c r="W342" i="12"/>
  <c r="V342" i="12"/>
  <c r="Y341" i="12"/>
  <c r="X341" i="12"/>
  <c r="W341" i="12"/>
  <c r="V341" i="12"/>
  <c r="Y340" i="12"/>
  <c r="X340" i="12"/>
  <c r="W340" i="12"/>
  <c r="V340" i="12"/>
  <c r="Y339" i="12"/>
  <c r="X339" i="12"/>
  <c r="W339" i="12"/>
  <c r="V339" i="12"/>
  <c r="Y338" i="12"/>
  <c r="X338" i="12"/>
  <c r="W338" i="12"/>
  <c r="V338" i="12"/>
  <c r="Y337" i="12"/>
  <c r="X337" i="12"/>
  <c r="W337" i="12"/>
  <c r="V337" i="12"/>
  <c r="Y336" i="12"/>
  <c r="X336" i="12"/>
  <c r="W336" i="12"/>
  <c r="V336" i="12"/>
  <c r="Y335" i="12"/>
  <c r="X335" i="12"/>
  <c r="W335" i="12"/>
  <c r="V335" i="12"/>
  <c r="Y334" i="12"/>
  <c r="X334" i="12"/>
  <c r="W334" i="12"/>
  <c r="V334" i="12"/>
  <c r="Y333" i="12"/>
  <c r="X333" i="12"/>
  <c r="W333" i="12"/>
  <c r="V333" i="12"/>
  <c r="Y332" i="12"/>
  <c r="X332" i="12"/>
  <c r="W332" i="12"/>
  <c r="V332" i="12"/>
  <c r="Y331" i="12"/>
  <c r="X331" i="12"/>
  <c r="W331" i="12"/>
  <c r="V331" i="12"/>
  <c r="Y330" i="12"/>
  <c r="X330" i="12"/>
  <c r="W330" i="12"/>
  <c r="V330" i="12"/>
  <c r="Y329" i="12"/>
  <c r="X329" i="12"/>
  <c r="W329" i="12"/>
  <c r="V329" i="12"/>
  <c r="Y328" i="12"/>
  <c r="X328" i="12"/>
  <c r="W328" i="12"/>
  <c r="V328" i="12"/>
  <c r="Y327" i="12"/>
  <c r="X327" i="12"/>
  <c r="W327" i="12"/>
  <c r="V327" i="12"/>
  <c r="Y326" i="12"/>
  <c r="X326" i="12"/>
  <c r="W326" i="12"/>
  <c r="V326" i="12"/>
  <c r="Y325" i="12"/>
  <c r="X325" i="12"/>
  <c r="W325" i="12"/>
  <c r="V325" i="12"/>
  <c r="Y324" i="12"/>
  <c r="X324" i="12"/>
  <c r="W324" i="12"/>
  <c r="V324" i="12"/>
  <c r="Y323" i="12"/>
  <c r="X323" i="12"/>
  <c r="W323" i="12"/>
  <c r="V323" i="12"/>
  <c r="Y322" i="12"/>
  <c r="X322" i="12"/>
  <c r="W322" i="12"/>
  <c r="V322" i="12"/>
  <c r="Y321" i="12"/>
  <c r="X321" i="12"/>
  <c r="W321" i="12"/>
  <c r="V321" i="12"/>
  <c r="Y320" i="12"/>
  <c r="X320" i="12"/>
  <c r="W320" i="12"/>
  <c r="V320" i="12"/>
  <c r="Y319" i="12"/>
  <c r="X319" i="12"/>
  <c r="W319" i="12"/>
  <c r="V319" i="12"/>
  <c r="Y318" i="12"/>
  <c r="X318" i="12"/>
  <c r="W318" i="12"/>
  <c r="V318" i="12"/>
  <c r="Y317" i="12"/>
  <c r="X317" i="12"/>
  <c r="W317" i="12"/>
  <c r="V317" i="12"/>
  <c r="Y316" i="12"/>
  <c r="X316" i="12"/>
  <c r="W316" i="12"/>
  <c r="V316" i="12"/>
  <c r="Y315" i="12"/>
  <c r="X315" i="12"/>
  <c r="W315" i="12"/>
  <c r="V315" i="12"/>
  <c r="Y314" i="12"/>
  <c r="X314" i="12"/>
  <c r="W314" i="12"/>
  <c r="V314" i="12"/>
  <c r="Y313" i="12"/>
  <c r="X313" i="12"/>
  <c r="W313" i="12"/>
  <c r="V313" i="12"/>
  <c r="Y312" i="12"/>
  <c r="X312" i="12"/>
  <c r="W312" i="12"/>
  <c r="V312" i="12"/>
  <c r="Y311" i="12"/>
  <c r="X311" i="12"/>
  <c r="W311" i="12"/>
  <c r="V311" i="12"/>
  <c r="Y310" i="12"/>
  <c r="X310" i="12"/>
  <c r="W310" i="12"/>
  <c r="V310" i="12"/>
  <c r="Y309" i="12"/>
  <c r="X309" i="12"/>
  <c r="W309" i="12"/>
  <c r="V309" i="12"/>
  <c r="Y308" i="12"/>
  <c r="X308" i="12"/>
  <c r="W308" i="12"/>
  <c r="V308" i="12"/>
  <c r="Y307" i="12"/>
  <c r="X307" i="12"/>
  <c r="W307" i="12"/>
  <c r="V307" i="12"/>
  <c r="Y306" i="12"/>
  <c r="X306" i="12"/>
  <c r="W306" i="12"/>
  <c r="V306" i="12"/>
  <c r="Y305" i="12"/>
  <c r="X305" i="12"/>
  <c r="W305" i="12"/>
  <c r="V305" i="12"/>
  <c r="Y304" i="12"/>
  <c r="X304" i="12"/>
  <c r="W304" i="12"/>
  <c r="V304" i="12"/>
  <c r="Y303" i="12"/>
  <c r="X303" i="12"/>
  <c r="W303" i="12"/>
  <c r="V303" i="12"/>
  <c r="Y302" i="12"/>
  <c r="X302" i="12"/>
  <c r="W302" i="12"/>
  <c r="V302" i="12"/>
  <c r="Y301" i="12"/>
  <c r="X301" i="12"/>
  <c r="W301" i="12"/>
  <c r="V301" i="12"/>
  <c r="Y300" i="12"/>
  <c r="X300" i="12"/>
  <c r="W300" i="12"/>
  <c r="V300" i="12"/>
  <c r="Y299" i="12"/>
  <c r="X299" i="12"/>
  <c r="W299" i="12"/>
  <c r="V299" i="12"/>
  <c r="Y298" i="12"/>
  <c r="X298" i="12"/>
  <c r="W298" i="12"/>
  <c r="V298" i="12"/>
  <c r="Y297" i="12"/>
  <c r="X297" i="12"/>
  <c r="W297" i="12"/>
  <c r="V297" i="12"/>
  <c r="Y296" i="12"/>
  <c r="X296" i="12"/>
  <c r="W296" i="12"/>
  <c r="V296" i="12"/>
  <c r="Y295" i="12"/>
  <c r="X295" i="12"/>
  <c r="W295" i="12"/>
  <c r="V295" i="12"/>
  <c r="Y294" i="12"/>
  <c r="X294" i="12"/>
  <c r="W294" i="12"/>
  <c r="V294" i="12"/>
  <c r="Y293" i="12"/>
  <c r="X293" i="12"/>
  <c r="W293" i="12"/>
  <c r="V293" i="12"/>
  <c r="Y292" i="12"/>
  <c r="X292" i="12"/>
  <c r="W292" i="12"/>
  <c r="V292" i="12"/>
  <c r="Y291" i="12"/>
  <c r="X291" i="12"/>
  <c r="W291" i="12"/>
  <c r="V291" i="12"/>
  <c r="Y290" i="12"/>
  <c r="X290" i="12"/>
  <c r="W290" i="12"/>
  <c r="V290" i="12"/>
  <c r="Y289" i="12"/>
  <c r="X289" i="12"/>
  <c r="W289" i="12"/>
  <c r="V289" i="12"/>
  <c r="Y288" i="12"/>
  <c r="X288" i="12"/>
  <c r="W288" i="12"/>
  <c r="V288" i="12"/>
  <c r="Y287" i="12"/>
  <c r="X287" i="12"/>
  <c r="W287" i="12"/>
  <c r="V287" i="12"/>
  <c r="Y286" i="12"/>
  <c r="X286" i="12"/>
  <c r="W286" i="12"/>
  <c r="V286" i="12"/>
  <c r="Y285" i="12"/>
  <c r="X285" i="12"/>
  <c r="W285" i="12"/>
  <c r="V285" i="12"/>
  <c r="Y284" i="12"/>
  <c r="X284" i="12"/>
  <c r="W284" i="12"/>
  <c r="V284" i="12"/>
  <c r="Y283" i="12"/>
  <c r="X283" i="12"/>
  <c r="W283" i="12"/>
  <c r="V283" i="12"/>
  <c r="Y282" i="12"/>
  <c r="X282" i="12"/>
  <c r="W282" i="12"/>
  <c r="V282" i="12"/>
  <c r="Y281" i="12"/>
  <c r="X281" i="12"/>
  <c r="W281" i="12"/>
  <c r="V281" i="12"/>
  <c r="Y280" i="12"/>
  <c r="X280" i="12"/>
  <c r="W280" i="12"/>
  <c r="V280" i="12"/>
  <c r="Y279" i="12"/>
  <c r="X279" i="12"/>
  <c r="W279" i="12"/>
  <c r="V279" i="12"/>
  <c r="Y278" i="12"/>
  <c r="X278" i="12"/>
  <c r="W278" i="12"/>
  <c r="V278" i="12"/>
  <c r="Y277" i="12"/>
  <c r="X277" i="12"/>
  <c r="W277" i="12"/>
  <c r="V277" i="12"/>
  <c r="Y276" i="12"/>
  <c r="X276" i="12"/>
  <c r="W276" i="12"/>
  <c r="V276" i="12"/>
  <c r="Y275" i="12"/>
  <c r="X275" i="12"/>
  <c r="W275" i="12"/>
  <c r="V275" i="12"/>
  <c r="Y274" i="12"/>
  <c r="X274" i="12"/>
  <c r="W274" i="12"/>
  <c r="V274" i="12"/>
  <c r="Y273" i="12"/>
  <c r="X273" i="12"/>
  <c r="W273" i="12"/>
  <c r="V273" i="12"/>
  <c r="Y272" i="12"/>
  <c r="X272" i="12"/>
  <c r="W272" i="12"/>
  <c r="V272" i="12"/>
  <c r="Y271" i="12"/>
  <c r="X271" i="12"/>
  <c r="W271" i="12"/>
  <c r="V271" i="12"/>
  <c r="Y270" i="12"/>
  <c r="X270" i="12"/>
  <c r="W270" i="12"/>
  <c r="V270" i="12"/>
  <c r="Y269" i="12"/>
  <c r="X269" i="12"/>
  <c r="W269" i="12"/>
  <c r="V269" i="12"/>
  <c r="Y268" i="12"/>
  <c r="X268" i="12"/>
  <c r="W268" i="12"/>
  <c r="V268" i="12"/>
  <c r="Y267" i="12"/>
  <c r="X267" i="12"/>
  <c r="W267" i="12"/>
  <c r="V267" i="12"/>
  <c r="Y266" i="12"/>
  <c r="X266" i="12"/>
  <c r="W266" i="12"/>
  <c r="V266" i="12"/>
  <c r="Y265" i="12"/>
  <c r="X265" i="12"/>
  <c r="W265" i="12"/>
  <c r="V265" i="12"/>
  <c r="Y264" i="12"/>
  <c r="X264" i="12"/>
  <c r="W264" i="12"/>
  <c r="V264" i="12"/>
  <c r="Y263" i="12"/>
  <c r="X263" i="12"/>
  <c r="W263" i="12"/>
  <c r="V263" i="12"/>
  <c r="Y262" i="12"/>
  <c r="X262" i="12"/>
  <c r="W262" i="12"/>
  <c r="V262" i="12"/>
  <c r="Y261" i="12"/>
  <c r="X261" i="12"/>
  <c r="W261" i="12"/>
  <c r="V261" i="12"/>
  <c r="Y260" i="12"/>
  <c r="X260" i="12"/>
  <c r="W260" i="12"/>
  <c r="V260" i="12"/>
  <c r="Y259" i="12"/>
  <c r="X259" i="12"/>
  <c r="W259" i="12"/>
  <c r="V259" i="12"/>
  <c r="Y258" i="12"/>
  <c r="X258" i="12"/>
  <c r="W258" i="12"/>
  <c r="V258" i="12"/>
  <c r="Y257" i="12"/>
  <c r="X257" i="12"/>
  <c r="W257" i="12"/>
  <c r="V257" i="12"/>
  <c r="Y256" i="12"/>
  <c r="X256" i="12"/>
  <c r="W256" i="12"/>
  <c r="V256" i="12"/>
  <c r="Y255" i="12"/>
  <c r="X255" i="12"/>
  <c r="W255" i="12"/>
  <c r="V255" i="12"/>
  <c r="Y254" i="12"/>
  <c r="X254" i="12"/>
  <c r="W254" i="12"/>
  <c r="V254" i="12"/>
  <c r="Y253" i="12"/>
  <c r="X253" i="12"/>
  <c r="W253" i="12"/>
  <c r="V253" i="12"/>
  <c r="Y252" i="12"/>
  <c r="X252" i="12"/>
  <c r="W252" i="12"/>
  <c r="V252" i="12"/>
  <c r="Y251" i="12"/>
  <c r="X251" i="12"/>
  <c r="W251" i="12"/>
  <c r="V251" i="12"/>
  <c r="Y250" i="12"/>
  <c r="X250" i="12"/>
  <c r="W250" i="12"/>
  <c r="V250" i="12"/>
  <c r="Y249" i="12"/>
  <c r="X249" i="12"/>
  <c r="W249" i="12"/>
  <c r="V249" i="12"/>
  <c r="Y248" i="12"/>
  <c r="X248" i="12"/>
  <c r="W248" i="12"/>
  <c r="V248" i="12"/>
  <c r="Y247" i="12"/>
  <c r="X247" i="12"/>
  <c r="W247" i="12"/>
  <c r="V247" i="12"/>
  <c r="Y246" i="12"/>
  <c r="X246" i="12"/>
  <c r="W246" i="12"/>
  <c r="V246" i="12"/>
  <c r="Y245" i="12"/>
  <c r="X245" i="12"/>
  <c r="W245" i="12"/>
  <c r="V245" i="12"/>
  <c r="Y244" i="12"/>
  <c r="X244" i="12"/>
  <c r="W244" i="12"/>
  <c r="V244" i="12"/>
  <c r="Y243" i="12"/>
  <c r="X243" i="12"/>
  <c r="W243" i="12"/>
  <c r="V243" i="12"/>
  <c r="Y242" i="12"/>
  <c r="X242" i="12"/>
  <c r="W242" i="12"/>
  <c r="V242" i="12"/>
  <c r="Y241" i="12"/>
  <c r="X241" i="12"/>
  <c r="W241" i="12"/>
  <c r="V241" i="12"/>
  <c r="Y240" i="12"/>
  <c r="X240" i="12"/>
  <c r="W240" i="12"/>
  <c r="V240" i="12"/>
  <c r="Y239" i="12"/>
  <c r="X239" i="12"/>
  <c r="W239" i="12"/>
  <c r="V239" i="12"/>
  <c r="Y238" i="12"/>
  <c r="X238" i="12"/>
  <c r="W238" i="12"/>
  <c r="V238" i="12"/>
  <c r="Y237" i="12"/>
  <c r="X237" i="12"/>
  <c r="W237" i="12"/>
  <c r="V237" i="12"/>
  <c r="Y236" i="12"/>
  <c r="X236" i="12"/>
  <c r="W236" i="12"/>
  <c r="V236" i="12"/>
  <c r="Y235" i="12"/>
  <c r="X235" i="12"/>
  <c r="W235" i="12"/>
  <c r="V235" i="12"/>
  <c r="Y234" i="12"/>
  <c r="X234" i="12"/>
  <c r="W234" i="12"/>
  <c r="V234" i="12"/>
  <c r="Y233" i="12"/>
  <c r="X233" i="12"/>
  <c r="W233" i="12"/>
  <c r="V233" i="12"/>
  <c r="Y232" i="12"/>
  <c r="X232" i="12"/>
  <c r="W232" i="12"/>
  <c r="V232" i="12"/>
  <c r="Y231" i="12"/>
  <c r="X231" i="12"/>
  <c r="W231" i="12"/>
  <c r="V231" i="12"/>
  <c r="Y230" i="12"/>
  <c r="X230" i="12"/>
  <c r="W230" i="12"/>
  <c r="V230" i="12"/>
  <c r="Y229" i="12"/>
  <c r="X229" i="12"/>
  <c r="W229" i="12"/>
  <c r="V229" i="12"/>
  <c r="Y228" i="12"/>
  <c r="X228" i="12"/>
  <c r="W228" i="12"/>
  <c r="V228" i="12"/>
  <c r="Y227" i="12"/>
  <c r="X227" i="12"/>
  <c r="W227" i="12"/>
  <c r="V227" i="12"/>
  <c r="Y226" i="12"/>
  <c r="X226" i="12"/>
  <c r="W226" i="12"/>
  <c r="V226" i="12"/>
  <c r="Y225" i="12"/>
  <c r="X225" i="12"/>
  <c r="W225" i="12"/>
  <c r="V225" i="12"/>
  <c r="Y224" i="12"/>
  <c r="X224" i="12"/>
  <c r="W224" i="12"/>
  <c r="V224" i="12"/>
  <c r="Y223" i="12"/>
  <c r="X223" i="12"/>
  <c r="W223" i="12"/>
  <c r="V223" i="12"/>
  <c r="Y222" i="12"/>
  <c r="X222" i="12"/>
  <c r="W222" i="12"/>
  <c r="V222" i="12"/>
  <c r="Y221" i="12"/>
  <c r="X221" i="12"/>
  <c r="W221" i="12"/>
  <c r="V221" i="12"/>
  <c r="Y220" i="12"/>
  <c r="X220" i="12"/>
  <c r="W220" i="12"/>
  <c r="V220" i="12"/>
  <c r="Y219" i="12"/>
  <c r="X219" i="12"/>
  <c r="W219" i="12"/>
  <c r="V219" i="12"/>
  <c r="Y218" i="12"/>
  <c r="X218" i="12"/>
  <c r="W218" i="12"/>
  <c r="V218" i="12"/>
  <c r="Y217" i="12"/>
  <c r="X217" i="12"/>
  <c r="W217" i="12"/>
  <c r="V217" i="12"/>
  <c r="Y216" i="12"/>
  <c r="X216" i="12"/>
  <c r="W216" i="12"/>
  <c r="V216" i="12"/>
  <c r="Y215" i="12"/>
  <c r="X215" i="12"/>
  <c r="W215" i="12"/>
  <c r="V215" i="12"/>
  <c r="Y214" i="12"/>
  <c r="X214" i="12"/>
  <c r="W214" i="12"/>
  <c r="V214" i="12"/>
  <c r="Y213" i="12"/>
  <c r="X213" i="12"/>
  <c r="W213" i="12"/>
  <c r="V213" i="12"/>
  <c r="Y212" i="12"/>
  <c r="X212" i="12"/>
  <c r="W212" i="12"/>
  <c r="V212" i="12"/>
  <c r="Y211" i="12"/>
  <c r="X211" i="12"/>
  <c r="W211" i="12"/>
  <c r="V211" i="12"/>
  <c r="Y210" i="12"/>
  <c r="X210" i="12"/>
  <c r="W210" i="12"/>
  <c r="V210" i="12"/>
  <c r="Y209" i="12"/>
  <c r="X209" i="12"/>
  <c r="W209" i="12"/>
  <c r="V209" i="12"/>
  <c r="Y208" i="12"/>
  <c r="X208" i="12"/>
  <c r="W208" i="12"/>
  <c r="V208" i="12"/>
  <c r="Y207" i="12"/>
  <c r="X207" i="12"/>
  <c r="W207" i="12"/>
  <c r="V207" i="12"/>
  <c r="Y206" i="12"/>
  <c r="X206" i="12"/>
  <c r="W206" i="12"/>
  <c r="V206" i="12"/>
  <c r="Y205" i="12"/>
  <c r="X205" i="12"/>
  <c r="W205" i="12"/>
  <c r="V205" i="12"/>
  <c r="Y204" i="12"/>
  <c r="X204" i="12"/>
  <c r="W204" i="12"/>
  <c r="V204" i="12"/>
  <c r="Y203" i="12"/>
  <c r="X203" i="12"/>
  <c r="W203" i="12"/>
  <c r="V203" i="12"/>
  <c r="Y202" i="12"/>
  <c r="X202" i="12"/>
  <c r="W202" i="12"/>
  <c r="V202" i="12"/>
  <c r="Y201" i="12"/>
  <c r="X201" i="12"/>
  <c r="W201" i="12"/>
  <c r="V201" i="12"/>
  <c r="Y200" i="12"/>
  <c r="X200" i="12"/>
  <c r="W200" i="12"/>
  <c r="V200" i="12"/>
  <c r="Y199" i="12"/>
  <c r="X199" i="12"/>
  <c r="W199" i="12"/>
  <c r="V199" i="12"/>
  <c r="Y198" i="12"/>
  <c r="X198" i="12"/>
  <c r="W198" i="12"/>
  <c r="V198" i="12"/>
  <c r="Y197" i="12"/>
  <c r="X197" i="12"/>
  <c r="W197" i="12"/>
  <c r="V197" i="12"/>
  <c r="Y196" i="12"/>
  <c r="X196" i="12"/>
  <c r="W196" i="12"/>
  <c r="V196" i="12"/>
  <c r="Y195" i="12"/>
  <c r="X195" i="12"/>
  <c r="W195" i="12"/>
  <c r="V195" i="12"/>
  <c r="Y194" i="12"/>
  <c r="X194" i="12"/>
  <c r="W194" i="12"/>
  <c r="V194" i="12"/>
  <c r="Y193" i="12"/>
  <c r="X193" i="12"/>
  <c r="W193" i="12"/>
  <c r="V193" i="12"/>
  <c r="Y192" i="12"/>
  <c r="X192" i="12"/>
  <c r="W192" i="12"/>
  <c r="V192" i="12"/>
  <c r="Y191" i="12"/>
  <c r="X191" i="12"/>
  <c r="W191" i="12"/>
  <c r="V191" i="12"/>
  <c r="Y190" i="12"/>
  <c r="X190" i="12"/>
  <c r="W190" i="12"/>
  <c r="V190" i="12"/>
  <c r="Y189" i="12"/>
  <c r="X189" i="12"/>
  <c r="W189" i="12"/>
  <c r="V189" i="12"/>
  <c r="Y188" i="12"/>
  <c r="X188" i="12"/>
  <c r="W188" i="12"/>
  <c r="V188" i="12"/>
  <c r="Y187" i="12"/>
  <c r="X187" i="12"/>
  <c r="W187" i="12"/>
  <c r="V187" i="12"/>
  <c r="Y186" i="12"/>
  <c r="X186" i="12"/>
  <c r="W186" i="12"/>
  <c r="V186" i="12"/>
  <c r="Y185" i="12"/>
  <c r="X185" i="12"/>
  <c r="W185" i="12"/>
  <c r="V185" i="12"/>
  <c r="Y184" i="12"/>
  <c r="X184" i="12"/>
  <c r="W184" i="12"/>
  <c r="V184" i="12"/>
  <c r="Y183" i="12"/>
  <c r="X183" i="12"/>
  <c r="W183" i="12"/>
  <c r="V183" i="12"/>
  <c r="AC28" i="9" l="1"/>
  <c r="AC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2" i="9"/>
  <c r="AC1043" i="9"/>
  <c r="AC1044" i="9"/>
  <c r="AC1045" i="9"/>
  <c r="AC1046" i="9"/>
  <c r="AC1047" i="9"/>
  <c r="AC1048" i="9"/>
  <c r="AC1049" i="9"/>
  <c r="AC1050" i="9"/>
  <c r="AC1051" i="9"/>
  <c r="AC1052" i="9"/>
  <c r="AC1053" i="9"/>
  <c r="AC1054" i="9"/>
  <c r="AC1055" i="9"/>
  <c r="AC1056" i="9"/>
  <c r="AC1057" i="9"/>
  <c r="AC1058" i="9"/>
  <c r="AC1059" i="9"/>
  <c r="AC1060" i="9"/>
  <c r="AC1061" i="9"/>
  <c r="AC1062" i="9"/>
  <c r="AC1063" i="9"/>
  <c r="AC1064" i="9"/>
  <c r="AC1065" i="9"/>
  <c r="AC1066" i="9"/>
  <c r="AC1067" i="9"/>
  <c r="AC1068" i="9"/>
  <c r="AC1069" i="9"/>
  <c r="AC1070" i="9"/>
  <c r="AC1071" i="9"/>
  <c r="AC1072" i="9"/>
  <c r="AC1073" i="9"/>
  <c r="AC1074" i="9"/>
  <c r="AC1075" i="9"/>
  <c r="AC1076" i="9"/>
  <c r="AC1077" i="9"/>
  <c r="AC1078" i="9"/>
  <c r="AC1079" i="9"/>
  <c r="AC1080" i="9"/>
  <c r="AC1081" i="9"/>
  <c r="AC1082" i="9"/>
  <c r="AC1083" i="9"/>
  <c r="AC1084" i="9"/>
  <c r="AC1085" i="9"/>
  <c r="AC1086" i="9"/>
  <c r="AC1087" i="9"/>
  <c r="AC1088" i="9"/>
  <c r="AC1089" i="9"/>
  <c r="AC1090" i="9"/>
  <c r="AC1091" i="9"/>
  <c r="AC1092" i="9"/>
  <c r="AC1093" i="9"/>
  <c r="AC1094" i="9"/>
  <c r="AC1095" i="9"/>
  <c r="AC1096" i="9"/>
  <c r="AC1097" i="9"/>
  <c r="AC1098" i="9"/>
  <c r="AC1099" i="9"/>
  <c r="AC1100" i="9"/>
  <c r="AC1101" i="9"/>
  <c r="AC1102" i="9"/>
  <c r="AC1103" i="9"/>
  <c r="AC1104" i="9"/>
  <c r="AC1105" i="9"/>
  <c r="AC1106" i="9"/>
  <c r="AC1107" i="9"/>
  <c r="AC1108" i="9"/>
  <c r="AC1109" i="9"/>
  <c r="AC1110" i="9"/>
  <c r="AC1111" i="9"/>
  <c r="AC1112" i="9"/>
  <c r="AC1113" i="9"/>
  <c r="AC1114" i="9"/>
  <c r="AC1115" i="9"/>
  <c r="AC1116" i="9"/>
  <c r="AC1117" i="9"/>
  <c r="AC1118" i="9"/>
  <c r="AC1119" i="9"/>
  <c r="AC1120" i="9"/>
  <c r="AC1121" i="9"/>
  <c r="AC1122" i="9"/>
  <c r="AC1123" i="9"/>
  <c r="AC1124" i="9"/>
  <c r="AC1125" i="9"/>
  <c r="AC1126" i="9"/>
  <c r="AC1127" i="9"/>
  <c r="AC1128" i="9"/>
  <c r="AC1129" i="9"/>
  <c r="AC1130" i="9"/>
  <c r="AC1131" i="9"/>
  <c r="AC1132" i="9"/>
  <c r="AC1133" i="9"/>
  <c r="AC1134" i="9"/>
  <c r="AC1135" i="9"/>
  <c r="AC1136" i="9"/>
  <c r="AC1137" i="9"/>
  <c r="AC1138" i="9"/>
  <c r="AC1139" i="9"/>
  <c r="AC1140" i="9"/>
  <c r="AC1141" i="9"/>
  <c r="AC1142" i="9"/>
  <c r="AC1143" i="9"/>
  <c r="AC1144" i="9"/>
  <c r="AC1145" i="9"/>
  <c r="AC1146" i="9"/>
  <c r="AC1147" i="9"/>
  <c r="AC1148" i="9"/>
  <c r="AC1149" i="9"/>
  <c r="AC1150" i="9"/>
  <c r="AC1151" i="9"/>
  <c r="AC1152" i="9"/>
  <c r="AC1153" i="9"/>
  <c r="AC1154" i="9"/>
  <c r="AC1155" i="9"/>
  <c r="AC1156" i="9"/>
  <c r="AC1157" i="9"/>
  <c r="AC1158" i="9"/>
  <c r="AC1159" i="9"/>
  <c r="AC1160" i="9"/>
  <c r="AC1161" i="9"/>
  <c r="AC1162" i="9"/>
  <c r="AC1163" i="9"/>
  <c r="AC1164" i="9"/>
  <c r="AC1165" i="9"/>
  <c r="AC1166" i="9"/>
  <c r="AC1167" i="9"/>
  <c r="AC1168" i="9"/>
  <c r="AC1169" i="9"/>
  <c r="AC1170" i="9"/>
  <c r="AC1171" i="9"/>
  <c r="AC1172" i="9"/>
  <c r="AC1173" i="9"/>
  <c r="AC1174" i="9"/>
  <c r="AC1175" i="9"/>
  <c r="AC1176" i="9"/>
  <c r="AC1177" i="9"/>
  <c r="AC1178" i="9"/>
  <c r="AC1179" i="9"/>
  <c r="AC1180" i="9"/>
  <c r="AC1181" i="9"/>
  <c r="AC1182" i="9"/>
  <c r="AC1183" i="9"/>
  <c r="AC1184" i="9"/>
  <c r="AC1185" i="9"/>
  <c r="AC1186" i="9"/>
  <c r="AC1187" i="9"/>
  <c r="AC1188" i="9"/>
  <c r="AC1189" i="9"/>
  <c r="AC1190" i="9"/>
  <c r="AC1191" i="9"/>
  <c r="AC1192" i="9"/>
  <c r="AC1193" i="9"/>
  <c r="AC1194" i="9"/>
  <c r="AC1195" i="9"/>
  <c r="AC1196" i="9"/>
  <c r="AC1197" i="9"/>
  <c r="AC1198" i="9"/>
  <c r="AC1199" i="9"/>
  <c r="AC1200" i="9"/>
  <c r="AC1201" i="9"/>
  <c r="AC1202" i="9"/>
  <c r="AC1203" i="9"/>
  <c r="AC1204" i="9"/>
  <c r="AC1205" i="9"/>
  <c r="AC1206" i="9"/>
  <c r="AC1207" i="9"/>
  <c r="AC1208" i="9"/>
  <c r="AC1209" i="9"/>
  <c r="AC1210" i="9"/>
  <c r="AC1211" i="9"/>
  <c r="AC1212" i="9"/>
  <c r="AC1213" i="9"/>
  <c r="AC1214" i="9"/>
  <c r="AC1215" i="9"/>
  <c r="AC1216" i="9"/>
  <c r="AC1217" i="9"/>
  <c r="AC1218" i="9"/>
  <c r="AC1219" i="9"/>
  <c r="AC1220" i="9"/>
  <c r="AC1221" i="9"/>
  <c r="AC1222" i="9"/>
  <c r="AC1223" i="9"/>
  <c r="AC1224" i="9"/>
  <c r="AC1225" i="9"/>
  <c r="AC1226" i="9"/>
  <c r="AC1227" i="9"/>
  <c r="AC1228" i="9"/>
  <c r="AC1229" i="9"/>
  <c r="AC1230" i="9"/>
  <c r="AC1231" i="9"/>
  <c r="AC1232" i="9"/>
  <c r="AC1233" i="9"/>
  <c r="AC1234" i="9"/>
  <c r="AC1235" i="9"/>
  <c r="AC1236" i="9"/>
  <c r="AC1237" i="9"/>
  <c r="AC1238" i="9"/>
  <c r="AC1239" i="9"/>
  <c r="AC1240" i="9"/>
  <c r="AC1241" i="9"/>
  <c r="AC1242" i="9"/>
  <c r="AC1243" i="9"/>
  <c r="AC1244" i="9"/>
  <c r="AC1245" i="9"/>
  <c r="AC1246" i="9"/>
  <c r="AC1247" i="9"/>
  <c r="AC1248" i="9"/>
  <c r="AC1249" i="9"/>
  <c r="AC1250" i="9"/>
  <c r="AC1251" i="9"/>
  <c r="AC1252" i="9"/>
  <c r="AC1253" i="9"/>
  <c r="AC1254" i="9"/>
  <c r="AC1255" i="9"/>
  <c r="AC1256" i="9"/>
  <c r="AC1257" i="9"/>
  <c r="AC1258" i="9"/>
  <c r="AC1259" i="9"/>
  <c r="AC1260" i="9"/>
  <c r="AC1261" i="9"/>
  <c r="AC1262" i="9"/>
  <c r="AC1263" i="9"/>
  <c r="AC1264" i="9"/>
  <c r="AC1265" i="9"/>
  <c r="AC1266" i="9"/>
  <c r="AC1267" i="9"/>
  <c r="AC1268" i="9"/>
  <c r="AC1269" i="9"/>
  <c r="AC1270" i="9"/>
  <c r="AC1271" i="9"/>
  <c r="AC1272" i="9"/>
  <c r="AC1273" i="9"/>
  <c r="AC1274" i="9"/>
  <c r="AC1275" i="9"/>
  <c r="AC1276" i="9"/>
  <c r="AC1277" i="9"/>
  <c r="AC1278" i="9"/>
  <c r="AC1279" i="9"/>
  <c r="AC1280" i="9"/>
  <c r="AC1281" i="9"/>
  <c r="AC1282" i="9"/>
  <c r="AC1283" i="9"/>
  <c r="AC1284" i="9"/>
  <c r="AC1285" i="9"/>
  <c r="AC1286" i="9"/>
  <c r="AC1287" i="9"/>
  <c r="AC1288" i="9"/>
  <c r="AC1289" i="9"/>
  <c r="AC1290" i="9"/>
  <c r="AC1291" i="9"/>
  <c r="AC1292" i="9"/>
  <c r="AC1293" i="9"/>
  <c r="AC1294" i="9"/>
  <c r="AC1295" i="9"/>
  <c r="AC1296" i="9"/>
  <c r="AC1297" i="9"/>
  <c r="AC1298" i="9"/>
  <c r="AC1299" i="9"/>
  <c r="AC1300" i="9"/>
  <c r="AC1301" i="9"/>
  <c r="AC1302" i="9"/>
  <c r="AC1303" i="9"/>
  <c r="AC1304" i="9"/>
  <c r="AC1305" i="9"/>
  <c r="AC1306" i="9"/>
  <c r="AC1307" i="9"/>
  <c r="AC1308" i="9"/>
  <c r="AC1309" i="9"/>
  <c r="AC1310" i="9"/>
  <c r="AC1311" i="9"/>
  <c r="AC1312" i="9"/>
  <c r="AC1313" i="9"/>
  <c r="AC1314" i="9"/>
  <c r="AC1315" i="9"/>
  <c r="AC1316" i="9"/>
  <c r="AC1317" i="9"/>
  <c r="AC1318" i="9"/>
  <c r="AC1319" i="9"/>
  <c r="AC1320" i="9"/>
  <c r="AC1321" i="9"/>
  <c r="AC1322" i="9"/>
  <c r="AC1323" i="9"/>
  <c r="AC1324" i="9"/>
  <c r="AC1325" i="9"/>
  <c r="AC1326" i="9"/>
  <c r="AC1327" i="9"/>
  <c r="AC1328" i="9"/>
  <c r="AC1329" i="9"/>
  <c r="AC1330" i="9"/>
  <c r="AC1331" i="9"/>
  <c r="AC1332" i="9"/>
  <c r="AC1333" i="9"/>
  <c r="AC1334" i="9"/>
  <c r="AC1335" i="9"/>
  <c r="AC1336" i="9"/>
  <c r="AC1337" i="9"/>
  <c r="AC1338" i="9"/>
  <c r="AC1339" i="9"/>
  <c r="AC1340" i="9"/>
  <c r="AC1341" i="9"/>
  <c r="AC1342" i="9"/>
  <c r="AC1343" i="9"/>
  <c r="AC1344" i="9"/>
  <c r="AC1345" i="9"/>
  <c r="AC1346" i="9"/>
  <c r="AC1347" i="9"/>
  <c r="AC1348" i="9"/>
  <c r="AC1349" i="9"/>
  <c r="AC1350" i="9"/>
  <c r="AC1351" i="9"/>
  <c r="AC1352" i="9"/>
  <c r="AC1353" i="9"/>
  <c r="AC1354" i="9"/>
  <c r="AC1355" i="9"/>
  <c r="AC1356" i="9"/>
  <c r="AC1357" i="9"/>
  <c r="AC1358" i="9"/>
  <c r="AC1359" i="9"/>
  <c r="AC1360" i="9"/>
  <c r="AC1361" i="9"/>
  <c r="AC1362" i="9"/>
  <c r="AC1363" i="9"/>
  <c r="AC1364" i="9"/>
  <c r="AC1365" i="9"/>
  <c r="AC1366" i="9"/>
  <c r="AC1367" i="9"/>
  <c r="AC1368" i="9"/>
  <c r="AC1369" i="9"/>
  <c r="AC1370" i="9"/>
  <c r="AC1371" i="9"/>
  <c r="AC1372" i="9"/>
  <c r="AC1373" i="9"/>
  <c r="AC1374" i="9"/>
  <c r="AC1375" i="9"/>
  <c r="AC1376" i="9"/>
  <c r="AC1377" i="9"/>
  <c r="AC1378" i="9"/>
  <c r="AC1379" i="9"/>
  <c r="AC1380" i="9"/>
  <c r="AC1381" i="9"/>
  <c r="AC1382" i="9"/>
  <c r="AC1383" i="9"/>
  <c r="AC1384" i="9"/>
  <c r="AC1385" i="9"/>
  <c r="AC1386" i="9"/>
  <c r="AC1387" i="9"/>
  <c r="AC1388" i="9"/>
  <c r="AC1389" i="9"/>
  <c r="AC1390" i="9"/>
  <c r="AC1391" i="9"/>
  <c r="AC1392" i="9"/>
  <c r="AC1393" i="9"/>
  <c r="AC1394" i="9"/>
  <c r="AC1395" i="9"/>
  <c r="AC1396" i="9"/>
  <c r="AC1397" i="9"/>
  <c r="AC1398" i="9"/>
  <c r="AC1399" i="9"/>
  <c r="AC1400" i="9"/>
  <c r="AC1401" i="9"/>
  <c r="AC1402" i="9"/>
  <c r="AC1403" i="9"/>
  <c r="AC1404" i="9"/>
  <c r="AC1405" i="9"/>
  <c r="AC1406" i="9"/>
  <c r="AC1407" i="9"/>
  <c r="AC1408" i="9"/>
  <c r="AC1409" i="9"/>
  <c r="AC1410" i="9"/>
  <c r="AC1411" i="9"/>
  <c r="AC1412" i="9"/>
  <c r="AC1413" i="9"/>
  <c r="AC1414" i="9"/>
  <c r="AC1415" i="9"/>
  <c r="AC1416" i="9"/>
  <c r="AC1417" i="9"/>
  <c r="AC1418" i="9"/>
  <c r="AC1419" i="9"/>
  <c r="AC1420" i="9"/>
  <c r="AC1421" i="9"/>
  <c r="AC1422" i="9"/>
  <c r="AC1423" i="9"/>
  <c r="AC1424" i="9"/>
  <c r="AC1425" i="9"/>
  <c r="AC1426" i="9"/>
  <c r="AC1427" i="9"/>
  <c r="AC1428" i="9"/>
  <c r="AC1429" i="9"/>
  <c r="AC1430" i="9"/>
  <c r="AC1431" i="9"/>
  <c r="AC1432" i="9"/>
  <c r="AC1433" i="9"/>
  <c r="AC1434" i="9"/>
  <c r="AC1435" i="9"/>
  <c r="AC1436" i="9"/>
  <c r="AC1437" i="9"/>
  <c r="AC1438" i="9"/>
  <c r="AC1439" i="9"/>
  <c r="AC1440" i="9"/>
  <c r="AC1441" i="9"/>
  <c r="AC1442" i="9"/>
  <c r="AC1443" i="9"/>
  <c r="AC1444" i="9"/>
  <c r="AC1445" i="9"/>
  <c r="AC1446" i="9"/>
  <c r="AC1447" i="9"/>
  <c r="AC1448" i="9"/>
  <c r="AC1449" i="9"/>
  <c r="AC1450" i="9"/>
  <c r="AC1451" i="9"/>
  <c r="AC1452" i="9"/>
  <c r="AC1453" i="9"/>
  <c r="AC1454" i="9"/>
  <c r="AC1455" i="9"/>
  <c r="AC1456" i="9"/>
  <c r="AC1457" i="9"/>
  <c r="AC1458" i="9"/>
  <c r="AC1459" i="9"/>
  <c r="AC1460" i="9"/>
  <c r="AC1461" i="9"/>
  <c r="AC1462" i="9"/>
  <c r="AC1463" i="9"/>
  <c r="AC1464" i="9"/>
  <c r="AC1465" i="9"/>
  <c r="AC1466" i="9"/>
  <c r="AC1467" i="9"/>
  <c r="AC1468" i="9"/>
  <c r="AC1469" i="9"/>
  <c r="AC1470" i="9"/>
  <c r="AC1471" i="9"/>
  <c r="AC1472" i="9"/>
  <c r="AC1473" i="9"/>
  <c r="AC1474" i="9"/>
  <c r="AC1475" i="9"/>
  <c r="AC1476" i="9"/>
  <c r="AC1477" i="9"/>
  <c r="AC1478" i="9"/>
  <c r="AC1479" i="9"/>
  <c r="AC1480" i="9"/>
  <c r="AC1481" i="9"/>
  <c r="AC1482" i="9"/>
  <c r="AC1483" i="9"/>
  <c r="AC1484" i="9"/>
  <c r="AC1485" i="9"/>
  <c r="AC1486" i="9"/>
  <c r="AC1487" i="9"/>
  <c r="AC1488" i="9"/>
  <c r="AC1489" i="9"/>
  <c r="AC1490" i="9"/>
  <c r="AC1491" i="9"/>
  <c r="AC1492" i="9"/>
  <c r="AC1493" i="9"/>
  <c r="AC1494" i="9"/>
  <c r="AC1495" i="9"/>
  <c r="AC1496" i="9"/>
  <c r="AC1497" i="9"/>
  <c r="AC1498" i="9"/>
  <c r="AC1499" i="9"/>
  <c r="AC1500" i="9"/>
  <c r="AC1501" i="9"/>
  <c r="AC1502" i="9"/>
  <c r="AC1503" i="9"/>
  <c r="AC1504" i="9"/>
  <c r="AC1505" i="9"/>
  <c r="AC1506" i="9"/>
  <c r="AC1507" i="9"/>
  <c r="AC1508" i="9"/>
  <c r="AC1509" i="9"/>
  <c r="AC1510" i="9"/>
  <c r="AC1511" i="9"/>
  <c r="AC1512" i="9"/>
  <c r="AC1513" i="9"/>
  <c r="AC1514" i="9"/>
  <c r="AC1515" i="9"/>
  <c r="AC1516" i="9"/>
  <c r="AC1517" i="9"/>
  <c r="AC1518" i="9"/>
  <c r="AC1519" i="9"/>
  <c r="AC1520" i="9"/>
  <c r="AC1521" i="9"/>
  <c r="AC1522" i="9"/>
  <c r="AC1523" i="9"/>
  <c r="AC1524" i="9"/>
  <c r="AC1525" i="9"/>
  <c r="AC1526" i="9"/>
  <c r="AC1527" i="9"/>
  <c r="AC1528" i="9"/>
  <c r="AC1529" i="9"/>
  <c r="AC1530" i="9"/>
  <c r="AC1531" i="9"/>
  <c r="AC1532" i="9"/>
  <c r="AC1533" i="9"/>
  <c r="AC1534" i="9"/>
  <c r="AC1535" i="9"/>
  <c r="AC1536" i="9"/>
  <c r="AC1537" i="9"/>
  <c r="AC1538" i="9"/>
  <c r="AC1539" i="9"/>
  <c r="AC1540" i="9"/>
  <c r="AC1541" i="9"/>
  <c r="AC1542" i="9"/>
  <c r="AC1543" i="9"/>
  <c r="AC1544" i="9"/>
  <c r="AC1545" i="9"/>
  <c r="AC1546" i="9"/>
  <c r="AC1547" i="9"/>
  <c r="AC1548" i="9"/>
  <c r="AC1549" i="9"/>
  <c r="AC1550" i="9"/>
  <c r="AC1551" i="9"/>
  <c r="AC1552" i="9"/>
  <c r="AC1553" i="9"/>
  <c r="AC1554" i="9"/>
  <c r="AC1555" i="9"/>
  <c r="AC1556" i="9"/>
  <c r="AC1557" i="9"/>
  <c r="AC1558" i="9"/>
  <c r="AC1559" i="9"/>
  <c r="AC1560" i="9"/>
  <c r="AC1561" i="9"/>
  <c r="AC1562" i="9"/>
  <c r="AC1563" i="9"/>
  <c r="AC1564" i="9"/>
  <c r="AC1565" i="9"/>
  <c r="AC1566" i="9"/>
  <c r="AC1567" i="9"/>
  <c r="AC1568" i="9"/>
  <c r="AC1569" i="9"/>
  <c r="AC1570" i="9"/>
  <c r="AC1571" i="9"/>
  <c r="AC1572" i="9"/>
  <c r="AC1573" i="9"/>
  <c r="AC1574" i="9"/>
  <c r="AC1575" i="9"/>
  <c r="AC1576" i="9"/>
  <c r="AC1577" i="9"/>
  <c r="AC1578" i="9"/>
  <c r="AC1579" i="9"/>
  <c r="AC1580" i="9"/>
  <c r="AC1581" i="9"/>
  <c r="AC1582" i="9"/>
  <c r="AC1583" i="9"/>
  <c r="AC1584" i="9"/>
  <c r="AC1585" i="9"/>
  <c r="AC1586" i="9"/>
  <c r="AC1587" i="9"/>
  <c r="AC1588" i="9"/>
  <c r="AC1589" i="9"/>
  <c r="AC1590" i="9"/>
  <c r="AC1591" i="9"/>
  <c r="AC1592" i="9"/>
  <c r="AC1593" i="9"/>
  <c r="AC1594" i="9"/>
  <c r="AC1595" i="9"/>
  <c r="AC1596" i="9"/>
  <c r="AC1597" i="9"/>
  <c r="AC1598" i="9"/>
  <c r="AC1599" i="9"/>
  <c r="AC1600" i="9"/>
  <c r="AC1601" i="9"/>
  <c r="AC1602" i="9"/>
  <c r="AC1603" i="9"/>
  <c r="AC1604" i="9"/>
  <c r="AC1605" i="9"/>
  <c r="AC1606" i="9"/>
  <c r="AC1607" i="9"/>
  <c r="AC1608" i="9"/>
  <c r="AC1609" i="9"/>
  <c r="AC1610" i="9"/>
  <c r="AC1611" i="9"/>
  <c r="AC1612" i="9"/>
  <c r="AC1613" i="9"/>
  <c r="AC1614" i="9"/>
  <c r="AC1615" i="9"/>
  <c r="AC1616" i="9"/>
  <c r="AC1617" i="9"/>
  <c r="AC1618" i="9"/>
  <c r="AC1619" i="9"/>
  <c r="AC1620" i="9"/>
  <c r="AC1621" i="9"/>
  <c r="AC1622" i="9"/>
  <c r="AC1623" i="9"/>
  <c r="AC1624" i="9"/>
  <c r="AC1625" i="9"/>
  <c r="AC1626" i="9"/>
  <c r="AC1627" i="9"/>
  <c r="AC1628" i="9"/>
  <c r="AC1629" i="9"/>
  <c r="AC1630" i="9"/>
  <c r="AC1631" i="9"/>
  <c r="AC1632" i="9"/>
  <c r="AC1633" i="9"/>
  <c r="AC1634" i="9"/>
  <c r="AC1635" i="9"/>
  <c r="AC1636" i="9"/>
  <c r="AC1637" i="9"/>
  <c r="AC1638" i="9"/>
  <c r="AC1639" i="9"/>
  <c r="AC1640" i="9"/>
  <c r="AC1641" i="9"/>
  <c r="AC1642" i="9"/>
  <c r="AC1643" i="9"/>
  <c r="AC1644" i="9"/>
  <c r="AC1645" i="9"/>
  <c r="AC1646" i="9"/>
  <c r="AC1647" i="9"/>
  <c r="AC1648" i="9"/>
  <c r="AC1649" i="9"/>
  <c r="AC1650" i="9"/>
  <c r="AC1651" i="9"/>
  <c r="AC1652" i="9"/>
  <c r="AC1653" i="9"/>
  <c r="AC1654" i="9"/>
  <c r="AC1655" i="9"/>
  <c r="AC1656" i="9"/>
  <c r="AC1657" i="9"/>
  <c r="AC1658" i="9"/>
  <c r="AC1659" i="9"/>
  <c r="AC1660" i="9"/>
  <c r="AC1661" i="9"/>
  <c r="AC1662" i="9"/>
  <c r="AC1663" i="9"/>
  <c r="AC1664" i="9"/>
  <c r="AC1665" i="9"/>
  <c r="AC1666" i="9"/>
  <c r="AC1667" i="9"/>
  <c r="AC1668" i="9"/>
  <c r="AC1669" i="9"/>
  <c r="AC1670" i="9"/>
  <c r="AC1671" i="9"/>
  <c r="AC1672" i="9"/>
  <c r="AC1673" i="9"/>
  <c r="AC1674" i="9"/>
  <c r="AC1675" i="9"/>
  <c r="AC1676" i="9"/>
  <c r="AC1677" i="9"/>
  <c r="AC1678" i="9"/>
  <c r="AC1679" i="9"/>
  <c r="AC1680" i="9"/>
  <c r="AC1681" i="9"/>
  <c r="AC1682" i="9"/>
  <c r="AC1683" i="9"/>
  <c r="AC1684" i="9"/>
  <c r="AC1685" i="9"/>
  <c r="AC1686" i="9"/>
  <c r="AC1687" i="9"/>
  <c r="AC1688" i="9"/>
  <c r="AC1689" i="9"/>
  <c r="AC1690" i="9"/>
  <c r="AC1691" i="9"/>
  <c r="AC1692" i="9"/>
  <c r="AC1693" i="9"/>
  <c r="AC1694" i="9"/>
  <c r="AC1695" i="9"/>
  <c r="AC1696" i="9"/>
  <c r="AC1697" i="9"/>
  <c r="AC1698" i="9"/>
  <c r="AC1699" i="9"/>
  <c r="AC1700" i="9"/>
  <c r="AC1701" i="9"/>
  <c r="AC1702" i="9"/>
  <c r="AC1703" i="9"/>
  <c r="AC1704" i="9"/>
  <c r="AC1705" i="9"/>
  <c r="AC1706" i="9"/>
  <c r="AC1707" i="9"/>
  <c r="AC1708" i="9"/>
  <c r="AC1709" i="9"/>
  <c r="AC1710" i="9"/>
  <c r="AC1711" i="9"/>
  <c r="AC1712" i="9"/>
  <c r="AC1713" i="9"/>
  <c r="AC1714" i="9"/>
  <c r="AC1715" i="9"/>
  <c r="AC1716" i="9"/>
  <c r="AC1717" i="9"/>
  <c r="AC1718" i="9"/>
  <c r="AC1719" i="9"/>
  <c r="AC1720" i="9"/>
  <c r="AC1721" i="9"/>
  <c r="AC1722" i="9"/>
  <c r="AC1723" i="9"/>
  <c r="AC1724" i="9"/>
  <c r="AC1725" i="9"/>
  <c r="AC1726" i="9"/>
  <c r="AC1727" i="9"/>
  <c r="AC1728" i="9"/>
  <c r="AC1729" i="9"/>
  <c r="AC1730" i="9"/>
  <c r="AC1731" i="9"/>
  <c r="AC1732" i="9"/>
  <c r="AC1733" i="9"/>
  <c r="AC1734" i="9"/>
  <c r="AC1735" i="9"/>
  <c r="AC1736" i="9"/>
  <c r="AC1737" i="9"/>
  <c r="AC1738" i="9"/>
  <c r="AC1739" i="9"/>
  <c r="AC1740" i="9"/>
  <c r="AC1741" i="9"/>
  <c r="AC1742" i="9"/>
  <c r="AC1743" i="9"/>
  <c r="AC1744" i="9"/>
  <c r="AC1745" i="9"/>
  <c r="AC1746" i="9"/>
  <c r="AC1747" i="9"/>
  <c r="AC1748" i="9"/>
  <c r="AC1749" i="9"/>
  <c r="AC1750" i="9"/>
  <c r="AC1751" i="9"/>
  <c r="AC1752" i="9"/>
  <c r="AC1753" i="9"/>
  <c r="AC1754" i="9"/>
  <c r="AC1755" i="9"/>
  <c r="AC1756" i="9"/>
  <c r="AC1757" i="9"/>
  <c r="AC1758" i="9"/>
  <c r="AC1759" i="9"/>
  <c r="AC1760" i="9"/>
  <c r="AC1761" i="9"/>
  <c r="AC1762" i="9"/>
  <c r="AC1763" i="9"/>
  <c r="AC1764" i="9"/>
  <c r="AC1765" i="9"/>
  <c r="AC1766" i="9"/>
  <c r="AC1767" i="9"/>
  <c r="AC1768" i="9"/>
  <c r="AC1769" i="9"/>
  <c r="AC1770" i="9"/>
  <c r="AC1771" i="9"/>
  <c r="AC1772" i="9"/>
  <c r="AC1773" i="9"/>
  <c r="AC1774" i="9"/>
  <c r="AC1775" i="9"/>
  <c r="AC1776" i="9"/>
  <c r="AC1777" i="9"/>
  <c r="AC1778" i="9"/>
  <c r="AC1779" i="9"/>
  <c r="AC1780" i="9"/>
  <c r="AC1781" i="9"/>
  <c r="AC1782" i="9"/>
  <c r="AC1783" i="9"/>
  <c r="AC1784" i="9"/>
  <c r="AC1785" i="9"/>
  <c r="AC1786" i="9"/>
  <c r="AC1787" i="9"/>
  <c r="AC1788" i="9"/>
  <c r="AC1789" i="9"/>
  <c r="AC1790" i="9"/>
  <c r="AC1791" i="9"/>
  <c r="AC1792" i="9"/>
  <c r="AC1793" i="9"/>
  <c r="AC1794" i="9"/>
  <c r="AC1795" i="9"/>
  <c r="AC1796" i="9"/>
  <c r="AC1797" i="9"/>
  <c r="AC1798" i="9"/>
  <c r="AC1799" i="9"/>
  <c r="AC1800" i="9"/>
  <c r="AC1801" i="9"/>
  <c r="AC1802" i="9"/>
  <c r="AC1803" i="9"/>
  <c r="AC1804" i="9"/>
  <c r="AC1805" i="9"/>
  <c r="AC1806" i="9"/>
  <c r="AC1807" i="9"/>
  <c r="AC1808" i="9"/>
  <c r="AC1809" i="9"/>
  <c r="AC1810" i="9"/>
  <c r="AC1811" i="9"/>
  <c r="AC1812" i="9"/>
  <c r="AC1813" i="9"/>
  <c r="AC1814" i="9"/>
  <c r="AC1815" i="9"/>
  <c r="AC1816" i="9"/>
  <c r="AC1817" i="9"/>
  <c r="AC1818" i="9"/>
  <c r="AC1819" i="9"/>
  <c r="AC1820" i="9"/>
  <c r="AC1821" i="9"/>
  <c r="AC1822" i="9"/>
  <c r="AC1823" i="9"/>
  <c r="AC1824" i="9"/>
  <c r="AC1825" i="9"/>
  <c r="AC1826" i="9"/>
  <c r="AC1827" i="9"/>
  <c r="AC1828" i="9"/>
  <c r="AC1829" i="9"/>
  <c r="AC1830" i="9"/>
  <c r="AC1831" i="9"/>
  <c r="AC1832" i="9"/>
  <c r="AC1833" i="9"/>
  <c r="AC1834" i="9"/>
  <c r="AC1835" i="9"/>
  <c r="AC1836" i="9"/>
  <c r="AC1837" i="9"/>
  <c r="AC1838" i="9"/>
  <c r="AC1839" i="9"/>
  <c r="AC1840" i="9"/>
  <c r="AC1841" i="9"/>
  <c r="AC1842" i="9"/>
  <c r="AC1843" i="9"/>
  <c r="AC1844" i="9"/>
  <c r="AC1845" i="9"/>
  <c r="AC1846" i="9"/>
  <c r="AC1847" i="9"/>
  <c r="AC1848" i="9"/>
  <c r="AC1849" i="9"/>
  <c r="AC1850" i="9"/>
  <c r="AC1851" i="9"/>
  <c r="AC1852" i="9"/>
  <c r="AC1853" i="9"/>
  <c r="AC1854" i="9"/>
  <c r="AC1855" i="9"/>
  <c r="AC1856" i="9"/>
  <c r="AC1857" i="9"/>
  <c r="AC1858" i="9"/>
  <c r="AC1859" i="9"/>
  <c r="AC1860" i="9"/>
  <c r="AC1861" i="9"/>
  <c r="AC1862" i="9"/>
  <c r="AC1863" i="9"/>
  <c r="AC1864" i="9"/>
  <c r="AC1865" i="9"/>
  <c r="AC1866" i="9"/>
  <c r="AC1867" i="9"/>
  <c r="AC1868" i="9"/>
  <c r="AC1869" i="9"/>
  <c r="AC1870" i="9"/>
  <c r="AC1871" i="9"/>
  <c r="AC1872" i="9"/>
  <c r="AC1873" i="9"/>
  <c r="AC1874" i="9"/>
  <c r="AC1875" i="9"/>
  <c r="AC1876" i="9"/>
  <c r="AC1877" i="9"/>
  <c r="AC1878" i="9"/>
  <c r="AC1879" i="9"/>
  <c r="AC1880" i="9"/>
  <c r="AC1881" i="9"/>
  <c r="AC1882" i="9"/>
  <c r="AC1883" i="9"/>
  <c r="AC1884" i="9"/>
  <c r="AC1885" i="9"/>
  <c r="AC1886" i="9"/>
  <c r="AC1887" i="9"/>
  <c r="AC1888" i="9"/>
  <c r="AC1889" i="9"/>
  <c r="AC1890" i="9"/>
  <c r="AC1891" i="9"/>
  <c r="AC1892" i="9"/>
  <c r="AC1893" i="9"/>
  <c r="AC1894" i="9"/>
  <c r="AC1895" i="9"/>
  <c r="AC1896" i="9"/>
  <c r="AC1897" i="9"/>
  <c r="AC1898" i="9"/>
  <c r="AC1899" i="9"/>
  <c r="AC1900" i="9"/>
  <c r="AC1901" i="9"/>
  <c r="AC1902" i="9"/>
  <c r="AC1903" i="9"/>
  <c r="AC1904" i="9"/>
  <c r="AC1905" i="9"/>
  <c r="AC1906" i="9"/>
  <c r="AC1907" i="9"/>
  <c r="AC1908" i="9"/>
  <c r="AC1909" i="9"/>
  <c r="AC1910" i="9"/>
  <c r="AC1911" i="9"/>
  <c r="AC1912" i="9"/>
  <c r="AC1913" i="9"/>
  <c r="AC1914" i="9"/>
  <c r="AC1915" i="9"/>
  <c r="AC1916" i="9"/>
  <c r="AC1917" i="9"/>
  <c r="AC1918" i="9"/>
  <c r="AC1919" i="9"/>
  <c r="AC1920" i="9"/>
  <c r="AC1921" i="9"/>
  <c r="AC1922" i="9"/>
  <c r="AC1923" i="9"/>
  <c r="AC1924" i="9"/>
  <c r="AC1925" i="9"/>
  <c r="AC1926" i="9"/>
  <c r="AC1927" i="9"/>
  <c r="AC1928" i="9"/>
  <c r="AC1929" i="9"/>
  <c r="AC1930" i="9"/>
  <c r="AC1931" i="9"/>
  <c r="AC1932" i="9"/>
  <c r="AC1933" i="9"/>
  <c r="AC1934" i="9"/>
  <c r="AC1935" i="9"/>
  <c r="AC1936" i="9"/>
  <c r="AC1937" i="9"/>
  <c r="AC1938" i="9"/>
  <c r="AC1939" i="9"/>
  <c r="AC1940" i="9"/>
  <c r="AC1941" i="9"/>
  <c r="AC1942" i="9"/>
  <c r="AC1943" i="9"/>
  <c r="AC1944" i="9"/>
  <c r="AC1945" i="9"/>
  <c r="AC1946" i="9"/>
  <c r="AC1947" i="9"/>
  <c r="AC1948" i="9"/>
  <c r="AC1949" i="9"/>
  <c r="AC1950" i="9"/>
  <c r="AC1951" i="9"/>
  <c r="AC1952" i="9"/>
  <c r="AC1953" i="9"/>
  <c r="AC2" i="9"/>
  <c r="AB2" i="9"/>
  <c r="AB9" i="9"/>
  <c r="AB5" i="9"/>
  <c r="AB3" i="9"/>
  <c r="AB4" i="9"/>
  <c r="AB6" i="9"/>
  <c r="AB7" i="9"/>
  <c r="AB8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B1075" i="9"/>
  <c r="AB1076" i="9"/>
  <c r="AB1077" i="9"/>
  <c r="AB1078" i="9"/>
  <c r="AB1079" i="9"/>
  <c r="AB1080" i="9"/>
  <c r="AB1081" i="9"/>
  <c r="AB1082" i="9"/>
  <c r="AB1083" i="9"/>
  <c r="AB1084" i="9"/>
  <c r="AB1085" i="9"/>
  <c r="AB1086" i="9"/>
  <c r="AB1087" i="9"/>
  <c r="AB1088" i="9"/>
  <c r="AB1089" i="9"/>
  <c r="AB1090" i="9"/>
  <c r="AB1091" i="9"/>
  <c r="AB1092" i="9"/>
  <c r="AB1093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B1195" i="9"/>
  <c r="AB1196" i="9"/>
  <c r="AB1197" i="9"/>
  <c r="AB1198" i="9"/>
  <c r="AB1199" i="9"/>
  <c r="AB1200" i="9"/>
  <c r="AB1201" i="9"/>
  <c r="AB1202" i="9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B1215" i="9"/>
  <c r="AB1216" i="9"/>
  <c r="AB1217" i="9"/>
  <c r="AB1218" i="9"/>
  <c r="AB1219" i="9"/>
  <c r="AB1220" i="9"/>
  <c r="AB1221" i="9"/>
  <c r="AB1222" i="9"/>
  <c r="AB1223" i="9"/>
  <c r="AB1224" i="9"/>
  <c r="AB1225" i="9"/>
  <c r="AB1226" i="9"/>
  <c r="AB1227" i="9"/>
  <c r="AB1228" i="9"/>
  <c r="AB1229" i="9"/>
  <c r="AB1230" i="9"/>
  <c r="AB1231" i="9"/>
  <c r="AB1232" i="9"/>
  <c r="AB1233" i="9"/>
  <c r="AB1234" i="9"/>
  <c r="AB1235" i="9"/>
  <c r="AB1236" i="9"/>
  <c r="AB1237" i="9"/>
  <c r="AB1238" i="9"/>
  <c r="AB1239" i="9"/>
  <c r="AB1240" i="9"/>
  <c r="AB1241" i="9"/>
  <c r="AB1242" i="9"/>
  <c r="AB1243" i="9"/>
  <c r="AB1244" i="9"/>
  <c r="AB1245" i="9"/>
  <c r="AB1246" i="9"/>
  <c r="AB1247" i="9"/>
  <c r="AB1248" i="9"/>
  <c r="AB1249" i="9"/>
  <c r="AB1250" i="9"/>
  <c r="AB1251" i="9"/>
  <c r="AB1252" i="9"/>
  <c r="AB1253" i="9"/>
  <c r="AB1254" i="9"/>
  <c r="AB1255" i="9"/>
  <c r="AB1256" i="9"/>
  <c r="AB1257" i="9"/>
  <c r="AB1258" i="9"/>
  <c r="AB1259" i="9"/>
  <c r="AB1260" i="9"/>
  <c r="AB1261" i="9"/>
  <c r="AB1262" i="9"/>
  <c r="AB1263" i="9"/>
  <c r="AB1264" i="9"/>
  <c r="AB1265" i="9"/>
  <c r="AB1266" i="9"/>
  <c r="AB1267" i="9"/>
  <c r="AB1268" i="9"/>
  <c r="AB1269" i="9"/>
  <c r="AB1270" i="9"/>
  <c r="AB1271" i="9"/>
  <c r="AB1272" i="9"/>
  <c r="AB1273" i="9"/>
  <c r="AB1274" i="9"/>
  <c r="AB1275" i="9"/>
  <c r="AB1276" i="9"/>
  <c r="AB1277" i="9"/>
  <c r="AB1278" i="9"/>
  <c r="AB1279" i="9"/>
  <c r="AB1280" i="9"/>
  <c r="AB1281" i="9"/>
  <c r="AB1282" i="9"/>
  <c r="AB1283" i="9"/>
  <c r="AB1284" i="9"/>
  <c r="AB1285" i="9"/>
  <c r="AB1286" i="9"/>
  <c r="AB1287" i="9"/>
  <c r="AB1288" i="9"/>
  <c r="AB1289" i="9"/>
  <c r="AB1290" i="9"/>
  <c r="AB1291" i="9"/>
  <c r="AB1292" i="9"/>
  <c r="AB1293" i="9"/>
  <c r="AB1294" i="9"/>
  <c r="AB1295" i="9"/>
  <c r="AB1296" i="9"/>
  <c r="AB1297" i="9"/>
  <c r="AB1298" i="9"/>
  <c r="AB1299" i="9"/>
  <c r="AB1300" i="9"/>
  <c r="AB1301" i="9"/>
  <c r="AB1302" i="9"/>
  <c r="AB1303" i="9"/>
  <c r="AB1304" i="9"/>
  <c r="AB1305" i="9"/>
  <c r="AB1306" i="9"/>
  <c r="AB1307" i="9"/>
  <c r="AB1308" i="9"/>
  <c r="AB1309" i="9"/>
  <c r="AB1310" i="9"/>
  <c r="AB1311" i="9"/>
  <c r="AB1312" i="9"/>
  <c r="AB1313" i="9"/>
  <c r="AB1314" i="9"/>
  <c r="AB1315" i="9"/>
  <c r="AB1316" i="9"/>
  <c r="AB1317" i="9"/>
  <c r="AB1318" i="9"/>
  <c r="AB1319" i="9"/>
  <c r="AB1320" i="9"/>
  <c r="AB1321" i="9"/>
  <c r="AB1322" i="9"/>
  <c r="AB1323" i="9"/>
  <c r="AB1324" i="9"/>
  <c r="AB1325" i="9"/>
  <c r="AB1326" i="9"/>
  <c r="AB1327" i="9"/>
  <c r="AB1328" i="9"/>
  <c r="AB1329" i="9"/>
  <c r="AB1330" i="9"/>
  <c r="AB1331" i="9"/>
  <c r="AB1332" i="9"/>
  <c r="AB1333" i="9"/>
  <c r="AB1334" i="9"/>
  <c r="AB1335" i="9"/>
  <c r="AB1336" i="9"/>
  <c r="AB1337" i="9"/>
  <c r="AB1338" i="9"/>
  <c r="AB1339" i="9"/>
  <c r="AB1340" i="9"/>
  <c r="AB1341" i="9"/>
  <c r="AB1342" i="9"/>
  <c r="AB1343" i="9"/>
  <c r="AB1344" i="9"/>
  <c r="AB1345" i="9"/>
  <c r="AB1346" i="9"/>
  <c r="AB1347" i="9"/>
  <c r="AB1348" i="9"/>
  <c r="AB1349" i="9"/>
  <c r="AB1350" i="9"/>
  <c r="AB1351" i="9"/>
  <c r="AB1352" i="9"/>
  <c r="AB1353" i="9"/>
  <c r="AB1354" i="9"/>
  <c r="AB1355" i="9"/>
  <c r="AB1356" i="9"/>
  <c r="AB1357" i="9"/>
  <c r="AB1358" i="9"/>
  <c r="AB1359" i="9"/>
  <c r="AB1360" i="9"/>
  <c r="AB1361" i="9"/>
  <c r="AB1362" i="9"/>
  <c r="AB1363" i="9"/>
  <c r="AB1364" i="9"/>
  <c r="AB1365" i="9"/>
  <c r="AB1366" i="9"/>
  <c r="AB1367" i="9"/>
  <c r="AB1368" i="9"/>
  <c r="AB1369" i="9"/>
  <c r="AB1370" i="9"/>
  <c r="AB1371" i="9"/>
  <c r="AB1372" i="9"/>
  <c r="AB1373" i="9"/>
  <c r="AB1374" i="9"/>
  <c r="AB1375" i="9"/>
  <c r="AB1376" i="9"/>
  <c r="AB1377" i="9"/>
  <c r="AB1378" i="9"/>
  <c r="AB1379" i="9"/>
  <c r="AB1380" i="9"/>
  <c r="AB1381" i="9"/>
  <c r="AB1382" i="9"/>
  <c r="AB1383" i="9"/>
  <c r="AB1384" i="9"/>
  <c r="AB1385" i="9"/>
  <c r="AB1386" i="9"/>
  <c r="AB1387" i="9"/>
  <c r="AB1388" i="9"/>
  <c r="AB1389" i="9"/>
  <c r="AB1390" i="9"/>
  <c r="AB1391" i="9"/>
  <c r="AB1392" i="9"/>
  <c r="AB1393" i="9"/>
  <c r="AB1394" i="9"/>
  <c r="AB1395" i="9"/>
  <c r="AB1396" i="9"/>
  <c r="AB1397" i="9"/>
  <c r="AB1398" i="9"/>
  <c r="AB1399" i="9"/>
  <c r="AB1400" i="9"/>
  <c r="AB1401" i="9"/>
  <c r="AB1402" i="9"/>
  <c r="AB1403" i="9"/>
  <c r="AB1404" i="9"/>
  <c r="AB1405" i="9"/>
  <c r="AB1406" i="9"/>
  <c r="AB1407" i="9"/>
  <c r="AB1408" i="9"/>
  <c r="AB1409" i="9"/>
  <c r="AB1410" i="9"/>
  <c r="AB1411" i="9"/>
  <c r="AB1412" i="9"/>
  <c r="AB1413" i="9"/>
  <c r="AB1414" i="9"/>
  <c r="AB1415" i="9"/>
  <c r="AB1416" i="9"/>
  <c r="AB1417" i="9"/>
  <c r="AB1418" i="9"/>
  <c r="AB1419" i="9"/>
  <c r="AB1420" i="9"/>
  <c r="AB1421" i="9"/>
  <c r="AB1422" i="9"/>
  <c r="AB1423" i="9"/>
  <c r="AB1424" i="9"/>
  <c r="AB1425" i="9"/>
  <c r="AB1426" i="9"/>
  <c r="AB1427" i="9"/>
  <c r="AB1428" i="9"/>
  <c r="AB1429" i="9"/>
  <c r="AB1430" i="9"/>
  <c r="AB1431" i="9"/>
  <c r="AB1432" i="9"/>
  <c r="AB1433" i="9"/>
  <c r="AB1434" i="9"/>
  <c r="AB1435" i="9"/>
  <c r="AB1436" i="9"/>
  <c r="AB1437" i="9"/>
  <c r="AB1438" i="9"/>
  <c r="AB1439" i="9"/>
  <c r="AB1440" i="9"/>
  <c r="AB1441" i="9"/>
  <c r="AB1442" i="9"/>
  <c r="AB1443" i="9"/>
  <c r="AB1444" i="9"/>
  <c r="AB1445" i="9"/>
  <c r="AB1446" i="9"/>
  <c r="AB1447" i="9"/>
  <c r="AB1448" i="9"/>
  <c r="AB1449" i="9"/>
  <c r="AB1450" i="9"/>
  <c r="AB1451" i="9"/>
  <c r="AB1452" i="9"/>
  <c r="AB1453" i="9"/>
  <c r="AB1454" i="9"/>
  <c r="AB1455" i="9"/>
  <c r="AB1456" i="9"/>
  <c r="AB1457" i="9"/>
  <c r="AB1458" i="9"/>
  <c r="AB1459" i="9"/>
  <c r="AB1460" i="9"/>
  <c r="AB1461" i="9"/>
  <c r="AB1462" i="9"/>
  <c r="AB1463" i="9"/>
  <c r="AB1464" i="9"/>
  <c r="AB1465" i="9"/>
  <c r="AB1466" i="9"/>
  <c r="AB1467" i="9"/>
  <c r="AB1468" i="9"/>
  <c r="AB1469" i="9"/>
  <c r="AB1470" i="9"/>
  <c r="AB1471" i="9"/>
  <c r="AB1472" i="9"/>
  <c r="AB1473" i="9"/>
  <c r="AB1474" i="9"/>
  <c r="AB1475" i="9"/>
  <c r="AB1476" i="9"/>
  <c r="AB1477" i="9"/>
  <c r="AB1478" i="9"/>
  <c r="AB1479" i="9"/>
  <c r="AB1480" i="9"/>
  <c r="AB1481" i="9"/>
  <c r="AB1482" i="9"/>
  <c r="AB1483" i="9"/>
  <c r="AB1484" i="9"/>
  <c r="AB1485" i="9"/>
  <c r="AB1486" i="9"/>
  <c r="AB1487" i="9"/>
  <c r="AB1488" i="9"/>
  <c r="AB1489" i="9"/>
  <c r="AB1490" i="9"/>
  <c r="AB1491" i="9"/>
  <c r="AB1492" i="9"/>
  <c r="AB1493" i="9"/>
  <c r="AB1494" i="9"/>
  <c r="AB1495" i="9"/>
  <c r="AB1496" i="9"/>
  <c r="AB1497" i="9"/>
  <c r="AB1498" i="9"/>
  <c r="AB1499" i="9"/>
  <c r="AB1500" i="9"/>
  <c r="AB1501" i="9"/>
  <c r="AB1502" i="9"/>
  <c r="AB1503" i="9"/>
  <c r="AB1504" i="9"/>
  <c r="AB1505" i="9"/>
  <c r="AB1506" i="9"/>
  <c r="AB1507" i="9"/>
  <c r="AB1508" i="9"/>
  <c r="AB1509" i="9"/>
  <c r="AB1510" i="9"/>
  <c r="AB1511" i="9"/>
  <c r="AB1512" i="9"/>
  <c r="AB1513" i="9"/>
  <c r="AB1514" i="9"/>
  <c r="AB1515" i="9"/>
  <c r="AB1516" i="9"/>
  <c r="AB1517" i="9"/>
  <c r="AB1518" i="9"/>
  <c r="AB1519" i="9"/>
  <c r="AB1520" i="9"/>
  <c r="AB1521" i="9"/>
  <c r="AB1522" i="9"/>
  <c r="AB1523" i="9"/>
  <c r="AB1524" i="9"/>
  <c r="AB1525" i="9"/>
  <c r="AB1526" i="9"/>
  <c r="AB1527" i="9"/>
  <c r="AB1528" i="9"/>
  <c r="AB1529" i="9"/>
  <c r="AB1530" i="9"/>
  <c r="AB1531" i="9"/>
  <c r="AB1532" i="9"/>
  <c r="AB1533" i="9"/>
  <c r="AB1534" i="9"/>
  <c r="AB1535" i="9"/>
  <c r="AB1536" i="9"/>
  <c r="AB1537" i="9"/>
  <c r="AB1538" i="9"/>
  <c r="AB1539" i="9"/>
  <c r="AB1540" i="9"/>
  <c r="AB1541" i="9"/>
  <c r="AB1542" i="9"/>
  <c r="AB1543" i="9"/>
  <c r="AB1544" i="9"/>
  <c r="AB1545" i="9"/>
  <c r="AB1546" i="9"/>
  <c r="AB1547" i="9"/>
  <c r="AB1548" i="9"/>
  <c r="AB1549" i="9"/>
  <c r="AB1550" i="9"/>
  <c r="AB1551" i="9"/>
  <c r="AB1552" i="9"/>
  <c r="AB1553" i="9"/>
  <c r="AB1554" i="9"/>
  <c r="AB1555" i="9"/>
  <c r="AB1556" i="9"/>
  <c r="AB1557" i="9"/>
  <c r="AB1558" i="9"/>
  <c r="AB1559" i="9"/>
  <c r="AB1560" i="9"/>
  <c r="AB1561" i="9"/>
  <c r="AB1562" i="9"/>
  <c r="AB1563" i="9"/>
  <c r="AB1564" i="9"/>
  <c r="AB1565" i="9"/>
  <c r="AB1566" i="9"/>
  <c r="AB1567" i="9"/>
  <c r="AB1568" i="9"/>
  <c r="AB1569" i="9"/>
  <c r="AB1570" i="9"/>
  <c r="AB1571" i="9"/>
  <c r="AB1572" i="9"/>
  <c r="AB1573" i="9"/>
  <c r="AB1574" i="9"/>
  <c r="AB1575" i="9"/>
  <c r="AB1576" i="9"/>
  <c r="AB1577" i="9"/>
  <c r="AB1578" i="9"/>
  <c r="AB1579" i="9"/>
  <c r="AB1580" i="9"/>
  <c r="AB1581" i="9"/>
  <c r="AB1582" i="9"/>
  <c r="AB1583" i="9"/>
  <c r="AB1584" i="9"/>
  <c r="AB1585" i="9"/>
  <c r="AB1586" i="9"/>
  <c r="AB1587" i="9"/>
  <c r="AB1588" i="9"/>
  <c r="AB1589" i="9"/>
  <c r="AB1590" i="9"/>
  <c r="AB1591" i="9"/>
  <c r="AB1592" i="9"/>
  <c r="AB1593" i="9"/>
  <c r="AB1594" i="9"/>
  <c r="AB1595" i="9"/>
  <c r="AB1596" i="9"/>
  <c r="AB1597" i="9"/>
  <c r="AB1598" i="9"/>
  <c r="AB1599" i="9"/>
  <c r="AB1600" i="9"/>
  <c r="AB1601" i="9"/>
  <c r="AB1602" i="9"/>
  <c r="AB1603" i="9"/>
  <c r="AB1604" i="9"/>
  <c r="AB1605" i="9"/>
  <c r="AB1606" i="9"/>
  <c r="AB1607" i="9"/>
  <c r="AB1608" i="9"/>
  <c r="AB1609" i="9"/>
  <c r="AB1610" i="9"/>
  <c r="AB1611" i="9"/>
  <c r="AB1612" i="9"/>
  <c r="AB1613" i="9"/>
  <c r="AB1614" i="9"/>
  <c r="AB1615" i="9"/>
  <c r="AB1616" i="9"/>
  <c r="AB1617" i="9"/>
  <c r="AB1618" i="9"/>
  <c r="AB1619" i="9"/>
  <c r="AB1620" i="9"/>
  <c r="AB1621" i="9"/>
  <c r="AB1622" i="9"/>
  <c r="AB1623" i="9"/>
  <c r="AB1624" i="9"/>
  <c r="AB1625" i="9"/>
  <c r="AB1626" i="9"/>
  <c r="AB1627" i="9"/>
  <c r="AB1628" i="9"/>
  <c r="AB1629" i="9"/>
  <c r="AB1630" i="9"/>
  <c r="AB1631" i="9"/>
  <c r="AB1632" i="9"/>
  <c r="AB1633" i="9"/>
  <c r="AB1634" i="9"/>
  <c r="AB1635" i="9"/>
  <c r="AB1636" i="9"/>
  <c r="AB1637" i="9"/>
  <c r="AB1638" i="9"/>
  <c r="AB1639" i="9"/>
  <c r="AB1640" i="9"/>
  <c r="AB1641" i="9"/>
  <c r="AB1642" i="9"/>
  <c r="AB1643" i="9"/>
  <c r="AB1644" i="9"/>
  <c r="AB1645" i="9"/>
  <c r="AB1646" i="9"/>
  <c r="AB1647" i="9"/>
  <c r="AB1648" i="9"/>
  <c r="AB1649" i="9"/>
  <c r="AB1650" i="9"/>
  <c r="AB1651" i="9"/>
  <c r="AB1652" i="9"/>
  <c r="AB1653" i="9"/>
  <c r="AB1654" i="9"/>
  <c r="AB1655" i="9"/>
  <c r="AB1656" i="9"/>
  <c r="AB1657" i="9"/>
  <c r="AB1658" i="9"/>
  <c r="AB1659" i="9"/>
  <c r="AB1660" i="9"/>
  <c r="AB1661" i="9"/>
  <c r="AB1662" i="9"/>
  <c r="AB1663" i="9"/>
  <c r="AB1664" i="9"/>
  <c r="AB1665" i="9"/>
  <c r="AB1666" i="9"/>
  <c r="AB1667" i="9"/>
  <c r="AB1668" i="9"/>
  <c r="AB1669" i="9"/>
  <c r="AB1670" i="9"/>
  <c r="AB1671" i="9"/>
  <c r="AB1672" i="9"/>
  <c r="AB1673" i="9"/>
  <c r="AB1674" i="9"/>
  <c r="AB1675" i="9"/>
  <c r="AB1676" i="9"/>
  <c r="AB1677" i="9"/>
  <c r="AB1678" i="9"/>
  <c r="AB1679" i="9"/>
  <c r="AB1680" i="9"/>
  <c r="AB1681" i="9"/>
  <c r="AB1682" i="9"/>
  <c r="AB1683" i="9"/>
  <c r="AB1684" i="9"/>
  <c r="AB1685" i="9"/>
  <c r="AB1686" i="9"/>
  <c r="AB1687" i="9"/>
  <c r="AB1688" i="9"/>
  <c r="AB1689" i="9"/>
  <c r="AB1690" i="9"/>
  <c r="AB1691" i="9"/>
  <c r="AB1692" i="9"/>
  <c r="AB1693" i="9"/>
  <c r="AB1694" i="9"/>
  <c r="AB1695" i="9"/>
  <c r="AB1696" i="9"/>
  <c r="AB1697" i="9"/>
  <c r="AB1698" i="9"/>
  <c r="AB1699" i="9"/>
  <c r="AB1700" i="9"/>
  <c r="AB1701" i="9"/>
  <c r="AB1702" i="9"/>
  <c r="AB1703" i="9"/>
  <c r="AB1704" i="9"/>
  <c r="AB1705" i="9"/>
  <c r="AB1706" i="9"/>
  <c r="AB1707" i="9"/>
  <c r="AB1708" i="9"/>
  <c r="AB1709" i="9"/>
  <c r="AB1710" i="9"/>
  <c r="AB1711" i="9"/>
  <c r="AB1712" i="9"/>
  <c r="AB1713" i="9"/>
  <c r="AB1714" i="9"/>
  <c r="AB1715" i="9"/>
  <c r="AB1716" i="9"/>
  <c r="AB1717" i="9"/>
  <c r="AB1718" i="9"/>
  <c r="AB1719" i="9"/>
  <c r="AB1720" i="9"/>
  <c r="AB1721" i="9"/>
  <c r="AB1722" i="9"/>
  <c r="AB1723" i="9"/>
  <c r="AB1724" i="9"/>
  <c r="AB1725" i="9"/>
  <c r="AB1726" i="9"/>
  <c r="AB1727" i="9"/>
  <c r="AB1728" i="9"/>
  <c r="AB1729" i="9"/>
  <c r="AB1730" i="9"/>
  <c r="AB1731" i="9"/>
  <c r="AB1732" i="9"/>
  <c r="AB1733" i="9"/>
  <c r="AB1734" i="9"/>
  <c r="AB1735" i="9"/>
  <c r="AB1736" i="9"/>
  <c r="AB1737" i="9"/>
  <c r="AB1738" i="9"/>
  <c r="AB1739" i="9"/>
  <c r="AB1740" i="9"/>
  <c r="AB1741" i="9"/>
  <c r="AB1742" i="9"/>
  <c r="AB1743" i="9"/>
  <c r="AB1744" i="9"/>
  <c r="AB1745" i="9"/>
  <c r="AB1746" i="9"/>
  <c r="AB1747" i="9"/>
  <c r="AB1748" i="9"/>
  <c r="AB1749" i="9"/>
  <c r="AB1750" i="9"/>
  <c r="AB1751" i="9"/>
  <c r="AB1752" i="9"/>
  <c r="AB1753" i="9"/>
  <c r="AB1754" i="9"/>
  <c r="AB1755" i="9"/>
  <c r="AB1756" i="9"/>
  <c r="AB1757" i="9"/>
  <c r="AB1758" i="9"/>
  <c r="AB1759" i="9"/>
  <c r="AB1760" i="9"/>
  <c r="AB1761" i="9"/>
  <c r="AB1762" i="9"/>
  <c r="AB1763" i="9"/>
  <c r="AB1764" i="9"/>
  <c r="AB1765" i="9"/>
  <c r="AB1766" i="9"/>
  <c r="AB1767" i="9"/>
  <c r="AB1768" i="9"/>
  <c r="AB1769" i="9"/>
  <c r="AB1770" i="9"/>
  <c r="AB1771" i="9"/>
  <c r="AB1772" i="9"/>
  <c r="AB1773" i="9"/>
  <c r="AB1774" i="9"/>
  <c r="AB1775" i="9"/>
  <c r="AB1776" i="9"/>
  <c r="AB1777" i="9"/>
  <c r="AB1778" i="9"/>
  <c r="AB1779" i="9"/>
  <c r="AB1780" i="9"/>
  <c r="AB1781" i="9"/>
  <c r="AB1782" i="9"/>
  <c r="AB1783" i="9"/>
  <c r="AB1784" i="9"/>
  <c r="AB1785" i="9"/>
  <c r="AB1786" i="9"/>
  <c r="AB1787" i="9"/>
  <c r="AB1788" i="9"/>
  <c r="AB1789" i="9"/>
  <c r="AB1790" i="9"/>
  <c r="AB1791" i="9"/>
  <c r="AB1792" i="9"/>
  <c r="AB1793" i="9"/>
  <c r="AB1794" i="9"/>
  <c r="AB1795" i="9"/>
  <c r="AB1796" i="9"/>
  <c r="AB1797" i="9"/>
  <c r="AB1798" i="9"/>
  <c r="AB1799" i="9"/>
  <c r="AB1800" i="9"/>
  <c r="AB1801" i="9"/>
  <c r="AB1802" i="9"/>
  <c r="AB1803" i="9"/>
  <c r="AB1804" i="9"/>
  <c r="AB1805" i="9"/>
  <c r="AB1806" i="9"/>
  <c r="AB1807" i="9"/>
  <c r="AB1808" i="9"/>
  <c r="AB1809" i="9"/>
  <c r="AB1810" i="9"/>
  <c r="AB1811" i="9"/>
  <c r="AB1812" i="9"/>
  <c r="AB1813" i="9"/>
  <c r="AB1814" i="9"/>
  <c r="AB1815" i="9"/>
  <c r="AB1816" i="9"/>
  <c r="AB1817" i="9"/>
  <c r="AB1818" i="9"/>
  <c r="AB1819" i="9"/>
  <c r="AB1820" i="9"/>
  <c r="AB1821" i="9"/>
  <c r="AB1822" i="9"/>
  <c r="AB1823" i="9"/>
  <c r="AB1824" i="9"/>
  <c r="AB1825" i="9"/>
  <c r="AB1826" i="9"/>
  <c r="AB1827" i="9"/>
  <c r="AB1828" i="9"/>
  <c r="AB1829" i="9"/>
  <c r="AB1830" i="9"/>
  <c r="AB1831" i="9"/>
  <c r="AB1832" i="9"/>
  <c r="AB1833" i="9"/>
  <c r="AB1834" i="9"/>
  <c r="AB1835" i="9"/>
  <c r="AB1836" i="9"/>
  <c r="AB1837" i="9"/>
  <c r="AB1838" i="9"/>
  <c r="AB1839" i="9"/>
  <c r="AB1840" i="9"/>
  <c r="AB1841" i="9"/>
  <c r="AB1842" i="9"/>
  <c r="AB1843" i="9"/>
  <c r="AB1844" i="9"/>
  <c r="AB1845" i="9"/>
  <c r="AB1846" i="9"/>
  <c r="AB1847" i="9"/>
  <c r="AB1848" i="9"/>
  <c r="AB1849" i="9"/>
  <c r="AB1850" i="9"/>
  <c r="AB1851" i="9"/>
  <c r="AB1852" i="9"/>
  <c r="AB1853" i="9"/>
  <c r="AB1854" i="9"/>
  <c r="AB1855" i="9"/>
  <c r="AB1856" i="9"/>
  <c r="AB1857" i="9"/>
  <c r="AB1858" i="9"/>
  <c r="AB1859" i="9"/>
  <c r="AB1860" i="9"/>
  <c r="AB1861" i="9"/>
  <c r="AB1862" i="9"/>
  <c r="AB1863" i="9"/>
  <c r="AB1864" i="9"/>
  <c r="AB1865" i="9"/>
  <c r="AB1866" i="9"/>
  <c r="AB1867" i="9"/>
  <c r="AB1868" i="9"/>
  <c r="AB1869" i="9"/>
  <c r="AB1870" i="9"/>
  <c r="AB1871" i="9"/>
  <c r="AB1872" i="9"/>
  <c r="AB1873" i="9"/>
  <c r="AB1874" i="9"/>
  <c r="AB1875" i="9"/>
  <c r="AB1876" i="9"/>
  <c r="AB1877" i="9"/>
  <c r="AB1878" i="9"/>
  <c r="AB1879" i="9"/>
  <c r="AB1880" i="9"/>
  <c r="AB1881" i="9"/>
  <c r="AB1882" i="9"/>
  <c r="AB1883" i="9"/>
  <c r="AB1884" i="9"/>
  <c r="AB1885" i="9"/>
  <c r="AB1886" i="9"/>
  <c r="AB1887" i="9"/>
  <c r="AB1888" i="9"/>
  <c r="AB1889" i="9"/>
  <c r="AB1890" i="9"/>
  <c r="AB1891" i="9"/>
  <c r="AB1892" i="9"/>
  <c r="AB1893" i="9"/>
  <c r="AB1894" i="9"/>
  <c r="AB1895" i="9"/>
  <c r="AB1896" i="9"/>
  <c r="AB1897" i="9"/>
  <c r="AB1898" i="9"/>
  <c r="AB1899" i="9"/>
  <c r="AB1900" i="9"/>
  <c r="AB1901" i="9"/>
  <c r="AB1902" i="9"/>
  <c r="AB1903" i="9"/>
  <c r="AB1904" i="9"/>
  <c r="AB1905" i="9"/>
  <c r="AB1906" i="9"/>
  <c r="AB1907" i="9"/>
  <c r="AB1908" i="9"/>
  <c r="AB1909" i="9"/>
  <c r="AB1910" i="9"/>
  <c r="AB1911" i="9"/>
  <c r="AB1912" i="9"/>
  <c r="AB1913" i="9"/>
  <c r="AB1914" i="9"/>
  <c r="AB1915" i="9"/>
  <c r="AB1916" i="9"/>
  <c r="AB1917" i="9"/>
  <c r="AB1918" i="9"/>
  <c r="AB1919" i="9"/>
  <c r="AB1920" i="9"/>
  <c r="AB1921" i="9"/>
  <c r="AB1922" i="9"/>
  <c r="AB1923" i="9"/>
  <c r="AB1924" i="9"/>
  <c r="AB1925" i="9"/>
  <c r="AB1926" i="9"/>
  <c r="AB1927" i="9"/>
  <c r="AB1928" i="9"/>
  <c r="AB1929" i="9"/>
  <c r="AB1930" i="9"/>
  <c r="AB1931" i="9"/>
  <c r="AB1932" i="9"/>
  <c r="AB1933" i="9"/>
  <c r="AB1934" i="9"/>
  <c r="AB1935" i="9"/>
  <c r="AB1936" i="9"/>
  <c r="AB1937" i="9"/>
  <c r="AB1938" i="9"/>
  <c r="AB1939" i="9"/>
  <c r="AB1940" i="9"/>
  <c r="AB1941" i="9"/>
  <c r="AB1942" i="9"/>
  <c r="AB1943" i="9"/>
  <c r="AB1944" i="9"/>
  <c r="AB1945" i="9"/>
  <c r="AB1946" i="9"/>
  <c r="AB1947" i="9"/>
  <c r="AB1948" i="9"/>
  <c r="AB1949" i="9"/>
  <c r="AB1950" i="9"/>
  <c r="AB1951" i="9"/>
  <c r="AB1952" i="9"/>
  <c r="AB1953" i="9"/>
  <c r="AA1788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1026" i="9"/>
  <c r="AA1027" i="9"/>
  <c r="AA1028" i="9"/>
  <c r="AA1029" i="9"/>
  <c r="AA1030" i="9"/>
  <c r="AA1031" i="9"/>
  <c r="AA1032" i="9"/>
  <c r="AA1033" i="9"/>
  <c r="AA1034" i="9"/>
  <c r="AA1035" i="9"/>
  <c r="AA1036" i="9"/>
  <c r="AA1037" i="9"/>
  <c r="AA1038" i="9"/>
  <c r="AA1039" i="9"/>
  <c r="AA1040" i="9"/>
  <c r="AA1041" i="9"/>
  <c r="AA1042" i="9"/>
  <c r="AA1043" i="9"/>
  <c r="AA1044" i="9"/>
  <c r="AA1045" i="9"/>
  <c r="AA1046" i="9"/>
  <c r="AA1047" i="9"/>
  <c r="AA1048" i="9"/>
  <c r="AA1049" i="9"/>
  <c r="AA1050" i="9"/>
  <c r="AA1051" i="9"/>
  <c r="AA1052" i="9"/>
  <c r="AA1053" i="9"/>
  <c r="AA1054" i="9"/>
  <c r="AA1055" i="9"/>
  <c r="AA1056" i="9"/>
  <c r="AA1057" i="9"/>
  <c r="AA1058" i="9"/>
  <c r="AA1059" i="9"/>
  <c r="AA1060" i="9"/>
  <c r="AA1061" i="9"/>
  <c r="AA1062" i="9"/>
  <c r="AA1063" i="9"/>
  <c r="AA1064" i="9"/>
  <c r="AA1065" i="9"/>
  <c r="AA1066" i="9"/>
  <c r="AA1067" i="9"/>
  <c r="AA1068" i="9"/>
  <c r="AA1069" i="9"/>
  <c r="AA1070" i="9"/>
  <c r="AA1071" i="9"/>
  <c r="AA1072" i="9"/>
  <c r="AA1073" i="9"/>
  <c r="AA1074" i="9"/>
  <c r="AA1075" i="9"/>
  <c r="AA1076" i="9"/>
  <c r="AA1077" i="9"/>
  <c r="AA1078" i="9"/>
  <c r="AA1079" i="9"/>
  <c r="AA1080" i="9"/>
  <c r="AA1081" i="9"/>
  <c r="AA1082" i="9"/>
  <c r="AA1083" i="9"/>
  <c r="AA1084" i="9"/>
  <c r="AA1085" i="9"/>
  <c r="AA1086" i="9"/>
  <c r="AA1087" i="9"/>
  <c r="AA1088" i="9"/>
  <c r="AA1089" i="9"/>
  <c r="AA1090" i="9"/>
  <c r="AA1091" i="9"/>
  <c r="AA1092" i="9"/>
  <c r="AA1093" i="9"/>
  <c r="AA1094" i="9"/>
  <c r="AA1095" i="9"/>
  <c r="AA1096" i="9"/>
  <c r="AA1097" i="9"/>
  <c r="AA1098" i="9"/>
  <c r="AA1099" i="9"/>
  <c r="AA1100" i="9"/>
  <c r="AA1101" i="9"/>
  <c r="AA1102" i="9"/>
  <c r="AA1103" i="9"/>
  <c r="AA1104" i="9"/>
  <c r="AA1105" i="9"/>
  <c r="AA1106" i="9"/>
  <c r="AA1107" i="9"/>
  <c r="AA1108" i="9"/>
  <c r="AA1109" i="9"/>
  <c r="AA1110" i="9"/>
  <c r="AA1111" i="9"/>
  <c r="AA1112" i="9"/>
  <c r="AA1113" i="9"/>
  <c r="AA1114" i="9"/>
  <c r="AA1115" i="9"/>
  <c r="AA1116" i="9"/>
  <c r="AA1117" i="9"/>
  <c r="AA1118" i="9"/>
  <c r="AA1119" i="9"/>
  <c r="AA1120" i="9"/>
  <c r="AA1121" i="9"/>
  <c r="AA1122" i="9"/>
  <c r="AA1123" i="9"/>
  <c r="AA1124" i="9"/>
  <c r="AA1125" i="9"/>
  <c r="AA1126" i="9"/>
  <c r="AA1127" i="9"/>
  <c r="AA1128" i="9"/>
  <c r="AA1129" i="9"/>
  <c r="AA1130" i="9"/>
  <c r="AA1131" i="9"/>
  <c r="AA1132" i="9"/>
  <c r="AA1133" i="9"/>
  <c r="AA1134" i="9"/>
  <c r="AA1135" i="9"/>
  <c r="AA1136" i="9"/>
  <c r="AA1137" i="9"/>
  <c r="AA1138" i="9"/>
  <c r="AA1139" i="9"/>
  <c r="AA1140" i="9"/>
  <c r="AA1141" i="9"/>
  <c r="AA1142" i="9"/>
  <c r="AA1143" i="9"/>
  <c r="AA1144" i="9"/>
  <c r="AA1145" i="9"/>
  <c r="AA1146" i="9"/>
  <c r="AA1147" i="9"/>
  <c r="AA1148" i="9"/>
  <c r="AA1149" i="9"/>
  <c r="AA1150" i="9"/>
  <c r="AA1151" i="9"/>
  <c r="AA1152" i="9"/>
  <c r="AA1153" i="9"/>
  <c r="AA1154" i="9"/>
  <c r="AA1155" i="9"/>
  <c r="AA1156" i="9"/>
  <c r="AA1157" i="9"/>
  <c r="AA1158" i="9"/>
  <c r="AA1159" i="9"/>
  <c r="AA1160" i="9"/>
  <c r="AA1161" i="9"/>
  <c r="AA1162" i="9"/>
  <c r="AA1163" i="9"/>
  <c r="AA1164" i="9"/>
  <c r="AA1165" i="9"/>
  <c r="AA1166" i="9"/>
  <c r="AA1167" i="9"/>
  <c r="AA1168" i="9"/>
  <c r="AA1169" i="9"/>
  <c r="AA1170" i="9"/>
  <c r="AA1171" i="9"/>
  <c r="AA1172" i="9"/>
  <c r="AA1173" i="9"/>
  <c r="AA1174" i="9"/>
  <c r="AA1175" i="9"/>
  <c r="AA1176" i="9"/>
  <c r="AA1177" i="9"/>
  <c r="AA1178" i="9"/>
  <c r="AA1179" i="9"/>
  <c r="AA1180" i="9"/>
  <c r="AA1181" i="9"/>
  <c r="AA1182" i="9"/>
  <c r="AA1183" i="9"/>
  <c r="AA1184" i="9"/>
  <c r="AA1185" i="9"/>
  <c r="AA1186" i="9"/>
  <c r="AA1187" i="9"/>
  <c r="AA1188" i="9"/>
  <c r="AA1189" i="9"/>
  <c r="AA1190" i="9"/>
  <c r="AA1191" i="9"/>
  <c r="AA1192" i="9"/>
  <c r="AA1193" i="9"/>
  <c r="AA1194" i="9"/>
  <c r="AA1195" i="9"/>
  <c r="AA1196" i="9"/>
  <c r="AA1197" i="9"/>
  <c r="AA1198" i="9"/>
  <c r="AA1199" i="9"/>
  <c r="AA1200" i="9"/>
  <c r="AA1201" i="9"/>
  <c r="AA1202" i="9"/>
  <c r="AA1203" i="9"/>
  <c r="AA1204" i="9"/>
  <c r="AA1205" i="9"/>
  <c r="AA1206" i="9"/>
  <c r="AA1207" i="9"/>
  <c r="AA1208" i="9"/>
  <c r="AA1209" i="9"/>
  <c r="AA1210" i="9"/>
  <c r="AA1211" i="9"/>
  <c r="AA1212" i="9"/>
  <c r="AA1213" i="9"/>
  <c r="AA1214" i="9"/>
  <c r="AA1215" i="9"/>
  <c r="AA1216" i="9"/>
  <c r="AA1217" i="9"/>
  <c r="AA1218" i="9"/>
  <c r="AA1219" i="9"/>
  <c r="AA1220" i="9"/>
  <c r="AA1221" i="9"/>
  <c r="AA1222" i="9"/>
  <c r="AA1223" i="9"/>
  <c r="AA1224" i="9"/>
  <c r="AA1225" i="9"/>
  <c r="AA1226" i="9"/>
  <c r="AA1227" i="9"/>
  <c r="AA1228" i="9"/>
  <c r="AA1229" i="9"/>
  <c r="AA1230" i="9"/>
  <c r="AA1231" i="9"/>
  <c r="AA1232" i="9"/>
  <c r="AA1233" i="9"/>
  <c r="AA1234" i="9"/>
  <c r="AA1235" i="9"/>
  <c r="AA1236" i="9"/>
  <c r="AA1237" i="9"/>
  <c r="AA1238" i="9"/>
  <c r="AA1239" i="9"/>
  <c r="AA1240" i="9"/>
  <c r="AA1241" i="9"/>
  <c r="AA1242" i="9"/>
  <c r="AA1243" i="9"/>
  <c r="AA1244" i="9"/>
  <c r="AA1245" i="9"/>
  <c r="AA1246" i="9"/>
  <c r="AA1247" i="9"/>
  <c r="AA1248" i="9"/>
  <c r="AA1249" i="9"/>
  <c r="AA1250" i="9"/>
  <c r="AA1251" i="9"/>
  <c r="AA1252" i="9"/>
  <c r="AA1253" i="9"/>
  <c r="AA1254" i="9"/>
  <c r="AA1255" i="9"/>
  <c r="AA1256" i="9"/>
  <c r="AA1257" i="9"/>
  <c r="AA1258" i="9"/>
  <c r="AA1259" i="9"/>
  <c r="AA1260" i="9"/>
  <c r="AA1261" i="9"/>
  <c r="AA1262" i="9"/>
  <c r="AA1263" i="9"/>
  <c r="AA1264" i="9"/>
  <c r="AA1265" i="9"/>
  <c r="AA1266" i="9"/>
  <c r="AA1267" i="9"/>
  <c r="AA1268" i="9"/>
  <c r="AA1269" i="9"/>
  <c r="AA1270" i="9"/>
  <c r="AA1271" i="9"/>
  <c r="AA1272" i="9"/>
  <c r="AA1273" i="9"/>
  <c r="AA1274" i="9"/>
  <c r="AA1275" i="9"/>
  <c r="AA1276" i="9"/>
  <c r="AA1277" i="9"/>
  <c r="AA1278" i="9"/>
  <c r="AA1279" i="9"/>
  <c r="AA1280" i="9"/>
  <c r="AA1281" i="9"/>
  <c r="AA1282" i="9"/>
  <c r="AA1283" i="9"/>
  <c r="AA1284" i="9"/>
  <c r="AA1285" i="9"/>
  <c r="AA1286" i="9"/>
  <c r="AA1287" i="9"/>
  <c r="AA1288" i="9"/>
  <c r="AA1289" i="9"/>
  <c r="AA1290" i="9"/>
  <c r="AA1291" i="9"/>
  <c r="AA1292" i="9"/>
  <c r="AA1293" i="9"/>
  <c r="AA1294" i="9"/>
  <c r="AA1295" i="9"/>
  <c r="AA1296" i="9"/>
  <c r="AA1297" i="9"/>
  <c r="AA1298" i="9"/>
  <c r="AA1299" i="9"/>
  <c r="AA1300" i="9"/>
  <c r="AA1301" i="9"/>
  <c r="AA1302" i="9"/>
  <c r="AA1303" i="9"/>
  <c r="AA1304" i="9"/>
  <c r="AA1305" i="9"/>
  <c r="AA1306" i="9"/>
  <c r="AA1307" i="9"/>
  <c r="AA1308" i="9"/>
  <c r="AA1309" i="9"/>
  <c r="AA1310" i="9"/>
  <c r="AA1311" i="9"/>
  <c r="AA1312" i="9"/>
  <c r="AA1313" i="9"/>
  <c r="AA1314" i="9"/>
  <c r="AA1315" i="9"/>
  <c r="AA1316" i="9"/>
  <c r="AA1317" i="9"/>
  <c r="AA1318" i="9"/>
  <c r="AA1319" i="9"/>
  <c r="AA1320" i="9"/>
  <c r="AA1321" i="9"/>
  <c r="AA1322" i="9"/>
  <c r="AA1323" i="9"/>
  <c r="AA1324" i="9"/>
  <c r="AA1325" i="9"/>
  <c r="AA1326" i="9"/>
  <c r="AA1327" i="9"/>
  <c r="AA1328" i="9"/>
  <c r="AA1329" i="9"/>
  <c r="AA1330" i="9"/>
  <c r="AA1331" i="9"/>
  <c r="AA1332" i="9"/>
  <c r="AA1333" i="9"/>
  <c r="AA1334" i="9"/>
  <c r="AA1335" i="9"/>
  <c r="AA1336" i="9"/>
  <c r="AA1337" i="9"/>
  <c r="AA1338" i="9"/>
  <c r="AA1339" i="9"/>
  <c r="AA1340" i="9"/>
  <c r="AA1341" i="9"/>
  <c r="AA1342" i="9"/>
  <c r="AA1343" i="9"/>
  <c r="AA1344" i="9"/>
  <c r="AA1345" i="9"/>
  <c r="AA1346" i="9"/>
  <c r="AA1347" i="9"/>
  <c r="AA1348" i="9"/>
  <c r="AA1349" i="9"/>
  <c r="AA1350" i="9"/>
  <c r="AA1351" i="9"/>
  <c r="AA1352" i="9"/>
  <c r="AA1353" i="9"/>
  <c r="AA1354" i="9"/>
  <c r="AA1355" i="9"/>
  <c r="AA1356" i="9"/>
  <c r="AA1357" i="9"/>
  <c r="AA1358" i="9"/>
  <c r="AA1359" i="9"/>
  <c r="AA1360" i="9"/>
  <c r="AA1361" i="9"/>
  <c r="AA1362" i="9"/>
  <c r="AA1363" i="9"/>
  <c r="AA1364" i="9"/>
  <c r="AA1365" i="9"/>
  <c r="AA1366" i="9"/>
  <c r="AA1367" i="9"/>
  <c r="AA1368" i="9"/>
  <c r="AA1369" i="9"/>
  <c r="AA1370" i="9"/>
  <c r="AA1371" i="9"/>
  <c r="AA1372" i="9"/>
  <c r="AA1373" i="9"/>
  <c r="AA1374" i="9"/>
  <c r="AA1375" i="9"/>
  <c r="AA1376" i="9"/>
  <c r="AA1377" i="9"/>
  <c r="AA1378" i="9"/>
  <c r="AA1379" i="9"/>
  <c r="AA1380" i="9"/>
  <c r="AA1381" i="9"/>
  <c r="AA1382" i="9"/>
  <c r="AA1383" i="9"/>
  <c r="AA1384" i="9"/>
  <c r="AA1385" i="9"/>
  <c r="AA1386" i="9"/>
  <c r="AA1387" i="9"/>
  <c r="AA1388" i="9"/>
  <c r="AA1389" i="9"/>
  <c r="AA1390" i="9"/>
  <c r="AA1391" i="9"/>
  <c r="AA1392" i="9"/>
  <c r="AA1393" i="9"/>
  <c r="AA1394" i="9"/>
  <c r="AA1395" i="9"/>
  <c r="AA1396" i="9"/>
  <c r="AA1397" i="9"/>
  <c r="AA1398" i="9"/>
  <c r="AA1399" i="9"/>
  <c r="AA1400" i="9"/>
  <c r="AA1401" i="9"/>
  <c r="AA1402" i="9"/>
  <c r="AA1403" i="9"/>
  <c r="AA1404" i="9"/>
  <c r="AA1405" i="9"/>
  <c r="AA1406" i="9"/>
  <c r="AA1407" i="9"/>
  <c r="AA1408" i="9"/>
  <c r="AA1409" i="9"/>
  <c r="AA1410" i="9"/>
  <c r="AA1411" i="9"/>
  <c r="AA1412" i="9"/>
  <c r="AA1413" i="9"/>
  <c r="AA1414" i="9"/>
  <c r="AA1415" i="9"/>
  <c r="AA1416" i="9"/>
  <c r="AA1417" i="9"/>
  <c r="AA1418" i="9"/>
  <c r="AA1419" i="9"/>
  <c r="AA1420" i="9"/>
  <c r="AA1421" i="9"/>
  <c r="AA1422" i="9"/>
  <c r="AA1423" i="9"/>
  <c r="AA1424" i="9"/>
  <c r="AA1425" i="9"/>
  <c r="AA1426" i="9"/>
  <c r="AA1427" i="9"/>
  <c r="AA1428" i="9"/>
  <c r="AA1429" i="9"/>
  <c r="AA1430" i="9"/>
  <c r="AA1431" i="9"/>
  <c r="AA1432" i="9"/>
  <c r="AA1433" i="9"/>
  <c r="AA1434" i="9"/>
  <c r="AA1435" i="9"/>
  <c r="AA1436" i="9"/>
  <c r="AA1437" i="9"/>
  <c r="AA1438" i="9"/>
  <c r="AA1439" i="9"/>
  <c r="AA1440" i="9"/>
  <c r="AA1441" i="9"/>
  <c r="AA1442" i="9"/>
  <c r="AA1443" i="9"/>
  <c r="AA1444" i="9"/>
  <c r="AA1445" i="9"/>
  <c r="AA1446" i="9"/>
  <c r="AA1447" i="9"/>
  <c r="AA1448" i="9"/>
  <c r="AA1449" i="9"/>
  <c r="AA1450" i="9"/>
  <c r="AA1451" i="9"/>
  <c r="AA1452" i="9"/>
  <c r="AA1453" i="9"/>
  <c r="AA1454" i="9"/>
  <c r="AA1455" i="9"/>
  <c r="AA1456" i="9"/>
  <c r="AA1457" i="9"/>
  <c r="AA1458" i="9"/>
  <c r="AA1459" i="9"/>
  <c r="AA1460" i="9"/>
  <c r="AA1461" i="9"/>
  <c r="AA1462" i="9"/>
  <c r="AA1463" i="9"/>
  <c r="AA1464" i="9"/>
  <c r="AA1465" i="9"/>
  <c r="AA1466" i="9"/>
  <c r="AA1467" i="9"/>
  <c r="AA1468" i="9"/>
  <c r="AA1469" i="9"/>
  <c r="AA1470" i="9"/>
  <c r="AA1471" i="9"/>
  <c r="AA1472" i="9"/>
  <c r="AA1473" i="9"/>
  <c r="AA1474" i="9"/>
  <c r="AA1475" i="9"/>
  <c r="AA1476" i="9"/>
  <c r="AA1477" i="9"/>
  <c r="AA1478" i="9"/>
  <c r="AA1479" i="9"/>
  <c r="AA1480" i="9"/>
  <c r="AA1481" i="9"/>
  <c r="AA1482" i="9"/>
  <c r="AA1483" i="9"/>
  <c r="AA1484" i="9"/>
  <c r="AA1485" i="9"/>
  <c r="AA1486" i="9"/>
  <c r="AA1487" i="9"/>
  <c r="AA1488" i="9"/>
  <c r="AA1489" i="9"/>
  <c r="AA1490" i="9"/>
  <c r="AA1491" i="9"/>
  <c r="AA1492" i="9"/>
  <c r="AA1493" i="9"/>
  <c r="AA1494" i="9"/>
  <c r="AA1495" i="9"/>
  <c r="AA1496" i="9"/>
  <c r="AA1497" i="9"/>
  <c r="AA1498" i="9"/>
  <c r="AA1499" i="9"/>
  <c r="AA1500" i="9"/>
  <c r="AA1501" i="9"/>
  <c r="AA1502" i="9"/>
  <c r="AA1503" i="9"/>
  <c r="AA1504" i="9"/>
  <c r="AA1505" i="9"/>
  <c r="AA1506" i="9"/>
  <c r="AA1507" i="9"/>
  <c r="AA1508" i="9"/>
  <c r="AA1509" i="9"/>
  <c r="AA1510" i="9"/>
  <c r="AA1511" i="9"/>
  <c r="AA1512" i="9"/>
  <c r="AA1513" i="9"/>
  <c r="AA1514" i="9"/>
  <c r="AA1515" i="9"/>
  <c r="AA1516" i="9"/>
  <c r="AA1517" i="9"/>
  <c r="AA1518" i="9"/>
  <c r="AA1519" i="9"/>
  <c r="AA1520" i="9"/>
  <c r="AA1521" i="9"/>
  <c r="AA1522" i="9"/>
  <c r="AA1523" i="9"/>
  <c r="AA1524" i="9"/>
  <c r="AA1525" i="9"/>
  <c r="AA1526" i="9"/>
  <c r="AA1527" i="9"/>
  <c r="AA1528" i="9"/>
  <c r="AA1529" i="9"/>
  <c r="AA1530" i="9"/>
  <c r="AA1531" i="9"/>
  <c r="AA1532" i="9"/>
  <c r="AA1533" i="9"/>
  <c r="AA1534" i="9"/>
  <c r="AA1535" i="9"/>
  <c r="AA1536" i="9"/>
  <c r="AA1537" i="9"/>
  <c r="AA1538" i="9"/>
  <c r="AA1539" i="9"/>
  <c r="AA1540" i="9"/>
  <c r="AA1541" i="9"/>
  <c r="AA1542" i="9"/>
  <c r="AA1543" i="9"/>
  <c r="AA1544" i="9"/>
  <c r="AA1545" i="9"/>
  <c r="AA1546" i="9"/>
  <c r="AA1547" i="9"/>
  <c r="AA1548" i="9"/>
  <c r="AA1549" i="9"/>
  <c r="AA1550" i="9"/>
  <c r="AA1551" i="9"/>
  <c r="AA1552" i="9"/>
  <c r="AA1553" i="9"/>
  <c r="AA1554" i="9"/>
  <c r="AA1555" i="9"/>
  <c r="AA1556" i="9"/>
  <c r="AA1557" i="9"/>
  <c r="AA1558" i="9"/>
  <c r="AA1559" i="9"/>
  <c r="AA1560" i="9"/>
  <c r="AA1561" i="9"/>
  <c r="AA1562" i="9"/>
  <c r="AA1563" i="9"/>
  <c r="AA1564" i="9"/>
  <c r="AA1565" i="9"/>
  <c r="AA1566" i="9"/>
  <c r="AA1567" i="9"/>
  <c r="AA1568" i="9"/>
  <c r="AA1569" i="9"/>
  <c r="AA1570" i="9"/>
  <c r="AA1571" i="9"/>
  <c r="AA1572" i="9"/>
  <c r="AA1573" i="9"/>
  <c r="AA1574" i="9"/>
  <c r="AA1575" i="9"/>
  <c r="AA1576" i="9"/>
  <c r="AA1577" i="9"/>
  <c r="AA1578" i="9"/>
  <c r="AA1579" i="9"/>
  <c r="AA1580" i="9"/>
  <c r="AA1581" i="9"/>
  <c r="AA1582" i="9"/>
  <c r="AA1583" i="9"/>
  <c r="AA1584" i="9"/>
  <c r="AA1585" i="9"/>
  <c r="AA1586" i="9"/>
  <c r="AA1587" i="9"/>
  <c r="AA1588" i="9"/>
  <c r="AA1589" i="9"/>
  <c r="AA1590" i="9"/>
  <c r="AA1591" i="9"/>
  <c r="AA1592" i="9"/>
  <c r="AA1593" i="9"/>
  <c r="AA1594" i="9"/>
  <c r="AA1595" i="9"/>
  <c r="AA1596" i="9"/>
  <c r="AA1597" i="9"/>
  <c r="AA1598" i="9"/>
  <c r="AA1599" i="9"/>
  <c r="AA1600" i="9"/>
  <c r="AA1601" i="9"/>
  <c r="AA1602" i="9"/>
  <c r="AA1603" i="9"/>
  <c r="AA1604" i="9"/>
  <c r="AA1605" i="9"/>
  <c r="AA1606" i="9"/>
  <c r="AA1607" i="9"/>
  <c r="AA1608" i="9"/>
  <c r="AA1609" i="9"/>
  <c r="AA1610" i="9"/>
  <c r="AA1611" i="9"/>
  <c r="AA1612" i="9"/>
  <c r="AA1613" i="9"/>
  <c r="AA1614" i="9"/>
  <c r="AA1615" i="9"/>
  <c r="AA1616" i="9"/>
  <c r="AA1617" i="9"/>
  <c r="AA1618" i="9"/>
  <c r="AA1619" i="9"/>
  <c r="AA1620" i="9"/>
  <c r="AA1621" i="9"/>
  <c r="AA1622" i="9"/>
  <c r="AA1623" i="9"/>
  <c r="AA1624" i="9"/>
  <c r="AA1625" i="9"/>
  <c r="AA1626" i="9"/>
  <c r="AA1627" i="9"/>
  <c r="AA1628" i="9"/>
  <c r="AA1629" i="9"/>
  <c r="AA1630" i="9"/>
  <c r="AA1631" i="9"/>
  <c r="AA1632" i="9"/>
  <c r="AA1633" i="9"/>
  <c r="AA1634" i="9"/>
  <c r="AA1635" i="9"/>
  <c r="AA1636" i="9"/>
  <c r="AA1637" i="9"/>
  <c r="AA1638" i="9"/>
  <c r="AA1639" i="9"/>
  <c r="AA1640" i="9"/>
  <c r="AA1641" i="9"/>
  <c r="AA1642" i="9"/>
  <c r="AA1643" i="9"/>
  <c r="AA1644" i="9"/>
  <c r="AA1645" i="9"/>
  <c r="AA1646" i="9"/>
  <c r="AA1647" i="9"/>
  <c r="AA1648" i="9"/>
  <c r="AA1649" i="9"/>
  <c r="AA1650" i="9"/>
  <c r="AA1651" i="9"/>
  <c r="AA1652" i="9"/>
  <c r="AA1653" i="9"/>
  <c r="AA1654" i="9"/>
  <c r="AA1655" i="9"/>
  <c r="AA1656" i="9"/>
  <c r="AA1657" i="9"/>
  <c r="AA1658" i="9"/>
  <c r="AA1659" i="9"/>
  <c r="AA1660" i="9"/>
  <c r="AA1661" i="9"/>
  <c r="AA1662" i="9"/>
  <c r="AA1663" i="9"/>
  <c r="AA1664" i="9"/>
  <c r="AA1665" i="9"/>
  <c r="AA1666" i="9"/>
  <c r="AA1667" i="9"/>
  <c r="AA1668" i="9"/>
  <c r="AA1669" i="9"/>
  <c r="AA1670" i="9"/>
  <c r="AA1671" i="9"/>
  <c r="AA1672" i="9"/>
  <c r="AA1673" i="9"/>
  <c r="AA1674" i="9"/>
  <c r="AA1675" i="9"/>
  <c r="AA1676" i="9"/>
  <c r="AA1677" i="9"/>
  <c r="AA1678" i="9"/>
  <c r="AA1679" i="9"/>
  <c r="AA1680" i="9"/>
  <c r="AA1681" i="9"/>
  <c r="AA1682" i="9"/>
  <c r="AA1683" i="9"/>
  <c r="AA1684" i="9"/>
  <c r="AA1685" i="9"/>
  <c r="AA1686" i="9"/>
  <c r="AA1687" i="9"/>
  <c r="AA1688" i="9"/>
  <c r="AA1689" i="9"/>
  <c r="AA1690" i="9"/>
  <c r="AA1691" i="9"/>
  <c r="AA1692" i="9"/>
  <c r="AA1693" i="9"/>
  <c r="AA1694" i="9"/>
  <c r="AA1695" i="9"/>
  <c r="AA1696" i="9"/>
  <c r="AA1697" i="9"/>
  <c r="AA1698" i="9"/>
  <c r="AA1699" i="9"/>
  <c r="AA1700" i="9"/>
  <c r="AA1701" i="9"/>
  <c r="AA1702" i="9"/>
  <c r="AA1703" i="9"/>
  <c r="AA1704" i="9"/>
  <c r="AA1705" i="9"/>
  <c r="AA1706" i="9"/>
  <c r="AA1707" i="9"/>
  <c r="AA1708" i="9"/>
  <c r="AA1709" i="9"/>
  <c r="AA1710" i="9"/>
  <c r="AA1711" i="9"/>
  <c r="AA1712" i="9"/>
  <c r="AA1713" i="9"/>
  <c r="AA1714" i="9"/>
  <c r="AA1715" i="9"/>
  <c r="AA1716" i="9"/>
  <c r="AA1717" i="9"/>
  <c r="AA1718" i="9"/>
  <c r="AA1719" i="9"/>
  <c r="AA1720" i="9"/>
  <c r="AA1721" i="9"/>
  <c r="AA1722" i="9"/>
  <c r="AA1723" i="9"/>
  <c r="AA1724" i="9"/>
  <c r="AA1725" i="9"/>
  <c r="AA1726" i="9"/>
  <c r="AA1727" i="9"/>
  <c r="AA1728" i="9"/>
  <c r="AA1729" i="9"/>
  <c r="AA1730" i="9"/>
  <c r="AA1731" i="9"/>
  <c r="AA1732" i="9"/>
  <c r="AA1733" i="9"/>
  <c r="AA1734" i="9"/>
  <c r="AA1735" i="9"/>
  <c r="AA1736" i="9"/>
  <c r="AA1737" i="9"/>
  <c r="AA1738" i="9"/>
  <c r="AA1739" i="9"/>
  <c r="AA1740" i="9"/>
  <c r="AA1741" i="9"/>
  <c r="AA1742" i="9"/>
  <c r="AA1743" i="9"/>
  <c r="AA1744" i="9"/>
  <c r="AA1745" i="9"/>
  <c r="AA1746" i="9"/>
  <c r="AA1747" i="9"/>
  <c r="AA1748" i="9"/>
  <c r="AA1749" i="9"/>
  <c r="AA1750" i="9"/>
  <c r="AA1751" i="9"/>
  <c r="AA1752" i="9"/>
  <c r="AA1753" i="9"/>
  <c r="AA1754" i="9"/>
  <c r="AA1755" i="9"/>
  <c r="AA1756" i="9"/>
  <c r="AA1757" i="9"/>
  <c r="AA1758" i="9"/>
  <c r="AA1759" i="9"/>
  <c r="AA1760" i="9"/>
  <c r="AA1761" i="9"/>
  <c r="AA1762" i="9"/>
  <c r="AA1763" i="9"/>
  <c r="AA1764" i="9"/>
  <c r="AA1765" i="9"/>
  <c r="AA1766" i="9"/>
  <c r="AA1767" i="9"/>
  <c r="AA1768" i="9"/>
  <c r="AA1769" i="9"/>
  <c r="AA1770" i="9"/>
  <c r="AA1771" i="9"/>
  <c r="AA1772" i="9"/>
  <c r="AA1773" i="9"/>
  <c r="AA1774" i="9"/>
  <c r="AA1775" i="9"/>
  <c r="AA1776" i="9"/>
  <c r="AA1777" i="9"/>
  <c r="AA1778" i="9"/>
  <c r="AA1779" i="9"/>
  <c r="AA1780" i="9"/>
  <c r="AA1781" i="9"/>
  <c r="AA1782" i="9"/>
  <c r="AA1783" i="9"/>
  <c r="AA1784" i="9"/>
  <c r="AA1785" i="9"/>
  <c r="AA1786" i="9"/>
  <c r="AA1787" i="9"/>
  <c r="AA1789" i="9"/>
  <c r="AA1790" i="9"/>
  <c r="AA1791" i="9"/>
  <c r="AA1792" i="9"/>
  <c r="AA1793" i="9"/>
  <c r="AA1794" i="9"/>
  <c r="AA1795" i="9"/>
  <c r="AA1796" i="9"/>
  <c r="AA1797" i="9"/>
  <c r="AA1798" i="9"/>
  <c r="AA1799" i="9"/>
  <c r="AA1800" i="9"/>
  <c r="AA1801" i="9"/>
  <c r="AA1802" i="9"/>
  <c r="AA1803" i="9"/>
  <c r="AA1804" i="9"/>
  <c r="AA1805" i="9"/>
  <c r="AA1806" i="9"/>
  <c r="AA1807" i="9"/>
  <c r="AA1808" i="9"/>
  <c r="AA1809" i="9"/>
  <c r="AA1810" i="9"/>
  <c r="AA1811" i="9"/>
  <c r="AA1812" i="9"/>
  <c r="AA1813" i="9"/>
  <c r="AA1814" i="9"/>
  <c r="AA1815" i="9"/>
  <c r="AA1816" i="9"/>
  <c r="AA1817" i="9"/>
  <c r="AA1818" i="9"/>
  <c r="AA1819" i="9"/>
  <c r="AA1820" i="9"/>
  <c r="AA1821" i="9"/>
  <c r="AA1822" i="9"/>
  <c r="AA1823" i="9"/>
  <c r="AA1824" i="9"/>
  <c r="AA1825" i="9"/>
  <c r="AA1826" i="9"/>
  <c r="AA1827" i="9"/>
  <c r="AA1828" i="9"/>
  <c r="AA1829" i="9"/>
  <c r="AA1830" i="9"/>
  <c r="AA1831" i="9"/>
  <c r="AA1832" i="9"/>
  <c r="AA1833" i="9"/>
  <c r="AA1834" i="9"/>
  <c r="AA1835" i="9"/>
  <c r="AA1836" i="9"/>
  <c r="AA1837" i="9"/>
  <c r="AA1838" i="9"/>
  <c r="AA1839" i="9"/>
  <c r="AA1840" i="9"/>
  <c r="AA1841" i="9"/>
  <c r="AA1842" i="9"/>
  <c r="AA1843" i="9"/>
  <c r="AA1844" i="9"/>
  <c r="AA1845" i="9"/>
  <c r="AA1846" i="9"/>
  <c r="AA1847" i="9"/>
  <c r="AA1848" i="9"/>
  <c r="AA1849" i="9"/>
  <c r="AA1850" i="9"/>
  <c r="AA1851" i="9"/>
  <c r="AA1852" i="9"/>
  <c r="AA1853" i="9"/>
  <c r="AA1854" i="9"/>
  <c r="AA1855" i="9"/>
  <c r="AA1856" i="9"/>
  <c r="AA1857" i="9"/>
  <c r="AA1858" i="9"/>
  <c r="AA1859" i="9"/>
  <c r="AA1860" i="9"/>
  <c r="AA1861" i="9"/>
  <c r="AA1862" i="9"/>
  <c r="AA1863" i="9"/>
  <c r="AA1864" i="9"/>
  <c r="AA1865" i="9"/>
  <c r="AA1866" i="9"/>
  <c r="AA1867" i="9"/>
  <c r="AA1868" i="9"/>
  <c r="AA1869" i="9"/>
  <c r="AA1870" i="9"/>
  <c r="AA1871" i="9"/>
  <c r="AA1872" i="9"/>
  <c r="AA1873" i="9"/>
  <c r="AA1874" i="9"/>
  <c r="AA1875" i="9"/>
  <c r="AA1876" i="9"/>
  <c r="AA1877" i="9"/>
  <c r="AA1878" i="9"/>
  <c r="AA1879" i="9"/>
  <c r="AA1880" i="9"/>
  <c r="AA1881" i="9"/>
  <c r="AA1882" i="9"/>
  <c r="AA1883" i="9"/>
  <c r="AA1884" i="9"/>
  <c r="AA1885" i="9"/>
  <c r="AA1886" i="9"/>
  <c r="AA1887" i="9"/>
  <c r="AA1888" i="9"/>
  <c r="AA1889" i="9"/>
  <c r="AA1890" i="9"/>
  <c r="AA1891" i="9"/>
  <c r="AA1892" i="9"/>
  <c r="AA1893" i="9"/>
  <c r="AA1894" i="9"/>
  <c r="AA1895" i="9"/>
  <c r="AA1896" i="9"/>
  <c r="AA1897" i="9"/>
  <c r="AA1898" i="9"/>
  <c r="AA1899" i="9"/>
  <c r="AA1900" i="9"/>
  <c r="AA1901" i="9"/>
  <c r="AA1902" i="9"/>
  <c r="AA1903" i="9"/>
  <c r="AA1904" i="9"/>
  <c r="AA1905" i="9"/>
  <c r="AA1906" i="9"/>
  <c r="AA1907" i="9"/>
  <c r="AA1908" i="9"/>
  <c r="AA1909" i="9"/>
  <c r="AA1910" i="9"/>
  <c r="AA1911" i="9"/>
  <c r="AA1912" i="9"/>
  <c r="AA1913" i="9"/>
  <c r="AA1914" i="9"/>
  <c r="AA1915" i="9"/>
  <c r="AA1916" i="9"/>
  <c r="AA1917" i="9"/>
  <c r="AA1918" i="9"/>
  <c r="AA1919" i="9"/>
  <c r="AA1920" i="9"/>
  <c r="AA1921" i="9"/>
  <c r="AA1922" i="9"/>
  <c r="AA1923" i="9"/>
  <c r="AA1924" i="9"/>
  <c r="AA1925" i="9"/>
  <c r="AA1926" i="9"/>
  <c r="AA1927" i="9"/>
  <c r="AA1928" i="9"/>
  <c r="AA1929" i="9"/>
  <c r="AA1930" i="9"/>
  <c r="AA1931" i="9"/>
  <c r="AA1932" i="9"/>
  <c r="AA1933" i="9"/>
  <c r="AA1934" i="9"/>
  <c r="AA1935" i="9"/>
  <c r="AA1936" i="9"/>
  <c r="AA1937" i="9"/>
  <c r="AA1938" i="9"/>
  <c r="AA1939" i="9"/>
  <c r="AA1940" i="9"/>
  <c r="AA1941" i="9"/>
  <c r="AA1942" i="9"/>
  <c r="AA1943" i="9"/>
  <c r="AA1944" i="9"/>
  <c r="AA1945" i="9"/>
  <c r="AA1946" i="9"/>
  <c r="AA1947" i="9"/>
  <c r="AA1948" i="9"/>
  <c r="AA1949" i="9"/>
  <c r="AA1950" i="9"/>
  <c r="AA1951" i="9"/>
  <c r="AA1952" i="9"/>
  <c r="AA1953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2" i="9"/>
  <c r="N1956" i="9"/>
  <c r="E1958" i="9"/>
  <c r="Z2" i="9" s="1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Z1026" i="9"/>
  <c r="Z1027" i="9"/>
  <c r="Z1028" i="9"/>
  <c r="Z1029" i="9"/>
  <c r="Z1030" i="9"/>
  <c r="Z1031" i="9"/>
  <c r="Z1032" i="9"/>
  <c r="Z1033" i="9"/>
  <c r="Z1034" i="9"/>
  <c r="Z1035" i="9"/>
  <c r="Z1036" i="9"/>
  <c r="Z1037" i="9"/>
  <c r="Z1038" i="9"/>
  <c r="Z1039" i="9"/>
  <c r="Z1040" i="9"/>
  <c r="Z1041" i="9"/>
  <c r="Z1042" i="9"/>
  <c r="Z1043" i="9"/>
  <c r="Z1044" i="9"/>
  <c r="Z1045" i="9"/>
  <c r="Z1046" i="9"/>
  <c r="Z1047" i="9"/>
  <c r="Z1048" i="9"/>
  <c r="Z1049" i="9"/>
  <c r="Z1050" i="9"/>
  <c r="Z1051" i="9"/>
  <c r="Z1052" i="9"/>
  <c r="Z1053" i="9"/>
  <c r="Z1054" i="9"/>
  <c r="Z1055" i="9"/>
  <c r="Z1056" i="9"/>
  <c r="Z1057" i="9"/>
  <c r="Z1058" i="9"/>
  <c r="Z1059" i="9"/>
  <c r="Z1060" i="9"/>
  <c r="Z1061" i="9"/>
  <c r="Z1062" i="9"/>
  <c r="Z1063" i="9"/>
  <c r="Z1064" i="9"/>
  <c r="Z1065" i="9"/>
  <c r="Z1066" i="9"/>
  <c r="Z1067" i="9"/>
  <c r="Z1068" i="9"/>
  <c r="Z1069" i="9"/>
  <c r="Z1070" i="9"/>
  <c r="Z1071" i="9"/>
  <c r="Z1072" i="9"/>
  <c r="Z1073" i="9"/>
  <c r="Z1074" i="9"/>
  <c r="Z1075" i="9"/>
  <c r="Z1076" i="9"/>
  <c r="Z1077" i="9"/>
  <c r="Z1078" i="9"/>
  <c r="Z1079" i="9"/>
  <c r="Z1080" i="9"/>
  <c r="Z1081" i="9"/>
  <c r="Z1082" i="9"/>
  <c r="Z1083" i="9"/>
  <c r="Z1084" i="9"/>
  <c r="Z1085" i="9"/>
  <c r="Z1086" i="9"/>
  <c r="Z1087" i="9"/>
  <c r="Z1088" i="9"/>
  <c r="Z1089" i="9"/>
  <c r="Z1090" i="9"/>
  <c r="Z1091" i="9"/>
  <c r="Z1092" i="9"/>
  <c r="Z1093" i="9"/>
  <c r="Z1094" i="9"/>
  <c r="Z1095" i="9"/>
  <c r="Z1096" i="9"/>
  <c r="Z1097" i="9"/>
  <c r="Z1098" i="9"/>
  <c r="Z1099" i="9"/>
  <c r="Z1100" i="9"/>
  <c r="Z1101" i="9"/>
  <c r="Z1102" i="9"/>
  <c r="Z1103" i="9"/>
  <c r="Z1104" i="9"/>
  <c r="Z1105" i="9"/>
  <c r="Z1106" i="9"/>
  <c r="Z1107" i="9"/>
  <c r="Z1108" i="9"/>
  <c r="Z1109" i="9"/>
  <c r="Z1110" i="9"/>
  <c r="Z1111" i="9"/>
  <c r="Z1112" i="9"/>
  <c r="Z1113" i="9"/>
  <c r="Z1114" i="9"/>
  <c r="Z1115" i="9"/>
  <c r="Z1116" i="9"/>
  <c r="Z1117" i="9"/>
  <c r="Z1118" i="9"/>
  <c r="Z1119" i="9"/>
  <c r="Z1120" i="9"/>
  <c r="Z1121" i="9"/>
  <c r="Z1122" i="9"/>
  <c r="Z1123" i="9"/>
  <c r="Z1124" i="9"/>
  <c r="Z1125" i="9"/>
  <c r="Z1126" i="9"/>
  <c r="Z1127" i="9"/>
  <c r="Z1128" i="9"/>
  <c r="Z1129" i="9"/>
  <c r="Z1130" i="9"/>
  <c r="Z1131" i="9"/>
  <c r="Z1132" i="9"/>
  <c r="Z1133" i="9"/>
  <c r="Z1134" i="9"/>
  <c r="Z1135" i="9"/>
  <c r="Z1136" i="9"/>
  <c r="Z1137" i="9"/>
  <c r="Z1138" i="9"/>
  <c r="Z1139" i="9"/>
  <c r="Z1140" i="9"/>
  <c r="Z1141" i="9"/>
  <c r="Z1142" i="9"/>
  <c r="Z1143" i="9"/>
  <c r="Z1144" i="9"/>
  <c r="Z1145" i="9"/>
  <c r="Z1146" i="9"/>
  <c r="Z1147" i="9"/>
  <c r="Z1148" i="9"/>
  <c r="Z1149" i="9"/>
  <c r="Z1150" i="9"/>
  <c r="Z1151" i="9"/>
  <c r="Z1152" i="9"/>
  <c r="Z1153" i="9"/>
  <c r="Z1154" i="9"/>
  <c r="Z1155" i="9"/>
  <c r="Z1156" i="9"/>
  <c r="Z1157" i="9"/>
  <c r="Z1158" i="9"/>
  <c r="Z1159" i="9"/>
  <c r="Z1160" i="9"/>
  <c r="Z1161" i="9"/>
  <c r="Z1162" i="9"/>
  <c r="Z1163" i="9"/>
  <c r="Z1164" i="9"/>
  <c r="Z1165" i="9"/>
  <c r="Z1166" i="9"/>
  <c r="Z1167" i="9"/>
  <c r="Z1168" i="9"/>
  <c r="Z1169" i="9"/>
  <c r="Z1170" i="9"/>
  <c r="Z1171" i="9"/>
  <c r="Z1172" i="9"/>
  <c r="Z1173" i="9"/>
  <c r="Z1174" i="9"/>
  <c r="Z1175" i="9"/>
  <c r="Z1176" i="9"/>
  <c r="Z1177" i="9"/>
  <c r="Z1178" i="9"/>
  <c r="Z1179" i="9"/>
  <c r="Z1180" i="9"/>
  <c r="Z1181" i="9"/>
  <c r="Z1182" i="9"/>
  <c r="Z1183" i="9"/>
  <c r="Z1184" i="9"/>
  <c r="Z1185" i="9"/>
  <c r="Z1186" i="9"/>
  <c r="Z1187" i="9"/>
  <c r="Z1188" i="9"/>
  <c r="Z1189" i="9"/>
  <c r="Z1190" i="9"/>
  <c r="Z1191" i="9"/>
  <c r="Z1192" i="9"/>
  <c r="Z1193" i="9"/>
  <c r="Z1194" i="9"/>
  <c r="Z1195" i="9"/>
  <c r="Z1196" i="9"/>
  <c r="Z1197" i="9"/>
  <c r="Z1198" i="9"/>
  <c r="Z1199" i="9"/>
  <c r="Z1200" i="9"/>
  <c r="Z1201" i="9"/>
  <c r="Z1202" i="9"/>
  <c r="Z1203" i="9"/>
  <c r="Z1204" i="9"/>
  <c r="Z1205" i="9"/>
  <c r="Z1206" i="9"/>
  <c r="Z1207" i="9"/>
  <c r="Z1208" i="9"/>
  <c r="Z1209" i="9"/>
  <c r="Z1210" i="9"/>
  <c r="Z1211" i="9"/>
  <c r="Z1212" i="9"/>
  <c r="Z1213" i="9"/>
  <c r="Z1214" i="9"/>
  <c r="Z1215" i="9"/>
  <c r="Z1216" i="9"/>
  <c r="Z1217" i="9"/>
  <c r="Z1218" i="9"/>
  <c r="Z1219" i="9"/>
  <c r="Z1220" i="9"/>
  <c r="Z1221" i="9"/>
  <c r="Z1222" i="9"/>
  <c r="Z1223" i="9"/>
  <c r="Z1224" i="9"/>
  <c r="Z1225" i="9"/>
  <c r="Z1226" i="9"/>
  <c r="Z1227" i="9"/>
  <c r="Z1228" i="9"/>
  <c r="Z1229" i="9"/>
  <c r="Z1230" i="9"/>
  <c r="Z1231" i="9"/>
  <c r="Z1232" i="9"/>
  <c r="Z1233" i="9"/>
  <c r="Z1234" i="9"/>
  <c r="Z1235" i="9"/>
  <c r="Z1236" i="9"/>
  <c r="Z1237" i="9"/>
  <c r="Z1238" i="9"/>
  <c r="Z1239" i="9"/>
  <c r="Z1240" i="9"/>
  <c r="Z1241" i="9"/>
  <c r="Z1242" i="9"/>
  <c r="Z1243" i="9"/>
  <c r="Z1244" i="9"/>
  <c r="Z1245" i="9"/>
  <c r="Z1246" i="9"/>
  <c r="Z1247" i="9"/>
  <c r="Z1248" i="9"/>
  <c r="Z1249" i="9"/>
  <c r="Z1250" i="9"/>
  <c r="Z1251" i="9"/>
  <c r="Z1252" i="9"/>
  <c r="Z1253" i="9"/>
  <c r="Z1254" i="9"/>
  <c r="Z1255" i="9"/>
  <c r="Z1256" i="9"/>
  <c r="Z1257" i="9"/>
  <c r="Z1258" i="9"/>
  <c r="Z1259" i="9"/>
  <c r="Z1260" i="9"/>
  <c r="Z1261" i="9"/>
  <c r="Z1262" i="9"/>
  <c r="Z1263" i="9"/>
  <c r="Z1264" i="9"/>
  <c r="Z1265" i="9"/>
  <c r="Z1266" i="9"/>
  <c r="Z1267" i="9"/>
  <c r="Z1268" i="9"/>
  <c r="Z1269" i="9"/>
  <c r="Z1270" i="9"/>
  <c r="Z1271" i="9"/>
  <c r="Z1272" i="9"/>
  <c r="Z1273" i="9"/>
  <c r="Z1274" i="9"/>
  <c r="Z1275" i="9"/>
  <c r="Z1276" i="9"/>
  <c r="Z1277" i="9"/>
  <c r="Z1278" i="9"/>
  <c r="Z1279" i="9"/>
  <c r="Z1280" i="9"/>
  <c r="Z1281" i="9"/>
  <c r="Z1282" i="9"/>
  <c r="Z1283" i="9"/>
  <c r="Z1284" i="9"/>
  <c r="Z1285" i="9"/>
  <c r="Z1286" i="9"/>
  <c r="Z1287" i="9"/>
  <c r="Z1288" i="9"/>
  <c r="Z1289" i="9"/>
  <c r="Z1290" i="9"/>
  <c r="Z1291" i="9"/>
  <c r="Z1292" i="9"/>
  <c r="Z1293" i="9"/>
  <c r="Z1294" i="9"/>
  <c r="Z1295" i="9"/>
  <c r="Z1296" i="9"/>
  <c r="Z1297" i="9"/>
  <c r="Z1298" i="9"/>
  <c r="Z1299" i="9"/>
  <c r="Z1300" i="9"/>
  <c r="Z1301" i="9"/>
  <c r="Z1302" i="9"/>
  <c r="Z1303" i="9"/>
  <c r="Z1304" i="9"/>
  <c r="Z1305" i="9"/>
  <c r="Z1306" i="9"/>
  <c r="Z1307" i="9"/>
  <c r="Z1308" i="9"/>
  <c r="Z1309" i="9"/>
  <c r="Z1310" i="9"/>
  <c r="Z1311" i="9"/>
  <c r="Z1312" i="9"/>
  <c r="Z1313" i="9"/>
  <c r="Z1314" i="9"/>
  <c r="Z1315" i="9"/>
  <c r="Z1316" i="9"/>
  <c r="Z1317" i="9"/>
  <c r="Z1318" i="9"/>
  <c r="Z1319" i="9"/>
  <c r="Z1320" i="9"/>
  <c r="Z1321" i="9"/>
  <c r="Z1322" i="9"/>
  <c r="Z1323" i="9"/>
  <c r="Z1324" i="9"/>
  <c r="Z1325" i="9"/>
  <c r="Z1326" i="9"/>
  <c r="Z1327" i="9"/>
  <c r="Z1328" i="9"/>
  <c r="Z1329" i="9"/>
  <c r="Z1330" i="9"/>
  <c r="Z1331" i="9"/>
  <c r="Z1332" i="9"/>
  <c r="Z1333" i="9"/>
  <c r="Z1334" i="9"/>
  <c r="Z1335" i="9"/>
  <c r="Z1336" i="9"/>
  <c r="Z1337" i="9"/>
  <c r="Z1338" i="9"/>
  <c r="Z1339" i="9"/>
  <c r="Z1340" i="9"/>
  <c r="Z1341" i="9"/>
  <c r="Z1342" i="9"/>
  <c r="Z1343" i="9"/>
  <c r="Z1344" i="9"/>
  <c r="Z1345" i="9"/>
  <c r="Z1346" i="9"/>
  <c r="Z1347" i="9"/>
  <c r="Z1348" i="9"/>
  <c r="Z1349" i="9"/>
  <c r="Z1350" i="9"/>
  <c r="Z1351" i="9"/>
  <c r="Z1352" i="9"/>
  <c r="Z1353" i="9"/>
  <c r="Z1354" i="9"/>
  <c r="Z1355" i="9"/>
  <c r="Z1356" i="9"/>
  <c r="Z1357" i="9"/>
  <c r="Z1358" i="9"/>
  <c r="Z1359" i="9"/>
  <c r="Z1360" i="9"/>
  <c r="Z1361" i="9"/>
  <c r="Z1362" i="9"/>
  <c r="Z1363" i="9"/>
  <c r="Z1364" i="9"/>
  <c r="Z1365" i="9"/>
  <c r="Z1366" i="9"/>
  <c r="Z1367" i="9"/>
  <c r="Z1368" i="9"/>
  <c r="Z1369" i="9"/>
  <c r="Z1370" i="9"/>
  <c r="Z1371" i="9"/>
  <c r="Z1372" i="9"/>
  <c r="Z1373" i="9"/>
  <c r="Z1374" i="9"/>
  <c r="Z1375" i="9"/>
  <c r="Z1376" i="9"/>
  <c r="Z1377" i="9"/>
  <c r="Z1378" i="9"/>
  <c r="Z1379" i="9"/>
  <c r="Z1380" i="9"/>
  <c r="Z1381" i="9"/>
  <c r="Z1382" i="9"/>
  <c r="Z1383" i="9"/>
  <c r="Z1384" i="9"/>
  <c r="Z1385" i="9"/>
  <c r="Z1386" i="9"/>
  <c r="Z1387" i="9"/>
  <c r="Z1388" i="9"/>
  <c r="Z1389" i="9"/>
  <c r="Z1390" i="9"/>
  <c r="Z1391" i="9"/>
  <c r="Z1392" i="9"/>
  <c r="Z1393" i="9"/>
  <c r="Z1394" i="9"/>
  <c r="Z1395" i="9"/>
  <c r="Z1396" i="9"/>
  <c r="Z1397" i="9"/>
  <c r="Z1398" i="9"/>
  <c r="Z1399" i="9"/>
  <c r="Z1400" i="9"/>
  <c r="Z1401" i="9"/>
  <c r="Z1402" i="9"/>
  <c r="Z1403" i="9"/>
  <c r="Z1404" i="9"/>
  <c r="Z1405" i="9"/>
  <c r="Z1406" i="9"/>
  <c r="Z1407" i="9"/>
  <c r="Z1408" i="9"/>
  <c r="Z1409" i="9"/>
  <c r="Z1410" i="9"/>
  <c r="Z1411" i="9"/>
  <c r="Z1412" i="9"/>
  <c r="Z1413" i="9"/>
  <c r="Z1414" i="9"/>
  <c r="Z1415" i="9"/>
  <c r="Z1416" i="9"/>
  <c r="Z1417" i="9"/>
  <c r="Z1418" i="9"/>
  <c r="Z1419" i="9"/>
  <c r="Z1420" i="9"/>
  <c r="Z1421" i="9"/>
  <c r="Z1422" i="9"/>
  <c r="Z1423" i="9"/>
  <c r="Z1424" i="9"/>
  <c r="Z1425" i="9"/>
  <c r="Z1426" i="9"/>
  <c r="Z1427" i="9"/>
  <c r="Z1428" i="9"/>
  <c r="Z1429" i="9"/>
  <c r="Z1430" i="9"/>
  <c r="Z1431" i="9"/>
  <c r="Z1432" i="9"/>
  <c r="Z1433" i="9"/>
  <c r="Z1434" i="9"/>
  <c r="Z1435" i="9"/>
  <c r="Z1436" i="9"/>
  <c r="Z1437" i="9"/>
  <c r="Z1438" i="9"/>
  <c r="Z1439" i="9"/>
  <c r="Z1440" i="9"/>
  <c r="Z1441" i="9"/>
  <c r="Z1442" i="9"/>
  <c r="Z1443" i="9"/>
  <c r="Z1444" i="9"/>
  <c r="Z1445" i="9"/>
  <c r="Z1446" i="9"/>
  <c r="Z1447" i="9"/>
  <c r="Z1448" i="9"/>
  <c r="Z1449" i="9"/>
  <c r="Z1450" i="9"/>
  <c r="Z1451" i="9"/>
  <c r="Z1452" i="9"/>
  <c r="Z1453" i="9"/>
  <c r="Z1454" i="9"/>
  <c r="Z1455" i="9"/>
  <c r="Z1456" i="9"/>
  <c r="Z1457" i="9"/>
  <c r="Z1458" i="9"/>
  <c r="Z1459" i="9"/>
  <c r="Z1460" i="9"/>
  <c r="Z1461" i="9"/>
  <c r="Z1462" i="9"/>
  <c r="Z1463" i="9"/>
  <c r="Z1464" i="9"/>
  <c r="Z1465" i="9"/>
  <c r="Z1466" i="9"/>
  <c r="Z1467" i="9"/>
  <c r="Z1468" i="9"/>
  <c r="Z1469" i="9"/>
  <c r="Z1470" i="9"/>
  <c r="Z1471" i="9"/>
  <c r="Z1472" i="9"/>
  <c r="Z1473" i="9"/>
  <c r="Z1474" i="9"/>
  <c r="Z1475" i="9"/>
  <c r="Z1476" i="9"/>
  <c r="Z1477" i="9"/>
  <c r="Z1478" i="9"/>
  <c r="Z1479" i="9"/>
  <c r="Z1480" i="9"/>
  <c r="Z1481" i="9"/>
  <c r="Z1482" i="9"/>
  <c r="Z1483" i="9"/>
  <c r="Z1484" i="9"/>
  <c r="Z1485" i="9"/>
  <c r="Z1486" i="9"/>
  <c r="Z1487" i="9"/>
  <c r="Z1488" i="9"/>
  <c r="Z1489" i="9"/>
  <c r="Z1490" i="9"/>
  <c r="Z1491" i="9"/>
  <c r="Z1492" i="9"/>
  <c r="Z1493" i="9"/>
  <c r="Z1494" i="9"/>
  <c r="Z1495" i="9"/>
  <c r="Z1496" i="9"/>
  <c r="Z1497" i="9"/>
  <c r="Z1498" i="9"/>
  <c r="Z1499" i="9"/>
  <c r="Z1500" i="9"/>
  <c r="Z1501" i="9"/>
  <c r="Z1502" i="9"/>
  <c r="Z1503" i="9"/>
  <c r="Z1504" i="9"/>
  <c r="Z1505" i="9"/>
  <c r="Z1506" i="9"/>
  <c r="Z1507" i="9"/>
  <c r="Z1508" i="9"/>
  <c r="Z1509" i="9"/>
  <c r="Z1510" i="9"/>
  <c r="Z1511" i="9"/>
  <c r="Z1512" i="9"/>
  <c r="Z1513" i="9"/>
  <c r="Z1514" i="9"/>
  <c r="Z1515" i="9"/>
  <c r="Z1516" i="9"/>
  <c r="Z1517" i="9"/>
  <c r="Z1518" i="9"/>
  <c r="Z1519" i="9"/>
  <c r="Z1520" i="9"/>
  <c r="Z1521" i="9"/>
  <c r="Z1522" i="9"/>
  <c r="Z1523" i="9"/>
  <c r="Z1524" i="9"/>
  <c r="Z1525" i="9"/>
  <c r="Z1526" i="9"/>
  <c r="Z1527" i="9"/>
  <c r="Z1528" i="9"/>
  <c r="Z1529" i="9"/>
  <c r="Z1530" i="9"/>
  <c r="Z1531" i="9"/>
  <c r="Z1532" i="9"/>
  <c r="Z1533" i="9"/>
  <c r="Z1534" i="9"/>
  <c r="Z1535" i="9"/>
  <c r="Z1536" i="9"/>
  <c r="Z1537" i="9"/>
  <c r="Z1538" i="9"/>
  <c r="Z1539" i="9"/>
  <c r="Z1540" i="9"/>
  <c r="Z1541" i="9"/>
  <c r="Z1542" i="9"/>
  <c r="Z1543" i="9"/>
  <c r="Z1544" i="9"/>
  <c r="Z1545" i="9"/>
  <c r="Z1546" i="9"/>
  <c r="Z1547" i="9"/>
  <c r="Z1548" i="9"/>
  <c r="Z1549" i="9"/>
  <c r="Z1550" i="9"/>
  <c r="Z1551" i="9"/>
  <c r="Z1552" i="9"/>
  <c r="Z1553" i="9"/>
  <c r="Z1554" i="9"/>
  <c r="Z1555" i="9"/>
  <c r="Z1556" i="9"/>
  <c r="Z1557" i="9"/>
  <c r="Z1558" i="9"/>
  <c r="Z1559" i="9"/>
  <c r="Z1560" i="9"/>
  <c r="Z1561" i="9"/>
  <c r="Z1562" i="9"/>
  <c r="Z1563" i="9"/>
  <c r="Z1564" i="9"/>
  <c r="Z1565" i="9"/>
  <c r="Z1566" i="9"/>
  <c r="Z1567" i="9"/>
  <c r="Z1568" i="9"/>
  <c r="Z1569" i="9"/>
  <c r="Z1570" i="9"/>
  <c r="Z1571" i="9"/>
  <c r="Z1572" i="9"/>
  <c r="Z1573" i="9"/>
  <c r="Z1574" i="9"/>
  <c r="Z1575" i="9"/>
  <c r="Z1576" i="9"/>
  <c r="Z1577" i="9"/>
  <c r="Z1578" i="9"/>
  <c r="Z1579" i="9"/>
  <c r="Z1580" i="9"/>
  <c r="Z1581" i="9"/>
  <c r="Z1582" i="9"/>
  <c r="Z1583" i="9"/>
  <c r="Z1584" i="9"/>
  <c r="Z1585" i="9"/>
  <c r="Z1586" i="9"/>
  <c r="Z1587" i="9"/>
  <c r="Z1588" i="9"/>
  <c r="Z1589" i="9"/>
  <c r="Z1590" i="9"/>
  <c r="Z1591" i="9"/>
  <c r="Z1592" i="9"/>
  <c r="Z1593" i="9"/>
  <c r="Z1594" i="9"/>
  <c r="Z1595" i="9"/>
  <c r="Z1596" i="9"/>
  <c r="Z1597" i="9"/>
  <c r="Z1598" i="9"/>
  <c r="Z1599" i="9"/>
  <c r="Z1600" i="9"/>
  <c r="Z1601" i="9"/>
  <c r="Z1602" i="9"/>
  <c r="Z1603" i="9"/>
  <c r="Z1604" i="9"/>
  <c r="Z1605" i="9"/>
  <c r="Z1606" i="9"/>
  <c r="Z1607" i="9"/>
  <c r="Z1608" i="9"/>
  <c r="Z1609" i="9"/>
  <c r="Z1610" i="9"/>
  <c r="Z1611" i="9"/>
  <c r="Z1612" i="9"/>
  <c r="Z1613" i="9"/>
  <c r="Z1614" i="9"/>
  <c r="Z1615" i="9"/>
  <c r="Z1616" i="9"/>
  <c r="Z1617" i="9"/>
  <c r="Z1618" i="9"/>
  <c r="Z1619" i="9"/>
  <c r="Z1620" i="9"/>
  <c r="Z1621" i="9"/>
  <c r="Z1622" i="9"/>
  <c r="Z1623" i="9"/>
  <c r="Z1624" i="9"/>
  <c r="Z1625" i="9"/>
  <c r="Z1626" i="9"/>
  <c r="Z1627" i="9"/>
  <c r="Z1628" i="9"/>
  <c r="Z1629" i="9"/>
  <c r="Z1630" i="9"/>
  <c r="Z1631" i="9"/>
  <c r="Z1632" i="9"/>
  <c r="Z1633" i="9"/>
  <c r="Z1634" i="9"/>
  <c r="Z1635" i="9"/>
  <c r="Z1636" i="9"/>
  <c r="Z1637" i="9"/>
  <c r="Z1638" i="9"/>
  <c r="Z1639" i="9"/>
  <c r="Z1640" i="9"/>
  <c r="Z1641" i="9"/>
  <c r="Z1642" i="9"/>
  <c r="Z1643" i="9"/>
  <c r="Z1644" i="9"/>
  <c r="Z1645" i="9"/>
  <c r="Z1646" i="9"/>
  <c r="Z1647" i="9"/>
  <c r="Z1648" i="9"/>
  <c r="Z1649" i="9"/>
  <c r="Z1650" i="9"/>
  <c r="Z1651" i="9"/>
  <c r="Z1652" i="9"/>
  <c r="Z1653" i="9"/>
  <c r="Z1654" i="9"/>
  <c r="Z1655" i="9"/>
  <c r="Z1656" i="9"/>
  <c r="Z1657" i="9"/>
  <c r="Z1658" i="9"/>
  <c r="Z1659" i="9"/>
  <c r="Z1660" i="9"/>
  <c r="Z1661" i="9"/>
  <c r="Z1662" i="9"/>
  <c r="Z1663" i="9"/>
  <c r="Z1664" i="9"/>
  <c r="Z1665" i="9"/>
  <c r="Z1666" i="9"/>
  <c r="Z1667" i="9"/>
  <c r="Z1668" i="9"/>
  <c r="Z1669" i="9"/>
  <c r="Z1670" i="9"/>
  <c r="Z1671" i="9"/>
  <c r="Z1672" i="9"/>
  <c r="Z1673" i="9"/>
  <c r="Z1674" i="9"/>
  <c r="Z1675" i="9"/>
  <c r="Z1676" i="9"/>
  <c r="Z1677" i="9"/>
  <c r="Z1678" i="9"/>
  <c r="Z1679" i="9"/>
  <c r="Z1680" i="9"/>
  <c r="Z1681" i="9"/>
  <c r="Z1682" i="9"/>
  <c r="Z1683" i="9"/>
  <c r="Z1684" i="9"/>
  <c r="Z1685" i="9"/>
  <c r="Z1686" i="9"/>
  <c r="Z1687" i="9"/>
  <c r="Z1688" i="9"/>
  <c r="Z1689" i="9"/>
  <c r="Z1690" i="9"/>
  <c r="Z1691" i="9"/>
  <c r="Z1692" i="9"/>
  <c r="Z1693" i="9"/>
  <c r="Z1694" i="9"/>
  <c r="Z1695" i="9"/>
  <c r="Z1696" i="9"/>
  <c r="Z1697" i="9"/>
  <c r="Z1698" i="9"/>
  <c r="Z1699" i="9"/>
  <c r="Z1700" i="9"/>
  <c r="Z1701" i="9"/>
  <c r="Z1702" i="9"/>
  <c r="Z1703" i="9"/>
  <c r="Z1704" i="9"/>
  <c r="Z1705" i="9"/>
  <c r="Z1706" i="9"/>
  <c r="Z1707" i="9"/>
  <c r="Z1708" i="9"/>
  <c r="Z1709" i="9"/>
  <c r="Z1710" i="9"/>
  <c r="Z1711" i="9"/>
  <c r="Z1712" i="9"/>
  <c r="Z1713" i="9"/>
  <c r="Z1714" i="9"/>
  <c r="Z1715" i="9"/>
  <c r="Z1716" i="9"/>
  <c r="Z1717" i="9"/>
  <c r="Z1718" i="9"/>
  <c r="Z1719" i="9"/>
  <c r="Z1720" i="9"/>
  <c r="Z1721" i="9"/>
  <c r="Z1722" i="9"/>
  <c r="Z1723" i="9"/>
  <c r="Z1724" i="9"/>
  <c r="Z1725" i="9"/>
  <c r="Z1726" i="9"/>
  <c r="Z1727" i="9"/>
  <c r="Z1728" i="9"/>
  <c r="Z1729" i="9"/>
  <c r="Z1730" i="9"/>
  <c r="Z1731" i="9"/>
  <c r="Z1732" i="9"/>
  <c r="Z1733" i="9"/>
  <c r="Z1734" i="9"/>
  <c r="Z1735" i="9"/>
  <c r="Z1736" i="9"/>
  <c r="Z1737" i="9"/>
  <c r="Z1738" i="9"/>
  <c r="Z1739" i="9"/>
  <c r="Z1740" i="9"/>
  <c r="Z1741" i="9"/>
  <c r="Z1742" i="9"/>
  <c r="Z1743" i="9"/>
  <c r="Z1744" i="9"/>
  <c r="Z1745" i="9"/>
  <c r="Z1746" i="9"/>
  <c r="Z1747" i="9"/>
  <c r="Z1748" i="9"/>
  <c r="Z1749" i="9"/>
  <c r="Z1750" i="9"/>
  <c r="Z1751" i="9"/>
  <c r="Z1752" i="9"/>
  <c r="Z1753" i="9"/>
  <c r="Z1754" i="9"/>
  <c r="Z1755" i="9"/>
  <c r="Z1756" i="9"/>
  <c r="Z1757" i="9"/>
  <c r="Z1758" i="9"/>
  <c r="Z1759" i="9"/>
  <c r="Z1760" i="9"/>
  <c r="Z1761" i="9"/>
  <c r="Z1762" i="9"/>
  <c r="Z1763" i="9"/>
  <c r="Z1764" i="9"/>
  <c r="Z1765" i="9"/>
  <c r="Z1766" i="9"/>
  <c r="Z1767" i="9"/>
  <c r="Z1768" i="9"/>
  <c r="Z1769" i="9"/>
  <c r="Z1770" i="9"/>
  <c r="Z1771" i="9"/>
  <c r="Z1772" i="9"/>
  <c r="Z1773" i="9"/>
  <c r="Z1774" i="9"/>
  <c r="Z1775" i="9"/>
  <c r="Z1776" i="9"/>
  <c r="Z1777" i="9"/>
  <c r="Z1778" i="9"/>
  <c r="Z1779" i="9"/>
  <c r="Z1780" i="9"/>
  <c r="Z1781" i="9"/>
  <c r="Z1782" i="9"/>
  <c r="Z1783" i="9"/>
  <c r="Z1784" i="9"/>
  <c r="Z1785" i="9"/>
  <c r="Z1786" i="9"/>
  <c r="Z1787" i="9"/>
  <c r="Z1788" i="9"/>
  <c r="Z1789" i="9"/>
  <c r="Z1790" i="9"/>
  <c r="Z1791" i="9"/>
  <c r="Z1792" i="9"/>
  <c r="Z1793" i="9"/>
  <c r="Z1794" i="9"/>
  <c r="Z1795" i="9"/>
  <c r="Z1796" i="9"/>
  <c r="Z1797" i="9"/>
  <c r="Z1798" i="9"/>
  <c r="Z1799" i="9"/>
  <c r="Z1800" i="9"/>
  <c r="Z1801" i="9"/>
  <c r="Z1802" i="9"/>
  <c r="Z1803" i="9"/>
  <c r="Z1804" i="9"/>
  <c r="Z1805" i="9"/>
  <c r="Z1806" i="9"/>
  <c r="Z1807" i="9"/>
  <c r="Z1808" i="9"/>
  <c r="Z1809" i="9"/>
  <c r="Z1810" i="9"/>
  <c r="Z1811" i="9"/>
  <c r="Z1812" i="9"/>
  <c r="Z1813" i="9"/>
  <c r="Z1814" i="9"/>
  <c r="Z1815" i="9"/>
  <c r="Z1816" i="9"/>
  <c r="Z1817" i="9"/>
  <c r="Z1818" i="9"/>
  <c r="Z1819" i="9"/>
  <c r="Z1820" i="9"/>
  <c r="Z1821" i="9"/>
  <c r="Z1822" i="9"/>
  <c r="Z1823" i="9"/>
  <c r="Z1824" i="9"/>
  <c r="Z1825" i="9"/>
  <c r="Z1826" i="9"/>
  <c r="Z1827" i="9"/>
  <c r="Z1828" i="9"/>
  <c r="Z1829" i="9"/>
  <c r="Z1830" i="9"/>
  <c r="Z1831" i="9"/>
  <c r="Z1832" i="9"/>
  <c r="Z1833" i="9"/>
  <c r="Z1834" i="9"/>
  <c r="Z1835" i="9"/>
  <c r="Z1836" i="9"/>
  <c r="Z1837" i="9"/>
  <c r="Z1838" i="9"/>
  <c r="Z1839" i="9"/>
  <c r="Z1840" i="9"/>
  <c r="Z1841" i="9"/>
  <c r="Z1842" i="9"/>
  <c r="Z1843" i="9"/>
  <c r="Z1844" i="9"/>
  <c r="Z1845" i="9"/>
  <c r="Z1846" i="9"/>
  <c r="Z1847" i="9"/>
  <c r="Z1848" i="9"/>
  <c r="Z1849" i="9"/>
  <c r="Z1850" i="9"/>
  <c r="Z1851" i="9"/>
  <c r="Z1852" i="9"/>
  <c r="Z1853" i="9"/>
  <c r="Z1854" i="9"/>
  <c r="Z1855" i="9"/>
  <c r="Z1856" i="9"/>
  <c r="Z1857" i="9"/>
  <c r="Z1858" i="9"/>
  <c r="Z1859" i="9"/>
  <c r="Z1860" i="9"/>
  <c r="Z1861" i="9"/>
  <c r="Z1862" i="9"/>
  <c r="Z1863" i="9"/>
  <c r="Z1864" i="9"/>
  <c r="Z1865" i="9"/>
  <c r="Z1866" i="9"/>
  <c r="Z1867" i="9"/>
  <c r="Z1868" i="9"/>
  <c r="Z1869" i="9"/>
  <c r="Z1870" i="9"/>
  <c r="Z1871" i="9"/>
  <c r="Z1872" i="9"/>
  <c r="Z1873" i="9"/>
  <c r="Z1874" i="9"/>
  <c r="Z1875" i="9"/>
  <c r="Z1876" i="9"/>
  <c r="Z1877" i="9"/>
  <c r="Z1878" i="9"/>
  <c r="Z1879" i="9"/>
  <c r="Z1880" i="9"/>
  <c r="Z1881" i="9"/>
  <c r="Z1882" i="9"/>
  <c r="Z1883" i="9"/>
  <c r="Z1884" i="9"/>
  <c r="Z1885" i="9"/>
  <c r="Z1886" i="9"/>
  <c r="Z1887" i="9"/>
  <c r="Z1888" i="9"/>
  <c r="Z1889" i="9"/>
  <c r="Z1890" i="9"/>
  <c r="Z1891" i="9"/>
  <c r="Z1892" i="9"/>
  <c r="Z1893" i="9"/>
  <c r="Z1894" i="9"/>
  <c r="Z1895" i="9"/>
  <c r="Z1896" i="9"/>
  <c r="Z1897" i="9"/>
  <c r="Z1898" i="9"/>
  <c r="Z1899" i="9"/>
  <c r="Z1900" i="9"/>
  <c r="Z1901" i="9"/>
  <c r="Z1902" i="9"/>
  <c r="Z1903" i="9"/>
  <c r="Z1904" i="9"/>
  <c r="Z1905" i="9"/>
  <c r="Z1906" i="9"/>
  <c r="Z1907" i="9"/>
  <c r="Z1908" i="9"/>
  <c r="Z1909" i="9"/>
  <c r="Z1910" i="9"/>
  <c r="Z1911" i="9"/>
  <c r="Z1912" i="9"/>
  <c r="Z1913" i="9"/>
  <c r="Z1914" i="9"/>
  <c r="Z1915" i="9"/>
  <c r="Z1916" i="9"/>
  <c r="Z1917" i="9"/>
  <c r="Z1918" i="9"/>
  <c r="Z1919" i="9"/>
  <c r="Z1920" i="9"/>
  <c r="Z1921" i="9"/>
  <c r="Z1922" i="9"/>
  <c r="Z1923" i="9"/>
  <c r="Z1924" i="9"/>
  <c r="Z1925" i="9"/>
  <c r="Z1926" i="9"/>
  <c r="Z1927" i="9"/>
  <c r="Z1928" i="9"/>
  <c r="Z1929" i="9"/>
  <c r="Z1930" i="9"/>
  <c r="Z1931" i="9"/>
  <c r="Z1932" i="9"/>
  <c r="Z1933" i="9"/>
  <c r="Z1934" i="9"/>
  <c r="Z1935" i="9"/>
  <c r="Z1936" i="9"/>
  <c r="Z1937" i="9"/>
  <c r="Z1938" i="9"/>
  <c r="Z1939" i="9"/>
  <c r="Z1940" i="9"/>
  <c r="Z1941" i="9"/>
  <c r="Z1942" i="9"/>
  <c r="Z1943" i="9"/>
  <c r="Z1944" i="9"/>
  <c r="Z1945" i="9"/>
  <c r="Z1946" i="9"/>
  <c r="Z1947" i="9"/>
  <c r="Z1948" i="9"/>
  <c r="Z1949" i="9"/>
  <c r="Z1950" i="9"/>
  <c r="Z1951" i="9"/>
  <c r="Z1952" i="9"/>
  <c r="Z1953" i="9"/>
  <c r="Z39" i="9"/>
  <c r="Z38" i="9"/>
  <c r="Z37" i="9"/>
  <c r="Z36" i="9"/>
  <c r="Z35" i="9"/>
  <c r="Z34" i="9"/>
  <c r="Z33" i="9"/>
  <c r="Z32" i="9"/>
  <c r="Z31" i="9"/>
  <c r="Z30" i="9"/>
  <c r="Z29" i="9"/>
  <c r="Z28" i="9"/>
  <c r="Z27" i="9"/>
  <c r="Z26" i="9"/>
  <c r="Z25" i="9"/>
  <c r="Z24" i="9"/>
  <c r="Z23" i="9"/>
  <c r="Z22" i="9"/>
  <c r="Z21" i="9"/>
  <c r="Z20" i="9"/>
  <c r="Z19" i="9"/>
  <c r="Z18" i="9"/>
  <c r="Z17" i="9"/>
  <c r="Z16" i="9"/>
  <c r="Z15" i="9"/>
  <c r="Z14" i="9"/>
  <c r="Z13" i="9"/>
  <c r="Z12" i="9"/>
  <c r="Z11" i="9"/>
  <c r="Z10" i="9"/>
  <c r="Z9" i="9"/>
  <c r="Z8" i="9"/>
  <c r="Z7" i="9"/>
  <c r="Z6" i="9"/>
  <c r="Z5" i="9"/>
  <c r="Z4" i="9"/>
  <c r="Z3" i="9"/>
  <c r="E1956" i="9"/>
  <c r="Z969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tc={537ACA72-755C-4AA3-945E-E5EC0D6E51A4}</author>
  </authors>
  <commentList>
    <comment ref="AH4" authorId="0" shapeId="0" xr:uid="{537ACA72-755C-4AA3-945E-E5EC0D6E51A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SUMIFS FOR SALES RANGE FOR DELIVERY TRUCK AS A SHIPPING METHOD AND REGION BEING EAST
</t>
      </text>
    </comment>
  </commentList>
</comments>
</file>

<file path=xl/sharedStrings.xml><?xml version="1.0" encoding="utf-8"?>
<sst xmlns="http://schemas.openxmlformats.org/spreadsheetml/2006/main" count="42912" uniqueCount="3062">
  <si>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</si>
  <si>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</si>
  <si>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</si>
  <si>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</si>
  <si>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</si>
  <si>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</si>
  <si>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</si>
  <si>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</si>
  <si>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</si>
  <si>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</si>
  <si>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</si>
  <si>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</si>
  <si>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</si>
  <si>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</si>
  <si>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</si>
  <si>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</si>
  <si>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</si>
  <si>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</si>
  <si>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</si>
  <si>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</si>
  <si>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</si>
  <si>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</si>
  <si>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</si>
  <si>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</si>
  <si>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High</t>
  </si>
  <si>
    <t>Bonnie Potter</t>
  </si>
  <si>
    <t>Express Air</t>
  </si>
  <si>
    <t>Corporate</t>
  </si>
  <si>
    <t>Office Supplies</t>
  </si>
  <si>
    <t>Pens &amp; Art Supplies</t>
  </si>
  <si>
    <t>Wrap Bag</t>
  </si>
  <si>
    <t>SANFORD Liquid Accent™ Tank-Style Highlighters</t>
  </si>
  <si>
    <t>United States</t>
  </si>
  <si>
    <t>West</t>
  </si>
  <si>
    <t>Washington</t>
  </si>
  <si>
    <t>Anacortes</t>
  </si>
  <si>
    <t>Not Specified</t>
  </si>
  <si>
    <t>Ronnie Proctor</t>
  </si>
  <si>
    <t>Delivery Truck</t>
  </si>
  <si>
    <t>Home Office</t>
  </si>
  <si>
    <t>Furniture</t>
  </si>
  <si>
    <t>Chairs &amp; Chairmats</t>
  </si>
  <si>
    <t>Jumbo Drum</t>
  </si>
  <si>
    <t>Global Troy™ Executive Leather Low-Back Tilter</t>
  </si>
  <si>
    <t>California</t>
  </si>
  <si>
    <t>San Gabriel</t>
  </si>
  <si>
    <t>Critical</t>
  </si>
  <si>
    <t>Marcus Dunlap</t>
  </si>
  <si>
    <t>Regular Air</t>
  </si>
  <si>
    <t>Office Furnishings</t>
  </si>
  <si>
    <t>Small Pack</t>
  </si>
  <si>
    <t>DAX Two-Tone Rosewood/Black Document Frame, Desktop, 5 x 7</t>
  </si>
  <si>
    <t>East</t>
  </si>
  <si>
    <t>New Jersey</t>
  </si>
  <si>
    <t>Roselle</t>
  </si>
  <si>
    <t>Medium</t>
  </si>
  <si>
    <t>Gwendolyn F Tyson</t>
  </si>
  <si>
    <t>Small Business</t>
  </si>
  <si>
    <t>Small Box</t>
  </si>
  <si>
    <t>Howard Miller 12-3/4 Diameter Accuwave DS ™ Wall Clock</t>
  </si>
  <si>
    <t>Central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</si>
  <si>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</si>
  <si>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</si>
  <si>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</si>
  <si>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</si>
  <si>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</si>
  <si>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</si>
  <si>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Timothy Reese</t>
  </si>
  <si>
    <t>Envelopes</t>
  </si>
  <si>
    <t>Grip Seal Envelopes</t>
  </si>
  <si>
    <t>New York</t>
  </si>
  <si>
    <t>Smithtown</t>
  </si>
  <si>
    <t>Tyvek ® Top-Opening Peel &amp; Seel ® Envelopes, Gray</t>
  </si>
  <si>
    <t>Sarah Ramsey</t>
  </si>
  <si>
    <t>Staples Gold Paper Clips</t>
  </si>
  <si>
    <t>Syracuse</t>
  </si>
  <si>
    <t>Technology</t>
  </si>
  <si>
    <t>Telephones and Communication</t>
  </si>
  <si>
    <t>StarTAC 7797</t>
  </si>
  <si>
    <t>Laurie Hanna</t>
  </si>
  <si>
    <t>DAX Natural Wood-Tone Poster Frame</t>
  </si>
  <si>
    <t>Montana</t>
  </si>
  <si>
    <t>Helena</t>
  </si>
  <si>
    <t>Jim Rodgers</t>
  </si>
  <si>
    <t>Office Machines</t>
  </si>
  <si>
    <t>Medium Box</t>
  </si>
  <si>
    <t>Hewlett Packard 6S Scientific Calculator</t>
  </si>
  <si>
    <t>Missoula</t>
  </si>
  <si>
    <t>Tony Wilkins Winters</t>
  </si>
  <si>
    <t>New York City</t>
  </si>
  <si>
    <t>Advantus Plastic Paper Clips</t>
  </si>
  <si>
    <t>Edna Thomas</t>
  </si>
  <si>
    <t>Paper</t>
  </si>
  <si>
    <t>Xerox 194</t>
  </si>
  <si>
    <t>Laguna Niguel</t>
  </si>
  <si>
    <t>Newell 323</t>
  </si>
  <si>
    <t>Guy Gallagher</t>
  </si>
  <si>
    <t>Eldon Image Series Black Desk Accessories</t>
  </si>
  <si>
    <t>Lakewood</t>
  </si>
  <si>
    <t>Matthew Berman</t>
  </si>
  <si>
    <t>Hunt Boston® Vacuum Mount KS Pencil Sharpener</t>
  </si>
  <si>
    <t>Oregon</t>
  </si>
  <si>
    <t>Grants Pass</t>
  </si>
  <si>
    <t>Canon P1-DHIII Palm Printing Calculator</t>
  </si>
  <si>
    <t>StarTAC 3000</t>
  </si>
  <si>
    <t>Low</t>
  </si>
  <si>
    <t>TimeportP7382</t>
  </si>
  <si>
    <t>Ricky Hensley</t>
  </si>
  <si>
    <t>Binders and Binder Accessories</t>
  </si>
  <si>
    <t>Storex DuraTech Recycled Plastic Frosted Binders</t>
  </si>
  <si>
    <t>Gresham</t>
  </si>
  <si>
    <t>Newell 338</t>
  </si>
  <si>
    <t>Theodore Moran</t>
  </si>
  <si>
    <t>Consumer</t>
  </si>
  <si>
    <t>AT&amp;T 2230 Dual Handset Phone With Caller ID/Call Waiting</t>
  </si>
  <si>
    <t>Redmond</t>
  </si>
  <si>
    <t>Lorraine Kelly</t>
  </si>
  <si>
    <t>6160</t>
  </si>
  <si>
    <t>Puyallup</t>
  </si>
  <si>
    <t>Sidney Russell Austin</t>
  </si>
  <si>
    <t>Jumbo Box</t>
  </si>
  <si>
    <t>Okidata Pacemark 4410N Wide Format Dot Matrix Printer</t>
  </si>
  <si>
    <t>Xerox 1903</t>
  </si>
  <si>
    <t>Randall Montgomery</t>
  </si>
  <si>
    <t>Durable Pressboard Binders</t>
  </si>
  <si>
    <t>Tonawanda</t>
  </si>
  <si>
    <t>Newell 310</t>
  </si>
  <si>
    <t>Pam Gilbert</t>
  </si>
  <si>
    <t>Xerox 193</t>
  </si>
  <si>
    <t>Texas</t>
  </si>
  <si>
    <t>Round Rock</t>
  </si>
  <si>
    <t>Snap-A-Way® Black Print Carbonless Speed Message, No Reply Area, Duplicate</t>
  </si>
  <si>
    <t>Lynn Morrow</t>
  </si>
  <si>
    <t>Labels</t>
  </si>
  <si>
    <t>Avery 501</t>
  </si>
  <si>
    <t>South</t>
  </si>
  <si>
    <t>Virginia</t>
  </si>
  <si>
    <t>Salem</t>
  </si>
  <si>
    <t>5165</t>
  </si>
  <si>
    <t>Ellen McCormick</t>
  </si>
  <si>
    <t>Storage &amp; Organization</t>
  </si>
  <si>
    <t>Dual Level, Single-Width Filing Carts</t>
  </si>
  <si>
    <t>Napa</t>
  </si>
  <si>
    <t>Scott Bunn</t>
  </si>
  <si>
    <t>Hon 4070 Series Pagoda™ Armless Upholstered Stacking Chairs</t>
  </si>
  <si>
    <t>Hon Valutask™ Swivel Chairs</t>
  </si>
  <si>
    <t>Global High-Back Leather Tilter, Burgundy</t>
  </si>
  <si>
    <t>Annette Boone</t>
  </si>
  <si>
    <t>Vermont</t>
  </si>
  <si>
    <t>Burlington</t>
  </si>
  <si>
    <t>Edgar Stone</t>
  </si>
  <si>
    <t>Tables</t>
  </si>
  <si>
    <t>Hon 94000 Series Round Tables</t>
  </si>
  <si>
    <t>Ohio</t>
  </si>
  <si>
    <t>Canton</t>
  </si>
  <si>
    <t>Helen Stein</t>
  </si>
  <si>
    <t>6" Cubicle Wall Clock, Black</t>
  </si>
  <si>
    <t>Cincinnati</t>
  </si>
  <si>
    <t>GBC DocuBind TL300 Electric Binding System</t>
  </si>
  <si>
    <t>Norman Shields</t>
  </si>
  <si>
    <t>Fellowes Super Stor/Drawer® Files</t>
  </si>
  <si>
    <t>Vacaville</t>
  </si>
  <si>
    <t>Avery 493</t>
  </si>
  <si>
    <t>Wallace Werner</t>
  </si>
  <si>
    <t>Prismacolor Color Pencil Set</t>
  </si>
  <si>
    <t>Vallejo</t>
  </si>
  <si>
    <t>Array® Memo Cubes</t>
  </si>
  <si>
    <t>2180</t>
  </si>
  <si>
    <t>Victoria Baker Hoover</t>
  </si>
  <si>
    <t>REDIFORM Incoming/Outgoing Call Register, 11" X 8 1/2", 100 Messages</t>
  </si>
  <si>
    <t>Louisiana</t>
  </si>
  <si>
    <t>Terrytown</t>
  </si>
  <si>
    <t>Xerox 1897</t>
  </si>
  <si>
    <t>Scissors, Rulers and Trimmers</t>
  </si>
  <si>
    <t>Acme® 8" Straight Scissors</t>
  </si>
  <si>
    <t>Eddie House Mueller</t>
  </si>
  <si>
    <t>Office Star - Mid Back Dual function Ergonomic High Back Chair with 2-Way Adjustable Arms</t>
  </si>
  <si>
    <t>Illinois</t>
  </si>
  <si>
    <t>Chicago</t>
  </si>
  <si>
    <t>Computer Peripherals</t>
  </si>
  <si>
    <t>Belkin 107-key enhanced keyboard, USB/PS/2 interface</t>
  </si>
  <si>
    <t>Max McKenna</t>
  </si>
  <si>
    <t>Kansas</t>
  </si>
  <si>
    <t>Manhattan</t>
  </si>
  <si>
    <t>5185</t>
  </si>
  <si>
    <t>Claudia Boyle</t>
  </si>
  <si>
    <t>Belkin 105-Key Black Keyboard</t>
  </si>
  <si>
    <t>Maine</t>
  </si>
  <si>
    <t>Biddeford</t>
  </si>
  <si>
    <t>Caroline Johnston</t>
  </si>
  <si>
    <t>Bookcases</t>
  </si>
  <si>
    <t>Atlantic Metals Mobile 5-Shelf Bookcases, Custom Colors</t>
  </si>
  <si>
    <t>Massachusetts</t>
  </si>
  <si>
    <t>Boston</t>
  </si>
  <si>
    <t>Avery Durable Binders</t>
  </si>
  <si>
    <t>Lois Hamilton</t>
  </si>
  <si>
    <t>New Hampshire</t>
  </si>
  <si>
    <t>Dover</t>
  </si>
  <si>
    <t>Tom McFarland</t>
  </si>
  <si>
    <t>Lodi</t>
  </si>
  <si>
    <t>Ron Newton</t>
  </si>
  <si>
    <t>Dixon Prang® Watercolor Pencils, 10-Color Set with Brush</t>
  </si>
  <si>
    <t>Lake Oswego</t>
  </si>
  <si>
    <t>EcoTones® Memo Sheets</t>
  </si>
  <si>
    <t>Dwight M Carr</t>
  </si>
  <si>
    <t>Fuji Slim Jewel Case CD-R</t>
  </si>
  <si>
    <t>Mcminnville</t>
  </si>
  <si>
    <t>Linda Weiss</t>
  </si>
  <si>
    <t>Seattle</t>
  </si>
  <si>
    <t>Helen H Murphy</t>
  </si>
  <si>
    <t>Avery 51</t>
  </si>
  <si>
    <t>Utah</t>
  </si>
  <si>
    <t>Layton</t>
  </si>
  <si>
    <t>6185</t>
  </si>
  <si>
    <t>Shawn Stern</t>
  </si>
  <si>
    <t>Acme® Office Executive Series Stainless Steel Trimmers</t>
  </si>
  <si>
    <t>Tysons Corner</t>
  </si>
  <si>
    <t>Kara Allison</t>
  </si>
  <si>
    <t>Eldon Regeneration Recycled Desk Accessories, Smoke</t>
  </si>
  <si>
    <t>Alton</t>
  </si>
  <si>
    <t>#10-4 1/8" x 9 1/2" Premium Diagonal Seam Envelopes</t>
  </si>
  <si>
    <t>Dale Gillespie</t>
  </si>
  <si>
    <t>Xerox 1939</t>
  </si>
  <si>
    <t>Petaluma</t>
  </si>
  <si>
    <t>Fiskars® Softgrip Scissors</t>
  </si>
  <si>
    <t>Brooke Weeks Taylor</t>
  </si>
  <si>
    <t>Xerox 1964</t>
  </si>
  <si>
    <t>Connecticut</t>
  </si>
  <si>
    <t>Ansonia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</si>
  <si>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</si>
  <si>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</si>
  <si>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</si>
  <si>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</si>
  <si>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</si>
  <si>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</si>
  <si>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Large Box</t>
  </si>
  <si>
    <t>Laminate Occasional Tables</t>
  </si>
  <si>
    <t>Yvonne Fox</t>
  </si>
  <si>
    <t>Tenex B1-RE Series Chair Mats for Low Pile Carpets</t>
  </si>
  <si>
    <t>Watauga</t>
  </si>
  <si>
    <t>Global Ergonomic Managers Chair</t>
  </si>
  <si>
    <t>Geoffrey Zhu</t>
  </si>
  <si>
    <t>PC Concepts 116 Key Quantum 3000 Keyboard</t>
  </si>
  <si>
    <t>Tennessee</t>
  </si>
  <si>
    <t>Kingsport</t>
  </si>
  <si>
    <t>Wausau Papers Astrobrights® Colored Envelopes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</si>
  <si>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</si>
  <si>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</si>
  <si>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</si>
  <si>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</si>
  <si>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</si>
  <si>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</si>
  <si>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Diana Xu</t>
  </si>
  <si>
    <t>T60</t>
  </si>
  <si>
    <t>Colorado</t>
  </si>
  <si>
    <t>Fort Collins</t>
  </si>
  <si>
    <t>Appliances</t>
  </si>
  <si>
    <t>Belkin 6 Outlet Metallic Surge Strip</t>
  </si>
  <si>
    <t>Robin Kramer Vaughn</t>
  </si>
  <si>
    <t>Bush Westfield Collection Bookcases, Fully Assembled</t>
  </si>
  <si>
    <t>Richland</t>
  </si>
  <si>
    <t>Xerox 1952</t>
  </si>
  <si>
    <t>Vicki Hauser</t>
  </si>
  <si>
    <t>Okidata ML320 Series Turbo Dot Matrix Printers</t>
  </si>
  <si>
    <t>Lebanon</t>
  </si>
  <si>
    <t>Janice Cole</t>
  </si>
  <si>
    <t>Fellowes Mobile Numeric Keypad, Graphite</t>
  </si>
  <si>
    <t>Baton Rouge</t>
  </si>
  <si>
    <t>Polycom ViaVideo™ Desktop Video Communications Unit</t>
  </si>
  <si>
    <t>Staples Wirebound Steno Books, 6" x 9", 12/Pack</t>
  </si>
  <si>
    <t>Christina Matthews</t>
  </si>
  <si>
    <t>Staples® General Use 3-Ring Binders</t>
  </si>
  <si>
    <t>Fort Lee</t>
  </si>
  <si>
    <t>Wesley Waller</t>
  </si>
  <si>
    <t>Zoom V.92 USB External Faxmodem</t>
  </si>
  <si>
    <t>San Francisco</t>
  </si>
  <si>
    <t>Phillip Holmes</t>
  </si>
  <si>
    <t>Arlington</t>
  </si>
  <si>
    <t>Alex Harrell</t>
  </si>
  <si>
    <t>Riverleaf Stik-Withit® Designer Note Cubes®</t>
  </si>
  <si>
    <t>Gainesville</t>
  </si>
  <si>
    <t>Lloyd Norris</t>
  </si>
  <si>
    <t>Avery Arch Ring Binders</t>
  </si>
  <si>
    <t>Arlington Heights</t>
  </si>
  <si>
    <t>Gerald Kearney</t>
  </si>
  <si>
    <t>APC 7 Outlet Network SurgeArrest Surge Protector</t>
  </si>
  <si>
    <t>Aurora</t>
  </si>
  <si>
    <t>Fellowes 17-key keypad for PS/2 interface</t>
  </si>
  <si>
    <t>StarTAC ST7762</t>
  </si>
  <si>
    <t>Danny Hong</t>
  </si>
  <si>
    <t>Panasonic KX-P2130 Dot Matrix Printer</t>
  </si>
  <si>
    <t>Wilson Jones® Four-Pocket Poly Binders</t>
  </si>
  <si>
    <t>Tammy Goldman</t>
  </si>
  <si>
    <t>Xerox 1996</t>
  </si>
  <si>
    <t>Lehi</t>
  </si>
  <si>
    <t>Acco® Hot Clips™ Clips to Go</t>
  </si>
  <si>
    <t>Samantha Weaver</t>
  </si>
  <si>
    <t>Overland Park</t>
  </si>
  <si>
    <t>Leroy Blanchard</t>
  </si>
  <si>
    <t>Michigan</t>
  </si>
  <si>
    <t>Detroit</t>
  </si>
  <si>
    <t>Max Small</t>
  </si>
  <si>
    <t>Xerox 1933</t>
  </si>
  <si>
    <t>Oklahoma</t>
  </si>
  <si>
    <t>Bartlesville</t>
  </si>
  <si>
    <t>Imation 3.5" Unformatted DS/HD Diskettes, 10/Box</t>
  </si>
  <si>
    <t>Floyd Dale</t>
  </si>
  <si>
    <t>Super Bands, 12/Pack</t>
  </si>
  <si>
    <t>Troy</t>
  </si>
  <si>
    <t>3M Organizer Strips</t>
  </si>
  <si>
    <t>Seth Thomas 8 1/2" Cubicle Clock</t>
  </si>
  <si>
    <t>Newell 309</t>
  </si>
  <si>
    <t>Anna Wood</t>
  </si>
  <si>
    <t>Utica</t>
  </si>
  <si>
    <t>252</t>
  </si>
  <si>
    <t>Kleencut® Forged Office Shears by Acme United Corporation</t>
  </si>
  <si>
    <t>Frances Saunders</t>
  </si>
  <si>
    <t>Hewlett-Packard 2600DN Business Color Inkjet Printer</t>
  </si>
  <si>
    <t>Murray</t>
  </si>
  <si>
    <t>Colleen Andrews</t>
  </si>
  <si>
    <t>Global Push Button Manager's Chair, Indigo</t>
  </si>
  <si>
    <t>North Carolina</t>
  </si>
  <si>
    <t>Mint Hill</t>
  </si>
  <si>
    <t>Michele Bullard</t>
  </si>
  <si>
    <t>Fellowes Black Plastic Comb Bindings</t>
  </si>
  <si>
    <t>Orland Park</t>
  </si>
  <si>
    <t>Eldon Expressions™ Desk Accessory, Wood Pencil Holder, Oak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</si>
  <si>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</si>
  <si>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</si>
  <si>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</si>
  <si>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</si>
  <si>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</si>
  <si>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</si>
  <si>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</si>
  <si>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Shawn McIntyre</t>
  </si>
  <si>
    <t>Okidata ML390 Turbo Dot Matrix Printers</t>
  </si>
  <si>
    <t>Louisville</t>
  </si>
  <si>
    <t>Gilbert Scarborough</t>
  </si>
  <si>
    <t>Xerox Blank Computer Paper</t>
  </si>
  <si>
    <t>Fountain</t>
  </si>
  <si>
    <t>Amy Ellis Holder</t>
  </si>
  <si>
    <t>Bevis Round Bullnose 29" High Table Top</t>
  </si>
  <si>
    <t>Grand Junction</t>
  </si>
  <si>
    <t>Storex Dura Pro™ Binders</t>
  </si>
  <si>
    <t>270c</t>
  </si>
  <si>
    <t>Marshall Brandt Briggs</t>
  </si>
  <si>
    <t>BPI Conference Tables</t>
  </si>
  <si>
    <t>Maryville</t>
  </si>
  <si>
    <t>Avery 514</t>
  </si>
  <si>
    <t>Brenda Nelson Blanchard</t>
  </si>
  <si>
    <t>DIXON Oriole® Pencils</t>
  </si>
  <si>
    <t>Richfield</t>
  </si>
  <si>
    <t>StarTAC Series</t>
  </si>
  <si>
    <t>Brett Hawkins</t>
  </si>
  <si>
    <t>Global Adaptabilities™ Conference Tables</t>
  </si>
  <si>
    <t>Highlands Ranch</t>
  </si>
  <si>
    <t>Irene Li</t>
  </si>
  <si>
    <t>Acme® Elite Stainless Steel Scissors</t>
  </si>
  <si>
    <t>Hanover</t>
  </si>
  <si>
    <t>Allan Shields</t>
  </si>
  <si>
    <t>Maxell Pro 80 Minute CD-R, 10/Pack</t>
  </si>
  <si>
    <t>Florida</t>
  </si>
  <si>
    <t>Seminole</t>
  </si>
  <si>
    <t>Edward Pugh</t>
  </si>
  <si>
    <t>Newell 340</t>
  </si>
  <si>
    <t>New Mexico</t>
  </si>
  <si>
    <t>Santa Fe</t>
  </si>
  <si>
    <t>Carlos Hess</t>
  </si>
  <si>
    <t>Hon iLevel™ Computer Training Table</t>
  </si>
  <si>
    <t>Cleveland Heights</t>
  </si>
  <si>
    <t>Ross Frederick</t>
  </si>
  <si>
    <t>Keytronic 105-Key Spanish Keyboard</t>
  </si>
  <si>
    <t>San Antonio</t>
  </si>
  <si>
    <t>Xerox 214</t>
  </si>
  <si>
    <t>Tennsco Commercial Shelving</t>
  </si>
  <si>
    <t>James Beck</t>
  </si>
  <si>
    <t>Staples Brown Kraft Recycled Clasp Envelopes</t>
  </si>
  <si>
    <t>Arizona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</si>
  <si>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</si>
  <si>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</si>
  <si>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</si>
  <si>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</si>
  <si>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</si>
  <si>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Xerox 1922</t>
  </si>
  <si>
    <t>Sam Rouse</t>
  </si>
  <si>
    <t>Hewlett-Packard Deskjet 940 REFURBISHED Color Inkjet Printer</t>
  </si>
  <si>
    <t>Georgia</t>
  </si>
  <si>
    <t>Forest Park</t>
  </si>
  <si>
    <t>Eleanor Swain</t>
  </si>
  <si>
    <t>Charlotte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</si>
  <si>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</si>
  <si>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</si>
  <si>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</si>
  <si>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</si>
  <si>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</si>
  <si>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</si>
  <si>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Vickie Andrews</t>
  </si>
  <si>
    <t>Accessory36</t>
  </si>
  <si>
    <t>Belleville</t>
  </si>
  <si>
    <t>Pauline Boyette</t>
  </si>
  <si>
    <t>Newark</t>
  </si>
  <si>
    <t>Virginia Gay</t>
  </si>
  <si>
    <t>ACCOHIDE® Binder by Acco</t>
  </si>
  <si>
    <t>Shawnee</t>
  </si>
  <si>
    <t>O'Sullivan Elevations Bookcase, Cherry Finish</t>
  </si>
  <si>
    <t>Patricia Cole Blair</t>
  </si>
  <si>
    <t>Memorex 4.7GB DVD+RW, 3/Pack</t>
  </si>
  <si>
    <t>Wichita</t>
  </si>
  <si>
    <t>MicroTAC 650</t>
  </si>
  <si>
    <t>Sara O'Connor</t>
  </si>
  <si>
    <t>Imation 3.5", DISKETTE 44766 HGHLD3.52HD/FM, 10/Pack</t>
  </si>
  <si>
    <t>Loveland</t>
  </si>
  <si>
    <t>Thomas McAllister</t>
  </si>
  <si>
    <t>80 Minute Slim Jewel Case CD-R , 10/Pack - Staples</t>
  </si>
  <si>
    <t>Maryland</t>
  </si>
  <si>
    <t>Pikesville</t>
  </si>
  <si>
    <t>Accessory34</t>
  </si>
  <si>
    <t>Glen Caldwell</t>
  </si>
  <si>
    <t>Ruby Gibbons</t>
  </si>
  <si>
    <t>High Speed Automatic Electric Letter Opener</t>
  </si>
  <si>
    <t>Benjamin Kaufman</t>
  </si>
  <si>
    <t>Belchertown</t>
  </si>
  <si>
    <t>Katherine Kearney</t>
  </si>
  <si>
    <t>Eldon® Expressions™ Wood Desk Accessories, Oak</t>
  </si>
  <si>
    <t>Lemon Grove</t>
  </si>
  <si>
    <t>Decoflex Hanging Personal Folder File, Blue</t>
  </si>
  <si>
    <t>Arthur Lowe Nash</t>
  </si>
  <si>
    <t>Potomac</t>
  </si>
  <si>
    <t>Brenda May</t>
  </si>
  <si>
    <t>Bell Sonecor JB700 Caller ID</t>
  </si>
  <si>
    <t>Batavia</t>
  </si>
  <si>
    <t>Faye Dyer</t>
  </si>
  <si>
    <t>Sanford</t>
  </si>
  <si>
    <t>Bradley Pollock</t>
  </si>
  <si>
    <t>Acco Keyboard-In-A-Box®</t>
  </si>
  <si>
    <t>Goffstown</t>
  </si>
  <si>
    <t>Curtis O'Connell</t>
  </si>
  <si>
    <t>SAFCO Arco Folding Chair</t>
  </si>
  <si>
    <t>Medford</t>
  </si>
  <si>
    <t>Eldon® 200 Class™ Desk Accessories, Burgundy</t>
  </si>
  <si>
    <t>Bobby Clements</t>
  </si>
  <si>
    <t>Hoover Commercial Soft Guard Upright Vacuum And Disposable Filtration Bags</t>
  </si>
  <si>
    <t>Columbus</t>
  </si>
  <si>
    <t>Master Giant Foot® Doorstop, Safety Yellow</t>
  </si>
  <si>
    <t>Jacqueline Noble</t>
  </si>
  <si>
    <t>Avery Hi-Liter GlideStik Fluorescent Highlighter, Yellow Ink</t>
  </si>
  <si>
    <t>Miami</t>
  </si>
  <si>
    <t>Lynn Epstein</t>
  </si>
  <si>
    <t>Anderson Hickey Conga Table Tops &amp; Accessories</t>
  </si>
  <si>
    <t>Bangor</t>
  </si>
  <si>
    <t>Rosemary English</t>
  </si>
  <si>
    <t>Portland</t>
  </si>
  <si>
    <t>Kim Weiss</t>
  </si>
  <si>
    <t>GE 48" Fluorescent Tube, Cool White Energy Saver, 34 Watts, 30/Box</t>
  </si>
  <si>
    <t>Juanita Coley Knox</t>
  </si>
  <si>
    <t>Watertown</t>
  </si>
  <si>
    <t>Bonnie Chambers</t>
  </si>
  <si>
    <t>Maxell 3.5" DS/HD IBM-Formatted Diskettes, 10/Pack</t>
  </si>
  <si>
    <t>Glendale</t>
  </si>
  <si>
    <t>Xerox 1898</t>
  </si>
  <si>
    <t>Barbara McNamara</t>
  </si>
  <si>
    <t>Bevis 36 x 72 Conference Tables</t>
  </si>
  <si>
    <t>Kingman</t>
  </si>
  <si>
    <t>Chris F Brandt</t>
  </si>
  <si>
    <t>M70</t>
  </si>
  <si>
    <t>King of Prussia</t>
  </si>
  <si>
    <t>Patrick Rosenthal</t>
  </si>
  <si>
    <t>Sanyo Counter Height Refrigerator with Crisper, 3.6 Cubic Foot, Stainless Steel/Black</t>
  </si>
  <si>
    <t>Rhode Island</t>
  </si>
  <si>
    <t>Cranston</t>
  </si>
  <si>
    <t>Troy Moon</t>
  </si>
  <si>
    <t>Executive Impressions 13" Clairmont Wall Clock</t>
  </si>
  <si>
    <t>Oakland</t>
  </si>
  <si>
    <t>Sam Oh</t>
  </si>
  <si>
    <t>1726 Digital Answering Machine</t>
  </si>
  <si>
    <t>Lewiston</t>
  </si>
  <si>
    <t>Roberta Mullins Peters</t>
  </si>
  <si>
    <t>Everett</t>
  </si>
  <si>
    <t>Jeanne Werner</t>
  </si>
  <si>
    <t>O'Sullivan Living Dimensions 3-Shelf Bookcases</t>
  </si>
  <si>
    <t>Xerox 1971</t>
  </si>
  <si>
    <t>Accessory4</t>
  </si>
  <si>
    <t>Sandra Sharma</t>
  </si>
  <si>
    <t>Morristown</t>
  </si>
  <si>
    <t>Sylvia Bush</t>
  </si>
  <si>
    <t>3M Office Air Cleaner</t>
  </si>
  <si>
    <t>Danielle Watts</t>
  </si>
  <si>
    <t>Deluxe Rollaway Locking File with Drawer</t>
  </si>
  <si>
    <t>Bloomington</t>
  </si>
  <si>
    <t>Renee Alston</t>
  </si>
  <si>
    <t>Pressboard Data Binder, Crimson, 12" X 8 1/2"</t>
  </si>
  <si>
    <t>Drexel Hill</t>
  </si>
  <si>
    <t>8860</t>
  </si>
  <si>
    <t>Angela Howe</t>
  </si>
  <si>
    <t>GBC Instant Index™ System for Binding Systems</t>
  </si>
  <si>
    <t>Nebraska</t>
  </si>
  <si>
    <t>Grand Island</t>
  </si>
  <si>
    <t>Roger Schwartz</t>
  </si>
  <si>
    <t>Xerox 4200 Series MultiUse Premium Copy Paper (20Lb. and 84 Bright)</t>
  </si>
  <si>
    <t>Kearney</t>
  </si>
  <si>
    <t>T18</t>
  </si>
  <si>
    <t>Joel Buckley</t>
  </si>
  <si>
    <t>Lincoln</t>
  </si>
  <si>
    <t>Erica R Fuller</t>
  </si>
  <si>
    <t>Fellowes EZ Multi-Media Keyboard</t>
  </si>
  <si>
    <t>Missouri</t>
  </si>
  <si>
    <t>Clayton</t>
  </si>
  <si>
    <t>Telescoping Adjustable Floor Lamp</t>
  </si>
  <si>
    <t>Shawn Combs</t>
  </si>
  <si>
    <t>Filing/Storage Totes and Swivel Casters</t>
  </si>
  <si>
    <t>Auburn</t>
  </si>
  <si>
    <t>Monica McCormick</t>
  </si>
  <si>
    <t>Logitech Access Keyboard</t>
  </si>
  <si>
    <t>Albemarle</t>
  </si>
  <si>
    <t>Xerox 1929</t>
  </si>
  <si>
    <t>Denise Carver</t>
  </si>
  <si>
    <t>Cuyahoga Falls</t>
  </si>
  <si>
    <t>Bruce Stark</t>
  </si>
  <si>
    <t>Howard Miller 16" Diameter Gallery Wall Clock</t>
  </si>
  <si>
    <t>Dayton</t>
  </si>
  <si>
    <t>June Frank Hammond</t>
  </si>
  <si>
    <t>Rediform S.O.S. Phone Message Books</t>
  </si>
  <si>
    <t>South Vineland</t>
  </si>
  <si>
    <t>Calvin Parsons Walter</t>
  </si>
  <si>
    <t>Binding Machine Supplies</t>
  </si>
  <si>
    <t>San Juan</t>
  </si>
  <si>
    <t>Carolyn Proctor</t>
  </si>
  <si>
    <t>Hot File® 7-Pocket, Floor Stand</t>
  </si>
  <si>
    <t>Scott Feldman</t>
  </si>
  <si>
    <t>Polycom Soundstation EX Audio-Conferencing Telephone, Black</t>
  </si>
  <si>
    <t>Elizabeth</t>
  </si>
  <si>
    <t>Ernest Barber</t>
  </si>
  <si>
    <t>Nevada</t>
  </si>
  <si>
    <t>Carson City</t>
  </si>
  <si>
    <t>Accessory20</t>
  </si>
  <si>
    <t>Manila Recycled Extra-Heavyweight Clasp Envelopes, 6" x 9"</t>
  </si>
  <si>
    <t>Alice Berger McIntyre</t>
  </si>
  <si>
    <t>Lunenburg</t>
  </si>
  <si>
    <t>Thelma Abrams</t>
  </si>
  <si>
    <t>Urbana</t>
  </si>
  <si>
    <t>Judy Barrett</t>
  </si>
  <si>
    <t>14-7/8 x 11 Blue Bar Computer Printout Paper</t>
  </si>
  <si>
    <t>Norfolk</t>
  </si>
  <si>
    <t>Newell 333</t>
  </si>
  <si>
    <t>Valerie Moon</t>
  </si>
  <si>
    <t>Office Star - Contemporary Task Swivel chair with 2-way adjustable arms, Plum</t>
  </si>
  <si>
    <t>Roseville</t>
  </si>
  <si>
    <t>2160i</t>
  </si>
  <si>
    <t>Joyce Murray</t>
  </si>
  <si>
    <t>210 Trimline Phone, White</t>
  </si>
  <si>
    <t>Los Altos</t>
  </si>
  <si>
    <t>Vinyl Sectional Post Binders</t>
  </si>
  <si>
    <t>Leslie Rowland</t>
  </si>
  <si>
    <t>Los Banos</t>
  </si>
  <si>
    <t>George Terry</t>
  </si>
  <si>
    <t>Seth Thomas 14" Putty-Colored Wall Clock</t>
  </si>
  <si>
    <t>Los Gatos</t>
  </si>
  <si>
    <t>Anne Armstrong</t>
  </si>
  <si>
    <t>Tenex Personal Self-Stacking Standard File Box, Black/Gray</t>
  </si>
  <si>
    <t>Millville</t>
  </si>
  <si>
    <t>Debbie Stevenson</t>
  </si>
  <si>
    <t>Economy Rollaway Files</t>
  </si>
  <si>
    <t>West Hollywood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</si>
  <si>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</si>
  <si>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</si>
  <si>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</si>
  <si>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</si>
  <si>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</si>
  <si>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</si>
  <si>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</si>
  <si>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</si>
  <si>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</si>
  <si>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</si>
  <si>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</si>
  <si>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</si>
  <si>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</si>
  <si>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</si>
  <si>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</si>
  <si>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</si>
  <si>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</si>
  <si>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Donna Craven</t>
  </si>
  <si>
    <t>Randallstown</t>
  </si>
  <si>
    <t>Edgar McKenzie</t>
  </si>
  <si>
    <t>Staples 6 Outlet Surge</t>
  </si>
  <si>
    <t>Oswego</t>
  </si>
  <si>
    <t>Cardinal Poly Pocket Divider Pockets for Ring Binders</t>
  </si>
  <si>
    <t>Copiers and Fax</t>
  </si>
  <si>
    <t>Canon PC1060 Personal Laser Copier</t>
  </si>
  <si>
    <t>Edward Leonard</t>
  </si>
  <si>
    <t>Avery 49</t>
  </si>
  <si>
    <t>Fresno</t>
  </si>
  <si>
    <t>Molly Vincent</t>
  </si>
  <si>
    <t>Ronnie Creech</t>
  </si>
  <si>
    <t>South Portland</t>
  </si>
  <si>
    <t>Eileen Cheek</t>
  </si>
  <si>
    <t>Accessory25</t>
  </si>
  <si>
    <t>Norwood</t>
  </si>
  <si>
    <t>Toni Swanson</t>
  </si>
  <si>
    <t>Newell 343</t>
  </si>
  <si>
    <t>Okidata ML395C Color Dot Matrix Printer</t>
  </si>
  <si>
    <t>Southworth 25% Cotton Linen-Finish Paper &amp; Envelopes</t>
  </si>
  <si>
    <t>Douglas Buck</t>
  </si>
  <si>
    <t>Xerox 21</t>
  </si>
  <si>
    <t>Seatac</t>
  </si>
  <si>
    <t>Advantus Rolling Storage Box</t>
  </si>
  <si>
    <t>Jimmy Alston Holder</t>
  </si>
  <si>
    <t>Imation 3.5 IBM Formatted Diskettes, 10/Box</t>
  </si>
  <si>
    <t>Steve McKee</t>
  </si>
  <si>
    <t>Adesso Programmable 142-Key Keyboard</t>
  </si>
  <si>
    <t>Murfreesboro</t>
  </si>
  <si>
    <t>Carol Saunders</t>
  </si>
  <si>
    <t>Xerox 1908</t>
  </si>
  <si>
    <t>Kentucky</t>
  </si>
  <si>
    <t>Bowling Green</t>
  </si>
  <si>
    <t>Talkabout T8367</t>
  </si>
  <si>
    <t>Cameron Owens</t>
  </si>
  <si>
    <t>Tennsco Lockers, Gray</t>
  </si>
  <si>
    <t>Covington</t>
  </si>
  <si>
    <t>SAFCO Folding Chair Trolley</t>
  </si>
  <si>
    <t>Gregory Rao</t>
  </si>
  <si>
    <t>Xerox 1910</t>
  </si>
  <si>
    <t>Manteca</t>
  </si>
  <si>
    <t>C-Line Peel &amp; Stick Add-On Filing Pockets, 8-3/4 x 5-1/8, 10/Pack</t>
  </si>
  <si>
    <t>Mark Ritchie</t>
  </si>
  <si>
    <t>Nu-Dell Executive Frame</t>
  </si>
  <si>
    <t>Aaron Riggs</t>
  </si>
  <si>
    <t>Canon MP41DH Printing Calculator</t>
  </si>
  <si>
    <t>Wirebound Message Book, 4 per Page</t>
  </si>
  <si>
    <t>Bevis Round Conference Table Top, X-Base</t>
  </si>
  <si>
    <t>Gina McKnight</t>
  </si>
  <si>
    <t>Fellowes PB500 Electric Punch Plastic Comb Binding Machine with Manual Bind</t>
  </si>
  <si>
    <t>Farragut</t>
  </si>
  <si>
    <t>Lexmark 4227 Plus Dot Matrix Printer</t>
  </si>
  <si>
    <t>April Hu</t>
  </si>
  <si>
    <t>Mesa</t>
  </si>
  <si>
    <t>Xerox 1978</t>
  </si>
  <si>
    <t>Jill Clements</t>
  </si>
  <si>
    <t>GBC Pre-Punched Binding Paper, Plastic, White, 8-1/2" x 11"</t>
  </si>
  <si>
    <t>Montclair</t>
  </si>
  <si>
    <t>Alice Coley</t>
  </si>
  <si>
    <t>GBC Recycled Regency Composition Covers</t>
  </si>
  <si>
    <t>Ruth Lamm</t>
  </si>
  <si>
    <t>Accessory29</t>
  </si>
  <si>
    <t>Vernon Hills</t>
  </si>
  <si>
    <t>Soundgear Copyboard Conference Phone, Optional Battery</t>
  </si>
  <si>
    <t>Henry Ball</t>
  </si>
  <si>
    <t>DAX Wood Document Frame.</t>
  </si>
  <si>
    <t>West Virginia</t>
  </si>
  <si>
    <t>Morgantown</t>
  </si>
  <si>
    <t>Dennis Boykin Townsend</t>
  </si>
  <si>
    <t>Wilson Jones Hanging View Binder, White, 1"</t>
  </si>
  <si>
    <t>Roswell</t>
  </si>
  <si>
    <t>Edna Monroe Talley</t>
  </si>
  <si>
    <t>Seguin</t>
  </si>
  <si>
    <t>BoxOffice By Design Rectangular and Half-Moon Meeting Room Tables</t>
  </si>
  <si>
    <t>Sharp 1540cs Digital Laser Copier</t>
  </si>
  <si>
    <t>2160</t>
  </si>
  <si>
    <t>Peggy Chan</t>
  </si>
  <si>
    <t>White GlueTop Scratch Pads</t>
  </si>
  <si>
    <t>Sherman</t>
  </si>
  <si>
    <t>Kristine Connolly</t>
  </si>
  <si>
    <t>Adams Phone Message Book, 200 Message Capacity, 8 1/16” x 11”</t>
  </si>
  <si>
    <t>Los Angeles</t>
  </si>
  <si>
    <t>Walter Young</t>
  </si>
  <si>
    <t>Pleasant Grove</t>
  </si>
  <si>
    <t>Kristina Sanders</t>
  </si>
  <si>
    <t>Provo</t>
  </si>
  <si>
    <t>Fellowes Neat Ideas® Storage Cubes</t>
  </si>
  <si>
    <t>Peter McConnell</t>
  </si>
  <si>
    <t>Hon 2090 “Pillow Soft” Series Mid Back Swivel/Tilt Chairs</t>
  </si>
  <si>
    <t>Mississippi</t>
  </si>
  <si>
    <t>Tripp Lite Isotel 8 Ultra 8 Outlet Metal Surge</t>
  </si>
  <si>
    <t>Catalog Binders with Expanding Posts</t>
  </si>
  <si>
    <t>Katharine Bass</t>
  </si>
  <si>
    <t>Henderson</t>
  </si>
  <si>
    <t>Vanessa Winstead</t>
  </si>
  <si>
    <t>ACCOHIDE® 3-Ring Binder, Blue, 1"</t>
  </si>
  <si>
    <t>Pekin</t>
  </si>
  <si>
    <t>Gordon Lyon</t>
  </si>
  <si>
    <t>Hoover Portapower™ Portable Vacuum</t>
  </si>
  <si>
    <t>Pomona</t>
  </si>
  <si>
    <t>Evan K Bullard</t>
  </si>
  <si>
    <t>Multimedia Mailers</t>
  </si>
  <si>
    <t>Naugatuck</t>
  </si>
  <si>
    <t>Marlene Abrams</t>
  </si>
  <si>
    <t>Peel &amp; Seel® Recycled Catalog Envelopes, Brown</t>
  </si>
  <si>
    <t>Seymour</t>
  </si>
  <si>
    <t>Kathryn Patrick</t>
  </si>
  <si>
    <t>Accessory6</t>
  </si>
  <si>
    <t>Timothy Currie</t>
  </si>
  <si>
    <t>Tenex File Box, Personal Filing Tote with Lid, Black</t>
  </si>
  <si>
    <t>Woburn</t>
  </si>
  <si>
    <t>William Larson</t>
  </si>
  <si>
    <t>Acme Hot Forged Carbon Steel Scissors with Nickel-Plated Handles, 3 7/8" Cut, 8"L</t>
  </si>
  <si>
    <t>Concord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</si>
  <si>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</si>
  <si>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</si>
  <si>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</si>
  <si>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</si>
  <si>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</si>
  <si>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Charlie Moore</t>
  </si>
  <si>
    <t>9-3/4 Diameter Round Wall Clock</t>
  </si>
  <si>
    <t>Indiana</t>
  </si>
  <si>
    <t>Anderson</t>
  </si>
  <si>
    <t>80 Minute CD-R Spindle, 100/Pack - Staples</t>
  </si>
  <si>
    <t>3M Hangers With Command Adhesive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</si>
  <si>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</si>
  <si>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</si>
  <si>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</si>
  <si>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</si>
  <si>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</si>
  <si>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Xerox 1976</t>
  </si>
  <si>
    <t>Vickie Morse</t>
  </si>
  <si>
    <t>Xerox 210</t>
  </si>
  <si>
    <t>Reisterstown</t>
  </si>
  <si>
    <t>Gretchen Ball</t>
  </si>
  <si>
    <t>Accessory27</t>
  </si>
  <si>
    <t>Pueblo</t>
  </si>
  <si>
    <t>Lindsay P Ashley</t>
  </si>
  <si>
    <t>Alison Peters Wooten</t>
  </si>
  <si>
    <t>West Islip</t>
  </si>
  <si>
    <t>Brett Schultz</t>
  </si>
  <si>
    <t>Park Ridge™ Embossed Executive Business Envelopes</t>
  </si>
  <si>
    <t>Iris® 3-Drawer Stacking Bin, Black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</si>
  <si>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</si>
  <si>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</si>
  <si>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</si>
  <si>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</si>
  <si>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Howard Rogers</t>
  </si>
  <si>
    <t>Coloredge Poster Frame</t>
  </si>
  <si>
    <t>Southgate</t>
  </si>
  <si>
    <t>Heather Stern</t>
  </si>
  <si>
    <t>Hazel Khan</t>
  </si>
  <si>
    <t>T28 WORLD</t>
  </si>
  <si>
    <t>Jenny Petty</t>
  </si>
  <si>
    <t>Xerox 212</t>
  </si>
  <si>
    <t>Manchester</t>
  </si>
  <si>
    <t>Terry Klein</t>
  </si>
  <si>
    <t>Rutland</t>
  </si>
  <si>
    <t>Scott McKenna</t>
  </si>
  <si>
    <t>Smead Adjustable Mobile File Trolley with Lockable Top</t>
  </si>
  <si>
    <t>Steubenville</t>
  </si>
  <si>
    <t>Juan Justice</t>
  </si>
  <si>
    <t>Eldon® Wave Desk Accessories</t>
  </si>
  <si>
    <t>Saint Paul</t>
  </si>
  <si>
    <t>Sauder Facets Collection Locker/File Cabinet, Sky Alder Finish</t>
  </si>
  <si>
    <t>Christopher Bryant</t>
  </si>
  <si>
    <t>Rush Hierlooms Collection Rich Wood Bookcases</t>
  </si>
  <si>
    <t>Santa Clara</t>
  </si>
  <si>
    <t>Brooke Shepherd</t>
  </si>
  <si>
    <t>6120</t>
  </si>
  <si>
    <t>Santa Cruz</t>
  </si>
  <si>
    <t>KH 688</t>
  </si>
  <si>
    <t>Lois Rowland</t>
  </si>
  <si>
    <t>Chromcraft Rectangular Conference Tables</t>
  </si>
  <si>
    <t>Santa Maria</t>
  </si>
  <si>
    <t>Neal Wolfe</t>
  </si>
  <si>
    <t>Robin High</t>
  </si>
  <si>
    <t>Howard Miller 13-3/4" Diameter Brushed Chrome Round Wall Clock</t>
  </si>
  <si>
    <t>Shakopee</t>
  </si>
  <si>
    <t>Steve O'Brien</t>
  </si>
  <si>
    <t>Executive Impressions 13" Chairman Wall Clock</t>
  </si>
  <si>
    <t>Bolingbrook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</si>
  <si>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</si>
  <si>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</si>
  <si>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</si>
  <si>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</si>
  <si>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</si>
  <si>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</si>
  <si>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</si>
  <si>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</si>
  <si>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Wilson Jones Suede Grain Vinyl Binders</t>
  </si>
  <si>
    <t>Rancho Cucamonga</t>
  </si>
  <si>
    <t>Derek McCormick</t>
  </si>
  <si>
    <t>Computer Printout Paper with Letter-Trim Perforations</t>
  </si>
  <si>
    <t>Oxford</t>
  </si>
  <si>
    <t>Marjorie Arthur</t>
  </si>
  <si>
    <t>South Burlington</t>
  </si>
  <si>
    <t>Hilda Bennett</t>
  </si>
  <si>
    <t>DAX Clear Channel Poster Frame</t>
  </si>
  <si>
    <t>Miriam Mueller</t>
  </si>
  <si>
    <t>Executive Impressions 14" Two-Color Numerals Wall Clock</t>
  </si>
  <si>
    <t>Emily Sims</t>
  </si>
  <si>
    <t>Newell® 3-Hole Punched Plastic Slotted Magazine Holders for Binders</t>
  </si>
  <si>
    <t>Nashville</t>
  </si>
  <si>
    <t>Allison Kirby</t>
  </si>
  <si>
    <t>Dallas</t>
  </si>
  <si>
    <t>Amy Shea</t>
  </si>
  <si>
    <t>Avery 498</t>
  </si>
  <si>
    <t>Ottumwa</t>
  </si>
  <si>
    <t>Xerox 1891</t>
  </si>
  <si>
    <t>Lewis Baldwin</t>
  </si>
  <si>
    <t>Brian Leach</t>
  </si>
  <si>
    <t>Sanford Colorific Colored Pencils, 12/Box</t>
  </si>
  <si>
    <t>R380</t>
  </si>
  <si>
    <t>Albert Frost</t>
  </si>
  <si>
    <t>Raytown</t>
  </si>
  <si>
    <t>Edward McKenzie</t>
  </si>
  <si>
    <t>Rose Hill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</si>
  <si>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</si>
  <si>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</si>
  <si>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</si>
  <si>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</si>
  <si>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</si>
  <si>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</si>
  <si>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Seth Merrill</t>
  </si>
  <si>
    <t>Executive Impressions 12" Wall Clock</t>
  </si>
  <si>
    <t>Papillion</t>
  </si>
  <si>
    <t>Ashley Reese</t>
  </si>
  <si>
    <t>Tennsco Snap-Together Open Shelving Units, Starter Sets and Add-On Units</t>
  </si>
  <si>
    <t>Saint Louis</t>
  </si>
  <si>
    <t>Avery® Durable Slant Ring Binders With Label Holder</t>
  </si>
  <si>
    <t>Tommy Honeycutt</t>
  </si>
  <si>
    <t>BASF Silver 74 Minute CD-R</t>
  </si>
  <si>
    <t>Saint Peters</t>
  </si>
  <si>
    <t>Alicia Curtis</t>
  </si>
  <si>
    <t>Xerox 200</t>
  </si>
  <si>
    <t>Tacoma</t>
  </si>
  <si>
    <t>Richard McClure</t>
  </si>
  <si>
    <t>DMI Eclipse Executive Suite Bookcases</t>
  </si>
  <si>
    <t>Thornton</t>
  </si>
  <si>
    <t>Wilson Jones 14 Line Acrylic Coated Pressboard Data Binders</t>
  </si>
  <si>
    <t>Bush Heritage Pine Collection 5-Shelf Bookcase, Albany Pine Finish, *Special Order</t>
  </si>
  <si>
    <t>i470</t>
  </si>
  <si>
    <t>Bush® Cubix Conference Tables, Fully Assembled</t>
  </si>
  <si>
    <t>Johnny Reid</t>
  </si>
  <si>
    <t>Imation Neon Mac Format Diskettes, 10/Pack</t>
  </si>
  <si>
    <t>Crown Point</t>
  </si>
  <si>
    <t>Deflect-o EconoMat Nonstudded, No Bevel Mat</t>
  </si>
  <si>
    <t>Keytronic Designer 104- Key Black Keyboard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</si>
  <si>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</si>
  <si>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</si>
  <si>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</si>
  <si>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</si>
  <si>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</si>
  <si>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</si>
  <si>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</si>
  <si>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</si>
  <si>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*Staples* vLetter Openers, 2/Pack</t>
  </si>
  <si>
    <t>Imation 3.5, DISKETTE 44766 HGHLD3.52HD/FM, 10/Pack</t>
  </si>
  <si>
    <t>Joseph Grossman</t>
  </si>
  <si>
    <t>Kelly O'Connor</t>
  </si>
  <si>
    <t>Santa Rosa</t>
  </si>
  <si>
    <t>Pam Anthony</t>
  </si>
  <si>
    <t>Winthrop</t>
  </si>
  <si>
    <t>Stephen Lam</t>
  </si>
  <si>
    <t>Hewlett-Packard 4.7GB DVD+R Discs</t>
  </si>
  <si>
    <t>Pahrump</t>
  </si>
  <si>
    <t>Fellowes Stor/Drawer® Steel Plus™ Storage Drawers</t>
  </si>
  <si>
    <t>Melvin Duke</t>
  </si>
  <si>
    <t>Eldon Expressions Punched Metal &amp; Wood Desk Accessories, Pewter &amp; Cherry</t>
  </si>
  <si>
    <t>Frankfort</t>
  </si>
  <si>
    <t>Prang Drawing Pencil Set</t>
  </si>
  <si>
    <t>Array® Parchment Paper, Assorted Colors</t>
  </si>
  <si>
    <t>Beverly Cooke Brooks</t>
  </si>
  <si>
    <t>SC7868i</t>
  </si>
  <si>
    <t>Stratford</t>
  </si>
  <si>
    <t>Lindsay Link</t>
  </si>
  <si>
    <t>June Herbert</t>
  </si>
  <si>
    <t>Tennsco Regal Shelving Units</t>
  </si>
  <si>
    <t>Meredith Walters</t>
  </si>
  <si>
    <t>Office Star - Professional Matrix Back Chair with 2-to-1 Synchro Tilt and Mesh Fabric Seat</t>
  </si>
  <si>
    <t>Danny Vaughn</t>
  </si>
  <si>
    <t>Xerox 1937</t>
  </si>
  <si>
    <t>Bloomfield</t>
  </si>
  <si>
    <t>Peggy Rowe</t>
  </si>
  <si>
    <t>Hon Metal Bookcases, Putty</t>
  </si>
  <si>
    <t>Cranford</t>
  </si>
  <si>
    <t>Stacey Hale</t>
  </si>
  <si>
    <t>Belkin MediaBoard 104- Keyboard</t>
  </si>
  <si>
    <t>Summit</t>
  </si>
  <si>
    <t>Joy Maxwell</t>
  </si>
  <si>
    <t>Belkin 8 Outlet SurgeMaster II Gold Surge Protector</t>
  </si>
  <si>
    <t>Oro Valley</t>
  </si>
  <si>
    <t>Wilson Jones Impact Binders</t>
  </si>
  <si>
    <t>Mary Page</t>
  </si>
  <si>
    <t>Verbatim DVD-R, 4.7GB, Spindle, WE, Blank, Ink Jet/Thermal, 20/Spindle</t>
  </si>
  <si>
    <t>Peoria</t>
  </si>
  <si>
    <t>Jordan Wilkinson</t>
  </si>
  <si>
    <t>Fellowes Super Stor/Drawer®</t>
  </si>
  <si>
    <t>Florence</t>
  </si>
  <si>
    <t>David Wrenn</t>
  </si>
  <si>
    <t>Georgetown</t>
  </si>
  <si>
    <t>Elisabeth Massey</t>
  </si>
  <si>
    <t>Avery 479</t>
  </si>
  <si>
    <t>Prescott</t>
  </si>
  <si>
    <t>Telephone Message Books with Fax/Mobile Section, 5 1/2" x 3 3/16"</t>
  </si>
  <si>
    <t>Helen Lyons</t>
  </si>
  <si>
    <t>Prescott Valley</t>
  </si>
  <si>
    <t>Epson C82 Color Inkjet Printer</t>
  </si>
  <si>
    <t>Neil Hogan</t>
  </si>
  <si>
    <t>Snap-A-Way® Black Print Carbonless Ruled Speed Letter, Triplicate</t>
  </si>
  <si>
    <t>Tualatin</t>
  </si>
  <si>
    <t>Bernice F Day</t>
  </si>
  <si>
    <t>Accessory39</t>
  </si>
  <si>
    <t>Quincy</t>
  </si>
  <si>
    <t>Stuart Holloway</t>
  </si>
  <si>
    <t>5170i</t>
  </si>
  <si>
    <t>Vancouver</t>
  </si>
  <si>
    <t>Jeffrey Mueller</t>
  </si>
  <si>
    <t>Memorex 4.7GB DVD-RAM, 3/Pack</t>
  </si>
  <si>
    <t>Rock Island</t>
  </si>
  <si>
    <t>Geraldine Puckett</t>
  </si>
  <si>
    <t>Deborah Paul</t>
  </si>
  <si>
    <t>Acco 6 Outlet Guardian Premium Surge Suppressor</t>
  </si>
  <si>
    <t>West Linn</t>
  </si>
  <si>
    <t>Brother DCP1000 Digital 3 in 1 Multifunction Machine</t>
  </si>
  <si>
    <t>Jean Webster</t>
  </si>
  <si>
    <t>Allentown</t>
  </si>
  <si>
    <t>Eureka Disposable Bags for Sanitaire® Vibra Groomer I® Upright Vac</t>
  </si>
  <si>
    <t>Sharp EL501VB Scientific Calculator, Battery Operated, 10-Digit Display, Hard Case</t>
  </si>
  <si>
    <t>Sarah N Becker</t>
  </si>
  <si>
    <t>Home/Office Personal File Carts</t>
  </si>
  <si>
    <t>Whittier</t>
  </si>
  <si>
    <t>Carlos Byrd</t>
  </si>
  <si>
    <t>Bristol</t>
  </si>
  <si>
    <t>Jason Bray</t>
  </si>
  <si>
    <t>Southworth 25% Cotton Antique Laid Paper &amp; Envelopes</t>
  </si>
  <si>
    <t>Mission Viejo</t>
  </si>
  <si>
    <t>Holly Pate</t>
  </si>
  <si>
    <t>Xerox 1993</t>
  </si>
  <si>
    <t>Mustang</t>
  </si>
  <si>
    <t>Amanda Conner</t>
  </si>
  <si>
    <t>Avery Printable Repositionable Plastic Tabs</t>
  </si>
  <si>
    <t>Eileen Riddle</t>
  </si>
  <si>
    <t>Dixon Ticonderoga Core-Lock Colored Pencils</t>
  </si>
  <si>
    <t>Roy</t>
  </si>
  <si>
    <t>Space Solutions Commercial Steel Shelving</t>
  </si>
  <si>
    <t>Xerox 204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</si>
  <si>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</si>
  <si>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</si>
  <si>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</si>
  <si>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</si>
  <si>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</si>
  <si>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</si>
  <si>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Cheryl Guthrie</t>
  </si>
  <si>
    <t>Microsoft Natural Multimedia Keyboard</t>
  </si>
  <si>
    <t>Xerox 23</t>
  </si>
  <si>
    <t>Marianne Goldstein</t>
  </si>
  <si>
    <t>New Smyrna Beach</t>
  </si>
  <si>
    <t>Judy Singer</t>
  </si>
  <si>
    <t>VTech VT20-2481 2.4GHz Two-Line Phone System w/Answering Machine</t>
  </si>
  <si>
    <t>Catherine Mullins</t>
  </si>
  <si>
    <t>Avery Hi-Liter® Smear-Safe Highlighters</t>
  </si>
  <si>
    <t>Walla Walla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</si>
  <si>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</si>
  <si>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</si>
  <si>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</si>
  <si>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</si>
  <si>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</si>
  <si>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</si>
  <si>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Marvin Hunt</t>
  </si>
  <si>
    <t>Abilene</t>
  </si>
  <si>
    <t>Sheryl Marsh</t>
  </si>
  <si>
    <t>Adams Phone Message Book, Professional, 400 Message Capacity, 5 3/6” x 11”</t>
  </si>
  <si>
    <t>Amarillo</t>
  </si>
  <si>
    <t>Monica Law Thompson</t>
  </si>
  <si>
    <t>Arkansas</t>
  </si>
  <si>
    <t>Texarkana</t>
  </si>
  <si>
    <t>Douglas Sutton</t>
  </si>
  <si>
    <t>Wheat Ridge</t>
  </si>
  <si>
    <t>Gerald Love</t>
  </si>
  <si>
    <t>Boston 16765 Mini Stand Up Battery Pencil Sharpener</t>
  </si>
  <si>
    <t>Gilroy</t>
  </si>
  <si>
    <t>Jesse Hutchinson</t>
  </si>
  <si>
    <t>Zebra Zazzle Fluorescent Highlighters</t>
  </si>
  <si>
    <t>Goleta</t>
  </si>
  <si>
    <t>Helen H Heller</t>
  </si>
  <si>
    <t>Dana Fluorescent Magnifying Lamp, White, 36"</t>
  </si>
  <si>
    <t>Hacienda Heights</t>
  </si>
  <si>
    <t>Holmes Cool Mist Humidifier for the Whole House with 8-Gallon Output per Day, Extended Life Filter</t>
  </si>
  <si>
    <t>Bagged Rubber Bands</t>
  </si>
  <si>
    <t>Leah Davenport</t>
  </si>
  <si>
    <t>Hesperia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</si>
  <si>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</si>
  <si>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</si>
  <si>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</si>
  <si>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</si>
  <si>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</si>
  <si>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</si>
  <si>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Accessory41</t>
  </si>
  <si>
    <t>Dana Burgess</t>
  </si>
  <si>
    <t>Xerox 1985</t>
  </si>
  <si>
    <t>Sharon Ellis</t>
  </si>
  <si>
    <t>Deflect-o SuperTray™ Unbreakable Stackable Tray, Letter, Black</t>
  </si>
  <si>
    <t>Shoreview</t>
  </si>
  <si>
    <t>Carina 42"Hx23 3/4"W Media Storage Unit</t>
  </si>
  <si>
    <t>Xerox 224</t>
  </si>
  <si>
    <t>SAFCO PlanMaster Heigh-Adjustable Drafting Table Base, 43w x 30d x 30-37h, Black</t>
  </si>
  <si>
    <t>Sandy Ellington</t>
  </si>
  <si>
    <t>Reno</t>
  </si>
  <si>
    <t>Xerox 231</t>
  </si>
  <si>
    <t>Erika Fink</t>
  </si>
  <si>
    <t>Eureka Sanitaire ® Multi-Pro Heavy-Duty Upright, Disposable Bags</t>
  </si>
  <si>
    <t>Salt Lake City</t>
  </si>
  <si>
    <t>CF 688</t>
  </si>
  <si>
    <t>Ellen Beck</t>
  </si>
  <si>
    <t>Staples Standard Envelopes</t>
  </si>
  <si>
    <t>Scottsdale</t>
  </si>
  <si>
    <t>Malcolm Robertson</t>
  </si>
  <si>
    <t>Global Stack Chair without Arms, Black</t>
  </si>
  <si>
    <t>Billie Fowler</t>
  </si>
  <si>
    <t>Metal Folding Chairs, Beige, 4/Carton</t>
  </si>
  <si>
    <t>Bedford</t>
  </si>
  <si>
    <t>232</t>
  </si>
  <si>
    <t>Gail Rankin Cole</t>
  </si>
  <si>
    <t>Document Clip Frames</t>
  </si>
  <si>
    <t>District of Columbia</t>
  </si>
  <si>
    <t>Newell 337</t>
  </si>
  <si>
    <t>OIC Thumb-Tacks</t>
  </si>
  <si>
    <t>Jennifer Siegel</t>
  </si>
  <si>
    <t>Denton</t>
  </si>
  <si>
    <t>DS/HD IBM Formatted Diskettes, 200/Pack - Staples</t>
  </si>
  <si>
    <t>Harriet Hodges</t>
  </si>
  <si>
    <t>Lexmark Z55se Color Inkjet Printer</t>
  </si>
  <si>
    <t>Round Specialty Laser Printer Labels</t>
  </si>
  <si>
    <t>Jordan Berry</t>
  </si>
  <si>
    <t>Altoona</t>
  </si>
  <si>
    <t>Francis Spivey</t>
  </si>
  <si>
    <t>Avery Hanging File Binders</t>
  </si>
  <si>
    <t>Wilmington</t>
  </si>
  <si>
    <t>Rachel Casey</t>
  </si>
  <si>
    <t>12 Colored Short Pencils</t>
  </si>
  <si>
    <t>Carla Hauser</t>
  </si>
  <si>
    <t>Marsha P Joyner</t>
  </si>
  <si>
    <t>Rediform Wirebound "Phone Memo" Message Book, 11 x 5-3/4</t>
  </si>
  <si>
    <t>Wheeling</t>
  </si>
  <si>
    <t>Advantus 10-Drawer Portable Organizer, Chrome Metal Frame, Smoke Drawers</t>
  </si>
  <si>
    <t>Carol Sherrill</t>
  </si>
  <si>
    <t>Bryan</t>
  </si>
  <si>
    <t>Marion Wilcox</t>
  </si>
  <si>
    <t>Burleson</t>
  </si>
  <si>
    <t>Kerry Jernigan</t>
  </si>
  <si>
    <t>Steel Personal Filing/Posting Tote</t>
  </si>
  <si>
    <t>O'Sullivan 3-Shelf Heavy-Duty Bookcases</t>
  </si>
  <si>
    <t>Tracy Livingston</t>
  </si>
  <si>
    <t>Redding</t>
  </si>
  <si>
    <t>Jessie Kelly</t>
  </si>
  <si>
    <t>Redlands</t>
  </si>
  <si>
    <t>Fellowes Twister Kit, Gray/Clear, 3/pkg</t>
  </si>
  <si>
    <t>Dolores Abrams</t>
  </si>
  <si>
    <t>5180</t>
  </si>
  <si>
    <t>Ruth Dudley</t>
  </si>
  <si>
    <t>Advantus Push Pins</t>
  </si>
  <si>
    <t>Augusta</t>
  </si>
  <si>
    <t>Calvin Conway</t>
  </si>
  <si>
    <t>Rush Hierlooms Collection 1" Thick Stackable Bookcases</t>
  </si>
  <si>
    <t>Old Bridge</t>
  </si>
  <si>
    <t>Robyn Garner</t>
  </si>
  <si>
    <t>Adams Telephone Message Books, 5 1/4” x 11”</t>
  </si>
  <si>
    <t>Xerox 1983</t>
  </si>
  <si>
    <t>Kelly Shaw</t>
  </si>
  <si>
    <t>StarTAC 7760</t>
  </si>
  <si>
    <t>Redondo Beach</t>
  </si>
  <si>
    <t>Albert Maxwell</t>
  </si>
  <si>
    <t>New Milford</t>
  </si>
  <si>
    <t>Stephanie Sun Perry</t>
  </si>
  <si>
    <t>GBC Wire Binding Strips</t>
  </si>
  <si>
    <t>Saratoga</t>
  </si>
  <si>
    <t>Denise Parks</t>
  </si>
  <si>
    <t>Eldon ClusterMat Chair Mat with Cordless Antistatic Protection</t>
  </si>
  <si>
    <t>Dorothy Buchanan</t>
  </si>
  <si>
    <t>Bayonne</t>
  </si>
  <si>
    <t xml:space="preserve">Critical </t>
  </si>
  <si>
    <t>Ernest Oh</t>
  </si>
  <si>
    <t>Avery Trapezoid Ring Binder, 3" Capacity, Black, 1040 sheets</t>
  </si>
  <si>
    <t>Jane Shah</t>
  </si>
  <si>
    <t>Epson DFX5000+ Dot Matrix Printer</t>
  </si>
  <si>
    <t>Newell 320</t>
  </si>
  <si>
    <t>Tony Chandler</t>
  </si>
  <si>
    <t>Self-Adhesive Address Labels for Typewriters by Universal</t>
  </si>
  <si>
    <t>Highland Village</t>
  </si>
  <si>
    <t>Turquoise Lead Holder with Pocket Clip</t>
  </si>
  <si>
    <t>Sally House</t>
  </si>
  <si>
    <t>Panasonic KX-P1150 Dot Matrix Printer</t>
  </si>
  <si>
    <t>Phillip Chappell</t>
  </si>
  <si>
    <t>Benjamin Chan</t>
  </si>
  <si>
    <t>Redwood City</t>
  </si>
  <si>
    <t>Yvonne Clarke</t>
  </si>
  <si>
    <t>Lynn Payne</t>
  </si>
  <si>
    <t>Gregory Holden</t>
  </si>
  <si>
    <t>Global Commerce™ Series High-Back Swivel/Tilt Chairs</t>
  </si>
  <si>
    <t>Riverside</t>
  </si>
  <si>
    <t>Francis Evans</t>
  </si>
  <si>
    <t>Hoover Replacement Belt for Commercial Guardsman Heavy-Duty Upright Vacuum</t>
  </si>
  <si>
    <t>Howard Burnett</t>
  </si>
  <si>
    <t>Companion Letter/Legal File, Black</t>
  </si>
  <si>
    <t>Sue Drake</t>
  </si>
  <si>
    <t>Gyration Ultra Professional Cordless Optical Suite</t>
  </si>
  <si>
    <t>Searcy</t>
  </si>
  <si>
    <t>Gail Currin</t>
  </si>
  <si>
    <t>Oxnard</t>
  </si>
  <si>
    <t>Neal Weber</t>
  </si>
  <si>
    <t>Bretford CR8500 Series Meeting Room Furniture</t>
  </si>
  <si>
    <t>Lloyd Spencer</t>
  </si>
  <si>
    <t>West Scarborough</t>
  </si>
  <si>
    <t>Phillip Pollard</t>
  </si>
  <si>
    <t>Fellowes Command Center 5-outlet power strip</t>
  </si>
  <si>
    <t>Rita Barton</t>
  </si>
  <si>
    <t>Verbatim DVD-RAM, 9.4GB, Rewritable, Type 1, DS, DataLife Plus</t>
  </si>
  <si>
    <t>Ridgewood</t>
  </si>
  <si>
    <t>Lynn Bell</t>
  </si>
  <si>
    <t>Linden® 12" Wall Clock With Oak Frame</t>
  </si>
  <si>
    <t>Bennington</t>
  </si>
  <si>
    <t>Lloyd Dickson</t>
  </si>
  <si>
    <t>Xerox 1893</t>
  </si>
  <si>
    <t>Priscilla Frank</t>
  </si>
  <si>
    <t>Self-Adhesive Removable Labels</t>
  </si>
  <si>
    <t>Gorham</t>
  </si>
  <si>
    <t>Kristin George</t>
  </si>
  <si>
    <t>Chromcraft Bull-Nose Wood Oval Conference Tables &amp; Bases</t>
  </si>
  <si>
    <t>Saco</t>
  </si>
  <si>
    <t>Theresa Winters</t>
  </si>
  <si>
    <t>Bryant</t>
  </si>
  <si>
    <t>KF 788</t>
  </si>
  <si>
    <t>Heavy-Duty E-Z-D® Binders</t>
  </si>
  <si>
    <t>Beverly Cameron</t>
  </si>
  <si>
    <t>Boston 1645 Deluxe Heavier-Duty Electric Pencil Sharpener</t>
  </si>
  <si>
    <t>Apex</t>
  </si>
  <si>
    <t>Francis Sherrill</t>
  </si>
  <si>
    <t>Xerox 213</t>
  </si>
  <si>
    <t>Asheville</t>
  </si>
  <si>
    <t>Meredith Humphrey</t>
  </si>
  <si>
    <t>Jet-Pak Recycled Peel 'N' Seal Padded Mailers</t>
  </si>
  <si>
    <t>Cary</t>
  </si>
  <si>
    <t>Personal Creations™ Ink Jet Cards and Labels</t>
  </si>
  <si>
    <t>Julie Porter</t>
  </si>
  <si>
    <t>Panasonic KX-P3626 Dot Matrix Printer</t>
  </si>
  <si>
    <t>Pittsburg</t>
  </si>
  <si>
    <t>Ampad #10 Peel &amp; Seel® Holiday Envelopes</t>
  </si>
  <si>
    <t>Glen Newman</t>
  </si>
  <si>
    <t>Ibico Recycled Linen-Style Covers</t>
  </si>
  <si>
    <t>Wilkinsburg</t>
  </si>
  <si>
    <t>Eugene Kerr</t>
  </si>
  <si>
    <t>i500plus</t>
  </si>
  <si>
    <t>Central Islip</t>
  </si>
  <si>
    <t>Imation 3.5" IBM-Formatted Diskettes, 10/Pack</t>
  </si>
  <si>
    <t>Avery 494</t>
  </si>
  <si>
    <t>Brian Bennett</t>
  </si>
  <si>
    <t>Keytronic French Keyboard</t>
  </si>
  <si>
    <t>Cheektowaga</t>
  </si>
  <si>
    <t>Canon MP25DIII Desktop Whisper-Quiet Printing Calculator</t>
  </si>
  <si>
    <t>Marguerite Rodgers</t>
  </si>
  <si>
    <t>SANFORD Major Accent™ Highlighters</t>
  </si>
  <si>
    <t>Commack</t>
  </si>
  <si>
    <t>Micro Innovations Micro Digital Wireless Keyboard and Mouse, Gray</t>
  </si>
  <si>
    <t>Kent Burton</t>
  </si>
  <si>
    <t>i2000</t>
  </si>
  <si>
    <t>Delaware</t>
  </si>
  <si>
    <t>Jessica Huffman</t>
  </si>
  <si>
    <t>US Robotics 56K V.92 External Faxmodem</t>
  </si>
  <si>
    <t>Dublin</t>
  </si>
  <si>
    <t>Jon Hale</t>
  </si>
  <si>
    <t>Belle Glade</t>
  </si>
  <si>
    <t>Mildred Chase</t>
  </si>
  <si>
    <t>Fellowes Smart Design 104-Key Enhanced Keyboard, PS/2 Adapter, Platinum</t>
  </si>
  <si>
    <t>Woodland</t>
  </si>
  <si>
    <t>Avery 48</t>
  </si>
  <si>
    <t>Jerome Burch</t>
  </si>
  <si>
    <t>Yuba City</t>
  </si>
  <si>
    <t>Erin Ballard</t>
  </si>
  <si>
    <t>Luxo Professional Fluorescent Magnifier Lamp with Clamp-Mount Base</t>
  </si>
  <si>
    <t>Electrix Halogen Magnifier Lamp</t>
  </si>
  <si>
    <t>Xerox 1923</t>
  </si>
  <si>
    <t>Gayle Pearson</t>
  </si>
  <si>
    <t>Keith R Atkinson</t>
  </si>
  <si>
    <t>Wilson Jones Custom Binder Spines &amp; Labels</t>
  </si>
  <si>
    <t>Surprise</t>
  </si>
  <si>
    <t>Xerox 1883</t>
  </si>
  <si>
    <t>Accessory37</t>
  </si>
  <si>
    <t>Gene Gilliam</t>
  </si>
  <si>
    <t>Balt Split Level Computer Training Table</t>
  </si>
  <si>
    <t>Willie Robinson</t>
  </si>
  <si>
    <t>Coram</t>
  </si>
  <si>
    <t>Avery Flip-Chart Easel Binder, Black</t>
  </si>
  <si>
    <t>Seth Thomas 13 1/2" Wall Clock</t>
  </si>
  <si>
    <t>Vicki Bond</t>
  </si>
  <si>
    <t>Burbank</t>
  </si>
  <si>
    <t>Erik Barr</t>
  </si>
  <si>
    <t>Xerox 1982</t>
  </si>
  <si>
    <t>Calumet City</t>
  </si>
  <si>
    <t>Pam Bennett</t>
  </si>
  <si>
    <t>Boston 16701 Slimline Battery Pencil Sharpener</t>
  </si>
  <si>
    <t>Carbondale</t>
  </si>
  <si>
    <t>Marion Owens</t>
  </si>
  <si>
    <t>Global Leather &amp; Oak Executive Chair, Burgundy</t>
  </si>
  <si>
    <t>Bethlehem</t>
  </si>
  <si>
    <t>Theodore Tyson</t>
  </si>
  <si>
    <t>Romeoville</t>
  </si>
  <si>
    <t>Colleen Fletcher</t>
  </si>
  <si>
    <t>Saint Charles</t>
  </si>
  <si>
    <t>Hazel Dale</t>
  </si>
  <si>
    <t>Springfield</t>
  </si>
  <si>
    <t>Ted Dunlap</t>
  </si>
  <si>
    <t>Deer Park</t>
  </si>
  <si>
    <t>Fellowes Internet Keyboard, Platinum</t>
  </si>
  <si>
    <t>Leon Peele</t>
  </si>
  <si>
    <t>GBC Laser Imprintable Binding System Covers, Desert Sand</t>
  </si>
  <si>
    <t>Dix Hills</t>
  </si>
  <si>
    <t>Kimberly McCarthy</t>
  </si>
  <si>
    <t>Eldon® Gobal File Keepers</t>
  </si>
  <si>
    <t>Sidney Bowling</t>
  </si>
  <si>
    <t>Omaha</t>
  </si>
  <si>
    <t>Timothy Ross</t>
  </si>
  <si>
    <t>Maxine Collier Grady</t>
  </si>
  <si>
    <t>Acme® Forged Steel Scissors with Black Enamel Handles</t>
  </si>
  <si>
    <t>Hon Olson Stacker Stools</t>
  </si>
  <si>
    <t>Joanna Keith</t>
  </si>
  <si>
    <t>Lake Jackson</t>
  </si>
  <si>
    <t>Dwight Bishop</t>
  </si>
  <si>
    <t>Lancaster</t>
  </si>
  <si>
    <t>Dennis Welch</t>
  </si>
  <si>
    <t>Westinghouse Clip-On Gooseneck Lamps</t>
  </si>
  <si>
    <t>Laredo</t>
  </si>
  <si>
    <t>Luis Kerr</t>
  </si>
  <si>
    <t>Yucaipa</t>
  </si>
  <si>
    <t>Epson DFX-8500 Dot Matrix Printer</t>
  </si>
  <si>
    <t>Julia Reynolds</t>
  </si>
  <si>
    <t>Arvada</t>
  </si>
  <si>
    <t>Samantha Koch</t>
  </si>
  <si>
    <t>Tucson</t>
  </si>
  <si>
    <t>Tonya Proctor</t>
  </si>
  <si>
    <t>Southworth 25% Cotton Premium Laser Paper and Envelopes</t>
  </si>
  <si>
    <t>Temecula</t>
  </si>
  <si>
    <t>Timeport L7089</t>
  </si>
  <si>
    <t>Peggy Lanier</t>
  </si>
  <si>
    <t>Angle-D Binders with Locking Rings, Label Holders</t>
  </si>
  <si>
    <t>Randy Jiang</t>
  </si>
  <si>
    <t>Norwich</t>
  </si>
  <si>
    <t>Ray Grady</t>
  </si>
  <si>
    <t>Eagle Pass</t>
  </si>
  <si>
    <t>Plymouth Boxed Rubber Bands by Plymouth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</si>
  <si>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</si>
  <si>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</si>
  <si>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</si>
  <si>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</si>
  <si>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</si>
  <si>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HP Office Recycled Paper (20Lb. and 87 Bright)</t>
  </si>
  <si>
    <t>#10- 4 1/8" x 9 1/2" Security-Tint Envelopes</t>
  </si>
  <si>
    <t>Logitech Internet Navigator Keyboard</t>
  </si>
  <si>
    <t>Benjamin Strauss</t>
  </si>
  <si>
    <t>El Paso</t>
  </si>
  <si>
    <t>Michael Robbins</t>
  </si>
  <si>
    <t>Euless</t>
  </si>
  <si>
    <t>Marjorie Owens</t>
  </si>
  <si>
    <t>Farmers Branch</t>
  </si>
  <si>
    <t>Carmen McPherson</t>
  </si>
  <si>
    <t>Epson LQ-570e Dot Matrix Printer</t>
  </si>
  <si>
    <t>Carol Stream</t>
  </si>
  <si>
    <t>Malcolm Floyd</t>
  </si>
  <si>
    <t>The Colony</t>
  </si>
  <si>
    <t>Russell Chan</t>
  </si>
  <si>
    <t>Hoover WindTunnel™ Plus Canister Vacuum</t>
  </si>
  <si>
    <t>Waco</t>
  </si>
  <si>
    <t>Edna Huang</t>
  </si>
  <si>
    <t>South Hadley</t>
  </si>
  <si>
    <t>Alex Nicholson</t>
  </si>
  <si>
    <t>Black Print Carbonless Snap-Off® Rapid Letter, 8 1/2" x 7"</t>
  </si>
  <si>
    <t>Montebello</t>
  </si>
  <si>
    <t>Edith Forbes</t>
  </si>
  <si>
    <t>Tewksbury</t>
  </si>
  <si>
    <t>Arlene Weeks</t>
  </si>
  <si>
    <t>Union City</t>
  </si>
  <si>
    <t>Jessie Houston</t>
  </si>
  <si>
    <t>Staples #10 Laser &amp; Inkjet Envelopes, 4 1/8" x 9 1/2", 100/Box</t>
  </si>
  <si>
    <t>5125</t>
  </si>
  <si>
    <t>Sandy Hunt</t>
  </si>
  <si>
    <t>Altamonte Springs</t>
  </si>
  <si>
    <t>Global Leather Executive Chair</t>
  </si>
  <si>
    <t>Targus USB Numeric Keypad</t>
  </si>
  <si>
    <t>Jesse Williamson</t>
  </si>
  <si>
    <t>Spanish Fork</t>
  </si>
  <si>
    <t>Becky O'Brien</t>
  </si>
  <si>
    <t>Accessory9</t>
  </si>
  <si>
    <t>Springville</t>
  </si>
  <si>
    <t>Lee Xu</t>
  </si>
  <si>
    <t>Polycom ViewStation™ ISDN Videoconferencing Unit</t>
  </si>
  <si>
    <t>Alabama</t>
  </si>
  <si>
    <t>Madison</t>
  </si>
  <si>
    <t>Harmony HEPA Quiet Air Purifiers</t>
  </si>
  <si>
    <t>Glenda Herbert</t>
  </si>
  <si>
    <t>Hewlett-Packard Deskjet 1220Cse Color Inkjet Printer</t>
  </si>
  <si>
    <t>Huntington Beach</t>
  </si>
  <si>
    <t>Dwight Stephenson</t>
  </si>
  <si>
    <t>Staples Plastic Wall Frames</t>
  </si>
  <si>
    <t>John Morse</t>
  </si>
  <si>
    <t>New Britain</t>
  </si>
  <si>
    <t>Louis Parrish</t>
  </si>
  <si>
    <t>Ibico Laser Imprintable Binding System Covers</t>
  </si>
  <si>
    <t>Dixon Ticonderoga Core-Lock Colored Pencils, 48-Color Set</t>
  </si>
  <si>
    <t>Sidney Brewer</t>
  </si>
  <si>
    <t>Immokalee</t>
  </si>
  <si>
    <t>Grace McNeill Hunt</t>
  </si>
  <si>
    <t>Hon 4700 Series Mobuis™ Mid-Back Task Chairs with Adjustable Arms</t>
  </si>
  <si>
    <t>Sudbury</t>
  </si>
  <si>
    <t>Edward Lamm</t>
  </si>
  <si>
    <t>Nashua</t>
  </si>
  <si>
    <t>Beth English</t>
  </si>
  <si>
    <t>Elmwood Park</t>
  </si>
  <si>
    <t>Faye Wolf</t>
  </si>
  <si>
    <t>South Orange</t>
  </si>
  <si>
    <t>Judy Merritt</t>
  </si>
  <si>
    <t>Debra Proctor</t>
  </si>
  <si>
    <t>Avery 497</t>
  </si>
  <si>
    <t>Fort Wayne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</si>
  <si>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</si>
  <si>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</si>
  <si>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</si>
  <si>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</si>
  <si>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</si>
  <si>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Verbatim DVD-RAM, 5.2GB, Rewritable, Type 1, DS</t>
  </si>
  <si>
    <t>Granger</t>
  </si>
  <si>
    <t>Newell 312</t>
  </si>
  <si>
    <t>Billy Perry Browning</t>
  </si>
  <si>
    <t>Ken Cash</t>
  </si>
  <si>
    <t>Pawtucket</t>
  </si>
  <si>
    <t>Elsie Hwang</t>
  </si>
  <si>
    <t>Hazel Jennings</t>
  </si>
  <si>
    <t>Philadelphia</t>
  </si>
  <si>
    <t>Patrick Byrne</t>
  </si>
  <si>
    <t>Sulphur Springs</t>
  </si>
  <si>
    <t>Gary Hester</t>
  </si>
  <si>
    <t>GBC VeloBinder Electric Binding Machine</t>
  </si>
  <si>
    <t>Flower Mound</t>
  </si>
  <si>
    <t>Eva Simpson</t>
  </si>
  <si>
    <t>Carrollton</t>
  </si>
  <si>
    <t>Polycom VoiceStation 100</t>
  </si>
  <si>
    <t>Phone 918</t>
  </si>
  <si>
    <t>April Bowers</t>
  </si>
  <si>
    <t>Cedar Hill</t>
  </si>
  <si>
    <t>Bradley Schroeder</t>
  </si>
  <si>
    <t>Fellowes PB300 Plastic Comb Binding Machine</t>
  </si>
  <si>
    <t>Hewlett-Packard Deskjet 6122 Color Inkjet Printer</t>
  </si>
  <si>
    <t>Lois Hansen</t>
  </si>
  <si>
    <t>G.E. Halogen Desk Lamp Bulbs</t>
  </si>
  <si>
    <t>Hayes Optima 56K V.90 Internal Voice Modem</t>
  </si>
  <si>
    <t>Henry O'Connell</t>
  </si>
  <si>
    <t>Leander</t>
  </si>
  <si>
    <t>Kara Patton</t>
  </si>
  <si>
    <t>Avery Binder Labels</t>
  </si>
  <si>
    <t>Carpentersville</t>
  </si>
  <si>
    <t>Hon Every-Day® Chair Series Swivel Task Chairs</t>
  </si>
  <si>
    <t>IBM Multi-Purpose Copy Paper, 8 1/2 x 11", Case</t>
  </si>
  <si>
    <t>Vickie Coates</t>
  </si>
  <si>
    <t>Bionaire Personal Warm Mist Humidifier/Vaporizer</t>
  </si>
  <si>
    <t>Cedar Park</t>
  </si>
  <si>
    <t>Sauder Forest Hills Library, Woodland Oak Finish</t>
  </si>
  <si>
    <t>Bush Advantage Collection® Round Conference Table</t>
  </si>
  <si>
    <t>Anne Bland</t>
  </si>
  <si>
    <t>Economy Binders</t>
  </si>
  <si>
    <t>Channelview</t>
  </si>
  <si>
    <t>Carina Double Wide Media Storage Towers in Natural &amp; Black</t>
  </si>
  <si>
    <t>Advantus Map Pennant Flags and Round Head Tacks</t>
  </si>
  <si>
    <t>Ryan Foster</t>
  </si>
  <si>
    <t>Hewlett-Packard Deskjet 5550 Color Inkjet Printer</t>
  </si>
  <si>
    <t>Letter Slitter</t>
  </si>
  <si>
    <t>Keith Hobbs</t>
  </si>
  <si>
    <t>Colored Envelopes</t>
  </si>
  <si>
    <t>Danville</t>
  </si>
  <si>
    <t>Vickie Gonzalez</t>
  </si>
  <si>
    <t>Broomfield</t>
  </si>
  <si>
    <t>Danielle Kramer</t>
  </si>
  <si>
    <t>Xerox 1928</t>
  </si>
  <si>
    <t>Altus</t>
  </si>
  <si>
    <t>Rosemary Branch</t>
  </si>
  <si>
    <t>Sharp EL500L Fraction Calculator</t>
  </si>
  <si>
    <t>Boca Raton</t>
  </si>
  <si>
    <t>Imation 3.5" DS/HD IBM Formatted Diskettes, 10/Pack</t>
  </si>
  <si>
    <t>Joanne Church</t>
  </si>
  <si>
    <t>La Mesa</t>
  </si>
  <si>
    <t>Hand-Finished Solid Wood Document Frame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</si>
  <si>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</si>
  <si>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</si>
  <si>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</si>
  <si>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</si>
  <si>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</si>
  <si>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</si>
  <si>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</si>
  <si>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Canon PC-428 Personal Copier</t>
  </si>
  <si>
    <t>Dana Sharpe</t>
  </si>
  <si>
    <t>Herbert Beard</t>
  </si>
  <si>
    <t>Fellowes High-Stak® Drawer Files</t>
  </si>
  <si>
    <t>Cindy Harvey</t>
  </si>
  <si>
    <t>Tooele</t>
  </si>
  <si>
    <t>3390</t>
  </si>
  <si>
    <t>Sherri McIntosh</t>
  </si>
  <si>
    <t>Avery 507</t>
  </si>
  <si>
    <t>West Jordan</t>
  </si>
  <si>
    <t>Chris Pritchard</t>
  </si>
  <si>
    <t>Deflect-o Glass Clear Studded Chair Mats</t>
  </si>
  <si>
    <t>West Valley City</t>
  </si>
  <si>
    <t>Teresa Hill</t>
  </si>
  <si>
    <t>Coos Bay</t>
  </si>
  <si>
    <t>Keith Marsh</t>
  </si>
  <si>
    <t>Adam Saunders Gray</t>
  </si>
  <si>
    <t>Acco Pressboard Covers with Storage Hooks, 14 7/8" x 11", Light Blue</t>
  </si>
  <si>
    <t>Colorado Springs</t>
  </si>
  <si>
    <t>Marion Lindsey</t>
  </si>
  <si>
    <t>Commerce City</t>
  </si>
  <si>
    <t>Denise McIntosh</t>
  </si>
  <si>
    <t>Accessory24</t>
  </si>
  <si>
    <t>Marie Bass</t>
  </si>
  <si>
    <t>Perma STOR-ALL™ Hanging File Box, 13 1/8"W x 12 1/4"D x 10 1/2"H</t>
  </si>
  <si>
    <t>Fluorescent Highlighters by Dixon</t>
  </si>
  <si>
    <t>Edward Bynum</t>
  </si>
  <si>
    <t>Chambersburg</t>
  </si>
  <si>
    <t>IBM 80 Minute CD-R Spindle, 50/Pack</t>
  </si>
  <si>
    <t>Vivian Goldstein</t>
  </si>
  <si>
    <t>Staples Metal Binder Clips</t>
  </si>
  <si>
    <t>Brandon</t>
  </si>
  <si>
    <t>Jackie Burke</t>
  </si>
  <si>
    <t>Advantus Panel Wall Certificate Holder - 8.5x11</t>
  </si>
  <si>
    <t>Carol City</t>
  </si>
  <si>
    <t>Janet McCullough</t>
  </si>
  <si>
    <t>LX 677</t>
  </si>
  <si>
    <t>Coconut Creek</t>
  </si>
  <si>
    <t>Vivian Clarke</t>
  </si>
  <si>
    <t>Camp Springs</t>
  </si>
  <si>
    <t>Aaron Dillon</t>
  </si>
  <si>
    <t>Avery 491</t>
  </si>
  <si>
    <t>Weatherford</t>
  </si>
  <si>
    <t>Avery White Multi-Purpose Labels</t>
  </si>
  <si>
    <t>Marguerite Yu</t>
  </si>
  <si>
    <t>Weslaco</t>
  </si>
  <si>
    <t>Epson C62 Color Inkjet Printer</t>
  </si>
  <si>
    <t>Arlene Gibbons</t>
  </si>
  <si>
    <t>Nu-Dell Leatherette Frames</t>
  </si>
  <si>
    <t>Muscatine</t>
  </si>
  <si>
    <t>Kristina Collier</t>
  </si>
  <si>
    <t>Allen Park</t>
  </si>
  <si>
    <t>Xerox 1894</t>
  </si>
  <si>
    <t>Earl Roy</t>
  </si>
  <si>
    <t>Mead 1st Gear 2" Zipper Binder, Asst. Colors</t>
  </si>
  <si>
    <t>Casselberry</t>
  </si>
  <si>
    <t>Advantus Push Pins, Aluminum Head</t>
  </si>
  <si>
    <t>Chris Ford</t>
  </si>
  <si>
    <t>Xerox 1947</t>
  </si>
  <si>
    <t>James Hunter</t>
  </si>
  <si>
    <t>Lubbock</t>
  </si>
  <si>
    <t>Patsy Harmon</t>
  </si>
  <si>
    <t>Presstex Flexible Ring Binders</t>
  </si>
  <si>
    <t>Lufkin</t>
  </si>
  <si>
    <t>Joe D Dean</t>
  </si>
  <si>
    <t>Mansfield</t>
  </si>
  <si>
    <t>Earl Buck</t>
  </si>
  <si>
    <t>Acco Smartsocket® Color-Coded Six-Outlet AC Adapter Model Surge Protectors</t>
  </si>
  <si>
    <t>Stockton</t>
  </si>
  <si>
    <t>Jeanne Walker</t>
  </si>
  <si>
    <t>Portsmouth</t>
  </si>
  <si>
    <t>Christina Hanna</t>
  </si>
  <si>
    <t>Eldon Pizzaz™ Desk Accessories</t>
  </si>
  <si>
    <t>George McLamb</t>
  </si>
  <si>
    <t>X-Rack™ File for Hanging Folders</t>
  </si>
  <si>
    <t>Alexandria</t>
  </si>
  <si>
    <t>Jean Khan</t>
  </si>
  <si>
    <t>Menlo Park</t>
  </si>
  <si>
    <t>Hazel Jones</t>
  </si>
  <si>
    <t>Wirebound Message Forms, Four 2 3/4 x 5 Forms per Page, Pink Paper</t>
  </si>
  <si>
    <t>Carolyn Greer</t>
  </si>
  <si>
    <t>Sunnyvale</t>
  </si>
  <si>
    <t>Recycled Eldon Regeneration Jumbo File</t>
  </si>
  <si>
    <t>Wesley Tate</t>
  </si>
  <si>
    <t>Crystal Floyd</t>
  </si>
  <si>
    <t>Battle Creek</t>
  </si>
  <si>
    <t>Charles Ward</t>
  </si>
  <si>
    <t>g520</t>
  </si>
  <si>
    <t>Moreno Valley</t>
  </si>
  <si>
    <t>Marc Ray</t>
  </si>
  <si>
    <t>Avery Hi-Liter® Fluorescent Desk Style Markers</t>
  </si>
  <si>
    <t>Mountain View</t>
  </si>
  <si>
    <t>Pamela Wiley</t>
  </si>
  <si>
    <t>Maxell DVD-RAM Discs</t>
  </si>
  <si>
    <t>Betsy Gibson</t>
  </si>
  <si>
    <t>Indianapolis</t>
  </si>
  <si>
    <t>Rebecca Lindsey</t>
  </si>
  <si>
    <t>*Staples* Highlighting Markers</t>
  </si>
  <si>
    <t>Kokomo</t>
  </si>
  <si>
    <t>Brooke Lancaster</t>
  </si>
  <si>
    <t>Lafayette</t>
  </si>
  <si>
    <t>Robyn Zhou</t>
  </si>
  <si>
    <t>Englewood</t>
  </si>
  <si>
    <t>#10- 4 1/8" x 9 1/2" Recycled Envelopes</t>
  </si>
  <si>
    <t>Gregory Crane</t>
  </si>
  <si>
    <t>Stacy Gould</t>
  </si>
  <si>
    <t>Bay City</t>
  </si>
  <si>
    <t>Kerry Green</t>
  </si>
  <si>
    <t>Frances Jackson</t>
  </si>
  <si>
    <t>Jeffersonville</t>
  </si>
  <si>
    <t>Global Leather and Oak Executive Chair, Black</t>
  </si>
  <si>
    <t>Tennsco Lockers, Sand</t>
  </si>
  <si>
    <t>Jean Weiss Diaz</t>
  </si>
  <si>
    <t>Elyria</t>
  </si>
  <si>
    <t>Kyle Kaufman</t>
  </si>
  <si>
    <t>Euclid</t>
  </si>
  <si>
    <t>Rodney Field</t>
  </si>
  <si>
    <t>Kensington 7 Outlet MasterPiece Power Center</t>
  </si>
  <si>
    <t>Howard Miller 13" Diameter Goldtone Round Wall Clock</t>
  </si>
  <si>
    <t>Veronica Peck</t>
  </si>
  <si>
    <t>Lifetime Advantage™ Folding Chairs, 4/Carton</t>
  </si>
  <si>
    <t>South Lake Tahoe</t>
  </si>
  <si>
    <t>Steve Raynor</t>
  </si>
  <si>
    <t>Taylors</t>
  </si>
  <si>
    <t>Norman Adams</t>
  </si>
  <si>
    <t>GBC Binding covers</t>
  </si>
  <si>
    <t>Wesley Reid</t>
  </si>
  <si>
    <t>Vicki Zhu Daniels</t>
  </si>
  <si>
    <t>Eldon Antistatic Chair Mats for Low to Medium Pile Carpets</t>
  </si>
  <si>
    <t>Clearfield</t>
  </si>
  <si>
    <t>Danielle Daniel</t>
  </si>
  <si>
    <t>GBC DocuBind 200 Manual Binding Machine</t>
  </si>
  <si>
    <t>Westerville</t>
  </si>
  <si>
    <t>Tommy Ellis Ritchie</t>
  </si>
  <si>
    <t>Westlake</t>
  </si>
  <si>
    <t>Fellowes Mighty 8 Compact Surge Protector</t>
  </si>
  <si>
    <t>Paul Puckett</t>
  </si>
  <si>
    <t>Memorex Slim 80 Minute CD-R, 10/Pack</t>
  </si>
  <si>
    <t>Wooster</t>
  </si>
  <si>
    <t>Marvin MacDonald</t>
  </si>
  <si>
    <t>Recycled Desk Saver Line "While You Were Out" Book, 5 1/2" X 4"</t>
  </si>
  <si>
    <t>Michael Tanner</t>
  </si>
  <si>
    <t>Alison Stewart</t>
  </si>
  <si>
    <t>Des Plaines</t>
  </si>
  <si>
    <t>Fellowes Staxonsteel® Drawer Files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</si>
  <si>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</si>
  <si>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</si>
  <si>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</si>
  <si>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</si>
  <si>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</si>
  <si>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Don Beard</t>
  </si>
  <si>
    <t>Ozark</t>
  </si>
  <si>
    <t>Kate Lehman</t>
  </si>
  <si>
    <t>Dundalk</t>
  </si>
  <si>
    <t>Gloria Jacobs</t>
  </si>
  <si>
    <t>Elmira</t>
  </si>
  <si>
    <t>Charlotte L Doyle</t>
  </si>
  <si>
    <t>Peel &amp; Stick Add-On Corner Pockets</t>
  </si>
  <si>
    <t>Coral Gables</t>
  </si>
  <si>
    <t>Renee Huang</t>
  </si>
  <si>
    <t>Avery 487</t>
  </si>
  <si>
    <t>Coral Springs</t>
  </si>
  <si>
    <t>Quartet Omega® Colored Chalk, 12/Pack</t>
  </si>
  <si>
    <t>StarTAC 8000</t>
  </si>
  <si>
    <t>Kay Schultz</t>
  </si>
  <si>
    <t>College Station</t>
  </si>
  <si>
    <t>Joseph Dawson</t>
  </si>
  <si>
    <t>Avery Legal 4-Ring Binder</t>
  </si>
  <si>
    <t>Muncie</t>
  </si>
  <si>
    <t>Randall Boykin</t>
  </si>
  <si>
    <t>Xerox 1888</t>
  </si>
  <si>
    <t>Earl Watts</t>
  </si>
  <si>
    <t>Hopkins</t>
  </si>
  <si>
    <t>Larry Hall</t>
  </si>
  <si>
    <t>Birmingham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</si>
  <si>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</si>
  <si>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</si>
  <si>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</si>
  <si>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</si>
  <si>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</si>
  <si>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</si>
  <si>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Jon Ayers</t>
  </si>
  <si>
    <t>Avery 508</t>
  </si>
  <si>
    <t>Palm Coast</t>
  </si>
  <si>
    <t>Nicole Reid</t>
  </si>
  <si>
    <t>University City</t>
  </si>
  <si>
    <t>John Bray</t>
  </si>
  <si>
    <t>Canon Image Class D660 Copier</t>
  </si>
  <si>
    <t>Richmond</t>
  </si>
  <si>
    <t>Laurence Flowers</t>
  </si>
  <si>
    <t>Portfile® Personal File Boxes</t>
  </si>
  <si>
    <t>Biloxi</t>
  </si>
  <si>
    <t>Gary Koch</t>
  </si>
  <si>
    <t>Bretford CR4500 Series Slim Rectangular Table</t>
  </si>
  <si>
    <t>Clinton</t>
  </si>
  <si>
    <t>Tara Powers Underwood</t>
  </si>
  <si>
    <t>Staples Premium Bright 1-Part Blank Computer Paper</t>
  </si>
  <si>
    <t>Greenville</t>
  </si>
  <si>
    <t>Joan Floyd</t>
  </si>
  <si>
    <t>Staples Surge Protector 6 outlet</t>
  </si>
  <si>
    <t>Gulfport</t>
  </si>
  <si>
    <t>Carol Wood</t>
  </si>
  <si>
    <t>Avery 482</t>
  </si>
  <si>
    <t>James Nicholson</t>
  </si>
  <si>
    <t>Euro Pro Shark Stick Mini Vacuum</t>
  </si>
  <si>
    <t>Annandale</t>
  </si>
  <si>
    <t>Zachary Maynard</t>
  </si>
  <si>
    <t>Hon GuestStacker Chair</t>
  </si>
  <si>
    <t>Blacksburg</t>
  </si>
  <si>
    <t>Edwin Coley</t>
  </si>
  <si>
    <t>Staples 1 Part Blank Computer Paper</t>
  </si>
  <si>
    <t>Sherry Hurley</t>
  </si>
  <si>
    <t>Fellowes Basic 104-Key Keyboard, Platinum</t>
  </si>
  <si>
    <t>Fayetteville</t>
  </si>
  <si>
    <t>Ronnie Nolan</t>
  </si>
  <si>
    <t>Waterville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</si>
  <si>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</si>
  <si>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</si>
  <si>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</si>
  <si>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</si>
  <si>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</si>
  <si>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Chad Henson</t>
  </si>
  <si>
    <t>Huntington</t>
  </si>
  <si>
    <t>DAX Solid Wood Frames</t>
  </si>
  <si>
    <t>Newell 329</t>
  </si>
  <si>
    <t>Frank Hess</t>
  </si>
  <si>
    <t>Waldorf</t>
  </si>
  <si>
    <t>Alex Watkins</t>
  </si>
  <si>
    <t>Stockwell Push Pins</t>
  </si>
  <si>
    <t>Woodmere</t>
  </si>
  <si>
    <t>Don Rogers</t>
  </si>
  <si>
    <t>Avery Reinforcements for Hole-Punch Pages</t>
  </si>
  <si>
    <t>Franklin Square</t>
  </si>
  <si>
    <t>Kathleen Huang Hall</t>
  </si>
  <si>
    <t>GBC Clear Cover, 8-1/2 x 11, unpunched, 25 covers per pack</t>
  </si>
  <si>
    <t>Freeport</t>
  </si>
  <si>
    <t>Acme® Preferred Stainless Steel Scissors</t>
  </si>
  <si>
    <t>Jerry Ennis</t>
  </si>
  <si>
    <t>Sacramento</t>
  </si>
  <si>
    <t>Wayne Lutz</t>
  </si>
  <si>
    <t>TDK 4.7GB DVD-R Spindle, 15/Pack</t>
  </si>
  <si>
    <t>Hopkinton</t>
  </si>
  <si>
    <t>June Roberts</t>
  </si>
  <si>
    <t>Martin-Yale Premier Letter Opener</t>
  </si>
  <si>
    <t>Highland</t>
  </si>
  <si>
    <t>Gerald Petty</t>
  </si>
  <si>
    <t>600 Series Non-Flip</t>
  </si>
  <si>
    <t>Patrick Adcock</t>
  </si>
  <si>
    <t>GBC Prepunched Paper, 19-Hole, for Binding Systems, 24-lb</t>
  </si>
  <si>
    <t>Schererville</t>
  </si>
  <si>
    <t>Molly Browning</t>
  </si>
  <si>
    <t>Glen Cove</t>
  </si>
  <si>
    <t>Xerox 1882</t>
  </si>
  <si>
    <t>Letter/Legal File Tote with Clear Snap-On Lid, Black Granite</t>
  </si>
  <si>
    <t>Hon 2111 Invitation™ Series Corner Table</t>
  </si>
  <si>
    <t>Aaron Day</t>
  </si>
  <si>
    <t>Trav-L-File Heavy-Duty Shuttle II, Black</t>
  </si>
  <si>
    <t>Greeneville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</si>
  <si>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</si>
  <si>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</si>
  <si>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</si>
  <si>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</si>
  <si>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</si>
  <si>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</si>
  <si>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</si>
  <si>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</si>
  <si>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Sidney Greenberg</t>
  </si>
  <si>
    <t>Salinas</t>
  </si>
  <si>
    <t>Newell 336</t>
  </si>
  <si>
    <t>3M Polarizing Task Lamp with Clamp Arm, Light Gray</t>
  </si>
  <si>
    <t>Marvin Rollins</t>
  </si>
  <si>
    <t>Eaton Premium Continuous-Feed Paper, 25% Cotton, Letter Size, White, 1000 Shts/Box</t>
  </si>
  <si>
    <t>Stamford</t>
  </si>
  <si>
    <t>Sam Woodward</t>
  </si>
  <si>
    <t>Tenex Contemporary Contur Chairmats for Low and Medium Pile Carpet, Computer, 39" x 49"</t>
  </si>
  <si>
    <t>Friendswood</t>
  </si>
  <si>
    <t>Eugene Brewer Knox</t>
  </si>
  <si>
    <t>Bethpage</t>
  </si>
  <si>
    <t>Nina Bowles</t>
  </si>
  <si>
    <t>Woodstock</t>
  </si>
  <si>
    <t>Roy Hardison</t>
  </si>
  <si>
    <t>Belkin Premiere Surge Master II 8-outlet surge protector</t>
  </si>
  <si>
    <t>Dan Lamm</t>
  </si>
  <si>
    <t>Sony MFD2HD Formatted Diskettes, 10/Pack</t>
  </si>
  <si>
    <t>Asheboro</t>
  </si>
  <si>
    <t>Avery 485</t>
  </si>
  <si>
    <t>i270</t>
  </si>
  <si>
    <t>Charles Cline</t>
  </si>
  <si>
    <t>Thousand Oaks</t>
  </si>
  <si>
    <t>Elsie Pridgen</t>
  </si>
  <si>
    <t>Telephone Message Books with Fax/Mobile Section, 4 1/4" x 6"</t>
  </si>
  <si>
    <t>Laguna Hills</t>
  </si>
  <si>
    <t>Carolyn Bowling</t>
  </si>
  <si>
    <t>Imation DVD-RAM discs</t>
  </si>
  <si>
    <t>Letter Size Cart</t>
  </si>
  <si>
    <t>Mitchell Ross</t>
  </si>
  <si>
    <t>Burke</t>
  </si>
  <si>
    <t>GBC DocuBind TL200 Manual Binding Machine</t>
  </si>
  <si>
    <t>Sidney Scarborough</t>
  </si>
  <si>
    <t>Charlottesville</t>
  </si>
  <si>
    <t>Jeanne Nguyen</t>
  </si>
  <si>
    <t>Fairborn</t>
  </si>
  <si>
    <t>Esther Whitaker</t>
  </si>
  <si>
    <t>Staples Colored Interoffice Envelopes</t>
  </si>
  <si>
    <t>Electrix Fluorescent Magnifier Lamps &amp; Weighted Base</t>
  </si>
  <si>
    <t>Julie Edwards</t>
  </si>
  <si>
    <t>Eldon® 200 Class™ Desk Accessories</t>
  </si>
  <si>
    <t>Staples Copy Paper (20Lb. and 84 Bright)</t>
  </si>
  <si>
    <t>Wesley Corbett</t>
  </si>
  <si>
    <t>Conroe</t>
  </si>
  <si>
    <t>Lynn O'Donnell</t>
  </si>
  <si>
    <t>Elgin</t>
  </si>
  <si>
    <t>Larry Church</t>
  </si>
  <si>
    <t>Tennsco Industrial Shelving</t>
  </si>
  <si>
    <t>Neil Bailey</t>
  </si>
  <si>
    <t>636</t>
  </si>
  <si>
    <t>Harrisburg</t>
  </si>
  <si>
    <t>Rhonda Schroeder</t>
  </si>
  <si>
    <t>Acme Design Line 8" Stainless Steel Bent Scissors w/Champagne Handles, 3-1/8" Cut</t>
  </si>
  <si>
    <t>Melinda Thornton</t>
  </si>
  <si>
    <t>Reston</t>
  </si>
  <si>
    <t>#10 White Business Envelopes,4 1/8 x 9 1/2</t>
  </si>
  <si>
    <t>Holly Osborne</t>
  </si>
  <si>
    <t>Fellowes Personal Hanging Folder Files, Navy</t>
  </si>
  <si>
    <t>Hot Springs</t>
  </si>
  <si>
    <t>Joseph Hurst</t>
  </si>
  <si>
    <t>Ibico Presentation Index for Binding Systems</t>
  </si>
  <si>
    <t>Levittown</t>
  </si>
  <si>
    <t>Xerox 207</t>
  </si>
  <si>
    <t>Sandra Berry</t>
  </si>
  <si>
    <t>Meridian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</si>
  <si>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</si>
  <si>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</si>
  <si>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</si>
  <si>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</si>
  <si>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</si>
  <si>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</si>
  <si>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</si>
  <si>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</si>
  <si>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Hunt BOSTON® Vista® Battery-Operated Pencil Sharpener, Black</t>
  </si>
  <si>
    <t>Martinez</t>
  </si>
  <si>
    <t>Rosemary Stark</t>
  </si>
  <si>
    <t>TI 36X Solar Scientific Calculator</t>
  </si>
  <si>
    <t>Newnan</t>
  </si>
  <si>
    <t>Kathy Shah</t>
  </si>
  <si>
    <t>Garner</t>
  </si>
  <si>
    <t>Russell W Melton</t>
  </si>
  <si>
    <t>Northport</t>
  </si>
  <si>
    <t>Jennifer Zimmerman</t>
  </si>
  <si>
    <t>Eldon Simplefile® Box Office®</t>
  </si>
  <si>
    <t>Jonesboro</t>
  </si>
  <si>
    <t>Constance Flowers</t>
  </si>
  <si>
    <t>US Robotics 56K V.92 Internal PCI Faxmodem</t>
  </si>
  <si>
    <t>San Diego</t>
  </si>
  <si>
    <t>Linda Blake</t>
  </si>
  <si>
    <t>Hilliard</t>
  </si>
  <si>
    <t>Juanita Ballard</t>
  </si>
  <si>
    <t>Super Decoflex Portable Personal File</t>
  </si>
  <si>
    <t>Kent</t>
  </si>
  <si>
    <t>Carrie Lewis</t>
  </si>
  <si>
    <t>Kettering</t>
  </si>
  <si>
    <t>Kerry Wilkerson</t>
  </si>
  <si>
    <t>Idaho</t>
  </si>
  <si>
    <t>Moscow</t>
  </si>
  <si>
    <t>Nina Horne Kelly</t>
  </si>
  <si>
    <t>Xerox 197</t>
  </si>
  <si>
    <t>Christopher Meadows</t>
  </si>
  <si>
    <t>Harrison</t>
  </si>
  <si>
    <t>Eric West</t>
  </si>
  <si>
    <t>Hempstead</t>
  </si>
  <si>
    <t>Danielle Myers</t>
  </si>
  <si>
    <t>Advantus Employee of the Month Certificate Frame, 11 x 13-1/2</t>
  </si>
  <si>
    <t>Newell 308</t>
  </si>
  <si>
    <t>Dean Solomon</t>
  </si>
  <si>
    <t>Gastonia</t>
  </si>
  <si>
    <t>Xerox 1880</t>
  </si>
  <si>
    <t>Edna Pierce</t>
  </si>
  <si>
    <t>Goldsboro</t>
  </si>
  <si>
    <t>Paige Jacobs</t>
  </si>
  <si>
    <t>Accessory28</t>
  </si>
  <si>
    <t>Herbert Holden</t>
  </si>
  <si>
    <t>Avery 05222 Permanent Self-Adhesive File Folder Labels for Typewriters, on Rolls, White, 250/Roll</t>
  </si>
  <si>
    <t>Tenex Traditional Chairmats for Medium Pile Carpet, Standard Lip, 36" x 48"</t>
  </si>
  <si>
    <t>Accessory17</t>
  </si>
  <si>
    <t>Helen Simpson</t>
  </si>
  <si>
    <t>Enid</t>
  </si>
  <si>
    <t>Sherri P Stephens</t>
  </si>
  <si>
    <t>Lawton</t>
  </si>
  <si>
    <t>Nelson Hong</t>
  </si>
  <si>
    <t>Torrance</t>
  </si>
  <si>
    <t>AT&amp;T Black Trimline Phone, Model 210</t>
  </si>
  <si>
    <t>600 Series Flip</t>
  </si>
  <si>
    <t>Michele Bradshaw</t>
  </si>
  <si>
    <t>8890</t>
  </si>
  <si>
    <t>Dunedin</t>
  </si>
  <si>
    <t>12-1/2 Diameter Round Wall Clock</t>
  </si>
  <si>
    <t>Regeneration Desk Collection</t>
  </si>
  <si>
    <t>Ralph Woods Scott</t>
  </si>
  <si>
    <t>Avery Binding System Hidden Tab™ Executive Style Index Sets</t>
  </si>
  <si>
    <t>Creve Coeur</t>
  </si>
  <si>
    <t>Robert Rollins</t>
  </si>
  <si>
    <t>Jeff Spivey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</si>
  <si>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</si>
  <si>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</si>
  <si>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</si>
  <si>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</si>
  <si>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</si>
  <si>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</si>
  <si>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</si>
  <si>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</si>
  <si>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Jackie Capps</t>
  </si>
  <si>
    <t>San Carlos</t>
  </si>
  <si>
    <t>Master Caster Door Stop, Brown</t>
  </si>
  <si>
    <t>Lawrence Dennis</t>
  </si>
  <si>
    <t>Newell 342</t>
  </si>
  <si>
    <t>San Clemente</t>
  </si>
  <si>
    <t>Valerie Siegel</t>
  </si>
  <si>
    <t>Derek Jernigan</t>
  </si>
  <si>
    <t>Galesburg</t>
  </si>
  <si>
    <t>Jack Morse</t>
  </si>
  <si>
    <t>Joyce Knox</t>
  </si>
  <si>
    <t>Parkersburg</t>
  </si>
  <si>
    <t>Albert Tyson</t>
  </si>
  <si>
    <t>Micro Innovations Media Access Pro Keyboard</t>
  </si>
  <si>
    <t>Olive Branch</t>
  </si>
  <si>
    <t>Marvin Yang</t>
  </si>
  <si>
    <t>Lexmark Z54se Color Inkjet Printer</t>
  </si>
  <si>
    <t>Pearl</t>
  </si>
  <si>
    <t>Danielle Schneider</t>
  </si>
  <si>
    <t>Staples Battery-Operated Desktop Pencil Sharpener</t>
  </si>
  <si>
    <t>Ian Hall</t>
  </si>
  <si>
    <t>Dearborn</t>
  </si>
  <si>
    <t>Xerox 1896</t>
  </si>
  <si>
    <t>Vanessa Boyer</t>
  </si>
  <si>
    <t>3M Polarizing Light Filter Sleeves</t>
  </si>
  <si>
    <t>Kate Peck</t>
  </si>
  <si>
    <t>Gould Plastics 9-Pocket Panel Bin, 18-3/8w x 5-1/4d x 20-1/2h, Black</t>
  </si>
  <si>
    <t>Bettendorf</t>
  </si>
  <si>
    <t>Wirebound Message Books, Four 2 3/4" x 5" Forms per Page, 600 Sets per Book</t>
  </si>
  <si>
    <t>Vincent Hale</t>
  </si>
  <si>
    <t>Newell 315</t>
  </si>
  <si>
    <t>Bush Westfield Collection Bookcases, Dark Cherry Finish, Fully Assembled</t>
  </si>
  <si>
    <t>Stacey Lucas</t>
  </si>
  <si>
    <t>Cedar Falls</t>
  </si>
  <si>
    <t>Suzanne Cochran</t>
  </si>
  <si>
    <t>Cedar Rapids</t>
  </si>
  <si>
    <t>Self-Adhesive Ring Binder Labels</t>
  </si>
  <si>
    <t>Dwight Albright Huffman</t>
  </si>
  <si>
    <t>Herbert Williamson</t>
  </si>
  <si>
    <t>Clifford Webb</t>
  </si>
  <si>
    <t>Townsend</t>
  </si>
  <si>
    <t>Michelle Steele</t>
  </si>
  <si>
    <t>Enterprise</t>
  </si>
  <si>
    <t>Joy Kaplan McNeill</t>
  </si>
  <si>
    <t>Carlsbad</t>
  </si>
  <si>
    <t>Erika Morgan</t>
  </si>
  <si>
    <t>Gina B Hess</t>
  </si>
  <si>
    <t>Webster</t>
  </si>
  <si>
    <t>Roberta Daniel</t>
  </si>
  <si>
    <t>Alamogordo</t>
  </si>
  <si>
    <t>Lisa Kim</t>
  </si>
  <si>
    <t>Tyvek® Side-Opening Peel &amp; Seel® Expanding Envelopes</t>
  </si>
  <si>
    <t>Palm Beach Gardens</t>
  </si>
  <si>
    <t>Xerox 1991</t>
  </si>
  <si>
    <t>Martin Kirk</t>
  </si>
  <si>
    <t>Chesapeake</t>
  </si>
  <si>
    <t>Anita Kent</t>
  </si>
  <si>
    <t>Linden</t>
  </si>
  <si>
    <t>Jacob Hirsch</t>
  </si>
  <si>
    <t>Epson LQ-870 Dot Matrix Printer</t>
  </si>
  <si>
    <t>Barrington</t>
  </si>
  <si>
    <t>Oscar Bowers</t>
  </si>
  <si>
    <t>Space Solutions™ Industrial Galvanized Steel Shelving.</t>
  </si>
  <si>
    <t>Gretchen Levine</t>
  </si>
  <si>
    <t>Chromcraft 48" x 96" Racetrack Double Pedestal Table</t>
  </si>
  <si>
    <t>Lima</t>
  </si>
  <si>
    <t>Melanie Burgess</t>
  </si>
  <si>
    <t>Webster Groves</t>
  </si>
  <si>
    <t>Maureen Herbert Hood</t>
  </si>
  <si>
    <t>Wisconsin</t>
  </si>
  <si>
    <t>Appleton</t>
  </si>
  <si>
    <t>Quality Park Security Envelopes</t>
  </si>
  <si>
    <t>Penny Tuttle</t>
  </si>
  <si>
    <t>Ibico EB-19 Dual Function Manual Binding System</t>
  </si>
  <si>
    <t>Amy Hall</t>
  </si>
  <si>
    <t>Lorain</t>
  </si>
  <si>
    <t>Sean Stephenson</t>
  </si>
  <si>
    <t>Peachtree City</t>
  </si>
  <si>
    <t>Marcia Feldman</t>
  </si>
  <si>
    <t>TI 30X Scientific Calculator</t>
  </si>
  <si>
    <t>Little Rock</t>
  </si>
  <si>
    <t>Tracy Buckley</t>
  </si>
  <si>
    <t>Executive Impressions 13-1/2" Indoor/Outdoor Wall Clock</t>
  </si>
  <si>
    <t>North Little Rock</t>
  </si>
  <si>
    <t>Executive Impressions 14" Contract Wall Clock</t>
  </si>
  <si>
    <t>Hannah Tyson</t>
  </si>
  <si>
    <t>Avery® 3 1/2" Diskette Storage Pages, 10/Pack</t>
  </si>
  <si>
    <t>Paragould</t>
  </si>
  <si>
    <t>Nathan Jenkins</t>
  </si>
  <si>
    <t>Pine Bluff</t>
  </si>
  <si>
    <t>Earl Alston</t>
  </si>
  <si>
    <t>Gregory R Snow</t>
  </si>
  <si>
    <t>Ibico EPK-21 Electric Binding System</t>
  </si>
  <si>
    <t>Greer</t>
  </si>
  <si>
    <t>William Crawford</t>
  </si>
  <si>
    <t>Garland</t>
  </si>
  <si>
    <t>Scott Moore</t>
  </si>
  <si>
    <t>Office Star - Ergonomic Mid Back Chair with 2-Way Adjustable Arms</t>
  </si>
  <si>
    <t>Diana Coble Hubbard</t>
  </si>
  <si>
    <t>Belkin F9M820V08 8 Outlet Surge</t>
  </si>
  <si>
    <t>Grand Prairie</t>
  </si>
  <si>
    <t>Bravo II™ Megaboss® 12-Amp Hard Body Upright, Replacement Belts, 2 Belts per Pack</t>
  </si>
  <si>
    <t>Rubbermaid ClusterMat Chairmats, Mat Size- 66" x 60", Lip 20" x 11" -90 Degree Angle</t>
  </si>
  <si>
    <t>Franklin Spencer</t>
  </si>
  <si>
    <t>Emporia</t>
  </si>
  <si>
    <t>Eileen McDonald</t>
  </si>
  <si>
    <t>Draper</t>
  </si>
  <si>
    <t>Honeywell Quietcare HEPA Air Cleaner</t>
  </si>
  <si>
    <t>Teresa Wallace</t>
  </si>
  <si>
    <t>Mount Lebanon</t>
  </si>
  <si>
    <t>Dana Waller</t>
  </si>
  <si>
    <t>Bush Advantage Collection® Racetrack Conference Table</t>
  </si>
  <si>
    <t>Bozeman</t>
  </si>
  <si>
    <t>Leslie Shannon</t>
  </si>
  <si>
    <t>Xerox 1986</t>
  </si>
  <si>
    <t>Butte</t>
  </si>
  <si>
    <t>Justin Frank</t>
  </si>
  <si>
    <t>Ted Crowder</t>
  </si>
  <si>
    <t>Vickie Martinez</t>
  </si>
  <si>
    <t>Belkin ErgoBoard™ Keyboard</t>
  </si>
  <si>
    <t>Bonnie Matthews Rowland</t>
  </si>
  <si>
    <t>Career Cubicle Clock, 8 1/4", Black</t>
  </si>
  <si>
    <t>Hammermill Color Copier Paper (28Lb. and 96 Bright)</t>
  </si>
  <si>
    <t>Sean Burton</t>
  </si>
  <si>
    <t>Saginaw</t>
  </si>
  <si>
    <t>Carolyn Hoffman</t>
  </si>
  <si>
    <t>Marsha Roy</t>
  </si>
  <si>
    <t>Tupelo</t>
  </si>
  <si>
    <t>Priscilla Brandon</t>
  </si>
  <si>
    <t>Willow Grove</t>
  </si>
  <si>
    <t>Robert Brantley</t>
  </si>
  <si>
    <t>Kensington 6 Outlet Guardian Standard Surge Protector</t>
  </si>
  <si>
    <t>Dearborn Heights</t>
  </si>
  <si>
    <t>Sherri F Vogel</t>
  </si>
  <si>
    <t>East Lansing</t>
  </si>
  <si>
    <t>Marianne Weiner Ennis</t>
  </si>
  <si>
    <t>Littleton</t>
  </si>
  <si>
    <t>Lynne Wilcox</t>
  </si>
  <si>
    <t>Lynda Rosenthal</t>
  </si>
  <si>
    <t>Eldon Jumbo ProFile™ Portable File Boxes Graphite/Black</t>
  </si>
  <si>
    <t>Midland</t>
  </si>
  <si>
    <t>Anna Burgess</t>
  </si>
  <si>
    <t>36X48 HARDFLOOR CHAIRMAT</t>
  </si>
  <si>
    <t>David Weaver</t>
  </si>
  <si>
    <t>Holladay</t>
  </si>
  <si>
    <t>White Dual Perf Computer Printout Paper, 2700 Sheets, 1 Part, Heavyweight, 20 lbs., 14 7/8 x 11</t>
  </si>
  <si>
    <t>Sanford Pocket Accent® Highlighters</t>
  </si>
  <si>
    <t>Paula Hubbard</t>
  </si>
  <si>
    <t>Xerox 1938</t>
  </si>
  <si>
    <t>Kearns</t>
  </si>
  <si>
    <t>Harriet Bowman</t>
  </si>
  <si>
    <t>GBC Standard Therm-A-Bind Covers</t>
  </si>
  <si>
    <t>Judy Frazier</t>
  </si>
  <si>
    <t>East Massapequa</t>
  </si>
  <si>
    <t>James Dickinson Ball</t>
  </si>
  <si>
    <t>Cynthia Khan</t>
  </si>
  <si>
    <t>Xerox 1950</t>
  </si>
  <si>
    <t>Durango</t>
  </si>
  <si>
    <t>Wayne Bean</t>
  </si>
  <si>
    <t>Cathy Simon</t>
  </si>
  <si>
    <t>Council Bluffs</t>
  </si>
  <si>
    <t>Xerox 220</t>
  </si>
  <si>
    <t>Erika Jordan</t>
  </si>
  <si>
    <t>O'Sullivan Living Dimensions 2-Shelf Bookcases</t>
  </si>
  <si>
    <t>Plum</t>
  </si>
  <si>
    <t>Lindsay O'Connell</t>
  </si>
  <si>
    <t>Canon BP1200DH 12-Digit Bubble Jet Printing Calculator</t>
  </si>
  <si>
    <t>688</t>
  </si>
  <si>
    <t>Jon Ward</t>
  </si>
  <si>
    <t>Revere Boxed Rubber Bands by Revere</t>
  </si>
  <si>
    <t>Lynda Herman</t>
  </si>
  <si>
    <t>Peter Adams</t>
  </si>
  <si>
    <t>Mount Vernon</t>
  </si>
  <si>
    <t>Jay Simon</t>
  </si>
  <si>
    <t>Rogers</t>
  </si>
  <si>
    <t>Eileen Schwartz</t>
  </si>
  <si>
    <t>Xerox 199</t>
  </si>
  <si>
    <t>Liberal</t>
  </si>
  <si>
    <t>Bretford Rectangular Conference Table Tops</t>
  </si>
  <si>
    <t>Kenneth Pollock</t>
  </si>
  <si>
    <t>Harrisonburg</t>
  </si>
  <si>
    <t>Newell 326</t>
  </si>
  <si>
    <t>Francis Kendall</t>
  </si>
  <si>
    <t>Albuquerque</t>
  </si>
  <si>
    <t>Louise Webster Sharma</t>
  </si>
  <si>
    <t>Hickory</t>
  </si>
  <si>
    <t>Nathan Newton</t>
  </si>
  <si>
    <t>High Point</t>
  </si>
  <si>
    <t>Lumber Crayons</t>
  </si>
  <si>
    <t>Marianne Carey</t>
  </si>
  <si>
    <t>Atlantic Metals Mobile 2-Shelf Bookcases, Custom Colors</t>
  </si>
  <si>
    <t>North Platte</t>
  </si>
  <si>
    <t>Alfred Singh</t>
  </si>
  <si>
    <t>Mechanicsville</t>
  </si>
  <si>
    <t>Todd D Norris</t>
  </si>
  <si>
    <t>Newport News</t>
  </si>
  <si>
    <t>Claudia Webb</t>
  </si>
  <si>
    <t>Indian Trail</t>
  </si>
  <si>
    <t>Elsie Boykin</t>
  </si>
  <si>
    <t>Fort Thomas</t>
  </si>
  <si>
    <t>Kelly Collins</t>
  </si>
  <si>
    <t>Eastpointe</t>
  </si>
  <si>
    <t>Victor Cherry</t>
  </si>
  <si>
    <t>Imation 5.2GB DVD-RAM</t>
  </si>
  <si>
    <t>Farmington Hills</t>
  </si>
  <si>
    <t>Avery 481</t>
  </si>
  <si>
    <t>Malcolm S Lanier</t>
  </si>
  <si>
    <t>Speediset Carbonless Redi-Letter® 7" x 8 1/2"</t>
  </si>
  <si>
    <t>Flint</t>
  </si>
  <si>
    <t>Ultra Door Pull Handle</t>
  </si>
  <si>
    <t>Xerox 1920</t>
  </si>
  <si>
    <t>Evan Kelley</t>
  </si>
  <si>
    <t>Garden City</t>
  </si>
  <si>
    <t>Matthew Conway</t>
  </si>
  <si>
    <t>Binder Clips by OIC</t>
  </si>
  <si>
    <t>Ithaca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</si>
  <si>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</si>
  <si>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</si>
  <si>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</si>
  <si>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</si>
  <si>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</si>
  <si>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Vernon Hirsch Singleton</t>
  </si>
  <si>
    <t>Chico</t>
  </si>
  <si>
    <t>Patsy Shea</t>
  </si>
  <si>
    <t>Tracy Dyer</t>
  </si>
  <si>
    <t>Ultra Commercial Grade Dual Valve Door Closer</t>
  </si>
  <si>
    <t>Mount Pleasant</t>
  </si>
  <si>
    <t>Nathan Fox</t>
  </si>
  <si>
    <t>Myrtle Beach</t>
  </si>
  <si>
    <t>Leigh Burnette Hurley</t>
  </si>
  <si>
    <t>Xerox 1994</t>
  </si>
  <si>
    <t>Alfred Barber</t>
  </si>
  <si>
    <t>Mehlville</t>
  </si>
  <si>
    <t>Paige Mason</t>
  </si>
  <si>
    <t>Sanford Liquid Accent Highlighters</t>
  </si>
  <si>
    <t>*Staples* Packaging Labels</t>
  </si>
  <si>
    <t>Jeffrey Lloyd</t>
  </si>
  <si>
    <t>Bevis Steel Folding Chairs</t>
  </si>
  <si>
    <t>Oakton</t>
  </si>
  <si>
    <t>Jack Hatcher</t>
  </si>
  <si>
    <t>Hon Pagoda™ Stacking Chairs</t>
  </si>
  <si>
    <t>StarTAC 6500</t>
  </si>
  <si>
    <t>Carolyn Fisher</t>
  </si>
  <si>
    <t>Lexmark Z25 Color Inkjet Printer</t>
  </si>
  <si>
    <t>Sherwood</t>
  </si>
  <si>
    <t>Paige Powers</t>
  </si>
  <si>
    <t>West Memphis</t>
  </si>
  <si>
    <t>Joyce Kern</t>
  </si>
  <si>
    <t>Xerox 1974</t>
  </si>
  <si>
    <t>Sterling Heights</t>
  </si>
  <si>
    <t>Mary Hewitt</t>
  </si>
  <si>
    <t>Bush Mission Pointe Library</t>
  </si>
  <si>
    <t>Gladstone</t>
  </si>
  <si>
    <t>Philip Hawkins</t>
  </si>
  <si>
    <t>Hazelwood</t>
  </si>
  <si>
    <t>Melvin Kendall</t>
  </si>
  <si>
    <t>SouthWestern Bell FA970 Digital Answering Machine with Time/Day Stamp</t>
  </si>
  <si>
    <t>Clovis</t>
  </si>
  <si>
    <t>Crystal Crabtree</t>
  </si>
  <si>
    <t>West Palm Beach</t>
  </si>
  <si>
    <t>Jon Kendall</t>
  </si>
  <si>
    <t>Molly Webster</t>
  </si>
  <si>
    <t>Boston 16801 Nautilus™ Battery Pencil Sharpener</t>
  </si>
  <si>
    <t>Multi-Use Personal File Cart and Caster Set, Three Stacking Bins</t>
  </si>
  <si>
    <t>Lester Sawyer</t>
  </si>
  <si>
    <t>Fairfax</t>
  </si>
  <si>
    <t>Kerry Hardy</t>
  </si>
  <si>
    <t>Fort Lauderdale</t>
  </si>
  <si>
    <t>Courtney Boyd</t>
  </si>
  <si>
    <t>Melinda Rogers</t>
  </si>
  <si>
    <t>Hon Deluxe Fabric Upholstered Stacking Chairs, Rounded Back</t>
  </si>
  <si>
    <t>Dubuque</t>
  </si>
  <si>
    <t>Binder Posts</t>
  </si>
  <si>
    <t>Tom Hoyle Honeycutt</t>
  </si>
  <si>
    <t>Eldon Cleatmat® Chair Mats for Medium Pile Carpets</t>
  </si>
  <si>
    <t>Warren</t>
  </si>
  <si>
    <t>Wesley Field</t>
  </si>
  <si>
    <t>Xerox 1979</t>
  </si>
  <si>
    <t>Westland</t>
  </si>
  <si>
    <t>Brenda Jain</t>
  </si>
  <si>
    <t>Hon Non-Folding Utility Tables</t>
  </si>
  <si>
    <t>Sharon</t>
  </si>
  <si>
    <t>Harry Sellers</t>
  </si>
  <si>
    <t>Acco PRESSTEX® Data Binder with Storage Hooks, Dark Blue, 9 1/2" X 11"</t>
  </si>
  <si>
    <t>Pasadena</t>
  </si>
  <si>
    <t>Melanie Knight</t>
  </si>
  <si>
    <t>Newell 339</t>
  </si>
  <si>
    <t>Judy Hall</t>
  </si>
  <si>
    <t>Worcester</t>
  </si>
  <si>
    <t>Sheryl Reese</t>
  </si>
  <si>
    <t>Owensboro</t>
  </si>
  <si>
    <t>Joanne Spivey</t>
  </si>
  <si>
    <t>Brown Kraft Recycled Envelopes</t>
  </si>
  <si>
    <t>Independence</t>
  </si>
  <si>
    <t>Frank Cross</t>
  </si>
  <si>
    <t>Marvin Patrick</t>
  </si>
  <si>
    <t>Stanley Bostitch Contemporary Electric Pencil Sharpeners</t>
  </si>
  <si>
    <t>282</t>
  </si>
  <si>
    <t>Donald Melton</t>
  </si>
  <si>
    <t>New Bern</t>
  </si>
  <si>
    <t>Gene Heath Cross</t>
  </si>
  <si>
    <t>Jamestown</t>
  </si>
  <si>
    <t>Fellowes Strictly Business® Drawer File, Letter/Legal Size</t>
  </si>
  <si>
    <t>Karen O'Donnell</t>
  </si>
  <si>
    <t>Gyration Ultra Cordless Optical Suite</t>
  </si>
  <si>
    <t>Lester Woodward Maynard</t>
  </si>
  <si>
    <t>Boston 1799 Powerhouse™ Electric Pencil Sharpener</t>
  </si>
  <si>
    <t>Lindenhurst</t>
  </si>
  <si>
    <t>David Hoyle</t>
  </si>
  <si>
    <t>Tensor Computer Mounted Lamp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</si>
  <si>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</si>
  <si>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</si>
  <si>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</si>
  <si>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</si>
  <si>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</si>
  <si>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</si>
  <si>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</si>
  <si>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</si>
  <si>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3285</t>
  </si>
  <si>
    <t>Sharon Thomas</t>
  </si>
  <si>
    <t>College Park</t>
  </si>
  <si>
    <t>Anita Hahn</t>
  </si>
  <si>
    <t>Safco Industrial Wire Shelving</t>
  </si>
  <si>
    <t>Bowie</t>
  </si>
  <si>
    <t>Stacy Chang</t>
  </si>
  <si>
    <t>Catonsville</t>
  </si>
  <si>
    <t>Christopher High</t>
  </si>
  <si>
    <t>Massillon</t>
  </si>
  <si>
    <t>Clara Kaplan</t>
  </si>
  <si>
    <t>Medina</t>
  </si>
  <si>
    <t>Jennifer Stanton</t>
  </si>
  <si>
    <t>Winter Garden</t>
  </si>
  <si>
    <t>Sean McKenna</t>
  </si>
  <si>
    <t>Office Star Flex Back Scooter Chair with Aluminum Finish Frame</t>
  </si>
  <si>
    <t>Hobbs</t>
  </si>
  <si>
    <t>Maurice Kelly</t>
  </si>
  <si>
    <t>Lakeland</t>
  </si>
  <si>
    <t>Alvin Hoover</t>
  </si>
  <si>
    <t>State College</t>
  </si>
  <si>
    <t>Jeff Meadows</t>
  </si>
  <si>
    <t>Paducah</t>
  </si>
  <si>
    <t>Xerox 1917</t>
  </si>
  <si>
    <t>Lloyd Levin</t>
  </si>
  <si>
    <t>Tripp Lite Isotel 6 Outlet Surge Protector with Fax/Modem Protection</t>
  </si>
  <si>
    <t>Novimex Turbo Task Chair</t>
  </si>
  <si>
    <t>Bernard Thompson</t>
  </si>
  <si>
    <t>HP Office Paper (20Lb. and 87 Bright)</t>
  </si>
  <si>
    <t>Raleigh</t>
  </si>
  <si>
    <t>Nicole Pope</t>
  </si>
  <si>
    <t>Rocky Mount</t>
  </si>
  <si>
    <t>Geoffrey H Wong</t>
  </si>
  <si>
    <t>Rome</t>
  </si>
  <si>
    <t>Accessory15</t>
  </si>
  <si>
    <t>Helen Dickerson</t>
  </si>
  <si>
    <t>Kensington 7 Outlet MasterPiece Power Center with Fax/Phone Line Protection</t>
  </si>
  <si>
    <t>Joplin</t>
  </si>
  <si>
    <t>James Davenport</t>
  </si>
  <si>
    <t>Acco Four Pocket Poly Ring Binder with Label Holder, Smoke, 1"</t>
  </si>
  <si>
    <t>Kansas City</t>
  </si>
  <si>
    <t>Brandon Beach</t>
  </si>
  <si>
    <t>Holmes Replacement Filter for HEPA Air Cleaner, Medium Room</t>
  </si>
  <si>
    <t>Kirkwood</t>
  </si>
  <si>
    <t>Carlos Adkins</t>
  </si>
  <si>
    <t>Land O Lakes</t>
  </si>
  <si>
    <t>Kristine Holden</t>
  </si>
  <si>
    <t>Mauldin</t>
  </si>
  <si>
    <t>V70</t>
  </si>
  <si>
    <t>Brett Ingram</t>
  </si>
  <si>
    <t>Acme Galleria® Hot Forged Steel Scissors with Colored Handles</t>
  </si>
  <si>
    <t>Harker Heights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</si>
  <si>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</si>
  <si>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</si>
  <si>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</si>
  <si>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</si>
  <si>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</si>
  <si>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Houston</t>
  </si>
  <si>
    <t>Dennis Block Richardson</t>
  </si>
  <si>
    <t>Niagara Falls</t>
  </si>
  <si>
    <t>Lucille McGee</t>
  </si>
  <si>
    <t>Greensburg</t>
  </si>
  <si>
    <t>Monica Harvey</t>
  </si>
  <si>
    <t>Eau Claire</t>
  </si>
  <si>
    <t>Jimmy Waters</t>
  </si>
  <si>
    <t>Fitchburg</t>
  </si>
  <si>
    <t>Nancy Holden</t>
  </si>
  <si>
    <t>Franklin</t>
  </si>
  <si>
    <t>Arnold Floyd Blair</t>
  </si>
  <si>
    <t>Rock Hill</t>
  </si>
  <si>
    <t>Larry Langston</t>
  </si>
  <si>
    <t>Spartanburg</t>
  </si>
  <si>
    <t>Samuel Newman</t>
  </si>
  <si>
    <t>Summerville</t>
  </si>
  <si>
    <t>Desktop 3-Pocket Hot File®</t>
  </si>
  <si>
    <t>Ryan Herman</t>
  </si>
  <si>
    <t>Glen Robertson</t>
  </si>
  <si>
    <t>Coon Rapids</t>
  </si>
  <si>
    <t>Holmes HEPA Air Purifier</t>
  </si>
  <si>
    <t>Logitech Cordless Navigator Duo</t>
  </si>
  <si>
    <t>Beth Dolan</t>
  </si>
  <si>
    <t>Global Enterprise Series Seating High-Back Swivel/Tilt Chairs</t>
  </si>
  <si>
    <t>Panama City</t>
  </si>
  <si>
    <t>Bevis Round Conference Table Top &amp; Single Column Base</t>
  </si>
  <si>
    <t>Joe Baldwin</t>
  </si>
  <si>
    <t>Pat Kinney</t>
  </si>
  <si>
    <t>South Dakota</t>
  </si>
  <si>
    <t>Laurence Cummings</t>
  </si>
  <si>
    <t>Lehigh Acres</t>
  </si>
  <si>
    <t>Emma Buckley</t>
  </si>
  <si>
    <t>Holmes Replacement Filter for HEPA Air Cleaner, Very Large Room, HEPA Filter</t>
  </si>
  <si>
    <t>Coachella</t>
  </si>
  <si>
    <t>Boston 1730 StandUp Electric Pencil Sharpener</t>
  </si>
  <si>
    <t>Kara Foster</t>
  </si>
  <si>
    <t>Marion</t>
  </si>
  <si>
    <t>Megan Woods</t>
  </si>
  <si>
    <t>Green Bay</t>
  </si>
  <si>
    <t>Stephanie Hawkins</t>
  </si>
  <si>
    <t>Greenfield</t>
  </si>
  <si>
    <t>Newell 318</t>
  </si>
  <si>
    <t>Rubber Band Ball</t>
  </si>
  <si>
    <t>Lynn Hines</t>
  </si>
  <si>
    <t>Wilson Jones DublLock® D-Ring Binders</t>
  </si>
  <si>
    <t>Gordon Boswell</t>
  </si>
  <si>
    <t>Cloverleaf</t>
  </si>
  <si>
    <t>Colleen Marsh</t>
  </si>
  <si>
    <t>Global Leather Highback Executive Chair with Pneumatic Height Adjustment, Black</t>
  </si>
  <si>
    <t>Sylvia Kumar</t>
  </si>
  <si>
    <t>Pleasure Ridge Park</t>
  </si>
  <si>
    <t>Faye Silver</t>
  </si>
  <si>
    <t>Crofton</t>
  </si>
  <si>
    <t>Kerry Beach</t>
  </si>
  <si>
    <t>Cumberland</t>
  </si>
  <si>
    <t>T65</t>
  </si>
  <si>
    <t>Lesro Sheffield Collection Coffee Table, End Table, Center Table, Corner Table</t>
  </si>
  <si>
    <t>Patrick Lowry</t>
  </si>
  <si>
    <t>Edgewood</t>
  </si>
  <si>
    <t>Clyde Burnett</t>
  </si>
  <si>
    <t>Emma Bloom</t>
  </si>
  <si>
    <t>Wyoming</t>
  </si>
  <si>
    <t>Rock Springs</t>
  </si>
  <si>
    <t>Danielle Baird</t>
  </si>
  <si>
    <t>Annie Horne</t>
  </si>
  <si>
    <t>Post-it® “Important Message” Note Pad, Neon Colors, 50 Sheets/Pad</t>
  </si>
  <si>
    <t>Fort Myers</t>
  </si>
  <si>
    <t>Vincent Daniel</t>
  </si>
  <si>
    <t>Fruit Cove</t>
  </si>
  <si>
    <t>Jacob Murray</t>
  </si>
  <si>
    <t>DAX Cubicle Frames - 8x10</t>
  </si>
  <si>
    <t>Mike G Hartman</t>
  </si>
  <si>
    <t>Pembroke Pines</t>
  </si>
  <si>
    <t>Marvin Parrott</t>
  </si>
  <si>
    <t>Duluth</t>
  </si>
  <si>
    <t>Debra Batchelor</t>
  </si>
  <si>
    <t>Eldon Shelf Savers™ Cubes and Bins</t>
  </si>
  <si>
    <t>Mildred Briggs</t>
  </si>
  <si>
    <t>GBC Therma-A-Bind 250T Electric Binding System</t>
  </si>
  <si>
    <t>Lisa Branch</t>
  </si>
  <si>
    <t>Grand Rapids</t>
  </si>
  <si>
    <t>Geoffrey Saunders</t>
  </si>
  <si>
    <t>Janice Frye</t>
  </si>
  <si>
    <t>Las Cruces</t>
  </si>
  <si>
    <t>Jacob McNeill</t>
  </si>
  <si>
    <t>Imation Primaris 3.5" 2HD Unformatted Diskettes, 10/Pack</t>
  </si>
  <si>
    <t>Oceanside</t>
  </si>
  <si>
    <t>Tyvek ® Top-Opening Peel &amp; Seel Envelopes, Plain White</t>
  </si>
  <si>
    <t>Debbie Dillon</t>
  </si>
  <si>
    <t>Xerox 216</t>
  </si>
  <si>
    <t>Tina Monroe</t>
  </si>
  <si>
    <t>Fellowes Binding Cases</t>
  </si>
  <si>
    <t>Sandy Springs</t>
  </si>
  <si>
    <t>Beverly Roberts</t>
  </si>
  <si>
    <t>Savannah</t>
  </si>
  <si>
    <t>Julian F Wolfe</t>
  </si>
  <si>
    <t>Hanover Park</t>
  </si>
  <si>
    <t>Ken H Frazier</t>
  </si>
  <si>
    <t>Kyle Fink</t>
  </si>
  <si>
    <t>Sanford EarthWrite® Recycled Pencils, Medium Soft, #2</t>
  </si>
  <si>
    <t>Petersburg</t>
  </si>
  <si>
    <t>Canon PC1080F Personal Copier</t>
  </si>
  <si>
    <t>Sandra Faulkner</t>
  </si>
  <si>
    <t>Holmes Harmony HEPA Air Purifier for 17 x 20 Room</t>
  </si>
  <si>
    <t>XtraLife® ClearVue™ Slant-D® Ring Binders by Cardinal</t>
  </si>
  <si>
    <t>Wesley Cho</t>
  </si>
  <si>
    <t>Arlene Wiggins Dalton</t>
  </si>
  <si>
    <t>Global Airflow Leather Mesh Back Chair, Black</t>
  </si>
  <si>
    <t>Huntsville</t>
  </si>
  <si>
    <t>Nicholas Wallace</t>
  </si>
  <si>
    <t>Logitech Cordless Elite Duo</t>
  </si>
  <si>
    <t>Hurst</t>
  </si>
  <si>
    <t>Dorothy Holt</t>
  </si>
  <si>
    <t>Irving</t>
  </si>
  <si>
    <t>John Merritt</t>
  </si>
  <si>
    <t>Keller</t>
  </si>
  <si>
    <t>Kimberly Reilly</t>
  </si>
  <si>
    <t>Killeen</t>
  </si>
  <si>
    <t>7160</t>
  </si>
  <si>
    <t>Troy Cassidy</t>
  </si>
  <si>
    <t>GBC Standard Plastic Binding Systems Combs</t>
  </si>
  <si>
    <t>Lindsay Tate</t>
  </si>
  <si>
    <t>Midwest City</t>
  </si>
  <si>
    <t>Debra P May</t>
  </si>
  <si>
    <t>Moore</t>
  </si>
  <si>
    <t>Judith Shepherd</t>
  </si>
  <si>
    <t>Muskego</t>
  </si>
  <si>
    <t>Kenneth Capps</t>
  </si>
  <si>
    <t>Melbourne</t>
  </si>
  <si>
    <t>Natalie Aldridge</t>
  </si>
  <si>
    <t>Merritt Island</t>
  </si>
  <si>
    <t>Danny Richmond</t>
  </si>
  <si>
    <t>Binney &amp; Smith inkTank™ Erasable Pocket Highlighter, Chisel Tip, Yellow</t>
  </si>
  <si>
    <t>Melanie Morrow</t>
  </si>
  <si>
    <t>Edina</t>
  </si>
  <si>
    <t>Tonya Miller</t>
  </si>
  <si>
    <t>Newell 31</t>
  </si>
  <si>
    <t>Janesville</t>
  </si>
  <si>
    <t>Donna Braun</t>
  </si>
  <si>
    <t>Hoover</t>
  </si>
  <si>
    <t>Joan Beach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</si>
  <si>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</si>
  <si>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</si>
  <si>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</si>
  <si>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</si>
  <si>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</si>
  <si>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Troy Casey</t>
  </si>
  <si>
    <t>Xerox 227</t>
  </si>
  <si>
    <t>Lucille Gibbons</t>
  </si>
  <si>
    <t>Peel-Off® China Markers</t>
  </si>
  <si>
    <t>Joe George</t>
  </si>
  <si>
    <t>Bossier City</t>
  </si>
  <si>
    <t>Hon Rectangular Conference Tables</t>
  </si>
  <si>
    <t>GBC Standard Plastic Binding Systems' Combs</t>
  </si>
  <si>
    <t>Gilbert Godfrey</t>
  </si>
  <si>
    <t>Sault Sainte Marie</t>
  </si>
  <si>
    <t>Nu-Form 106-Key Ergonomic Keyboard w/ Touchpad</t>
  </si>
  <si>
    <t>Xerox 1989</t>
  </si>
  <si>
    <t>Rhonda Stein</t>
  </si>
  <si>
    <t>Salisbury</t>
  </si>
  <si>
    <t>Ricky Sanders</t>
  </si>
  <si>
    <t>Joliet</t>
  </si>
  <si>
    <t>Kelly Sawyer</t>
  </si>
  <si>
    <t>Rhonda Bryant</t>
  </si>
  <si>
    <t>Winter Haven</t>
  </si>
  <si>
    <t>Fellowes Recycled Storage Drawers</t>
  </si>
  <si>
    <t>Jack Horn</t>
  </si>
  <si>
    <t>Statesboro</t>
  </si>
  <si>
    <t>Michelle Bryant Phillips</t>
  </si>
  <si>
    <t>Tucker</t>
  </si>
  <si>
    <t>Gordon Walker</t>
  </si>
  <si>
    <t>Cabot</t>
  </si>
  <si>
    <t>Boston Model 1800 Electric Pencil Sharpener, Gray</t>
  </si>
  <si>
    <t>Craig Liu</t>
  </si>
  <si>
    <t>Pauline Finch</t>
  </si>
  <si>
    <t>Costa Mesa</t>
  </si>
  <si>
    <t>TDK 4.7GB DVD-R</t>
  </si>
  <si>
    <t>Sean N Boyer</t>
  </si>
  <si>
    <t>Maria Block</t>
  </si>
  <si>
    <t>Arlene Long</t>
  </si>
  <si>
    <t>Geoffrey Koch</t>
  </si>
  <si>
    <t>Kankakee</t>
  </si>
  <si>
    <t>Kevin Smith</t>
  </si>
  <si>
    <t>Lake In The Hills</t>
  </si>
  <si>
    <t>Toni Owens Poe</t>
  </si>
  <si>
    <t>Munster</t>
  </si>
  <si>
    <t>Alfred Harmon</t>
  </si>
  <si>
    <t>Xerox 1984</t>
  </si>
  <si>
    <t>Cheshire</t>
  </si>
  <si>
    <t>Jeanette Davies</t>
  </si>
  <si>
    <t>Pauline Brooks</t>
  </si>
  <si>
    <t>Sidney Larson</t>
  </si>
  <si>
    <t>Xerox 1951</t>
  </si>
  <si>
    <t>Frances Holt</t>
  </si>
  <si>
    <t>Xerox 1905</t>
  </si>
  <si>
    <t>Cambridge</t>
  </si>
  <si>
    <t>Leo E Underwood</t>
  </si>
  <si>
    <t>Sandy Mueller</t>
  </si>
  <si>
    <t>Providence</t>
  </si>
  <si>
    <t>Shawn Meyer</t>
  </si>
  <si>
    <t>Corsicana</t>
  </si>
  <si>
    <t>Harriet Wooten</t>
  </si>
  <si>
    <t>Derek Sweeney</t>
  </si>
  <si>
    <t>Gretchen Orr</t>
  </si>
  <si>
    <t>Lake Charles</t>
  </si>
  <si>
    <t>Janet Zhang</t>
  </si>
  <si>
    <t>Apple Valley</t>
  </si>
  <si>
    <t>Rick Houston</t>
  </si>
  <si>
    <t>Atascadero</t>
  </si>
  <si>
    <t>Mitchell Goldberg</t>
  </si>
  <si>
    <t>Max Hubbard</t>
  </si>
  <si>
    <t>Winter Park</t>
  </si>
  <si>
    <t>Helen Ferguson</t>
  </si>
  <si>
    <t>Winter Springs</t>
  </si>
  <si>
    <t>Josephine Dalton</t>
  </si>
  <si>
    <t>Artistic Insta-Plaque</t>
  </si>
  <si>
    <t>Rick Ellis</t>
  </si>
  <si>
    <t>Edna Freeman</t>
  </si>
  <si>
    <t>Virginia Beach</t>
  </si>
  <si>
    <t>Wayne Bass</t>
  </si>
  <si>
    <t>Accessory31</t>
  </si>
  <si>
    <t>Boston KS Multi-Size Manual Pencil Sharpener</t>
  </si>
  <si>
    <t>Dixon Ticonderoga® Erasable Colored Pencil Set, 12-Color</t>
  </si>
  <si>
    <t>Martha Bowers</t>
  </si>
  <si>
    <t>Whitehall</t>
  </si>
  <si>
    <t>Joan Bowers</t>
  </si>
  <si>
    <t>York</t>
  </si>
  <si>
    <t>Virginia McNeill</t>
  </si>
  <si>
    <t>GBC ProClick Spines for 32-Hole Punch</t>
  </si>
  <si>
    <t>Kenosha</t>
  </si>
  <si>
    <t>Karl Knowles</t>
  </si>
  <si>
    <t>Laurie Moon</t>
  </si>
  <si>
    <t>Ossining</t>
  </si>
  <si>
    <t>Aluminum Document Frame</t>
  </si>
  <si>
    <t>Karen Warren</t>
  </si>
  <si>
    <t>Fridley</t>
  </si>
  <si>
    <t>Yvonne Stephens</t>
  </si>
  <si>
    <t>Davis</t>
  </si>
  <si>
    <t>DAX Copper Panel Document Frame, 5 x 7 Size</t>
  </si>
  <si>
    <t>Deflect-O® Glasstique™ Clear Desk Accessories</t>
  </si>
  <si>
    <t>Rosemary O'Brien</t>
  </si>
  <si>
    <t>Kent Gill</t>
  </si>
  <si>
    <t>Opelika</t>
  </si>
  <si>
    <t>Balt Solid Wood Rectangular Table</t>
  </si>
  <si>
    <t>Marshall Sutherland</t>
  </si>
  <si>
    <t>Phenix City</t>
  </si>
  <si>
    <t>Wendy Pridgen Pearce</t>
  </si>
  <si>
    <t>Okidata ML520 Series Dot Matrix Printers</t>
  </si>
  <si>
    <t>Holland</t>
  </si>
  <si>
    <t>TOPS Voice Message Log Book, Flash Format</t>
  </si>
  <si>
    <t>Seth Matthews</t>
  </si>
  <si>
    <t>Inkster</t>
  </si>
  <si>
    <t>Eugene H Walsh</t>
  </si>
  <si>
    <t>Xerox 20</t>
  </si>
  <si>
    <t>Manitowoc</t>
  </si>
  <si>
    <t>Anne Schultz</t>
  </si>
  <si>
    <t>Athens</t>
  </si>
  <si>
    <t>Malcolm French</t>
  </si>
  <si>
    <t>Acme Kleencut® Forged Steel Scissors</t>
  </si>
  <si>
    <t>Merrimack</t>
  </si>
  <si>
    <t>Penny Leach</t>
  </si>
  <si>
    <t>Hackensack</t>
  </si>
  <si>
    <t>Gina Curry</t>
  </si>
  <si>
    <t>Iselin</t>
  </si>
  <si>
    <t>Tommy Lutz</t>
  </si>
  <si>
    <t>Anthony Stanley</t>
  </si>
  <si>
    <t>Eureka The Boss® Cordless Rechargeable Stick Vac</t>
  </si>
  <si>
    <t>Fords</t>
  </si>
  <si>
    <t>Laurence Hull</t>
  </si>
  <si>
    <t>Portage</t>
  </si>
  <si>
    <t>Gerald Crabtree</t>
  </si>
  <si>
    <t>Aberdeen</t>
  </si>
  <si>
    <t>Amy Hamrick Melvin</t>
  </si>
  <si>
    <t>Security-Tint Envelopes</t>
  </si>
  <si>
    <t>6162</t>
  </si>
  <si>
    <t>Brandon E Shepherd</t>
  </si>
  <si>
    <t>Sioux Falls</t>
  </si>
  <si>
    <t>Phyllis Little</t>
  </si>
  <si>
    <t>Bartlett</t>
  </si>
  <si>
    <t>Robyn Hayes</t>
  </si>
  <si>
    <t>Sanford 52201 APSCO Electric Pencil Sharpener</t>
  </si>
  <si>
    <t>Brentwood</t>
  </si>
  <si>
    <t>Lillian Fischer</t>
  </si>
  <si>
    <t>Avery Trapezoid Extra Heavy Duty 4" Binders</t>
  </si>
  <si>
    <t>Danielle P Rao</t>
  </si>
  <si>
    <t>Betsy Puckett</t>
  </si>
  <si>
    <t>Norman</t>
  </si>
  <si>
    <t>i1000</t>
  </si>
  <si>
    <t>Alicia Wood Shah</t>
  </si>
  <si>
    <t>Boise</t>
  </si>
  <si>
    <t>Marianne Connor</t>
  </si>
  <si>
    <t>Teresa Bishop</t>
  </si>
  <si>
    <t>Bakersfield</t>
  </si>
  <si>
    <t>Eldon Radial Chair Mat for Low to Medium Pile Carpets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</si>
  <si>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</si>
  <si>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</si>
  <si>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</si>
  <si>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</si>
  <si>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</si>
  <si>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</si>
  <si>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</si>
  <si>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Global Leather Task Chair, Black</t>
  </si>
  <si>
    <t>Prang Colored Pencils</t>
  </si>
  <si>
    <t>Jeffrey Page</t>
  </si>
  <si>
    <t>SAFCO Commercial Wire Shelving, Black</t>
  </si>
  <si>
    <t>Pat Baker</t>
  </si>
  <si>
    <t>Kensington 6 Outlet MasterPiece® HOMEOFFICE Power Control Center</t>
  </si>
  <si>
    <t>Carlos Hanson</t>
  </si>
  <si>
    <t>Executive Impressions 8-1/2" Career Panel/Partition Cubicle Clock</t>
  </si>
  <si>
    <t>Rapid City</t>
  </si>
  <si>
    <t>Xerox 1962</t>
  </si>
  <si>
    <t>Staples Vinyl Coated Paper Clips</t>
  </si>
  <si>
    <t>Yvonne Mann</t>
  </si>
  <si>
    <t>Model L Table or Wall-Mount Pencil Sharpener</t>
  </si>
  <si>
    <t>Lloyd Fuller</t>
  </si>
  <si>
    <t>Geoffrey Rivera</t>
  </si>
  <si>
    <t>Deflect-o EconoMat Studded, No Bevel Mat for Low Pile Carpeting</t>
  </si>
  <si>
    <t>Winchester</t>
  </si>
  <si>
    <t>Edna Michael</t>
  </si>
  <si>
    <t>Port Charlotte</t>
  </si>
  <si>
    <t>DAX Value U-Channel Document Frames, Easel Back</t>
  </si>
  <si>
    <t>Kathryn Wolfe</t>
  </si>
  <si>
    <t>GBC Plastic Binding Combs</t>
  </si>
  <si>
    <t>Plainview</t>
  </si>
  <si>
    <t>Marlene Gray</t>
  </si>
  <si>
    <t>Avery 496</t>
  </si>
  <si>
    <t>Clifton</t>
  </si>
  <si>
    <t>Lloyd Cannon</t>
  </si>
  <si>
    <t>Sally Dunn</t>
  </si>
  <si>
    <t>Tuscaloosa</t>
  </si>
  <si>
    <t>Ricky W Clements</t>
  </si>
  <si>
    <t>Vestavia Hills</t>
  </si>
  <si>
    <t>Marcia Greenberg</t>
  </si>
  <si>
    <t>Cardinal Holdit Business Card Pockets</t>
  </si>
  <si>
    <t>Bullhead City</t>
  </si>
  <si>
    <t>Hon Metal Bookcases, Black</t>
  </si>
  <si>
    <t>Juan Gold</t>
  </si>
  <si>
    <t>Pensacola</t>
  </si>
  <si>
    <t>Tenex Personal Project File with Scoop Front Design, Black</t>
  </si>
  <si>
    <t>Stanley Steele</t>
  </si>
  <si>
    <t>Ellicott City</t>
  </si>
  <si>
    <t>Lynda Banks</t>
  </si>
  <si>
    <t>Avery 492</t>
  </si>
  <si>
    <t>Kalamazoo</t>
  </si>
  <si>
    <t>Becky Farmer</t>
  </si>
  <si>
    <t>Lansing</t>
  </si>
  <si>
    <t>Caroline Stone</t>
  </si>
  <si>
    <t>Memo Book, 100 Message Capacity, 5 3/8” x 11”</t>
  </si>
  <si>
    <t>Donna Block</t>
  </si>
  <si>
    <t>Dalton</t>
  </si>
  <si>
    <t>Erika Clapp</t>
  </si>
  <si>
    <t>Chattanooga</t>
  </si>
  <si>
    <t>Katharine Hudson</t>
  </si>
  <si>
    <t>Clarksville</t>
  </si>
  <si>
    <t>Penny O Caldwell</t>
  </si>
  <si>
    <t>Rachel Bates</t>
  </si>
  <si>
    <t>Sherri Kramer</t>
  </si>
  <si>
    <t>Imation Neon 80 Minute CD-R Spindle, 50/Pack</t>
  </si>
  <si>
    <t>Megan York</t>
  </si>
  <si>
    <t>Caldwell</t>
  </si>
  <si>
    <t>Arnold Gay</t>
  </si>
  <si>
    <t>Bush Cubix Collection Bookcases, Fully Assembled</t>
  </si>
  <si>
    <t>Chandler</t>
  </si>
  <si>
    <t>Brian Grady</t>
  </si>
  <si>
    <t>Eldon® Expressions™ Wood and Plastic Desk Accessories, Oak</t>
  </si>
  <si>
    <t>Allen Nash</t>
  </si>
  <si>
    <t>Waynesboro</t>
  </si>
  <si>
    <t>Evan Adkins</t>
  </si>
  <si>
    <t>Waterbury</t>
  </si>
  <si>
    <t>Arnold Johnson</t>
  </si>
  <si>
    <t>Acco Perma® 2700 Stacking Storage Drawers</t>
  </si>
  <si>
    <t>Tracy Schultz</t>
  </si>
  <si>
    <t>Dixon My First Ticonderoga Pencil, #2</t>
  </si>
  <si>
    <t>Lindenwold</t>
  </si>
  <si>
    <t>Joel Burnette</t>
  </si>
  <si>
    <t>Dunwoody</t>
  </si>
  <si>
    <t>Kevin Wolfe</t>
  </si>
  <si>
    <t>East Point</t>
  </si>
  <si>
    <t>Christina Zhu</t>
  </si>
  <si>
    <t>Theodore Rubin</t>
  </si>
  <si>
    <t>Franklin Park</t>
  </si>
  <si>
    <t>April Henson</t>
  </si>
  <si>
    <t>Gaithersburg</t>
  </si>
  <si>
    <t>Prang Dustless Chalk Sticks</t>
  </si>
  <si>
    <t>Alison Jones</t>
  </si>
  <si>
    <t>Talkabout T8097</t>
  </si>
  <si>
    <t>Jacob Burgess</t>
  </si>
  <si>
    <t>Wilson</t>
  </si>
  <si>
    <t>Kelly Byers</t>
  </si>
  <si>
    <t>Woodburn</t>
  </si>
  <si>
    <t>Hewlett-Packard Business Color Inkjet 3000 [N, DTN] Series Printers</t>
  </si>
  <si>
    <t>Xerox 217</t>
  </si>
  <si>
    <t>Rodney Kearney</t>
  </si>
  <si>
    <t>Metairie</t>
  </si>
  <si>
    <t>Dawn Larson</t>
  </si>
  <si>
    <t>Newell 346</t>
  </si>
  <si>
    <t>Madison Heights</t>
  </si>
  <si>
    <t>Connie Bunn</t>
  </si>
  <si>
    <t>Marshalltown</t>
  </si>
  <si>
    <t>Wirebound Voice Message Log Book</t>
  </si>
  <si>
    <t>Harry Burns</t>
  </si>
  <si>
    <t>Barrel Sharpener</t>
  </si>
  <si>
    <t>Mason City</t>
  </si>
  <si>
    <t>A1228</t>
  </si>
  <si>
    <t>Cindy McLeod</t>
  </si>
  <si>
    <t>Premier Elliptical Ring Binder, Black</t>
  </si>
  <si>
    <t>Sioux City</t>
  </si>
  <si>
    <t>Cameron Kendall</t>
  </si>
  <si>
    <t>Pittsburgh</t>
  </si>
  <si>
    <t>Jimmy Wang</t>
  </si>
  <si>
    <t>Bionaire 99.97% HEPA Air Cleaner</t>
  </si>
  <si>
    <t>Catherine Dorsey Burnett</t>
  </si>
  <si>
    <t>Hewlett-Packard cp1700 [D, PS] Series Color Inkjet Printers</t>
  </si>
  <si>
    <t>East Los Angeles</t>
  </si>
  <si>
    <t>Marjorie Burnette</t>
  </si>
  <si>
    <t>Surelock™ Post Binders</t>
  </si>
  <si>
    <t>Cleveland</t>
  </si>
  <si>
    <t>Paul W French</t>
  </si>
  <si>
    <t>Accessory32</t>
  </si>
  <si>
    <t>Laurence Simon</t>
  </si>
  <si>
    <t>Oakville</t>
  </si>
  <si>
    <t>Max Hurley</t>
  </si>
  <si>
    <t>Panasonic KP-310 Heavy-Duty Electric Pencil Sharpener</t>
  </si>
  <si>
    <t>North Las Vegas</t>
  </si>
  <si>
    <t>Carole Rosen</t>
  </si>
  <si>
    <t>Monica Howard</t>
  </si>
  <si>
    <t>El Centro</t>
  </si>
  <si>
    <t>Tim Connolly</t>
  </si>
  <si>
    <t>Inver Grove Heights</t>
  </si>
  <si>
    <t>Leslie Hawley</t>
  </si>
  <si>
    <t>Tulsa</t>
  </si>
  <si>
    <t>Bob Berg</t>
  </si>
  <si>
    <t>North Miami</t>
  </si>
  <si>
    <t>GE 4 Foot Flourescent Tube, 40 Watt</t>
  </si>
  <si>
    <t>Xerox 1892</t>
  </si>
  <si>
    <t>Vanessa Day</t>
  </si>
  <si>
    <t>Collierville</t>
  </si>
  <si>
    <t>Eileen Dalton</t>
  </si>
  <si>
    <t>Columbia</t>
  </si>
  <si>
    <t>Annie Sherrill</t>
  </si>
  <si>
    <t>Odessa</t>
  </si>
  <si>
    <t>Vicki Womble</t>
  </si>
  <si>
    <t>Des Moines</t>
  </si>
  <si>
    <t>Deflect-o DuraMat Antistatic Studded Beveled Mat for Medium Pile Carpeting</t>
  </si>
  <si>
    <t>Jerry Webster</t>
  </si>
  <si>
    <t>Brad H Blake</t>
  </si>
  <si>
    <t>Dwight Robinson</t>
  </si>
  <si>
    <t>Hays</t>
  </si>
  <si>
    <t>Carrie High</t>
  </si>
  <si>
    <t>La Vista</t>
  </si>
  <si>
    <t>Roberta Mitchell</t>
  </si>
  <si>
    <t>Paris</t>
  </si>
  <si>
    <t>Fellowes Bases and Tops For Staxonsteel®/High-Stak® Systems</t>
  </si>
  <si>
    <t>Dana Teague</t>
  </si>
  <si>
    <t>Eugene Clayton</t>
  </si>
  <si>
    <t>Edmonds</t>
  </si>
  <si>
    <t>Benjamin Gunter</t>
  </si>
  <si>
    <t>Hialeah</t>
  </si>
  <si>
    <t>Chromcraft Bull-Nose Wood Round Conference Table Top, Wood Base</t>
  </si>
  <si>
    <t>Marian Willis</t>
  </si>
  <si>
    <t>Ibico Hi-Tech Manual Binding System</t>
  </si>
  <si>
    <t>V 3600 Series</t>
  </si>
  <si>
    <t>Shannon Aldridge</t>
  </si>
  <si>
    <t>North Olmsted</t>
  </si>
  <si>
    <t>Susan Carroll Berman</t>
  </si>
  <si>
    <t>Grace Black</t>
  </si>
  <si>
    <t>North Miami Beach</t>
  </si>
  <si>
    <t>Andrew Gonzalez</t>
  </si>
  <si>
    <t>Avery 510</t>
  </si>
  <si>
    <t>Dana Swing-Arm Lamps</t>
  </si>
  <si>
    <t>Memorex 80 Minute CD-R Spindle, 100/Pack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</si>
  <si>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</si>
  <si>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</si>
  <si>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</si>
  <si>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</si>
  <si>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</si>
  <si>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</si>
  <si>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</si>
  <si>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Benjamin Porter</t>
  </si>
  <si>
    <t>Livonia</t>
  </si>
  <si>
    <t>Kathryn Tate</t>
  </si>
  <si>
    <t>Anna Ellis</t>
  </si>
  <si>
    <t>Mankato</t>
  </si>
  <si>
    <t>Xerox 1973</t>
  </si>
  <si>
    <t>Betty Giles</t>
  </si>
  <si>
    <t>Maple Grove</t>
  </si>
  <si>
    <t>Xerox 1997</t>
  </si>
  <si>
    <t>Frances Powers</t>
  </si>
  <si>
    <t>KI Conference Tables</t>
  </si>
  <si>
    <t>Reynoldsburg</t>
  </si>
  <si>
    <t>Robyn Lyon</t>
  </si>
  <si>
    <t>Garfield Heights</t>
  </si>
  <si>
    <t>Serrated Blade or Curved Handle Hand Letter Openers</t>
  </si>
  <si>
    <t>Hannah Carver</t>
  </si>
  <si>
    <t>North Dakota</t>
  </si>
  <si>
    <t>Grand Forks</t>
  </si>
  <si>
    <t>Ernest Peele</t>
  </si>
  <si>
    <t>Lynne Griffith</t>
  </si>
  <si>
    <t>Hagerstown</t>
  </si>
  <si>
    <t>Courtney Nelson</t>
  </si>
  <si>
    <t>Laurel</t>
  </si>
  <si>
    <t>TOPS Money Receipt Book, Consecutively Numbered in Red,</t>
  </si>
  <si>
    <t>Leslie Woodard</t>
  </si>
  <si>
    <t>Avery Heavy-Duty EZD ™ Binder With Locking Rings</t>
  </si>
  <si>
    <t>Charleston</t>
  </si>
  <si>
    <t>Faye Hanna</t>
  </si>
  <si>
    <t>El Dorado Hills</t>
  </si>
  <si>
    <t>Phyllis Hull</t>
  </si>
  <si>
    <t>Shirley Riley</t>
  </si>
  <si>
    <t>Laurie Case Daniel</t>
  </si>
  <si>
    <t>Stoneham</t>
  </si>
  <si>
    <t>Leah Pollock</t>
  </si>
  <si>
    <t>Elsie Lane</t>
  </si>
  <si>
    <t>Kathy Turner</t>
  </si>
  <si>
    <t>Depew</t>
  </si>
  <si>
    <t>Jordan Womble</t>
  </si>
  <si>
    <t>Thelma Murray</t>
  </si>
  <si>
    <t>Grove City</t>
  </si>
  <si>
    <t>William Sharma</t>
  </si>
  <si>
    <t>Maplewood</t>
  </si>
  <si>
    <t>Francis I Davis</t>
  </si>
  <si>
    <t>Milwaukee</t>
  </si>
  <si>
    <t>Ellen Sparks</t>
  </si>
  <si>
    <t>Accessory21</t>
  </si>
  <si>
    <t>Neenah</t>
  </si>
  <si>
    <t>Allan Dickinson</t>
  </si>
  <si>
    <t>Van Buren</t>
  </si>
  <si>
    <t>Leonard Strauss</t>
  </si>
  <si>
    <t>Frances Johnson</t>
  </si>
  <si>
    <t>Iris Project Case</t>
  </si>
  <si>
    <t>Middle River</t>
  </si>
  <si>
    <t>Kathy Hinton</t>
  </si>
  <si>
    <t>Miriam Bowman</t>
  </si>
  <si>
    <t>Wirebound Service Call Books, 5 1/2" x 4"</t>
  </si>
  <si>
    <t>Hollywood</t>
  </si>
  <si>
    <t>Iceberg OfficeWorks 42" Round Tables</t>
  </si>
  <si>
    <t>Sally Liu</t>
  </si>
  <si>
    <t>Microsoft Multimedia Keyboard</t>
  </si>
  <si>
    <t>New Berlin</t>
  </si>
  <si>
    <t>Fred Barber</t>
  </si>
  <si>
    <t>Oak Creek</t>
  </si>
  <si>
    <t>Lloyd Dolan</t>
  </si>
  <si>
    <t>Dickinson</t>
  </si>
  <si>
    <t>Joanna Kenney</t>
  </si>
  <si>
    <t>Sandusky</t>
  </si>
  <si>
    <t>Natalie Watts</t>
  </si>
  <si>
    <t>West Des Moines</t>
  </si>
  <si>
    <t>Xerox 196</t>
  </si>
  <si>
    <t>Sean Herbert</t>
  </si>
  <si>
    <t>Racine</t>
  </si>
  <si>
    <t>Lindsay Webb</t>
  </si>
  <si>
    <t>Sheboygan</t>
  </si>
  <si>
    <t>Kim McCarthy</t>
  </si>
  <si>
    <t>Oak Park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</si>
  <si>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</si>
  <si>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</si>
  <si>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</si>
  <si>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</si>
  <si>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</si>
  <si>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</si>
  <si>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</si>
  <si>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Xerox 1930</t>
  </si>
  <si>
    <t>Teresa Watts</t>
  </si>
  <si>
    <t>Thomas Spence</t>
  </si>
  <si>
    <t>Idaho Falls</t>
  </si>
  <si>
    <t>Penny Rich</t>
  </si>
  <si>
    <t>Minnetonka Mills</t>
  </si>
  <si>
    <t>Xerox 1881</t>
  </si>
  <si>
    <t>Tammy Raynor</t>
  </si>
  <si>
    <t>Honeywell Enviracaire Portable HEPA Air Cleaner for 17' x 22' Room</t>
  </si>
  <si>
    <t>Xerox 1941</t>
  </si>
  <si>
    <t>Annie Livingston</t>
  </si>
  <si>
    <t>Rochester</t>
  </si>
  <si>
    <t>Melvin Benton</t>
  </si>
  <si>
    <t>Encinitas</t>
  </si>
  <si>
    <t>4009® Highlighters by Sanford</t>
  </si>
  <si>
    <t>Tina Evans</t>
  </si>
  <si>
    <t>Hammermill CopyPlus Copy Paper (20Lb. and 84 Bright)</t>
  </si>
  <si>
    <t>Lombard</t>
  </si>
  <si>
    <t>Edith Reynolds</t>
  </si>
  <si>
    <t>Mandan</t>
  </si>
  <si>
    <t>Xerox 1906</t>
  </si>
  <si>
    <t>Carrie Duke</t>
  </si>
  <si>
    <t>Tara Gold</t>
  </si>
  <si>
    <t>GBC White Gloss Covers, Plain Front</t>
  </si>
  <si>
    <t>Hutchinson</t>
  </si>
  <si>
    <t>Jordan Beard</t>
  </si>
  <si>
    <t>Xerox 1995</t>
  </si>
  <si>
    <t>Leavenworth</t>
  </si>
  <si>
    <t>Andrew Pearce</t>
  </si>
  <si>
    <t>Leawood</t>
  </si>
  <si>
    <t>Tracy G Starr</t>
  </si>
  <si>
    <t>Berkeley</t>
  </si>
  <si>
    <t>Robin Tyler</t>
  </si>
  <si>
    <t>Ann Steele</t>
  </si>
  <si>
    <t>Kirkland</t>
  </si>
  <si>
    <t>Sharp AL-1530CS Digital Copier</t>
  </si>
  <si>
    <t>Clarence Crowder</t>
  </si>
  <si>
    <t>Wirebound Four 2-3/4 x 5 Forms per Page, 400 Sets per Book</t>
  </si>
  <si>
    <t>Lacey</t>
  </si>
  <si>
    <t>Carole Miller</t>
  </si>
  <si>
    <t>Austintown</t>
  </si>
  <si>
    <t>Tiffany Merrill</t>
  </si>
  <si>
    <t>Oakdale</t>
  </si>
  <si>
    <t>Newell 307</t>
  </si>
  <si>
    <t>Gordon Brandt</t>
  </si>
  <si>
    <t>Peter Hardy</t>
  </si>
  <si>
    <t>O'Sullivan Cherrywood Estates Traditional Barrister Bookcase</t>
  </si>
  <si>
    <t>Stow</t>
  </si>
  <si>
    <t>Lynne Reid</t>
  </si>
  <si>
    <t>Strongsville</t>
  </si>
  <si>
    <t>Kate McKenna</t>
  </si>
  <si>
    <t>Xerox 1932</t>
  </si>
  <si>
    <t>Toledo</t>
  </si>
  <si>
    <t>Andrew Levine</t>
  </si>
  <si>
    <t>Quartet Alpha® White Chalk, 12/Pack</t>
  </si>
  <si>
    <t>Debbie Hsu</t>
  </si>
  <si>
    <t>Ted Durham</t>
  </si>
  <si>
    <t>Zoom V.92 V.44 PCI Internal Controllerless FaxModem</t>
  </si>
  <si>
    <t>North Port</t>
  </si>
  <si>
    <t>Sandy Cannon</t>
  </si>
  <si>
    <t>Eureka Hand Vacuum, Bagless</t>
  </si>
  <si>
    <t>Milton Lindsay</t>
  </si>
  <si>
    <t>Hamilton</t>
  </si>
  <si>
    <t>Mike Howard</t>
  </si>
  <si>
    <t>Kensington 6 Outlet SmartSocket Surge Protector</t>
  </si>
  <si>
    <t>Bevis Boat-Shaped Conference Table</t>
  </si>
  <si>
    <t>File Shuttle II and Handi-File, Black</t>
  </si>
  <si>
    <t>Lorraine Boykin</t>
  </si>
  <si>
    <t>Shirley</t>
  </si>
  <si>
    <t>Gladys Holloway</t>
  </si>
  <si>
    <t>Oakland Park</t>
  </si>
  <si>
    <t>Lawrence Hester</t>
  </si>
  <si>
    <t>V3682</t>
  </si>
  <si>
    <t>Alexander O'Brien</t>
  </si>
  <si>
    <t>Wayne English</t>
  </si>
  <si>
    <t>GBC Recycled Grain Textured Covers</t>
  </si>
  <si>
    <t>New Iberia</t>
  </si>
  <si>
    <t>Panasonic KP-350BK Electric Pencil Sharpener with Auto Stop</t>
  </si>
  <si>
    <t>Jay Hubbard</t>
  </si>
  <si>
    <t>Orlando</t>
  </si>
  <si>
    <t>Daniel Christian</t>
  </si>
  <si>
    <t>GBC ProClick™ 150 Presentation Binding System</t>
  </si>
  <si>
    <t>New Orleans</t>
  </si>
  <si>
    <t>Jamie Manning</t>
  </si>
  <si>
    <t>Melrose Park</t>
  </si>
  <si>
    <t>Neil Barbee</t>
  </si>
  <si>
    <t>Moline</t>
  </si>
  <si>
    <t>Guy McDonald</t>
  </si>
  <si>
    <t>Canon S750 Color Inkjet Printer</t>
  </si>
  <si>
    <t>Mount Prospect</t>
  </si>
  <si>
    <t>Cathy Burgess</t>
  </si>
  <si>
    <t>Shreveport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</si>
  <si>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</si>
  <si>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</si>
  <si>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</si>
  <si>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</si>
  <si>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</si>
  <si>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Assorted Color Push Pins</t>
  </si>
  <si>
    <t>Imation 3.5 IBM Diskettes, 10/Box</t>
  </si>
  <si>
    <t>300 Series Non-Flip</t>
  </si>
  <si>
    <t>Lee Hancock</t>
  </si>
  <si>
    <t>Alison Sharp</t>
  </si>
  <si>
    <t>Laconia</t>
  </si>
  <si>
    <t>Herbert Donnelly Swanson</t>
  </si>
  <si>
    <t>Londonderry</t>
  </si>
  <si>
    <t>David Powell</t>
  </si>
  <si>
    <t>Jerome McIntosh</t>
  </si>
  <si>
    <t>Neil Song</t>
  </si>
  <si>
    <t>Decoflex Hanging Personal Folder File</t>
  </si>
  <si>
    <t>Pflugerville</t>
  </si>
  <si>
    <t>Maureen Stout</t>
  </si>
  <si>
    <t>Pharr</t>
  </si>
  <si>
    <t>"While you Were Out" Message Book, One Form per Page</t>
  </si>
  <si>
    <t>Leroy Field</t>
  </si>
  <si>
    <t>Post Falls</t>
  </si>
  <si>
    <t>Harriet Moore</t>
  </si>
  <si>
    <t>Hon 4070 Series Pagoda™ Round Back Stacking Chairs</t>
  </si>
  <si>
    <t>Rexburg</t>
  </si>
  <si>
    <t>Glenda Hunter</t>
  </si>
  <si>
    <t>Bevis Rectangular Conference Tables</t>
  </si>
  <si>
    <t>Twentynine Palms</t>
  </si>
  <si>
    <t>Fiskars 8" Scissors, 2/Pack</t>
  </si>
  <si>
    <t>Faye Manning</t>
  </si>
  <si>
    <t>Saint Petersburg</t>
  </si>
  <si>
    <t>Julian Keith Mayer</t>
  </si>
  <si>
    <t>Fellowes Smart Surge Ten-Outlet Protector, Platinum</t>
  </si>
  <si>
    <t>Gyration RF Keyboard</t>
  </si>
  <si>
    <t>Ray Silverman</t>
  </si>
  <si>
    <t>Ponte Vedra Beach</t>
  </si>
  <si>
    <t>Janice Boswell</t>
  </si>
  <si>
    <t>Port Orange</t>
  </si>
  <si>
    <t>Lawrence Haas</t>
  </si>
  <si>
    <t>Southworth Structures Collection™</t>
  </si>
  <si>
    <t>Port Saint Lucie</t>
  </si>
  <si>
    <t>Jackie McCullough</t>
  </si>
  <si>
    <t>Micro Innovations 104 Keyboard</t>
  </si>
  <si>
    <t>Jacksonville</t>
  </si>
  <si>
    <t>Laurie Petty</t>
  </si>
  <si>
    <t>Jupiter</t>
  </si>
  <si>
    <t>Marie Pittman</t>
  </si>
  <si>
    <t>Owatonna</t>
  </si>
  <si>
    <t>Sidney Gilliam</t>
  </si>
  <si>
    <t>Riverview</t>
  </si>
  <si>
    <t>Jenny Hawkins</t>
  </si>
  <si>
    <t>Stevens Point</t>
  </si>
  <si>
    <t>Angela Rose</t>
  </si>
  <si>
    <t>Xerox 1961</t>
  </si>
  <si>
    <t>Rick Foster Hawkins</t>
  </si>
  <si>
    <t>Wallace Pugh</t>
  </si>
  <si>
    <t>Northbrook</t>
  </si>
  <si>
    <t>Alvin Mullins</t>
  </si>
  <si>
    <t>Dana Rankin</t>
  </si>
  <si>
    <t>Twin Falls</t>
  </si>
  <si>
    <t>Elsie Floyd</t>
  </si>
  <si>
    <t>Beverly Hills</t>
  </si>
  <si>
    <t>Jonathan Crabtree</t>
  </si>
  <si>
    <t>Addison</t>
  </si>
  <si>
    <t>Sean Pugh</t>
  </si>
  <si>
    <t>Sunrise</t>
  </si>
  <si>
    <t>Diane Lu</t>
  </si>
  <si>
    <t>Tallahassee</t>
  </si>
  <si>
    <t>Claudia White</t>
  </si>
  <si>
    <t>Novimex Fabric Task Chair</t>
  </si>
  <si>
    <t>Gallatin</t>
  </si>
  <si>
    <t>Robyn Crawford</t>
  </si>
  <si>
    <t>1.7 Cubic Foot Compact "Cube" Office Refrigerators</t>
  </si>
  <si>
    <t>Germantown</t>
  </si>
  <si>
    <t>Arthur Gold</t>
  </si>
  <si>
    <t>Hendersonville</t>
  </si>
  <si>
    <t>Verbatim DVD-R, 3.95GB, SR, Mitsubishi Branded, Jewel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</si>
  <si>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</si>
  <si>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</si>
  <si>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</si>
  <si>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</si>
  <si>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</si>
  <si>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</si>
  <si>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Xerox 1916</t>
  </si>
  <si>
    <t>Kathleen P Bloom</t>
  </si>
  <si>
    <t>Corvallis</t>
  </si>
  <si>
    <t>Marlene Phillips</t>
  </si>
  <si>
    <t>Imation 3.5" DS-HD Macintosh Formatted Diskettes, 10/Pack</t>
  </si>
  <si>
    <t>Wanda Harris</t>
  </si>
  <si>
    <t>Hudson</t>
  </si>
  <si>
    <t>Earl Donnelly</t>
  </si>
  <si>
    <t>Slidell</t>
  </si>
  <si>
    <t>Nicole Goldstein</t>
  </si>
  <si>
    <t>Wilson Jones Elliptical Ring 3 1/2" Capacity Binders, 800 sheets</t>
  </si>
  <si>
    <t>Annapolis</t>
  </si>
  <si>
    <t>Peter Brooks</t>
  </si>
  <si>
    <t>Milton Harrell</t>
  </si>
  <si>
    <t>Rotterdam</t>
  </si>
  <si>
    <t>Maureen Whitley</t>
  </si>
  <si>
    <t>Tamarac</t>
  </si>
  <si>
    <t>Sharon Marcus</t>
  </si>
  <si>
    <t>Longview</t>
  </si>
  <si>
    <t>Gretchen Best Wilkins</t>
  </si>
  <si>
    <t>Lynnwood</t>
  </si>
  <si>
    <t>Steven Long</t>
  </si>
  <si>
    <t>Adrian</t>
  </si>
  <si>
    <t>Becky Puckett</t>
  </si>
  <si>
    <t>Eureka</t>
  </si>
  <si>
    <t>Edgar Kumar</t>
  </si>
  <si>
    <t>Billie Stern</t>
  </si>
  <si>
    <t>North Plainfield</t>
  </si>
  <si>
    <t>Tamara Dickinson</t>
  </si>
  <si>
    <t>Canon PC940 Copier</t>
  </si>
  <si>
    <t>Ricky Allred</t>
  </si>
  <si>
    <t>Fellowes Officeware™ Wire Shelving</t>
  </si>
  <si>
    <t>William Woodard</t>
  </si>
  <si>
    <t>Kendall</t>
  </si>
  <si>
    <t>Michael Shaffer</t>
  </si>
  <si>
    <t>Kissimmee</t>
  </si>
  <si>
    <t>Ricky Garner</t>
  </si>
  <si>
    <t>Herndon</t>
  </si>
  <si>
    <t>Xerox 19</t>
  </si>
  <si>
    <t>Mary Norman</t>
  </si>
  <si>
    <t>Granite Bay</t>
  </si>
  <si>
    <t>Carole Creech</t>
  </si>
  <si>
    <t>Lake Worth</t>
  </si>
  <si>
    <t>Claire Warren</t>
  </si>
  <si>
    <t>New London</t>
  </si>
  <si>
    <t>Edwin Blackburn</t>
  </si>
  <si>
    <t>Rogers® Profile Extra Capacity Storage Tub</t>
  </si>
  <si>
    <t>Agawam</t>
  </si>
  <si>
    <t>Edwin Chung</t>
  </si>
  <si>
    <t>G.E. Longer-Life Indoor Recessed Floodlight Bulbs</t>
  </si>
  <si>
    <t>Natick</t>
  </si>
  <si>
    <t>Tiffany Grossman Hardin</t>
  </si>
  <si>
    <t>Sandwich</t>
  </si>
  <si>
    <t>Jackie Flynn</t>
  </si>
  <si>
    <t>Billy Hale</t>
  </si>
  <si>
    <t>Marlene Davidson</t>
  </si>
  <si>
    <t>Alicia Maynard</t>
  </si>
  <si>
    <t>Leslie Jacobson</t>
  </si>
  <si>
    <t>El Mirage</t>
  </si>
  <si>
    <t>Diane Barr</t>
  </si>
  <si>
    <t>DIXON Ticonderoga® Erasable Checking Pencils</t>
  </si>
  <si>
    <t>Bob Gibson</t>
  </si>
  <si>
    <t>Hon Comfortask® Task/Swivel Chairs</t>
  </si>
  <si>
    <t>Elisabeth Shaw</t>
  </si>
  <si>
    <t>Ormond Beach</t>
  </si>
  <si>
    <t>Constance Robertson</t>
  </si>
  <si>
    <t>Tampa</t>
  </si>
  <si>
    <t>Lester Copeland</t>
  </si>
  <si>
    <t>Titusville</t>
  </si>
  <si>
    <t>Phillip Blum</t>
  </si>
  <si>
    <t>i1000plus</t>
  </si>
  <si>
    <t>Troutdale</t>
  </si>
  <si>
    <t>Paul Tate</t>
  </si>
  <si>
    <t>Jim Hinson</t>
  </si>
  <si>
    <t>Rochester Hills</t>
  </si>
  <si>
    <t>Carrie McIntosh</t>
  </si>
  <si>
    <t>GBC VeloBinder Strips</t>
  </si>
  <si>
    <t>Royal Palm Beach</t>
  </si>
  <si>
    <t>Amy York</t>
  </si>
  <si>
    <t>Parkland</t>
  </si>
  <si>
    <t>Nathan Wyatt</t>
  </si>
  <si>
    <t>Pasco</t>
  </si>
  <si>
    <t>Sara Faulkner</t>
  </si>
  <si>
    <t>Calexico</t>
  </si>
  <si>
    <t>Universal Premium White Copier/Laser Paper (20Lb. and 87 Bright)</t>
  </si>
  <si>
    <t>Glenda Simon</t>
  </si>
  <si>
    <t>Camarillo</t>
  </si>
  <si>
    <t>Richard Tan</t>
  </si>
  <si>
    <t>Eagle</t>
  </si>
  <si>
    <t>2190</t>
  </si>
  <si>
    <t>Jeffrey Cheng</t>
  </si>
  <si>
    <t>Wauwatosa</t>
  </si>
  <si>
    <t>Daniel Huff</t>
  </si>
  <si>
    <t>West Allis</t>
  </si>
  <si>
    <t>Oscar Kenney</t>
  </si>
  <si>
    <t>West Bend</t>
  </si>
  <si>
    <t>Dana Boyle</t>
  </si>
  <si>
    <t>Renee McKenzie</t>
  </si>
  <si>
    <t>Upper Arlington</t>
  </si>
  <si>
    <t>Avery 506</t>
  </si>
  <si>
    <t>Stacy Byrne</t>
  </si>
  <si>
    <t>Jamie Ward</t>
  </si>
  <si>
    <t>Odenton</t>
  </si>
  <si>
    <t>Annette McIntyre</t>
  </si>
  <si>
    <t>Xerox 1936</t>
  </si>
  <si>
    <t>Kennesaw</t>
  </si>
  <si>
    <t>Eva Decker</t>
  </si>
  <si>
    <t>La Grange</t>
  </si>
  <si>
    <t>Christopher Norton Patterson</t>
  </si>
  <si>
    <t>Staples SlimLine Pencil Sharpener</t>
  </si>
  <si>
    <t>Macon</t>
  </si>
  <si>
    <t>Daniel Richmond</t>
  </si>
  <si>
    <t>Premium Writing Pencils, Soft, #2 by Central Association for the Blind</t>
  </si>
  <si>
    <t>Boardman</t>
  </si>
  <si>
    <t>Carmen Elmore</t>
  </si>
  <si>
    <t>Aaron Shaffer</t>
  </si>
  <si>
    <t>Irene Murphy</t>
  </si>
  <si>
    <t>Pullman</t>
  </si>
  <si>
    <t>Andrea Shaw</t>
  </si>
  <si>
    <t>Crate-A-Files™</t>
  </si>
  <si>
    <t>Marvin Reid</t>
  </si>
  <si>
    <t>Florence Gold</t>
  </si>
  <si>
    <t>Eldon Expressions Punched Metal &amp; Wood Desk Accessories, Black &amp; Cherry</t>
  </si>
  <si>
    <t>Fairmont</t>
  </si>
  <si>
    <t>Tammy Buckley</t>
  </si>
  <si>
    <t>Tenex 46" x 60" Computer Anti-Static Chairmat, Rectangular Shaped</t>
  </si>
  <si>
    <t>Cheyenne</t>
  </si>
  <si>
    <r>
      <t>TOTAL</t>
    </r>
    <r>
      <rPr>
        <sz val="10"/>
        <rFont val="Times New Roman"/>
        <family val="1"/>
      </rPr>
      <t>=</t>
    </r>
  </si>
  <si>
    <t>Average=</t>
  </si>
  <si>
    <t>High Shipping cost</t>
  </si>
  <si>
    <t>Average</t>
  </si>
  <si>
    <t>Discount/Profit status:20%  Product base margin and 25%discount</t>
  </si>
  <si>
    <t>Discount or None Applied?</t>
  </si>
  <si>
    <t>High Profit with Non-Standard Shipping</t>
  </si>
  <si>
    <t>VLOOKUP</t>
  </si>
  <si>
    <t>STATES</t>
  </si>
  <si>
    <t>ORDER ID</t>
  </si>
  <si>
    <t>PROFIT</t>
  </si>
  <si>
    <t>HLOOKUP</t>
  </si>
  <si>
    <t>STATISTICAL FUNCTIONS</t>
  </si>
  <si>
    <t>SUMIFS</t>
  </si>
  <si>
    <t>COUNTIFS</t>
  </si>
  <si>
    <t>PERCENTILE</t>
  </si>
  <si>
    <t>QUARTILE</t>
  </si>
  <si>
    <t>SD</t>
  </si>
  <si>
    <t>MEDIAN</t>
  </si>
  <si>
    <t>CRITERIA</t>
  </si>
  <si>
    <t>(SALES/EAST/DELIVERY TRUCK)</t>
  </si>
  <si>
    <t>(SALES/WEST/REGULAR AIR)</t>
  </si>
  <si>
    <t>&gt;600</t>
  </si>
  <si>
    <t>RESULTS</t>
  </si>
  <si>
    <t xml:space="preserve">Sales &gt; 600 </t>
  </si>
  <si>
    <t>PERCENTILES (40th)</t>
  </si>
  <si>
    <t>STDEV</t>
  </si>
  <si>
    <t>Rank</t>
  </si>
  <si>
    <t>Row Labels</t>
  </si>
  <si>
    <t>Grand Total</t>
  </si>
  <si>
    <t>Sum of Sales</t>
  </si>
  <si>
    <t>Count of Sales</t>
  </si>
  <si>
    <t>ROW ID</t>
  </si>
  <si>
    <t>Sum of Shipping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</si>
</sst>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dddd\-mm\-yyyy"/>
    <numFmt numFmtId="165" formatCode="[$$-409]#,##0.00"/>
  </numFmts>
  <fonts count="9" x14ac:knownFonts="1">
    <font>
      <sz val="10"/>
      <name val="MS Sans Serif"/>
    </font>
    <font>
      <sz val="11"/>
      <color theme="1"/>
      <name val="Calibri"/>
      <family val="2"/>
      <scheme val="minor"/>
    </font>
    <font>
      <sz val="10"/>
      <name val="MS Sans Serif"/>
    </font>
    <font>
      <sz val="10"/>
      <name val="Times New Roman"/>
      <family val="1"/>
    </font>
    <font>
      <u/>
      <sz val="10"/>
      <color theme="10"/>
      <name val="MS Sans Serif"/>
    </font>
    <font>
      <u/>
      <sz val="10"/>
      <name val="Times New Roman"/>
      <family val="1"/>
    </font>
    <font>
      <sz val="9"/>
      <color indexed="81"/>
      <name val="Tahoma"/>
      <family val="2"/>
    </font>
    <font>
      <b/>
      <sz val="14"/>
      <name val="Times New Roman"/>
      <family val="1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164" fontId="3" fillId="0" borderId="0" xfId="0" applyNumberFormat="1" applyFont="1"/>
    <xf numFmtId="0" fontId="3" fillId="0" borderId="0" xfId="0" applyFont="1"/>
    <xf numFmtId="165" fontId="3" fillId="0" borderId="0" xfId="0" applyNumberFormat="1" applyFont="1"/>
    <xf numFmtId="165" fontId="0" fillId="0" borderId="0" xfId="0" applyNumberFormat="1"/>
    <xf numFmtId="0" fontId="5" fillId="0" borderId="0" xfId="3" applyFont="1"/>
    <xf numFmtId="9" fontId="3" fillId="0" borderId="0" xfId="2" applyFont="1"/>
    <xf numFmtId="9" fontId="0" fillId="0" borderId="0" xfId="2" applyFont="1"/>
    <xf numFmtId="0" fontId="7" fillId="0" borderId="0" xfId="0" applyFon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">
    <cellStyle name="Hyperlink" xfId="3" builtinId="8"/>
    <cellStyle name="Normal" xfId="0" builtinId="0"/>
    <cellStyle name="Normal 2" xfId="1" xr:uid="{00000000-0005-0000-0000-000001000000}"/>
    <cellStyle name="Percent" xfId="2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[SuperStoreUS-2015 dataset.xlsx]visualization 1!PivotTable6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SUM</a:t>
            </a:r>
            <a:r>
              <a:rPr lang="en-GB" baseline="0"/>
              <a:t> OF SALES PER REGION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'visualization 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'visualization 1'!$A$4:$A$8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'visualization 1'!$B$4:$B$8</c:f>
              <c:numCache>
                <c:formatCode>General</c:formatCode>
                <c:ptCount val="4"/>
                <c:pt idx="0">
                  <c:v>448284.7</c:v>
                </c:pt>
                <c:pt idx="1">
                  <c:v>592171.48999999964</c:v>
                </c:pt>
                <c:pt idx="2">
                  <c:v>357105.12000000011</c:v>
                </c:pt>
                <c:pt idx="3">
                  <c:v>526776.56999999995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D-41A2-BE45-3465C4748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[SuperStoreUS-2015 dataset.xlsx]visualization 1!PivotTable6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sum</a:t>
            </a:r>
            <a:r>
              <a:rPr lang="en-US" baseline="0"/>
              <a:t> of sales per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'visualization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'visualization 1'!$A$4:$A$8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'visualization 1'!$B$4:$B$8</c:f>
              <c:numCache>
                <c:formatCode>General</c:formatCode>
                <c:ptCount val="4"/>
                <c:pt idx="0">
                  <c:v>448284.7</c:v>
                </c:pt>
                <c:pt idx="1">
                  <c:v>592171.48999999964</c:v>
                </c:pt>
                <c:pt idx="2">
                  <c:v>357105.12000000011</c:v>
                </c:pt>
                <c:pt idx="3">
                  <c:v>526776.56999999995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7-4DAD-9F36-B5E86CCE7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83396207"/>
        <c:axId val="1783397167"/>
      </c:barChart>
      <c:catAx>
        <c:axId val="1783396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397167"/>
        <c:crosses val="autoZero"/>
        <c:auto val="1"/>
        <c:lblAlgn val="ctr"/>
        <c:lblOffset val="100"/>
        <c:noMultiLvlLbl val="0"/>
      </c:catAx>
      <c:valAx>
        <c:axId val="1783397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39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[SuperStoreUS-2015 dataset.xlsx]visualisation 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Order</a:t>
            </a:r>
            <a:r>
              <a:rPr lang="en-GB" baseline="0"/>
              <a:t> priority  vs sum of shipping cost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'visualisation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'visualisation 2'!$A$4:$A$10</c:f>
              <c:strCache>
                <c:ptCount val="6"/>
                <c:pt idx="0">
                  <c:v>Critical</c:v>
                </c:pt>
                <c:pt idx="1">
                  <c:v>Critical </c:v>
                </c:pt>
                <c:pt idx="2">
                  <c:v>High</c:v>
                </c:pt>
                <c:pt idx="3">
                  <c:v>Low</c:v>
                </c:pt>
                <c:pt idx="4">
                  <c:v>Medium</c:v>
                </c:pt>
                <c:pt idx="5">
                  <c:v>Not Specified</c:v>
                </c:pt>
              </c:strCache>
            </c:strRef>
          </c:cat>
          <c:val>
            <c:numRef>
              <c:f>'visualisation 2'!$B$4:$B$10</c:f>
              <c:numCache>
                <c:formatCode>General</c:formatCode>
                <c:ptCount val="6"/>
                <c:pt idx="0">
                  <c:v>5112.6399999999858</c:v>
                </c:pt>
                <c:pt idx="1">
                  <c:v>2.99</c:v>
                </c:pt>
                <c:pt idx="2">
                  <c:v>5209.5499999999838</c:v>
                </c:pt>
                <c:pt idx="3">
                  <c:v>5505.0299999999888</c:v>
                </c:pt>
                <c:pt idx="4">
                  <c:v>4772.5499999999893</c:v>
                </c:pt>
                <c:pt idx="5">
                  <c:v>4711.0699999999915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B-4ADA-B099-DAF74BCDC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58995071"/>
        <c:axId val="1474593216"/>
        <c:axId val="0"/>
      </c:bar3DChart>
      <c:catAx>
        <c:axId val="17589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593216"/>
        <c:crosses val="autoZero"/>
        <c:auto val="1"/>
        <c:lblAlgn val="ctr"/>
        <c:lblOffset val="100"/>
        <c:noMultiLvlLbl val="0"/>
      </c:catAx>
      <c:valAx>
        <c:axId val="14745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9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152400</xdr:rowOff>
    </xdr:from>
    <xdr:to>
      <xdr:col>9</xdr:col>
      <xdr:colOff>514350</xdr:colOff>
      <xdr:row>15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C72C4-A2D7-E771-755C-BE2A94BF9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130175</xdr:colOff>
      <xdr:row>2</xdr:row>
      <xdr:rowOff>152399</xdr:rowOff>
    </xdr:from>
    <xdr:to>
      <xdr:col>16</xdr:col>
      <xdr:colOff>400050</xdr:colOff>
      <xdr:row>15</xdr:row>
      <xdr:rowOff>22224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B609C-3406-DC05-9FA1-826A4C283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</xdr:colOff>
      <xdr:row>2</xdr:row>
      <xdr:rowOff>130175</xdr:rowOff>
    </xdr:from>
    <xdr:to>
      <xdr:col>11</xdr:col>
      <xdr:colOff>320675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771A8-839A-AB90-193C-278C1C6F2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485.350337268515" createdVersion="8" refreshedVersion="8" minRefreshableVersion="3" recordCount="1952" xr:uid="{DAC44457-AB35-4B58-B613-1A18E359589E}">
  <cacheSource type="worksheet">
    <worksheetSource ref="B1:AD1953" sheet="Orders"/>
  </cacheSource>
  <cacheFields count="29">
    <cacheField name="Order Priority" numFmtId="0">
      <sharedItems count="6">
        <s v="High"/>
        <s v="Not Specified"/>
        <s v="Critical"/>
        <s v="Medium"/>
        <s v="Low"/>
        <s v="Critical "/>
      </sharedItems>
    </cacheField>
    <cacheField name="Discount" numFmtId="9">
      <sharedItems containsSemiMixedTypes="0" containsString="0" containsNumber="1" minValue="0" maxValue="0.21"/>
    </cacheField>
    <cacheField name="Unit Price" numFmtId="165">
      <sharedItems containsSemiMixedTypes="0" containsString="0" containsNumber="1" minValue="1.1399999999999999" maxValue="6783.02"/>
    </cacheField>
    <cacheField name="Shipping Cost" numFmtId="165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Country" numFmtId="0">
      <sharedItems count="1">
        <s v="United States"/>
      </sharedItems>
    </cacheField>
    <cacheField name="Region" numFmtId="0">
      <sharedItems count="4">
        <s v="West"/>
        <s v="East"/>
        <s v="Central"/>
        <s v="South"/>
      </sharedItems>
    </cacheField>
    <cacheField name="State or Province" numFmtId="0">
      <sharedItems containsBlank="1"/>
    </cacheField>
    <cacheField name="City" numFmtId="0">
      <sharedItems count="869">
        <s v="Anacortes"/>
        <s v="San Gabriel"/>
        <s v="Roselle"/>
        <s v="Prior Lake"/>
        <s v="Smithtown"/>
        <s v="Syracuse"/>
        <s v="Helena"/>
        <s v="Missoula"/>
        <s v="New York City"/>
        <s v="Laguna Niguel"/>
        <s v="Lakewood"/>
        <s v="Grants Pass"/>
        <s v="Gresham"/>
        <s v="Redmond"/>
        <s v="Puyallup"/>
        <s v="Tonawanda"/>
        <s v="Round Rock"/>
        <s v="Salem"/>
        <s v="Napa"/>
        <s v="Burlington"/>
        <s v="Canton"/>
        <s v="Cincinnati"/>
        <s v="Vacaville"/>
        <s v="Vallejo"/>
        <s v="Terrytown"/>
        <s v="Chicago"/>
        <s v="Manhattan"/>
        <s v="Biddeford"/>
        <s v="Boston"/>
        <s v="Dover"/>
        <s v="Lodi"/>
        <s v="Lake Oswego"/>
        <s v="Mcminnville"/>
        <s v="Seattle"/>
        <s v="Layton"/>
        <s v="Tysons Corner"/>
        <s v="Alton"/>
        <s v="Petaluma"/>
        <s v="Ansonia"/>
        <s v="Yarmouth"/>
        <s v="West Mifflin"/>
        <s v="Watauga"/>
        <s v="Kingsport"/>
        <s v="Knoxville"/>
        <s v="Fort Collins"/>
        <s v="Richland"/>
        <s v="Lebanon"/>
        <s v="Baton Rouge"/>
        <s v="Fort Lee"/>
        <s v="San Francisco"/>
        <s v="Arlington"/>
        <s v="Gainesville"/>
        <s v="Arlington Heights"/>
        <s v="Aurora"/>
        <s v="Lehi"/>
        <s v="Overland Park"/>
        <s v="Detroit"/>
        <s v="Bartlesville"/>
        <s v="Troy"/>
        <s v="Utica"/>
        <s v="Murray"/>
        <s v="Mint Hill"/>
        <s v="Orland Park"/>
        <s v="Newton"/>
        <s v="Louisville"/>
        <s v="Fountain"/>
        <s v="Grand Junction"/>
        <s v="Maryville"/>
        <s v="Richfield"/>
        <s v="Highlands Ranch"/>
        <s v="Hanover"/>
        <s v="Seminole"/>
        <s v="Santa Fe"/>
        <s v="Cleveland Heights"/>
        <s v="San Antonio"/>
        <s v="Flagstaff"/>
        <s v="Gilbert"/>
        <s v="Forest Park"/>
        <s v="Charlotte"/>
        <s v="Fairfield"/>
        <s v="Newington"/>
        <s v="Belleville"/>
        <s v="Newark"/>
        <s v="Shawnee"/>
        <s v="Wichita"/>
        <s v="Loveland"/>
        <s v="Pikesville"/>
        <s v="Belchertown"/>
        <s v="Lemon Grove"/>
        <s v="Potomac"/>
        <s v="Batavia"/>
        <s v="Sanford"/>
        <s v="Goffstown"/>
        <s v="Medford"/>
        <s v="Columbus"/>
        <s v="Miami"/>
        <s v="Bangor"/>
        <s v="Portland"/>
        <s v="Watertown"/>
        <s v="Glendale"/>
        <s v="Kingman"/>
        <s v="King of Prussia"/>
        <s v="Cranston"/>
        <s v="Oakland"/>
        <s v="Lewiston"/>
        <s v="Everett"/>
        <s v="Morristown"/>
        <s v="Bloomington"/>
        <s v="Drexel Hill"/>
        <s v="Grand Island"/>
        <s v="Kearney"/>
        <s v="Lincoln"/>
        <s v="Clayton"/>
        <s v="Auburn"/>
        <s v="Albemarle"/>
        <s v="Cuyahoga Falls"/>
        <s v="Dayton"/>
        <s v="South Vineland"/>
        <s v="San Juan"/>
        <s v="Elizabeth"/>
        <s v="Carson City"/>
        <s v="Lunenburg"/>
        <s v="Urbana"/>
        <s v="Norfolk"/>
        <s v="Roseville"/>
        <s v="Los Altos"/>
        <s v="Los Banos"/>
        <s v="Los Gatos"/>
        <s v="Millville"/>
        <s v="West Hollywood"/>
        <s v="Bellingham"/>
        <s v="Beverly"/>
        <s v="Hanson"/>
        <s v="Hawthorne"/>
        <s v="Trenton"/>
        <s v="Atlanta"/>
        <s v="Randallstown"/>
        <s v="Oswego"/>
        <s v="Fresno"/>
        <s v="South Portland"/>
        <s v="Norwood"/>
        <s v="Seatac"/>
        <s v="Murfreesboro"/>
        <s v="Bowling Green"/>
        <s v="Covington"/>
        <s v="Manteca"/>
        <s v="Farragut"/>
        <s v="Mesa"/>
        <s v="Montclair"/>
        <s v="Vernon Hills"/>
        <s v="Morgantown"/>
        <s v="Roswell"/>
        <s v="Seguin"/>
        <s v="Sherman"/>
        <s v="Los Angeles"/>
        <s v="Pleasant Grove"/>
        <s v="Provo"/>
        <s v="Henderson"/>
        <s v="Pekin"/>
        <s v="Pomona"/>
        <s v="Naugatuck"/>
        <s v="Seymour"/>
        <s v="Woburn"/>
        <s v="Concord"/>
        <s v="Wilmette"/>
        <s v="Woodridge"/>
        <s v="Anderson"/>
        <s v="Carmel"/>
        <s v="Reisterstown"/>
        <s v="Pueblo"/>
        <s v="West Islip"/>
        <s v="Pueblo West"/>
        <s v="Southgate"/>
        <s v="Manchester"/>
        <s v="Rutland"/>
        <s v="Steubenville"/>
        <s v="Saint Paul"/>
        <s v="Santa Clara"/>
        <s v="Santa Cruz"/>
        <s v="Santa Maria"/>
        <s v="Shakopee"/>
        <s v="Bolingbrook"/>
        <s v="Buffalo Grove"/>
        <s v="Las Vegas"/>
        <s v="Rancho Cucamonga"/>
        <s v="Oxford"/>
        <s v="South Burlington"/>
        <s v="Nashville"/>
        <s v="Dallas"/>
        <s v="Ottumwa"/>
        <s v="Raytown"/>
        <s v="Rose Hill"/>
        <s v="Spanaway"/>
        <s v="Spokane"/>
        <s v="Papillion"/>
        <s v="Saint Louis"/>
        <s v="Saint Peters"/>
        <s v="Tacoma"/>
        <s v="Thornton"/>
        <s v="Crown Point"/>
        <s v="East Chicago"/>
        <s v="Santa Rosa"/>
        <s v="Winthrop"/>
        <s v="Pahrump"/>
        <s v="Frankfort"/>
        <s v="Stratford"/>
        <s v="Bloomfield"/>
        <s v="Cranford"/>
        <s v="Summit"/>
        <s v="Oro Valley"/>
        <s v="Peoria"/>
        <s v="Florence"/>
        <s v="Georgetown"/>
        <s v="Prescott"/>
        <s v="Prescott Valley"/>
        <s v="Tualatin"/>
        <s v="Quincy"/>
        <s v="Vancouver"/>
        <s v="Rock Island"/>
        <s v="West Linn"/>
        <s v="Allentown"/>
        <s v="Whittier"/>
        <s v="Bristol"/>
        <s v="Mission Viejo"/>
        <s v="Mustang"/>
        <s v="Roy"/>
        <s v="Hilton Head Island"/>
        <s v="New Smyrna Beach"/>
        <s v="Walla Walla"/>
        <s v="Smyrna"/>
        <s v="Spring Hill"/>
        <s v="Abilene"/>
        <s v="Amarillo"/>
        <s v="Texarkana"/>
        <s v="Wheat Ridge"/>
        <s v="Gilroy"/>
        <s v="Goleta"/>
        <s v="Hacienda Heights"/>
        <s v="Hesperia"/>
        <s v="Branford"/>
        <s v="Danbury"/>
        <s v="Shoreview"/>
        <s v="Reno"/>
        <s v="Salt Lake City"/>
        <s v="Scottsdale"/>
        <s v="Bedford"/>
        <s v="Washington"/>
        <s v="Denton"/>
        <s v="Altoona"/>
        <s v="Wilmington"/>
        <s v="Wheeling"/>
        <s v="Bryan"/>
        <s v="Burleson"/>
        <s v="Redding"/>
        <s v="Redlands"/>
        <s v="Augusta"/>
        <s v="Old Bridge"/>
        <s v="Redondo Beach"/>
        <s v="New Milford"/>
        <s v="Saratoga"/>
        <s v="Bayonne"/>
        <s v="Highland Village"/>
        <s v="Redwood City"/>
        <s v="Riverside"/>
        <s v="Searcy"/>
        <s v="Oxnard"/>
        <s v="West Scarborough"/>
        <s v="Ridgewood"/>
        <s v="Bennington"/>
        <s v="Gorham"/>
        <s v="Saco"/>
        <s v="Bryant"/>
        <s v="Apex"/>
        <s v="Asheville"/>
        <s v="Cary"/>
        <s v="Pittsburg"/>
        <s v="Wilkinsburg"/>
        <s v="Central Islip"/>
        <s v="Cheektowaga"/>
        <s v="Commack"/>
        <s v="Delaware"/>
        <s v="Dublin"/>
        <s v="Belle Glade"/>
        <s v="Woodland"/>
        <s v="Yuba City"/>
        <s v="Surprise"/>
        <s v="Coram"/>
        <s v="Burbank"/>
        <s v="Calumet City"/>
        <s v="Carbondale"/>
        <s v="Bethlehem"/>
        <s v="Romeoville"/>
        <s v="Saint Charles"/>
        <s v="Springfield"/>
        <s v="Deer Park"/>
        <s v="Dix Hills"/>
        <s v="Omaha"/>
        <s v="Lake Jackson"/>
        <s v="Lancaster"/>
        <s v="Laredo"/>
        <s v="Yucaipa"/>
        <s v="Arvada"/>
        <s v="Tucson"/>
        <s v="Temecula"/>
        <s v="Norwich"/>
        <s v="Eagle Pass"/>
        <s v="Edinburg"/>
        <s v="El Paso"/>
        <s v="Euless"/>
        <s v="Farmers Branch"/>
        <s v="Carol Stream"/>
        <s v="The Colony"/>
        <s v="Waco"/>
        <s v="South Hadley"/>
        <s v="Montebello"/>
        <s v="Tewksbury"/>
        <s v="Union City"/>
        <s v="Altamonte Springs"/>
        <s v="Spanish Fork"/>
        <s v="Springville"/>
        <s v="Madison"/>
        <s v="Huntington Beach"/>
        <s v="New Britain"/>
        <s v="Immokalee"/>
        <s v="Sudbury"/>
        <s v="Nashua"/>
        <s v="Elmwood Park"/>
        <s v="South Orange"/>
        <s v="Fort Wayne"/>
        <s v="Gary"/>
        <s v="Granger"/>
        <s v="Pawtucket"/>
        <s v="Philadelphia"/>
        <s v="Sulphur Springs"/>
        <s v="Flower Mound"/>
        <s v="Carrollton"/>
        <s v="Cedar Hill"/>
        <s v="Leander"/>
        <s v="Carpentersville"/>
        <s v="Cedar Park"/>
        <s v="Channelview"/>
        <s v="Danville"/>
        <s v="Broomfield"/>
        <s v="Altus"/>
        <s v="Boca Raton"/>
        <s v="La Mesa"/>
        <s v="Hammond"/>
        <s v="Vincennes"/>
        <s v="Tooele"/>
        <s v="West Jordan"/>
        <s v="West Valley City"/>
        <s v="Coos Bay"/>
        <s v="Colorado Springs"/>
        <s v="Commerce City"/>
        <s v="Chambersburg"/>
        <s v="Brandon"/>
        <s v="Carol City"/>
        <s v="Coconut Creek"/>
        <s v="Camp Springs"/>
        <s v="Weatherford"/>
        <s v="Weslaco"/>
        <s v="Muscatine"/>
        <s v="Allen Park"/>
        <s v="Casselberry"/>
        <s v="Lubbock"/>
        <s v="Lufkin"/>
        <s v="Mansfield"/>
        <s v="Stockton"/>
        <s v="Portsmouth"/>
        <s v="Alexandria"/>
        <s v="Menlo Park"/>
        <s v="Sunnyvale"/>
        <s v="Battle Creek"/>
        <s v="Moreno Valley"/>
        <s v="Mountain View"/>
        <s v="Indianapolis"/>
        <s v="Kokomo"/>
        <s v="Lafayette"/>
        <s v="Englewood"/>
        <s v="Bay City"/>
        <s v="Jeffersonville"/>
        <s v="Elyria"/>
        <s v="Euclid"/>
        <s v="South Lake Tahoe"/>
        <s v="Taylors"/>
        <s v="Clearfield"/>
        <s v="Westerville"/>
        <s v="Westlake"/>
        <s v="Wooster"/>
        <s v="Des Plaines"/>
        <s v="Downers Grove"/>
        <s v="Ozark"/>
        <s v="Dundalk"/>
        <s v="Elmira"/>
        <s v="Coral Gables"/>
        <s v="Coral Springs"/>
        <s v="College Station"/>
        <s v="Muncie"/>
        <s v="Hopkins"/>
        <s v="Birmingham"/>
        <s v="Decatur"/>
        <s v="Eden"/>
        <s v="Palm Coast"/>
        <s v="University City"/>
        <s v="Richmond"/>
        <s v="Biloxi"/>
        <s v="Clinton"/>
        <s v="Greenville"/>
        <s v="Gulfport"/>
        <s v="Annandale"/>
        <s v="Blacksburg"/>
        <s v="Fayetteville"/>
        <s v="Waterville"/>
        <s v="Willoughby"/>
        <s v="Huntington"/>
        <s v="Waldorf"/>
        <s v="Woodmere"/>
        <s v="Franklin Square"/>
        <s v="Freeport"/>
        <s v="Sacramento"/>
        <s v="Hopkinton"/>
        <s v="Highland"/>
        <s v="Schererville"/>
        <s v="Glen Cove"/>
        <s v="Greeneville"/>
        <s v="Hattiesburg"/>
        <s v="Horn Lake"/>
        <s v="Jackson"/>
        <s v="Salinas"/>
        <s v="Stamford"/>
        <s v="Friendswood"/>
        <s v="Bethpage"/>
        <s v="Woodstock"/>
        <s v="Asheboro"/>
        <s v="Thousand Oaks"/>
        <s v="Laguna Hills"/>
        <s v="Burke"/>
        <s v="Charlottesville"/>
        <s v="Fairborn"/>
        <s v="Conroe"/>
        <s v="Elgin"/>
        <s v="Harrisburg"/>
        <s v="Reston"/>
        <s v="Hot Springs"/>
        <s v="Levittown"/>
        <s v="Meridian"/>
        <s v="Shaker Heights"/>
        <s v="Pottstown"/>
        <s v="Marietta"/>
        <s v="Martinez"/>
        <s v="Newnan"/>
        <s v="Garner"/>
        <s v="Northport"/>
        <s v="Jonesboro"/>
        <s v="San Diego"/>
        <s v="Hilliard"/>
        <s v="Kent"/>
        <s v="Kettering"/>
        <s v="Moscow"/>
        <s v="Harrison"/>
        <s v="Hempstead"/>
        <s v="Gastonia"/>
        <s v="Goldsboro"/>
        <s v="Enid"/>
        <s v="Lawton"/>
        <s v="Torrance"/>
        <s v="Dunedin"/>
        <s v="Creve Coeur"/>
        <s v="South Bend"/>
        <s v="Terre Haute"/>
        <s v="Valparaiso"/>
        <s v="West Lafayette"/>
        <s v="San Carlos"/>
        <s v="San Clemente"/>
        <s v="Galesburg"/>
        <s v="Parkersburg"/>
        <s v="Olive Branch"/>
        <s v="Pearl"/>
        <s v="Dearborn"/>
        <s v="Bettendorf"/>
        <s v="Cedar Falls"/>
        <s v="Cedar Rapids"/>
        <s v="Townsend"/>
        <s v="Enterprise"/>
        <s v="Carlsbad"/>
        <s v="Webster"/>
        <s v="Alamogordo"/>
        <s v="Palm Beach Gardens"/>
        <s v="Chesapeake"/>
        <s v="Linden"/>
        <s v="Barrington"/>
        <s v="Lima"/>
        <s v="Webster Groves"/>
        <s v="Appleton"/>
        <s v="Lorain"/>
        <s v="Peachtree City"/>
        <s v="Little Rock"/>
        <s v="North Little Rock"/>
        <s v="Paragould"/>
        <s v="Pine Bluff"/>
        <s v="Greer"/>
        <s v="Garland"/>
        <s v="Grand Prairie"/>
        <s v="Emporia"/>
        <s v="Draper"/>
        <s v="Mount Lebanon"/>
        <s v="Bozeman"/>
        <s v="Butte"/>
        <s v="Saginaw"/>
        <s v="Tupelo"/>
        <s v="Willow Grove"/>
        <s v="Dearborn Heights"/>
        <s v="East Lansing"/>
        <s v="Littleton"/>
        <s v="Midland"/>
        <s v="Holladay"/>
        <s v="Kearns"/>
        <s v="East Massapequa"/>
        <s v="Durango"/>
        <s v="Council Bluffs"/>
        <s v="Plum"/>
        <s v="Mount Vernon"/>
        <s v="Rogers"/>
        <s v="Liberal"/>
        <s v="Harrisonburg"/>
        <s v="Albuquerque"/>
        <s v="Hickory"/>
        <s v="High Point"/>
        <s v="North Platte"/>
        <s v="Mechanicsville"/>
        <s v="Newport News"/>
        <s v="Indian Trail"/>
        <s v="Fort Thomas"/>
        <s v="Eastpointe"/>
        <s v="Farmington Hills"/>
        <s v="Flint"/>
        <s v="Garden City"/>
        <s v="Ithaca"/>
        <s v="New City"/>
        <s v="Chico"/>
        <s v="Mount Pleasant"/>
        <s v="Myrtle Beach"/>
        <s v="Mehlville"/>
        <s v="Oakton"/>
        <s v="Sherwood"/>
        <s v="West Memphis"/>
        <s v="Sterling Heights"/>
        <s v="Gladstone"/>
        <s v="Hazelwood"/>
        <s v="Clovis"/>
        <s v="West Palm Beach"/>
        <s v="Fairfax"/>
        <s v="Fort Lauderdale"/>
        <s v="Dubuque"/>
        <s v="Warren"/>
        <s v="Westland"/>
        <s v="Sharon"/>
        <s v="Pasadena"/>
        <s v="Worcester"/>
        <s v="Owensboro"/>
        <s v="Independence"/>
        <s v="New Bern"/>
        <s v="Jamestown"/>
        <s v="Lindenhurst"/>
        <s v="Brooklyn Center"/>
        <s v="Brooklyn Park"/>
        <s v="Burnsville"/>
        <s v="Fort Dodge"/>
        <s v="College Park"/>
        <s v="Bowie"/>
        <s v="Catonsville"/>
        <s v="Massillon"/>
        <s v="Medina"/>
        <s v="Winter Garden"/>
        <s v="Hobbs"/>
        <s v="Lakeland"/>
        <s v="State College"/>
        <s v="Paducah"/>
        <s v="Raleigh"/>
        <s v="Rocky Mount"/>
        <s v="Rome"/>
        <s v="Joplin"/>
        <s v="Kansas City"/>
        <s v="Kirkwood"/>
        <s v="Land O Lakes"/>
        <s v="Mauldin"/>
        <s v="Harker Heights"/>
        <s v="Harlingen"/>
        <s v="Houston"/>
        <s v="Niagara Falls"/>
        <s v="Greensburg"/>
        <s v="Eau Claire"/>
        <s v="Fitchburg"/>
        <s v="Franklin"/>
        <s v="Rock Hill"/>
        <s v="Spartanburg"/>
        <s v="Summerville"/>
        <s v="Coon Rapids"/>
        <s v="Panama City"/>
        <s v="Lehigh Acres"/>
        <s v="Coachella"/>
        <s v="Marion"/>
        <s v="Green Bay"/>
        <s v="Greenfield"/>
        <s v="Cloverleaf"/>
        <s v="Pleasure Ridge Park"/>
        <s v="Crofton"/>
        <s v="Cumberland"/>
        <s v="Edgewood"/>
        <s v="Rock Springs"/>
        <s v="Fort Myers"/>
        <s v="Fruit Cove"/>
        <s v="Pembroke Pines"/>
        <s v="Duluth"/>
        <s v="Grand Rapids"/>
        <s v="Las Cruces"/>
        <s v="Oceanside"/>
        <s v="Sandy Springs"/>
        <s v="Savannah"/>
        <s v="Hanover Park"/>
        <s v="Petersburg"/>
        <s v="Huntsville"/>
        <s v="Hurst"/>
        <s v="Irving"/>
        <s v="Keller"/>
        <s v="Killeen"/>
        <s v="Midwest City"/>
        <s v="Moore"/>
        <s v="Muskego"/>
        <s v="Melbourne"/>
        <s v="Merritt Island"/>
        <s v="Edina"/>
        <s v="Janesville"/>
        <s v="Hoover"/>
        <s v="Mobile"/>
        <s v="Lino Lakes"/>
        <s v="Bossier City"/>
        <s v="Sault Sainte Marie"/>
        <s v="Salisbury"/>
        <s v="Joliet"/>
        <s v="Winter Haven"/>
        <s v="Statesboro"/>
        <s v="Tucker"/>
        <s v="Cabot"/>
        <s v="Costa Mesa"/>
        <s v="Kankakee"/>
        <s v="Lake In The Hills"/>
        <s v="Munster"/>
        <s v="Cheshire"/>
        <s v="Cambridge"/>
        <s v="Providence"/>
        <s v="Corsicana"/>
        <s v="Lake Charles"/>
        <s v="Apple Valley"/>
        <s v="Atascadero"/>
        <s v="Winter Park"/>
        <s v="Winter Springs"/>
        <s v="Virginia Beach"/>
        <s v="Whitehall"/>
        <s v="York"/>
        <s v="Kenosha"/>
        <s v="Ossining"/>
        <s v="Fridley"/>
        <s v="Davis"/>
        <s v="Opelika"/>
        <s v="Phenix City"/>
        <s v="Holland"/>
        <s v="Inkster"/>
        <s v="Manitowoc"/>
        <s v="Athens"/>
        <s v="Merrimack"/>
        <s v="Hackensack"/>
        <s v="Iselin"/>
        <s v="Fords"/>
        <s v="Portage"/>
        <s v="Aberdeen"/>
        <s v="Sioux Falls"/>
        <s v="Bartlett"/>
        <s v="Brentwood"/>
        <s v="Norman"/>
        <s v="Boise"/>
        <s v="Bakersfield"/>
        <s v="Baldwin"/>
        <s v="Derby"/>
        <s v="Rapid City"/>
        <s v="Winchester"/>
        <s v="Port Charlotte"/>
        <s v="Plainview"/>
        <s v="Clifton"/>
        <s v="Tuscaloosa"/>
        <s v="Vestavia Hills"/>
        <s v="Bullhead City"/>
        <s v="Pensacola"/>
        <s v="Ellicott City"/>
        <s v="Kalamazoo"/>
        <s v="Lansing"/>
        <s v="Dalton"/>
        <s v="Chattanooga"/>
        <s v="Clarksville"/>
        <s v="Caldwell"/>
        <s v="Chandler"/>
        <s v="Waynesboro"/>
        <s v="Waterbury"/>
        <s v="Lindenwold"/>
        <s v="Dunwoody"/>
        <s v="East Point"/>
        <s v="Franklin Park"/>
        <s v="Gaithersburg"/>
        <s v="Wilson"/>
        <s v="Woodburn"/>
        <s v="Metairie"/>
        <s v="Madison Heights"/>
        <s v="Marshalltown"/>
        <s v="Mason City"/>
        <s v="Sioux City"/>
        <s v="Pittsburgh"/>
        <s v="East Los Angeles"/>
        <s v="Cleveland"/>
        <s v="Oakville"/>
        <s v="North Las Vegas"/>
        <s v="El Centro"/>
        <s v="Inver Grove Heights"/>
        <s v="Tulsa"/>
        <s v="North Miami"/>
        <s v="Collierville"/>
        <s v="Columbia"/>
        <s v="Odessa"/>
        <s v="Des Moines"/>
        <s v="Hays"/>
        <s v="La Vista"/>
        <s v="Paris"/>
        <s v="Edmonds"/>
        <s v="Hialeah"/>
        <s v="North Olmsted"/>
        <s v="North Miami Beach"/>
        <s v="North Ridgeville"/>
        <s v="North Royalton"/>
        <s v="Parma"/>
        <s v="Livonia"/>
        <s v="Mankato"/>
        <s v="Maple Grove"/>
        <s v="Reynoldsburg"/>
        <s v="Garfield Heights"/>
        <s v="Grand Forks"/>
        <s v="Hagerstown"/>
        <s v="Laurel"/>
        <s v="Charleston"/>
        <s v="El Dorado Hills"/>
        <s v="Stoneham"/>
        <s v="Depew"/>
        <s v="Grove City"/>
        <s v="Maplewood"/>
        <s v="Milwaukee"/>
        <s v="Neenah"/>
        <s v="Van Buren"/>
        <s v="Middle River"/>
        <s v="Hollywood"/>
        <s v="New Berlin"/>
        <s v="Oak Creek"/>
        <s v="Dickinson"/>
        <s v="Sandusky"/>
        <s v="West Des Moines"/>
        <s v="Racine"/>
        <s v="Sheboygan"/>
        <s v="Oak Park"/>
        <s v="Pontiac"/>
        <s v="Port Huron"/>
        <s v="Coeur D Alene"/>
        <s v="Idaho Falls"/>
        <s v="Minnetonka Mills"/>
        <s v="Rochester"/>
        <s v="Encinitas"/>
        <s v="Lombard"/>
        <s v="Mandan"/>
        <s v="Hutchinson"/>
        <s v="Leavenworth"/>
        <s v="Leawood"/>
        <s v="Berkeley"/>
        <s v="Kirkland"/>
        <s v="Lacey"/>
        <s v="Austintown"/>
        <s v="Oakdale"/>
        <s v="Stow"/>
        <s v="Strongsville"/>
        <s v="Toledo"/>
        <s v="North Port"/>
        <s v="Hamilton"/>
        <s v="Shirley"/>
        <s v="Oakland Park"/>
        <s v="New Iberia"/>
        <s v="Orlando"/>
        <s v="New Orleans"/>
        <s v="Melrose Park"/>
        <s v="Moline"/>
        <s v="Mount Prospect"/>
        <s v="Shreveport"/>
        <s v="Mundelein"/>
        <s v="Naperville"/>
        <s v="Laconia"/>
        <s v="Londonderry"/>
        <s v="Pflugerville"/>
        <s v="Pharr"/>
        <s v="Post Falls"/>
        <s v="Rexburg"/>
        <s v="Twentynine Palms"/>
        <s v="Saint Petersburg"/>
        <s v="Ponte Vedra Beach"/>
        <s v="Port Orange"/>
        <s v="Port Saint Lucie"/>
        <s v="Jacksonville"/>
        <s v="Jupiter"/>
        <s v="Owatonna"/>
        <s v="Riverview"/>
        <s v="Stevens Point"/>
        <s v="Northbrook"/>
        <s v="Twin Falls"/>
        <s v="Beverly Hills"/>
        <s v="Addison"/>
        <s v="Sunrise"/>
        <s v="Tallahassee"/>
        <s v="Gallatin"/>
        <s v="Germantown"/>
        <s v="Hendersonville"/>
        <s v="Superior"/>
        <s v="Waukesha"/>
        <s v="Corvallis"/>
        <s v="Hudson"/>
        <s v="Slidell"/>
        <s v="Annapolis"/>
        <s v="Rotterdam"/>
        <s v="Tamarac"/>
        <s v="Longview"/>
        <s v="Lynnwood"/>
        <s v="Adrian"/>
        <s v="Eureka"/>
        <s v="North Plainfield"/>
        <s v="Kendall"/>
        <s v="Kissimmee"/>
        <s v="Herndon"/>
        <s v="Granite Bay"/>
        <s v="Lake Worth"/>
        <s v="New London"/>
        <s v="Agawam"/>
        <s v="Natick"/>
        <s v="Sandwich"/>
        <s v="El Mirage"/>
        <s v="Ormond Beach"/>
        <s v="Tampa"/>
        <s v="Titusville"/>
        <s v="Troutdale"/>
        <s v="Rochester Hills"/>
        <s v="Royal Palm Beach"/>
        <s v="Parkland"/>
        <s v="Pasco"/>
        <s v="Calexico"/>
        <s v="Camarillo"/>
        <s v="Eagle"/>
        <s v="Wauwatosa"/>
        <s v="West Allis"/>
        <s v="West Bend"/>
        <s v="Upper Arlington"/>
        <s v="Odenton"/>
        <s v="Kennesaw"/>
        <s v="La Grange"/>
        <s v="Macon"/>
        <s v="Boardman"/>
        <s v="Pullman"/>
        <s v="Fairmont"/>
        <s v="Cheyenne"/>
      </sharedItems>
    </cacheField>
    <cacheField name="Postal Code" numFmtId="0">
      <sharedItems containsSemiMixedTypes="0" containsString="0" containsNumber="1" containsInteger="1" minValue="1001" maxValue="99362"/>
    </cacheField>
    <cacheField name="Order Date" numFmtId="164">
      <sharedItems containsSemiMixedTypes="0" containsNonDate="0" containsDate="1" containsString="0" minDate="2015-01-01T00:00:00" maxDate="2015-07-01T00:00:00"/>
    </cacheField>
    <cacheField name="Ship Date" numFmtId="164">
      <sharedItems containsSemiMixedTypes="0" containsNonDate="0" containsDate="1" containsString="0" minDate="2015-01-02T00:00:00" maxDate="2015-07-09T00:00:00"/>
    </cacheField>
    <cacheField name="Profit" numFmtId="165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165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High Shipping cost" numFmtId="0">
      <sharedItems/>
    </cacheField>
    <cacheField name="Discount/Profit status:20%  Product base margin and 25%discount" numFmtId="0">
      <sharedItems/>
    </cacheField>
    <cacheField name="Discount or None Applied?" numFmtId="0">
      <sharedItems/>
    </cacheField>
    <cacheField name="High Profit with Non-Standard Shipping" numFmtId="0">
      <sharedItems/>
    </cacheField>
    <cacheField name="Rank" numFmtId="0">
      <sharedItems containsSemiMixedTypes="0" containsString="0" containsNumber="1" containsInteger="1" minValue="1" maxValue="19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485.478208333334" createdVersion="8" refreshedVersion="8" minRefreshableVersion="3" recordCount="1952" xr:uid="{841BB286-8551-45C8-8828-E3318691D283}">
  <cacheSource type="worksheet">
    <worksheetSource ref="A1:AD1953" sheet="Orders"/>
  </cacheSource>
  <cacheFields count="30">
    <cacheField name="ROW ID" numFmtId="0">
      <sharedItems containsSemiMixedTypes="0" containsString="0" containsNumber="1" containsInteger="1" minValue="64" maxValue="26389"/>
    </cacheField>
    <cacheField name="Order Priority" numFmtId="0">
      <sharedItems count="6">
        <s v="High"/>
        <s v="Not Specified"/>
        <s v="Critical"/>
        <s v="Medium"/>
        <s v="Low"/>
        <s v="Critical "/>
      </sharedItems>
    </cacheField>
    <cacheField name="Discount" numFmtId="9">
      <sharedItems containsSemiMixedTypes="0" containsString="0" containsNumber="1" minValue="0" maxValue="0.21"/>
    </cacheField>
    <cacheField name="Unit Price" numFmtId="165">
      <sharedItems containsSemiMixedTypes="0" containsString="0" containsNumber="1" minValue="1.1399999999999999" maxValue="6783.02"/>
    </cacheField>
    <cacheField name="Shipping Cost" numFmtId="165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 count="913">
        <s v="SANFORD Liquid Accent™ Tank-Style Highlighters"/>
        <s v="Global Troy™ Executive Leather Low-Back Tilter"/>
        <s v="DAX Two-Tone Rosewood/Black Document Frame, Desktop, 5 x 7"/>
        <s v="Howard Miller 12-3/4 Diameter Accuwave DS ™ Wall Clock"/>
        <s v="Newell 321"/>
        <s v="Newell 351"/>
        <s v="OIC Colored Binder Clips, Assorted Sizes"/>
        <s v="Grip Seal Envelopes"/>
        <s v="Tyvek ® Top-Opening Peel &amp; Seel ® Envelopes, Gray"/>
        <s v="Staples Gold Paper Clips"/>
        <s v="StarTAC 7797"/>
        <s v="DAX Natural Wood-Tone Poster Frame"/>
        <s v="Hewlett Packard 6S Scientific Calculator"/>
        <s v="Advantus Plastic Paper Clips"/>
        <s v="Xerox 194"/>
        <s v="Newell 323"/>
        <s v="Eldon Image Series Black Desk Accessories"/>
        <s v="Hunt Boston® Vacuum Mount KS Pencil Sharpener"/>
        <s v="Canon P1-DHIII Palm Printing Calculator"/>
        <s v="StarTAC 3000"/>
        <s v="TimeportP7382"/>
        <s v="Storex DuraTech Recycled Plastic Frosted Binders"/>
        <s v="Newell 338"/>
        <s v="AT&amp;T 2230 Dual Handset Phone With Caller ID/Call Waiting"/>
        <s v="6160"/>
        <s v="Okidata Pacemark 4410N Wide Format Dot Matrix Printer"/>
        <s v="Xerox 1903"/>
        <s v="Durable Pressboard Binders"/>
        <s v="Newell 310"/>
        <s v="Xerox 193"/>
        <s v="Snap-A-Way® Black Print Carbonless Speed Message, No Reply Area, Duplicate"/>
        <s v="Avery 501"/>
        <s v="5165"/>
        <s v="Dual Level, Single-Width Filing Carts"/>
        <s v="Hon 4070 Series Pagoda™ Armless Upholstered Stacking Chairs"/>
        <s v="Hon Valutask™ Swivel Chairs"/>
        <s v="Global High-Back Leather Tilter, Burgundy"/>
        <s v="Hon 94000 Series Round Tables"/>
        <s v="6&quot; Cubicle Wall Clock, Black"/>
        <s v="GBC DocuBind TL300 Electric Binding System"/>
        <s v="Fellowes Super Stor/Drawer® Files"/>
        <s v="Avery 493"/>
        <s v="Prismacolor Color Pencil Set"/>
        <s v="Array® Memo Cubes"/>
        <s v="2180"/>
        <s v="REDIFORM Incoming/Outgoing Call Register, 11&quot; X 8 1/2&quot;, 100 Messages"/>
        <s v="Xerox 1897"/>
        <s v="Acme® 8&quot; Straight Scissors"/>
        <s v="Office Star - Mid Back Dual function Ergonomic High Back Chair with 2-Way Adjustable Arms"/>
        <s v="Belkin 107-key enhanced keyboard, USB/PS/2 interface"/>
        <s v="5185"/>
        <s v="Belkin 105-Key Black Keyboard"/>
        <s v="Atlantic Metals Mobile 5-Shelf Bookcases, Custom Colors"/>
        <s v="Avery Durable Binders"/>
        <s v="Dixon Prang® Watercolor Pencils, 10-Color Set with Brush"/>
        <s v="EcoTones® Memo Sheets"/>
        <s v="Fuji Slim Jewel Case CD-R"/>
        <s v="Avery 51"/>
        <s v="6185"/>
        <s v="Acme® Office Executive Series Stainless Steel Trimmers"/>
        <s v="Eldon Regeneration Recycled Desk Accessories, Smoke"/>
        <s v="#10-4 1/8&quot; x 9 1/2&quot; Premium Diagonal Seam Envelopes"/>
        <s v="Xerox 1939"/>
        <s v="Fiskars® Softgrip Scissors"/>
        <s v="Xerox 1964"/>
        <s v="Wirebound Message Books, 2 7/8&quot; x 5&quot;, 3 Forms per Page"/>
        <s v="Laminate Occasional Tables"/>
        <s v="Tenex B1-RE Series Chair Mats for Low Pile Carpets"/>
        <s v="Global Ergonomic Managers Chair"/>
        <s v="PC Concepts 116 Key Quantum 3000 Keyboard"/>
        <s v="Wausau Papers Astrobrights® Colored Envelopes"/>
        <s v="Newell 335"/>
        <s v="Eldon Cleatmat Plus™ Chair Mats for High Pile Carpets"/>
        <s v="StarTAC Analog"/>
        <s v="Microsoft Natural Keyboard Elite"/>
        <s v="T60"/>
        <s v="Belkin 6 Outlet Metallic Surge Strip"/>
        <s v="Bush Westfield Collection Bookcases, Fully Assembled"/>
        <s v="Xerox 1952"/>
        <s v="Okidata ML320 Series Turbo Dot Matrix Printers"/>
        <s v="Fellowes Mobile Numeric Keypad, Graphite"/>
        <s v="Polycom ViaVideo™ Desktop Video Communications Unit"/>
        <s v="Staples Wirebound Steno Books, 6&quot; x 9&quot;, 12/Pack"/>
        <s v="Staples® General Use 3-Ring Binders"/>
        <s v="Zoom V.92 USB External Faxmodem"/>
        <s v="Riverleaf Stik-Withit® Designer Note Cubes®"/>
        <s v="Avery Arch Ring Binders"/>
        <s v="APC 7 Outlet Network SurgeArrest Surge Protector"/>
        <s v="Fellowes 17-key keypad for PS/2 interface"/>
        <s v="StarTAC ST7762"/>
        <s v="Panasonic KX-P2130 Dot Matrix Printer"/>
        <s v="Wilson Jones® Four-Pocket Poly Binders"/>
        <s v="Xerox 1996"/>
        <s v="Acco® Hot Clips™ Clips to Go"/>
        <s v="Xerox 1933"/>
        <s v="Imation 3.5&quot; Unformatted DS/HD Diskettes, 10/Box"/>
        <s v="Super Bands, 12/Pack"/>
        <s v="3M Organizer Strips"/>
        <s v="Seth Thomas 8 1/2&quot; Cubicle Clock"/>
        <s v="Newell 309"/>
        <s v="252"/>
        <s v="Kleencut® Forged Office Shears by Acme United Corporation"/>
        <s v="Hewlett-Packard 2600DN Business Color Inkjet Printer"/>
        <s v="Global Push Button Manager's Chair, Indigo"/>
        <s v="Fellowes Black Plastic Comb Bindings"/>
        <s v="Eldon Expressions™ Desk Accessory, Wood Pencil Holder, Oak"/>
        <s v="Sanyo 2.5 Cubic Foot Mid-Size Office Refrigerators"/>
        <s v="Lock-Up Easel 'Spel-Binder'"/>
        <s v="Memorex 4.7GB DVD+R, 3/Pack"/>
        <s v="Eldon Spacemaker® Box, Quick-Snap Lid, Clear"/>
        <s v="Okidata ML390 Turbo Dot Matrix Printers"/>
        <s v="Xerox Blank Computer Paper"/>
        <s v="Bevis Round Bullnose 29&quot; High Table Top"/>
        <s v="Storex Dura Pro™ Binders"/>
        <s v="270c"/>
        <s v="BPI Conference Tables"/>
        <s v="Avery 514"/>
        <s v="DIXON Oriole® Pencils"/>
        <s v="StarTAC Series"/>
        <s v="Global Adaptabilities™ Conference Tables"/>
        <s v="Acme® Elite Stainless Steel Scissors"/>
        <s v="Maxell Pro 80 Minute CD-R, 10/Pack"/>
        <s v="Newell 340"/>
        <s v="Hon iLevel™ Computer Training Table"/>
        <s v="Keytronic 105-Key Spanish Keyboard"/>
        <s v="Xerox 214"/>
        <s v="Tennsco Commercial Shelving"/>
        <s v="Staples Brown Kraft Recycled Clasp Envelopes"/>
        <s v="Eldon Executive Woodline II Cherry Finish Desk Accessories"/>
        <s v="Tenex Antistatic Computer Chair Mats"/>
        <s v="Xerox 1922"/>
        <s v="Hewlett-Packard Deskjet 940 REFURBISHED Color Inkjet Printer"/>
        <s v="Recycled Premium Regency Composition Covers"/>
        <s v="Brites Rubber Bands, 1 1/2 oz. Box"/>
        <s v="Accessory36"/>
        <s v="ACCOHIDE® Binder by Acco"/>
        <s v="O'Sullivan Elevations Bookcase, Cherry Finish"/>
        <s v="Memorex 4.7GB DVD+RW, 3/Pack"/>
        <s v="MicroTAC 650"/>
        <s v="Imation 3.5&quot;, DISKETTE 44766 HGHLD3.52HD/FM, 10/Pack"/>
        <s v="80 Minute Slim Jewel Case CD-R , 10/Pack - Staples"/>
        <s v="Accessory34"/>
        <s v="High Speed Automatic Electric Letter Opener"/>
        <s v="Eldon® Expressions™ Wood Desk Accessories, Oak"/>
        <s v="Decoflex Hanging Personal Folder File, Blue"/>
        <s v="Bell Sonecor JB700 Caller ID"/>
        <s v="Acco Keyboard-In-A-Box®"/>
        <s v="SAFCO Arco Folding Chair"/>
        <s v="Eldon® 200 Class™ Desk Accessories, Burgundy"/>
        <s v="Hoover Commercial Soft Guard Upright Vacuum And Disposable Filtration Bags"/>
        <s v="Master Giant Foot® Doorstop, Safety Yellow"/>
        <s v="Avery Hi-Liter GlideStik Fluorescent Highlighter, Yellow Ink"/>
        <s v="Anderson Hickey Conga Table Tops &amp; Accessories"/>
        <s v="GE 48&quot; Fluorescent Tube, Cool White Energy Saver, 34 Watts, 30/Box"/>
        <s v="Maxell 3.5&quot; DS/HD IBM-Formatted Diskettes, 10/Pack"/>
        <s v="Xerox 1898"/>
        <s v="Bevis 36 x 72 Conference Tables"/>
        <s v="M70"/>
        <s v="Sanyo Counter Height Refrigerator with Crisper, 3.6 Cubic Foot, Stainless Steel/Black"/>
        <s v="Executive Impressions 13&quot; Clairmont Wall Clock"/>
        <s v="1726 Digital Answering Machine"/>
        <s v="O'Sullivan Living Dimensions 3-Shelf Bookcases"/>
        <s v="Xerox 1971"/>
        <s v="Accessory4"/>
        <s v="3M Office Air Cleaner"/>
        <s v="Deluxe Rollaway Locking File with Drawer"/>
        <s v="Pressboard Data Binder, Crimson, 12&quot; X 8 1/2&quot;"/>
        <s v="8860"/>
        <s v="GBC Instant Index™ System for Binding Systems"/>
        <s v="Xerox 4200 Series MultiUse Premium Copy Paper (20Lb. and 84 Bright)"/>
        <s v="T18"/>
        <s v="Fellowes EZ Multi-Media Keyboard"/>
        <s v="Telescoping Adjustable Floor Lamp"/>
        <s v="Filing/Storage Totes and Swivel Casters"/>
        <s v="Logitech Access Keyboard"/>
        <s v="Xerox 1929"/>
        <s v="Howard Miller 16&quot; Diameter Gallery Wall Clock"/>
        <s v="Rediform S.O.S. Phone Message Books"/>
        <s v="Binding Machine Supplies"/>
        <s v="Hot File® 7-Pocket, Floor Stand"/>
        <s v="Polycom Soundstation EX Audio-Conferencing Telephone, Black"/>
        <s v="Accessory20"/>
        <s v="Manila Recycled Extra-Heavyweight Clasp Envelopes, 6&quot; x 9&quot;"/>
        <s v="14-7/8 x 11 Blue Bar Computer Printout Paper"/>
        <s v="Newell 333"/>
        <s v="Office Star - Contemporary Task Swivel chair with 2-way adjustable arms, Plum"/>
        <s v="2160i"/>
        <s v="210 Trimline Phone, White"/>
        <s v="Vinyl Sectional Post Binders"/>
        <s v="Seth Thomas 14&quot; Putty-Colored Wall Clock"/>
        <s v="Tenex Personal Self-Stacking Standard File Box, Black/Gray"/>
        <s v="Economy Rollaway Files"/>
        <s v="Panasonic KX-P3200 Dot Matrix Printer"/>
        <s v="Tensor &quot;Hersey Kiss&quot; Styled Floor Lamp"/>
        <s v="Holmes Odor Grabber"/>
        <s v="Xerox 188"/>
        <s v="Motorola SB4200 Cable Modem"/>
        <s v="Staples 6 Outlet Surge"/>
        <s v="Cardinal Poly Pocket Divider Pockets for Ring Binders"/>
        <s v="Canon PC1060 Personal Laser Copier"/>
        <s v="Avery 49"/>
        <s v="Accessory25"/>
        <s v="Newell 343"/>
        <s v="Okidata ML395C Color Dot Matrix Printer"/>
        <s v="Southworth 25% Cotton Linen-Finish Paper &amp; Envelopes"/>
        <s v="Xerox 21"/>
        <s v="Advantus Rolling Storage Box"/>
        <s v="Imation 3.5 IBM Formatted Diskettes, 10/Box"/>
        <s v="Adesso Programmable 142-Key Keyboard"/>
        <s v="Xerox 1908"/>
        <s v="Talkabout T8367"/>
        <s v="Tennsco Lockers, Gray"/>
        <s v="SAFCO Folding Chair Trolley"/>
        <s v="Xerox 1910"/>
        <s v="C-Line Peel &amp; Stick Add-On Filing Pockets, 8-3/4 x 5-1/8, 10/Pack"/>
        <s v="Nu-Dell Executive Frame"/>
        <s v="Canon MP41DH Printing Calculator"/>
        <s v="Wirebound Message Book, 4 per Page"/>
        <s v="Bevis Round Conference Table Top, X-Base"/>
        <s v="Fellowes PB500 Electric Punch Plastic Comb Binding Machine with Manual Bind"/>
        <s v="Lexmark 4227 Plus Dot Matrix Printer"/>
        <s v="Xerox 1978"/>
        <s v="GBC Pre-Punched Binding Paper, Plastic, White, 8-1/2&quot; x 11&quot;"/>
        <s v="GBC Recycled Regency Composition Covers"/>
        <s v="Accessory29"/>
        <s v="Soundgear Copyboard Conference Phone, Optional Battery"/>
        <s v="DAX Wood Document Frame."/>
        <s v="Wilson Jones Hanging View Binder, White, 1&quot;"/>
        <s v="BoxOffice By Design Rectangular and Half-Moon Meeting Room Tables"/>
        <s v="Sharp 1540cs Digital Laser Copier"/>
        <s v="2160"/>
        <s v="White GlueTop Scratch Pads"/>
        <s v="Adams Phone Message Book, 200 Message Capacity, 8 1/16” x 11”"/>
        <s v="Fellowes Neat Ideas® Storage Cubes"/>
        <s v="Hon 2090 “Pillow Soft” Series Mid Back Swivel/Tilt Chairs"/>
        <s v="Tripp Lite Isotel 8 Ultra 8 Outlet Metal Surge"/>
        <s v="Catalog Binders with Expanding Posts"/>
        <s v="ACCOHIDE® 3-Ring Binder, Blue, 1&quot;"/>
        <s v="Hoover Portapower™ Portable Vacuum"/>
        <s v="Multimedia Mailers"/>
        <s v="Peel &amp; Seel® Recycled Catalog Envelopes, Brown"/>
        <s v="Accessory6"/>
        <s v="Tenex File Box, Personal Filing Tote with Lid, Black"/>
        <s v="Acme Hot Forged Carbon Steel Scissors with Nickel-Plated Handles, 3 7/8&quot; Cut, 8&quot;L"/>
        <s v="Avery 4027 File Folder Labels for Dot Matrix Printers, 5000 Labels per Box, White"/>
        <s v="9-3/4 Diameter Round Wall Clock"/>
        <s v="80 Minute CD-R Spindle, 100/Pack - Staples"/>
        <s v="3M Hangers With Command Adhesive"/>
        <s v="Adams Telephone Message Book w/Frequently-Called Numbers Space, 400 Messages per Book"/>
        <s v="Bretford “Just In Time” Height-Adjustable Multi-Task Work Tables"/>
        <s v="Xerox 1976"/>
        <s v="Xerox 210"/>
        <s v="Accessory27"/>
        <s v="Park Ridge™ Embossed Executive Business Envelopes"/>
        <s v="Iris® 3-Drawer Stacking Bin, Black"/>
        <s v="Acco PRESSTEX® Data Binder with Storage Hooks, Dark Blue, 14 7/8&quot; X 11&quot;"/>
        <s v="1/4 Fold Party Design Invitations &amp; White Envelopes, 24 8-1/2&quot; X 11&quot; Cards, 25 Env./Pack"/>
        <s v="Coloredge Poster Frame"/>
        <s v="T28 WORLD"/>
        <s v="Xerox 212"/>
        <s v="Smead Adjustable Mobile File Trolley with Lockable Top"/>
        <s v="Eldon® Wave Desk Accessories"/>
        <s v="Sauder Facets Collection Locker/File Cabinet, Sky Alder Finish"/>
        <s v="Rush Hierlooms Collection Rich Wood Bookcases"/>
        <s v="6120"/>
        <s v="KH 688"/>
        <s v="Chromcraft Rectangular Conference Tables"/>
        <s v="Howard Miller 13-3/4&quot; Diameter Brushed Chrome Round Wall Clock"/>
        <s v="Executive Impressions 13&quot; Chairman Wall Clock"/>
        <s v="Staples Bulldog Clip"/>
        <s v="Riverside Palais Royal Lawyers Bookcase, Royale Cherry Finish"/>
        <s v="Electrix 20W Halogen Replacement Bulb for Zoom-In Desk Lamp"/>
        <s v="Wilson Jones Suede Grain Vinyl Binders"/>
        <s v="Computer Printout Paper with Letter-Trim Perforations"/>
        <s v="DAX Clear Channel Poster Frame"/>
        <s v="Executive Impressions 14&quot; Two-Color Numerals Wall Clock"/>
        <s v="Newell® 3-Hole Punched Plastic Slotted Magazine Holders for Binders"/>
        <s v="Avery 498"/>
        <s v="Xerox 1891"/>
        <s v="Sanford Colorific Colored Pencils, 12/Box"/>
        <s v="R380"/>
        <s v="Hoover Replacement Belts For Soft Guard™ &amp; Commercial Ltweight Upright Vacs, 2/Pk"/>
        <s v="Ibico Ibimaster 300 Manual Binding System"/>
        <s v="Executive Impressions 12&quot; Wall Clock"/>
        <s v="Tennsco Snap-Together Open Shelving Units, Starter Sets and Add-On Units"/>
        <s v="Avery® Durable Slant Ring Binders With Label Holder"/>
        <s v="BASF Silver 74 Minute CD-R"/>
        <s v="Xerox 200"/>
        <s v="DMI Eclipse Executive Suite Bookcases"/>
        <s v="Wilson Jones 14 Line Acrylic Coated Pressboard Data Binders"/>
        <s v="Bush Heritage Pine Collection 5-Shelf Bookcase, Albany Pine Finish, *Special Order"/>
        <s v="i470"/>
        <s v="Bush® Cubix Conference Tables, Fully Assembled"/>
        <s v="Imation Neon Mac Format Diskettes, 10/Pack"/>
        <s v="Deflect-o EconoMat Nonstudded, No Bevel Mat"/>
        <s v="Keytronic Designer 104- Key Black Keyboard"/>
        <s v="Holmes Replacement Filter for HEPA Air Cleaner, Large Room"/>
        <s v="Xerox 1954"/>
        <s v="Staples Pen Style Liquid Stix; Assorted (yellow, pink, green, blue, orange), 5/Pack"/>
        <s v="Staples Vinyl Coated Paper Clips, 800/Box"/>
        <s v="*Staples* vLetter Openers, 2/Pack"/>
        <s v="Imation 3.5, DISKETTE 44766 HGHLD3.52HD/FM, 10/Pack"/>
        <s v="Hewlett-Packard 4.7GB DVD+R Discs"/>
        <s v="Fellowes Stor/Drawer® Steel Plus™ Storage Drawers"/>
        <s v="Eldon Expressions Punched Metal &amp; Wood Desk Accessories, Pewter &amp; Cherry"/>
        <s v="Prang Drawing Pencil Set"/>
        <s v="Array® Parchment Paper, Assorted Colors"/>
        <s v="SC7868i"/>
        <s v="Tennsco Regal Shelving Units"/>
        <s v="Office Star - Professional Matrix Back Chair with 2-to-1 Synchro Tilt and Mesh Fabric Seat"/>
        <s v="Xerox 1937"/>
        <s v="Hon Metal Bookcases, Putty"/>
        <s v="Belkin MediaBoard 104- Keyboard"/>
        <s v="Belkin 8 Outlet SurgeMaster II Gold Surge Protector"/>
        <s v="Wilson Jones Impact Binders"/>
        <s v="Verbatim DVD-R, 4.7GB, Spindle, WE, Blank, Ink Jet/Thermal, 20/Spindle"/>
        <s v="Fellowes Super Stor/Drawer®"/>
        <s v="Avery 479"/>
        <s v="Telephone Message Books with Fax/Mobile Section, 5 1/2&quot; x 3 3/16&quot;"/>
        <s v="Epson C82 Color Inkjet Printer"/>
        <s v="Snap-A-Way® Black Print Carbonless Ruled Speed Letter, Triplicate"/>
        <s v="Accessory39"/>
        <s v="5170i"/>
        <s v="Memorex 4.7GB DVD-RAM, 3/Pack"/>
        <s v="Acco 6 Outlet Guardian Premium Surge Suppressor"/>
        <s v="Brother DCP1000 Digital 3 in 1 Multifunction Machine"/>
        <s v="Eureka Disposable Bags for Sanitaire® Vibra Groomer I® Upright Vac"/>
        <s v="Sharp EL501VB Scientific Calculator, Battery Operated, 10-Digit Display, Hard Case"/>
        <s v="Home/Office Personal File Carts"/>
        <s v="Southworth 25% Cotton Antique Laid Paper &amp; Envelopes"/>
        <s v="Xerox 1993"/>
        <s v="Avery Printable Repositionable Plastic Tabs"/>
        <s v="Dixon Ticonderoga Core-Lock Colored Pencils"/>
        <s v="Space Solutions Commercial Steel Shelving"/>
        <s v="Xerox 204"/>
        <s v="Novimex Swivel Fabric Task Chair"/>
        <s v="Eldon Portable Mobile Manager"/>
        <s v="Accessory35"/>
        <s v="Microsoft Natural Multimedia Keyboard"/>
        <s v="Xerox 23"/>
        <s v="VTech VT20-2481 2.4GHz Two-Line Phone System w/Answering Machine"/>
        <s v="Avery Hi-Liter® Smear-Safe Highlighters"/>
        <s v="Eldon Expressions Mahogany Wood Desk Collection"/>
        <s v="Atlantic Metals Mobile 3-Shelf Bookcases, Custom Colors"/>
        <s v="Adams Phone Message Book, Professional, 400 Message Capacity, 5 3/6” x 11”"/>
        <s v="Boston 16765 Mini Stand Up Battery Pencil Sharpener"/>
        <s v="Zebra Zazzle Fluorescent Highlighters"/>
        <s v="Dana Fluorescent Magnifying Lamp, White, 36&quot;"/>
        <s v="Holmes Cool Mist Humidifier for the Whole House with 8-Gallon Output per Day, Extended Life Filter"/>
        <s v="Bagged Rubber Bands"/>
        <s v="2300 Heavy-Duty Transfer File Systems by Perma"/>
        <s v="Accessory41"/>
        <s v="Xerox 1985"/>
        <s v="Deflect-o SuperTray™ Unbreakable Stackable Tray, Letter, Black"/>
        <s v="Carina 42&quot;Hx23 3/4&quot;W Media Storage Unit"/>
        <s v="Xerox 224"/>
        <s v="SAFCO PlanMaster Heigh-Adjustable Drafting Table Base, 43w x 30d x 30-37h, Black"/>
        <s v="Xerox 231"/>
        <s v="Eureka Sanitaire ® Multi-Pro Heavy-Duty Upright, Disposable Bags"/>
        <s v="CF 688"/>
        <s v="Staples Standard Envelopes"/>
        <s v="Global Stack Chair without Arms, Black"/>
        <s v="Metal Folding Chairs, Beige, 4/Carton"/>
        <s v="232"/>
        <s v="Document Clip Frames"/>
        <s v="Newell 337"/>
        <s v="OIC Thumb-Tacks"/>
        <s v="DS/HD IBM Formatted Diskettes, 200/Pack - Staples"/>
        <s v="Lexmark Z55se Color Inkjet Printer"/>
        <s v="Round Specialty Laser Printer Labels"/>
        <s v="Avery Hanging File Binders"/>
        <s v="12 Colored Short Pencils"/>
        <s v="Rediform Wirebound &quot;Phone Memo&quot; Message Book, 11 x 5-3/4"/>
        <s v="Advantus 10-Drawer Portable Organizer, Chrome Metal Frame, Smoke Drawers"/>
        <s v="Steel Personal Filing/Posting Tote"/>
        <s v="O'Sullivan 3-Shelf Heavy-Duty Bookcases"/>
        <s v="Fellowes Twister Kit, Gray/Clear, 3/pkg"/>
        <s v="5180"/>
        <s v="Advantus Push Pins"/>
        <s v="Rush Hierlooms Collection 1&quot; Thick Stackable Bookcases"/>
        <s v="Adams Telephone Message Books, 5 1/4” x 11”"/>
        <s v="Xerox 1983"/>
        <s v="StarTAC 7760"/>
        <s v="GBC Wire Binding Strips"/>
        <s v="Eldon ClusterMat Chair Mat with Cordless Antistatic Protection"/>
        <s v="Avery Trapezoid Ring Binder, 3&quot; Capacity, Black, 1040 sheets"/>
        <s v="Epson DFX5000+ Dot Matrix Printer"/>
        <s v="Newell 320"/>
        <s v="Self-Adhesive Address Labels for Typewriters by Universal"/>
        <s v="Turquoise Lead Holder with Pocket Clip"/>
        <s v="Panasonic KX-P1150 Dot Matrix Printer"/>
        <s v="Global Commerce™ Series High-Back Swivel/Tilt Chairs"/>
        <s v="Hoover Replacement Belt for Commercial Guardsman Heavy-Duty Upright Vacuum"/>
        <s v="Companion Letter/Legal File, Black"/>
        <s v="Gyration Ultra Professional Cordless Optical Suite"/>
        <s v="Bretford CR8500 Series Meeting Room Furniture"/>
        <s v="Fellowes Command Center 5-outlet power strip"/>
        <s v="Verbatim DVD-RAM, 9.4GB, Rewritable, Type 1, DS, DataLife Plus"/>
        <s v="Linden® 12&quot; Wall Clock With Oak Frame"/>
        <s v="Xerox 1893"/>
        <s v="Self-Adhesive Removable Labels"/>
        <s v="Chromcraft Bull-Nose Wood Oval Conference Tables &amp; Bases"/>
        <s v="KF 788"/>
        <s v="Heavy-Duty E-Z-D® Binders"/>
        <s v="Boston 1645 Deluxe Heavier-Duty Electric Pencil Sharpener"/>
        <s v="Xerox 213"/>
        <s v="Jet-Pak Recycled Peel 'N' Seal Padded Mailers"/>
        <s v="Personal Creations™ Ink Jet Cards and Labels"/>
        <s v="Panasonic KX-P3626 Dot Matrix Printer"/>
        <s v="Ampad #10 Peel &amp; Seel® Holiday Envelopes"/>
        <s v="Ibico Recycled Linen-Style Covers"/>
        <s v="i500plus"/>
        <s v="Imation 3.5&quot; IBM-Formatted Diskettes, 10/Pack"/>
        <s v="Avery 494"/>
        <s v="Keytronic French Keyboard"/>
        <s v="Canon MP25DIII Desktop Whisper-Quiet Printing Calculator"/>
        <s v="SANFORD Major Accent™ Highlighters"/>
        <s v="Micro Innovations Micro Digital Wireless Keyboard and Mouse, Gray"/>
        <s v="i2000"/>
        <s v="US Robotics 56K V.92 External Faxmodem"/>
        <s v="Fellowes Smart Design 104-Key Enhanced Keyboard, PS/2 Adapter, Platinum"/>
        <s v="Avery 48"/>
        <s v="Luxo Professional Fluorescent Magnifier Lamp with Clamp-Mount Base"/>
        <s v="Electrix Halogen Magnifier Lamp"/>
        <s v="Xerox 1923"/>
        <s v="Wilson Jones Custom Binder Spines &amp; Labels"/>
        <s v="Xerox 1883"/>
        <s v="Accessory37"/>
        <s v="Balt Split Level Computer Training Table"/>
        <s v="Avery Flip-Chart Easel Binder, Black"/>
        <s v="Seth Thomas 13 1/2&quot; Wall Clock"/>
        <s v="Xerox 1982"/>
        <s v="Boston 16701 Slimline Battery Pencil Sharpener"/>
        <s v="Global Leather &amp; Oak Executive Chair, Burgundy"/>
        <s v="Fellowes Internet Keyboard, Platinum"/>
        <s v="GBC Laser Imprintable Binding System Covers, Desert Sand"/>
        <s v="Eldon® Gobal File Keepers"/>
        <s v="Acme® Forged Steel Scissors with Black Enamel Handles"/>
        <s v="Hon Olson Stacker Stools"/>
        <s v="Westinghouse Clip-On Gooseneck Lamps"/>
        <s v="Epson DFX-8500 Dot Matrix Printer"/>
        <s v="Southworth 25% Cotton Premium Laser Paper and Envelopes"/>
        <s v="Timeport L7089"/>
        <s v="Angle-D Binders with Locking Rings, Label Holders"/>
        <s v="Plymouth Boxed Rubber Bands by Plymouth"/>
        <s v="Important Message Pads, 50 4-1/4 x 5-1/2 Forms per Pad"/>
        <s v="Canon Imageclass D680 Copier / Fax"/>
        <s v="HP Office Recycled Paper (20Lb. and 87 Bright)"/>
        <s v="#10- 4 1/8&quot; x 9 1/2&quot; Security-Tint Envelopes"/>
        <s v="Logitech Internet Navigator Keyboard"/>
        <s v="Epson LQ-570e Dot Matrix Printer"/>
        <s v="Hoover WindTunnel™ Plus Canister Vacuum"/>
        <s v="Black Print Carbonless Snap-Off® Rapid Letter, 8 1/2&quot; x 7&quot;"/>
        <s v="Staples #10 Laser &amp; Inkjet Envelopes, 4 1/8&quot; x 9 1/2&quot;, 100/Box"/>
        <s v="5125"/>
        <s v="Global Leather Executive Chair"/>
        <s v="Targus USB Numeric Keypad"/>
        <s v="Accessory9"/>
        <s v="Polycom ViewStation™ ISDN Videoconferencing Unit"/>
        <s v="Harmony HEPA Quiet Air Purifiers"/>
        <s v="Hewlett-Packard Deskjet 1220Cse Color Inkjet Printer"/>
        <s v="Staples Plastic Wall Frames"/>
        <s v="Ibico Laser Imprintable Binding System Covers"/>
        <s v="Dixon Ticonderoga Core-Lock Colored Pencils, 48-Color Set"/>
        <s v="Hon 4700 Series Mobuis™ Mid-Back Task Chairs with Adjustable Arms"/>
        <s v="Avery 497"/>
        <s v="Pressboard Covers with Storage Hooks, 9 1/2&quot; x 11&quot;, Light Blue"/>
        <s v="Canon imageCLASS 2200 Advanced Copier"/>
        <s v="Verbatim DVD-RAM, 5.2GB, Rewritable, Type 1, DS"/>
        <s v="Newell 312"/>
        <s v="GBC VeloBinder Electric Binding Machine"/>
        <s v="Polycom VoiceStation 100"/>
        <s v="Phone 918"/>
        <s v="Fellowes PB300 Plastic Comb Binding Machine"/>
        <s v="Hewlett-Packard Deskjet 6122 Color Inkjet Printer"/>
        <s v="G.E. Halogen Desk Lamp Bulbs"/>
        <s v="Hayes Optima 56K V.90 Internal Voice Modem"/>
        <s v="Avery Binder Labels"/>
        <s v="Hon Every-Day® Chair Series Swivel Task Chairs"/>
        <s v="IBM Multi-Purpose Copy Paper, 8 1/2 x 11&quot;, Case"/>
        <s v="Bionaire Personal Warm Mist Humidifier/Vaporizer"/>
        <s v="Sauder Forest Hills Library, Woodland Oak Finish"/>
        <s v="Bush Advantage Collection® Round Conference Table"/>
        <s v="Economy Binders"/>
        <s v="Carina Double Wide Media Storage Towers in Natural &amp; Black"/>
        <s v="Advantus Map Pennant Flags and Round Head Tacks"/>
        <s v="Hewlett-Packard Deskjet 5550 Color Inkjet Printer"/>
        <s v="Letter Slitter"/>
        <s v="Colored Envelopes"/>
        <s v="Xerox 1928"/>
        <s v="Sharp EL500L Fraction Calculator"/>
        <s v="Imation 3.5&quot; DS/HD IBM Formatted Diskettes, 10/Pack"/>
        <s v="Hand-Finished Solid Wood Document Frame"/>
        <s v="Wilson Jones Ledger-Size, Piano-Hinge Binder, 2&quot;, Blue"/>
        <s v="Safco Contoured Stacking Chairs"/>
        <s v="Canon PC-428 Personal Copier"/>
        <s v="Fellowes High-Stak® Drawer Files"/>
        <s v="3390"/>
        <s v="Avery 507"/>
        <s v="Deflect-o Glass Clear Studded Chair Mats"/>
        <s v="Acco Pressboard Covers with Storage Hooks, 14 7/8&quot; x 11&quot;, Light Blue"/>
        <s v="Accessory24"/>
        <s v="Perma STOR-ALL™ Hanging File Box, 13 1/8&quot;W x 12 1/4&quot;D x 10 1/2&quot;H"/>
        <s v="Fluorescent Highlighters by Dixon"/>
        <s v="IBM 80 Minute CD-R Spindle, 50/Pack"/>
        <s v="Staples Metal Binder Clips"/>
        <s v="Advantus Panel Wall Certificate Holder - 8.5x11"/>
        <s v="LX 677"/>
        <s v="Avery 491"/>
        <s v="Avery White Multi-Purpose Labels"/>
        <s v="Epson C62 Color Inkjet Printer"/>
        <s v="Nu-Dell Leatherette Frames"/>
        <s v="Xerox 1894"/>
        <s v="Mead 1st Gear 2&quot; Zipper Binder, Asst. Colors"/>
        <s v="Advantus Push Pins, Aluminum Head"/>
        <s v="Xerox 1947"/>
        <s v="Presstex Flexible Ring Binders"/>
        <s v="Acco Smartsocket® Color-Coded Six-Outlet AC Adapter Model Surge Protectors"/>
        <s v="Eldon Pizzaz™ Desk Accessories"/>
        <s v="X-Rack™ File for Hanging Folders"/>
        <s v="Wirebound Message Forms, Four 2 3/4 x 5 Forms per Page, Pink Paper"/>
        <s v="Recycled Eldon Regeneration Jumbo File"/>
        <s v="g520"/>
        <s v="Avery Hi-Liter® Fluorescent Desk Style Markers"/>
        <s v="Maxell DVD-RAM Discs"/>
        <s v="*Staples* Highlighting Markers"/>
        <s v="#10- 4 1/8&quot; x 9 1/2&quot; Recycled Envelopes"/>
        <s v="Global Leather and Oak Executive Chair, Black"/>
        <s v="Tennsco Lockers, Sand"/>
        <s v="Kensington 7 Outlet MasterPiece Power Center"/>
        <s v="Howard Miller 13&quot; Diameter Goldtone Round Wall Clock"/>
        <s v="Lifetime Advantage™ Folding Chairs, 4/Carton"/>
        <s v="GBC Binding covers"/>
        <s v="Eldon Antistatic Chair Mats for Low to Medium Pile Carpets"/>
        <s v="GBC DocuBind 200 Manual Binding Machine"/>
        <s v="Fellowes Mighty 8 Compact Surge Protector"/>
        <s v="Memorex Slim 80 Minute CD-R, 10/Pack"/>
        <s v="Recycled Desk Saver Line &quot;While You Were Out&quot; Book, 5 1/2&quot; X 4&quot;"/>
        <s v="Fellowes Staxonsteel® Drawer Files"/>
        <s v="Ibico Covers for Plastic or Wire Binding Elements"/>
        <s v="Hanging Personal Folder File"/>
        <s v="Tennsco Double-Tier Lockers"/>
        <s v="Peel &amp; Stick Add-On Corner Pockets"/>
        <s v="Avery 487"/>
        <s v="Quartet Omega® Colored Chalk, 12/Pack"/>
        <s v="StarTAC 8000"/>
        <s v="Avery Legal 4-Ring Binder"/>
        <s v="Xerox 1888"/>
        <s v="Boston School Pro Electric Pencil Sharpener, 1670"/>
        <s v="GBC DocuBind 300 Electric Binding Machine"/>
        <s v="Avery 508"/>
        <s v="Canon Image Class D660 Copier"/>
        <s v="Portfile® Personal File Boxes"/>
        <s v="Bretford CR4500 Series Slim Rectangular Table"/>
        <s v="Staples Premium Bright 1-Part Blank Computer Paper"/>
        <s v="Staples Surge Protector 6 outlet"/>
        <s v="Avery 482"/>
        <s v="Euro Pro Shark Stick Mini Vacuum"/>
        <s v="Hon GuestStacker Chair"/>
        <s v="Staples 1 Part Blank Computer Paper"/>
        <s v="Fellowes Basic 104-Key Keyboard, Platinum"/>
        <s v="Eldon Expressions™ Desk Accessory, Wood Photo Frame, Mahogany"/>
        <s v="Avery Durable Poly Binders"/>
        <s v="DAX Solid Wood Frames"/>
        <s v="Newell 329"/>
        <s v="Stockwell Push Pins"/>
        <s v="Avery Reinforcements for Hole-Punch Pages"/>
        <s v="GBC Clear Cover, 8-1/2 x 11, unpunched, 25 covers per pack"/>
        <s v="Acme® Preferred Stainless Steel Scissors"/>
        <s v="TDK 4.7GB DVD-R Spindle, 15/Pack"/>
        <s v="Martin-Yale Premier Letter Opener"/>
        <s v="600 Series Non-Flip"/>
        <s v="GBC Prepunched Paper, 19-Hole, for Binding Systems, 24-lb"/>
        <s v="Xerox 1882"/>
        <s v="Letter/Legal File Tote with Clear Snap-On Lid, Black Granite"/>
        <s v="Hon 2111 Invitation™ Series Corner Table"/>
        <s v="Trav-L-File Heavy-Duty Shuttle II, Black"/>
        <s v="BOSTON® Ranger® #55 Pencil Sharpener, Black"/>
        <s v="Hewlett-Packard Deskjet 3820 Color Inkjet Printer"/>
        <s v="Newell 336"/>
        <s v="3M Polarizing Task Lamp with Clamp Arm, Light Gray"/>
        <s v="Eaton Premium Continuous-Feed Paper, 25% Cotton, Letter Size, White, 1000 Shts/Box"/>
        <s v="Tenex Contemporary Contur Chairmats for Low and Medium Pile Carpet, Computer, 39&quot; x 49&quot;"/>
        <s v="Belkin Premiere Surge Master II 8-outlet surge protector"/>
        <s v="Sony MFD2HD Formatted Diskettes, 10/Pack"/>
        <s v="Avery 485"/>
        <s v="i270"/>
        <s v="Telephone Message Books with Fax/Mobile Section, 4 1/4&quot; x 6&quot;"/>
        <s v="Imation DVD-RAM discs"/>
        <s v="Letter Size Cart"/>
        <s v="GBC DocuBind TL200 Manual Binding Machine"/>
        <s v="Staples Colored Interoffice Envelopes"/>
        <s v="Electrix Fluorescent Magnifier Lamps &amp; Weighted Base"/>
        <s v="Eldon® 200 Class™ Desk Accessories"/>
        <s v="Staples Copy Paper (20Lb. and 84 Bright)"/>
        <s v="Tennsco Industrial Shelving"/>
        <s v="636"/>
        <s v="Acme Design Line 8&quot; Stainless Steel Bent Scissors w/Champagne Handles, 3-1/8&quot; Cut"/>
        <s v="#10 White Business Envelopes,4 1/8 x 9 1/2"/>
        <s v="Fellowes Personal Hanging Folder Files, Navy"/>
        <s v="Ibico Presentation Index for Binding Systems"/>
        <s v="Xerox 207"/>
        <s v="Avery Premier Heavy-Duty Binder with Round Locking Rings"/>
        <s v="Hunt BOSTON® Vista® Battery-Operated Pencil Sharpener, Black"/>
        <s v="TI 36X Solar Scientific Calculator"/>
        <s v="Eldon Simplefile® Box Office®"/>
        <s v="US Robotics 56K V.92 Internal PCI Faxmodem"/>
        <s v="Super Decoflex Portable Personal File"/>
        <s v="Xerox 197"/>
        <s v="Advantus Employee of the Month Certificate Frame, 11 x 13-1/2"/>
        <s v="Newell 308"/>
        <s v="Xerox 1880"/>
        <s v="Accessory28"/>
        <s v="Avery 05222 Permanent Self-Adhesive File Folder Labels for Typewriters, on Rolls, White, 250/Roll"/>
        <s v="Tenex Traditional Chairmats for Medium Pile Carpet, Standard Lip, 36&quot; x 48&quot;"/>
        <s v="Accessory17"/>
        <s v="AT&amp;T Black Trimline Phone, Model 210"/>
        <s v="600 Series Flip"/>
        <s v="8890"/>
        <s v="12-1/2 Diameter Round Wall Clock"/>
        <s v="Regeneration Desk Collection"/>
        <s v="Avery Binding System Hidden Tab™ Executive Style Index Sets"/>
        <s v="Master Caster Door Stop, Brown"/>
        <s v="Newell 342"/>
        <s v="Micro Innovations Media Access Pro Keyboard"/>
        <s v="Lexmark Z54se Color Inkjet Printer"/>
        <s v="Staples Battery-Operated Desktop Pencil Sharpener"/>
        <s v="Xerox 1896"/>
        <s v="3M Polarizing Light Filter Sleeves"/>
        <s v="Gould Plastics 9-Pocket Panel Bin, 18-3/8w x 5-1/4d x 20-1/2h, Black"/>
        <s v="Wirebound Message Books, Four 2 3/4&quot; x 5&quot; Forms per Page, 600 Sets per Book"/>
        <s v="Newell 315"/>
        <s v="Bush Westfield Collection Bookcases, Dark Cherry Finish, Fully Assembled"/>
        <s v="Self-Adhesive Ring Binder Labels"/>
        <s v="Tyvek® Side-Opening Peel &amp; Seel® Expanding Envelopes"/>
        <s v="Xerox 1991"/>
        <s v="Epson LQ-870 Dot Matrix Printer"/>
        <s v="Space Solutions™ Industrial Galvanized Steel Shelving."/>
        <s v="Chromcraft 48&quot; x 96&quot; Racetrack Double Pedestal Table"/>
        <s v="Quality Park Security Envelopes"/>
        <s v="Ibico EB-19 Dual Function Manual Binding System"/>
        <s v="TI 30X Scientific Calculator"/>
        <s v="Executive Impressions 13-1/2&quot; Indoor/Outdoor Wall Clock"/>
        <s v="Executive Impressions 14&quot; Contract Wall Clock"/>
        <s v="Avery® 3 1/2&quot; Diskette Storage Pages, 10/Pack"/>
        <s v="Ibico EPK-21 Electric Binding System"/>
        <s v="Office Star - Ergonomic Mid Back Chair with 2-Way Adjustable Arms"/>
        <s v="Belkin F9M820V08 8 Outlet Surge"/>
        <s v="Bravo II™ Megaboss® 12-Amp Hard Body Upright, Replacement Belts, 2 Belts per Pack"/>
        <s v="Rubbermaid ClusterMat Chairmats, Mat Size- 66&quot; x 60&quot;, Lip 20&quot; x 11&quot; -90 Degree Angle"/>
        <s v="Honeywell Quietcare HEPA Air Cleaner"/>
        <s v="Bush Advantage Collection® Racetrack Conference Table"/>
        <s v="Xerox 1986"/>
        <s v="Belkin ErgoBoard™ Keyboard"/>
        <s v="Career Cubicle Clock, 8 1/4&quot;, Black"/>
        <s v="Hammermill Color Copier Paper (28Lb. and 96 Bright)"/>
        <s v="Kensington 6 Outlet Guardian Standard Surge Protector"/>
        <s v="Eldon Jumbo ProFile™ Portable File Boxes Graphite/Black"/>
        <s v="36X48 HARDFLOOR CHAIRMAT"/>
        <s v="White Dual Perf Computer Printout Paper, 2700 Sheets, 1 Part, Heavyweight, 20 lbs., 14 7/8 x 11"/>
        <s v="Sanford Pocket Accent® Highlighters"/>
        <s v="Xerox 1938"/>
        <s v="GBC Standard Therm-A-Bind Covers"/>
        <s v="Xerox 1950"/>
        <s v="Xerox 220"/>
        <s v="O'Sullivan Living Dimensions 2-Shelf Bookcases"/>
        <s v="Canon BP1200DH 12-Digit Bubble Jet Printing Calculator"/>
        <s v="688"/>
        <s v="Revere Boxed Rubber Bands by Revere"/>
        <s v="Xerox 199"/>
        <s v="Bretford Rectangular Conference Table Tops"/>
        <s v="Newell 326"/>
        <s v="Lumber Crayons"/>
        <s v="Atlantic Metals Mobile 2-Shelf Bookcases, Custom Colors"/>
        <s v="Imation 5.2GB DVD-RAM"/>
        <s v="Avery 481"/>
        <s v="Speediset Carbonless Redi-Letter® 7&quot; x 8 1/2&quot;"/>
        <s v="Ultra Door Pull Handle"/>
        <s v="Xerox 1920"/>
        <s v="Binder Clips by OIC"/>
        <s v="Fellowes Superior 10 Outlet Split Surge Protector"/>
        <s v="Hewlett Packard LaserJet 3310 Copier"/>
        <s v="Unpadded Memo Slips"/>
        <s v="Ultra Commercial Grade Dual Valve Door Closer"/>
        <s v="Xerox 1994"/>
        <s v="Sanford Liquid Accent Highlighters"/>
        <s v="*Staples* Packaging Labels"/>
        <s v="Bevis Steel Folding Chairs"/>
        <s v="Hon Pagoda™ Stacking Chairs"/>
        <s v="StarTAC 6500"/>
        <s v="Lexmark Z25 Color Inkjet Printer"/>
        <s v="Xerox 1974"/>
        <s v="Bush Mission Pointe Library"/>
        <s v="SouthWestern Bell FA970 Digital Answering Machine with Time/Day Stamp"/>
        <s v="Boston 16801 Nautilus™ Battery Pencil Sharpener"/>
        <s v="Multi-Use Personal File Cart and Caster Set, Three Stacking Bins"/>
        <s v="Hon Deluxe Fabric Upholstered Stacking Chairs, Rounded Back"/>
        <s v="Binder Posts"/>
        <s v="Eldon Cleatmat® Chair Mats for Medium Pile Carpets"/>
        <s v="Xerox 1979"/>
        <s v="Hon Non-Folding Utility Tables"/>
        <s v="Acco PRESSTEX® Data Binder with Storage Hooks, Dark Blue, 9 1/2&quot; X 11&quot;"/>
        <s v="Newell 339"/>
        <s v="Brown Kraft Recycled Envelopes"/>
        <s v="Stanley Bostitch Contemporary Electric Pencil Sharpeners"/>
        <s v="282"/>
        <s v="Fellowes Strictly Business® Drawer File, Letter/Legal Size"/>
        <s v="Gyration Ultra Cordless Optical Suite"/>
        <s v="Boston 1799 Powerhouse™ Electric Pencil Sharpener"/>
        <s v="Tensor Computer Mounted Lamp"/>
        <s v="3285"/>
        <s v="Safco Industrial Wire Shelving"/>
        <s v="Office Star Flex Back Scooter Chair with Aluminum Finish Frame"/>
        <s v="Xerox 1917"/>
        <s v="Tripp Lite Isotel 6 Outlet Surge Protector with Fax/Modem Protection"/>
        <s v="Novimex Turbo Task Chair"/>
        <s v="HP Office Paper (20Lb. and 87 Bright)"/>
        <s v="Accessory15"/>
        <s v="Kensington 7 Outlet MasterPiece Power Center with Fax/Phone Line Protection"/>
        <s v="Acco Four Pocket Poly Ring Binder with Label Holder, Smoke, 1&quot;"/>
        <s v="Holmes Replacement Filter for HEPA Air Cleaner, Medium Room"/>
        <s v="V70"/>
        <s v="Acme Galleria® Hot Forged Steel Scissors with Colored Handles"/>
        <s v="Belkin 325VA UPS Surge Protector, 6'"/>
        <s v="Westinghouse Floor Lamp with Metal Mesh Shade, Black"/>
        <s v="Desktop 3-Pocket Hot File®"/>
        <s v="Holmes HEPA Air Purifier"/>
        <s v="Logitech Cordless Navigator Duo"/>
        <s v="Global Enterprise Series Seating High-Back Swivel/Tilt Chairs"/>
        <s v="Bevis Round Conference Table Top &amp; Single Column Base"/>
        <s v="Holmes Replacement Filter for HEPA Air Cleaner, Very Large Room, HEPA Filter"/>
        <s v="Boston 1730 StandUp Electric Pencil Sharpener"/>
        <s v="Newell 318"/>
        <s v="Rubber Band Ball"/>
        <s v="Wilson Jones DublLock® D-Ring Binders"/>
        <s v="Global Leather Highback Executive Chair with Pneumatic Height Adjustment, Black"/>
        <s v="T65"/>
        <s v="Lesro Sheffield Collection Coffee Table, End Table, Center Table, Corner Table"/>
        <s v="Post-it® “Important Message” Note Pad, Neon Colors, 50 Sheets/Pad"/>
        <s v="DAX Cubicle Frames - 8x10"/>
        <s v="Eldon Shelf Savers™ Cubes and Bins"/>
        <s v="GBC Therma-A-Bind 250T Electric Binding System"/>
        <s v="Imation Primaris 3.5&quot; 2HD Unformatted Diskettes, 10/Pack"/>
        <s v="Tyvek ® Top-Opening Peel &amp; Seel Envelopes, Plain White"/>
        <s v="Xerox 216"/>
        <s v="Fellowes Binding Cases"/>
        <s v="Sanford EarthWrite® Recycled Pencils, Medium Soft, #2"/>
        <s v="Canon PC1080F Personal Copier"/>
        <s v="Holmes Harmony HEPA Air Purifier for 17 x 20 Room"/>
        <s v="XtraLife® ClearVue™ Slant-D® Ring Binders by Cardinal"/>
        <s v="Global Airflow Leather Mesh Back Chair, Black"/>
        <s v="Logitech Cordless Elite Duo"/>
        <s v="7160"/>
        <s v="GBC Standard Plastic Binding Systems Combs"/>
        <s v="Binney &amp; Smith inkTank™ Erasable Pocket Highlighter, Chisel Tip, Yellow"/>
        <s v="Newell 31"/>
        <s v="Deflect-o RollaMat Studded, Beveled Mat for Medium Pile Carpeting"/>
        <s v="GBC Twin Loop™ Wire Binding Elements, 9/16&quot; Spine, Black"/>
        <s v="Xerox 227"/>
        <s v="Peel-Off® China Markers"/>
        <s v="Hon Rectangular Conference Tables"/>
        <s v="GBC Standard Plastic Binding Systems' Combs"/>
        <s v="Nu-Form 106-Key Ergonomic Keyboard w/ Touchpad"/>
        <s v="Xerox 1989"/>
        <s v="Fellowes Recycled Storage Drawers"/>
        <s v="Boston Model 1800 Electric Pencil Sharpener, Gray"/>
        <s v="TDK 4.7GB DVD-R"/>
        <s v="Xerox 1984"/>
        <s v="Xerox 1951"/>
        <s v="Xerox 1905"/>
        <s v="Artistic Insta-Plaque"/>
        <s v="Accessory31"/>
        <s v="Boston KS Multi-Size Manual Pencil Sharpener"/>
        <s v="Dixon Ticonderoga® Erasable Colored Pencil Set, 12-Color"/>
        <s v="GBC ProClick Spines for 32-Hole Punch"/>
        <s v="Aluminum Document Frame"/>
        <s v="DAX Copper Panel Document Frame, 5 x 7 Size"/>
        <s v="Deflect-O® Glasstique™ Clear Desk Accessories"/>
        <s v="Balt Solid Wood Rectangular Table"/>
        <s v="Okidata ML520 Series Dot Matrix Printers"/>
        <s v="TOPS Voice Message Log Book, Flash Format"/>
        <s v="Xerox 20"/>
        <s v="Acme Kleencut® Forged Steel Scissors"/>
        <s v="Eureka The Boss® Cordless Rechargeable Stick Vac"/>
        <s v="Security-Tint Envelopes"/>
        <s v="6162"/>
        <s v="Sanford 52201 APSCO Electric Pencil Sharpener"/>
        <s v="Avery Trapezoid Extra Heavy Duty 4&quot; Binders"/>
        <s v="i1000"/>
        <s v="Eldon Radial Chair Mat for Low to Medium Pile Carpets"/>
        <s v="Global Leather Task Chair, Black"/>
        <s v="Prang Colored Pencils"/>
        <s v="SAFCO Commercial Wire Shelving, Black"/>
        <s v="Kensington 6 Outlet MasterPiece® HOMEOFFICE Power Control Center"/>
        <s v="Executive Impressions 8-1/2&quot; Career Panel/Partition Cubicle Clock"/>
        <s v="Xerox 1962"/>
        <s v="Staples Vinyl Coated Paper Clips"/>
        <s v="Model L Table or Wall-Mount Pencil Sharpener"/>
        <s v="Deflect-o EconoMat Studded, No Bevel Mat for Low Pile Carpeting"/>
        <s v="DAX Value U-Channel Document Frames, Easel Back"/>
        <s v="GBC Plastic Binding Combs"/>
        <s v="Avery 496"/>
        <s v="Cardinal Holdit Business Card Pockets"/>
        <s v="Hon Metal Bookcases, Black"/>
        <s v="Tenex Personal Project File with Scoop Front Design, Black"/>
        <s v="Avery 492"/>
        <s v="Memo Book, 100 Message Capacity, 5 3/8” x 11”"/>
        <s v="Imation Neon 80 Minute CD-R Spindle, 50/Pack"/>
        <s v="Bush Cubix Collection Bookcases, Fully Assembled"/>
        <s v="Eldon® Expressions™ Wood and Plastic Desk Accessories, Oak"/>
        <s v="Acco Perma® 2700 Stacking Storage Drawers"/>
        <s v="Dixon My First Ticonderoga Pencil, #2"/>
        <s v="Prang Dustless Chalk Sticks"/>
        <s v="Talkabout T8097"/>
        <s v="Hewlett-Packard Business Color Inkjet 3000 [N, DTN] Series Printers"/>
        <s v="Xerox 217"/>
        <s v="Newell 346"/>
        <s v="Wirebound Voice Message Log Book"/>
        <s v="Barrel Sharpener"/>
        <s v="A1228"/>
        <s v="Premier Elliptical Ring Binder, Black"/>
        <s v="Bionaire 99.97% HEPA Air Cleaner"/>
        <s v="Hewlett-Packard cp1700 [D, PS] Series Color Inkjet Printers"/>
        <s v="Surelock™ Post Binders"/>
        <s v="Accessory32"/>
        <s v="Panasonic KP-310 Heavy-Duty Electric Pencil Sharpener"/>
        <s v="GE 4 Foot Flourescent Tube, 40 Watt"/>
        <s v="Xerox 1892"/>
        <s v="Deflect-o DuraMat Antistatic Studded Beveled Mat for Medium Pile Carpeting"/>
        <s v="Fellowes Bases and Tops For Staxonsteel®/High-Stak® Systems"/>
        <s v="Chromcraft Bull-Nose Wood Round Conference Table Top, Wood Base"/>
        <s v="Ibico Hi-Tech Manual Binding System"/>
        <s v="V 3600 Series"/>
        <s v="Avery 510"/>
        <s v="Dana Swing-Arm Lamps"/>
        <s v="Memorex 80 Minute CD-R Spindle, 100/Pack"/>
        <s v="Xerox 1973"/>
        <s v="Xerox 1997"/>
        <s v="KI Conference Tables"/>
        <s v="Serrated Blade or Curved Handle Hand Letter Openers"/>
        <s v="TOPS Money Receipt Book, Consecutively Numbered in Red,"/>
        <s v="Avery Heavy-Duty EZD ™ Binder With Locking Rings"/>
        <s v="Accessory21"/>
        <s v="Iris Project Case"/>
        <s v="Wirebound Service Call Books, 5 1/2&quot; x 4&quot;"/>
        <s v="Iceberg OfficeWorks 42&quot; Round Tables"/>
        <s v="Microsoft Multimedia Keyboard"/>
        <s v="Xerox 196"/>
        <s v="Xerox 1930"/>
        <s v="Xerox 1881"/>
        <s v="Honeywell Enviracaire Portable HEPA Air Cleaner for 17' x 22' Room"/>
        <s v="Xerox 1941"/>
        <s v="4009® Highlighters by Sanford"/>
        <s v="Hammermill CopyPlus Copy Paper (20Lb. and 84 Bright)"/>
        <s v="Xerox 1906"/>
        <s v="GBC White Gloss Covers, Plain Front"/>
        <s v="Xerox 1995"/>
        <s v="Sharp AL-1530CS Digital Copier"/>
        <s v="Wirebound Four 2-3/4 x 5 Forms per Page, 400 Sets per Book"/>
        <s v="Newell 307"/>
        <s v="O'Sullivan Cherrywood Estates Traditional Barrister Bookcase"/>
        <s v="Xerox 1932"/>
        <s v="Quartet Alpha® White Chalk, 12/Pack"/>
        <s v="Zoom V.92 V.44 PCI Internal Controllerless FaxModem"/>
        <s v="Eureka Hand Vacuum, Bagless"/>
        <s v="Kensington 6 Outlet SmartSocket Surge Protector"/>
        <s v="Bevis Boat-Shaped Conference Table"/>
        <s v="File Shuttle II and Handi-File, Black"/>
        <s v="V3682"/>
        <s v="GBC Recycled Grain Textured Covers"/>
        <s v="Panasonic KP-350BK Electric Pencil Sharpener with Auto Stop"/>
        <s v="GBC ProClick™ 150 Presentation Binding System"/>
        <s v="Canon S750 Color Inkjet Printer"/>
        <s v="Acco Smartsocket™ Table Surge Protector, 6 Color-Coded Adapter Outlets"/>
        <s v="Assorted Color Push Pins"/>
        <s v="Imation 3.5 IBM Diskettes, 10/Box"/>
        <s v="300 Series Non-Flip"/>
        <s v="Decoflex Hanging Personal Folder File"/>
        <s v="&quot;While you Were Out&quot; Message Book, One Form per Page"/>
        <s v="Hon 4070 Series Pagoda™ Round Back Stacking Chairs"/>
        <s v="Bevis Rectangular Conference Tables"/>
        <s v="Fiskars 8&quot; Scissors, 2/Pack"/>
        <s v="Fellowes Smart Surge Ten-Outlet Protector, Platinum"/>
        <s v="Gyration RF Keyboard"/>
        <s v="Southworth Structures Collection™"/>
        <s v="Micro Innovations 104 Keyboard"/>
        <s v="Xerox 1961"/>
        <s v="Novimex Fabric Task Chair"/>
        <s v="1.7 Cubic Foot Compact &quot;Cube&quot; Office Refrigerators"/>
        <s v="Verbatim DVD-R, 3.95GB, SR, Mitsubishi Branded, Jewel"/>
        <s v="Large Capacity Hanging Post Binders"/>
        <s v="Imation 3.5&quot; DS/HD IBM Formatted Diskettes, 50/Pack"/>
        <s v="Xerox 1916"/>
        <s v="Imation 3.5&quot; DS-HD Macintosh Formatted Diskettes, 10/Pack"/>
        <s v="Wilson Jones Elliptical Ring 3 1/2&quot; Capacity Binders, 800 sheets"/>
        <s v="Canon PC940 Copier"/>
        <s v="Fellowes Officeware™ Wire Shelving"/>
        <s v="Xerox 19"/>
        <s v="Rogers® Profile Extra Capacity Storage Tub"/>
        <s v="G.E. Longer-Life Indoor Recessed Floodlight Bulbs"/>
        <s v="DIXON Ticonderoga® Erasable Checking Pencils"/>
        <s v="Hon Comfortask® Task/Swivel Chairs"/>
        <s v="i1000plus"/>
        <s v="GBC VeloBinder Strips"/>
        <s v="Universal Premium White Copier/Laser Paper (20Lb. and 87 Bright)"/>
        <s v="2190"/>
        <s v="Avery 506"/>
        <s v="Xerox 1936"/>
        <s v="Staples SlimLine Pencil Sharpener"/>
        <s v="Premium Writing Pencils, Soft, #2 by Central Association for the Blind"/>
        <s v="Crate-A-Files™"/>
        <s v="Eldon Expressions Punched Metal &amp; Wood Desk Accessories, Black &amp; Cherry"/>
        <s v="Tenex 46&quot; x 60&quot; Computer Anti-Static Chairmat, Rectangular Shaped"/>
      </sharedItems>
    </cacheField>
    <cacheField name="Product Base Margin" numFmtId="0">
      <sharedItems containsString="0" containsBlank="1" containsNumber="1" minValue="0.35" maxValue="0.85"/>
    </cacheField>
    <cacheField name="Country" numFmtId="0">
      <sharedItems/>
    </cacheField>
    <cacheField name="Region" numFmtId="0">
      <sharedItems count="4">
        <s v="West"/>
        <s v="East"/>
        <s v="Central"/>
        <s v="South"/>
      </sharedItems>
    </cacheField>
    <cacheField name="State or Province" numFmtId="0">
      <sharedItems containsBlank="1"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64">
      <sharedItems containsSemiMixedTypes="0" containsNonDate="0" containsDate="1" containsString="0" minDate="2015-01-01T00:00:00" maxDate="2015-07-01T00:00:00"/>
    </cacheField>
    <cacheField name="Ship Date" numFmtId="164">
      <sharedItems containsSemiMixedTypes="0" containsNonDate="0" containsDate="1" containsString="0" minDate="2015-01-02T00:00:00" maxDate="2015-07-09T00:00:00"/>
    </cacheField>
    <cacheField name="Profit" numFmtId="165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165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High Shipping cost" numFmtId="0">
      <sharedItems/>
    </cacheField>
    <cacheField name="Discount/Profit status:20%  Product base margin and 25%discount" numFmtId="0">
      <sharedItems/>
    </cacheField>
    <cacheField name="Discount or None Applied?" numFmtId="0">
      <sharedItems/>
    </cacheField>
    <cacheField name="High Profit with Non-Standard Shipping" numFmtId="0">
      <sharedItems/>
    </cacheField>
    <cacheField name="Rank" numFmtId="0">
      <sharedItems containsSemiMixedTypes="0" containsString="0" containsNumber="1" containsInteger="1" minValue="1" maxValue="19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x v="0"/>
    <n v="0.01"/>
    <n v="2.84"/>
    <n v="0.93"/>
    <n v="3"/>
    <s v="Bonnie Potter"/>
    <s v="Express Air"/>
    <s v="Corporate"/>
    <s v="Office Supplies"/>
    <s v="Pens &amp; Art Supplies"/>
    <s v="Wrap Bag"/>
    <s v="SANFORD Liquid Accent™ Tank-Style Highlighters"/>
    <n v="0.54"/>
    <x v="0"/>
    <x v="0"/>
    <s v="Washington"/>
    <x v="0"/>
    <n v="98221"/>
    <d v="2015-01-07T00:00:00"/>
    <d v="2015-01-08T00:00:00"/>
    <n v="4.5599999999999996"/>
    <n v="4"/>
    <n v="13.01"/>
    <n v="88522"/>
    <s v="Low"/>
    <s v="Low Risk"/>
    <s v="Discount Applied"/>
    <s v="Other"/>
    <n v="1883"/>
  </r>
  <r>
    <x v="1"/>
    <n v="0.02"/>
    <n v="500.98"/>
    <n v="26"/>
    <n v="5"/>
    <s v="Ronnie Proctor"/>
    <s v="Delivery Truck"/>
    <s v="Home Office"/>
    <s v="Furniture"/>
    <s v="Chairs &amp; Chairmats"/>
    <s v="Jumbo Drum"/>
    <s v="Global Troy™ Executive Leather Low-Back Tilter"/>
    <n v="0.6"/>
    <x v="0"/>
    <x v="0"/>
    <s v="California"/>
    <x v="1"/>
    <n v="91776"/>
    <d v="2015-06-13T00:00:00"/>
    <d v="2015-06-15T00:00:00"/>
    <n v="4390.3665000000001"/>
    <n v="12"/>
    <n v="6362.85"/>
    <n v="90193"/>
    <s v="High"/>
    <s v="Low Risk"/>
    <s v="Discount Applied"/>
    <s v="Other"/>
    <n v="66"/>
  </r>
  <r>
    <x v="2"/>
    <n v="0.06"/>
    <n v="9.48"/>
    <n v="7.29"/>
    <n v="11"/>
    <s v="Marcus Dunlap"/>
    <s v="Regular Air"/>
    <s v="Home Office"/>
    <s v="Furniture"/>
    <s v="Office Furnishings"/>
    <s v="Small Pack"/>
    <s v="DAX Two-Tone Rosewood/Black Document Frame, Desktop, 5 x 7"/>
    <n v="0.45"/>
    <x v="0"/>
    <x v="1"/>
    <s v="New Jersey"/>
    <x v="2"/>
    <n v="7203"/>
    <d v="2015-02-15T00:00:00"/>
    <d v="2015-02-17T00:00:00"/>
    <n v="-53.809600000000003"/>
    <n v="22"/>
    <n v="211.15"/>
    <n v="90192"/>
    <s v="Low"/>
    <s v="Low Risk"/>
    <s v="Discount Applied"/>
    <s v="Other"/>
    <n v="957"/>
  </r>
  <r>
    <x v="3"/>
    <n v="0.09"/>
    <n v="78.69"/>
    <n v="19.989999999999998"/>
    <n v="14"/>
    <s v="Gwendolyn F Tyson"/>
    <s v="Regular Air"/>
    <s v="Home Office"/>
    <s v="Furniture"/>
    <s v="Office Furnishings"/>
    <s v="Small Box"/>
    <s v="Howard Miller 12-3/4 Diameter Accuwave DS ™ Wall Clock"/>
    <n v="0.43"/>
    <x v="0"/>
    <x v="2"/>
    <s v="Minnesota"/>
    <x v="3"/>
    <n v="55372"/>
    <d v="2015-05-12T00:00:00"/>
    <d v="2015-05-14T00:00:00"/>
    <n v="803.47050000000002"/>
    <n v="16"/>
    <n v="1164.45"/>
    <n v="86838"/>
    <s v="High"/>
    <s v="Low Risk"/>
    <s v="Discount Applied"/>
    <s v="Other"/>
    <n v="379"/>
  </r>
  <r>
    <x v="3"/>
    <n v="0.08"/>
    <n v="3.28"/>
    <n v="2.31"/>
    <n v="14"/>
    <s v="Gwendolyn F Tyson"/>
    <s v="Regular Air"/>
    <s v="Home Office"/>
    <s v="Office Supplies"/>
    <s v="Pens &amp; Art Supplies"/>
    <s v="Wrap Bag"/>
    <s v="Newell 321"/>
    <n v="0.56000000000000005"/>
    <x v="0"/>
    <x v="2"/>
    <s v="Minnesota"/>
    <x v="3"/>
    <n v="55372"/>
    <d v="2015-05-12T00:00:00"/>
    <d v="2015-05-13T00:00:00"/>
    <n v="-24.03"/>
    <n v="7"/>
    <n v="22.23"/>
    <n v="86838"/>
    <s v="Low"/>
    <s v="Low Risk"/>
    <s v="Discount Applied"/>
    <s v="Other"/>
    <n v="1787"/>
  </r>
  <r>
    <x v="3"/>
    <n v="0.05"/>
    <n v="3.28"/>
    <n v="4.2"/>
    <n v="14"/>
    <s v="Gwendolyn F Tyson"/>
    <s v="Regular Air"/>
    <s v="Home Office"/>
    <s v="Office Supplies"/>
    <s v="Pens &amp; Art Supplies"/>
    <s v="Wrap Bag"/>
    <s v="Newell 351"/>
    <n v="0.56000000000000005"/>
    <x v="0"/>
    <x v="2"/>
    <s v="Minnesota"/>
    <x v="3"/>
    <n v="55372"/>
    <d v="2015-05-12T00:00:00"/>
    <d v="2015-05-13T00:00:00"/>
    <n v="-37.03"/>
    <n v="4"/>
    <n v="13.99"/>
    <n v="86838"/>
    <s v="Low"/>
    <s v="Low Risk"/>
    <s v="Discount Applied"/>
    <s v="Other"/>
    <n v="1878"/>
  </r>
  <r>
    <x v="3"/>
    <n v="0.05"/>
    <n v="3.58"/>
    <n v="1.63"/>
    <n v="14"/>
    <s v="Gwendolyn F Tyson"/>
    <s v="Regular Air"/>
    <s v="Home Office"/>
    <s v="Office Supplies"/>
    <s v="Rubber Bands"/>
    <s v="Wrap Bag"/>
    <s v="OIC Colored Binder Clips, Assorted Sizes"/>
    <n v="0.36"/>
    <x v="0"/>
    <x v="2"/>
    <s v="Minnesota"/>
    <x v="3"/>
    <n v="55372"/>
    <d v="2015-05-12T00:00:00"/>
    <d v="2015-05-13T00:00:00"/>
    <n v="-0.71"/>
    <n v="4"/>
    <n v="14.26"/>
    <n v="86838"/>
    <s v="Low"/>
    <s v="Low Risk"/>
    <s v="Discount Applied"/>
    <s v="Other"/>
    <n v="1874"/>
  </r>
  <r>
    <x v="2"/>
    <n v="0"/>
    <n v="4.42"/>
    <n v="4.99"/>
    <n v="15"/>
    <s v="Timothy Reese"/>
    <s v="Regular Air"/>
    <s v="Home Office"/>
    <s v="Office Supplies"/>
    <s v="Envelopes"/>
    <s v="Small Box"/>
    <s v="Grip Seal Envelopes"/>
    <n v="0.38"/>
    <x v="0"/>
    <x v="1"/>
    <s v="New York"/>
    <x v="4"/>
    <n v="11787"/>
    <d v="2015-04-08T00:00:00"/>
    <d v="2015-04-09T00:00:00"/>
    <n v="-59.82"/>
    <n v="7"/>
    <n v="33.47"/>
    <n v="86837"/>
    <s v="Low"/>
    <s v="Low Risk"/>
    <s v="No Discount"/>
    <s v="Other"/>
    <n v="1683"/>
  </r>
  <r>
    <x v="3"/>
    <n v="0.01"/>
    <n v="35.94"/>
    <n v="6.66"/>
    <n v="15"/>
    <s v="Timothy Reese"/>
    <s v="Regular Air"/>
    <s v="Home Office"/>
    <s v="Office Supplies"/>
    <s v="Envelopes"/>
    <s v="Small Box"/>
    <s v="Tyvek ® Top-Opening Peel &amp; Seel ® Envelopes, Gray"/>
    <n v="0.4"/>
    <x v="0"/>
    <x v="1"/>
    <s v="New York"/>
    <x v="4"/>
    <n v="11787"/>
    <d v="2015-05-28T00:00:00"/>
    <d v="2015-05-28T00:00:00"/>
    <n v="261.87569999999994"/>
    <n v="10"/>
    <n v="379.53"/>
    <n v="86839"/>
    <s v="High"/>
    <s v="Low Risk"/>
    <s v="Discount Applied"/>
    <s v="Other"/>
    <n v="737"/>
  </r>
  <r>
    <x v="0"/>
    <n v="0.04"/>
    <n v="2.98"/>
    <n v="1.58"/>
    <n v="16"/>
    <s v="Sarah Ramsey"/>
    <s v="Regular Air"/>
    <s v="Home Office"/>
    <s v="Office Supplies"/>
    <s v="Rubber Bands"/>
    <s v="Wrap Bag"/>
    <s v="Staples Gold Paper Clips"/>
    <n v="0.39"/>
    <x v="0"/>
    <x v="1"/>
    <s v="New York"/>
    <x v="5"/>
    <n v="13210"/>
    <d v="2015-02-12T00:00:00"/>
    <d v="2015-02-15T00:00:00"/>
    <n v="2.63"/>
    <n v="6"/>
    <n v="18.8"/>
    <n v="86836"/>
    <s v="High"/>
    <s v="Low Risk"/>
    <s v="Discount Applied"/>
    <s v="Other"/>
    <n v="1827"/>
  </r>
  <r>
    <x v="0"/>
    <n v="0.05"/>
    <n v="115.99"/>
    <n v="2.5"/>
    <n v="16"/>
    <s v="Sarah Ramsey"/>
    <s v="Regular Air"/>
    <s v="Home Office"/>
    <s v="Technology"/>
    <s v="Telephones and Communication"/>
    <s v="Small Box"/>
    <s v="StarTAC 7797"/>
    <n v="0.55000000000000004"/>
    <x v="0"/>
    <x v="1"/>
    <s v="New York"/>
    <x v="5"/>
    <n v="13210"/>
    <d v="2015-02-12T00:00:00"/>
    <d v="2015-02-14T00:00:00"/>
    <n v="652.73309999999992"/>
    <n v="10"/>
    <n v="945.99"/>
    <n v="86836"/>
    <s v="High"/>
    <s v="Low Risk"/>
    <s v="Discount Applied"/>
    <s v="Other"/>
    <n v="434"/>
  </r>
  <r>
    <x v="0"/>
    <n v="0.05"/>
    <n v="26.48"/>
    <n v="6.93"/>
    <n v="18"/>
    <s v="Laurie Hanna"/>
    <s v="Regular Air"/>
    <s v="Home Office"/>
    <s v="Furniture"/>
    <s v="Office Furnishings"/>
    <s v="Small Box"/>
    <s v="DAX Natural Wood-Tone Poster Frame"/>
    <n v="0.49"/>
    <x v="0"/>
    <x v="0"/>
    <s v="Montana"/>
    <x v="6"/>
    <n v="59601"/>
    <d v="2015-05-15T00:00:00"/>
    <d v="2015-05-16T00:00:00"/>
    <n v="314.48129999999998"/>
    <n v="17"/>
    <n v="455.77"/>
    <n v="90031"/>
    <s v="High"/>
    <s v="Low Risk"/>
    <s v="Discount Applied"/>
    <s v="Other"/>
    <n v="674"/>
  </r>
  <r>
    <x v="1"/>
    <n v="7.0000000000000007E-2"/>
    <n v="12.99"/>
    <n v="9.44"/>
    <n v="19"/>
    <s v="Jim Rodgers"/>
    <s v="Regular Air"/>
    <s v="Home Office"/>
    <s v="Technology"/>
    <s v="Office Machines"/>
    <s v="Medium Box"/>
    <s v="Hewlett Packard 6S Scientific Calculator"/>
    <n v="0.39"/>
    <x v="0"/>
    <x v="0"/>
    <s v="Montana"/>
    <x v="7"/>
    <n v="59801"/>
    <d v="2015-05-21T00:00:00"/>
    <d v="2015-05-23T00:00:00"/>
    <n v="-114.63990000000001"/>
    <n v="18"/>
    <n v="231.79"/>
    <n v="90032"/>
    <s v="Low"/>
    <s v="Low Risk"/>
    <s v="Discount Applied"/>
    <s v="Other"/>
    <n v="929"/>
  </r>
  <r>
    <x v="0"/>
    <n v="0.05"/>
    <n v="26.48"/>
    <n v="6.93"/>
    <n v="21"/>
    <s v="Tony Wilkins Winters"/>
    <s v="Regular Air"/>
    <s v="Home Office"/>
    <s v="Furniture"/>
    <s v="Office Furnishings"/>
    <s v="Small Box"/>
    <s v="DAX Natural Wood-Tone Poster Frame"/>
    <n v="0.49"/>
    <x v="0"/>
    <x v="1"/>
    <s v="New York"/>
    <x v="8"/>
    <n v="10012"/>
    <d v="2015-05-15T00:00:00"/>
    <d v="2015-05-16T00:00:00"/>
    <n v="384.38"/>
    <n v="70"/>
    <n v="1876.69"/>
    <n v="41793"/>
    <s v="High"/>
    <s v="Low Risk"/>
    <s v="Discount Applied"/>
    <s v="Other"/>
    <n v="258"/>
  </r>
  <r>
    <x v="1"/>
    <n v="0.08"/>
    <n v="5"/>
    <n v="3.39"/>
    <n v="21"/>
    <s v="Tony Wilkins Winters"/>
    <s v="Regular Air"/>
    <s v="Home Office"/>
    <s v="Office Supplies"/>
    <s v="Rubber Bands"/>
    <s v="Wrap Bag"/>
    <s v="Advantus Plastic Paper Clips"/>
    <n v="0.37"/>
    <x v="0"/>
    <x v="1"/>
    <s v="New York"/>
    <x v="8"/>
    <n v="10012"/>
    <d v="2015-05-21T00:00:00"/>
    <d v="2015-05-22T00:00:00"/>
    <n v="-17.489999999999998"/>
    <n v="58"/>
    <n v="293.06"/>
    <n v="42949"/>
    <s v="Low"/>
    <s v="Low Risk"/>
    <s v="Discount Applied"/>
    <s v="Other"/>
    <n v="824"/>
  </r>
  <r>
    <x v="1"/>
    <n v="7.0000000000000007E-2"/>
    <n v="12.99"/>
    <n v="9.44"/>
    <n v="21"/>
    <s v="Tony Wilkins Winters"/>
    <s v="Regular Air"/>
    <s v="Home Office"/>
    <s v="Technology"/>
    <s v="Office Machines"/>
    <s v="Medium Box"/>
    <s v="Hewlett Packard 6S Scientific Calculator"/>
    <n v="0.39"/>
    <x v="0"/>
    <x v="1"/>
    <s v="New York"/>
    <x v="8"/>
    <n v="10012"/>
    <d v="2015-05-21T00:00:00"/>
    <d v="2015-05-23T00:00:00"/>
    <n v="-114.63990000000001"/>
    <n v="71"/>
    <n v="914.29"/>
    <n v="42949"/>
    <s v="Low"/>
    <s v="Low Risk"/>
    <s v="Discount Applied"/>
    <s v="Other"/>
    <n v="447"/>
  </r>
  <r>
    <x v="0"/>
    <n v="0.06"/>
    <n v="55.48"/>
    <n v="14.3"/>
    <n v="24"/>
    <s v="Edna Thomas"/>
    <s v="Regular Air"/>
    <s v="Home Office"/>
    <s v="Office Supplies"/>
    <s v="Paper"/>
    <s v="Small Box"/>
    <s v="Xerox 194"/>
    <n v="0.37"/>
    <x v="0"/>
    <x v="0"/>
    <s v="California"/>
    <x v="9"/>
    <n v="92677"/>
    <d v="2015-01-28T00:00:00"/>
    <d v="2015-01-29T00:00:00"/>
    <n v="-28.296800000000001"/>
    <n v="1"/>
    <n v="67.489999999999995"/>
    <n v="87651"/>
    <s v="Low"/>
    <s v="Low Risk"/>
    <s v="Discount Applied"/>
    <s v="Other"/>
    <n v="1406"/>
  </r>
  <r>
    <x v="0"/>
    <n v="0.02"/>
    <n v="1.68"/>
    <n v="1.57"/>
    <n v="24"/>
    <s v="Edna Thomas"/>
    <s v="Regular Air"/>
    <s v="Home Office"/>
    <s v="Office Supplies"/>
    <s v="Pens &amp; Art Supplies"/>
    <s v="Wrap Bag"/>
    <s v="Newell 323"/>
    <n v="0.59"/>
    <x v="0"/>
    <x v="0"/>
    <s v="California"/>
    <x v="9"/>
    <n v="92677"/>
    <d v="2015-01-28T00:00:00"/>
    <d v="2015-01-30T00:00:00"/>
    <n v="-5.3071999999999999"/>
    <n v="1"/>
    <n v="2.25"/>
    <n v="87651"/>
    <s v="Low"/>
    <s v="Low Risk"/>
    <s v="Discount Applied"/>
    <s v="Other"/>
    <n v="1952"/>
  </r>
  <r>
    <x v="1"/>
    <n v="0.04"/>
    <n v="4.1399999999999997"/>
    <n v="6.6"/>
    <n v="27"/>
    <s v="Guy Gallagher"/>
    <s v="Regular Air"/>
    <s v="Home Office"/>
    <s v="Furniture"/>
    <s v="Office Furnishings"/>
    <s v="Small Box"/>
    <s v="Eldon Image Series Black Desk Accessories"/>
    <n v="0.49"/>
    <x v="0"/>
    <x v="0"/>
    <s v="California"/>
    <x v="10"/>
    <n v="90712"/>
    <d v="2015-05-02T00:00:00"/>
    <d v="2015-05-04T00:00:00"/>
    <n v="8.8940000000000055"/>
    <n v="12"/>
    <n v="54.78"/>
    <n v="87652"/>
    <s v="High"/>
    <s v="Low Risk"/>
    <s v="Discount Applied"/>
    <s v="Other"/>
    <n v="1501"/>
  </r>
  <r>
    <x v="0"/>
    <n v="0.08"/>
    <n v="34.99"/>
    <n v="7.73"/>
    <n v="32"/>
    <s v="Matthew Berman"/>
    <s v="Regular Air"/>
    <s v="Home Office"/>
    <s v="Office Supplies"/>
    <s v="Pens &amp; Art Supplies"/>
    <s v="Small Box"/>
    <s v="Hunt Boston® Vacuum Mount KS Pencil Sharpener"/>
    <n v="0.59"/>
    <x v="0"/>
    <x v="0"/>
    <s v="Oregon"/>
    <x v="11"/>
    <n v="97526"/>
    <d v="2015-02-22T00:00:00"/>
    <d v="2015-02-23T00:00:00"/>
    <n v="144.69"/>
    <n v="13"/>
    <n v="424.68"/>
    <n v="89199"/>
    <s v="High"/>
    <s v="Low Risk"/>
    <s v="Discount Applied"/>
    <s v="Other"/>
    <n v="697"/>
  </r>
  <r>
    <x v="0"/>
    <n v="0.01"/>
    <n v="17.98"/>
    <n v="8.51"/>
    <n v="32"/>
    <s v="Matthew Berman"/>
    <s v="Regular Air"/>
    <s v="Home Office"/>
    <s v="Technology"/>
    <s v="Office Machines"/>
    <s v="Medium Box"/>
    <s v="Canon P1-DHIII Palm Printing Calculator"/>
    <n v="0.4"/>
    <x v="0"/>
    <x v="0"/>
    <s v="Oregon"/>
    <x v="11"/>
    <n v="97526"/>
    <d v="2015-03-27T00:00:00"/>
    <d v="2015-03-28T00:00:00"/>
    <n v="-35.878799999999998"/>
    <n v="2"/>
    <n v="40.17"/>
    <n v="89200"/>
    <s v="Low"/>
    <s v="Low Risk"/>
    <s v="Discount Applied"/>
    <s v="Other"/>
    <n v="1620"/>
  </r>
  <r>
    <x v="3"/>
    <n v="0.09"/>
    <n v="125.99"/>
    <n v="7.69"/>
    <n v="32"/>
    <s v="Matthew Berman"/>
    <s v="Express Air"/>
    <s v="Home Office"/>
    <s v="Technology"/>
    <s v="Telephones and Communication"/>
    <s v="Small Box"/>
    <s v="StarTAC 3000"/>
    <n v="0.59"/>
    <x v="0"/>
    <x v="0"/>
    <s v="Oregon"/>
    <x v="11"/>
    <n v="97526"/>
    <d v="2015-01-20T00:00:00"/>
    <d v="2015-01-22T00:00:00"/>
    <n v="209.99700000000001"/>
    <n v="8"/>
    <n v="783.55"/>
    <n v="89202"/>
    <s v="High"/>
    <s v="Low Risk"/>
    <s v="Discount Applied"/>
    <s v="Other"/>
    <n v="495"/>
  </r>
  <r>
    <x v="4"/>
    <n v="0.06"/>
    <n v="205.99"/>
    <n v="8.99"/>
    <n v="32"/>
    <s v="Matthew Berman"/>
    <s v="Regular Air"/>
    <s v="Home Office"/>
    <s v="Technology"/>
    <s v="Telephones and Communication"/>
    <s v="Small Box"/>
    <s v="TimeportP7382"/>
    <n v="0.56000000000000005"/>
    <x v="0"/>
    <x v="0"/>
    <s v="Oregon"/>
    <x v="11"/>
    <n v="97526"/>
    <d v="2015-03-12T00:00:00"/>
    <d v="2015-03-19T00:00:00"/>
    <n v="3568.096"/>
    <n v="22"/>
    <n v="3838.14"/>
    <n v="89203"/>
    <s v="High"/>
    <s v="Low Risk"/>
    <s v="Discount Applied"/>
    <s v="Other"/>
    <n v="125"/>
  </r>
  <r>
    <x v="1"/>
    <n v="0.03"/>
    <n v="4.24"/>
    <n v="5.41"/>
    <n v="33"/>
    <s v="Ricky Hensley"/>
    <s v="Regular Air"/>
    <s v="Home Office"/>
    <s v="Office Supplies"/>
    <s v="Binders and Binder Accessories"/>
    <s v="Small Box"/>
    <s v="Storex DuraTech Recycled Plastic Frosted Binders"/>
    <n v="0.35"/>
    <x v="0"/>
    <x v="0"/>
    <s v="Oregon"/>
    <x v="12"/>
    <n v="97030"/>
    <d v="2015-06-15T00:00:00"/>
    <d v="2015-06-17T00:00:00"/>
    <n v="-84.437600000000003"/>
    <n v="13"/>
    <n v="58.68"/>
    <n v="89201"/>
    <s v="Low"/>
    <s v="Low Risk"/>
    <s v="Discount Applied"/>
    <s v="Other"/>
    <n v="1466"/>
  </r>
  <r>
    <x v="1"/>
    <n v="0.04"/>
    <n v="2.94"/>
    <n v="0.7"/>
    <n v="33"/>
    <s v="Ricky Hensley"/>
    <s v="Regular Air"/>
    <s v="Home Office"/>
    <s v="Office Supplies"/>
    <s v="Pens &amp; Art Supplies"/>
    <s v="Wrap Bag"/>
    <s v="Newell 338"/>
    <n v="0.57999999999999996"/>
    <x v="0"/>
    <x v="0"/>
    <s v="Oregon"/>
    <x v="12"/>
    <n v="97030"/>
    <d v="2015-06-15T00:00:00"/>
    <d v="2015-06-16T00:00:00"/>
    <n v="24.312000000000001"/>
    <n v="18"/>
    <n v="53.1"/>
    <n v="89201"/>
    <s v="High"/>
    <s v="Low Risk"/>
    <s v="Discount Applied"/>
    <s v="Other"/>
    <n v="1512"/>
  </r>
  <r>
    <x v="0"/>
    <n v="0"/>
    <n v="99.99"/>
    <n v="19.989999999999998"/>
    <n v="43"/>
    <s v="Theodore Moran"/>
    <s v="Regular Air"/>
    <s v="Home Office"/>
    <s v="Technology"/>
    <s v="Office Machines"/>
    <s v="Small Box"/>
    <s v="AT&amp;T 2230 Dual Handset Phone With Caller ID/Call Waiting"/>
    <n v="0.52"/>
    <x v="0"/>
    <x v="0"/>
    <s v="Washington"/>
    <x v="13"/>
    <n v="98052"/>
    <d v="2015-05-10T00:00:00"/>
    <d v="2015-05-11T00:00:00"/>
    <n v="25.913820000000015"/>
    <n v="6"/>
    <n v="647.07000000000005"/>
    <n v="91454"/>
    <s v="High"/>
    <s v="Low Risk"/>
    <s v="No Discount"/>
    <s v="Other"/>
    <n v="554"/>
  </r>
  <r>
    <x v="1"/>
    <n v="0"/>
    <n v="115.99"/>
    <n v="2.5"/>
    <n v="52"/>
    <s v="Lorraine Kelly"/>
    <s v="Regular Air"/>
    <s v="Home Office"/>
    <s v="Technology"/>
    <s v="Telephones and Communication"/>
    <s v="Small Box"/>
    <s v="6160"/>
    <n v="0.56999999999999995"/>
    <x v="0"/>
    <x v="0"/>
    <s v="Washington"/>
    <x v="14"/>
    <n v="98373"/>
    <d v="2015-03-10T00:00:00"/>
    <d v="2015-03-10T00:00:00"/>
    <n v="162.666"/>
    <n v="6"/>
    <n v="627.04"/>
    <n v="88426"/>
    <s v="High"/>
    <s v="Low Risk"/>
    <s v="No Discount"/>
    <s v="High Profit Non-Standard Shipping"/>
    <n v="570"/>
  </r>
  <r>
    <x v="2"/>
    <n v="7.0000000000000007E-2"/>
    <n v="3502.14"/>
    <n v="8.73"/>
    <n v="53"/>
    <s v="Sidney Russell Austin"/>
    <s v="Delivery Truck"/>
    <s v="Home Office"/>
    <s v="Technology"/>
    <s v="Office Machines"/>
    <s v="Jumbo Box"/>
    <s v="Okidata Pacemark 4410N Wide Format Dot Matrix Printer"/>
    <n v="0.56999999999999995"/>
    <x v="0"/>
    <x v="0"/>
    <s v="Washington"/>
    <x v="13"/>
    <n v="98052"/>
    <d v="2015-01-28T00:00:00"/>
    <d v="2015-01-30T00:00:00"/>
    <n v="-6923.5991999999997"/>
    <n v="1"/>
    <n v="3267.55"/>
    <n v="88425"/>
    <s v="Low"/>
    <s v="Low Risk"/>
    <s v="Discount Applied"/>
    <s v="Other"/>
    <n v="147"/>
  </r>
  <r>
    <x v="1"/>
    <n v="0.02"/>
    <n v="5.98"/>
    <n v="5.79"/>
    <n v="53"/>
    <s v="Sidney Russell Austin"/>
    <s v="Regular Air"/>
    <s v="Home Office"/>
    <s v="Office Supplies"/>
    <s v="Paper"/>
    <s v="Small Box"/>
    <s v="Xerox 1903"/>
    <n v="0.36"/>
    <x v="0"/>
    <x v="0"/>
    <s v="Washington"/>
    <x v="13"/>
    <n v="98052"/>
    <d v="2015-03-10T00:00:00"/>
    <d v="2015-03-11T00:00:00"/>
    <n v="-67.489999999999995"/>
    <n v="17"/>
    <n v="110.19"/>
    <n v="88426"/>
    <s v="Low"/>
    <s v="Low Risk"/>
    <s v="Discount Applied"/>
    <s v="Other"/>
    <n v="1200"/>
  </r>
  <r>
    <x v="3"/>
    <n v="0.06"/>
    <n v="3.8"/>
    <n v="1.49"/>
    <n v="56"/>
    <s v="Randall Montgomery"/>
    <s v="Regular Air"/>
    <s v="Home Office"/>
    <s v="Office Supplies"/>
    <s v="Binders and Binder Accessories"/>
    <s v="Small Box"/>
    <s v="Durable Pressboard Binders"/>
    <n v="0.38"/>
    <x v="0"/>
    <x v="1"/>
    <s v="New York"/>
    <x v="15"/>
    <n v="14150"/>
    <d v="2015-04-20T00:00:00"/>
    <d v="2015-04-21T00:00:00"/>
    <n v="19.6282"/>
    <n v="20"/>
    <n v="73.55"/>
    <n v="88075"/>
    <s v="High"/>
    <s v="Low Risk"/>
    <s v="Discount Applied"/>
    <s v="Other"/>
    <n v="1373"/>
  </r>
  <r>
    <x v="3"/>
    <n v="0.06"/>
    <n v="1.76"/>
    <n v="0.7"/>
    <n v="56"/>
    <s v="Randall Montgomery"/>
    <s v="Regular Air"/>
    <s v="Home Office"/>
    <s v="Office Supplies"/>
    <s v="Pens &amp; Art Supplies"/>
    <s v="Wrap Bag"/>
    <s v="Newell 310"/>
    <n v="0.56000000000000005"/>
    <x v="0"/>
    <x v="1"/>
    <s v="New York"/>
    <x v="15"/>
    <n v="14150"/>
    <d v="2015-04-20T00:00:00"/>
    <d v="2015-04-21T00:00:00"/>
    <n v="-1.6524000000000001"/>
    <n v="17"/>
    <n v="29.57"/>
    <n v="88075"/>
    <s v="Low"/>
    <s v="Low Risk"/>
    <s v="Discount Applied"/>
    <s v="Other"/>
    <n v="1720"/>
  </r>
  <r>
    <x v="0"/>
    <n v="0.02"/>
    <n v="5.98"/>
    <n v="5.15"/>
    <n v="62"/>
    <s v="Pam Gilbert"/>
    <s v="Regular Air"/>
    <s v="Home Office"/>
    <s v="Office Supplies"/>
    <s v="Paper"/>
    <s v="Small Box"/>
    <s v="Xerox 193"/>
    <n v="0.36"/>
    <x v="0"/>
    <x v="2"/>
    <s v="Texas"/>
    <x v="16"/>
    <n v="78664"/>
    <d v="2015-05-09T00:00:00"/>
    <d v="2015-05-11T00:00:00"/>
    <n v="2.1400000000000023"/>
    <n v="3"/>
    <n v="22.85"/>
    <n v="87407"/>
    <s v="High"/>
    <s v="Low Risk"/>
    <s v="Discount Applied"/>
    <s v="Other"/>
    <n v="1782"/>
  </r>
  <r>
    <x v="0"/>
    <n v="0.04"/>
    <n v="29.14"/>
    <n v="4.8600000000000003"/>
    <n v="62"/>
    <s v="Pam Gilbert"/>
    <s v="Regular Air"/>
    <s v="Home Office"/>
    <s v="Office Supplies"/>
    <s v="Paper"/>
    <s v="Wrap Bag"/>
    <s v="Snap-A-Way® Black Print Carbonless Speed Message, No Reply Area, Duplicate"/>
    <n v="0.38"/>
    <x v="0"/>
    <x v="2"/>
    <s v="Texas"/>
    <x v="16"/>
    <n v="78664"/>
    <d v="2015-06-12T00:00:00"/>
    <d v="2015-06-14T00:00:00"/>
    <n v="349.40909999999997"/>
    <n v="17"/>
    <n v="506.39"/>
    <n v="87408"/>
    <s v="High"/>
    <s v="Low Risk"/>
    <s v="Discount Applied"/>
    <s v="Other"/>
    <n v="641"/>
  </r>
  <r>
    <x v="1"/>
    <n v="0"/>
    <n v="3.69"/>
    <n v="0.5"/>
    <n v="64"/>
    <s v="Lynn Morrow"/>
    <s v="Regular Air"/>
    <s v="Home Office"/>
    <s v="Office Supplies"/>
    <s v="Labels"/>
    <s v="Small Box"/>
    <s v="Avery 501"/>
    <n v="0.38"/>
    <x v="0"/>
    <x v="3"/>
    <s v="Virginia"/>
    <x v="17"/>
    <n v="24153"/>
    <d v="2015-03-02T00:00:00"/>
    <d v="2015-03-04T00:00:00"/>
    <n v="-37.5291"/>
    <n v="1"/>
    <n v="4"/>
    <n v="87406"/>
    <s v="Low"/>
    <s v="Low Risk"/>
    <s v="No Discount"/>
    <s v="Other"/>
    <n v="1943"/>
  </r>
  <r>
    <x v="1"/>
    <n v="0.02"/>
    <n v="175.99"/>
    <n v="4.99"/>
    <n v="64"/>
    <s v="Lynn Morrow"/>
    <s v="Express Air"/>
    <s v="Home Office"/>
    <s v="Technology"/>
    <s v="Telephones and Communication"/>
    <s v="Small Box"/>
    <s v="5165"/>
    <n v="0.59"/>
    <x v="0"/>
    <x v="3"/>
    <s v="Virginia"/>
    <x v="17"/>
    <n v="24153"/>
    <d v="2015-03-02T00:00:00"/>
    <d v="2015-03-02T00:00:00"/>
    <n v="101.49"/>
    <n v="4"/>
    <n v="589.79999999999995"/>
    <n v="87406"/>
    <s v="High"/>
    <s v="Low Risk"/>
    <s v="Discount Applied"/>
    <s v="Other"/>
    <n v="592"/>
  </r>
  <r>
    <x v="4"/>
    <n v="0.05"/>
    <n v="155.06"/>
    <n v="7.07"/>
    <n v="67"/>
    <s v="Ellen McCormick"/>
    <s v="Regular Air"/>
    <s v="Home Office"/>
    <s v="Office Supplies"/>
    <s v="Storage &amp; Organization"/>
    <s v="Small Box"/>
    <s v="Dual Level, Single-Width Filing Carts"/>
    <n v="0.59"/>
    <x v="0"/>
    <x v="0"/>
    <s v="California"/>
    <x v="18"/>
    <n v="94559"/>
    <d v="2015-01-02T00:00:00"/>
    <d v="2015-01-09T00:00:00"/>
    <n v="845.66399999999987"/>
    <n v="8"/>
    <n v="1225.5999999999999"/>
    <n v="87946"/>
    <s v="High"/>
    <s v="Low Risk"/>
    <s v="Discount Applied"/>
    <s v="Other"/>
    <n v="365"/>
  </r>
  <r>
    <x v="4"/>
    <n v="0"/>
    <n v="291.73"/>
    <n v="48.8"/>
    <n v="68"/>
    <s v="Scott Bunn"/>
    <s v="Delivery Truck"/>
    <s v="Home Office"/>
    <s v="Furniture"/>
    <s v="Chairs &amp; Chairmats"/>
    <s v="Jumbo Drum"/>
    <s v="Hon 4070 Series Pagoda™ Armless Upholstered Stacking Chairs"/>
    <n v="0.56000000000000005"/>
    <x v="0"/>
    <x v="1"/>
    <s v="New York"/>
    <x v="8"/>
    <n v="10177"/>
    <d v="2015-01-02T00:00:00"/>
    <d v="2015-01-02T00:00:00"/>
    <n v="-308.928"/>
    <n v="4"/>
    <n v="1239.06"/>
    <n v="37537"/>
    <s v="Low"/>
    <s v="Low Risk"/>
    <s v="No Discount"/>
    <s v="Other"/>
    <n v="360"/>
  </r>
  <r>
    <x v="4"/>
    <n v="7.0000000000000007E-2"/>
    <n v="100.98"/>
    <n v="45"/>
    <n v="68"/>
    <s v="Scott Bunn"/>
    <s v="Delivery Truck"/>
    <s v="Home Office"/>
    <s v="Furniture"/>
    <s v="Chairs &amp; Chairmats"/>
    <s v="Jumbo Drum"/>
    <s v="Hon Valutask™ Swivel Chairs"/>
    <n v="0.69"/>
    <x v="0"/>
    <x v="1"/>
    <s v="New York"/>
    <x v="8"/>
    <n v="10177"/>
    <d v="2015-01-02T00:00:00"/>
    <d v="2015-01-04T00:00:00"/>
    <n v="-1679.7599999999998"/>
    <n v="43"/>
    <n v="4083.19"/>
    <n v="37537"/>
    <s v="Low"/>
    <s v="Low Risk"/>
    <s v="Discount Applied"/>
    <s v="Other"/>
    <n v="116"/>
  </r>
  <r>
    <x v="4"/>
    <n v="0.05"/>
    <n v="155.06"/>
    <n v="7.07"/>
    <n v="68"/>
    <s v="Scott Bunn"/>
    <s v="Regular Air"/>
    <s v="Home Office"/>
    <s v="Office Supplies"/>
    <s v="Storage &amp; Organization"/>
    <s v="Small Box"/>
    <s v="Dual Level, Single-Width Filing Carts"/>
    <n v="0.59"/>
    <x v="0"/>
    <x v="1"/>
    <s v="New York"/>
    <x v="8"/>
    <n v="10177"/>
    <d v="2015-01-02T00:00:00"/>
    <d v="2015-01-09T00:00:00"/>
    <n v="575.39600000000007"/>
    <n v="32"/>
    <n v="4902.38"/>
    <n v="37537"/>
    <s v="High"/>
    <s v="Low Risk"/>
    <s v="Discount Applied"/>
    <s v="Other"/>
    <n v="98"/>
  </r>
  <r>
    <x v="0"/>
    <n v="0.09"/>
    <n v="122.99"/>
    <n v="70.2"/>
    <n v="68"/>
    <s v="Scott Bunn"/>
    <s v="Delivery Truck"/>
    <s v="Home Office"/>
    <s v="Furniture"/>
    <s v="Chairs &amp; Chairmats"/>
    <s v="Jumbo Drum"/>
    <s v="Global High-Back Leather Tilter, Burgundy"/>
    <n v="0.74"/>
    <x v="0"/>
    <x v="1"/>
    <s v="New York"/>
    <x v="8"/>
    <n v="10177"/>
    <d v="2015-02-02T00:00:00"/>
    <d v="2015-02-04T00:00:00"/>
    <n v="-2426.5500000000002"/>
    <n v="49"/>
    <n v="5718.85"/>
    <n v="55713"/>
    <s v="Low"/>
    <s v="Low Risk"/>
    <s v="Discount Applied"/>
    <s v="Other"/>
    <n v="78"/>
  </r>
  <r>
    <x v="0"/>
    <n v="0.09"/>
    <n v="122.99"/>
    <n v="70.2"/>
    <n v="70"/>
    <s v="Annette Boone"/>
    <s v="Delivery Truck"/>
    <s v="Home Office"/>
    <s v="Furniture"/>
    <s v="Chairs &amp; Chairmats"/>
    <s v="Jumbo Drum"/>
    <s v="Global High-Back Leather Tilter, Burgundy"/>
    <n v="0.74"/>
    <x v="0"/>
    <x v="1"/>
    <s v="Vermont"/>
    <x v="19"/>
    <n v="5401"/>
    <d v="2015-02-02T00:00:00"/>
    <d v="2015-02-04T00:00:00"/>
    <n v="-2426.5500000000002"/>
    <n v="12"/>
    <n v="1400.53"/>
    <n v="87947"/>
    <s v="Low"/>
    <s v="Low Risk"/>
    <s v="Discount Applied"/>
    <s v="Other"/>
    <n v="331"/>
  </r>
  <r>
    <x v="0"/>
    <n v="0.04"/>
    <n v="296.18"/>
    <n v="54.12"/>
    <n v="83"/>
    <s v="Edgar Stone"/>
    <s v="Delivery Truck"/>
    <s v="Home Office"/>
    <s v="Furniture"/>
    <s v="Tables"/>
    <s v="Jumbo Box"/>
    <s v="Hon 94000 Series Round Tables"/>
    <n v="0.76"/>
    <x v="0"/>
    <x v="1"/>
    <s v="Ohio"/>
    <x v="20"/>
    <n v="44708"/>
    <d v="2015-03-15T00:00:00"/>
    <d v="2015-03-15T00:00:00"/>
    <n v="-715.7782060000003"/>
    <n v="6"/>
    <n v="1821.89"/>
    <n v="87365"/>
    <s v="Low"/>
    <s v="Low Risk"/>
    <s v="Discount Applied"/>
    <s v="Other"/>
    <n v="267"/>
  </r>
  <r>
    <x v="1"/>
    <n v="0"/>
    <n v="8.09"/>
    <n v="7.96"/>
    <n v="84"/>
    <s v="Helen Stein"/>
    <s v="Regular Air"/>
    <s v="Home Office"/>
    <s v="Furniture"/>
    <s v="Office Furnishings"/>
    <s v="Small Box"/>
    <s v="6&quot; Cubicle Wall Clock, Black"/>
    <n v="0.49"/>
    <x v="0"/>
    <x v="1"/>
    <s v="Ohio"/>
    <x v="21"/>
    <n v="45231"/>
    <d v="2015-02-02T00:00:00"/>
    <d v="2015-02-03T00:00:00"/>
    <n v="-144.56"/>
    <n v="11"/>
    <n v="90.98"/>
    <n v="87364"/>
    <s v="Low"/>
    <s v="Low Risk"/>
    <s v="No Discount"/>
    <s v="Other"/>
    <n v="1279"/>
  </r>
  <r>
    <x v="0"/>
    <n v="0.08"/>
    <n v="896.99"/>
    <n v="19.989999999999998"/>
    <n v="84"/>
    <s v="Helen Stein"/>
    <s v="Regular Air"/>
    <s v="Home Office"/>
    <s v="Office Supplies"/>
    <s v="Binders and Binder Accessories"/>
    <s v="Small Box"/>
    <s v="GBC DocuBind TL300 Electric Binding System"/>
    <n v="0.38"/>
    <x v="0"/>
    <x v="1"/>
    <s v="Ohio"/>
    <x v="21"/>
    <n v="45231"/>
    <d v="2015-03-30T00:00:00"/>
    <d v="2015-04-02T00:00:00"/>
    <n v="7402.32"/>
    <n v="13"/>
    <n v="10728"/>
    <n v="87366"/>
    <s v="High"/>
    <s v="Low Risk"/>
    <s v="Discount Applied"/>
    <s v="Other"/>
    <n v="15"/>
  </r>
  <r>
    <x v="4"/>
    <n v="0.05"/>
    <n v="161.55000000000001"/>
    <n v="19.989999999999998"/>
    <n v="87"/>
    <s v="Norman Shields"/>
    <s v="Regular Air"/>
    <s v="Home Office"/>
    <s v="Office Supplies"/>
    <s v="Storage &amp; Organization"/>
    <s v="Small Box"/>
    <s v="Fellowes Super Stor/Drawer® Files"/>
    <n v="0.66"/>
    <x v="0"/>
    <x v="0"/>
    <s v="California"/>
    <x v="22"/>
    <n v="95687"/>
    <d v="2015-06-03T00:00:00"/>
    <d v="2015-06-08T00:00:00"/>
    <n v="1892.424"/>
    <n v="19"/>
    <n v="3127.69"/>
    <n v="90596"/>
    <s v="High"/>
    <s v="Low Risk"/>
    <s v="Discount Applied"/>
    <s v="Other"/>
    <n v="154"/>
  </r>
  <r>
    <x v="0"/>
    <n v="0.09"/>
    <n v="4.91"/>
    <n v="0.5"/>
    <n v="87"/>
    <s v="Norman Shields"/>
    <s v="Regular Air"/>
    <s v="Home Office"/>
    <s v="Office Supplies"/>
    <s v="Labels"/>
    <s v="Small Box"/>
    <s v="Avery 493"/>
    <n v="0.36"/>
    <x v="0"/>
    <x v="0"/>
    <s v="California"/>
    <x v="22"/>
    <n v="95687"/>
    <d v="2015-03-22T00:00:00"/>
    <d v="2015-03-23T00:00:00"/>
    <n v="28.855799999999999"/>
    <n v="9"/>
    <n v="41.82"/>
    <n v="90597"/>
    <s v="High"/>
    <s v="Low Risk"/>
    <s v="Discount Applied"/>
    <s v="Other"/>
    <n v="1606"/>
  </r>
  <r>
    <x v="0"/>
    <n v="0.01"/>
    <n v="296.18"/>
    <n v="54.12"/>
    <n v="87"/>
    <s v="Norman Shields"/>
    <s v="Delivery Truck"/>
    <s v="Home Office"/>
    <s v="Furniture"/>
    <s v="Tables"/>
    <s v="Jumbo Box"/>
    <s v="Hon 94000 Series Round Tables"/>
    <n v="0.76"/>
    <x v="0"/>
    <x v="0"/>
    <s v="California"/>
    <x v="22"/>
    <n v="95687"/>
    <d v="2015-03-22T00:00:00"/>
    <d v="2015-03-25T00:00:00"/>
    <n v="173.48"/>
    <n v="9"/>
    <n v="2875.72"/>
    <n v="90597"/>
    <s v="High"/>
    <s v="Low Risk"/>
    <s v="Discount Applied"/>
    <s v="Other"/>
    <n v="162"/>
  </r>
  <r>
    <x v="0"/>
    <n v="7.0000000000000007E-2"/>
    <n v="19.84"/>
    <n v="4.0999999999999996"/>
    <n v="91"/>
    <s v="Wallace Werner"/>
    <s v="Regular Air"/>
    <s v="Home Office"/>
    <s v="Office Supplies"/>
    <s v="Pens &amp; Art Supplies"/>
    <s v="Wrap Bag"/>
    <s v="Prismacolor Color Pencil Set"/>
    <n v="0.44"/>
    <x v="0"/>
    <x v="0"/>
    <s v="California"/>
    <x v="23"/>
    <n v="94591"/>
    <d v="2015-05-17T00:00:00"/>
    <d v="2015-05-18T00:00:00"/>
    <n v="117.852"/>
    <n v="9"/>
    <n v="170.8"/>
    <n v="87175"/>
    <s v="High"/>
    <s v="Low Risk"/>
    <s v="Discount Applied"/>
    <s v="Other"/>
    <n v="1036"/>
  </r>
  <r>
    <x v="3"/>
    <n v="0.05"/>
    <n v="5.18"/>
    <n v="2.04"/>
    <n v="91"/>
    <s v="Wallace Werner"/>
    <s v="Regular Air"/>
    <s v="Home Office"/>
    <s v="Office Supplies"/>
    <s v="Paper"/>
    <s v="Wrap Bag"/>
    <s v="Array® Memo Cubes"/>
    <n v="0.36"/>
    <x v="0"/>
    <x v="0"/>
    <s v="California"/>
    <x v="23"/>
    <n v="94591"/>
    <d v="2015-02-18T00:00:00"/>
    <d v="2015-02-20T00:00:00"/>
    <n v="34.010400000000004"/>
    <n v="10"/>
    <n v="53.54"/>
    <n v="87176"/>
    <s v="High"/>
    <s v="Low Risk"/>
    <s v="Discount Applied"/>
    <s v="Other"/>
    <n v="1506"/>
  </r>
  <r>
    <x v="3"/>
    <n v="0.06"/>
    <n v="175.99"/>
    <n v="8.99"/>
    <n v="91"/>
    <s v="Wallace Werner"/>
    <s v="Regular Air"/>
    <s v="Home Office"/>
    <s v="Technology"/>
    <s v="Telephones and Communication"/>
    <s v="Small Box"/>
    <s v="2180"/>
    <n v="0.56999999999999995"/>
    <x v="0"/>
    <x v="0"/>
    <s v="California"/>
    <x v="23"/>
    <n v="94591"/>
    <d v="2015-03-04T00:00:00"/>
    <d v="2015-03-06T00:00:00"/>
    <n v="2031.5070000000001"/>
    <n v="23"/>
    <n v="3363.53"/>
    <n v="87177"/>
    <s v="High"/>
    <s v="Low Risk"/>
    <s v="Discount Applied"/>
    <s v="Other"/>
    <n v="145"/>
  </r>
  <r>
    <x v="0"/>
    <n v="7.0000000000000007E-2"/>
    <n v="8.34"/>
    <n v="1.43"/>
    <n v="92"/>
    <s v="Victoria Baker Hoover"/>
    <s v="Regular Air"/>
    <s v="Home Office"/>
    <s v="Office Supplies"/>
    <s v="Paper"/>
    <s v="Wrap Bag"/>
    <s v="REDIFORM Incoming/Outgoing Call Register, 11&quot; X 8 1/2&quot;, 100 Messages"/>
    <n v="0.35"/>
    <x v="0"/>
    <x v="3"/>
    <s v="Louisiana"/>
    <x v="24"/>
    <n v="70056"/>
    <d v="2015-05-17T00:00:00"/>
    <d v="2015-05-19T00:00:00"/>
    <n v="-190.67999999999998"/>
    <n v="16"/>
    <n v="132.08000000000001"/>
    <n v="87175"/>
    <s v="Low"/>
    <s v="Low Risk"/>
    <s v="Discount Applied"/>
    <s v="Other"/>
    <n v="1125"/>
  </r>
  <r>
    <x v="0"/>
    <n v="0.09"/>
    <n v="4.9800000000000004"/>
    <n v="6.07"/>
    <n v="92"/>
    <s v="Victoria Baker Hoover"/>
    <s v="Regular Air"/>
    <s v="Home Office"/>
    <s v="Office Supplies"/>
    <s v="Paper"/>
    <s v="Small Box"/>
    <s v="Xerox 1897"/>
    <n v="0.36"/>
    <x v="0"/>
    <x v="3"/>
    <s v="Louisiana"/>
    <x v="24"/>
    <n v="70056"/>
    <d v="2015-05-17T00:00:00"/>
    <d v="2015-05-18T00:00:00"/>
    <n v="325.39800000000002"/>
    <n v="9"/>
    <n v="45.34"/>
    <n v="87175"/>
    <s v="High"/>
    <s v="Low Risk"/>
    <s v="Discount Applied"/>
    <s v="Other"/>
    <n v="1567"/>
  </r>
  <r>
    <x v="3"/>
    <n v="0.04"/>
    <n v="12.98"/>
    <n v="3.14"/>
    <n v="92"/>
    <s v="Victoria Baker Hoover"/>
    <s v="Express Air"/>
    <s v="Home Office"/>
    <s v="Office Supplies"/>
    <s v="Scissors, Rulers and Trimmers"/>
    <s v="Small Pack"/>
    <s v="Acme® 8&quot; Straight Scissors"/>
    <n v="0.6"/>
    <x v="0"/>
    <x v="3"/>
    <s v="Louisiana"/>
    <x v="24"/>
    <n v="70056"/>
    <d v="2015-06-07T00:00:00"/>
    <d v="2015-06-09T00:00:00"/>
    <n v="22.817999999999998"/>
    <n v="16"/>
    <n v="216.04"/>
    <n v="87178"/>
    <s v="High"/>
    <s v="Low Risk"/>
    <s v="Discount Applied"/>
    <s v="Other"/>
    <n v="951"/>
  </r>
  <r>
    <x v="1"/>
    <n v="0.04"/>
    <n v="160.97999999999999"/>
    <n v="30"/>
    <n v="94"/>
    <s v="Eddie House Mueller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x v="2"/>
    <s v="Illinois"/>
    <x v="25"/>
    <n v="60601"/>
    <d v="2015-05-03T00:00:00"/>
    <d v="2015-05-05T00:00:00"/>
    <n v="116.1"/>
    <n v="37"/>
    <n v="6276.34"/>
    <n v="44231"/>
    <s v="High"/>
    <s v="Low Risk"/>
    <s v="Discount Applied"/>
    <s v="Other"/>
    <n v="69"/>
  </r>
  <r>
    <x v="1"/>
    <n v="0.01"/>
    <n v="17.98"/>
    <n v="4"/>
    <n v="94"/>
    <s v="Eddie House Mueller"/>
    <s v="Regular Air"/>
    <s v="Home Office"/>
    <s v="Technology"/>
    <s v="Computer Peripherals"/>
    <s v="Small Box"/>
    <s v="Belkin 107-key enhanced keyboard, USB/PS/2 interface"/>
    <n v="0.79"/>
    <x v="0"/>
    <x v="2"/>
    <s v="Illinois"/>
    <x v="25"/>
    <n v="60601"/>
    <d v="2015-05-03T00:00:00"/>
    <d v="2015-05-05T00:00:00"/>
    <n v="-87.96"/>
    <n v="146"/>
    <n v="2664.4"/>
    <n v="44231"/>
    <s v="Low"/>
    <s v="Low Risk"/>
    <s v="Discount Applied"/>
    <s v="Other"/>
    <n v="177"/>
  </r>
  <r>
    <x v="1"/>
    <n v="0.04"/>
    <n v="160.97999999999999"/>
    <n v="30"/>
    <n v="97"/>
    <s v="Max McKenna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x v="2"/>
    <s v="Kansas"/>
    <x v="26"/>
    <n v="66502"/>
    <d v="2015-05-03T00:00:00"/>
    <d v="2015-05-05T00:00:00"/>
    <n v="255.42000000000002"/>
    <n v="9"/>
    <n v="1526.68"/>
    <n v="87306"/>
    <s v="High"/>
    <s v="Low Risk"/>
    <s v="Discount Applied"/>
    <s v="Other"/>
    <n v="310"/>
  </r>
  <r>
    <x v="1"/>
    <n v="0.06"/>
    <n v="115.99"/>
    <n v="8.99"/>
    <n v="97"/>
    <s v="Max McKenna"/>
    <s v="Regular Air"/>
    <s v="Home Office"/>
    <s v="Technology"/>
    <s v="Telephones and Communication"/>
    <s v="Small Box"/>
    <s v="5185"/>
    <n v="0.57999999999999996"/>
    <x v="0"/>
    <x v="2"/>
    <s v="Kansas"/>
    <x v="26"/>
    <n v="66502"/>
    <d v="2015-05-03T00:00:00"/>
    <d v="2015-05-04T00:00:00"/>
    <n v="685.6146"/>
    <n v="20"/>
    <n v="1952.56"/>
    <n v="87306"/>
    <s v="High"/>
    <s v="Low Risk"/>
    <s v="Discount Applied"/>
    <s v="Other"/>
    <n v="248"/>
  </r>
  <r>
    <x v="3"/>
    <n v="0.1"/>
    <n v="19.98"/>
    <n v="4"/>
    <n v="101"/>
    <s v="Claudia Boyle"/>
    <s v="Regular Air"/>
    <s v="Home Office"/>
    <s v="Technology"/>
    <s v="Computer Peripherals"/>
    <s v="Small Box"/>
    <s v="Belkin 105-Key Black Keyboard"/>
    <n v="0.68"/>
    <x v="0"/>
    <x v="1"/>
    <s v="Maine"/>
    <x v="27"/>
    <n v="4005"/>
    <d v="2015-06-22T00:00:00"/>
    <d v="2015-06-24T00:00:00"/>
    <n v="-16.2"/>
    <n v="16"/>
    <n v="303.58999999999997"/>
    <n v="88205"/>
    <s v="Low"/>
    <s v="Low Risk"/>
    <s v="Discount Applied"/>
    <s v="Other"/>
    <n v="816"/>
  </r>
  <r>
    <x v="3"/>
    <n v="0.04"/>
    <n v="300.98"/>
    <n v="54.92"/>
    <n v="102"/>
    <s v="Caroline Johnston"/>
    <s v="Delivery Truck"/>
    <s v="Home Office"/>
    <s v="Furniture"/>
    <s v="Bookcases"/>
    <s v="Jumbo Box"/>
    <s v="Atlantic Metals Mobile 5-Shelf Bookcases, Custom Colors"/>
    <n v="0.55000000000000004"/>
    <x v="0"/>
    <x v="1"/>
    <s v="Massachusetts"/>
    <x v="28"/>
    <n v="2129"/>
    <d v="2015-04-06T00:00:00"/>
    <d v="2015-04-07T00:00:00"/>
    <n v="2023.75"/>
    <n v="31"/>
    <n v="9459.94"/>
    <n v="42599"/>
    <s v="High"/>
    <s v="Low Risk"/>
    <s v="Discount Applied"/>
    <s v="Other"/>
    <n v="28"/>
  </r>
  <r>
    <x v="3"/>
    <n v="0.1"/>
    <n v="19.98"/>
    <n v="4"/>
    <n v="102"/>
    <s v="Caroline Johnston"/>
    <s v="Regular Air"/>
    <s v="Home Office"/>
    <s v="Technology"/>
    <s v="Computer Peripherals"/>
    <s v="Small Box"/>
    <s v="Belkin 105-Key Black Keyboard"/>
    <n v="0.68"/>
    <x v="0"/>
    <x v="1"/>
    <s v="Massachusetts"/>
    <x v="28"/>
    <n v="2129"/>
    <d v="2015-06-22T00:00:00"/>
    <d v="2015-06-24T00:00:00"/>
    <n v="-20.25"/>
    <n v="65"/>
    <n v="1233.32"/>
    <n v="3397"/>
    <s v="Low"/>
    <s v="Low Risk"/>
    <s v="Discount Applied"/>
    <s v="Other"/>
    <n v="362"/>
  </r>
  <r>
    <x v="3"/>
    <n v="0.09"/>
    <n v="2.88"/>
    <n v="1.49"/>
    <n v="102"/>
    <s v="Caroline Johnston"/>
    <s v="Regular Air"/>
    <s v="Home Office"/>
    <s v="Office Supplies"/>
    <s v="Binders and Binder Accessories"/>
    <s v="Small Box"/>
    <s v="Avery Durable Binders"/>
    <n v="0.36"/>
    <x v="0"/>
    <x v="1"/>
    <s v="Massachusetts"/>
    <x v="28"/>
    <n v="2129"/>
    <d v="2015-06-22T00:00:00"/>
    <d v="2015-06-23T00:00:00"/>
    <n v="-3.3809999999999998"/>
    <n v="17"/>
    <n v="47.31"/>
    <n v="3397"/>
    <s v="Low"/>
    <s v="Low Risk"/>
    <s v="Discount Applied"/>
    <s v="Other"/>
    <n v="1553"/>
  </r>
  <r>
    <x v="3"/>
    <n v="0.04"/>
    <n v="300.98"/>
    <n v="54.92"/>
    <n v="107"/>
    <s v="Lois Hamilton"/>
    <s v="Delivery Truck"/>
    <s v="Home Office"/>
    <s v="Furniture"/>
    <s v="Bookcases"/>
    <s v="Jumbo Box"/>
    <s v="Atlantic Metals Mobile 5-Shelf Bookcases, Custom Colors"/>
    <n v="0.55000000000000004"/>
    <x v="0"/>
    <x v="1"/>
    <s v="New Hampshire"/>
    <x v="29"/>
    <n v="3820"/>
    <d v="2015-04-06T00:00:00"/>
    <d v="2015-04-07T00:00:00"/>
    <n v="1684.4762999999998"/>
    <n v="8"/>
    <n v="2441.27"/>
    <n v="88204"/>
    <s v="High"/>
    <s v="Low Risk"/>
    <s v="Discount Applied"/>
    <s v="Other"/>
    <n v="194"/>
  </r>
  <r>
    <x v="3"/>
    <n v="0.09"/>
    <n v="2.88"/>
    <n v="1.49"/>
    <n v="109"/>
    <s v="Tom McFarland"/>
    <s v="Regular Air"/>
    <s v="Home Office"/>
    <s v="Office Supplies"/>
    <s v="Binders and Binder Accessories"/>
    <s v="Small Box"/>
    <s v="Avery Durable Binders"/>
    <n v="0.36"/>
    <x v="0"/>
    <x v="1"/>
    <s v="New Jersey"/>
    <x v="30"/>
    <n v="7644"/>
    <d v="2015-06-22T00:00:00"/>
    <d v="2015-06-23T00:00:00"/>
    <n v="-2.7047999999999996"/>
    <n v="4"/>
    <n v="11.13"/>
    <n v="88205"/>
    <s v="Low"/>
    <s v="Low Risk"/>
    <s v="Discount Applied"/>
    <s v="Other"/>
    <n v="1894"/>
  </r>
  <r>
    <x v="0"/>
    <n v="0.03"/>
    <n v="4.26"/>
    <n v="1.2"/>
    <n v="114"/>
    <s v="Ron Newton"/>
    <s v="Regular Air"/>
    <s v="Home Office"/>
    <s v="Office Supplies"/>
    <s v="Pens &amp; Art Supplies"/>
    <s v="Wrap Bag"/>
    <s v="Dixon Prang® Watercolor Pencils, 10-Color Set with Brush"/>
    <n v="0.44"/>
    <x v="0"/>
    <x v="0"/>
    <s v="Oregon"/>
    <x v="31"/>
    <n v="97035"/>
    <d v="2015-01-03T00:00:00"/>
    <d v="2015-01-04T00:00:00"/>
    <n v="18.658000000000001"/>
    <n v="7"/>
    <n v="29.5"/>
    <n v="89583"/>
    <s v="High"/>
    <s v="Low Risk"/>
    <s v="Discount Applied"/>
    <s v="Other"/>
    <n v="1722"/>
  </r>
  <r>
    <x v="3"/>
    <n v="0.01"/>
    <n v="4.91"/>
    <n v="0.5"/>
    <n v="114"/>
    <s v="Ron Newton"/>
    <s v="Regular Air"/>
    <s v="Home Office"/>
    <s v="Office Supplies"/>
    <s v="Labels"/>
    <s v="Small Box"/>
    <s v="Avery 493"/>
    <n v="0.36"/>
    <x v="0"/>
    <x v="0"/>
    <s v="Oregon"/>
    <x v="31"/>
    <n v="97035"/>
    <d v="2015-04-04T00:00:00"/>
    <d v="2015-04-06T00:00:00"/>
    <n v="40.247699999999995"/>
    <n v="12"/>
    <n v="58.33"/>
    <n v="89584"/>
    <s v="High"/>
    <s v="Low Risk"/>
    <s v="Discount Applied"/>
    <s v="Other"/>
    <n v="1471"/>
  </r>
  <r>
    <x v="3"/>
    <n v="0.09"/>
    <n v="4"/>
    <n v="1.3"/>
    <n v="114"/>
    <s v="Ron Newton"/>
    <s v="Express Air"/>
    <s v="Home Office"/>
    <s v="Office Supplies"/>
    <s v="Paper"/>
    <s v="Wrap Bag"/>
    <s v="EcoTones® Memo Sheets"/>
    <n v="0.37"/>
    <x v="0"/>
    <x v="0"/>
    <s v="Oregon"/>
    <x v="31"/>
    <n v="97035"/>
    <d v="2015-04-04T00:00:00"/>
    <d v="2015-04-06T00:00:00"/>
    <n v="14.0898"/>
    <n v="5"/>
    <n v="20.420000000000002"/>
    <n v="89584"/>
    <s v="High"/>
    <s v="Low Risk"/>
    <s v="Discount Applied"/>
    <s v="Other"/>
    <n v="1806"/>
  </r>
  <r>
    <x v="4"/>
    <n v="7.0000000000000007E-2"/>
    <n v="2.12"/>
    <n v="1.99"/>
    <n v="115"/>
    <s v="Dwight M Carr"/>
    <s v="Regular Air"/>
    <s v="Home Office"/>
    <s v="Technology"/>
    <s v="Computer Peripherals"/>
    <s v="Small Pack"/>
    <s v="Fuji Slim Jewel Case CD-R"/>
    <n v="0.55000000000000004"/>
    <x v="0"/>
    <x v="0"/>
    <s v="Oregon"/>
    <x v="32"/>
    <n v="97128"/>
    <d v="2015-04-09T00:00:00"/>
    <d v="2015-04-11T00:00:00"/>
    <n v="-55.84"/>
    <n v="12"/>
    <n v="26.07"/>
    <n v="89585"/>
    <s v="Low"/>
    <s v="Low Risk"/>
    <s v="Discount Applied"/>
    <s v="Other"/>
    <n v="1757"/>
  </r>
  <r>
    <x v="0"/>
    <n v="0.03"/>
    <n v="4.26"/>
    <n v="1.2"/>
    <n v="117"/>
    <s v="Linda Weiss"/>
    <s v="Regular Air"/>
    <s v="Home Office"/>
    <s v="Office Supplies"/>
    <s v="Pens &amp; Art Supplies"/>
    <s v="Wrap Bag"/>
    <s v="Dixon Prang® Watercolor Pencils, 10-Color Set with Brush"/>
    <n v="0.44"/>
    <x v="0"/>
    <x v="0"/>
    <s v="Washington"/>
    <x v="33"/>
    <n v="98103"/>
    <d v="2015-01-03T00:00:00"/>
    <d v="2015-01-04T00:00:00"/>
    <n v="9.82"/>
    <n v="29"/>
    <n v="122.23"/>
    <n v="7909"/>
    <s v="High"/>
    <s v="Low Risk"/>
    <s v="Discount Applied"/>
    <s v="Other"/>
    <n v="1160"/>
  </r>
  <r>
    <x v="3"/>
    <n v="0.01"/>
    <n v="4.91"/>
    <n v="0.5"/>
    <n v="117"/>
    <s v="Linda Weiss"/>
    <s v="Regular Air"/>
    <s v="Home Office"/>
    <s v="Office Supplies"/>
    <s v="Labels"/>
    <s v="Small Box"/>
    <s v="Avery 493"/>
    <n v="0.36"/>
    <x v="0"/>
    <x v="0"/>
    <s v="Washington"/>
    <x v="33"/>
    <n v="98103"/>
    <d v="2015-04-04T00:00:00"/>
    <d v="2015-04-06T00:00:00"/>
    <n v="112.06"/>
    <n v="47"/>
    <n v="228.46"/>
    <n v="13959"/>
    <s v="High"/>
    <s v="Low Risk"/>
    <s v="Discount Applied"/>
    <s v="Other"/>
    <n v="932"/>
  </r>
  <r>
    <x v="3"/>
    <n v="0.09"/>
    <n v="4"/>
    <n v="1.3"/>
    <n v="117"/>
    <s v="Linda Weiss"/>
    <s v="Express Air"/>
    <s v="Home Office"/>
    <s v="Office Supplies"/>
    <s v="Paper"/>
    <s v="Wrap Bag"/>
    <s v="EcoTones® Memo Sheets"/>
    <n v="0.37"/>
    <x v="0"/>
    <x v="0"/>
    <s v="Washington"/>
    <x v="33"/>
    <n v="98103"/>
    <d v="2015-04-04T00:00:00"/>
    <d v="2015-04-06T00:00:00"/>
    <n v="16.79"/>
    <n v="19"/>
    <n v="77.61"/>
    <n v="13959"/>
    <s v="High"/>
    <s v="Low Risk"/>
    <s v="Discount Applied"/>
    <s v="Other"/>
    <n v="1351"/>
  </r>
  <r>
    <x v="4"/>
    <n v="7.0000000000000007E-2"/>
    <n v="2.12"/>
    <n v="1.99"/>
    <n v="117"/>
    <s v="Linda Weiss"/>
    <s v="Regular Air"/>
    <s v="Home Office"/>
    <s v="Technology"/>
    <s v="Computer Peripherals"/>
    <s v="Small Pack"/>
    <s v="Fuji Slim Jewel Case CD-R"/>
    <n v="0.55000000000000004"/>
    <x v="0"/>
    <x v="0"/>
    <s v="Washington"/>
    <x v="33"/>
    <n v="98103"/>
    <d v="2015-04-09T00:00:00"/>
    <d v="2015-04-11T00:00:00"/>
    <n v="-55.84"/>
    <n v="46"/>
    <n v="99.94"/>
    <n v="58914"/>
    <s v="Low"/>
    <s v="Low Risk"/>
    <s v="Discount Applied"/>
    <s v="Other"/>
    <n v="1238"/>
  </r>
  <r>
    <x v="0"/>
    <n v="0.05"/>
    <n v="6.3"/>
    <n v="0.5"/>
    <n v="120"/>
    <s v="Helen H Murphy"/>
    <s v="Regular Air"/>
    <s v="Home Office"/>
    <s v="Office Supplies"/>
    <s v="Labels"/>
    <s v="Small Box"/>
    <s v="Avery 51"/>
    <n v="0.39"/>
    <x v="0"/>
    <x v="0"/>
    <s v="Utah"/>
    <x v="34"/>
    <n v="84041"/>
    <d v="2015-01-12T00:00:00"/>
    <d v="2015-01-13T00:00:00"/>
    <n v="41.296499999999995"/>
    <n v="10"/>
    <n v="59.85"/>
    <n v="86520"/>
    <s v="High"/>
    <s v="Low Risk"/>
    <s v="Discount Applied"/>
    <s v="Other"/>
    <n v="1456"/>
  </r>
  <r>
    <x v="0"/>
    <n v="0.09"/>
    <n v="205.99"/>
    <n v="3"/>
    <n v="120"/>
    <s v="Helen H Murphy"/>
    <s v="Express Air"/>
    <s v="Home Office"/>
    <s v="Technology"/>
    <s v="Telephones and Communication"/>
    <s v="Small Box"/>
    <s v="6185"/>
    <n v="0.57999999999999996"/>
    <x v="0"/>
    <x v="0"/>
    <s v="Utah"/>
    <x v="34"/>
    <n v="84041"/>
    <d v="2015-01-12T00:00:00"/>
    <d v="2015-01-14T00:00:00"/>
    <n v="1179.0237"/>
    <n v="10"/>
    <n v="1708.73"/>
    <n v="86520"/>
    <s v="High"/>
    <s v="Low Risk"/>
    <s v="Discount Applied"/>
    <s v="Other"/>
    <n v="289"/>
  </r>
  <r>
    <x v="2"/>
    <n v="0.06"/>
    <n v="8.57"/>
    <n v="6.14"/>
    <n v="123"/>
    <s v="Shawn Stern"/>
    <s v="Regular Air"/>
    <s v="Home Office"/>
    <s v="Office Supplies"/>
    <s v="Scissors, Rulers and Trimmers"/>
    <s v="Small Pack"/>
    <s v="Acme® Office Executive Series Stainless Steel Trimmers"/>
    <n v="0.59"/>
    <x v="0"/>
    <x v="3"/>
    <s v="Virginia"/>
    <x v="35"/>
    <n v="22102"/>
    <d v="2015-04-09T00:00:00"/>
    <d v="2015-04-10T00:00:00"/>
    <n v="105.678"/>
    <n v="11"/>
    <n v="94.97"/>
    <n v="90669"/>
    <s v="High"/>
    <s v="Low Risk"/>
    <s v="Discount Applied"/>
    <s v="Other"/>
    <n v="1262"/>
  </r>
  <r>
    <x v="1"/>
    <n v="0.02"/>
    <n v="1.74"/>
    <n v="4.08"/>
    <n v="129"/>
    <s v="Kara Allison"/>
    <s v="Regular Air"/>
    <s v="Home Office"/>
    <s v="Furniture"/>
    <s v="Office Furnishings"/>
    <s v="Small Pack"/>
    <s v="Eldon Regeneration Recycled Desk Accessories, Smoke"/>
    <n v="0.53"/>
    <x v="0"/>
    <x v="2"/>
    <s v="Illinois"/>
    <x v="36"/>
    <n v="62002"/>
    <d v="2015-01-27T00:00:00"/>
    <d v="2015-01-28T00:00:00"/>
    <n v="-37.39"/>
    <n v="5"/>
    <n v="10.23"/>
    <n v="86693"/>
    <s v="Low"/>
    <s v="Low Risk"/>
    <s v="Discount Applied"/>
    <s v="Other"/>
    <n v="1902"/>
  </r>
  <r>
    <x v="1"/>
    <n v="7.0000000000000007E-2"/>
    <n v="15.74"/>
    <n v="1.39"/>
    <n v="129"/>
    <s v="Kara Allison"/>
    <s v="Regular Air"/>
    <s v="Home Office"/>
    <s v="Office Supplies"/>
    <s v="Envelopes"/>
    <s v="Small Box"/>
    <s v="#10-4 1/8&quot; x 9 1/2&quot; Premium Diagonal Seam Envelopes"/>
    <n v="0.4"/>
    <x v="0"/>
    <x v="2"/>
    <s v="Illinois"/>
    <x v="36"/>
    <n v="62002"/>
    <d v="2015-05-25T00:00:00"/>
    <d v="2015-05-26T00:00:00"/>
    <n v="149.88869999999997"/>
    <n v="14"/>
    <n v="217.23"/>
    <n v="86694"/>
    <s v="High"/>
    <s v="Low Risk"/>
    <s v="Discount Applied"/>
    <s v="Other"/>
    <n v="949"/>
  </r>
  <r>
    <x v="2"/>
    <n v="0.04"/>
    <n v="18.97"/>
    <n v="9.5399999999999991"/>
    <n v="136"/>
    <s v="Dale Gillespie"/>
    <s v="Regular Air"/>
    <s v="Home Office"/>
    <s v="Office Supplies"/>
    <s v="Paper"/>
    <s v="Small Box"/>
    <s v="Xerox 1939"/>
    <n v="0.37"/>
    <x v="0"/>
    <x v="0"/>
    <s v="California"/>
    <x v="37"/>
    <n v="94952"/>
    <d v="2015-05-16T00:00:00"/>
    <d v="2015-05-17T00:00:00"/>
    <n v="3.0400000000000027"/>
    <n v="5"/>
    <n v="101.74"/>
    <n v="88534"/>
    <s v="High"/>
    <s v="Low Risk"/>
    <s v="Discount Applied"/>
    <s v="Other"/>
    <n v="1226"/>
  </r>
  <r>
    <x v="2"/>
    <n v="0.09"/>
    <n v="10.98"/>
    <n v="3.37"/>
    <n v="136"/>
    <s v="Dale Gillespie"/>
    <s v="Regular Air"/>
    <s v="Home Office"/>
    <s v="Office Supplies"/>
    <s v="Scissors, Rulers and Trimmers"/>
    <s v="Small Pack"/>
    <s v="Fiskars® Softgrip Scissors"/>
    <n v="0.56999999999999995"/>
    <x v="0"/>
    <x v="0"/>
    <s v="California"/>
    <x v="37"/>
    <n v="94952"/>
    <d v="2015-05-16T00:00:00"/>
    <d v="2015-05-17T00:00:00"/>
    <n v="2.7060000000000013"/>
    <n v="8"/>
    <n v="84.52"/>
    <n v="88534"/>
    <s v="High"/>
    <s v="Low Risk"/>
    <s v="Discount Applied"/>
    <s v="Other"/>
    <n v="1315"/>
  </r>
  <r>
    <x v="2"/>
    <n v="0.03"/>
    <n v="22.84"/>
    <n v="11.54"/>
    <n v="142"/>
    <s v="Brooke Weeks Taylor"/>
    <s v="Regular Air"/>
    <s v="Home Office"/>
    <s v="Office Supplies"/>
    <s v="Paper"/>
    <s v="Small Box"/>
    <s v="Xerox 1964"/>
    <n v="0.39"/>
    <x v="0"/>
    <x v="1"/>
    <s v="Connecticut"/>
    <x v="38"/>
    <n v="6401"/>
    <d v="2015-06-02T00:00:00"/>
    <d v="2015-06-03T00:00:00"/>
    <n v="91.955999999999989"/>
    <n v="13"/>
    <n v="312.58999999999997"/>
    <n v="91087"/>
    <s v="High"/>
    <s v="Low Risk"/>
    <s v="Discount Applied"/>
    <s v="Other"/>
    <n v="807"/>
  </r>
  <r>
    <x v="2"/>
    <n v="0.05"/>
    <n v="10.98"/>
    <n v="3.37"/>
    <n v="144"/>
    <s v="Marguerite Moss"/>
    <s v="Regular Air"/>
    <s v="Home Office"/>
    <s v="Office Supplies"/>
    <s v="Scissors, Rulers and Trimmers"/>
    <s v="Small Pack"/>
    <s v="Fiskars® Softgrip Scissors"/>
    <n v="0.56999999999999995"/>
    <x v="0"/>
    <x v="1"/>
    <s v="Massachusetts"/>
    <x v="39"/>
    <n v="2664"/>
    <d v="2015-06-02T00:00:00"/>
    <d v="2015-06-03T00:00:00"/>
    <n v="-2.544"/>
    <n v="6"/>
    <n v="64.400000000000006"/>
    <n v="91087"/>
    <s v="Low"/>
    <s v="Low Risk"/>
    <s v="Discount Applied"/>
    <s v="Other"/>
    <n v="1434"/>
  </r>
  <r>
    <x v="3"/>
    <n v="0.06"/>
    <n v="7.04"/>
    <n v="2.17"/>
    <n v="145"/>
    <s v="Rhonda Ivey"/>
    <s v="Regular Air"/>
    <s v="Home Office"/>
    <s v="Office Supplies"/>
    <s v="Paper"/>
    <s v="Wrap Bag"/>
    <s v="Wirebound Message Books, 2 7/8&quot; x 5&quot;, 3 Forms per Page"/>
    <n v="0.38"/>
    <x v="0"/>
    <x v="1"/>
    <s v="Pennsylvania"/>
    <x v="40"/>
    <n v="15122"/>
    <d v="2015-01-15T00:00:00"/>
    <d v="2015-01-17T00:00:00"/>
    <n v="2.4851999999999999"/>
    <n v="2"/>
    <n v="14.65"/>
    <n v="91086"/>
    <s v="High"/>
    <s v="Low Risk"/>
    <s v="Discount Applied"/>
    <s v="Other"/>
    <n v="1869"/>
  </r>
  <r>
    <x v="4"/>
    <n v="7.0000000000000007E-2"/>
    <n v="154.13"/>
    <n v="69"/>
    <n v="145"/>
    <s v="Rhonda Ivey"/>
    <s v="Express Air"/>
    <s v="Home Office"/>
    <s v="Furniture"/>
    <s v="Tables"/>
    <s v="Large Box"/>
    <s v="Laminate Occasional Tables"/>
    <n v="0.68"/>
    <x v="0"/>
    <x v="1"/>
    <s v="Pennsylvania"/>
    <x v="40"/>
    <n v="15122"/>
    <d v="2015-03-16T00:00:00"/>
    <d v="2015-03-16T00:00:00"/>
    <n v="-634.73410000000013"/>
    <n v="3"/>
    <n v="453.62"/>
    <n v="91089"/>
    <s v="Low"/>
    <s v="Low Risk"/>
    <s v="Discount Applied"/>
    <s v="Other"/>
    <n v="676"/>
  </r>
  <r>
    <x v="1"/>
    <n v="0.01"/>
    <n v="45.98"/>
    <n v="4.8"/>
    <n v="146"/>
    <s v="Yvonne Fox"/>
    <s v="Regular Air"/>
    <s v="Home Office"/>
    <s v="Furniture"/>
    <s v="Office Furnishings"/>
    <s v="Wrap Bag"/>
    <s v="Tenex B1-RE Series Chair Mats for Low Pile Carpets"/>
    <n v="0.68"/>
    <x v="0"/>
    <x v="2"/>
    <s v="Texas"/>
    <x v="41"/>
    <n v="76148"/>
    <d v="2015-03-12T00:00:00"/>
    <d v="2015-03-13T00:00:00"/>
    <n v="133.5771"/>
    <n v="4"/>
    <n v="193.59"/>
    <n v="91088"/>
    <s v="High"/>
    <s v="Low Risk"/>
    <s v="Discount Applied"/>
    <s v="Other"/>
    <n v="1002"/>
  </r>
  <r>
    <x v="3"/>
    <n v="0.06"/>
    <n v="180.98"/>
    <n v="26.2"/>
    <n v="146"/>
    <s v="Yvonne Fox"/>
    <s v="Delivery Truck"/>
    <s v="Home Office"/>
    <s v="Furniture"/>
    <s v="Chairs &amp; Chairmats"/>
    <s v="Jumbo Drum"/>
    <s v="Global Ergonomic Managers Chair"/>
    <n v="0.59"/>
    <x v="0"/>
    <x v="2"/>
    <s v="Texas"/>
    <x v="41"/>
    <n v="76148"/>
    <d v="2015-04-23T00:00:00"/>
    <d v="2015-04-24T00:00:00"/>
    <n v="251.40839999999997"/>
    <n v="5"/>
    <n v="929.57"/>
    <n v="91090"/>
    <s v="High"/>
    <s v="Low Risk"/>
    <s v="Discount Applied"/>
    <s v="Other"/>
    <n v="441"/>
  </r>
  <r>
    <x v="2"/>
    <n v="0.09"/>
    <n v="32.979999999999997"/>
    <n v="5.5"/>
    <n v="151"/>
    <s v="Geoffrey Zhu"/>
    <s v="Regular Air"/>
    <s v="Home Office"/>
    <s v="Technology"/>
    <s v="Computer Peripherals"/>
    <s v="Small Box"/>
    <s v="PC Concepts 116 Key Quantum 3000 Keyboard"/>
    <n v="0.75"/>
    <x v="0"/>
    <x v="3"/>
    <s v="Tennessee"/>
    <x v="42"/>
    <n v="37664"/>
    <d v="2015-01-22T00:00:00"/>
    <d v="2015-01-23T00:00:00"/>
    <n v="-20.258000000000003"/>
    <n v="2"/>
    <n v="62.46"/>
    <n v="89521"/>
    <s v="Low"/>
    <s v="Low Risk"/>
    <s v="Discount Applied"/>
    <s v="Other"/>
    <n v="1444"/>
  </r>
  <r>
    <x v="0"/>
    <n v="0.09"/>
    <n v="5.98"/>
    <n v="2.5"/>
    <n v="151"/>
    <s v="Geoffrey Zhu"/>
    <s v="Regular Air"/>
    <s v="Home Office"/>
    <s v="Office Supplies"/>
    <s v="Envelopes"/>
    <s v="Small Box"/>
    <s v="Wausau Papers Astrobrights® Colored Envelopes"/>
    <n v="0.36"/>
    <x v="0"/>
    <x v="3"/>
    <s v="Tennessee"/>
    <x v="42"/>
    <n v="37664"/>
    <d v="2015-04-20T00:00:00"/>
    <d v="2015-04-22T00:00:00"/>
    <n v="13.895999999999999"/>
    <n v="5"/>
    <n v="28.11"/>
    <n v="89523"/>
    <s v="High"/>
    <s v="Low Risk"/>
    <s v="Discount Applied"/>
    <s v="Other"/>
    <n v="1735"/>
  </r>
  <r>
    <x v="2"/>
    <n v="0.09"/>
    <n v="2.88"/>
    <n v="0.7"/>
    <n v="152"/>
    <s v="Kent Kerr"/>
    <s v="Regular Air"/>
    <s v="Home Office"/>
    <s v="Office Supplies"/>
    <s v="Pens &amp; Art Supplies"/>
    <s v="Wrap Bag"/>
    <s v="Newell 335"/>
    <n v="0.56000000000000005"/>
    <x v="0"/>
    <x v="3"/>
    <s v="Tennessee"/>
    <x v="43"/>
    <n v="37918"/>
    <d v="2015-01-15T00:00:00"/>
    <d v="2015-01-16T00:00:00"/>
    <n v="-172.71800000000002"/>
    <n v="2"/>
    <n v="5.5"/>
    <n v="89520"/>
    <s v="Low"/>
    <s v="Low Risk"/>
    <s v="Discount Applied"/>
    <s v="Other"/>
    <n v="1936"/>
  </r>
  <r>
    <x v="4"/>
    <n v="0.01"/>
    <n v="79.52"/>
    <n v="48.2"/>
    <n v="152"/>
    <s v="Kent Kerr"/>
    <s v="Regular Air"/>
    <s v="Home Office"/>
    <s v="Furniture"/>
    <s v="Office Furnishings"/>
    <s v="Medium Box"/>
    <s v="Eldon Cleatmat Plus™ Chair Mats for High Pile Carpets"/>
    <n v="0.74"/>
    <x v="0"/>
    <x v="3"/>
    <s v="Tennessee"/>
    <x v="43"/>
    <n v="37918"/>
    <d v="2015-04-19T00:00:00"/>
    <d v="2015-04-26T00:00:00"/>
    <n v="-40.683999999999997"/>
    <n v="8"/>
    <n v="667.84"/>
    <n v="89522"/>
    <s v="Low"/>
    <s v="Low Risk"/>
    <s v="Discount Applied"/>
    <s v="Other"/>
    <n v="543"/>
  </r>
  <r>
    <x v="0"/>
    <n v="0.01"/>
    <n v="65.989999999999995"/>
    <n v="8.99"/>
    <n v="152"/>
    <s v="Kent Kerr"/>
    <s v="Regular Air"/>
    <s v="Home Office"/>
    <s v="Technology"/>
    <s v="Telephones and Communication"/>
    <s v="Small Box"/>
    <s v="StarTAC Analog"/>
    <n v="0.6"/>
    <x v="0"/>
    <x v="3"/>
    <s v="Tennessee"/>
    <x v="43"/>
    <n v="37918"/>
    <d v="2015-03-29T00:00:00"/>
    <d v="2015-04-01T00:00:00"/>
    <n v="97.86"/>
    <n v="5"/>
    <n v="292.23"/>
    <n v="89524"/>
    <s v="High"/>
    <s v="Low Risk"/>
    <s v="Discount Applied"/>
    <s v="Other"/>
    <n v="826"/>
  </r>
  <r>
    <x v="4"/>
    <n v="0.1"/>
    <n v="39.979999999999997"/>
    <n v="4"/>
    <n v="152"/>
    <s v="Kent Kerr"/>
    <s v="Regular Air"/>
    <s v="Home Office"/>
    <s v="Technology"/>
    <s v="Computer Peripherals"/>
    <s v="Small Box"/>
    <s v="Microsoft Natural Keyboard Elite"/>
    <n v="0.7"/>
    <x v="0"/>
    <x v="3"/>
    <s v="Tennessee"/>
    <x v="43"/>
    <n v="37918"/>
    <d v="2015-06-18T00:00:00"/>
    <d v="2015-06-22T00:00:00"/>
    <n v="360.24"/>
    <n v="21"/>
    <n v="772.56"/>
    <n v="89525"/>
    <s v="High"/>
    <s v="Low Risk"/>
    <s v="Discount Applied"/>
    <s v="Other"/>
    <n v="497"/>
  </r>
  <r>
    <x v="2"/>
    <n v="0.01"/>
    <n v="95.99"/>
    <n v="4.9000000000000004"/>
    <n v="156"/>
    <s v="Diana Xu"/>
    <s v="Regular Air"/>
    <s v="Home Office"/>
    <s v="Technology"/>
    <s v="Telephones and Communication"/>
    <s v="Small Box"/>
    <s v="T60"/>
    <n v="0.56000000000000005"/>
    <x v="0"/>
    <x v="0"/>
    <s v="Colorado"/>
    <x v="44"/>
    <n v="80525"/>
    <d v="2015-05-14T00:00:00"/>
    <d v="2015-05-15T00:00:00"/>
    <n v="713.88"/>
    <n v="13"/>
    <n v="1050.08"/>
    <n v="87671"/>
    <s v="High"/>
    <s v="Low Risk"/>
    <s v="Discount Applied"/>
    <s v="Other"/>
    <n v="408"/>
  </r>
  <r>
    <x v="0"/>
    <n v="0.03"/>
    <n v="10.89"/>
    <n v="4.5"/>
    <n v="156"/>
    <s v="Diana Xu"/>
    <s v="Regular Air"/>
    <s v="Home Office"/>
    <s v="Office Supplies"/>
    <s v="Appliances"/>
    <s v="Small Box"/>
    <s v="Belkin 6 Outlet Metallic Surge Strip"/>
    <n v="0.59"/>
    <x v="0"/>
    <x v="0"/>
    <s v="Colorado"/>
    <x v="44"/>
    <n v="80525"/>
    <d v="2015-01-25T00:00:00"/>
    <d v="2015-01-26T00:00:00"/>
    <n v="-18.64"/>
    <n v="3"/>
    <n v="33.82"/>
    <n v="87672"/>
    <s v="Low"/>
    <s v="Low Risk"/>
    <s v="Discount Applied"/>
    <s v="Other"/>
    <n v="1679"/>
  </r>
  <r>
    <x v="3"/>
    <n v="0.05"/>
    <n v="100.98"/>
    <n v="35.840000000000003"/>
    <n v="164"/>
    <s v="Robin Kramer Vaughn"/>
    <s v="Delivery Truck"/>
    <s v="Home Office"/>
    <s v="Furniture"/>
    <s v="Bookcases"/>
    <s v="Jumbo Box"/>
    <s v="Bush Westfield Collection Bookcases, Fully Assembled"/>
    <n v="0.62"/>
    <x v="0"/>
    <x v="0"/>
    <s v="Washington"/>
    <x v="45"/>
    <n v="99352"/>
    <d v="2015-01-02T00:00:00"/>
    <d v="2015-01-04T00:00:00"/>
    <n v="-111.4"/>
    <n v="7"/>
    <n v="715.55"/>
    <n v="89961"/>
    <s v="Low"/>
    <s v="Low Risk"/>
    <s v="Discount Applied"/>
    <s v="Other"/>
    <n v="523"/>
  </r>
  <r>
    <x v="3"/>
    <n v="0.02"/>
    <n v="4.9800000000000004"/>
    <n v="5.49"/>
    <n v="164"/>
    <s v="Robin Kramer Vaughn"/>
    <s v="Regular Air"/>
    <s v="Home Office"/>
    <s v="Office Supplies"/>
    <s v="Paper"/>
    <s v="Small Box"/>
    <s v="Xerox 1952"/>
    <n v="0.38"/>
    <x v="0"/>
    <x v="0"/>
    <s v="Washington"/>
    <x v="45"/>
    <n v="99352"/>
    <d v="2015-01-02T00:00:00"/>
    <d v="2015-01-03T00:00:00"/>
    <n v="-77.03"/>
    <n v="9"/>
    <n v="45.63"/>
    <n v="89961"/>
    <s v="Low"/>
    <s v="Low Risk"/>
    <s v="Discount Applied"/>
    <s v="Other"/>
    <n v="1566"/>
  </r>
  <r>
    <x v="4"/>
    <n v="0.08"/>
    <n v="399.98"/>
    <n v="12.06"/>
    <n v="166"/>
    <s v="Vicki Hauser"/>
    <s v="Delivery Truck"/>
    <s v="Home Office"/>
    <s v="Technology"/>
    <s v="Office Machines"/>
    <s v="Jumbo Box"/>
    <s v="Okidata ML320 Series Turbo Dot Matrix Printers"/>
    <n v="0.56000000000000005"/>
    <x v="0"/>
    <x v="3"/>
    <s v="Tennessee"/>
    <x v="46"/>
    <n v="37087"/>
    <d v="2015-01-11T00:00:00"/>
    <d v="2015-01-18T00:00:00"/>
    <n v="28.514099999999999"/>
    <n v="5"/>
    <n v="1839.91"/>
    <n v="89426"/>
    <s v="High"/>
    <s v="Low Risk"/>
    <s v="Discount Applied"/>
    <s v="Other"/>
    <n v="262"/>
  </r>
  <r>
    <x v="4"/>
    <n v="0.08"/>
    <n v="43.22"/>
    <n v="16.71"/>
    <n v="169"/>
    <s v="Janice Cole"/>
    <s v="Regular Air"/>
    <s v="Home Office"/>
    <s v="Technology"/>
    <s v="Computer Peripherals"/>
    <s v="Small Box"/>
    <s v="Fellowes Mobile Numeric Keypad, Graphite"/>
    <n v="0.66"/>
    <x v="0"/>
    <x v="3"/>
    <s v="Louisiana"/>
    <x v="47"/>
    <n v="70802"/>
    <d v="2015-01-03T00:00:00"/>
    <d v="2015-01-05T00:00:00"/>
    <n v="280.27458000000001"/>
    <n v="3"/>
    <n v="130.62"/>
    <n v="87463"/>
    <s v="High"/>
    <s v="Low Risk"/>
    <s v="Discount Applied"/>
    <s v="Other"/>
    <n v="1133"/>
  </r>
  <r>
    <x v="4"/>
    <n v="0.05"/>
    <n v="574.74"/>
    <n v="24.49"/>
    <n v="169"/>
    <s v="Janice Cole"/>
    <s v="Regular Air"/>
    <s v="Home Office"/>
    <s v="Technology"/>
    <s v="Office Machines"/>
    <s v="Large Box"/>
    <s v="Polycom ViaVideo™ Desktop Video Communications Unit"/>
    <n v="0.37"/>
    <x v="0"/>
    <x v="3"/>
    <s v="Louisiana"/>
    <x v="47"/>
    <n v="70802"/>
    <d v="2015-01-03T00:00:00"/>
    <d v="2015-01-10T00:00:00"/>
    <n v="-112.4263"/>
    <n v="12"/>
    <n v="6945.16"/>
    <n v="87463"/>
    <s v="Low"/>
    <s v="Low Risk"/>
    <s v="Discount Applied"/>
    <s v="Other"/>
    <n v="53"/>
  </r>
  <r>
    <x v="4"/>
    <n v="0.04"/>
    <n v="10.14"/>
    <n v="2.27"/>
    <n v="169"/>
    <s v="Janice Cole"/>
    <s v="Regular Air"/>
    <s v="Home Office"/>
    <s v="Office Supplies"/>
    <s v="Paper"/>
    <s v="Wrap Bag"/>
    <s v="Staples Wirebound Steno Books, 6&quot; x 9&quot;, 12/Pack"/>
    <n v="0.36"/>
    <x v="0"/>
    <x v="3"/>
    <s v="Louisiana"/>
    <x v="47"/>
    <n v="70802"/>
    <d v="2015-01-03T00:00:00"/>
    <d v="2015-01-07T00:00:00"/>
    <n v="24.923999999999999"/>
    <n v="3"/>
    <n v="30.94"/>
    <n v="87463"/>
    <s v="High"/>
    <s v="Low Risk"/>
    <s v="Discount Applied"/>
    <s v="Other"/>
    <n v="1707"/>
  </r>
  <r>
    <x v="2"/>
    <n v="0.05"/>
    <n v="1.88"/>
    <n v="1.49"/>
    <n v="171"/>
    <s v="Christina Matthews"/>
    <s v="Regular Air"/>
    <s v="Home Office"/>
    <s v="Office Supplies"/>
    <s v="Binders and Binder Accessories"/>
    <s v="Small Box"/>
    <s v="Staples® General Use 3-Ring Binders"/>
    <n v="0.37"/>
    <x v="0"/>
    <x v="1"/>
    <s v="New Jersey"/>
    <x v="48"/>
    <n v="7024"/>
    <d v="2015-04-13T00:00:00"/>
    <d v="2015-04-15T00:00:00"/>
    <n v="-2.9094999999999995"/>
    <n v="1"/>
    <n v="3.42"/>
    <n v="87464"/>
    <s v="Low"/>
    <s v="Low Risk"/>
    <s v="Discount Applied"/>
    <s v="Other"/>
    <n v="1947"/>
  </r>
  <r>
    <x v="2"/>
    <n v="0.02"/>
    <n v="49.99"/>
    <n v="19.989999999999998"/>
    <n v="181"/>
    <s v="Wesley Waller"/>
    <s v="Regular Air"/>
    <s v="Home Office"/>
    <s v="Technology"/>
    <s v="Computer Peripherals"/>
    <s v="Small Box"/>
    <s v="Zoom V.92 USB External Faxmodem"/>
    <n v="0.41"/>
    <x v="0"/>
    <x v="0"/>
    <s v="California"/>
    <x v="49"/>
    <n v="94122"/>
    <d v="2015-02-21T00:00:00"/>
    <d v="2015-02-21T00:00:00"/>
    <n v="-76.89"/>
    <n v="18"/>
    <n v="901.81"/>
    <n v="38087"/>
    <s v="Low"/>
    <s v="Low Risk"/>
    <s v="Discount Applied"/>
    <s v="Other"/>
    <n v="451"/>
  </r>
  <r>
    <x v="0"/>
    <n v="7.0000000000000007E-2"/>
    <n v="1.68"/>
    <n v="1.57"/>
    <n v="181"/>
    <s v="Wesley Waller"/>
    <s v="Regular Air"/>
    <s v="Home Office"/>
    <s v="Office Supplies"/>
    <s v="Pens &amp; Art Supplies"/>
    <s v="Wrap Bag"/>
    <s v="Newell 323"/>
    <n v="0.59"/>
    <x v="0"/>
    <x v="0"/>
    <s v="California"/>
    <x v="49"/>
    <n v="94122"/>
    <d v="2015-05-22T00:00:00"/>
    <d v="2015-05-23T00:00:00"/>
    <n v="-35.75"/>
    <n v="116"/>
    <n v="186.59"/>
    <n v="3585"/>
    <s v="Low"/>
    <s v="Low Risk"/>
    <s v="Discount Applied"/>
    <s v="Other"/>
    <n v="1016"/>
  </r>
  <r>
    <x v="2"/>
    <n v="0.02"/>
    <n v="49.99"/>
    <n v="19.989999999999998"/>
    <n v="184"/>
    <s v="Phillip Holmes"/>
    <s v="Regular Air"/>
    <s v="Home Office"/>
    <s v="Technology"/>
    <s v="Computer Peripherals"/>
    <s v="Small Box"/>
    <s v="Zoom V.92 USB External Faxmodem"/>
    <n v="0.41"/>
    <x v="0"/>
    <x v="1"/>
    <s v="Massachusetts"/>
    <x v="50"/>
    <n v="2474"/>
    <d v="2015-02-21T00:00:00"/>
    <d v="2015-02-21T00:00:00"/>
    <n v="-76.89"/>
    <n v="5"/>
    <n v="250.5"/>
    <n v="88360"/>
    <s v="Low"/>
    <s v="Low Risk"/>
    <s v="Discount Applied"/>
    <s v="Other"/>
    <n v="897"/>
  </r>
  <r>
    <x v="0"/>
    <n v="7.0000000000000007E-2"/>
    <n v="10.06"/>
    <n v="2.06"/>
    <n v="188"/>
    <s v="Alex Harrell"/>
    <s v="Regular Air"/>
    <s v="Home Office"/>
    <s v="Office Supplies"/>
    <s v="Paper"/>
    <s v="Wrap Bag"/>
    <s v="Riverleaf Stik-Withit® Designer Note Cubes®"/>
    <n v="0.39"/>
    <x v="0"/>
    <x v="2"/>
    <s v="Texas"/>
    <x v="51"/>
    <n v="76240"/>
    <d v="2015-05-22T00:00:00"/>
    <d v="2015-05-22T00:00:00"/>
    <n v="152.65559999999999"/>
    <n v="23"/>
    <n v="221.24"/>
    <n v="88361"/>
    <s v="High"/>
    <s v="Low Risk"/>
    <s v="Discount Applied"/>
    <s v="Other"/>
    <n v="944"/>
  </r>
  <r>
    <x v="0"/>
    <n v="7.0000000000000007E-2"/>
    <n v="1.68"/>
    <n v="1.57"/>
    <n v="188"/>
    <s v="Alex Harrell"/>
    <s v="Regular Air"/>
    <s v="Home Office"/>
    <s v="Office Supplies"/>
    <s v="Pens &amp; Art Supplies"/>
    <s v="Wrap Bag"/>
    <s v="Newell 323"/>
    <n v="0.59"/>
    <x v="0"/>
    <x v="2"/>
    <s v="Texas"/>
    <x v="51"/>
    <n v="76240"/>
    <d v="2015-05-22T00:00:00"/>
    <d v="2015-05-23T00:00:00"/>
    <n v="7.1500000000000057"/>
    <n v="29"/>
    <n v="46.65"/>
    <n v="88361"/>
    <s v="High"/>
    <s v="Low Risk"/>
    <s v="Discount Applied"/>
    <s v="Other"/>
    <n v="1560"/>
  </r>
  <r>
    <x v="0"/>
    <n v="0.1"/>
    <n v="58.1"/>
    <n v="1.49"/>
    <n v="190"/>
    <s v="Lloyd Norris"/>
    <s v="Regular Air"/>
    <s v="Home Office"/>
    <s v="Office Supplies"/>
    <s v="Binders and Binder Accessories"/>
    <s v="Small Box"/>
    <s v="Avery Arch Ring Binders"/>
    <n v="0.38"/>
    <x v="0"/>
    <x v="2"/>
    <s v="Illinois"/>
    <x v="52"/>
    <n v="60004"/>
    <d v="2015-02-12T00:00:00"/>
    <d v="2015-02-13T00:00:00"/>
    <n v="113.6499"/>
    <n v="3"/>
    <n v="164.71"/>
    <n v="89092"/>
    <s v="High"/>
    <s v="Low Risk"/>
    <s v="Discount Applied"/>
    <s v="Other"/>
    <n v="1049"/>
  </r>
  <r>
    <x v="0"/>
    <n v="0.01"/>
    <n v="80.48"/>
    <n v="4.5"/>
    <n v="191"/>
    <s v="Gerald Kearney"/>
    <s v="Regular Air"/>
    <s v="Home Office"/>
    <s v="Office Supplies"/>
    <s v="Appliances"/>
    <s v="Small Box"/>
    <s v="APC 7 Outlet Network SurgeArrest Surge Protector"/>
    <n v="0.55000000000000004"/>
    <x v="0"/>
    <x v="2"/>
    <s v="Illinois"/>
    <x v="53"/>
    <n v="60505"/>
    <d v="2015-02-12T00:00:00"/>
    <d v="2015-02-15T00:00:00"/>
    <n v="-35.474400000000003"/>
    <n v="1"/>
    <n v="79.680000000000007"/>
    <n v="89092"/>
    <s v="Low"/>
    <s v="Low Risk"/>
    <s v="Discount Applied"/>
    <s v="Other"/>
    <n v="1338"/>
  </r>
  <r>
    <x v="1"/>
    <n v="0.05"/>
    <n v="3.8"/>
    <n v="1.49"/>
    <n v="191"/>
    <s v="Gerald Kearney"/>
    <s v="Regular Air"/>
    <s v="Home Office"/>
    <s v="Office Supplies"/>
    <s v="Binders and Binder Accessories"/>
    <s v="Small Box"/>
    <s v="Durable Pressboard Binders"/>
    <n v="0.38"/>
    <x v="0"/>
    <x v="2"/>
    <s v="Illinois"/>
    <x v="53"/>
    <n v="60505"/>
    <d v="2015-04-09T00:00:00"/>
    <d v="2015-04-11T00:00:00"/>
    <n v="14.466999999999999"/>
    <n v="14"/>
    <n v="53.26"/>
    <n v="89093"/>
    <s v="High"/>
    <s v="Low Risk"/>
    <s v="Discount Applied"/>
    <s v="Other"/>
    <n v="1510"/>
  </r>
  <r>
    <x v="1"/>
    <n v="0.09"/>
    <n v="30.73"/>
    <n v="4"/>
    <n v="191"/>
    <s v="Gerald Kearney"/>
    <s v="Regular Air"/>
    <s v="Home Office"/>
    <s v="Technology"/>
    <s v="Computer Peripherals"/>
    <s v="Small Box"/>
    <s v="Fellowes 17-key keypad for PS/2 interface"/>
    <n v="0.75"/>
    <x v="0"/>
    <x v="2"/>
    <s v="Illinois"/>
    <x v="53"/>
    <n v="60505"/>
    <d v="2015-04-09T00:00:00"/>
    <d v="2015-04-09T00:00:00"/>
    <n v="-99.986400000000003"/>
    <n v="7"/>
    <n v="203.49"/>
    <n v="89093"/>
    <s v="Low"/>
    <s v="Low Risk"/>
    <s v="Discount Applied"/>
    <s v="Other"/>
    <n v="971"/>
  </r>
  <r>
    <x v="1"/>
    <n v="0"/>
    <n v="125.99"/>
    <n v="8.08"/>
    <n v="191"/>
    <s v="Gerald Kearney"/>
    <s v="Regular Air"/>
    <s v="Home Office"/>
    <s v="Technology"/>
    <s v="Telephones and Communication"/>
    <s v="Small Box"/>
    <s v="StarTAC ST7762"/>
    <n v="0.56999999999999995"/>
    <x v="0"/>
    <x v="2"/>
    <s v="Illinois"/>
    <x v="53"/>
    <n v="60505"/>
    <d v="2015-04-09T00:00:00"/>
    <d v="2015-04-10T00:00:00"/>
    <n v="1348.59672"/>
    <n v="22"/>
    <n v="2356.0100000000002"/>
    <n v="89093"/>
    <s v="High"/>
    <s v="Low Risk"/>
    <s v="No Discount"/>
    <s v="High Profit Non-Standard Shipping"/>
    <n v="207"/>
  </r>
  <r>
    <x v="1"/>
    <n v="0"/>
    <n v="213.45"/>
    <n v="14.7"/>
    <n v="193"/>
    <s v="Danny Hong"/>
    <s v="Delivery Truck"/>
    <s v="Home Office"/>
    <s v="Technology"/>
    <s v="Office Machines"/>
    <s v="Jumbo Drum"/>
    <s v="Panasonic KX-P2130 Dot Matrix Printer"/>
    <n v="0.59"/>
    <x v="0"/>
    <x v="0"/>
    <s v="Utah"/>
    <x v="34"/>
    <n v="84041"/>
    <d v="2015-01-03T00:00:00"/>
    <d v="2015-01-05T00:00:00"/>
    <n v="-560.81417999999996"/>
    <n v="1"/>
    <n v="224.12"/>
    <n v="90430"/>
    <s v="Low"/>
    <s v="Low Risk"/>
    <s v="No Discount"/>
    <s v="Other"/>
    <n v="942"/>
  </r>
  <r>
    <x v="3"/>
    <n v="7.0000000000000007E-2"/>
    <n v="6.54"/>
    <n v="5.27"/>
    <n v="193"/>
    <s v="Danny Hong"/>
    <s v="Regular Air"/>
    <s v="Home Office"/>
    <s v="Office Supplies"/>
    <s v="Binders and Binder Accessories"/>
    <s v="Small Box"/>
    <s v="Wilson Jones® Four-Pocket Poly Binders"/>
    <n v="0.36"/>
    <x v="0"/>
    <x v="0"/>
    <s v="Utah"/>
    <x v="34"/>
    <n v="84041"/>
    <d v="2015-03-30T00:00:00"/>
    <d v="2015-04-01T00:00:00"/>
    <n v="-66.044499999999999"/>
    <n v="21"/>
    <n v="140.30000000000001"/>
    <n v="90432"/>
    <s v="Low"/>
    <s v="Low Risk"/>
    <s v="Discount Applied"/>
    <s v="Other"/>
    <n v="1109"/>
  </r>
  <r>
    <x v="1"/>
    <n v="0.02"/>
    <n v="6.48"/>
    <n v="9.17"/>
    <n v="194"/>
    <s v="Tammy Goldman"/>
    <s v="Regular Air"/>
    <s v="Home Office"/>
    <s v="Office Supplies"/>
    <s v="Paper"/>
    <s v="Small Box"/>
    <s v="Xerox 1996"/>
    <n v="0.37"/>
    <x v="0"/>
    <x v="0"/>
    <s v="Utah"/>
    <x v="54"/>
    <n v="84043"/>
    <d v="2015-01-10T00:00:00"/>
    <d v="2015-01-11T00:00:00"/>
    <n v="-105.68520000000001"/>
    <n v="4"/>
    <n v="28.2"/>
    <n v="90431"/>
    <s v="Low"/>
    <s v="Low Risk"/>
    <s v="Discount Applied"/>
    <s v="Other"/>
    <n v="1734"/>
  </r>
  <r>
    <x v="3"/>
    <n v="0.09"/>
    <n v="3.29"/>
    <n v="1.35"/>
    <n v="194"/>
    <s v="Tammy Goldman"/>
    <s v="Regular Air"/>
    <s v="Home Office"/>
    <s v="Office Supplies"/>
    <s v="Rubber Bands"/>
    <s v="Wrap Bag"/>
    <s v="Acco® Hot Clips™ Clips to Go"/>
    <n v="0.4"/>
    <x v="0"/>
    <x v="0"/>
    <s v="Utah"/>
    <x v="54"/>
    <n v="84043"/>
    <d v="2015-03-30T00:00:00"/>
    <d v="2015-04-01T00:00:00"/>
    <n v="15.66"/>
    <n v="23"/>
    <n v="71.55"/>
    <n v="90432"/>
    <s v="High"/>
    <s v="Low Risk"/>
    <s v="Discount Applied"/>
    <s v="Other"/>
    <n v="1385"/>
  </r>
  <r>
    <x v="2"/>
    <n v="0"/>
    <n v="161.55000000000001"/>
    <n v="19.989999999999998"/>
    <n v="197"/>
    <s v="Samantha Weaver"/>
    <s v="Regular Air"/>
    <s v="Home Office"/>
    <s v="Office Supplies"/>
    <s v="Storage &amp; Organization"/>
    <s v="Small Box"/>
    <s v="Fellowes Super Stor/Drawer® Files"/>
    <n v="0.66"/>
    <x v="0"/>
    <x v="2"/>
    <s v="Kansas"/>
    <x v="55"/>
    <n v="66212"/>
    <d v="2015-04-02T00:00:00"/>
    <d v="2015-04-04T00:00:00"/>
    <n v="1167.1580000000001"/>
    <n v="19"/>
    <n v="3108.98"/>
    <n v="88921"/>
    <s v="High"/>
    <s v="Low Risk"/>
    <s v="No Discount"/>
    <s v="High Profit Non-Standard Shipping"/>
    <n v="156"/>
  </r>
  <r>
    <x v="2"/>
    <n v="0"/>
    <n v="161.55000000000001"/>
    <n v="19.989999999999998"/>
    <n v="198"/>
    <s v="Leroy Blanchard"/>
    <s v="Regular Air"/>
    <s v="Home Office"/>
    <s v="Office Supplies"/>
    <s v="Storage &amp; Organization"/>
    <s v="Small Box"/>
    <s v="Fellowes Super Stor/Drawer® Files"/>
    <n v="0.66"/>
    <x v="0"/>
    <x v="2"/>
    <s v="Michigan"/>
    <x v="56"/>
    <n v="48138"/>
    <d v="2015-04-02T00:00:00"/>
    <d v="2015-04-04T00:00:00"/>
    <n v="1014.9200000000001"/>
    <n v="77"/>
    <n v="12599.55"/>
    <n v="51072"/>
    <s v="High"/>
    <s v="Low Risk"/>
    <s v="No Discount"/>
    <s v="High Profit Non-Standard Shipping"/>
    <n v="10"/>
  </r>
  <r>
    <x v="1"/>
    <n v="0.09"/>
    <n v="12.28"/>
    <n v="4.8600000000000003"/>
    <n v="202"/>
    <s v="Max Small"/>
    <s v="Regular Air"/>
    <s v="Home Office"/>
    <s v="Office Supplies"/>
    <s v="Paper"/>
    <s v="Small Box"/>
    <s v="Xerox 1933"/>
    <n v="0.38"/>
    <x v="0"/>
    <x v="2"/>
    <s v="Oklahoma"/>
    <x v="57"/>
    <n v="74006"/>
    <d v="2015-04-27T00:00:00"/>
    <d v="2015-04-28T00:00:00"/>
    <n v="1.73"/>
    <n v="3"/>
    <n v="34.65"/>
    <n v="88971"/>
    <s v="High"/>
    <s v="Low Risk"/>
    <s v="Discount Applied"/>
    <s v="Other"/>
    <n v="1669"/>
  </r>
  <r>
    <x v="0"/>
    <n v="0.03"/>
    <n v="7.37"/>
    <n v="5.53"/>
    <n v="202"/>
    <s v="Max Small"/>
    <s v="Regular Air"/>
    <s v="Home Office"/>
    <s v="Technology"/>
    <s v="Computer Peripherals"/>
    <s v="Small Pack"/>
    <s v="Imation 3.5&quot; Unformatted DS/HD Diskettes, 10/Box"/>
    <n v="0.69"/>
    <x v="0"/>
    <x v="2"/>
    <s v="Oklahoma"/>
    <x v="57"/>
    <n v="74006"/>
    <d v="2015-01-16T00:00:00"/>
    <d v="2015-01-18T00:00:00"/>
    <n v="-133.69999999999999"/>
    <n v="11"/>
    <n v="85.79"/>
    <n v="88972"/>
    <s v="Low"/>
    <s v="Low Risk"/>
    <s v="Discount Applied"/>
    <s v="Other"/>
    <n v="1308"/>
  </r>
  <r>
    <x v="4"/>
    <n v="0.05"/>
    <n v="1.86"/>
    <n v="2.58"/>
    <n v="210"/>
    <s v="Floyd Dale"/>
    <s v="Regular Air"/>
    <s v="Home Office"/>
    <s v="Office Supplies"/>
    <s v="Rubber Bands"/>
    <s v="Wrap Bag"/>
    <s v="Super Bands, 12/Pack"/>
    <n v="0.82"/>
    <x v="0"/>
    <x v="1"/>
    <s v="New York"/>
    <x v="58"/>
    <n v="12180"/>
    <d v="2015-01-17T00:00:00"/>
    <d v="2015-01-21T00:00:00"/>
    <n v="-66.62"/>
    <n v="9"/>
    <n v="17.61"/>
    <n v="85965"/>
    <s v="Low"/>
    <s v="Low Risk"/>
    <s v="Discount Applied"/>
    <s v="Other"/>
    <n v="1842"/>
  </r>
  <r>
    <x v="3"/>
    <n v="0.09"/>
    <n v="5.4"/>
    <n v="7.78"/>
    <n v="210"/>
    <s v="Floyd Dale"/>
    <s v="Express Air"/>
    <s v="Home Office"/>
    <s v="Office Supplies"/>
    <s v="Binders and Binder Accessories"/>
    <s v="Small Box"/>
    <s v="3M Organizer Strips"/>
    <n v="0.37"/>
    <x v="0"/>
    <x v="1"/>
    <s v="New York"/>
    <x v="58"/>
    <n v="12180"/>
    <d v="2015-06-02T00:00:00"/>
    <d v="2015-06-02T00:00:00"/>
    <n v="-21.487749999999998"/>
    <n v="4"/>
    <n v="27.3"/>
    <n v="85966"/>
    <s v="Low"/>
    <s v="Low Risk"/>
    <s v="Discount Applied"/>
    <s v="Other"/>
    <n v="1749"/>
  </r>
  <r>
    <x v="3"/>
    <n v="0.02"/>
    <n v="20.28"/>
    <n v="6.68"/>
    <n v="210"/>
    <s v="Floyd Dale"/>
    <s v="Regular Air"/>
    <s v="Home Office"/>
    <s v="Furniture"/>
    <s v="Office Furnishings"/>
    <s v="Small Box"/>
    <s v="Seth Thomas 8 1/2&quot; Cubicle Clock"/>
    <n v="0.53"/>
    <x v="0"/>
    <x v="1"/>
    <s v="New York"/>
    <x v="58"/>
    <n v="12180"/>
    <d v="2015-06-02T00:00:00"/>
    <d v="2015-06-02T00:00:00"/>
    <n v="44.677499999999995"/>
    <n v="3"/>
    <n v="64.75"/>
    <n v="85966"/>
    <s v="High"/>
    <s v="Low Risk"/>
    <s v="Discount Applied"/>
    <s v="Other"/>
    <n v="1430"/>
  </r>
  <r>
    <x v="3"/>
    <n v="0"/>
    <n v="11.55"/>
    <n v="2.36"/>
    <n v="210"/>
    <s v="Floyd Dale"/>
    <s v="Regular Air"/>
    <s v="Home Office"/>
    <s v="Office Supplies"/>
    <s v="Pens &amp; Art Supplies"/>
    <s v="Wrap Bag"/>
    <s v="Newell 309"/>
    <n v="0.55000000000000004"/>
    <x v="0"/>
    <x v="1"/>
    <s v="New York"/>
    <x v="58"/>
    <n v="12180"/>
    <d v="2015-06-02T00:00:00"/>
    <d v="2015-06-03T00:00:00"/>
    <n v="23.594999999999999"/>
    <n v="5"/>
    <n v="62.98"/>
    <n v="85966"/>
    <s v="High"/>
    <s v="Low Risk"/>
    <s v="No Discount"/>
    <s v="Other"/>
    <n v="1443"/>
  </r>
  <r>
    <x v="3"/>
    <n v="0.01"/>
    <n v="10.06"/>
    <n v="2.06"/>
    <n v="211"/>
    <s v="Anna Wood"/>
    <s v="Regular Air"/>
    <s v="Home Office"/>
    <s v="Office Supplies"/>
    <s v="Paper"/>
    <s v="Wrap Bag"/>
    <s v="Riverleaf Stik-Withit® Designer Note Cubes®"/>
    <n v="0.39"/>
    <x v="0"/>
    <x v="1"/>
    <s v="New York"/>
    <x v="59"/>
    <n v="13501"/>
    <d v="2015-01-06T00:00:00"/>
    <d v="2015-01-08T00:00:00"/>
    <n v="7.59"/>
    <n v="2"/>
    <n v="21.2"/>
    <n v="85964"/>
    <s v="High"/>
    <s v="Low Risk"/>
    <s v="Discount Applied"/>
    <s v="Other"/>
    <n v="1800"/>
  </r>
  <r>
    <x v="3"/>
    <n v="0"/>
    <n v="65.989999999999995"/>
    <n v="5.92"/>
    <n v="211"/>
    <s v="Anna Wood"/>
    <s v="Regular Air"/>
    <s v="Home Office"/>
    <s v="Technology"/>
    <s v="Telephones and Communication"/>
    <s v="Small Box"/>
    <s v="252"/>
    <n v="0.55000000000000004"/>
    <x v="0"/>
    <x v="1"/>
    <s v="New York"/>
    <x v="59"/>
    <n v="13501"/>
    <d v="2015-01-06T00:00:00"/>
    <d v="2015-01-08T00:00:00"/>
    <n v="-107.98699999999999"/>
    <n v="3"/>
    <n v="173.32"/>
    <n v="85964"/>
    <s v="Low"/>
    <s v="Low Risk"/>
    <s v="No Discount"/>
    <s v="Other"/>
    <n v="1031"/>
  </r>
  <r>
    <x v="3"/>
    <n v="0.05"/>
    <n v="2.08"/>
    <n v="2.56"/>
    <n v="211"/>
    <s v="Anna Wood"/>
    <s v="Regular Air"/>
    <s v="Home Office"/>
    <s v="Office Supplies"/>
    <s v="Scissors, Rulers and Trimmers"/>
    <s v="Small Pack"/>
    <s v="Kleencut® Forged Office Shears by Acme United Corporation"/>
    <n v="0.55000000000000004"/>
    <x v="0"/>
    <x v="1"/>
    <s v="New York"/>
    <x v="59"/>
    <n v="13501"/>
    <d v="2015-06-02T00:00:00"/>
    <d v="2015-06-03T00:00:00"/>
    <n v="-36.25"/>
    <n v="20"/>
    <n v="42.29"/>
    <n v="85966"/>
    <s v="Low"/>
    <s v="Low Risk"/>
    <s v="Discount Applied"/>
    <s v="Other"/>
    <n v="1602"/>
  </r>
  <r>
    <x v="3"/>
    <n v="0.05"/>
    <n v="119.99"/>
    <n v="56.14"/>
    <n v="218"/>
    <s v="Frances Saunders"/>
    <s v="Delivery Truck"/>
    <s v="Home Office"/>
    <s v="Technology"/>
    <s v="Office Machines"/>
    <s v="Jumbo Box"/>
    <s v="Hewlett-Packard 2600DN Business Color Inkjet Printer"/>
    <n v="0.39"/>
    <x v="0"/>
    <x v="0"/>
    <s v="Utah"/>
    <x v="60"/>
    <n v="84107"/>
    <d v="2015-06-09T00:00:00"/>
    <d v="2015-06-11T00:00:00"/>
    <n v="-102.5121"/>
    <n v="6"/>
    <n v="730.37"/>
    <n v="88048"/>
    <s v="Low"/>
    <s v="Low Risk"/>
    <s v="Discount Applied"/>
    <s v="Other"/>
    <n v="517"/>
  </r>
  <r>
    <x v="3"/>
    <n v="0.03"/>
    <n v="60.89"/>
    <n v="32.409999999999997"/>
    <n v="228"/>
    <s v="Colleen Andrews"/>
    <s v="Delivery Truck"/>
    <s v="Home Office"/>
    <s v="Furniture"/>
    <s v="Chairs &amp; Chairmats"/>
    <s v="Jumbo Drum"/>
    <s v="Global Push Button Manager's Chair, Indigo"/>
    <n v="0.56000000000000005"/>
    <x v="0"/>
    <x v="3"/>
    <s v="North Carolina"/>
    <x v="61"/>
    <n v="28227"/>
    <d v="2015-04-02T00:00:00"/>
    <d v="2015-04-03T00:00:00"/>
    <n v="36.353999999999999"/>
    <n v="7"/>
    <n v="450.49"/>
    <n v="88527"/>
    <s v="High"/>
    <s v="Low Risk"/>
    <s v="Discount Applied"/>
    <s v="Other"/>
    <n v="680"/>
  </r>
  <r>
    <x v="3"/>
    <n v="7.0000000000000007E-2"/>
    <n v="5.81"/>
    <n v="8.49"/>
    <n v="233"/>
    <s v="Michele Bullard"/>
    <s v="Regular Air"/>
    <s v="Home Office"/>
    <s v="Office Supplies"/>
    <s v="Binders and Binder Accessories"/>
    <s v="Small Box"/>
    <s v="Fellowes Black Plastic Comb Bindings"/>
    <n v="0.39"/>
    <x v="0"/>
    <x v="2"/>
    <s v="Illinois"/>
    <x v="62"/>
    <n v="60462"/>
    <d v="2015-02-20T00:00:00"/>
    <d v="2015-02-22T00:00:00"/>
    <n v="-243.23649999999998"/>
    <n v="10"/>
    <n v="58.8"/>
    <n v="90237"/>
    <s v="Low"/>
    <s v="Low Risk"/>
    <s v="Discount Applied"/>
    <s v="Other"/>
    <n v="1465"/>
  </r>
  <r>
    <x v="3"/>
    <n v="0.04"/>
    <n v="9.65"/>
    <n v="6.22"/>
    <n v="233"/>
    <s v="Michele Bullard"/>
    <s v="Regular Air"/>
    <s v="Home Office"/>
    <s v="Furniture"/>
    <s v="Office Furnishings"/>
    <s v="Small Box"/>
    <s v="Eldon Expressions™ Desk Accessory, Wood Pencil Holder, Oak"/>
    <n v="0.55000000000000004"/>
    <x v="0"/>
    <x v="2"/>
    <s v="Illinois"/>
    <x v="62"/>
    <n v="60462"/>
    <d v="2015-02-20T00:00:00"/>
    <d v="2015-02-21T00:00:00"/>
    <n v="-53.62"/>
    <n v="12"/>
    <n v="120.47"/>
    <n v="90237"/>
    <s v="Low"/>
    <s v="Low Risk"/>
    <s v="Discount Applied"/>
    <s v="Other"/>
    <n v="1165"/>
  </r>
  <r>
    <x v="2"/>
    <n v="0.06"/>
    <n v="279.81"/>
    <n v="23.19"/>
    <n v="234"/>
    <s v="Don Cameron"/>
    <s v="Delivery Truck"/>
    <s v="Home Office"/>
    <s v="Office Supplies"/>
    <s v="Appliances"/>
    <s v="Jumbo Drum"/>
    <s v="Sanyo 2.5 Cubic Foot Mid-Size Office Refrigerators"/>
    <n v="0.59"/>
    <x v="0"/>
    <x v="2"/>
    <s v="Iowa"/>
    <x v="63"/>
    <n v="50208"/>
    <d v="2015-02-05T00:00:00"/>
    <d v="2015-02-06T00:00:00"/>
    <n v="1103.9723999999999"/>
    <n v="6"/>
    <n v="1599.96"/>
    <n v="90236"/>
    <s v="High"/>
    <s v="Low Risk"/>
    <s v="Discount Applied"/>
    <s v="Other"/>
    <n v="299"/>
  </r>
  <r>
    <x v="0"/>
    <n v="0.03"/>
    <n v="28.53"/>
    <n v="1.49"/>
    <n v="234"/>
    <s v="Don Cameron"/>
    <s v="Regular Air"/>
    <s v="Home Office"/>
    <s v="Office Supplies"/>
    <s v="Binders and Binder Accessories"/>
    <s v="Small Box"/>
    <s v="Lock-Up Easel 'Spel-Binder'"/>
    <n v="0.38"/>
    <x v="0"/>
    <x v="2"/>
    <s v="Iowa"/>
    <x v="63"/>
    <n v="50208"/>
    <d v="2015-03-27T00:00:00"/>
    <d v="2015-03-29T00:00:00"/>
    <n v="136.33709999999999"/>
    <n v="7"/>
    <n v="197.59"/>
    <n v="90238"/>
    <s v="High"/>
    <s v="Low Risk"/>
    <s v="Discount Applied"/>
    <s v="Other"/>
    <n v="992"/>
  </r>
  <r>
    <x v="0"/>
    <n v="0.01"/>
    <n v="15.28"/>
    <n v="1.99"/>
    <n v="234"/>
    <s v="Don Cameron"/>
    <s v="Regular Air"/>
    <s v="Home Office"/>
    <s v="Technology"/>
    <s v="Computer Peripherals"/>
    <s v="Small Pack"/>
    <s v="Memorex 4.7GB DVD+R, 3/Pack"/>
    <n v="0.42"/>
    <x v="0"/>
    <x v="2"/>
    <s v="Iowa"/>
    <x v="63"/>
    <n v="50208"/>
    <d v="2015-03-27T00:00:00"/>
    <d v="2015-03-29T00:00:00"/>
    <n v="-12.46"/>
    <n v="2"/>
    <n v="33.04"/>
    <n v="90238"/>
    <s v="Low"/>
    <s v="Low Risk"/>
    <s v="Discount Applied"/>
    <s v="Other"/>
    <n v="1685"/>
  </r>
  <r>
    <x v="4"/>
    <n v="0.06"/>
    <n v="3.34"/>
    <n v="7.49"/>
    <n v="234"/>
    <s v="Don Cameron"/>
    <s v="Express Air"/>
    <s v="Home Office"/>
    <s v="Office Supplies"/>
    <s v="Pens &amp; Art Supplies"/>
    <s v="Wrap Bag"/>
    <s v="Eldon Spacemaker® Box, Quick-Snap Lid, Clear"/>
    <n v="0.54"/>
    <x v="0"/>
    <x v="2"/>
    <s v="Iowa"/>
    <x v="63"/>
    <n v="50208"/>
    <d v="2015-04-28T00:00:00"/>
    <d v="2015-04-30T00:00:00"/>
    <n v="-175.86"/>
    <n v="8"/>
    <n v="27.45"/>
    <n v="90239"/>
    <s v="Low"/>
    <s v="Low Risk"/>
    <s v="Discount Applied"/>
    <s v="Other"/>
    <n v="1746"/>
  </r>
  <r>
    <x v="1"/>
    <n v="0"/>
    <n v="442.14"/>
    <n v="14.7"/>
    <n v="236"/>
    <s v="Shawn McIntyre"/>
    <s v="Delivery Truck"/>
    <s v="Home Office"/>
    <s v="Technology"/>
    <s v="Office Machines"/>
    <s v="Jumbo Drum"/>
    <s v="Okidata ML390 Turbo Dot Matrix Printers"/>
    <n v="0.56000000000000005"/>
    <x v="0"/>
    <x v="0"/>
    <s v="Colorado"/>
    <x v="64"/>
    <n v="80027"/>
    <d v="2015-02-22T00:00:00"/>
    <d v="2015-02-22T00:00:00"/>
    <n v="3294.8258999999994"/>
    <n v="10"/>
    <n v="4775.1099999999997"/>
    <n v="86621"/>
    <s v="High"/>
    <s v="Low Risk"/>
    <s v="No Discount"/>
    <s v="Other"/>
    <n v="101"/>
  </r>
  <r>
    <x v="3"/>
    <n v="0.1"/>
    <n v="19.98"/>
    <n v="5.77"/>
    <n v="240"/>
    <s v="Gilbert Scarborough"/>
    <s v="Express Air"/>
    <s v="Home Office"/>
    <s v="Office Supplies"/>
    <s v="Paper"/>
    <s v="Small Box"/>
    <s v="Xerox Blank Computer Paper"/>
    <n v="0.38"/>
    <x v="0"/>
    <x v="0"/>
    <s v="Colorado"/>
    <x v="65"/>
    <n v="80817"/>
    <d v="2015-04-20T00:00:00"/>
    <d v="2015-04-20T00:00:00"/>
    <n v="35.090000000000003"/>
    <n v="3"/>
    <n v="57.41"/>
    <n v="90479"/>
    <s v="High"/>
    <s v="Low Risk"/>
    <s v="Discount Applied"/>
    <s v="Other"/>
    <n v="1475"/>
  </r>
  <r>
    <x v="3"/>
    <n v="0.06"/>
    <n v="259.70999999999998"/>
    <n v="66.67"/>
    <n v="241"/>
    <s v="Amy Ellis Holder"/>
    <s v="Delivery Truck"/>
    <s v="Home Office"/>
    <s v="Furniture"/>
    <s v="Tables"/>
    <s v="Jumbo Box"/>
    <s v="Bevis Round Bullnose 29&quot; High Table Top"/>
    <n v="0.61"/>
    <x v="0"/>
    <x v="0"/>
    <s v="Colorado"/>
    <x v="66"/>
    <n v="81503"/>
    <d v="2015-04-20T00:00:00"/>
    <d v="2015-04-21T00:00:00"/>
    <n v="785.63"/>
    <n v="11"/>
    <n v="2809.87"/>
    <n v="90479"/>
    <s v="High"/>
    <s v="Low Risk"/>
    <s v="Discount Applied"/>
    <s v="Other"/>
    <n v="167"/>
  </r>
  <r>
    <x v="4"/>
    <n v="0.01"/>
    <n v="5.94"/>
    <n v="9.92"/>
    <n v="241"/>
    <s v="Amy Ellis Holder"/>
    <s v="Regular Air"/>
    <s v="Home Office"/>
    <s v="Office Supplies"/>
    <s v="Binders and Binder Accessories"/>
    <s v="Small Box"/>
    <s v="Storex Dura Pro™ Binders"/>
    <n v="0.38"/>
    <x v="0"/>
    <x v="0"/>
    <s v="Colorado"/>
    <x v="66"/>
    <n v="81503"/>
    <d v="2015-05-26T00:00:00"/>
    <d v="2015-06-02T00:00:00"/>
    <n v="-256.51900000000001"/>
    <n v="13"/>
    <n v="79.930000000000007"/>
    <n v="90480"/>
    <s v="Low"/>
    <s v="Low Risk"/>
    <s v="Discount Applied"/>
    <s v="Other"/>
    <n v="1336"/>
  </r>
  <r>
    <x v="4"/>
    <n v="0.02"/>
    <n v="125.99"/>
    <n v="3"/>
    <n v="241"/>
    <s v="Amy Ellis Holder"/>
    <s v="Regular Air"/>
    <s v="Home Office"/>
    <s v="Technology"/>
    <s v="Telephones and Communication"/>
    <s v="Small Box"/>
    <s v="270c"/>
    <n v="0.59"/>
    <x v="0"/>
    <x v="0"/>
    <s v="Colorado"/>
    <x v="66"/>
    <n v="81503"/>
    <d v="2015-05-26T00:00:00"/>
    <d v="2015-05-26T00:00:00"/>
    <n v="398.358"/>
    <n v="8"/>
    <n v="873.18"/>
    <n v="90480"/>
    <s v="High"/>
    <s v="Low Risk"/>
    <s v="Discount Applied"/>
    <s v="Other"/>
    <n v="466"/>
  </r>
  <r>
    <x v="3"/>
    <n v="0.02"/>
    <n v="146.05000000000001"/>
    <n v="80.2"/>
    <n v="247"/>
    <s v="Marshall Brandt Briggs"/>
    <s v="Delivery Truck"/>
    <s v="Home Office"/>
    <s v="Furniture"/>
    <s v="Tables"/>
    <s v="Jumbo Box"/>
    <s v="BPI Conference Tables"/>
    <n v="0.71"/>
    <x v="0"/>
    <x v="3"/>
    <s v="Tennessee"/>
    <x v="67"/>
    <n v="37804"/>
    <d v="2015-02-23T00:00:00"/>
    <d v="2015-02-23T00:00:00"/>
    <n v="-101.19200000000001"/>
    <n v="5"/>
    <n v="798.69"/>
    <n v="89139"/>
    <s v="Low"/>
    <s v="Low Risk"/>
    <s v="Discount Applied"/>
    <s v="Other"/>
    <n v="492"/>
  </r>
  <r>
    <x v="3"/>
    <n v="0.06"/>
    <n v="65.989999999999995"/>
    <n v="5.92"/>
    <n v="247"/>
    <s v="Marshall Brandt Briggs"/>
    <s v="Regular Air"/>
    <s v="Home Office"/>
    <s v="Technology"/>
    <s v="Telephones and Communication"/>
    <s v="Small Box"/>
    <s v="252"/>
    <n v="0.55000000000000004"/>
    <x v="0"/>
    <x v="3"/>
    <s v="Tennessee"/>
    <x v="67"/>
    <n v="37804"/>
    <d v="2015-02-23T00:00:00"/>
    <d v="2015-02-24T00:00:00"/>
    <n v="-3.3320000000000336"/>
    <n v="14"/>
    <n v="792.11"/>
    <n v="89139"/>
    <s v="Low"/>
    <s v="Low Risk"/>
    <s v="Discount Applied"/>
    <s v="Other"/>
    <n v="494"/>
  </r>
  <r>
    <x v="3"/>
    <n v="0.09"/>
    <n v="2.88"/>
    <n v="0.99"/>
    <n v="247"/>
    <s v="Marshall Brandt Briggs"/>
    <s v="Regular Air"/>
    <s v="Home Office"/>
    <s v="Office Supplies"/>
    <s v="Labels"/>
    <s v="Small Box"/>
    <s v="Avery 514"/>
    <n v="0.36"/>
    <x v="0"/>
    <x v="3"/>
    <s v="Tennessee"/>
    <x v="67"/>
    <n v="37804"/>
    <d v="2015-03-21T00:00:00"/>
    <d v="2015-03-23T00:00:00"/>
    <n v="-145.08199999999999"/>
    <n v="10"/>
    <n v="28.73"/>
    <n v="89140"/>
    <s v="Low"/>
    <s v="Low Risk"/>
    <s v="Discount Applied"/>
    <s v="Other"/>
    <n v="1727"/>
  </r>
  <r>
    <x v="2"/>
    <n v="0.02"/>
    <n v="2.58"/>
    <n v="1.3"/>
    <n v="250"/>
    <s v="Brenda Nelson Blanchard"/>
    <s v="Express Air"/>
    <s v="Home Office"/>
    <s v="Office Supplies"/>
    <s v="Pens &amp; Art Supplies"/>
    <s v="Wrap Bag"/>
    <s v="DIXON Oriole® Pencils"/>
    <n v="0.59"/>
    <x v="0"/>
    <x v="2"/>
    <s v="Minnesota"/>
    <x v="68"/>
    <n v="55423"/>
    <d v="2015-05-28T00:00:00"/>
    <d v="2015-05-29T00:00:00"/>
    <n v="1.1080000000000014"/>
    <n v="39"/>
    <n v="109.74"/>
    <n v="87214"/>
    <s v="High"/>
    <s v="Low Risk"/>
    <s v="Discount Applied"/>
    <s v="Other"/>
    <n v="1204"/>
  </r>
  <r>
    <x v="2"/>
    <n v="0.02"/>
    <n v="65.989999999999995"/>
    <n v="3.9"/>
    <n v="250"/>
    <s v="Brenda Nelson Blanchard"/>
    <s v="Regular Air"/>
    <s v="Home Office"/>
    <s v="Technology"/>
    <s v="Telephones and Communication"/>
    <s v="Small Box"/>
    <s v="StarTAC Series"/>
    <n v="0.55000000000000004"/>
    <x v="0"/>
    <x v="2"/>
    <s v="Minnesota"/>
    <x v="68"/>
    <n v="55423"/>
    <d v="2015-05-28T00:00:00"/>
    <d v="2015-05-29T00:00:00"/>
    <n v="1061.3790000000001"/>
    <n v="27"/>
    <n v="1543.55"/>
    <n v="87214"/>
    <s v="High"/>
    <s v="Low Risk"/>
    <s v="Discount Applied"/>
    <s v="Other"/>
    <n v="306"/>
  </r>
  <r>
    <x v="3"/>
    <n v="0.1"/>
    <n v="280.98"/>
    <n v="35.67"/>
    <n v="254"/>
    <s v="Brett Hawkins"/>
    <s v="Delivery Truck"/>
    <s v="Home Office"/>
    <s v="Furniture"/>
    <s v="Tables"/>
    <s v="Jumbo Box"/>
    <s v="Global Adaptabilities™ Conference Tables"/>
    <n v="0.66"/>
    <x v="0"/>
    <x v="0"/>
    <s v="Colorado"/>
    <x v="69"/>
    <n v="80126"/>
    <d v="2015-06-10T00:00:00"/>
    <d v="2015-06-11T00:00:00"/>
    <n v="-53.744999999999997"/>
    <n v="5"/>
    <n v="1332.82"/>
    <n v="86268"/>
    <s v="Low"/>
    <s v="Low Risk"/>
    <s v="Discount Applied"/>
    <s v="Other"/>
    <n v="346"/>
  </r>
  <r>
    <x v="2"/>
    <n v="0.03"/>
    <n v="8.34"/>
    <n v="2.64"/>
    <n v="256"/>
    <s v="Irene Li"/>
    <s v="Regular Air"/>
    <s v="Home Office"/>
    <s v="Office Supplies"/>
    <s v="Scissors, Rulers and Trimmers"/>
    <s v="Small Pack"/>
    <s v="Acme® Elite Stainless Steel Scissors"/>
    <n v="0.59"/>
    <x v="0"/>
    <x v="1"/>
    <s v="Pennsylvania"/>
    <x v="70"/>
    <n v="17331"/>
    <d v="2015-01-31T00:00:00"/>
    <d v="2015-02-02T00:00:00"/>
    <n v="0.68399999999999894"/>
    <n v="4"/>
    <n v="34.64"/>
    <n v="86267"/>
    <s v="High"/>
    <s v="Low Risk"/>
    <s v="Discount Applied"/>
    <s v="Other"/>
    <n v="1670"/>
  </r>
  <r>
    <x v="3"/>
    <n v="0.05"/>
    <n v="17.48"/>
    <n v="1.99"/>
    <n v="258"/>
    <s v="Allan Shields"/>
    <s v="Regular Air"/>
    <s v="Home Office"/>
    <s v="Technology"/>
    <s v="Computer Peripherals"/>
    <s v="Small Pack"/>
    <s v="Maxell Pro 80 Minute CD-R, 10/Pack"/>
    <n v="0.45"/>
    <x v="0"/>
    <x v="3"/>
    <s v="Florida"/>
    <x v="71"/>
    <n v="33772"/>
    <d v="2015-01-02T00:00:00"/>
    <d v="2015-01-04T00:00:00"/>
    <n v="-127.00800000000001"/>
    <n v="3"/>
    <n v="52.47"/>
    <n v="85858"/>
    <s v="Low"/>
    <s v="Low Risk"/>
    <s v="Discount Applied"/>
    <s v="Other"/>
    <n v="1516"/>
  </r>
  <r>
    <x v="4"/>
    <n v="0.09"/>
    <n v="2.88"/>
    <n v="0.7"/>
    <n v="259"/>
    <s v="Edward Pugh"/>
    <s v="Regular Air"/>
    <s v="Home Office"/>
    <s v="Office Supplies"/>
    <s v="Pens &amp; Art Supplies"/>
    <s v="Wrap Bag"/>
    <s v="Newell 340"/>
    <n v="0.56000000000000005"/>
    <x v="0"/>
    <x v="0"/>
    <s v="New Mexico"/>
    <x v="72"/>
    <n v="87505"/>
    <d v="2015-01-19T00:00:00"/>
    <d v="2015-01-19T00:00:00"/>
    <n v="5.7532000000000005"/>
    <n v="10"/>
    <n v="26.38"/>
    <n v="85857"/>
    <s v="High"/>
    <s v="Low Risk"/>
    <s v="Discount Applied"/>
    <s v="Other"/>
    <n v="1753"/>
  </r>
  <r>
    <x v="0"/>
    <n v="0.05"/>
    <n v="31.76"/>
    <n v="45.51"/>
    <n v="263"/>
    <s v="Carlos Hess"/>
    <s v="Delivery Truck"/>
    <s v="Home Office"/>
    <s v="Furniture"/>
    <s v="Tables"/>
    <s v="Jumbo Box"/>
    <s v="Hon iLevel™ Computer Training Table"/>
    <n v="0.65"/>
    <x v="0"/>
    <x v="1"/>
    <s v="Ohio"/>
    <x v="73"/>
    <n v="44106"/>
    <d v="2015-01-21T00:00:00"/>
    <d v="2015-01-23T00:00:00"/>
    <n v="-2177.9860960000001"/>
    <n v="9"/>
    <n v="304.33999999999997"/>
    <n v="86297"/>
    <s v="Low"/>
    <s v="Low Risk"/>
    <s v="Discount Applied"/>
    <s v="Other"/>
    <n v="815"/>
  </r>
  <r>
    <x v="1"/>
    <n v="0"/>
    <n v="73.98"/>
    <n v="12.14"/>
    <n v="266"/>
    <s v="Ross Frederick"/>
    <s v="Express Air"/>
    <s v="Home Office"/>
    <s v="Technology"/>
    <s v="Computer Peripherals"/>
    <s v="Small Box"/>
    <s v="Keytronic 105-Key Spanish Keyboard"/>
    <n v="0.67"/>
    <x v="0"/>
    <x v="2"/>
    <s v="Texas"/>
    <x v="74"/>
    <n v="78207"/>
    <d v="2015-05-18T00:00:00"/>
    <d v="2015-05-20T00:00:00"/>
    <n v="326.25"/>
    <n v="17"/>
    <n v="1300.81"/>
    <n v="90593"/>
    <s v="High"/>
    <s v="Low Risk"/>
    <s v="No Discount"/>
    <s v="High Profit Non-Standard Shipping"/>
    <n v="350"/>
  </r>
  <r>
    <x v="3"/>
    <n v="0.08"/>
    <n v="6.48"/>
    <n v="7.03"/>
    <n v="266"/>
    <s v="Ross Frederick"/>
    <s v="Regular Air"/>
    <s v="Home Office"/>
    <s v="Office Supplies"/>
    <s v="Paper"/>
    <s v="Small Box"/>
    <s v="Xerox 214"/>
    <n v="0.37"/>
    <x v="0"/>
    <x v="2"/>
    <s v="Texas"/>
    <x v="74"/>
    <n v="78207"/>
    <d v="2015-05-15T00:00:00"/>
    <d v="2015-05-16T00:00:00"/>
    <n v="8.9320000000000093"/>
    <n v="10"/>
    <n v="67.86"/>
    <n v="90594"/>
    <s v="High"/>
    <s v="Low Risk"/>
    <s v="Discount Applied"/>
    <s v="Other"/>
    <n v="1404"/>
  </r>
  <r>
    <x v="3"/>
    <n v="0.01"/>
    <n v="20.34"/>
    <n v="35"/>
    <n v="266"/>
    <s v="Ross Frederick"/>
    <s v="Regular Air"/>
    <s v="Home Office"/>
    <s v="Office Supplies"/>
    <s v="Storage &amp; Organization"/>
    <s v="Large Box"/>
    <s v="Tennsco Commercial Shelving"/>
    <n v="0.84"/>
    <x v="0"/>
    <x v="2"/>
    <s v="Texas"/>
    <x v="74"/>
    <n v="78207"/>
    <d v="2015-05-15T00:00:00"/>
    <d v="2015-05-16T00:00:00"/>
    <n v="229.63800000000015"/>
    <n v="33"/>
    <n v="747.28"/>
    <n v="90594"/>
    <s v="High"/>
    <s v="Low Risk"/>
    <s v="Discount Applied"/>
    <s v="Other"/>
    <n v="507"/>
  </r>
  <r>
    <x v="4"/>
    <n v="0.02"/>
    <n v="5.58"/>
    <n v="5.3"/>
    <n v="268"/>
    <s v="James Beck"/>
    <s v="Regular Air"/>
    <s v="Home Office"/>
    <s v="Office Supplies"/>
    <s v="Envelopes"/>
    <s v="Small Box"/>
    <s v="Staples Brown Kraft Recycled Clasp Envelopes"/>
    <n v="0.35"/>
    <x v="0"/>
    <x v="0"/>
    <s v="Arizona"/>
    <x v="75"/>
    <n v="86001"/>
    <d v="2015-04-07T00:00:00"/>
    <d v="2015-04-12T00:00:00"/>
    <n v="-22.48"/>
    <n v="3"/>
    <n v="18.670000000000002"/>
    <n v="88941"/>
    <s v="Low"/>
    <s v="Low Risk"/>
    <s v="Discount Applied"/>
    <s v="Other"/>
    <n v="1833"/>
  </r>
  <r>
    <x v="4"/>
    <n v="0.03"/>
    <n v="40.89"/>
    <n v="18.98"/>
    <n v="268"/>
    <s v="James Beck"/>
    <s v="Regular Air"/>
    <s v="Home Office"/>
    <s v="Furniture"/>
    <s v="Office Furnishings"/>
    <s v="Small Box"/>
    <s v="Eldon Executive Woodline II Cherry Finish Desk Accessories"/>
    <n v="0.56999999999999995"/>
    <x v="0"/>
    <x v="0"/>
    <s v="Arizona"/>
    <x v="75"/>
    <n v="86001"/>
    <d v="2015-04-07T00:00:00"/>
    <d v="2015-04-14T00:00:00"/>
    <n v="78.98"/>
    <n v="5"/>
    <n v="210.77"/>
    <n v="88941"/>
    <s v="High"/>
    <s v="Low Risk"/>
    <s v="Discount Applied"/>
    <s v="Other"/>
    <n v="959"/>
  </r>
  <r>
    <x v="4"/>
    <n v="0.09"/>
    <n v="35.94"/>
    <n v="6.66"/>
    <n v="269"/>
    <s v="Calvin Boyette"/>
    <s v="Regular Air"/>
    <s v="Home Office"/>
    <s v="Office Supplies"/>
    <s v="Envelopes"/>
    <s v="Small Box"/>
    <s v="Tyvek ® Top-Opening Peel &amp; Seel ® Envelopes, Gray"/>
    <n v="0.4"/>
    <x v="0"/>
    <x v="0"/>
    <s v="Arizona"/>
    <x v="76"/>
    <n v="85234"/>
    <d v="2015-06-05T00:00:00"/>
    <d v="2015-06-10T00:00:00"/>
    <n v="144.2928"/>
    <n v="6"/>
    <n v="209.12"/>
    <n v="88942"/>
    <s v="High"/>
    <s v="Low Risk"/>
    <s v="Discount Applied"/>
    <s v="Other"/>
    <n v="963"/>
  </r>
  <r>
    <x v="4"/>
    <n v="0"/>
    <n v="170.98"/>
    <n v="13.99"/>
    <n v="269"/>
    <s v="Calvin Boyette"/>
    <s v="Regular Air"/>
    <s v="Home Office"/>
    <s v="Furniture"/>
    <s v="Office Furnishings"/>
    <s v="Medium Box"/>
    <s v="Tenex Antistatic Computer Chair Mats"/>
    <n v="0.75"/>
    <x v="0"/>
    <x v="0"/>
    <s v="Arizona"/>
    <x v="76"/>
    <n v="85234"/>
    <d v="2015-06-05T00:00:00"/>
    <d v="2015-06-12T00:00:00"/>
    <n v="888.14729999999997"/>
    <n v="7"/>
    <n v="1287.17"/>
    <n v="88942"/>
    <s v="High"/>
    <s v="Low Risk"/>
    <s v="No Discount"/>
    <s v="High Profit Non-Standard Shipping"/>
    <n v="352"/>
  </r>
  <r>
    <x v="4"/>
    <n v="0.09"/>
    <n v="4.9800000000000004"/>
    <n v="7.44"/>
    <n v="269"/>
    <s v="Calvin Boyette"/>
    <s v="Regular Air"/>
    <s v="Home Office"/>
    <s v="Office Supplies"/>
    <s v="Paper"/>
    <s v="Small Box"/>
    <s v="Xerox 1922"/>
    <n v="0.36"/>
    <x v="0"/>
    <x v="0"/>
    <s v="Arizona"/>
    <x v="76"/>
    <n v="85234"/>
    <d v="2015-06-05T00:00:00"/>
    <d v="2015-06-07T00:00:00"/>
    <n v="-46.005000000000003"/>
    <n v="9"/>
    <n v="46.17"/>
    <n v="88942"/>
    <s v="Low"/>
    <s v="Low Risk"/>
    <s v="Discount Applied"/>
    <s v="Other"/>
    <n v="1564"/>
  </r>
  <r>
    <x v="3"/>
    <n v="0.1"/>
    <n v="80.97"/>
    <n v="30.06"/>
    <n v="271"/>
    <s v="Sam Rouse"/>
    <s v="Delivery Truck"/>
    <s v="Home Office"/>
    <s v="Technology"/>
    <s v="Office Machines"/>
    <s v="Jumbo Box"/>
    <s v="Hewlett-Packard Deskjet 940 REFURBISHED Color Inkjet Printer"/>
    <n v="0.4"/>
    <x v="0"/>
    <x v="3"/>
    <s v="Georgia"/>
    <x v="77"/>
    <n v="30297"/>
    <d v="2015-03-30T00:00:00"/>
    <d v="2015-03-31T00:00:00"/>
    <n v="128.02529999999999"/>
    <n v="12"/>
    <n v="899.81"/>
    <n v="88940"/>
    <s v="High"/>
    <s v="Low Risk"/>
    <s v="Discount Applied"/>
    <s v="Other"/>
    <n v="453"/>
  </r>
  <r>
    <x v="4"/>
    <n v="0.02"/>
    <n v="5.58"/>
    <n v="5.3"/>
    <n v="272"/>
    <s v="Eleanor Swain"/>
    <s v="Regular Air"/>
    <s v="Home Office"/>
    <s v="Office Supplies"/>
    <s v="Envelopes"/>
    <s v="Small Box"/>
    <s v="Staples Brown Kraft Recycled Clasp Envelopes"/>
    <n v="0.35"/>
    <x v="0"/>
    <x v="3"/>
    <s v="North Carolina"/>
    <x v="78"/>
    <n v="28204"/>
    <d v="2015-04-07T00:00:00"/>
    <d v="2015-04-12T00:00:00"/>
    <n v="-29.898400000000002"/>
    <n v="11"/>
    <n v="68.459999999999994"/>
    <n v="5509"/>
    <s v="Low"/>
    <s v="Low Risk"/>
    <s v="Discount Applied"/>
    <s v="Other"/>
    <n v="1400"/>
  </r>
  <r>
    <x v="4"/>
    <n v="0.03"/>
    <n v="40.89"/>
    <n v="18.98"/>
    <n v="272"/>
    <s v="Eleanor Swain"/>
    <s v="Regular Air"/>
    <s v="Home Office"/>
    <s v="Furniture"/>
    <s v="Office Furnishings"/>
    <s v="Small Box"/>
    <s v="Eldon Executive Woodline II Cherry Finish Desk Accessories"/>
    <n v="0.56999999999999995"/>
    <x v="0"/>
    <x v="3"/>
    <s v="North Carolina"/>
    <x v="78"/>
    <n v="28204"/>
    <d v="2015-04-07T00:00:00"/>
    <d v="2015-04-14T00:00:00"/>
    <n v="52.916600000000003"/>
    <n v="21"/>
    <n v="885.23"/>
    <n v="5509"/>
    <s v="High"/>
    <s v="Low Risk"/>
    <s v="Discount Applied"/>
    <s v="Other"/>
    <n v="458"/>
  </r>
  <r>
    <x v="4"/>
    <n v="0.09"/>
    <n v="35.94"/>
    <n v="6.66"/>
    <n v="272"/>
    <s v="Eleanor Swain"/>
    <s v="Regular Air"/>
    <s v="Home Office"/>
    <s v="Office Supplies"/>
    <s v="Envelopes"/>
    <s v="Small Box"/>
    <s v="Tyvek ® Top-Opening Peel &amp; Seel ® Envelopes, Gray"/>
    <n v="0.4"/>
    <x v="0"/>
    <x v="3"/>
    <s v="North Carolina"/>
    <x v="78"/>
    <n v="28204"/>
    <d v="2015-06-05T00:00:00"/>
    <d v="2015-06-10T00:00:00"/>
    <n v="72.1858"/>
    <n v="24"/>
    <n v="836.47"/>
    <n v="36069"/>
    <s v="High"/>
    <s v="Low Risk"/>
    <s v="Discount Applied"/>
    <s v="Other"/>
    <n v="472"/>
  </r>
  <r>
    <x v="4"/>
    <n v="0.09"/>
    <n v="4.9800000000000004"/>
    <n v="7.44"/>
    <n v="272"/>
    <s v="Eleanor Swain"/>
    <s v="Regular Air"/>
    <s v="Home Office"/>
    <s v="Office Supplies"/>
    <s v="Paper"/>
    <s v="Small Box"/>
    <s v="Xerox 1922"/>
    <n v="0.36"/>
    <x v="0"/>
    <x v="3"/>
    <s v="North Carolina"/>
    <x v="78"/>
    <n v="28204"/>
    <d v="2015-06-05T00:00:00"/>
    <d v="2015-06-07T00:00:00"/>
    <n v="-122.3733"/>
    <n v="37"/>
    <n v="189.83"/>
    <n v="36069"/>
    <s v="Low"/>
    <s v="Low Risk"/>
    <s v="Discount Applied"/>
    <s v="Other"/>
    <n v="1011"/>
  </r>
  <r>
    <x v="1"/>
    <n v="0.09"/>
    <n v="15.28"/>
    <n v="10.91"/>
    <n v="275"/>
    <s v="Roger Blalock Cassidy"/>
    <s v="Regular Air"/>
    <s v="Home Office"/>
    <s v="Office Supplies"/>
    <s v="Binders and Binder Accessories"/>
    <s v="Small Box"/>
    <s v="Recycled Premium Regency Composition Covers"/>
    <n v="0.36"/>
    <x v="0"/>
    <x v="1"/>
    <s v="Connecticut"/>
    <x v="79"/>
    <n v="6824"/>
    <d v="2015-01-24T00:00:00"/>
    <d v="2015-01-25T00:00:00"/>
    <n v="-51.75"/>
    <n v="4"/>
    <n v="61.52"/>
    <n v="89292"/>
    <s v="Low"/>
    <s v="Low Risk"/>
    <s v="Discount Applied"/>
    <s v="Other"/>
    <n v="1446"/>
  </r>
  <r>
    <x v="2"/>
    <n v="0.04"/>
    <n v="1.98"/>
    <n v="0.7"/>
    <n v="276"/>
    <s v="Lucille Rankin"/>
    <s v="Express Air"/>
    <s v="Home Office"/>
    <s v="Office Supplies"/>
    <s v="Rubber Bands"/>
    <s v="Wrap Bag"/>
    <s v="Brites Rubber Bands, 1 1/2 oz. Box"/>
    <n v="0.83"/>
    <x v="0"/>
    <x v="1"/>
    <s v="Connecticut"/>
    <x v="80"/>
    <n v="6111"/>
    <d v="2015-05-21T00:00:00"/>
    <d v="2015-05-22T00:00:00"/>
    <n v="-1"/>
    <n v="3"/>
    <n v="8.3000000000000007"/>
    <n v="89291"/>
    <s v="Low"/>
    <s v="Low Risk"/>
    <s v="Discount Applied"/>
    <s v="Other"/>
    <n v="1922"/>
  </r>
  <r>
    <x v="2"/>
    <n v="0.03"/>
    <n v="55.99"/>
    <n v="5"/>
    <n v="282"/>
    <s v="Vickie Andrews"/>
    <s v="Regular Air"/>
    <s v="Home Office"/>
    <s v="Technology"/>
    <s v="Telephones and Communication"/>
    <s v="Small Pack"/>
    <s v="Accessory36"/>
    <n v="0.83"/>
    <x v="0"/>
    <x v="1"/>
    <s v="New Jersey"/>
    <x v="81"/>
    <n v="7109"/>
    <d v="2015-05-21T00:00:00"/>
    <d v="2015-05-22T00:00:00"/>
    <n v="-221.25399999999999"/>
    <n v="9"/>
    <n v="416.95"/>
    <n v="89291"/>
    <s v="Low"/>
    <s v="Low Risk"/>
    <s v="Discount Applied"/>
    <s v="Other"/>
    <n v="703"/>
  </r>
  <r>
    <x v="0"/>
    <n v="0.1"/>
    <n v="1.68"/>
    <n v="1.57"/>
    <n v="283"/>
    <s v="Pauline Boyette"/>
    <s v="Regular Air"/>
    <s v="Home Office"/>
    <s v="Office Supplies"/>
    <s v="Pens &amp; Art Supplies"/>
    <s v="Wrap Bag"/>
    <s v="Newell 323"/>
    <n v="0.59"/>
    <x v="0"/>
    <x v="1"/>
    <s v="New Jersey"/>
    <x v="82"/>
    <n v="7101"/>
    <d v="2015-06-17T00:00:00"/>
    <d v="2015-06-18T00:00:00"/>
    <n v="-11.57"/>
    <n v="11"/>
    <n v="18.71"/>
    <n v="89293"/>
    <s v="Low"/>
    <s v="Low Risk"/>
    <s v="Discount Applied"/>
    <s v="Other"/>
    <n v="1830"/>
  </r>
  <r>
    <x v="4"/>
    <n v="0"/>
    <n v="4.13"/>
    <n v="5.34"/>
    <n v="286"/>
    <s v="Virginia Gay"/>
    <s v="Regular Air"/>
    <s v="Home Office"/>
    <s v="Office Supplies"/>
    <s v="Binders and Binder Accessories"/>
    <s v="Small Box"/>
    <s v="ACCOHIDE® Binder by Acco"/>
    <n v="0.38"/>
    <x v="0"/>
    <x v="2"/>
    <s v="Kansas"/>
    <x v="83"/>
    <n v="66203"/>
    <d v="2015-06-17T00:00:00"/>
    <d v="2015-06-21T00:00:00"/>
    <n v="-61.870000000000005"/>
    <n v="9"/>
    <n v="40.950000000000003"/>
    <n v="89761"/>
    <s v="Low"/>
    <s v="Low Risk"/>
    <s v="No Discount"/>
    <s v="Other"/>
    <n v="1611"/>
  </r>
  <r>
    <x v="4"/>
    <n v="0.1"/>
    <n v="130.97999999999999"/>
    <n v="54.74"/>
    <n v="286"/>
    <s v="Virginia Gay"/>
    <s v="Delivery Truck"/>
    <s v="Home Office"/>
    <s v="Furniture"/>
    <s v="Bookcases"/>
    <s v="Jumbo Box"/>
    <s v="O'Sullivan Elevations Bookcase, Cherry Finish"/>
    <n v="0.69"/>
    <x v="0"/>
    <x v="2"/>
    <s v="Kansas"/>
    <x v="83"/>
    <n v="66203"/>
    <d v="2015-06-17T00:00:00"/>
    <d v="2015-06-21T00:00:00"/>
    <n v="-530.24"/>
    <n v="9"/>
    <n v="1155.73"/>
    <n v="89761"/>
    <s v="Low"/>
    <s v="Low Risk"/>
    <s v="Discount Applied"/>
    <s v="Other"/>
    <n v="383"/>
  </r>
  <r>
    <x v="2"/>
    <n v="0.09"/>
    <n v="28.48"/>
    <n v="1.99"/>
    <n v="288"/>
    <s v="Patricia Cole Blair"/>
    <s v="Regular Air"/>
    <s v="Home Office"/>
    <s v="Technology"/>
    <s v="Computer Peripherals"/>
    <s v="Small Pack"/>
    <s v="Memorex 4.7GB DVD+RW, 3/Pack"/>
    <n v="0.4"/>
    <x v="0"/>
    <x v="2"/>
    <s v="Kansas"/>
    <x v="84"/>
    <n v="67212"/>
    <d v="2015-01-16T00:00:00"/>
    <d v="2015-01-19T00:00:00"/>
    <n v="132.68699999999998"/>
    <n v="7"/>
    <n v="192.3"/>
    <n v="89762"/>
    <s v="High"/>
    <s v="Low Risk"/>
    <s v="Discount Applied"/>
    <s v="Other"/>
    <n v="1006"/>
  </r>
  <r>
    <x v="2"/>
    <n v="0.08"/>
    <n v="65.989999999999995"/>
    <n v="4.99"/>
    <n v="288"/>
    <s v="Patricia Cole Blair"/>
    <s v="Express Air"/>
    <s v="Home Office"/>
    <s v="Technology"/>
    <s v="Telephones and Communication"/>
    <s v="Small Box"/>
    <s v="MicroTAC 650"/>
    <n v="0.57999999999999996"/>
    <x v="0"/>
    <x v="2"/>
    <s v="Kansas"/>
    <x v="84"/>
    <n v="67212"/>
    <d v="2015-01-16T00:00:00"/>
    <d v="2015-01-18T00:00:00"/>
    <n v="496.89"/>
    <n v="14"/>
    <n v="748.1"/>
    <n v="89762"/>
    <s v="High"/>
    <s v="Low Risk"/>
    <s v="Discount Applied"/>
    <s v="Other"/>
    <n v="506"/>
  </r>
  <r>
    <x v="1"/>
    <n v="0.04"/>
    <n v="4.9800000000000004"/>
    <n v="4.62"/>
    <n v="290"/>
    <s v="Sara O'Connor"/>
    <s v="Regular Air"/>
    <s v="Home Office"/>
    <s v="Technology"/>
    <s v="Computer Peripherals"/>
    <s v="Small Pack"/>
    <s v="Imation 3.5&quot;, DISKETTE 44766 HGHLD3.52HD/FM, 10/Pack"/>
    <n v="0.64"/>
    <x v="0"/>
    <x v="0"/>
    <s v="Colorado"/>
    <x v="85"/>
    <n v="80538"/>
    <d v="2015-03-25T00:00:00"/>
    <d v="2015-03-26T00:00:00"/>
    <n v="-135.16"/>
    <n v="20"/>
    <n v="102.54"/>
    <n v="90837"/>
    <s v="Low"/>
    <s v="Low Risk"/>
    <s v="Discount Applied"/>
    <s v="Other"/>
    <n v="1222"/>
  </r>
  <r>
    <x v="0"/>
    <n v="0.01"/>
    <n v="8.33"/>
    <n v="1.99"/>
    <n v="306"/>
    <s v="Thomas McAllister"/>
    <s v="Regular Air"/>
    <s v="Home Office"/>
    <s v="Technology"/>
    <s v="Computer Peripherals"/>
    <s v="Small Pack"/>
    <s v="80 Minute Slim Jewel Case CD-R , 10/Pack - Staples"/>
    <n v="0.52"/>
    <x v="0"/>
    <x v="1"/>
    <s v="Maryland"/>
    <x v="86"/>
    <n v="21208"/>
    <d v="2015-02-14T00:00:00"/>
    <d v="2015-02-15T00:00:00"/>
    <n v="15.895199999999999"/>
    <n v="8"/>
    <n v="70.16"/>
    <n v="87057"/>
    <s v="High"/>
    <s v="Low Risk"/>
    <s v="Discount Applied"/>
    <s v="Other"/>
    <n v="1388"/>
  </r>
  <r>
    <x v="0"/>
    <n v="0.04"/>
    <n v="85.99"/>
    <n v="0.99"/>
    <n v="306"/>
    <s v="Thomas McAllister"/>
    <s v="Regular Air"/>
    <s v="Home Office"/>
    <s v="Technology"/>
    <s v="Telephones and Communication"/>
    <s v="Wrap Bag"/>
    <s v="Accessory34"/>
    <n v="0.55000000000000004"/>
    <x v="0"/>
    <x v="1"/>
    <s v="Maryland"/>
    <x v="86"/>
    <n v="21208"/>
    <d v="2015-02-14T00:00:00"/>
    <d v="2015-02-16T00:00:00"/>
    <n v="855.99329999999986"/>
    <n v="17"/>
    <n v="1240.57"/>
    <n v="87057"/>
    <s v="High"/>
    <s v="Low Risk"/>
    <s v="Discount Applied"/>
    <s v="Other"/>
    <n v="359"/>
  </r>
  <r>
    <x v="0"/>
    <n v="0.01"/>
    <n v="8.33"/>
    <n v="1.99"/>
    <n v="308"/>
    <s v="Glen Caldwell"/>
    <s v="Regular Air"/>
    <s v="Home Office"/>
    <s v="Technology"/>
    <s v="Computer Peripherals"/>
    <s v="Small Pack"/>
    <s v="80 Minute Slim Jewel Case CD-R , 10/Pack - Staples"/>
    <n v="0.52"/>
    <x v="0"/>
    <x v="0"/>
    <s v="Washington"/>
    <x v="33"/>
    <n v="98115"/>
    <d v="2015-02-14T00:00:00"/>
    <d v="2015-02-15T00:00:00"/>
    <n v="10.74"/>
    <n v="32"/>
    <n v="280.62"/>
    <n v="37760"/>
    <s v="High"/>
    <s v="Low Risk"/>
    <s v="Discount Applied"/>
    <s v="Other"/>
    <n v="848"/>
  </r>
  <r>
    <x v="3"/>
    <n v="0.04"/>
    <n v="1637.53"/>
    <n v="24.49"/>
    <n v="314"/>
    <s v="Ruby Gibbons"/>
    <s v="Regular Air"/>
    <s v="Home Office"/>
    <s v="Office Supplies"/>
    <s v="Scissors, Rulers and Trimmers"/>
    <s v="Medium Box"/>
    <s v="High Speed Automatic Electric Letter Opener"/>
    <n v="0.81"/>
    <x v="0"/>
    <x v="2"/>
    <s v="Illinois"/>
    <x v="77"/>
    <n v="60130"/>
    <d v="2015-03-20T00:00:00"/>
    <d v="2015-03-22T00:00:00"/>
    <n v="-1759.58"/>
    <n v="2"/>
    <n v="3206.94"/>
    <n v="89166"/>
    <s v="Low"/>
    <s v="Low Risk"/>
    <s v="Discount Applied"/>
    <s v="Other"/>
    <n v="151"/>
  </r>
  <r>
    <x v="3"/>
    <n v="0.01"/>
    <n v="19.98"/>
    <n v="4"/>
    <n v="315"/>
    <s v="Benjamin Kaufman"/>
    <s v="Regular Air"/>
    <s v="Home Office"/>
    <s v="Technology"/>
    <s v="Computer Peripherals"/>
    <s v="Small Box"/>
    <s v="Belkin 105-Key Black Keyboard"/>
    <n v="0.68"/>
    <x v="0"/>
    <x v="1"/>
    <s v="Massachusetts"/>
    <x v="87"/>
    <n v="1007"/>
    <d v="2015-03-20T00:00:00"/>
    <d v="2015-03-20T00:00:00"/>
    <n v="-72.23"/>
    <n v="2"/>
    <n v="43.08"/>
    <n v="89166"/>
    <s v="Low"/>
    <s v="Low Risk"/>
    <s v="Discount Applied"/>
    <s v="Other"/>
    <n v="1590"/>
  </r>
  <r>
    <x v="1"/>
    <n v="0.09"/>
    <n v="7.38"/>
    <n v="5.21"/>
    <n v="317"/>
    <s v="Katherine Kearney"/>
    <s v="Regular Air"/>
    <s v="Home Office"/>
    <s v="Furniture"/>
    <s v="Office Furnishings"/>
    <s v="Small Box"/>
    <s v="Eldon® Expressions™ Wood Desk Accessories, Oak"/>
    <n v="0.56000000000000005"/>
    <x v="0"/>
    <x v="0"/>
    <s v="California"/>
    <x v="88"/>
    <n v="91945"/>
    <d v="2015-06-17T00:00:00"/>
    <d v="2015-06-18T00:00:00"/>
    <n v="-27.160000000000004"/>
    <n v="9"/>
    <n v="66.55"/>
    <n v="86041"/>
    <s v="Low"/>
    <s v="Low Risk"/>
    <s v="Discount Applied"/>
    <s v="Other"/>
    <n v="1416"/>
  </r>
  <r>
    <x v="1"/>
    <n v="0.04"/>
    <n v="5.98"/>
    <n v="5.15"/>
    <n v="317"/>
    <s v="Katherine Kearney"/>
    <s v="Regular Air"/>
    <s v="Home Office"/>
    <s v="Office Supplies"/>
    <s v="Paper"/>
    <s v="Small Box"/>
    <s v="Xerox 193"/>
    <n v="0.36"/>
    <x v="0"/>
    <x v="0"/>
    <s v="California"/>
    <x v="88"/>
    <n v="91945"/>
    <d v="2015-06-17T00:00:00"/>
    <d v="2015-06-18T00:00:00"/>
    <n v="-52.344000000000008"/>
    <n v="17"/>
    <n v="103.49"/>
    <n v="86041"/>
    <s v="Low"/>
    <s v="Low Risk"/>
    <s v="Discount Applied"/>
    <s v="Other"/>
    <n v="1218"/>
  </r>
  <r>
    <x v="1"/>
    <n v="0.04"/>
    <n v="15.42"/>
    <n v="10.68"/>
    <n v="317"/>
    <s v="Katherine Kearney"/>
    <s v="Regular Air"/>
    <s v="Home Office"/>
    <s v="Office Supplies"/>
    <s v="Storage &amp; Organization"/>
    <s v="Small Box"/>
    <s v="Decoflex Hanging Personal Folder File, Blue"/>
    <n v="0.57999999999999996"/>
    <x v="0"/>
    <x v="0"/>
    <s v="California"/>
    <x v="88"/>
    <n v="91945"/>
    <d v="2015-06-17T00:00:00"/>
    <d v="2015-06-18T00:00:00"/>
    <n v="-119.93599999999999"/>
    <n v="12"/>
    <n v="192.18"/>
    <n v="86041"/>
    <s v="Low"/>
    <s v="Low Risk"/>
    <s v="Discount Applied"/>
    <s v="Other"/>
    <n v="1007"/>
  </r>
  <r>
    <x v="4"/>
    <n v="0.04"/>
    <n v="8.33"/>
    <n v="1.99"/>
    <n v="321"/>
    <s v="Arthur Lowe Nash"/>
    <s v="Regular Air"/>
    <s v="Home Office"/>
    <s v="Technology"/>
    <s v="Computer Peripherals"/>
    <s v="Small Pack"/>
    <s v="80 Minute Slim Jewel Case CD-R , 10/Pack - Staples"/>
    <n v="0.52"/>
    <x v="0"/>
    <x v="1"/>
    <s v="Maryland"/>
    <x v="89"/>
    <n v="20854"/>
    <d v="2015-04-04T00:00:00"/>
    <d v="2015-04-09T00:00:00"/>
    <n v="9.9267999999999983"/>
    <n v="11"/>
    <n v="89.76"/>
    <n v="91057"/>
    <s v="High"/>
    <s v="Low Risk"/>
    <s v="Discount Applied"/>
    <s v="Other"/>
    <n v="1287"/>
  </r>
  <r>
    <x v="1"/>
    <n v="0.06"/>
    <n v="7.99"/>
    <n v="5.03"/>
    <n v="326"/>
    <s v="Brenda May"/>
    <s v="Regular Air"/>
    <s v="Home Office"/>
    <s v="Technology"/>
    <s v="Telephones and Communication"/>
    <s v="Medium Box"/>
    <s v="Bell Sonecor JB700 Caller ID"/>
    <n v="0.6"/>
    <x v="0"/>
    <x v="2"/>
    <s v="Illinois"/>
    <x v="90"/>
    <n v="60510"/>
    <d v="2015-06-09T00:00:00"/>
    <d v="2015-06-10T00:00:00"/>
    <n v="-29.172000000000001"/>
    <n v="4"/>
    <n v="28.46"/>
    <n v="90973"/>
    <s v="Low"/>
    <s v="Low Risk"/>
    <s v="Discount Applied"/>
    <s v="Other"/>
    <n v="1729"/>
  </r>
  <r>
    <x v="3"/>
    <n v="0.06"/>
    <n v="296.18"/>
    <n v="54.12"/>
    <n v="329"/>
    <s v="Faye Dyer"/>
    <s v="Delivery Truck"/>
    <s v="Home Office"/>
    <s v="Furniture"/>
    <s v="Tables"/>
    <s v="Jumbo Box"/>
    <s v="Hon 94000 Series Round Tables"/>
    <n v="0.76"/>
    <x v="0"/>
    <x v="1"/>
    <s v="Maine"/>
    <x v="91"/>
    <n v="4073"/>
    <d v="2015-04-14T00:00:00"/>
    <d v="2015-04-15T00:00:00"/>
    <n v="-715.7782060000003"/>
    <n v="5"/>
    <n v="1170.21"/>
    <n v="89726"/>
    <s v="Low"/>
    <s v="Low Risk"/>
    <s v="Discount Applied"/>
    <s v="Other"/>
    <n v="378"/>
  </r>
  <r>
    <x v="3"/>
    <n v="0.01"/>
    <n v="29.1"/>
    <n v="4"/>
    <n v="331"/>
    <s v="Bradley Pollock"/>
    <s v="Express Air"/>
    <s v="Home Office"/>
    <s v="Technology"/>
    <s v="Computer Peripherals"/>
    <s v="Small Box"/>
    <s v="Acco Keyboard-In-A-Box®"/>
    <n v="0.78"/>
    <x v="0"/>
    <x v="1"/>
    <s v="New Hampshire"/>
    <x v="92"/>
    <n v="3045"/>
    <d v="2015-04-14T00:00:00"/>
    <d v="2015-04-16T00:00:00"/>
    <n v="-22.82"/>
    <n v="8"/>
    <n v="243.32"/>
    <n v="89726"/>
    <s v="Low"/>
    <s v="Low Risk"/>
    <s v="Discount Applied"/>
    <s v="Other"/>
    <n v="906"/>
  </r>
  <r>
    <x v="2"/>
    <n v="0.06"/>
    <n v="276.2"/>
    <n v="24.49"/>
    <n v="335"/>
    <s v="Curtis O'Connell"/>
    <s v="Regular Air"/>
    <s v="Home Office"/>
    <s v="Furniture"/>
    <s v="Chairs &amp; Chairmats"/>
    <s v="Large Box"/>
    <s v="SAFCO Arco Folding Chair"/>
    <m/>
    <x v="0"/>
    <x v="0"/>
    <s v="Oregon"/>
    <x v="93"/>
    <n v="97504"/>
    <d v="2015-05-04T00:00:00"/>
    <d v="2015-05-05T00:00:00"/>
    <n v="2639.4708000000001"/>
    <n v="14"/>
    <n v="3825.32"/>
    <n v="87277"/>
    <s v="High"/>
    <s v="High Risk"/>
    <s v="Discount Applied"/>
    <s v="Other"/>
    <n v="126"/>
  </r>
  <r>
    <x v="2"/>
    <n v="0.09"/>
    <n v="6.28"/>
    <n v="5.29"/>
    <n v="335"/>
    <s v="Curtis O'Connell"/>
    <s v="Regular Air"/>
    <s v="Home Office"/>
    <s v="Furniture"/>
    <s v="Office Furnishings"/>
    <s v="Small Box"/>
    <s v="Eldon® 200 Class™ Desk Accessories, Burgundy"/>
    <n v="0.43"/>
    <x v="0"/>
    <x v="0"/>
    <s v="Oregon"/>
    <x v="93"/>
    <n v="97504"/>
    <d v="2015-05-04T00:00:00"/>
    <d v="2015-05-04T00:00:00"/>
    <n v="-5.2"/>
    <n v="1"/>
    <n v="8.5299999999999994"/>
    <n v="87277"/>
    <s v="Low"/>
    <s v="Low Risk"/>
    <s v="Discount Applied"/>
    <s v="Other"/>
    <n v="1917"/>
  </r>
  <r>
    <x v="3"/>
    <n v="0.08"/>
    <n v="7.77"/>
    <n v="9.23"/>
    <n v="339"/>
    <s v="Bobby Clements"/>
    <s v="Regular Air"/>
    <s v="Home Office"/>
    <s v="Office Supplies"/>
    <s v="Appliances"/>
    <s v="Small Box"/>
    <s v="Hoover Commercial Soft Guard Upright Vacuum And Disposable Filtration Bags"/>
    <n v="0.57999999999999996"/>
    <x v="0"/>
    <x v="1"/>
    <s v="Ohio"/>
    <x v="94"/>
    <n v="43229"/>
    <d v="2015-03-17T00:00:00"/>
    <d v="2015-03-18T00:00:00"/>
    <n v="-83.65"/>
    <n v="5"/>
    <n v="40.299999999999997"/>
    <n v="90583"/>
    <s v="Low"/>
    <s v="Low Risk"/>
    <s v="Discount Applied"/>
    <s v="Other"/>
    <n v="1616"/>
  </r>
  <r>
    <x v="3"/>
    <n v="7.0000000000000007E-2"/>
    <n v="7.59"/>
    <n v="4"/>
    <n v="339"/>
    <s v="Bobby Clements"/>
    <s v="Regular Air"/>
    <s v="Home Office"/>
    <s v="Furniture"/>
    <s v="Office Furnishings"/>
    <s v="Wrap Bag"/>
    <s v="Master Giant Foot® Doorstop, Safety Yellow"/>
    <n v="0.42"/>
    <x v="0"/>
    <x v="1"/>
    <s v="Ohio"/>
    <x v="94"/>
    <n v="43229"/>
    <d v="2015-03-17T00:00:00"/>
    <d v="2015-03-19T00:00:00"/>
    <n v="24.39"/>
    <n v="15"/>
    <n v="111.88"/>
    <n v="90583"/>
    <s v="High"/>
    <s v="Low Risk"/>
    <s v="Discount Applied"/>
    <s v="Other"/>
    <n v="1192"/>
  </r>
  <r>
    <x v="2"/>
    <n v="0.01"/>
    <n v="3.26"/>
    <n v="1.86"/>
    <n v="342"/>
    <s v="Jacqueline Noble"/>
    <s v="Regular Air"/>
    <s v="Home Office"/>
    <s v="Office Supplies"/>
    <s v="Pens &amp; Art Supplies"/>
    <s v="Wrap Bag"/>
    <s v="Avery Hi-Liter GlideStik Fluorescent Highlighter, Yellow Ink"/>
    <n v="0.41"/>
    <x v="0"/>
    <x v="3"/>
    <s v="Florida"/>
    <x v="95"/>
    <n v="33181"/>
    <d v="2015-05-04T00:00:00"/>
    <d v="2015-05-06T00:00:00"/>
    <n v="-4.6682999999999995"/>
    <n v="20"/>
    <n v="73.97"/>
    <n v="3332"/>
    <s v="Low"/>
    <s v="Low Risk"/>
    <s v="Discount Applied"/>
    <s v="Other"/>
    <n v="1370"/>
  </r>
  <r>
    <x v="2"/>
    <n v="0.03"/>
    <n v="15.23"/>
    <n v="27.75"/>
    <n v="343"/>
    <s v="Lynn Epstein"/>
    <s v="Delivery Truck"/>
    <s v="Home Office"/>
    <s v="Furniture"/>
    <s v="Tables"/>
    <s v="Jumbo Box"/>
    <s v="Anderson Hickey Conga Table Tops &amp; Accessories"/>
    <n v="0.76"/>
    <x v="0"/>
    <x v="1"/>
    <s v="Maine"/>
    <x v="96"/>
    <n v="4401"/>
    <d v="2015-01-31T00:00:00"/>
    <d v="2015-02-01T00:00:00"/>
    <n v="11.650950000000002"/>
    <n v="7"/>
    <n v="111.86"/>
    <n v="88151"/>
    <s v="High"/>
    <s v="Low Risk"/>
    <s v="Discount Applied"/>
    <s v="Other"/>
    <n v="1193"/>
  </r>
  <r>
    <x v="2"/>
    <n v="0.01"/>
    <n v="3.26"/>
    <n v="1.86"/>
    <n v="344"/>
    <s v="Rosemary English"/>
    <s v="Regular Air"/>
    <s v="Home Office"/>
    <s v="Office Supplies"/>
    <s v="Pens &amp; Art Supplies"/>
    <s v="Wrap Bag"/>
    <s v="Avery Hi-Liter GlideStik Fluorescent Highlighter, Yellow Ink"/>
    <n v="0.41"/>
    <x v="0"/>
    <x v="1"/>
    <s v="Maine"/>
    <x v="97"/>
    <n v="4101"/>
    <d v="2015-05-04T00:00:00"/>
    <d v="2015-05-06T00:00:00"/>
    <n v="0.70200000000000085"/>
    <n v="5"/>
    <n v="18.489999999999998"/>
    <n v="88152"/>
    <s v="High"/>
    <s v="Low Risk"/>
    <s v="Discount Applied"/>
    <s v="Other"/>
    <n v="1836"/>
  </r>
  <r>
    <x v="2"/>
    <n v="0"/>
    <n v="8.34"/>
    <n v="2.64"/>
    <n v="349"/>
    <s v="Kim Weiss"/>
    <s v="Express Air"/>
    <s v="Home Office"/>
    <s v="Office Supplies"/>
    <s v="Scissors, Rulers and Trimmers"/>
    <s v="Small Pack"/>
    <s v="Acme® Elite Stainless Steel Scissors"/>
    <n v="0.59"/>
    <x v="0"/>
    <x v="3"/>
    <s v="Florida"/>
    <x v="95"/>
    <n v="33132"/>
    <d v="2015-06-09T00:00:00"/>
    <d v="2015-06-11T00:00:00"/>
    <n v="5.8624999999999998"/>
    <n v="23"/>
    <n v="212.89"/>
    <n v="17446"/>
    <s v="High"/>
    <s v="Low Risk"/>
    <s v="No Discount"/>
    <s v="Other"/>
    <n v="956"/>
  </r>
  <r>
    <x v="3"/>
    <n v="0.04"/>
    <n v="99.23"/>
    <n v="8.99"/>
    <n v="349"/>
    <s v="Kim Weiss"/>
    <s v="Regular Air"/>
    <s v="Home Office"/>
    <s v="Furniture"/>
    <s v="Office Furnishings"/>
    <s v="Small Pack"/>
    <s v="GE 48&quot; Fluorescent Tube, Cool White Energy Saver, 34 Watts, 30/Box"/>
    <n v="0.35"/>
    <x v="0"/>
    <x v="3"/>
    <s v="Florida"/>
    <x v="95"/>
    <n v="33132"/>
    <d v="2015-01-02T00:00:00"/>
    <d v="2015-01-04T00:00:00"/>
    <n v="1916.6757"/>
    <n v="54"/>
    <n v="5555.6"/>
    <n v="11527"/>
    <s v="High"/>
    <s v="Low Risk"/>
    <s v="Discount Applied"/>
    <s v="Other"/>
    <n v="83"/>
  </r>
  <r>
    <x v="2"/>
    <n v="0"/>
    <n v="8.34"/>
    <n v="2.64"/>
    <n v="351"/>
    <s v="Juanita Coley Knox"/>
    <s v="Express Air"/>
    <s v="Home Office"/>
    <s v="Office Supplies"/>
    <s v="Scissors, Rulers and Trimmers"/>
    <s v="Small Pack"/>
    <s v="Acme® Elite Stainless Steel Scissors"/>
    <n v="0.59"/>
    <x v="0"/>
    <x v="1"/>
    <s v="New York"/>
    <x v="98"/>
    <n v="13601"/>
    <d v="2015-06-09T00:00:00"/>
    <d v="2015-06-11T00:00:00"/>
    <n v="10.5"/>
    <n v="6"/>
    <n v="55.54"/>
    <n v="88685"/>
    <s v="High"/>
    <s v="Low Risk"/>
    <s v="No Discount"/>
    <s v="Other"/>
    <n v="1494"/>
  </r>
  <r>
    <x v="3"/>
    <n v="0.04"/>
    <n v="99.23"/>
    <n v="8.99"/>
    <n v="351"/>
    <s v="Juanita Coley Knox"/>
    <s v="Regular Air"/>
    <s v="Home Office"/>
    <s v="Furniture"/>
    <s v="Office Furnishings"/>
    <s v="Small Pack"/>
    <s v="GE 48&quot; Fluorescent Tube, Cool White Energy Saver, 34 Watts, 30/Box"/>
    <n v="0.35"/>
    <x v="0"/>
    <x v="1"/>
    <s v="New York"/>
    <x v="98"/>
    <n v="13601"/>
    <d v="2015-01-02T00:00:00"/>
    <d v="2015-01-04T00:00:00"/>
    <n v="993.83459999999991"/>
    <n v="14"/>
    <n v="1440.34"/>
    <n v="88686"/>
    <s v="High"/>
    <s v="Low Risk"/>
    <s v="Discount Applied"/>
    <s v="Other"/>
    <n v="323"/>
  </r>
  <r>
    <x v="4"/>
    <n v="0.08"/>
    <n v="4.8899999999999997"/>
    <n v="4.93"/>
    <n v="353"/>
    <s v="Bonnie Chambers"/>
    <s v="Express Air"/>
    <s v="Home Office"/>
    <s v="Technology"/>
    <s v="Computer Peripherals"/>
    <s v="Small Pack"/>
    <s v="Maxell 3.5&quot; DS/HD IBM-Formatted Diskettes, 10/Pack"/>
    <n v="0.66"/>
    <x v="0"/>
    <x v="0"/>
    <s v="Arizona"/>
    <x v="99"/>
    <n v="85301"/>
    <d v="2015-05-14T00:00:00"/>
    <d v="2015-05-14T00:00:00"/>
    <n v="-165.45"/>
    <n v="17"/>
    <n v="84.76"/>
    <n v="89647"/>
    <s v="Low"/>
    <s v="Low Risk"/>
    <s v="Discount Applied"/>
    <s v="Other"/>
    <n v="1311"/>
  </r>
  <r>
    <x v="4"/>
    <n v="7.0000000000000007E-2"/>
    <n v="6.68"/>
    <n v="6.92"/>
    <n v="353"/>
    <s v="Bonnie Chambers"/>
    <s v="Regular Air"/>
    <s v="Home Office"/>
    <s v="Office Supplies"/>
    <s v="Paper"/>
    <s v="Small Box"/>
    <s v="Xerox 1898"/>
    <n v="0.37"/>
    <x v="0"/>
    <x v="0"/>
    <s v="Arizona"/>
    <x v="99"/>
    <n v="85301"/>
    <d v="2015-05-14T00:00:00"/>
    <d v="2015-05-21T00:00:00"/>
    <n v="-141.12"/>
    <n v="16"/>
    <n v="104.84"/>
    <n v="89647"/>
    <s v="Low"/>
    <s v="Low Risk"/>
    <s v="Discount Applied"/>
    <s v="Other"/>
    <n v="1216"/>
  </r>
  <r>
    <x v="2"/>
    <n v="7.0000000000000007E-2"/>
    <n v="124.49"/>
    <n v="51.94"/>
    <n v="357"/>
    <s v="Barbara McNamara"/>
    <s v="Delivery Truck"/>
    <s v="Home Office"/>
    <s v="Furniture"/>
    <s v="Tables"/>
    <s v="Jumbo Box"/>
    <s v="Bevis 36 x 72 Conference Tables"/>
    <n v="0.63"/>
    <x v="0"/>
    <x v="0"/>
    <s v="Arizona"/>
    <x v="100"/>
    <n v="86401"/>
    <d v="2015-05-24T00:00:00"/>
    <d v="2015-05-25T00:00:00"/>
    <n v="1074.44"/>
    <n v="14"/>
    <n v="1714.93"/>
    <n v="91131"/>
    <s v="High"/>
    <s v="Low Risk"/>
    <s v="Discount Applied"/>
    <s v="Other"/>
    <n v="288"/>
  </r>
  <r>
    <x v="4"/>
    <n v="0.04"/>
    <n v="125.99"/>
    <n v="8.99"/>
    <n v="358"/>
    <s v="Chris F Brandt"/>
    <s v="Regular Air"/>
    <s v="Home Office"/>
    <s v="Technology"/>
    <s v="Telephones and Communication"/>
    <s v="Small Box"/>
    <s v="M70"/>
    <n v="0.59"/>
    <x v="0"/>
    <x v="1"/>
    <s v="Pennsylvania"/>
    <x v="101"/>
    <n v="19406"/>
    <d v="2015-01-09T00:00:00"/>
    <d v="2015-01-16T00:00:00"/>
    <n v="-627.82191999999998"/>
    <n v="1"/>
    <n v="107.95"/>
    <n v="91130"/>
    <s v="Low"/>
    <s v="Low Risk"/>
    <s v="Discount Applied"/>
    <s v="Other"/>
    <n v="1207"/>
  </r>
  <r>
    <x v="3"/>
    <n v="0.05"/>
    <n v="328.14"/>
    <n v="91.05"/>
    <n v="366"/>
    <s v="Patrick Rosenthal"/>
    <s v="Delivery Truck"/>
    <s v="Home Office"/>
    <s v="Office Supplies"/>
    <s v="Appliances"/>
    <s v="Jumbo Drum"/>
    <s v="Sanyo Counter Height Refrigerator with Crisper, 3.6 Cubic Foot, Stainless Steel/Black"/>
    <n v="0.56999999999999995"/>
    <x v="0"/>
    <x v="1"/>
    <s v="Rhode Island"/>
    <x v="102"/>
    <n v="2910"/>
    <d v="2015-01-17T00:00:00"/>
    <d v="2015-01-19T00:00:00"/>
    <n v="411.5172"/>
    <n v="6"/>
    <n v="1967.98"/>
    <n v="87347"/>
    <s v="High"/>
    <s v="Low Risk"/>
    <s v="Discount Applied"/>
    <s v="Other"/>
    <n v="246"/>
  </r>
  <r>
    <x v="4"/>
    <n v="0.09"/>
    <n v="19.23"/>
    <n v="6.15"/>
    <n v="369"/>
    <s v="Troy Moon"/>
    <s v="Express Air"/>
    <s v="Home Office"/>
    <s v="Furniture"/>
    <s v="Office Furnishings"/>
    <s v="Small Pack"/>
    <s v="Executive Impressions 13&quot; Clairmont Wall Clock"/>
    <n v="0.44"/>
    <x v="0"/>
    <x v="0"/>
    <s v="California"/>
    <x v="103"/>
    <n v="94601"/>
    <d v="2015-04-11T00:00:00"/>
    <d v="2015-04-13T00:00:00"/>
    <n v="211.232"/>
    <n v="21"/>
    <n v="394.1"/>
    <n v="90292"/>
    <s v="High"/>
    <s v="Low Risk"/>
    <s v="Discount Applied"/>
    <s v="Other"/>
    <n v="720"/>
  </r>
  <r>
    <x v="1"/>
    <n v="0.02"/>
    <n v="20.99"/>
    <n v="4.8099999999999996"/>
    <n v="370"/>
    <s v="Sam Oh"/>
    <s v="Regular Air"/>
    <s v="Home Office"/>
    <s v="Technology"/>
    <s v="Telephones and Communication"/>
    <s v="Medium Box"/>
    <s v="1726 Digital Answering Machine"/>
    <n v="0.57999999999999996"/>
    <x v="0"/>
    <x v="1"/>
    <s v="Maine"/>
    <x v="104"/>
    <n v="4240"/>
    <d v="2015-05-27T00:00:00"/>
    <d v="2015-05-29T00:00:00"/>
    <n v="49.787999999999997"/>
    <n v="15"/>
    <n v="266.39"/>
    <n v="90291"/>
    <s v="High"/>
    <s v="Low Risk"/>
    <s v="Discount Applied"/>
    <s v="Other"/>
    <n v="873"/>
  </r>
  <r>
    <x v="1"/>
    <n v="0.05"/>
    <n v="5.4"/>
    <n v="7.78"/>
    <n v="371"/>
    <s v="Roberta Mullins Peters"/>
    <s v="Express Air"/>
    <s v="Home Office"/>
    <s v="Office Supplies"/>
    <s v="Binders and Binder Accessories"/>
    <s v="Small Box"/>
    <s v="3M Organizer Strips"/>
    <n v="0.37"/>
    <x v="0"/>
    <x v="1"/>
    <s v="Massachusetts"/>
    <x v="105"/>
    <n v="2149"/>
    <d v="2015-05-27T00:00:00"/>
    <d v="2015-05-29T00:00:00"/>
    <n v="-132.62950000000001"/>
    <n v="9"/>
    <n v="51.82"/>
    <n v="90291"/>
    <s v="Low"/>
    <s v="Low Risk"/>
    <s v="Discount Applied"/>
    <s v="Other"/>
    <n v="1525"/>
  </r>
  <r>
    <x v="1"/>
    <n v="0.02"/>
    <n v="200.98"/>
    <n v="55.96"/>
    <n v="373"/>
    <s v="Jeanne Werner"/>
    <s v="Delivery Truck"/>
    <s v="Home Office"/>
    <s v="Furniture"/>
    <s v="Bookcases"/>
    <s v="Jumbo Box"/>
    <s v="O'Sullivan Living Dimensions 3-Shelf Bookcases"/>
    <n v="0.75"/>
    <x v="0"/>
    <x v="2"/>
    <s v="Michigan"/>
    <x v="56"/>
    <n v="48234"/>
    <d v="2015-03-14T00:00:00"/>
    <d v="2015-03-16T00:00:00"/>
    <n v="-163.63"/>
    <n v="45"/>
    <n v="9539.6"/>
    <n v="24193"/>
    <s v="Low"/>
    <s v="Low Risk"/>
    <s v="Discount Applied"/>
    <s v="Other"/>
    <n v="26"/>
  </r>
  <r>
    <x v="1"/>
    <n v="0.02"/>
    <n v="4.28"/>
    <n v="5.17"/>
    <n v="373"/>
    <s v="Jeanne Werner"/>
    <s v="Regular Air"/>
    <s v="Home Office"/>
    <s v="Office Supplies"/>
    <s v="Paper"/>
    <s v="Small Box"/>
    <s v="Xerox 1971"/>
    <n v="0.4"/>
    <x v="0"/>
    <x v="2"/>
    <s v="Michigan"/>
    <x v="56"/>
    <n v="48234"/>
    <d v="2015-03-14T00:00:00"/>
    <d v="2015-03-15T00:00:00"/>
    <n v="-63.87"/>
    <n v="24"/>
    <n v="109.86"/>
    <n v="24193"/>
    <s v="Low"/>
    <s v="Low Risk"/>
    <s v="Discount Applied"/>
    <s v="Other"/>
    <n v="1202"/>
  </r>
  <r>
    <x v="1"/>
    <n v="0.04"/>
    <n v="85.99"/>
    <n v="0.99"/>
    <n v="373"/>
    <s v="Jeanne Werner"/>
    <s v="Regular Air"/>
    <s v="Home Office"/>
    <s v="Technology"/>
    <s v="Telephones and Communication"/>
    <s v="Wrap Bag"/>
    <s v="Accessory4"/>
    <n v="0.85"/>
    <x v="0"/>
    <x v="2"/>
    <s v="Michigan"/>
    <x v="56"/>
    <n v="48234"/>
    <d v="2015-03-14T00:00:00"/>
    <d v="2015-03-16T00:00:00"/>
    <n v="-175.17500000000001"/>
    <n v="19"/>
    <n v="1426.51"/>
    <n v="24193"/>
    <s v="Low"/>
    <s v="Low Risk"/>
    <s v="Discount Applied"/>
    <s v="Other"/>
    <n v="326"/>
  </r>
  <r>
    <x v="1"/>
    <n v="0.02"/>
    <n v="200.98"/>
    <n v="55.96"/>
    <n v="375"/>
    <s v="Sandra Sharma"/>
    <s v="Delivery Truck"/>
    <s v="Home Office"/>
    <s v="Furniture"/>
    <s v="Bookcases"/>
    <s v="Jumbo Box"/>
    <s v="O'Sullivan Living Dimensions 3-Shelf Bookcases"/>
    <n v="0.75"/>
    <x v="0"/>
    <x v="3"/>
    <s v="Tennessee"/>
    <x v="106"/>
    <n v="37814"/>
    <d v="2015-03-14T00:00:00"/>
    <d v="2015-03-16T00:00:00"/>
    <n v="-224.94779999999997"/>
    <n v="11"/>
    <n v="2331.9"/>
    <n v="90917"/>
    <s v="Low"/>
    <s v="Low Risk"/>
    <s v="Discount Applied"/>
    <s v="Other"/>
    <n v="212"/>
  </r>
  <r>
    <x v="1"/>
    <n v="0.02"/>
    <n v="4.28"/>
    <n v="5.17"/>
    <n v="375"/>
    <s v="Sandra Sharma"/>
    <s v="Regular Air"/>
    <s v="Home Office"/>
    <s v="Office Supplies"/>
    <s v="Paper"/>
    <s v="Small Box"/>
    <s v="Xerox 1971"/>
    <n v="0.4"/>
    <x v="0"/>
    <x v="3"/>
    <s v="Tennessee"/>
    <x v="106"/>
    <n v="37814"/>
    <d v="2015-03-14T00:00:00"/>
    <d v="2015-03-15T00:00:00"/>
    <n v="196.79999999999998"/>
    <n v="6"/>
    <n v="27.47"/>
    <n v="90917"/>
    <s v="High"/>
    <s v="Low Risk"/>
    <s v="Discount Applied"/>
    <s v="Other"/>
    <n v="1745"/>
  </r>
  <r>
    <x v="3"/>
    <n v="0.03"/>
    <n v="25.98"/>
    <n v="5.37"/>
    <n v="377"/>
    <s v="Sylvia Bush"/>
    <s v="Regular Air"/>
    <s v="Home Office"/>
    <s v="Office Supplies"/>
    <s v="Appliances"/>
    <s v="Medium Box"/>
    <s v="3M Office Air Cleaner"/>
    <n v="0.5"/>
    <x v="0"/>
    <x v="2"/>
    <s v="Illinois"/>
    <x v="90"/>
    <n v="60510"/>
    <d v="2015-04-17T00:00:00"/>
    <d v="2015-04-17T00:00:00"/>
    <n v="250.03759999999997"/>
    <n v="17"/>
    <n v="460.87"/>
    <n v="89579"/>
    <s v="High"/>
    <s v="Low Risk"/>
    <s v="Discount Applied"/>
    <s v="Other"/>
    <n v="670"/>
  </r>
  <r>
    <x v="1"/>
    <n v="7.0000000000000007E-2"/>
    <n v="415.88"/>
    <n v="11.37"/>
    <n v="381"/>
    <s v="Danielle Watts"/>
    <s v="Regular Air"/>
    <s v="Home Office"/>
    <s v="Office Supplies"/>
    <s v="Storage &amp; Organization"/>
    <s v="Small Box"/>
    <s v="Deluxe Rollaway Locking File with Drawer"/>
    <n v="0.56999999999999995"/>
    <x v="0"/>
    <x v="2"/>
    <s v="Illinois"/>
    <x v="107"/>
    <n v="61701"/>
    <d v="2015-05-01T00:00:00"/>
    <d v="2015-05-01T00:00:00"/>
    <n v="-539.59"/>
    <n v="1"/>
    <n v="394.51"/>
    <n v="88929"/>
    <s v="Low"/>
    <s v="Low Risk"/>
    <s v="Discount Applied"/>
    <s v="Other"/>
    <n v="719"/>
  </r>
  <r>
    <x v="2"/>
    <n v="0.06"/>
    <n v="5.34"/>
    <n v="5.63"/>
    <n v="383"/>
    <s v="Renee Alston"/>
    <s v="Regular Air"/>
    <s v="Home Office"/>
    <s v="Office Supplies"/>
    <s v="Binders and Binder Accessories"/>
    <s v="Small Box"/>
    <s v="Pressboard Data Binder, Crimson, 12&quot; X 8 1/2&quot;"/>
    <n v="0.39"/>
    <x v="0"/>
    <x v="1"/>
    <s v="Pennsylvania"/>
    <x v="108"/>
    <n v="19026"/>
    <d v="2015-03-19T00:00:00"/>
    <d v="2015-03-19T00:00:00"/>
    <n v="-82.822999999999993"/>
    <n v="7"/>
    <n v="38.65"/>
    <n v="88928"/>
    <s v="Low"/>
    <s v="Low Risk"/>
    <s v="Discount Applied"/>
    <s v="Other"/>
    <n v="1634"/>
  </r>
  <r>
    <x v="2"/>
    <n v="7.0000000000000007E-2"/>
    <n v="65.989999999999995"/>
    <n v="5.26"/>
    <n v="383"/>
    <s v="Renee Alston"/>
    <s v="Express Air"/>
    <s v="Home Office"/>
    <s v="Technology"/>
    <s v="Telephones and Communication"/>
    <s v="Small Box"/>
    <s v="8860"/>
    <n v="0.56000000000000005"/>
    <x v="0"/>
    <x v="1"/>
    <s v="Pennsylvania"/>
    <x v="108"/>
    <n v="19026"/>
    <d v="2015-03-19T00:00:00"/>
    <d v="2015-03-21T00:00:00"/>
    <n v="107.08200000000001"/>
    <n v="5"/>
    <n v="279.83"/>
    <n v="88928"/>
    <s v="High"/>
    <s v="Low Risk"/>
    <s v="Discount Applied"/>
    <s v="Other"/>
    <n v="850"/>
  </r>
  <r>
    <x v="0"/>
    <n v="0.1"/>
    <n v="8.8800000000000008"/>
    <n v="6.28"/>
    <n v="387"/>
    <s v="Angela Howe"/>
    <s v="Express Air"/>
    <s v="Home Office"/>
    <s v="Office Supplies"/>
    <s v="Binders and Binder Accessories"/>
    <s v="Small Box"/>
    <s v="GBC Instant Index™ System for Binding Systems"/>
    <n v="0.35"/>
    <x v="0"/>
    <x v="2"/>
    <s v="Nebraska"/>
    <x v="109"/>
    <n v="68801"/>
    <d v="2015-06-12T00:00:00"/>
    <d v="2015-06-14T00:00:00"/>
    <n v="-27.283750000000001"/>
    <n v="15"/>
    <n v="126.9"/>
    <n v="90339"/>
    <s v="Low"/>
    <s v="Low Risk"/>
    <s v="Discount Applied"/>
    <s v="Other"/>
    <n v="1146"/>
  </r>
  <r>
    <x v="2"/>
    <n v="0.03"/>
    <n v="5.28"/>
    <n v="5.66"/>
    <n v="388"/>
    <s v="Roger Schwartz"/>
    <s v="Regular Air"/>
    <s v="Home Office"/>
    <s v="Office Supplies"/>
    <s v="Paper"/>
    <s v="Small Box"/>
    <s v="Xerox 4200 Series MultiUse Premium Copy Paper (20Lb. and 84 Bright)"/>
    <n v="0.4"/>
    <x v="0"/>
    <x v="2"/>
    <s v="Nebraska"/>
    <x v="110"/>
    <n v="68847"/>
    <d v="2015-01-03T00:00:00"/>
    <d v="2015-01-05T00:00:00"/>
    <n v="-51.559199999999997"/>
    <n v="4"/>
    <n v="22.82"/>
    <n v="90337"/>
    <s v="Low"/>
    <s v="Low Risk"/>
    <s v="Discount Applied"/>
    <s v="Other"/>
    <n v="1783"/>
  </r>
  <r>
    <x v="2"/>
    <n v="0.01"/>
    <n v="110.99"/>
    <n v="2.5"/>
    <n v="388"/>
    <s v="Roger Schwartz"/>
    <s v="Regular Air"/>
    <s v="Home Office"/>
    <s v="Technology"/>
    <s v="Telephones and Communication"/>
    <s v="Small Box"/>
    <s v="T18"/>
    <n v="0.56999999999999995"/>
    <x v="0"/>
    <x v="2"/>
    <s v="Nebraska"/>
    <x v="110"/>
    <n v="68847"/>
    <d v="2015-01-03T00:00:00"/>
    <d v="2015-01-06T00:00:00"/>
    <n v="-263.56572"/>
    <n v="2"/>
    <n v="188.66"/>
    <n v="90337"/>
    <s v="Low"/>
    <s v="Low Risk"/>
    <s v="Discount Applied"/>
    <s v="Other"/>
    <n v="1012"/>
  </r>
  <r>
    <x v="4"/>
    <n v="0.03"/>
    <n v="160.97999999999999"/>
    <n v="30"/>
    <n v="389"/>
    <s v="Joel Buckley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x v="2"/>
    <s v="Nebraska"/>
    <x v="111"/>
    <n v="68502"/>
    <d v="2015-02-06T00:00:00"/>
    <d v="2015-02-10T00:00:00"/>
    <n v="1273.2086999999999"/>
    <n v="11"/>
    <n v="1845.23"/>
    <n v="90338"/>
    <s v="High"/>
    <s v="Low Risk"/>
    <s v="Discount Applied"/>
    <s v="Other"/>
    <n v="261"/>
  </r>
  <r>
    <x v="3"/>
    <n v="0.02"/>
    <n v="34.979999999999997"/>
    <n v="7.53"/>
    <n v="392"/>
    <s v="Erica R Fuller"/>
    <s v="Regular Air"/>
    <s v="Home Office"/>
    <s v="Technology"/>
    <s v="Computer Peripherals"/>
    <s v="Small Box"/>
    <s v="Fellowes EZ Multi-Media Keyboard"/>
    <n v="0.76"/>
    <x v="0"/>
    <x v="2"/>
    <s v="Missouri"/>
    <x v="112"/>
    <n v="63105"/>
    <d v="2015-03-05T00:00:00"/>
    <d v="2015-03-07T00:00:00"/>
    <n v="-159.68"/>
    <n v="1"/>
    <n v="37.159999999999997"/>
    <n v="86383"/>
    <s v="Low"/>
    <s v="Low Risk"/>
    <s v="Discount Applied"/>
    <s v="Other"/>
    <n v="1647"/>
  </r>
  <r>
    <x v="3"/>
    <n v="0.01"/>
    <n v="19.989999999999998"/>
    <n v="11.17"/>
    <n v="392"/>
    <s v="Erica R Fuller"/>
    <s v="Regular Air"/>
    <s v="Home Office"/>
    <s v="Furniture"/>
    <s v="Office Furnishings"/>
    <s v="Large Box"/>
    <s v="Telescoping Adjustable Floor Lamp"/>
    <n v="0.6"/>
    <x v="0"/>
    <x v="2"/>
    <s v="Missouri"/>
    <x v="112"/>
    <n v="63105"/>
    <d v="2015-03-05T00:00:00"/>
    <d v="2015-03-08T00:00:00"/>
    <n v="27.91"/>
    <n v="2"/>
    <n v="43.65"/>
    <n v="86383"/>
    <s v="High"/>
    <s v="Low Risk"/>
    <s v="Discount Applied"/>
    <s v="Other"/>
    <n v="1585"/>
  </r>
  <r>
    <x v="4"/>
    <n v="7.0000000000000007E-2"/>
    <n v="9.7100000000000009"/>
    <n v="9.4499999999999993"/>
    <n v="393"/>
    <s v="Shawn Combs"/>
    <s v="Regular Air"/>
    <s v="Home Office"/>
    <s v="Office Supplies"/>
    <s v="Storage &amp; Organization"/>
    <s v="Small Box"/>
    <s v="Filing/Storage Totes and Swivel Casters"/>
    <n v="0.6"/>
    <x v="0"/>
    <x v="1"/>
    <s v="New York"/>
    <x v="113"/>
    <n v="13021"/>
    <d v="2015-02-15T00:00:00"/>
    <d v="2015-02-22T00:00:00"/>
    <n v="-81.77"/>
    <n v="3"/>
    <n v="31.44"/>
    <n v="86382"/>
    <s v="Low"/>
    <s v="Low Risk"/>
    <s v="Discount Applied"/>
    <s v="Other"/>
    <n v="1703"/>
  </r>
  <r>
    <x v="2"/>
    <n v="0.04"/>
    <n v="15.98"/>
    <n v="4"/>
    <n v="395"/>
    <s v="Monica McCormick"/>
    <s v="Regular Air"/>
    <s v="Home Office"/>
    <s v="Technology"/>
    <s v="Computer Peripherals"/>
    <s v="Small Box"/>
    <s v="Logitech Access Keyboard"/>
    <n v="0.37"/>
    <x v="0"/>
    <x v="3"/>
    <s v="North Carolina"/>
    <x v="114"/>
    <n v="28001"/>
    <d v="2015-06-18T00:00:00"/>
    <d v="2015-06-19T00:00:00"/>
    <n v="-19.208000000000002"/>
    <n v="4"/>
    <n v="64.59"/>
    <n v="86384"/>
    <s v="Low"/>
    <s v="Low Risk"/>
    <s v="Discount Applied"/>
    <s v="Other"/>
    <n v="1431"/>
  </r>
  <r>
    <x v="2"/>
    <n v="0.06"/>
    <n v="22.84"/>
    <n v="5.47"/>
    <n v="395"/>
    <s v="Monica McCormick"/>
    <s v="Regular Air"/>
    <s v="Home Office"/>
    <s v="Office Supplies"/>
    <s v="Paper"/>
    <s v="Small Box"/>
    <s v="Xerox 1929"/>
    <n v="0.39"/>
    <x v="0"/>
    <x v="3"/>
    <s v="North Carolina"/>
    <x v="114"/>
    <n v="28001"/>
    <d v="2015-06-18T00:00:00"/>
    <d v="2015-06-20T00:00:00"/>
    <n v="7.4399999999999995"/>
    <n v="20"/>
    <n v="461.94"/>
    <n v="86384"/>
    <s v="High"/>
    <s v="Low Risk"/>
    <s v="Discount Applied"/>
    <s v="Other"/>
    <n v="668"/>
  </r>
  <r>
    <x v="2"/>
    <n v="0.1"/>
    <n v="154.13"/>
    <n v="69"/>
    <n v="397"/>
    <s v="Denise Carver"/>
    <s v="Regular Air"/>
    <s v="Home Office"/>
    <s v="Furniture"/>
    <s v="Tables"/>
    <s v="Large Box"/>
    <s v="Laminate Occasional Tables"/>
    <n v="0.68"/>
    <x v="0"/>
    <x v="1"/>
    <s v="Ohio"/>
    <x v="115"/>
    <n v="44221"/>
    <d v="2015-02-02T00:00:00"/>
    <d v="2015-02-03T00:00:00"/>
    <n v="-372.48597100000006"/>
    <n v="8"/>
    <n v="1216.32"/>
    <n v="89319"/>
    <s v="Low"/>
    <s v="Low Risk"/>
    <s v="Discount Applied"/>
    <s v="Other"/>
    <n v="367"/>
  </r>
  <r>
    <x v="3"/>
    <n v="0.05"/>
    <n v="63.94"/>
    <n v="14.48"/>
    <n v="398"/>
    <s v="Bruce Stark"/>
    <s v="Regular Air"/>
    <s v="Home Office"/>
    <s v="Furniture"/>
    <s v="Office Furnishings"/>
    <s v="Small Box"/>
    <s v="Howard Miller 16&quot; Diameter Gallery Wall Clock"/>
    <n v="0.46"/>
    <x v="0"/>
    <x v="1"/>
    <s v="Ohio"/>
    <x v="116"/>
    <n v="45406"/>
    <d v="2015-05-23T00:00:00"/>
    <d v="2015-05-25T00:00:00"/>
    <n v="1372.6307999999999"/>
    <n v="31"/>
    <n v="1989.32"/>
    <n v="89320"/>
    <s v="High"/>
    <s v="Low Risk"/>
    <s v="Discount Applied"/>
    <s v="Other"/>
    <n v="245"/>
  </r>
  <r>
    <x v="0"/>
    <n v="0.03"/>
    <n v="4.9800000000000004"/>
    <n v="0.8"/>
    <n v="406"/>
    <s v="June Frank Hammond"/>
    <s v="Regular Air"/>
    <s v="Home Office"/>
    <s v="Office Supplies"/>
    <s v="Paper"/>
    <s v="Wrap Bag"/>
    <s v="Rediform S.O.S. Phone Message Books"/>
    <n v="0.36"/>
    <x v="0"/>
    <x v="1"/>
    <s v="New Jersey"/>
    <x v="117"/>
    <n v="8360"/>
    <d v="2015-05-21T00:00:00"/>
    <d v="2015-05-22T00:00:00"/>
    <n v="50.2044"/>
    <n v="15"/>
    <n v="72.760000000000005"/>
    <n v="87804"/>
    <s v="High"/>
    <s v="Low Risk"/>
    <s v="Discount Applied"/>
    <s v="Other"/>
    <n v="1381"/>
  </r>
  <r>
    <x v="4"/>
    <n v="7.0000000000000007E-2"/>
    <n v="29.17"/>
    <n v="6.27"/>
    <n v="408"/>
    <s v="Calvin Parsons Walter"/>
    <s v="Regular Air"/>
    <s v="Home Office"/>
    <s v="Office Supplies"/>
    <s v="Binders and Binder Accessories"/>
    <s v="Small Box"/>
    <s v="Binding Machine Supplies"/>
    <n v="0.37"/>
    <x v="0"/>
    <x v="2"/>
    <s v="Texas"/>
    <x v="118"/>
    <n v="78589"/>
    <d v="2015-05-02T00:00:00"/>
    <d v="2015-05-06T00:00:00"/>
    <n v="236.2371"/>
    <n v="14"/>
    <n v="400.47"/>
    <n v="89639"/>
    <s v="High"/>
    <s v="Low Risk"/>
    <s v="Discount Applied"/>
    <s v="Other"/>
    <n v="716"/>
  </r>
  <r>
    <x v="0"/>
    <n v="0.05"/>
    <n v="178.47"/>
    <n v="19.989999999999998"/>
    <n v="411"/>
    <s v="Carolyn Proctor"/>
    <s v="Express Air"/>
    <s v="Home Office"/>
    <s v="Office Supplies"/>
    <s v="Storage &amp; Organization"/>
    <s v="Small Box"/>
    <s v="Hot File® 7-Pocket, Floor Stand"/>
    <n v="0.55000000000000004"/>
    <x v="0"/>
    <x v="0"/>
    <s v="California"/>
    <x v="103"/>
    <n v="94601"/>
    <d v="2015-05-04T00:00:00"/>
    <d v="2015-05-07T00:00:00"/>
    <n v="943"/>
    <n v="9"/>
    <n v="1531.31"/>
    <n v="87905"/>
    <s v="High"/>
    <s v="Low Risk"/>
    <s v="Discount Applied"/>
    <s v="Other"/>
    <n v="308"/>
  </r>
  <r>
    <x v="2"/>
    <n v="0.09"/>
    <n v="999.99"/>
    <n v="13.99"/>
    <n v="421"/>
    <s v="Scott Feldman"/>
    <s v="Regular Air"/>
    <s v="Home Office"/>
    <s v="Technology"/>
    <s v="Office Machines"/>
    <s v="Medium Box"/>
    <s v="Polycom Soundstation EX Audio-Conferencing Telephone, Black"/>
    <n v="0.36"/>
    <x v="0"/>
    <x v="1"/>
    <s v="New Jersey"/>
    <x v="119"/>
    <n v="7201"/>
    <d v="2015-02-06T00:00:00"/>
    <d v="2015-02-08T00:00:00"/>
    <n v="-2531.4825000000001"/>
    <n v="1"/>
    <n v="919.09"/>
    <n v="87700"/>
    <s v="Low"/>
    <s v="Low Risk"/>
    <s v="Discount Applied"/>
    <s v="Other"/>
    <n v="446"/>
  </r>
  <r>
    <x v="0"/>
    <n v="0.02"/>
    <n v="15.28"/>
    <n v="1.99"/>
    <n v="428"/>
    <s v="Ernest Barber"/>
    <s v="Regular Air"/>
    <s v="Home Office"/>
    <s v="Technology"/>
    <s v="Computer Peripherals"/>
    <s v="Small Pack"/>
    <s v="Memorex 4.7GB DVD+R, 3/Pack"/>
    <n v="0.42"/>
    <x v="0"/>
    <x v="0"/>
    <s v="Nevada"/>
    <x v="120"/>
    <n v="89701"/>
    <d v="2015-01-15T00:00:00"/>
    <d v="2015-01-16T00:00:00"/>
    <n v="163.1574"/>
    <n v="15"/>
    <n v="236.46"/>
    <n v="88479"/>
    <s v="High"/>
    <s v="Low Risk"/>
    <s v="Discount Applied"/>
    <s v="Other"/>
    <n v="925"/>
  </r>
  <r>
    <x v="0"/>
    <n v="0"/>
    <n v="85.99"/>
    <n v="3.3"/>
    <n v="428"/>
    <s v="Ernest Barber"/>
    <s v="Regular Air"/>
    <s v="Home Office"/>
    <s v="Technology"/>
    <s v="Telephones and Communication"/>
    <s v="Small Pack"/>
    <s v="Accessory20"/>
    <n v="0.37"/>
    <x v="0"/>
    <x v="0"/>
    <s v="Nevada"/>
    <x v="120"/>
    <n v="89701"/>
    <d v="2015-01-15T00:00:00"/>
    <d v="2015-01-16T00:00:00"/>
    <n v="-302.22500000000002"/>
    <n v="1"/>
    <n v="73.819999999999993"/>
    <n v="88479"/>
    <s v="Low"/>
    <s v="Low Risk"/>
    <s v="No Discount"/>
    <s v="Other"/>
    <n v="1372"/>
  </r>
  <r>
    <x v="1"/>
    <n v="0.05"/>
    <n v="10.98"/>
    <n v="4.8"/>
    <n v="428"/>
    <s v="Ernest Barber"/>
    <s v="Regular Air"/>
    <s v="Home Office"/>
    <s v="Office Supplies"/>
    <s v="Envelopes"/>
    <s v="Small Box"/>
    <s v="Manila Recycled Extra-Heavyweight Clasp Envelopes, 6&quot; x 9&quot;"/>
    <n v="0.36"/>
    <x v="0"/>
    <x v="0"/>
    <s v="Nevada"/>
    <x v="120"/>
    <n v="89701"/>
    <d v="2015-03-03T00:00:00"/>
    <d v="2015-03-05T00:00:00"/>
    <n v="90.62"/>
    <n v="22"/>
    <n v="243.11"/>
    <n v="88480"/>
    <s v="High"/>
    <s v="Low Risk"/>
    <s v="Discount Applied"/>
    <s v="Other"/>
    <n v="908"/>
  </r>
  <r>
    <x v="4"/>
    <n v="0.05"/>
    <n v="125.99"/>
    <n v="8.08"/>
    <n v="437"/>
    <s v="Alice Berger McIntyre"/>
    <s v="Regular Air"/>
    <s v="Home Office"/>
    <s v="Technology"/>
    <s v="Telephones and Communication"/>
    <s v="Small Box"/>
    <s v="StarTAC ST7762"/>
    <n v="0.56999999999999995"/>
    <x v="0"/>
    <x v="1"/>
    <s v="Massachusetts"/>
    <x v="121"/>
    <n v="1462"/>
    <d v="2015-06-22T00:00:00"/>
    <d v="2015-06-27T00:00:00"/>
    <n v="427.11840000000001"/>
    <n v="9"/>
    <n v="952.26"/>
    <n v="90695"/>
    <s v="High"/>
    <s v="Low Risk"/>
    <s v="Discount Applied"/>
    <s v="Other"/>
    <n v="430"/>
  </r>
  <r>
    <x v="2"/>
    <n v="0"/>
    <n v="7.59"/>
    <n v="4"/>
    <n v="444"/>
    <s v="Thelma Abrams"/>
    <s v="Regular Air"/>
    <s v="Home Office"/>
    <s v="Furniture"/>
    <s v="Office Furnishings"/>
    <s v="Wrap Bag"/>
    <s v="Master Giant Foot® Doorstop, Safety Yellow"/>
    <n v="0.42"/>
    <x v="0"/>
    <x v="2"/>
    <s v="Illinois"/>
    <x v="122"/>
    <n v="61801"/>
    <d v="2015-05-25T00:00:00"/>
    <d v="2015-05-28T00:00:00"/>
    <n v="86.438000000000002"/>
    <n v="43"/>
    <n v="355.92"/>
    <n v="88085"/>
    <s v="High"/>
    <s v="Low Risk"/>
    <s v="No Discount"/>
    <s v="Other"/>
    <n v="765"/>
  </r>
  <r>
    <x v="1"/>
    <n v="0.03"/>
    <n v="48.04"/>
    <n v="19.989999999999998"/>
    <n v="445"/>
    <s v="Judy Barrett"/>
    <s v="Regular Air"/>
    <s v="Home Office"/>
    <s v="Office Supplies"/>
    <s v="Paper"/>
    <s v="Small Box"/>
    <s v="14-7/8 x 11 Blue Bar Computer Printout Paper"/>
    <n v="0.37"/>
    <x v="0"/>
    <x v="2"/>
    <s v="Nebraska"/>
    <x v="123"/>
    <n v="68701"/>
    <d v="2015-04-11T00:00:00"/>
    <d v="2015-04-13T00:00:00"/>
    <n v="-4.4599999999999937"/>
    <n v="2"/>
    <n v="101.71"/>
    <n v="88083"/>
    <s v="Low"/>
    <s v="Low Risk"/>
    <s v="Discount Applied"/>
    <s v="Other"/>
    <n v="1228"/>
  </r>
  <r>
    <x v="0"/>
    <n v="0.09"/>
    <n v="200.98"/>
    <n v="55.96"/>
    <n v="445"/>
    <s v="Judy Barrett"/>
    <s v="Delivery Truck"/>
    <s v="Home Office"/>
    <s v="Furniture"/>
    <s v="Bookcases"/>
    <s v="Jumbo Box"/>
    <s v="O'Sullivan Living Dimensions 3-Shelf Bookcases"/>
    <n v="0.75"/>
    <x v="0"/>
    <x v="2"/>
    <s v="Nebraska"/>
    <x v="123"/>
    <n v="68701"/>
    <d v="2015-06-23T00:00:00"/>
    <d v="2015-06-24T00:00:00"/>
    <n v="-512.87200000000007"/>
    <n v="9"/>
    <n v="1766.68"/>
    <n v="88084"/>
    <s v="Low"/>
    <s v="Low Risk"/>
    <s v="Discount Applied"/>
    <s v="Other"/>
    <n v="281"/>
  </r>
  <r>
    <x v="0"/>
    <n v="0.09"/>
    <n v="2.78"/>
    <n v="0.97"/>
    <n v="445"/>
    <s v="Judy Barrett"/>
    <s v="Regular Air"/>
    <s v="Home Office"/>
    <s v="Office Supplies"/>
    <s v="Pens &amp; Art Supplies"/>
    <s v="Wrap Bag"/>
    <s v="Newell 333"/>
    <n v="0.59"/>
    <x v="0"/>
    <x v="2"/>
    <s v="Nebraska"/>
    <x v="123"/>
    <n v="68701"/>
    <d v="2015-06-23T00:00:00"/>
    <d v="2015-06-24T00:00:00"/>
    <n v="-3.7840000000000003"/>
    <n v="11"/>
    <n v="29.02"/>
    <n v="88084"/>
    <s v="Low"/>
    <s v="Low Risk"/>
    <s v="Discount Applied"/>
    <s v="Other"/>
    <n v="1726"/>
  </r>
  <r>
    <x v="1"/>
    <n v="0.04"/>
    <n v="130.97999999999999"/>
    <n v="30"/>
    <n v="447"/>
    <s v="Valerie Moon"/>
    <s v="Delivery Truck"/>
    <s v="Home Office"/>
    <s v="Furniture"/>
    <s v="Chairs &amp; Chairmats"/>
    <s v="Jumbo Drum"/>
    <s v="Office Star - Contemporary Task Swivel chair with 2-way adjustable arms, Plum"/>
    <n v="0.78"/>
    <x v="0"/>
    <x v="2"/>
    <s v="Minnesota"/>
    <x v="124"/>
    <n v="55113"/>
    <d v="2015-06-25T00:00:00"/>
    <d v="2015-06-28T00:00:00"/>
    <n v="-82.903999999999996"/>
    <n v="1"/>
    <n v="159.51"/>
    <n v="90449"/>
    <s v="Low"/>
    <s v="Low Risk"/>
    <s v="Discount Applied"/>
    <s v="Other"/>
    <n v="1059"/>
  </r>
  <r>
    <x v="1"/>
    <n v="0.05"/>
    <n v="200.99"/>
    <n v="4.2"/>
    <n v="447"/>
    <s v="Valerie Moon"/>
    <s v="Regular Air"/>
    <s v="Home Office"/>
    <s v="Technology"/>
    <s v="Telephones and Communication"/>
    <s v="Small Box"/>
    <s v="2160i"/>
    <n v="0.59"/>
    <x v="0"/>
    <x v="2"/>
    <s v="Minnesota"/>
    <x v="124"/>
    <n v="55113"/>
    <d v="2015-06-25T00:00:00"/>
    <d v="2015-06-25T00:00:00"/>
    <n v="1268.8064999999999"/>
    <n v="11"/>
    <n v="1838.85"/>
    <n v="90449"/>
    <s v="High"/>
    <s v="Low Risk"/>
    <s v="Discount Applied"/>
    <s v="Other"/>
    <n v="263"/>
  </r>
  <r>
    <x v="0"/>
    <n v="0.03"/>
    <n v="15.99"/>
    <n v="11.28"/>
    <n v="451"/>
    <s v="Joyce Murray"/>
    <s v="Regular Air"/>
    <s v="Home Office"/>
    <s v="Technology"/>
    <s v="Office Machines"/>
    <s v="Medium Box"/>
    <s v="210 Trimline Phone, White"/>
    <n v="0.38"/>
    <x v="0"/>
    <x v="0"/>
    <s v="California"/>
    <x v="125"/>
    <n v="94024"/>
    <d v="2015-04-10T00:00:00"/>
    <d v="2015-04-11T00:00:00"/>
    <n v="-53.296199999999999"/>
    <n v="2"/>
    <n v="35.479999999999997"/>
    <n v="86010"/>
    <s v="Low"/>
    <s v="Low Risk"/>
    <s v="Discount Applied"/>
    <s v="Other"/>
    <n v="1659"/>
  </r>
  <r>
    <x v="2"/>
    <n v="0.04"/>
    <n v="37.700000000000003"/>
    <n v="2.99"/>
    <n v="451"/>
    <s v="Joyce Murray"/>
    <s v="Regular Air"/>
    <s v="Home Office"/>
    <s v="Office Supplies"/>
    <s v="Binders and Binder Accessories"/>
    <s v="Small Box"/>
    <s v="Vinyl Sectional Post Binders"/>
    <n v="0.35"/>
    <x v="0"/>
    <x v="0"/>
    <s v="California"/>
    <x v="125"/>
    <n v="94024"/>
    <d v="2015-05-27T00:00:00"/>
    <d v="2015-05-28T00:00:00"/>
    <n v="299.6739"/>
    <n v="12"/>
    <n v="434.31"/>
    <n v="86012"/>
    <s v="High"/>
    <s v="Low Risk"/>
    <s v="Discount Applied"/>
    <s v="Other"/>
    <n v="691"/>
  </r>
  <r>
    <x v="4"/>
    <n v="0.01"/>
    <n v="8.8800000000000008"/>
    <n v="6.28"/>
    <n v="451"/>
    <s v="Joyce Murray"/>
    <s v="Regular Air"/>
    <s v="Home Office"/>
    <s v="Office Supplies"/>
    <s v="Binders and Binder Accessories"/>
    <s v="Small Box"/>
    <s v="GBC Instant Index™ System for Binding Systems"/>
    <n v="0.35"/>
    <x v="0"/>
    <x v="0"/>
    <s v="California"/>
    <x v="125"/>
    <n v="94024"/>
    <d v="2015-01-05T00:00:00"/>
    <d v="2015-01-10T00:00:00"/>
    <n v="-15.456"/>
    <n v="2"/>
    <n v="19.86"/>
    <n v="86013"/>
    <s v="Low"/>
    <s v="Low Risk"/>
    <s v="Discount Applied"/>
    <s v="Other"/>
    <n v="1812"/>
  </r>
  <r>
    <x v="4"/>
    <n v="0.06"/>
    <n v="2.88"/>
    <n v="0.99"/>
    <n v="451"/>
    <s v="Joyce Murray"/>
    <s v="Regular Air"/>
    <s v="Home Office"/>
    <s v="Office Supplies"/>
    <s v="Labels"/>
    <s v="Small Box"/>
    <s v="Avery 514"/>
    <n v="0.36"/>
    <x v="0"/>
    <x v="0"/>
    <s v="California"/>
    <x v="125"/>
    <n v="94024"/>
    <d v="2015-01-05T00:00:00"/>
    <d v="2015-01-14T00:00:00"/>
    <n v="16.049399999999999"/>
    <n v="8"/>
    <n v="23.26"/>
    <n v="86013"/>
    <s v="High"/>
    <s v="Low Risk"/>
    <s v="Discount Applied"/>
    <s v="Other"/>
    <n v="1780"/>
  </r>
  <r>
    <x v="2"/>
    <n v="0.01"/>
    <n v="55.99"/>
    <n v="5"/>
    <n v="452"/>
    <s v="Leslie Rowland"/>
    <s v="Regular Air"/>
    <s v="Home Office"/>
    <s v="Technology"/>
    <s v="Telephones and Communication"/>
    <s v="Small Pack"/>
    <s v="Accessory36"/>
    <n v="0.83"/>
    <x v="0"/>
    <x v="0"/>
    <s v="California"/>
    <x v="126"/>
    <n v="93635"/>
    <d v="2015-05-27T00:00:00"/>
    <d v="2015-05-28T00:00:00"/>
    <n v="-235.89500000000001"/>
    <n v="1"/>
    <n v="51.83"/>
    <n v="86012"/>
    <s v="Low"/>
    <s v="Low Risk"/>
    <s v="Discount Applied"/>
    <s v="Other"/>
    <n v="1524"/>
  </r>
  <r>
    <x v="1"/>
    <n v="0.03"/>
    <n v="29.34"/>
    <n v="7.87"/>
    <n v="453"/>
    <s v="George Terry"/>
    <s v="Regular Air"/>
    <s v="Home Office"/>
    <s v="Furniture"/>
    <s v="Office Furnishings"/>
    <s v="Small Box"/>
    <s v="Seth Thomas 14&quot; Putty-Colored Wall Clock"/>
    <n v="0.54"/>
    <x v="0"/>
    <x v="0"/>
    <s v="California"/>
    <x v="127"/>
    <n v="95032"/>
    <d v="2015-05-08T00:00:00"/>
    <d v="2015-05-10T00:00:00"/>
    <n v="-41.32"/>
    <n v="1"/>
    <n v="32.4"/>
    <n v="86011"/>
    <s v="Low"/>
    <s v="Low Risk"/>
    <s v="Discount Applied"/>
    <s v="Other"/>
    <n v="1691"/>
  </r>
  <r>
    <x v="4"/>
    <n v="7.0000000000000007E-2"/>
    <n v="16.91"/>
    <n v="6.25"/>
    <n v="460"/>
    <s v="Anne Armstrong"/>
    <s v="Regular Air"/>
    <s v="Home Office"/>
    <s v="Office Supplies"/>
    <s v="Storage &amp; Organization"/>
    <s v="Small Box"/>
    <s v="Tenex Personal Self-Stacking Standard File Box, Black/Gray"/>
    <n v="0.57999999999999996"/>
    <x v="0"/>
    <x v="1"/>
    <s v="New Jersey"/>
    <x v="128"/>
    <n v="8332"/>
    <d v="2015-05-23T00:00:00"/>
    <d v="2015-05-30T00:00:00"/>
    <n v="7.9000000000000057"/>
    <n v="31"/>
    <n v="492.9"/>
    <n v="86014"/>
    <s v="High"/>
    <s v="Low Risk"/>
    <s v="Discount Applied"/>
    <s v="Other"/>
    <n v="648"/>
  </r>
  <r>
    <x v="4"/>
    <n v="7.0000000000000007E-2"/>
    <n v="165.2"/>
    <n v="19.989999999999998"/>
    <n v="463"/>
    <s v="Debbie Stevenson"/>
    <s v="Regular Air"/>
    <s v="Home Office"/>
    <s v="Office Supplies"/>
    <s v="Storage &amp; Organization"/>
    <s v="Small Box"/>
    <s v="Economy Rollaway Files"/>
    <n v="0.59"/>
    <x v="0"/>
    <x v="0"/>
    <s v="California"/>
    <x v="129"/>
    <n v="90069"/>
    <d v="2015-01-14T00:00:00"/>
    <d v="2015-01-16T00:00:00"/>
    <n v="521.69000000000005"/>
    <n v="7"/>
    <n v="1081.54"/>
    <n v="88061"/>
    <s v="High"/>
    <s v="Low Risk"/>
    <s v="Discount Applied"/>
    <s v="Other"/>
    <n v="399"/>
  </r>
  <r>
    <x v="1"/>
    <n v="0.08"/>
    <n v="297.64"/>
    <n v="14.7"/>
    <n v="466"/>
    <s v="Marc Nash"/>
    <s v="Delivery Truck"/>
    <s v="Home Office"/>
    <s v="Technology"/>
    <s v="Office Machines"/>
    <s v="Jumbo Drum"/>
    <s v="Panasonic KX-P3200 Dot Matrix Printer"/>
    <n v="0.56999999999999995"/>
    <x v="0"/>
    <x v="1"/>
    <s v="Massachusetts"/>
    <x v="130"/>
    <n v="2019"/>
    <d v="2015-01-11T00:00:00"/>
    <d v="2015-01-11T00:00:00"/>
    <n v="496.79679999999996"/>
    <n v="5"/>
    <n v="1132.8399999999999"/>
    <n v="88060"/>
    <s v="High"/>
    <s v="Low Risk"/>
    <s v="Discount Applied"/>
    <s v="Other"/>
    <n v="389"/>
  </r>
  <r>
    <x v="1"/>
    <n v="0.02"/>
    <n v="12.99"/>
    <n v="14.37"/>
    <n v="467"/>
    <s v="Maria Thomas"/>
    <s v="Regular Air"/>
    <s v="Home Office"/>
    <s v="Furniture"/>
    <s v="Office Furnishings"/>
    <s v="Large Box"/>
    <s v="Tensor &quot;Hersey Kiss&quot; Styled Floor Lamp"/>
    <n v="0.73"/>
    <x v="0"/>
    <x v="1"/>
    <s v="Massachusetts"/>
    <x v="131"/>
    <n v="1915"/>
    <d v="2015-01-11T00:00:00"/>
    <d v="2015-01-12T00:00:00"/>
    <n v="-556.80960000000005"/>
    <n v="11"/>
    <n v="143.63"/>
    <n v="88060"/>
    <s v="Low"/>
    <s v="Low Risk"/>
    <s v="Discount Applied"/>
    <s v="Other"/>
    <n v="1100"/>
  </r>
  <r>
    <x v="1"/>
    <n v="0.06"/>
    <n v="14.42"/>
    <n v="6.75"/>
    <n v="468"/>
    <s v="Craig Bennett"/>
    <s v="Regular Air"/>
    <s v="Home Office"/>
    <s v="Office Supplies"/>
    <s v="Appliances"/>
    <s v="Medium Box"/>
    <s v="Holmes Odor Grabber"/>
    <n v="0.52"/>
    <x v="0"/>
    <x v="1"/>
    <s v="Massachusetts"/>
    <x v="132"/>
    <n v="2341"/>
    <d v="2015-01-11T00:00:00"/>
    <d v="2015-01-12T00:00:00"/>
    <n v="-27.738800000000001"/>
    <n v="5"/>
    <n v="73.040000000000006"/>
    <n v="88060"/>
    <s v="Low"/>
    <s v="Low Risk"/>
    <s v="Discount Applied"/>
    <s v="Other"/>
    <n v="1378"/>
  </r>
  <r>
    <x v="1"/>
    <n v="0.05"/>
    <n v="4.1399999999999997"/>
    <n v="6.6"/>
    <n v="469"/>
    <s v="Marion Bowling"/>
    <s v="Express Air"/>
    <s v="Home Office"/>
    <s v="Furniture"/>
    <s v="Office Furnishings"/>
    <s v="Small Box"/>
    <s v="Eldon Image Series Black Desk Accessories"/>
    <n v="0.49"/>
    <x v="0"/>
    <x v="1"/>
    <s v="New Jersey"/>
    <x v="133"/>
    <n v="7506"/>
    <d v="2015-01-11T00:00:00"/>
    <d v="2015-01-13T00:00:00"/>
    <n v="-128.68719999999999"/>
    <n v="7"/>
    <n v="33.35"/>
    <n v="88060"/>
    <s v="Low"/>
    <s v="Low Risk"/>
    <s v="Discount Applied"/>
    <s v="Other"/>
    <n v="1684"/>
  </r>
  <r>
    <x v="1"/>
    <n v="0.03"/>
    <n v="11.34"/>
    <n v="5.01"/>
    <n v="470"/>
    <s v="Tony Doyle"/>
    <s v="Regular Air"/>
    <s v="Home Office"/>
    <s v="Office Supplies"/>
    <s v="Paper"/>
    <s v="Small Box"/>
    <s v="Xerox 188"/>
    <n v="0.36"/>
    <x v="0"/>
    <x v="1"/>
    <s v="New Jersey"/>
    <x v="134"/>
    <n v="8601"/>
    <d v="2015-01-11T00:00:00"/>
    <d v="2015-01-11T00:00:00"/>
    <n v="23.2028"/>
    <n v="5"/>
    <n v="60.24"/>
    <n v="88060"/>
    <s v="High"/>
    <s v="Low Risk"/>
    <s v="Discount Applied"/>
    <s v="Other"/>
    <n v="1451"/>
  </r>
  <r>
    <x v="1"/>
    <n v="7.0000000000000007E-2"/>
    <n v="179.99"/>
    <n v="19.989999999999998"/>
    <n v="471"/>
    <s v="Ross Simpson"/>
    <s v="Express Air"/>
    <s v="Home Office"/>
    <s v="Technology"/>
    <s v="Computer Peripherals"/>
    <s v="Small Box"/>
    <s v="Motorola SB4200 Cable Modem"/>
    <n v="0.48"/>
    <x v="0"/>
    <x v="3"/>
    <s v="Georgia"/>
    <x v="135"/>
    <n v="30318"/>
    <d v="2015-02-08T00:00:00"/>
    <d v="2015-02-08T00:00:00"/>
    <n v="-568.53510000000006"/>
    <n v="4"/>
    <n v="718.03"/>
    <n v="3138"/>
    <s v="Low"/>
    <s v="Low Risk"/>
    <s v="Discount Applied"/>
    <s v="Other"/>
    <n v="522"/>
  </r>
  <r>
    <x v="1"/>
    <n v="7.0000000000000007E-2"/>
    <n v="179.99"/>
    <n v="19.989999999999998"/>
    <n v="472"/>
    <s v="Donna Craven"/>
    <s v="Express Air"/>
    <s v="Home Office"/>
    <s v="Technology"/>
    <s v="Computer Peripherals"/>
    <s v="Small Box"/>
    <s v="Motorola SB4200 Cable Modem"/>
    <n v="0.48"/>
    <x v="0"/>
    <x v="1"/>
    <s v="Maryland"/>
    <x v="136"/>
    <n v="21133"/>
    <d v="2015-02-08T00:00:00"/>
    <d v="2015-02-08T00:00:00"/>
    <n v="-427.47"/>
    <n v="1"/>
    <n v="179.51"/>
    <n v="88023"/>
    <s v="Low"/>
    <s v="Low Risk"/>
    <s v="Discount Applied"/>
    <s v="Other"/>
    <n v="1025"/>
  </r>
  <r>
    <x v="2"/>
    <n v="0.03"/>
    <n v="11.97"/>
    <n v="4.9800000000000004"/>
    <n v="483"/>
    <s v="Edgar McKenzie"/>
    <s v="Regular Air"/>
    <s v="Home Office"/>
    <s v="Office Supplies"/>
    <s v="Appliances"/>
    <s v="Small Box"/>
    <s v="Staples 6 Outlet Surge"/>
    <n v="0.57999999999999996"/>
    <x v="0"/>
    <x v="2"/>
    <s v="Illinois"/>
    <x v="137"/>
    <n v="60543"/>
    <d v="2015-01-27T00:00:00"/>
    <d v="2015-01-28T00:00:00"/>
    <n v="-18.190000000000001"/>
    <n v="6"/>
    <n v="73.180000000000007"/>
    <n v="90353"/>
    <s v="Low"/>
    <s v="Low Risk"/>
    <s v="Discount Applied"/>
    <s v="Other"/>
    <n v="1376"/>
  </r>
  <r>
    <x v="1"/>
    <n v="0.06"/>
    <n v="3.36"/>
    <n v="6.27"/>
    <n v="483"/>
    <s v="Edgar McKenzie"/>
    <s v="Regular Air"/>
    <s v="Home Office"/>
    <s v="Office Supplies"/>
    <s v="Binders and Binder Accessories"/>
    <s v="Small Box"/>
    <s v="Cardinal Poly Pocket Divider Pockets for Ring Binders"/>
    <n v="0.4"/>
    <x v="0"/>
    <x v="2"/>
    <s v="Illinois"/>
    <x v="137"/>
    <n v="60543"/>
    <d v="2015-04-23T00:00:00"/>
    <d v="2015-04-24T00:00:00"/>
    <n v="-24.057540000000003"/>
    <n v="2"/>
    <n v="8.82"/>
    <n v="90354"/>
    <s v="Low"/>
    <s v="Low Risk"/>
    <s v="Discount Applied"/>
    <s v="Other"/>
    <n v="1909"/>
  </r>
  <r>
    <x v="1"/>
    <n v="7.0000000000000007E-2"/>
    <n v="699.99"/>
    <n v="24.49"/>
    <n v="483"/>
    <s v="Edgar McKenzie"/>
    <s v="Regular Air"/>
    <s v="Home Office"/>
    <s v="Technology"/>
    <s v="Copiers and Fax"/>
    <s v="Large Box"/>
    <s v="Canon PC1060 Personal Laser Copier"/>
    <n v="0.41"/>
    <x v="0"/>
    <x v="2"/>
    <s v="Illinois"/>
    <x v="137"/>
    <n v="60543"/>
    <d v="2015-04-23T00:00:00"/>
    <d v="2015-04-25T00:00:00"/>
    <n v="2583.5614799999998"/>
    <n v="9"/>
    <n v="5976.09"/>
    <n v="90354"/>
    <s v="High"/>
    <s v="Low Risk"/>
    <s v="Discount Applied"/>
    <s v="Other"/>
    <n v="71"/>
  </r>
  <r>
    <x v="1"/>
    <n v="0.05"/>
    <n v="2.88"/>
    <n v="0.5"/>
    <n v="485"/>
    <s v="Edward Leonard"/>
    <s v="Regular Air"/>
    <s v="Home Office"/>
    <s v="Office Supplies"/>
    <s v="Labels"/>
    <s v="Small Box"/>
    <s v="Avery 49"/>
    <n v="0.36"/>
    <x v="0"/>
    <x v="0"/>
    <s v="California"/>
    <x v="138"/>
    <n v="93727"/>
    <d v="2015-03-18T00:00:00"/>
    <d v="2015-03-20T00:00:00"/>
    <n v="6.0512999999999995"/>
    <n v="3"/>
    <n v="8.77"/>
    <n v="91062"/>
    <s v="High"/>
    <s v="Low Risk"/>
    <s v="Discount Applied"/>
    <s v="Other"/>
    <n v="1912"/>
  </r>
  <r>
    <x v="3"/>
    <n v="0.1"/>
    <n v="3.36"/>
    <n v="6.27"/>
    <n v="487"/>
    <s v="Molly Vincent"/>
    <s v="Express Air"/>
    <s v="Home Office"/>
    <s v="Office Supplies"/>
    <s v="Binders and Binder Accessories"/>
    <s v="Small Box"/>
    <s v="Cardinal Poly Pocket Divider Pockets for Ring Binders"/>
    <n v="0.4"/>
    <x v="0"/>
    <x v="1"/>
    <s v="Maine"/>
    <x v="91"/>
    <n v="4073"/>
    <d v="2015-05-18T00:00:00"/>
    <d v="2015-05-19T00:00:00"/>
    <n v="-67.0565"/>
    <n v="5"/>
    <n v="20.87"/>
    <n v="91063"/>
    <s v="Low"/>
    <s v="Low Risk"/>
    <s v="Discount Applied"/>
    <s v="Other"/>
    <n v="1802"/>
  </r>
  <r>
    <x v="3"/>
    <n v="7.0000000000000007E-2"/>
    <n v="12.28"/>
    <n v="4.8600000000000003"/>
    <n v="488"/>
    <s v="Ronnie Creech"/>
    <s v="Regular Air"/>
    <s v="Home Office"/>
    <s v="Office Supplies"/>
    <s v="Paper"/>
    <s v="Small Box"/>
    <s v="Xerox 1933"/>
    <n v="0.38"/>
    <x v="0"/>
    <x v="1"/>
    <s v="Maine"/>
    <x v="139"/>
    <n v="4106"/>
    <d v="2015-05-18T00:00:00"/>
    <d v="2015-05-20T00:00:00"/>
    <n v="-7.94"/>
    <n v="2"/>
    <n v="25.7"/>
    <n v="91063"/>
    <s v="Low"/>
    <s v="Low Risk"/>
    <s v="Discount Applied"/>
    <s v="Other"/>
    <n v="1760"/>
  </r>
  <r>
    <x v="3"/>
    <n v="0.09"/>
    <n v="20.99"/>
    <n v="0.99"/>
    <n v="489"/>
    <s v="Eileen Cheek"/>
    <s v="Regular Air"/>
    <s v="Home Office"/>
    <s v="Technology"/>
    <s v="Telephones and Communication"/>
    <s v="Wrap Bag"/>
    <s v="Accessory25"/>
    <n v="0.56999999999999995"/>
    <x v="0"/>
    <x v="1"/>
    <s v="Massachusetts"/>
    <x v="140"/>
    <n v="2062"/>
    <d v="2015-05-18T00:00:00"/>
    <d v="2015-05-18T00:00:00"/>
    <n v="122.292"/>
    <n v="14"/>
    <n v="229.57"/>
    <n v="91063"/>
    <s v="High"/>
    <s v="Low Risk"/>
    <s v="Discount Applied"/>
    <s v="Other"/>
    <n v="930"/>
  </r>
  <r>
    <x v="3"/>
    <n v="0.08"/>
    <n v="2.94"/>
    <n v="0.96"/>
    <n v="491"/>
    <s v="Toni Swanson"/>
    <s v="Regular Air"/>
    <s v="Home Office"/>
    <s v="Office Supplies"/>
    <s v="Pens &amp; Art Supplies"/>
    <s v="Wrap Bag"/>
    <s v="Newell 343"/>
    <n v="0.57999999999999996"/>
    <x v="0"/>
    <x v="1"/>
    <s v="New York"/>
    <x v="8"/>
    <n v="10154"/>
    <d v="2015-05-15T00:00:00"/>
    <d v="2015-05-17T00:00:00"/>
    <n v="-2.12"/>
    <n v="23"/>
    <n v="66.7"/>
    <n v="8353"/>
    <s v="Low"/>
    <s v="Low Risk"/>
    <s v="Discount Applied"/>
    <s v="Other"/>
    <n v="1414"/>
  </r>
  <r>
    <x v="2"/>
    <n v="0.01"/>
    <n v="4.9800000000000004"/>
    <n v="6.07"/>
    <n v="491"/>
    <s v="Toni Swanson"/>
    <s v="Regular Air"/>
    <s v="Home Office"/>
    <s v="Office Supplies"/>
    <s v="Paper"/>
    <s v="Small Box"/>
    <s v="Xerox 1897"/>
    <n v="0.36"/>
    <x v="0"/>
    <x v="1"/>
    <s v="New York"/>
    <x v="8"/>
    <n v="10154"/>
    <d v="2015-02-10T00:00:00"/>
    <d v="2015-02-11T00:00:00"/>
    <n v="-69.069999999999993"/>
    <n v="41"/>
    <n v="217"/>
    <n v="10464"/>
    <s v="Low"/>
    <s v="Low Risk"/>
    <s v="Discount Applied"/>
    <s v="Other"/>
    <n v="950"/>
  </r>
  <r>
    <x v="2"/>
    <n v="0.02"/>
    <n v="1360.14"/>
    <n v="14.7"/>
    <n v="491"/>
    <s v="Toni Swanson"/>
    <s v="Delivery Truck"/>
    <s v="Home Office"/>
    <s v="Technology"/>
    <s v="Office Machines"/>
    <s v="Jumbo Drum"/>
    <s v="Okidata ML395C Color Dot Matrix Printer"/>
    <n v="0.59"/>
    <x v="0"/>
    <x v="1"/>
    <s v="New York"/>
    <x v="8"/>
    <n v="10154"/>
    <d v="2015-06-20T00:00:00"/>
    <d v="2015-06-22T00:00:00"/>
    <n v="2028.12"/>
    <n v="22"/>
    <n v="31670.6"/>
    <n v="6562"/>
    <s v="High"/>
    <s v="Low Risk"/>
    <s v="Discount Applied"/>
    <s v="Other"/>
    <n v="3"/>
  </r>
  <r>
    <x v="1"/>
    <n v="0.02"/>
    <n v="9.06"/>
    <n v="9.86"/>
    <n v="491"/>
    <s v="Toni Swanson"/>
    <s v="Regular Air"/>
    <s v="Home Office"/>
    <s v="Office Supplies"/>
    <s v="Paper"/>
    <s v="Small Box"/>
    <s v="Southworth 25% Cotton Linen-Finish Paper &amp; Envelopes"/>
    <n v="0.4"/>
    <x v="0"/>
    <x v="1"/>
    <s v="New York"/>
    <x v="8"/>
    <n v="10154"/>
    <d v="2015-06-20T00:00:00"/>
    <d v="2015-06-22T00:00:00"/>
    <n v="-63.51"/>
    <n v="24"/>
    <n v="239.82"/>
    <n v="42852"/>
    <s v="Low"/>
    <s v="Low Risk"/>
    <s v="Discount Applied"/>
    <s v="Other"/>
    <n v="917"/>
  </r>
  <r>
    <x v="1"/>
    <n v="0.02"/>
    <n v="6.48"/>
    <n v="6.6"/>
    <n v="493"/>
    <s v="Douglas Buck"/>
    <s v="Regular Air"/>
    <s v="Home Office"/>
    <s v="Office Supplies"/>
    <s v="Paper"/>
    <s v="Small Box"/>
    <s v="Xerox 21"/>
    <n v="0.37"/>
    <x v="0"/>
    <x v="0"/>
    <s v="Washington"/>
    <x v="141"/>
    <n v="98158"/>
    <d v="2015-01-20T00:00:00"/>
    <d v="2015-01-22T00:00:00"/>
    <n v="-92.05"/>
    <n v="10"/>
    <n v="66.709999999999994"/>
    <n v="88906"/>
    <s v="Low"/>
    <s v="Low Risk"/>
    <s v="Discount Applied"/>
    <s v="Other"/>
    <n v="1413"/>
  </r>
  <r>
    <x v="1"/>
    <n v="0.04"/>
    <n v="17.149999999999999"/>
    <n v="4.96"/>
    <n v="493"/>
    <s v="Douglas Buck"/>
    <s v="Regular Air"/>
    <s v="Home Office"/>
    <s v="Office Supplies"/>
    <s v="Storage &amp; Organization"/>
    <s v="Small Box"/>
    <s v="Advantus Rolling Storage Box"/>
    <n v="0.57999999999999996"/>
    <x v="0"/>
    <x v="0"/>
    <s v="Washington"/>
    <x v="141"/>
    <n v="98158"/>
    <d v="2015-01-20T00:00:00"/>
    <d v="2015-01-21T00:00:00"/>
    <n v="6.11"/>
    <n v="5"/>
    <n v="87.16"/>
    <n v="88906"/>
    <s v="High"/>
    <s v="Low Risk"/>
    <s v="Discount Applied"/>
    <s v="Other"/>
    <n v="1302"/>
  </r>
  <r>
    <x v="3"/>
    <n v="0.06"/>
    <n v="8.32"/>
    <n v="2.38"/>
    <n v="494"/>
    <s v="Jimmy Alston Holder"/>
    <s v="Regular Air"/>
    <s v="Home Office"/>
    <s v="Technology"/>
    <s v="Computer Peripherals"/>
    <s v="Small Pack"/>
    <s v="Imation 3.5 IBM Formatted Diskettes, 10/Box"/>
    <n v="0.74"/>
    <x v="0"/>
    <x v="0"/>
    <s v="Washington"/>
    <x v="33"/>
    <n v="98115"/>
    <d v="2015-05-15T00:00:00"/>
    <d v="2015-05-17T00:00:00"/>
    <n v="-36.630000000000003"/>
    <n v="12"/>
    <n v="101.26"/>
    <n v="88905"/>
    <s v="Low"/>
    <s v="Low Risk"/>
    <s v="Discount Applied"/>
    <s v="Other"/>
    <n v="1229"/>
  </r>
  <r>
    <x v="3"/>
    <n v="0.08"/>
    <n v="2.94"/>
    <n v="0.96"/>
    <n v="494"/>
    <s v="Jimmy Alston Holder"/>
    <s v="Regular Air"/>
    <s v="Home Office"/>
    <s v="Office Supplies"/>
    <s v="Pens &amp; Art Supplies"/>
    <s v="Wrap Bag"/>
    <s v="Newell 343"/>
    <n v="0.57999999999999996"/>
    <x v="0"/>
    <x v="0"/>
    <s v="Washington"/>
    <x v="33"/>
    <n v="98115"/>
    <d v="2015-05-15T00:00:00"/>
    <d v="2015-05-17T00:00:00"/>
    <n v="-2.12"/>
    <n v="6"/>
    <n v="17.399999999999999"/>
    <n v="88905"/>
    <s v="Low"/>
    <s v="Low Risk"/>
    <s v="Discount Applied"/>
    <s v="Other"/>
    <n v="1847"/>
  </r>
  <r>
    <x v="2"/>
    <n v="0.01"/>
    <n v="4.9800000000000004"/>
    <n v="6.07"/>
    <n v="494"/>
    <s v="Jimmy Alston Holder"/>
    <s v="Regular Air"/>
    <s v="Home Office"/>
    <s v="Office Supplies"/>
    <s v="Paper"/>
    <s v="Small Box"/>
    <s v="Xerox 1897"/>
    <n v="0.36"/>
    <x v="0"/>
    <x v="0"/>
    <s v="Washington"/>
    <x v="33"/>
    <n v="98115"/>
    <d v="2015-02-10T00:00:00"/>
    <d v="2015-02-11T00:00:00"/>
    <n v="-35.916399999999996"/>
    <n v="10"/>
    <n v="52.93"/>
    <n v="88907"/>
    <s v="Low"/>
    <s v="Low Risk"/>
    <s v="Discount Applied"/>
    <s v="Other"/>
    <n v="1514"/>
  </r>
  <r>
    <x v="2"/>
    <n v="0.02"/>
    <n v="1360.14"/>
    <n v="14.7"/>
    <n v="494"/>
    <s v="Jimmy Alston Holder"/>
    <s v="Delivery Truck"/>
    <s v="Home Office"/>
    <s v="Technology"/>
    <s v="Office Machines"/>
    <s v="Jumbo Drum"/>
    <s v="Okidata ML395C Color Dot Matrix Printer"/>
    <n v="0.59"/>
    <x v="0"/>
    <x v="0"/>
    <s v="Washington"/>
    <x v="33"/>
    <n v="98115"/>
    <d v="2015-06-20T00:00:00"/>
    <d v="2015-06-22T00:00:00"/>
    <n v="3042.18"/>
    <n v="6"/>
    <n v="8637.44"/>
    <n v="88908"/>
    <s v="High"/>
    <s v="Low Risk"/>
    <s v="Discount Applied"/>
    <s v="Other"/>
    <n v="33"/>
  </r>
  <r>
    <x v="1"/>
    <n v="0.02"/>
    <n v="9.06"/>
    <n v="9.86"/>
    <n v="494"/>
    <s v="Jimmy Alston Holder"/>
    <s v="Regular Air"/>
    <s v="Home Office"/>
    <s v="Office Supplies"/>
    <s v="Paper"/>
    <s v="Small Box"/>
    <s v="Southworth 25% Cotton Linen-Finish Paper &amp; Envelopes"/>
    <n v="0.4"/>
    <x v="0"/>
    <x v="0"/>
    <s v="Washington"/>
    <x v="33"/>
    <n v="98115"/>
    <d v="2015-06-20T00:00:00"/>
    <d v="2015-06-22T00:00:00"/>
    <n v="-31.754999999999999"/>
    <n v="6"/>
    <n v="59.95"/>
    <n v="88908"/>
    <s v="Low"/>
    <s v="Low Risk"/>
    <s v="Discount Applied"/>
    <s v="Other"/>
    <n v="1454"/>
  </r>
  <r>
    <x v="2"/>
    <n v="7.0000000000000007E-2"/>
    <n v="152.47999999999999"/>
    <n v="6.5"/>
    <n v="497"/>
    <s v="Steve McKee"/>
    <s v="Regular Air"/>
    <s v="Home Office"/>
    <s v="Technology"/>
    <s v="Computer Peripherals"/>
    <s v="Small Box"/>
    <s v="Adesso Programmable 142-Key Keyboard"/>
    <n v="0.74"/>
    <x v="0"/>
    <x v="3"/>
    <s v="Tennessee"/>
    <x v="142"/>
    <n v="37130"/>
    <d v="2015-05-14T00:00:00"/>
    <d v="2015-05-16T00:00:00"/>
    <n v="171.83879999999999"/>
    <n v="35"/>
    <n v="5062.49"/>
    <n v="90706"/>
    <s v="High"/>
    <s v="Low Risk"/>
    <s v="Discount Applied"/>
    <s v="Other"/>
    <n v="92"/>
  </r>
  <r>
    <x v="2"/>
    <n v="0.01"/>
    <n v="55.98"/>
    <n v="4.8600000000000003"/>
    <n v="507"/>
    <s v="Carol Saunders"/>
    <s v="Express Air"/>
    <s v="Home Office"/>
    <s v="Office Supplies"/>
    <s v="Paper"/>
    <s v="Small Box"/>
    <s v="Xerox 1908"/>
    <n v="0.36"/>
    <x v="0"/>
    <x v="3"/>
    <s v="Kentucky"/>
    <x v="143"/>
    <n v="42104"/>
    <d v="2015-04-18T00:00:00"/>
    <d v="2015-04-20T00:00:00"/>
    <n v="32.940899999999999"/>
    <n v="11"/>
    <n v="646.97"/>
    <n v="87357"/>
    <s v="High"/>
    <s v="Low Risk"/>
    <s v="Discount Applied"/>
    <s v="Other"/>
    <n v="555"/>
  </r>
  <r>
    <x v="2"/>
    <n v="0.04"/>
    <n v="65.989999999999995"/>
    <n v="8.99"/>
    <n v="507"/>
    <s v="Carol Saunders"/>
    <s v="Regular Air"/>
    <s v="Home Office"/>
    <s v="Technology"/>
    <s v="Telephones and Communication"/>
    <s v="Small Box"/>
    <s v="Talkabout T8367"/>
    <n v="0.56000000000000005"/>
    <x v="0"/>
    <x v="3"/>
    <s v="Kentucky"/>
    <x v="143"/>
    <n v="42104"/>
    <d v="2015-04-18T00:00:00"/>
    <d v="2015-04-19T00:00:00"/>
    <n v="131.334"/>
    <n v="17"/>
    <n v="946.29"/>
    <n v="87357"/>
    <s v="High"/>
    <s v="Low Risk"/>
    <s v="Discount Applied"/>
    <s v="Other"/>
    <n v="433"/>
  </r>
  <r>
    <x v="0"/>
    <n v="0.01"/>
    <n v="20.98"/>
    <n v="53.03"/>
    <n v="508"/>
    <s v="Cameron Owens"/>
    <s v="Delivery Truck"/>
    <s v="Home Office"/>
    <s v="Office Supplies"/>
    <s v="Storage &amp; Organization"/>
    <s v="Jumbo Drum"/>
    <s v="Tennsco Lockers, Gray"/>
    <n v="0.78"/>
    <x v="0"/>
    <x v="3"/>
    <s v="Kentucky"/>
    <x v="144"/>
    <n v="41011"/>
    <d v="2015-02-23T00:00:00"/>
    <d v="2015-02-23T00:00:00"/>
    <n v="-282.08179999999999"/>
    <n v="5"/>
    <n v="123"/>
    <n v="87356"/>
    <s v="Low"/>
    <s v="Low Risk"/>
    <s v="Discount Applied"/>
    <s v="Other"/>
    <n v="1156"/>
  </r>
  <r>
    <x v="2"/>
    <n v="0.01"/>
    <n v="128.24"/>
    <n v="12.65"/>
    <n v="508"/>
    <s v="Cameron Owens"/>
    <s v="Regular Air"/>
    <s v="Home Office"/>
    <s v="Furniture"/>
    <s v="Chairs &amp; Chairmats"/>
    <s v="Medium Box"/>
    <s v="SAFCO Folding Chair Trolley"/>
    <m/>
    <x v="0"/>
    <x v="3"/>
    <s v="Kentucky"/>
    <x v="144"/>
    <n v="41011"/>
    <d v="2015-04-18T00:00:00"/>
    <d v="2015-04-21T00:00:00"/>
    <n v="140.1354"/>
    <n v="4"/>
    <n v="554.08000000000004"/>
    <n v="87357"/>
    <s v="High"/>
    <s v="High Risk"/>
    <s v="Discount Applied"/>
    <s v="Other"/>
    <n v="614"/>
  </r>
  <r>
    <x v="4"/>
    <n v="0.02"/>
    <n v="48.04"/>
    <n v="5.09"/>
    <n v="510"/>
    <s v="Gregory Rao"/>
    <s v="Regular Air"/>
    <s v="Home Office"/>
    <s v="Office Supplies"/>
    <s v="Paper"/>
    <s v="Small Box"/>
    <s v="Xerox 1910"/>
    <n v="0.37"/>
    <x v="0"/>
    <x v="0"/>
    <s v="California"/>
    <x v="145"/>
    <n v="95336"/>
    <d v="2015-01-13T00:00:00"/>
    <d v="2015-01-13T00:00:00"/>
    <n v="105.25259999999999"/>
    <n v="3"/>
    <n v="152.54"/>
    <n v="90058"/>
    <s v="High"/>
    <s v="Low Risk"/>
    <s v="Discount Applied"/>
    <s v="Other"/>
    <n v="1073"/>
  </r>
  <r>
    <x v="2"/>
    <n v="0.03"/>
    <n v="6.37"/>
    <n v="5.19"/>
    <n v="510"/>
    <s v="Gregory Rao"/>
    <s v="Regular Air"/>
    <s v="Home Office"/>
    <s v="Office Supplies"/>
    <s v="Binders and Binder Accessories"/>
    <s v="Small Box"/>
    <s v="C-Line Peel &amp; Stick Add-On Filing Pockets, 8-3/4 x 5-1/8, 10/Pack"/>
    <n v="0.38"/>
    <x v="0"/>
    <x v="0"/>
    <s v="California"/>
    <x v="145"/>
    <n v="95336"/>
    <d v="2015-02-01T00:00:00"/>
    <d v="2015-02-02T00:00:00"/>
    <n v="-29.092700000000001"/>
    <n v="14"/>
    <n v="89.79"/>
    <n v="90059"/>
    <s v="Low"/>
    <s v="Low Risk"/>
    <s v="Discount Applied"/>
    <s v="Other"/>
    <n v="1286"/>
  </r>
  <r>
    <x v="4"/>
    <n v="7.0000000000000007E-2"/>
    <n v="12.64"/>
    <n v="4.9800000000000004"/>
    <n v="518"/>
    <s v="Mark Ritchie"/>
    <s v="Regular Air"/>
    <s v="Home Office"/>
    <s v="Furniture"/>
    <s v="Office Furnishings"/>
    <s v="Small Pack"/>
    <s v="Nu-Dell Executive Frame"/>
    <n v="0.48"/>
    <x v="0"/>
    <x v="2"/>
    <s v="Missouri"/>
    <x v="112"/>
    <n v="63105"/>
    <d v="2015-06-05T00:00:00"/>
    <d v="2015-06-12T00:00:00"/>
    <n v="113.41499999999999"/>
    <n v="16"/>
    <n v="199.76"/>
    <n v="90867"/>
    <s v="High"/>
    <s v="Low Risk"/>
    <s v="Discount Applied"/>
    <s v="Other"/>
    <n v="986"/>
  </r>
  <r>
    <x v="3"/>
    <n v="0.02"/>
    <n v="150.97999999999999"/>
    <n v="13.99"/>
    <n v="522"/>
    <s v="Aaron Riggs"/>
    <s v="Express Air"/>
    <s v="Home Office"/>
    <s v="Technology"/>
    <s v="Office Machines"/>
    <s v="Medium Box"/>
    <s v="Canon MP41DH Printing Calculator"/>
    <n v="0.38"/>
    <x v="0"/>
    <x v="0"/>
    <s v="Oregon"/>
    <x v="13"/>
    <n v="97756"/>
    <d v="2015-06-22T00:00:00"/>
    <d v="2015-06-24T00:00:00"/>
    <n v="26.099999999999998"/>
    <n v="3"/>
    <n v="480.37"/>
    <n v="89327"/>
    <s v="High"/>
    <s v="Low Risk"/>
    <s v="Discount Applied"/>
    <s v="Other"/>
    <n v="652"/>
  </r>
  <r>
    <x v="3"/>
    <n v="0.1"/>
    <n v="5.43"/>
    <n v="0.95"/>
    <n v="522"/>
    <s v="Aaron Riggs"/>
    <s v="Regular Air"/>
    <s v="Home Office"/>
    <s v="Office Supplies"/>
    <s v="Paper"/>
    <s v="Wrap Bag"/>
    <s v="Wirebound Message Book, 4 per Page"/>
    <n v="0.36"/>
    <x v="0"/>
    <x v="0"/>
    <s v="Oregon"/>
    <x v="13"/>
    <n v="97756"/>
    <d v="2015-06-22T00:00:00"/>
    <d v="2015-06-24T00:00:00"/>
    <n v="-2.58"/>
    <n v="1"/>
    <n v="5.76"/>
    <n v="89327"/>
    <s v="Low"/>
    <s v="Low Risk"/>
    <s v="Discount Applied"/>
    <s v="Other"/>
    <n v="1935"/>
  </r>
  <r>
    <x v="3"/>
    <n v="0.01"/>
    <n v="179.29"/>
    <n v="29.21"/>
    <n v="522"/>
    <s v="Aaron Riggs"/>
    <s v="Delivery Truck"/>
    <s v="Home Office"/>
    <s v="Furniture"/>
    <s v="Tables"/>
    <s v="Jumbo Box"/>
    <s v="Bevis Round Conference Table Top, X-Base"/>
    <n v="0.74"/>
    <x v="0"/>
    <x v="0"/>
    <s v="Oregon"/>
    <x v="13"/>
    <n v="97756"/>
    <d v="2015-06-22T00:00:00"/>
    <d v="2015-06-23T00:00:00"/>
    <n v="2800.12"/>
    <n v="21"/>
    <n v="3112.13"/>
    <n v="89327"/>
    <s v="High"/>
    <s v="Low Risk"/>
    <s v="Discount Applied"/>
    <s v="Other"/>
    <n v="155"/>
  </r>
  <r>
    <x v="1"/>
    <n v="0.03"/>
    <n v="1270.99"/>
    <n v="19.989999999999998"/>
    <n v="524"/>
    <s v="Gina McKnight"/>
    <s v="Regular Air"/>
    <s v="Home Office"/>
    <s v="Office Supplies"/>
    <s v="Binders and Binder Accessories"/>
    <s v="Small Box"/>
    <s v="Fellowes PB500 Electric Punch Plastic Comb Binding Machine with Manual Bind"/>
    <n v="0.35"/>
    <x v="0"/>
    <x v="3"/>
    <s v="Tennessee"/>
    <x v="146"/>
    <n v="37922"/>
    <d v="2015-01-20T00:00:00"/>
    <d v="2015-01-22T00:00:00"/>
    <n v="363.55199999999996"/>
    <n v="2"/>
    <n v="2589.0100000000002"/>
    <n v="91127"/>
    <s v="High"/>
    <s v="Low Risk"/>
    <s v="Discount Applied"/>
    <s v="Other"/>
    <n v="184"/>
  </r>
  <r>
    <x v="1"/>
    <n v="7.0000000000000007E-2"/>
    <n v="2036.48"/>
    <n v="14.7"/>
    <n v="524"/>
    <s v="Gina McKnight"/>
    <s v="Delivery Truck"/>
    <s v="Home Office"/>
    <s v="Technology"/>
    <s v="Office Machines"/>
    <s v="Jumbo Drum"/>
    <s v="Lexmark 4227 Plus Dot Matrix Printer"/>
    <n v="0.55000000000000004"/>
    <x v="0"/>
    <x v="3"/>
    <s v="Tennessee"/>
    <x v="146"/>
    <n v="37922"/>
    <d v="2015-01-20T00:00:00"/>
    <d v="2015-01-22T00:00:00"/>
    <n v="-11.536000000000001"/>
    <n v="1"/>
    <n v="1893.93"/>
    <n v="91127"/>
    <s v="Low"/>
    <s v="Low Risk"/>
    <s v="Discount Applied"/>
    <s v="Other"/>
    <n v="255"/>
  </r>
  <r>
    <x v="0"/>
    <n v="0.09"/>
    <n v="17.98"/>
    <n v="8.51"/>
    <n v="526"/>
    <s v="April Hu"/>
    <s v="Regular Air"/>
    <s v="Home Office"/>
    <s v="Technology"/>
    <s v="Office Machines"/>
    <s v="Medium Box"/>
    <s v="Canon P1-DHIII Palm Printing Calculator"/>
    <n v="0.4"/>
    <x v="0"/>
    <x v="0"/>
    <s v="Arizona"/>
    <x v="147"/>
    <n v="85204"/>
    <d v="2015-05-25T00:00:00"/>
    <d v="2015-05-27T00:00:00"/>
    <n v="-6.6120000000000108"/>
    <n v="12"/>
    <n v="211.13"/>
    <n v="90026"/>
    <s v="Low"/>
    <s v="Low Risk"/>
    <s v="Discount Applied"/>
    <s v="Other"/>
    <n v="958"/>
  </r>
  <r>
    <x v="1"/>
    <n v="0"/>
    <n v="1.88"/>
    <n v="1.49"/>
    <n v="526"/>
    <s v="April Hu"/>
    <s v="Regular Air"/>
    <s v="Home Office"/>
    <s v="Office Supplies"/>
    <s v="Binders and Binder Accessories"/>
    <s v="Small Box"/>
    <s v="Staples® General Use 3-Ring Binders"/>
    <n v="0.37"/>
    <x v="0"/>
    <x v="0"/>
    <s v="Arizona"/>
    <x v="147"/>
    <n v="85204"/>
    <d v="2015-01-17T00:00:00"/>
    <d v="2015-01-18T00:00:00"/>
    <n v="-15.5595"/>
    <n v="13"/>
    <n v="25.39"/>
    <n v="90027"/>
    <s v="Low"/>
    <s v="Low Risk"/>
    <s v="No Discount"/>
    <s v="Other"/>
    <n v="1762"/>
  </r>
  <r>
    <x v="1"/>
    <n v="0.06"/>
    <n v="5.78"/>
    <n v="5.67"/>
    <n v="526"/>
    <s v="April Hu"/>
    <s v="Regular Air"/>
    <s v="Home Office"/>
    <s v="Office Supplies"/>
    <s v="Paper"/>
    <s v="Small Box"/>
    <s v="Xerox 1978"/>
    <n v="0.36"/>
    <x v="0"/>
    <x v="0"/>
    <s v="Arizona"/>
    <x v="147"/>
    <n v="85204"/>
    <d v="2015-01-17T00:00:00"/>
    <d v="2015-01-18T00:00:00"/>
    <n v="-108.19"/>
    <n v="15"/>
    <n v="87.27"/>
    <n v="90027"/>
    <s v="Low"/>
    <s v="Low Risk"/>
    <s v="Discount Applied"/>
    <s v="Other"/>
    <n v="1299"/>
  </r>
  <r>
    <x v="4"/>
    <n v="0"/>
    <n v="15.99"/>
    <n v="13.18"/>
    <n v="535"/>
    <s v="Jill Clements"/>
    <s v="Regular Air"/>
    <s v="Home Office"/>
    <s v="Office Supplies"/>
    <s v="Binders and Binder Accessories"/>
    <s v="Small Box"/>
    <s v="GBC Pre-Punched Binding Paper, Plastic, White, 8-1/2&quot; x 11&quot;"/>
    <n v="0.37"/>
    <x v="0"/>
    <x v="3"/>
    <s v="Virginia"/>
    <x v="148"/>
    <n v="22025"/>
    <d v="2015-04-21T00:00:00"/>
    <d v="2015-04-25T00:00:00"/>
    <n v="46.488"/>
    <n v="23"/>
    <n v="403.25"/>
    <n v="88511"/>
    <s v="High"/>
    <s v="Low Risk"/>
    <s v="No Discount"/>
    <s v="Other"/>
    <n v="715"/>
  </r>
  <r>
    <x v="3"/>
    <n v="0.05"/>
    <n v="59.78"/>
    <n v="10.29"/>
    <n v="539"/>
    <s v="Alice Coley"/>
    <s v="Regular Air"/>
    <s v="Home Office"/>
    <s v="Office Supplies"/>
    <s v="Binders and Binder Accessories"/>
    <s v="Small Box"/>
    <s v="GBC Recycled Regency Composition Covers"/>
    <n v="0.39"/>
    <x v="0"/>
    <x v="2"/>
    <s v="Illinois"/>
    <x v="122"/>
    <n v="61801"/>
    <d v="2015-05-14T00:00:00"/>
    <d v="2015-05-15T00:00:00"/>
    <n v="159.52970000000005"/>
    <n v="7"/>
    <n v="414.49"/>
    <n v="91174"/>
    <s v="High"/>
    <s v="Low Risk"/>
    <s v="Discount Applied"/>
    <s v="Other"/>
    <n v="705"/>
  </r>
  <r>
    <x v="3"/>
    <n v="0.08"/>
    <n v="20.99"/>
    <n v="1.25"/>
    <n v="540"/>
    <s v="Ruth Lamm"/>
    <s v="Regular Air"/>
    <s v="Home Office"/>
    <s v="Technology"/>
    <s v="Telephones and Communication"/>
    <s v="Small Pack"/>
    <s v="Accessory29"/>
    <n v="0.83"/>
    <x v="0"/>
    <x v="2"/>
    <s v="Illinois"/>
    <x v="149"/>
    <n v="60061"/>
    <d v="2015-05-14T00:00:00"/>
    <d v="2015-05-16T00:00:00"/>
    <n v="15.371400000000008"/>
    <n v="28"/>
    <n v="469.69"/>
    <n v="91174"/>
    <s v="High"/>
    <s v="Low Risk"/>
    <s v="Discount Applied"/>
    <s v="Other"/>
    <n v="661"/>
  </r>
  <r>
    <x v="3"/>
    <n v="0.05"/>
    <n v="204.1"/>
    <n v="13.99"/>
    <n v="540"/>
    <s v="Ruth Lamm"/>
    <s v="Regular Air"/>
    <s v="Home Office"/>
    <s v="Technology"/>
    <s v="Office Machines"/>
    <s v="Medium Box"/>
    <s v="Soundgear Copyboard Conference Phone, Optional Battery"/>
    <n v="0.37"/>
    <x v="0"/>
    <x v="2"/>
    <s v="Illinois"/>
    <x v="149"/>
    <n v="60061"/>
    <d v="2015-05-23T00:00:00"/>
    <d v="2015-05-25T00:00:00"/>
    <n v="5924.1122999999998"/>
    <n v="41"/>
    <n v="8585.67"/>
    <n v="91175"/>
    <s v="High"/>
    <s v="Low Risk"/>
    <s v="Discount Applied"/>
    <s v="Other"/>
    <n v="34"/>
  </r>
  <r>
    <x v="1"/>
    <n v="0.03"/>
    <n v="13.73"/>
    <n v="6.85"/>
    <n v="547"/>
    <s v="Henry Ball"/>
    <s v="Express Air"/>
    <s v="Home Office"/>
    <s v="Furniture"/>
    <s v="Office Furnishings"/>
    <s v="Wrap Bag"/>
    <s v="DAX Wood Document Frame."/>
    <n v="0.54"/>
    <x v="0"/>
    <x v="1"/>
    <s v="West Virginia"/>
    <x v="150"/>
    <n v="26501"/>
    <d v="2015-06-14T00:00:00"/>
    <d v="2015-06-15T00:00:00"/>
    <n v="39.585299999999997"/>
    <n v="4"/>
    <n v="57.37"/>
    <n v="86250"/>
    <s v="High"/>
    <s v="Low Risk"/>
    <s v="Discount Applied"/>
    <s v="Other"/>
    <n v="1476"/>
  </r>
  <r>
    <x v="1"/>
    <n v="0.02"/>
    <n v="7.1"/>
    <n v="6.05"/>
    <n v="549"/>
    <s v="Dennis Boykin Townsend"/>
    <s v="Regular Air"/>
    <s v="Home Office"/>
    <s v="Office Supplies"/>
    <s v="Binders and Binder Accessories"/>
    <s v="Small Box"/>
    <s v="Wilson Jones Hanging View Binder, White, 1&quot;"/>
    <n v="0.39"/>
    <x v="0"/>
    <x v="0"/>
    <s v="New Mexico"/>
    <x v="151"/>
    <n v="88201"/>
    <d v="2015-01-20T00:00:00"/>
    <d v="2015-01-20T00:00:00"/>
    <n v="-66.378"/>
    <n v="9"/>
    <n v="66.319999999999993"/>
    <n v="90908"/>
    <s v="Low"/>
    <s v="Low Risk"/>
    <s v="Discount Applied"/>
    <s v="Other"/>
    <n v="1418"/>
  </r>
  <r>
    <x v="0"/>
    <n v="0.05"/>
    <n v="1.68"/>
    <n v="1.57"/>
    <n v="550"/>
    <s v="Edna Monroe Talley"/>
    <s v="Regular Air"/>
    <s v="Home Office"/>
    <s v="Office Supplies"/>
    <s v="Pens &amp; Art Supplies"/>
    <s v="Wrap Bag"/>
    <s v="Newell 323"/>
    <n v="0.59"/>
    <x v="0"/>
    <x v="2"/>
    <s v="Texas"/>
    <x v="152"/>
    <n v="78155"/>
    <d v="2015-01-30T00:00:00"/>
    <d v="2015-01-31T00:00:00"/>
    <n v="-33.340000000000003"/>
    <n v="11"/>
    <n v="18.75"/>
    <n v="90909"/>
    <s v="Low"/>
    <s v="Low Risk"/>
    <s v="Discount Applied"/>
    <s v="Other"/>
    <n v="1828"/>
  </r>
  <r>
    <x v="0"/>
    <n v="0.1"/>
    <n v="218.75"/>
    <n v="69.64"/>
    <n v="550"/>
    <s v="Edna Monroe Talley"/>
    <s v="Delivery Truck"/>
    <s v="Home Office"/>
    <s v="Furniture"/>
    <s v="Tables"/>
    <s v="Jumbo Box"/>
    <s v="BoxOffice By Design Rectangular and Half-Moon Meeting Room Tables"/>
    <n v="0.77"/>
    <x v="0"/>
    <x v="2"/>
    <s v="Texas"/>
    <x v="152"/>
    <n v="78155"/>
    <d v="2015-01-30T00:00:00"/>
    <d v="2015-02-01T00:00:00"/>
    <n v="-201.27599999999998"/>
    <n v="1"/>
    <n v="188.51"/>
    <n v="90909"/>
    <s v="Low"/>
    <s v="Low Risk"/>
    <s v="Discount Applied"/>
    <s v="Other"/>
    <n v="1013"/>
  </r>
  <r>
    <x v="3"/>
    <n v="0.06"/>
    <n v="549.99"/>
    <n v="49"/>
    <n v="550"/>
    <s v="Edna Monroe Talley"/>
    <s v="Delivery Truck"/>
    <s v="Home Office"/>
    <s v="Technology"/>
    <s v="Copiers and Fax"/>
    <s v="Jumbo Drum"/>
    <s v="Sharp 1540cs Digital Laser Copier"/>
    <n v="0.35"/>
    <x v="0"/>
    <x v="2"/>
    <s v="Texas"/>
    <x v="152"/>
    <n v="78155"/>
    <d v="2015-06-12T00:00:00"/>
    <d v="2015-06-13T00:00:00"/>
    <n v="4637.4071999999996"/>
    <n v="13"/>
    <n v="6720.88"/>
    <n v="90910"/>
    <s v="High"/>
    <s v="Low Risk"/>
    <s v="Discount Applied"/>
    <s v="Other"/>
    <n v="57"/>
  </r>
  <r>
    <x v="3"/>
    <n v="0.08"/>
    <n v="115.99"/>
    <n v="5.99"/>
    <n v="550"/>
    <s v="Edna Monroe Talley"/>
    <s v="Express Air"/>
    <s v="Home Office"/>
    <s v="Technology"/>
    <s v="Telephones and Communication"/>
    <s v="Small Box"/>
    <s v="2160"/>
    <n v="0.56999999999999995"/>
    <x v="0"/>
    <x v="2"/>
    <s v="Texas"/>
    <x v="152"/>
    <n v="78155"/>
    <d v="2015-06-12T00:00:00"/>
    <d v="2015-06-13T00:00:00"/>
    <n v="-239.54149999999998"/>
    <n v="1"/>
    <n v="102.21"/>
    <n v="90910"/>
    <s v="Low"/>
    <s v="Low Risk"/>
    <s v="Discount Applied"/>
    <s v="Other"/>
    <n v="1225"/>
  </r>
  <r>
    <x v="0"/>
    <n v="0"/>
    <n v="15.04"/>
    <n v="1.97"/>
    <n v="551"/>
    <s v="Peggy Chan"/>
    <s v="Regular Air"/>
    <s v="Home Office"/>
    <s v="Office Supplies"/>
    <s v="Paper"/>
    <s v="Wrap Bag"/>
    <s v="White GlueTop Scratch Pads"/>
    <n v="0.39"/>
    <x v="0"/>
    <x v="2"/>
    <s v="Texas"/>
    <x v="153"/>
    <n v="75090"/>
    <d v="2015-01-30T00:00:00"/>
    <d v="2015-02-01T00:00:00"/>
    <n v="21.514199999999999"/>
    <n v="2"/>
    <n v="31.18"/>
    <n v="90909"/>
    <s v="High"/>
    <s v="Low Risk"/>
    <s v="No Discount"/>
    <s v="Other"/>
    <n v="1706"/>
  </r>
  <r>
    <x v="3"/>
    <n v="0"/>
    <n v="6.88"/>
    <n v="2"/>
    <n v="553"/>
    <s v="Kristine Connolly"/>
    <s v="Express Air"/>
    <s v="Home Office"/>
    <s v="Office Supplies"/>
    <s v="Paper"/>
    <s v="Wrap Bag"/>
    <s v="Adams Phone Message Book, 200 Message Capacity, 8 1/16” x 11”"/>
    <n v="0.39"/>
    <x v="0"/>
    <x v="0"/>
    <s v="California"/>
    <x v="154"/>
    <n v="90008"/>
    <d v="2015-01-28T00:00:00"/>
    <d v="2015-01-29T00:00:00"/>
    <n v="34.068000000000005"/>
    <n v="36"/>
    <n v="267.52999999999997"/>
    <n v="17155"/>
    <s v="High"/>
    <s v="Low Risk"/>
    <s v="No Discount"/>
    <s v="Other"/>
    <n v="869"/>
  </r>
  <r>
    <x v="1"/>
    <n v="7.0000000000000007E-2"/>
    <n v="2036.48"/>
    <n v="14.7"/>
    <n v="553"/>
    <s v="Kristine Connolly"/>
    <s v="Delivery Truck"/>
    <s v="Home Office"/>
    <s v="Technology"/>
    <s v="Office Machines"/>
    <s v="Jumbo Drum"/>
    <s v="Lexmark 4227 Plus Dot Matrix Printer"/>
    <n v="0.55000000000000004"/>
    <x v="0"/>
    <x v="0"/>
    <s v="California"/>
    <x v="154"/>
    <n v="90008"/>
    <d v="2015-02-21T00:00:00"/>
    <d v="2015-02-21T00:00:00"/>
    <n v="4073.25"/>
    <n v="25"/>
    <n v="43046.2"/>
    <n v="2433"/>
    <s v="High"/>
    <s v="Low Risk"/>
    <s v="Discount Applied"/>
    <s v="Other"/>
    <n v="2"/>
  </r>
  <r>
    <x v="4"/>
    <n v="0.01"/>
    <n v="4.9800000000000004"/>
    <n v="7.44"/>
    <n v="553"/>
    <s v="Kristine Connolly"/>
    <s v="Regular Air"/>
    <s v="Home Office"/>
    <s v="Office Supplies"/>
    <s v="Paper"/>
    <s v="Small Box"/>
    <s v="Xerox 1922"/>
    <n v="0.36"/>
    <x v="0"/>
    <x v="0"/>
    <s v="California"/>
    <x v="154"/>
    <n v="90008"/>
    <d v="2015-04-15T00:00:00"/>
    <d v="2015-04-24T00:00:00"/>
    <n v="-179.59199999999998"/>
    <n v="63"/>
    <n v="330.21"/>
    <n v="8165"/>
    <s v="Low"/>
    <s v="Low Risk"/>
    <s v="Discount Applied"/>
    <s v="Other"/>
    <n v="790"/>
  </r>
  <r>
    <x v="3"/>
    <n v="0.08"/>
    <n v="124.49"/>
    <n v="51.94"/>
    <n v="553"/>
    <s v="Kristine Connolly"/>
    <s v="Delivery Truck"/>
    <s v="Home Office"/>
    <s v="Furniture"/>
    <s v="Tables"/>
    <s v="Jumbo Box"/>
    <s v="Bevis 36 x 72 Conference Tables"/>
    <n v="0.63"/>
    <x v="0"/>
    <x v="0"/>
    <s v="California"/>
    <x v="154"/>
    <n v="90008"/>
    <d v="2015-06-18T00:00:00"/>
    <d v="2015-06-19T00:00:00"/>
    <n v="-500.38"/>
    <n v="56"/>
    <n v="6831.37"/>
    <n v="359"/>
    <s v="Low"/>
    <s v="Low Risk"/>
    <s v="Discount Applied"/>
    <s v="Other"/>
    <n v="56"/>
  </r>
  <r>
    <x v="1"/>
    <n v="7.0000000000000007E-2"/>
    <n v="2036.48"/>
    <n v="14.7"/>
    <n v="555"/>
    <s v="Walter Young"/>
    <s v="Delivery Truck"/>
    <s v="Home Office"/>
    <s v="Technology"/>
    <s v="Office Machines"/>
    <s v="Jumbo Drum"/>
    <s v="Lexmark 4227 Plus Dot Matrix Printer"/>
    <n v="0.55000000000000004"/>
    <x v="0"/>
    <x v="0"/>
    <s v="Utah"/>
    <x v="155"/>
    <n v="84062"/>
    <d v="2015-02-21T00:00:00"/>
    <d v="2015-02-21T00:00:00"/>
    <n v="6028.41"/>
    <n v="6"/>
    <n v="10331.09"/>
    <n v="86190"/>
    <s v="High"/>
    <s v="Low Risk"/>
    <s v="Discount Applied"/>
    <s v="Other"/>
    <n v="18"/>
  </r>
  <r>
    <x v="4"/>
    <n v="0.01"/>
    <n v="4.9800000000000004"/>
    <n v="7.44"/>
    <n v="555"/>
    <s v="Walter Young"/>
    <s v="Regular Air"/>
    <s v="Home Office"/>
    <s v="Office Supplies"/>
    <s v="Paper"/>
    <s v="Small Box"/>
    <s v="Xerox 1922"/>
    <n v="0.36"/>
    <x v="0"/>
    <x v="0"/>
    <s v="Utah"/>
    <x v="155"/>
    <n v="84062"/>
    <d v="2015-04-15T00:00:00"/>
    <d v="2015-04-24T00:00:00"/>
    <n v="-161.6328"/>
    <n v="16"/>
    <n v="83.86"/>
    <n v="86191"/>
    <s v="Low"/>
    <s v="Low Risk"/>
    <s v="Discount Applied"/>
    <s v="Other"/>
    <n v="1320"/>
  </r>
  <r>
    <x v="3"/>
    <n v="0.08"/>
    <n v="124.49"/>
    <n v="51.94"/>
    <n v="555"/>
    <s v="Walter Young"/>
    <s v="Delivery Truck"/>
    <s v="Home Office"/>
    <s v="Furniture"/>
    <s v="Tables"/>
    <s v="Jumbo Box"/>
    <s v="Bevis 36 x 72 Conference Tables"/>
    <n v="0.63"/>
    <x v="0"/>
    <x v="0"/>
    <s v="Utah"/>
    <x v="155"/>
    <n v="84062"/>
    <d v="2015-06-18T00:00:00"/>
    <d v="2015-06-19T00:00:00"/>
    <n v="-250.19"/>
    <n v="14"/>
    <n v="1707.84"/>
    <n v="86192"/>
    <s v="Low"/>
    <s v="Low Risk"/>
    <s v="Discount Applied"/>
    <s v="Other"/>
    <n v="290"/>
  </r>
  <r>
    <x v="3"/>
    <n v="0"/>
    <n v="6.88"/>
    <n v="2"/>
    <n v="556"/>
    <s v="Kristina Sanders"/>
    <s v="Express Air"/>
    <s v="Home Office"/>
    <s v="Office Supplies"/>
    <s v="Paper"/>
    <s v="Wrap Bag"/>
    <s v="Adams Phone Message Book, 200 Message Capacity, 8 1/16” x 11”"/>
    <n v="0.39"/>
    <x v="0"/>
    <x v="0"/>
    <s v="Utah"/>
    <x v="156"/>
    <n v="84604"/>
    <d v="2015-01-28T00:00:00"/>
    <d v="2015-01-29T00:00:00"/>
    <n v="46.147199999999991"/>
    <n v="9"/>
    <n v="66.88"/>
    <n v="86189"/>
    <s v="High"/>
    <s v="Low Risk"/>
    <s v="No Discount"/>
    <s v="Other"/>
    <n v="1410"/>
  </r>
  <r>
    <x v="3"/>
    <n v="0.03"/>
    <n v="32.479999999999997"/>
    <n v="35"/>
    <n v="556"/>
    <s v="Kristina Sanders"/>
    <s v="Express Air"/>
    <s v="Home Office"/>
    <s v="Office Supplies"/>
    <s v="Storage &amp; Organization"/>
    <s v="Large Box"/>
    <s v="Fellowes Neat Ideas® Storage Cubes"/>
    <n v="0.81"/>
    <x v="0"/>
    <x v="0"/>
    <s v="Utah"/>
    <x v="156"/>
    <n v="84604"/>
    <d v="2015-01-28T00:00:00"/>
    <d v="2015-01-28T00:00:00"/>
    <n v="-1116.3348000000001"/>
    <n v="8"/>
    <n v="274.91000000000003"/>
    <n v="86189"/>
    <s v="Low"/>
    <s v="Low Risk"/>
    <s v="Discount Applied"/>
    <s v="Other"/>
    <n v="857"/>
  </r>
  <r>
    <x v="2"/>
    <n v="0.02"/>
    <n v="280.98"/>
    <n v="57"/>
    <n v="568"/>
    <s v="Peter McConnell"/>
    <s v="Delivery Truck"/>
    <s v="Home Office"/>
    <s v="Furniture"/>
    <s v="Chairs &amp; Chairmats"/>
    <s v="Jumbo Drum"/>
    <s v="Hon 2090 “Pillow Soft” Series Mid Back Swivel/Tilt Chairs"/>
    <n v="0.78"/>
    <x v="0"/>
    <x v="3"/>
    <s v="Mississippi"/>
    <x v="94"/>
    <n v="39701"/>
    <d v="2015-03-04T00:00:00"/>
    <d v="2015-03-05T00:00:00"/>
    <n v="1141.7939999999999"/>
    <n v="4"/>
    <n v="1128.74"/>
    <n v="88879"/>
    <s v="High"/>
    <s v="Low Risk"/>
    <s v="Discount Applied"/>
    <s v="Other"/>
    <n v="392"/>
  </r>
  <r>
    <x v="1"/>
    <n v="0.09"/>
    <n v="70.97"/>
    <n v="3.5"/>
    <n v="568"/>
    <s v="Peter McConnell"/>
    <s v="Regular Air"/>
    <s v="Home Office"/>
    <s v="Office Supplies"/>
    <s v="Appliances"/>
    <s v="Small Box"/>
    <s v="Tripp Lite Isotel 8 Ultra 8 Outlet Metal Surge"/>
    <n v="0.59"/>
    <x v="0"/>
    <x v="3"/>
    <s v="Mississippi"/>
    <x v="94"/>
    <n v="39701"/>
    <d v="2015-04-15T00:00:00"/>
    <d v="2015-04-15T00:00:00"/>
    <n v="-99.568000000000012"/>
    <n v="12"/>
    <n v="805.99"/>
    <n v="88880"/>
    <s v="Low"/>
    <s v="Low Risk"/>
    <s v="Discount Applied"/>
    <s v="Other"/>
    <n v="488"/>
  </r>
  <r>
    <x v="3"/>
    <n v="0.08"/>
    <n v="67.28"/>
    <n v="19.989999999999998"/>
    <n v="568"/>
    <s v="Peter McConnell"/>
    <s v="Express Air"/>
    <s v="Home Office"/>
    <s v="Office Supplies"/>
    <s v="Binders and Binder Accessories"/>
    <s v="Small Box"/>
    <s v="Catalog Binders with Expanding Posts"/>
    <n v="0.4"/>
    <x v="0"/>
    <x v="3"/>
    <s v="Mississippi"/>
    <x v="94"/>
    <n v="39701"/>
    <d v="2015-04-01T00:00:00"/>
    <d v="2015-04-03T00:00:00"/>
    <n v="224.85059999999999"/>
    <n v="16"/>
    <n v="1066.54"/>
    <n v="88882"/>
    <s v="High"/>
    <s v="Low Risk"/>
    <s v="Discount Applied"/>
    <s v="Other"/>
    <n v="402"/>
  </r>
  <r>
    <x v="4"/>
    <n v="0.06"/>
    <n v="7.99"/>
    <n v="5.03"/>
    <n v="570"/>
    <s v="Katharine Bass"/>
    <s v="Regular Air"/>
    <s v="Home Office"/>
    <s v="Technology"/>
    <s v="Telephones and Communication"/>
    <s v="Medium Box"/>
    <s v="Bell Sonecor JB700 Caller ID"/>
    <n v="0.6"/>
    <x v="0"/>
    <x v="0"/>
    <s v="Nevada"/>
    <x v="157"/>
    <n v="89015"/>
    <d v="2015-01-13T00:00:00"/>
    <d v="2015-01-13T00:00:00"/>
    <n v="-122.13300000000001"/>
    <n v="10"/>
    <n v="65.739999999999995"/>
    <n v="88881"/>
    <s v="Low"/>
    <s v="Low Risk"/>
    <s v="Discount Applied"/>
    <s v="Other"/>
    <n v="1423"/>
  </r>
  <r>
    <x v="2"/>
    <n v="0.05"/>
    <n v="4.13"/>
    <n v="5.04"/>
    <n v="573"/>
    <s v="Vanessa Winstead"/>
    <s v="Regular Air"/>
    <s v="Home Office"/>
    <s v="Office Supplies"/>
    <s v="Binders and Binder Accessories"/>
    <s v="Small Box"/>
    <s v="ACCOHIDE® 3-Ring Binder, Blue, 1&quot;"/>
    <n v="0.38"/>
    <x v="0"/>
    <x v="2"/>
    <s v="Illinois"/>
    <x v="158"/>
    <n v="61554"/>
    <d v="2015-03-13T00:00:00"/>
    <d v="2015-03-14T00:00:00"/>
    <n v="-12.1555"/>
    <n v="1"/>
    <n v="5.84"/>
    <n v="86555"/>
    <s v="Low"/>
    <s v="Low Risk"/>
    <s v="Discount Applied"/>
    <s v="Other"/>
    <n v="1934"/>
  </r>
  <r>
    <x v="0"/>
    <n v="0.08"/>
    <n v="415.88"/>
    <n v="11.37"/>
    <n v="573"/>
    <s v="Vanessa Winstead"/>
    <s v="Regular Air"/>
    <s v="Home Office"/>
    <s v="Office Supplies"/>
    <s v="Storage &amp; Organization"/>
    <s v="Small Box"/>
    <s v="Deluxe Rollaway Locking File with Drawer"/>
    <n v="0.56999999999999995"/>
    <x v="0"/>
    <x v="2"/>
    <s v="Illinois"/>
    <x v="158"/>
    <n v="61554"/>
    <d v="2015-02-26T00:00:00"/>
    <d v="2015-02-27T00:00:00"/>
    <n v="-269.08440000000002"/>
    <n v="1"/>
    <n v="405.57"/>
    <n v="86556"/>
    <s v="Low"/>
    <s v="Low Risk"/>
    <s v="Discount Applied"/>
    <s v="Other"/>
    <n v="713"/>
  </r>
  <r>
    <x v="4"/>
    <n v="0.06"/>
    <n v="4.4800000000000004"/>
    <n v="49"/>
    <n v="576"/>
    <s v="Gordon Lyon"/>
    <s v="Regular Air"/>
    <s v="Home Office"/>
    <s v="Office Supplies"/>
    <s v="Appliances"/>
    <s v="Large Box"/>
    <s v="Hoover Portapower™ Portable Vacuum"/>
    <n v="0.6"/>
    <x v="0"/>
    <x v="0"/>
    <s v="California"/>
    <x v="159"/>
    <n v="91767"/>
    <d v="2015-01-13T00:00:00"/>
    <d v="2015-01-17T00:00:00"/>
    <n v="-566"/>
    <n v="4"/>
    <n v="32.6"/>
    <n v="88645"/>
    <s v="Low"/>
    <s v="Low Risk"/>
    <s v="Discount Applied"/>
    <s v="Other"/>
    <n v="1689"/>
  </r>
  <r>
    <x v="3"/>
    <n v="0.03"/>
    <n v="162.93"/>
    <n v="19.989999999999998"/>
    <n v="578"/>
    <s v="Evan K Bullard"/>
    <s v="Regular Air"/>
    <s v="Home Office"/>
    <s v="Office Supplies"/>
    <s v="Envelopes"/>
    <s v="Small Box"/>
    <s v="Multimedia Mailers"/>
    <n v="0.39"/>
    <x v="0"/>
    <x v="1"/>
    <s v="Connecticut"/>
    <x v="160"/>
    <n v="6770"/>
    <d v="2015-05-13T00:00:00"/>
    <d v="2015-05-14T00:00:00"/>
    <n v="293.14"/>
    <n v="3"/>
    <n v="515.88"/>
    <n v="88644"/>
    <s v="High"/>
    <s v="Low Risk"/>
    <s v="Discount Applied"/>
    <s v="Other"/>
    <n v="632"/>
  </r>
  <r>
    <x v="3"/>
    <n v="0.01"/>
    <n v="11.58"/>
    <n v="5.72"/>
    <n v="579"/>
    <s v="Marlene Abrams"/>
    <s v="Regular Air"/>
    <s v="Home Office"/>
    <s v="Office Supplies"/>
    <s v="Envelopes"/>
    <s v="Small Box"/>
    <s v="Peel &amp; Seel® Recycled Catalog Envelopes, Brown"/>
    <n v="0.35"/>
    <x v="0"/>
    <x v="1"/>
    <s v="Connecticut"/>
    <x v="161"/>
    <n v="6478"/>
    <d v="2015-05-13T00:00:00"/>
    <d v="2015-05-15T00:00:00"/>
    <n v="-6.61"/>
    <n v="2"/>
    <n v="25.06"/>
    <n v="88644"/>
    <s v="Low"/>
    <s v="Low Risk"/>
    <s v="Discount Applied"/>
    <s v="Other"/>
    <n v="1772"/>
  </r>
  <r>
    <x v="3"/>
    <n v="0.01"/>
    <n v="55.99"/>
    <n v="5"/>
    <n v="580"/>
    <s v="Kathryn Patrick"/>
    <s v="Regular Air"/>
    <s v="Home Office"/>
    <s v="Technology"/>
    <s v="Telephones and Communication"/>
    <s v="Small Pack"/>
    <s v="Accessory6"/>
    <n v="0.8"/>
    <x v="0"/>
    <x v="1"/>
    <s v="Maine"/>
    <x v="113"/>
    <n v="4210"/>
    <d v="2015-05-13T00:00:00"/>
    <d v="2015-05-14T00:00:00"/>
    <n v="-57.541000000000004"/>
    <n v="12"/>
    <n v="578.24"/>
    <n v="88644"/>
    <s v="Low"/>
    <s v="Low Risk"/>
    <s v="Discount Applied"/>
    <s v="Other"/>
    <n v="597"/>
  </r>
  <r>
    <x v="1"/>
    <n v="0.04"/>
    <n v="15.51"/>
    <n v="17.78"/>
    <n v="584"/>
    <s v="Timothy Currie"/>
    <s v="Regular Air"/>
    <s v="Home Office"/>
    <s v="Office Supplies"/>
    <s v="Storage &amp; Organization"/>
    <s v="Small Box"/>
    <s v="Tenex File Box, Personal Filing Tote with Lid, Black"/>
    <n v="0.59"/>
    <x v="0"/>
    <x v="1"/>
    <s v="Massachusetts"/>
    <x v="162"/>
    <n v="1801"/>
    <d v="2015-01-21T00:00:00"/>
    <d v="2015-01-23T00:00:00"/>
    <n v="-266.22000000000003"/>
    <n v="7"/>
    <n v="116.93"/>
    <n v="88646"/>
    <s v="Low"/>
    <s v="Low Risk"/>
    <s v="Discount Applied"/>
    <s v="Other"/>
    <n v="1179"/>
  </r>
  <r>
    <x v="3"/>
    <n v="0.06"/>
    <n v="13.9"/>
    <n v="7.59"/>
    <n v="585"/>
    <s v="William Larson"/>
    <s v="Regular Air"/>
    <s v="Home Office"/>
    <s v="Office Supplies"/>
    <s v="Scissors, Rulers and Trimmers"/>
    <s v="Small Pack"/>
    <s v="Acme Hot Forged Carbon Steel Scissors with Nickel-Plated Handles, 3 7/8&quot; Cut, 8&quot;L"/>
    <n v="0.56000000000000005"/>
    <x v="0"/>
    <x v="1"/>
    <s v="New Hampshire"/>
    <x v="163"/>
    <n v="3301"/>
    <d v="2015-05-13T00:00:00"/>
    <d v="2015-05-14T00:00:00"/>
    <n v="-67.59"/>
    <n v="12"/>
    <n v="170.45"/>
    <n v="88644"/>
    <s v="Low"/>
    <s v="Low Risk"/>
    <s v="Discount Applied"/>
    <s v="Other"/>
    <n v="1039"/>
  </r>
  <r>
    <x v="2"/>
    <n v="0.08"/>
    <n v="30.53"/>
    <n v="19.989999999999998"/>
    <n v="592"/>
    <s v="Eva Silverman"/>
    <s v="Regular Air"/>
    <s v="Home Office"/>
    <s v="Office Supplies"/>
    <s v="Labels"/>
    <s v="Small Box"/>
    <s v="Avery 4027 File Folder Labels for Dot Matrix Printers, 5000 Labels per Box, White"/>
    <n v="0.39"/>
    <x v="0"/>
    <x v="2"/>
    <s v="Illinois"/>
    <x v="164"/>
    <n v="60091"/>
    <d v="2015-01-17T00:00:00"/>
    <d v="2015-01-17T00:00:00"/>
    <n v="-239.8656"/>
    <n v="10"/>
    <n v="285.87"/>
    <n v="86307"/>
    <s v="Low"/>
    <s v="Low Risk"/>
    <s v="Discount Applied"/>
    <s v="Other"/>
    <n v="838"/>
  </r>
  <r>
    <x v="2"/>
    <n v="0.01"/>
    <n v="1.68"/>
    <n v="1.57"/>
    <n v="593"/>
    <s v="Joel Huffman"/>
    <s v="Regular Air"/>
    <s v="Home Office"/>
    <s v="Office Supplies"/>
    <s v="Pens &amp; Art Supplies"/>
    <s v="Wrap Bag"/>
    <s v="Newell 323"/>
    <n v="0.59"/>
    <x v="0"/>
    <x v="2"/>
    <s v="Illinois"/>
    <x v="165"/>
    <n v="60517"/>
    <d v="2015-01-17T00:00:00"/>
    <d v="2015-01-19T00:00:00"/>
    <n v="-53.444000000000003"/>
    <n v="12"/>
    <n v="20.37"/>
    <n v="86307"/>
    <s v="Low"/>
    <s v="Low Risk"/>
    <s v="Discount Applied"/>
    <s v="Other"/>
    <n v="1807"/>
  </r>
  <r>
    <x v="2"/>
    <n v="0.09"/>
    <n v="13.79"/>
    <n v="8.7799999999999994"/>
    <n v="594"/>
    <s v="Charlie Moore"/>
    <s v="Regular Air"/>
    <s v="Home Office"/>
    <s v="Furniture"/>
    <s v="Office Furnishings"/>
    <s v="Small Box"/>
    <s v="9-3/4 Diameter Round Wall Clock"/>
    <n v="0.43"/>
    <x v="0"/>
    <x v="2"/>
    <s v="Indiana"/>
    <x v="166"/>
    <n v="46016"/>
    <d v="2015-03-15T00:00:00"/>
    <d v="2015-03-17T00:00:00"/>
    <n v="-22.12"/>
    <n v="1"/>
    <n v="17.440000000000001"/>
    <n v="86309"/>
    <s v="Low"/>
    <s v="Low Risk"/>
    <s v="Discount Applied"/>
    <s v="Other"/>
    <n v="1844"/>
  </r>
  <r>
    <x v="2"/>
    <n v="0.04"/>
    <n v="39.479999999999997"/>
    <n v="1.99"/>
    <n v="594"/>
    <s v="Charlie Moore"/>
    <s v="Regular Air"/>
    <s v="Home Office"/>
    <s v="Technology"/>
    <s v="Computer Peripherals"/>
    <s v="Small Pack"/>
    <s v="80 Minute CD-R Spindle, 100/Pack - Staples"/>
    <n v="0.54"/>
    <x v="0"/>
    <x v="2"/>
    <s v="Indiana"/>
    <x v="166"/>
    <n v="46016"/>
    <d v="2015-06-19T00:00:00"/>
    <d v="2015-06-22T00:00:00"/>
    <n v="484.84919999999994"/>
    <n v="18"/>
    <n v="702.68"/>
    <n v="86311"/>
    <s v="High"/>
    <s v="Low Risk"/>
    <s v="Discount Applied"/>
    <s v="Other"/>
    <n v="529"/>
  </r>
  <r>
    <x v="2"/>
    <n v="0.04"/>
    <n v="3.7"/>
    <n v="1.61"/>
    <n v="594"/>
    <s v="Charlie Moore"/>
    <s v="Regular Air"/>
    <s v="Home Office"/>
    <s v="Furniture"/>
    <s v="Office Furnishings"/>
    <s v="Wrap Bag"/>
    <s v="3M Hangers With Command Adhesive"/>
    <n v="0.44"/>
    <x v="0"/>
    <x v="2"/>
    <s v="Indiana"/>
    <x v="166"/>
    <n v="46016"/>
    <d v="2015-06-19T00:00:00"/>
    <d v="2015-06-20T00:00:00"/>
    <n v="18"/>
    <n v="18"/>
    <n v="67.239999999999995"/>
    <n v="86311"/>
    <s v="High"/>
    <s v="Low Risk"/>
    <s v="Discount Applied"/>
    <s v="Other"/>
    <n v="1408"/>
  </r>
  <r>
    <x v="2"/>
    <n v="0.03"/>
    <n v="3.8"/>
    <n v="1.49"/>
    <n v="596"/>
    <s v="Doris Fitzpatrick"/>
    <s v="Regular Air"/>
    <s v="Home Office"/>
    <s v="Office Supplies"/>
    <s v="Binders and Binder Accessories"/>
    <s v="Small Box"/>
    <s v="Durable Pressboard Binders"/>
    <n v="0.38"/>
    <x v="0"/>
    <x v="2"/>
    <s v="Indiana"/>
    <x v="167"/>
    <n v="46032"/>
    <d v="2015-02-15T00:00:00"/>
    <d v="2015-02-17T00:00:00"/>
    <n v="15.2745"/>
    <n v="6"/>
    <n v="24.27"/>
    <n v="86308"/>
    <s v="High"/>
    <s v="Low Risk"/>
    <s v="Discount Applied"/>
    <s v="Other"/>
    <n v="1776"/>
  </r>
  <r>
    <x v="2"/>
    <n v="7.0000000000000007E-2"/>
    <n v="7.98"/>
    <n v="1.25"/>
    <n v="596"/>
    <s v="Doris Fitzpatrick"/>
    <s v="Regular Air"/>
    <s v="Home Office"/>
    <s v="Office Supplies"/>
    <s v="Paper"/>
    <s v="Wrap Bag"/>
    <s v="Adams Telephone Message Book w/Frequently-Called Numbers Space, 400 Messages per Book"/>
    <n v="0.35"/>
    <x v="0"/>
    <x v="2"/>
    <s v="Indiana"/>
    <x v="167"/>
    <n v="46032"/>
    <d v="2015-02-15T00:00:00"/>
    <d v="2015-02-17T00:00:00"/>
    <n v="26.585699999999999"/>
    <n v="5"/>
    <n v="38.53"/>
    <n v="86308"/>
    <s v="High"/>
    <s v="Low Risk"/>
    <s v="Discount Applied"/>
    <s v="Other"/>
    <n v="1638"/>
  </r>
  <r>
    <x v="2"/>
    <n v="7.0000000000000007E-2"/>
    <n v="417.4"/>
    <n v="75.23"/>
    <n v="596"/>
    <s v="Doris Fitzpatrick"/>
    <s v="Delivery Truck"/>
    <s v="Home Office"/>
    <s v="Furniture"/>
    <s v="Tables"/>
    <s v="Jumbo Box"/>
    <s v="Bretford “Just In Time” Height-Adjustable Multi-Task Work Tables"/>
    <n v="0.79"/>
    <x v="0"/>
    <x v="2"/>
    <s v="Indiana"/>
    <x v="167"/>
    <n v="46032"/>
    <d v="2015-02-15T00:00:00"/>
    <d v="2015-02-16T00:00:00"/>
    <n v="-575.35199999999998"/>
    <n v="12"/>
    <n v="4910.72"/>
    <n v="86308"/>
    <s v="Low"/>
    <s v="Low Risk"/>
    <s v="Discount Applied"/>
    <s v="Other"/>
    <n v="97"/>
  </r>
  <r>
    <x v="1"/>
    <n v="0.1"/>
    <n v="6.48"/>
    <n v="5.9"/>
    <n v="597"/>
    <s v="Alexandra Wise"/>
    <s v="Regular Air"/>
    <s v="Home Office"/>
    <s v="Office Supplies"/>
    <s v="Paper"/>
    <s v="Small Box"/>
    <s v="Xerox 1976"/>
    <n v="0.37"/>
    <x v="0"/>
    <x v="2"/>
    <s v="Indiana"/>
    <x v="94"/>
    <n v="47201"/>
    <d v="2015-06-10T00:00:00"/>
    <d v="2015-06-10T00:00:00"/>
    <n v="-51.634999999999998"/>
    <n v="19"/>
    <n v="116.8"/>
    <n v="86310"/>
    <s v="Low"/>
    <s v="Low Risk"/>
    <s v="Discount Applied"/>
    <s v="Other"/>
    <n v="1181"/>
  </r>
  <r>
    <x v="3"/>
    <n v="0.06"/>
    <n v="6.48"/>
    <n v="7.37"/>
    <n v="600"/>
    <s v="Vickie Morse"/>
    <s v="Regular Air"/>
    <s v="Home Office"/>
    <s v="Office Supplies"/>
    <s v="Paper"/>
    <s v="Small Box"/>
    <s v="Xerox 210"/>
    <n v="0.37"/>
    <x v="0"/>
    <x v="1"/>
    <s v="Maryland"/>
    <x v="168"/>
    <n v="21136"/>
    <d v="2015-03-13T00:00:00"/>
    <d v="2015-03-14T00:00:00"/>
    <n v="-75.44"/>
    <n v="5"/>
    <n v="32.39"/>
    <n v="87579"/>
    <s v="Low"/>
    <s v="Low Risk"/>
    <s v="Discount Applied"/>
    <s v="Other"/>
    <n v="1692"/>
  </r>
  <r>
    <x v="1"/>
    <n v="0.02"/>
    <n v="35.99"/>
    <n v="5"/>
    <n v="603"/>
    <s v="Gretchen Ball"/>
    <s v="Regular Air"/>
    <s v="Home Office"/>
    <s v="Technology"/>
    <s v="Telephones and Communication"/>
    <s v="Small Box"/>
    <s v="Accessory27"/>
    <n v="0.85"/>
    <x v="0"/>
    <x v="0"/>
    <s v="Colorado"/>
    <x v="169"/>
    <n v="81001"/>
    <d v="2015-02-03T00:00:00"/>
    <d v="2015-02-05T00:00:00"/>
    <n v="-120.934"/>
    <n v="7"/>
    <n v="227.79"/>
    <n v="87020"/>
    <s v="Low"/>
    <s v="Low Risk"/>
    <s v="Discount Applied"/>
    <s v="Other"/>
    <n v="934"/>
  </r>
  <r>
    <x v="2"/>
    <n v="0.09"/>
    <n v="154.13"/>
    <n v="69"/>
    <n v="604"/>
    <s v="Lindsay P Ashley"/>
    <s v="Express Air"/>
    <s v="Home Office"/>
    <s v="Furniture"/>
    <s v="Tables"/>
    <s v="Large Box"/>
    <s v="Laminate Occasional Tables"/>
    <n v="0.68"/>
    <x v="0"/>
    <x v="0"/>
    <s v="California"/>
    <x v="154"/>
    <n v="90045"/>
    <d v="2015-03-14T00:00:00"/>
    <d v="2015-03-15T00:00:00"/>
    <n v="-1763.7477000000003"/>
    <n v="38"/>
    <n v="5679.59"/>
    <n v="28647"/>
    <s v="Low"/>
    <s v="Low Risk"/>
    <s v="Discount Applied"/>
    <s v="Other"/>
    <n v="79"/>
  </r>
  <r>
    <x v="2"/>
    <n v="0.03"/>
    <n v="1.88"/>
    <n v="1.49"/>
    <n v="604"/>
    <s v="Lindsay P Ashley"/>
    <s v="Regular Air"/>
    <s v="Home Office"/>
    <s v="Office Supplies"/>
    <s v="Binders and Binder Accessories"/>
    <s v="Small Box"/>
    <s v="Staples® General Use 3-Ring Binders"/>
    <n v="0.37"/>
    <x v="0"/>
    <x v="0"/>
    <s v="California"/>
    <x v="154"/>
    <n v="90045"/>
    <d v="2015-01-24T00:00:00"/>
    <d v="2015-01-25T00:00:00"/>
    <n v="-15.099500000000001"/>
    <n v="52"/>
    <n v="102.32"/>
    <n v="34882"/>
    <s v="Low"/>
    <s v="Low Risk"/>
    <s v="Discount Applied"/>
    <s v="Other"/>
    <n v="1224"/>
  </r>
  <r>
    <x v="2"/>
    <n v="0.09"/>
    <n v="154.13"/>
    <n v="69"/>
    <n v="605"/>
    <s v="Alison Peters Wooten"/>
    <s v="Express Air"/>
    <s v="Home Office"/>
    <s v="Furniture"/>
    <s v="Tables"/>
    <s v="Large Box"/>
    <s v="Laminate Occasional Tables"/>
    <n v="0.68"/>
    <x v="0"/>
    <x v="1"/>
    <s v="New York"/>
    <x v="170"/>
    <n v="11795"/>
    <d v="2015-03-14T00:00:00"/>
    <d v="2015-03-15T00:00:00"/>
    <n v="-1763.7477000000003"/>
    <n v="10"/>
    <n v="1494.63"/>
    <n v="91144"/>
    <s v="Low"/>
    <s v="Low Risk"/>
    <s v="Discount Applied"/>
    <s v="Other"/>
    <n v="314"/>
  </r>
  <r>
    <x v="1"/>
    <n v="0.02"/>
    <n v="15.57"/>
    <n v="1.39"/>
    <n v="617"/>
    <s v="Brett Schultz"/>
    <s v="Regular Air"/>
    <s v="Home Office"/>
    <s v="Office Supplies"/>
    <s v="Envelopes"/>
    <s v="Small Box"/>
    <s v="Park Ridge™ Embossed Executive Business Envelopes"/>
    <n v="0.38"/>
    <x v="0"/>
    <x v="0"/>
    <s v="Colorado"/>
    <x v="169"/>
    <n v="81001"/>
    <d v="2015-04-29T00:00:00"/>
    <d v="2015-04-30T00:00:00"/>
    <n v="23.5428"/>
    <n v="3"/>
    <n v="46.23"/>
    <n v="88198"/>
    <s v="High"/>
    <s v="Low Risk"/>
    <s v="Discount Applied"/>
    <s v="Other"/>
    <n v="1563"/>
  </r>
  <r>
    <x v="1"/>
    <n v="0.02"/>
    <n v="20.89"/>
    <n v="11.52"/>
    <n v="617"/>
    <s v="Brett Schultz"/>
    <s v="Regular Air"/>
    <s v="Home Office"/>
    <s v="Office Supplies"/>
    <s v="Storage &amp; Organization"/>
    <s v="Small Box"/>
    <s v="Iris® 3-Drawer Stacking Bin, Black"/>
    <n v="0.83"/>
    <x v="0"/>
    <x v="0"/>
    <s v="Colorado"/>
    <x v="169"/>
    <n v="81001"/>
    <d v="2015-04-29T00:00:00"/>
    <d v="2015-04-30T00:00:00"/>
    <n v="-276.11279999999999"/>
    <n v="13"/>
    <n v="279.27999999999997"/>
    <n v="88198"/>
    <s v="Low"/>
    <s v="Low Risk"/>
    <s v="Discount Applied"/>
    <s v="Other"/>
    <n v="851"/>
  </r>
  <r>
    <x v="2"/>
    <n v="0.06"/>
    <n v="17.98"/>
    <n v="4"/>
    <n v="618"/>
    <s v="Robert Cowan"/>
    <s v="Regular Air"/>
    <s v="Home Office"/>
    <s v="Technology"/>
    <s v="Computer Peripherals"/>
    <s v="Small Box"/>
    <s v="Belkin 107-key enhanced keyboard, USB/PS/2 interface"/>
    <n v="0.79"/>
    <x v="0"/>
    <x v="0"/>
    <s v="Colorado"/>
    <x v="171"/>
    <n v="81007"/>
    <d v="2015-03-24T00:00:00"/>
    <d v="2015-03-25T00:00:00"/>
    <n v="-78.13"/>
    <n v="4"/>
    <n v="70.06"/>
    <n v="88197"/>
    <s v="Low"/>
    <s v="Low Risk"/>
    <s v="Discount Applied"/>
    <s v="Other"/>
    <n v="1389"/>
  </r>
  <r>
    <x v="1"/>
    <n v="0.06"/>
    <n v="5.38"/>
    <n v="5.24"/>
    <n v="618"/>
    <s v="Robert Cowan"/>
    <s v="Express Air"/>
    <s v="Home Office"/>
    <s v="Office Supplies"/>
    <s v="Binders and Binder Accessories"/>
    <s v="Small Box"/>
    <s v="Acco PRESSTEX® Data Binder with Storage Hooks, Dark Blue, 14 7/8&quot; X 11&quot;"/>
    <n v="0.36"/>
    <x v="0"/>
    <x v="0"/>
    <s v="Colorado"/>
    <x v="171"/>
    <n v="81007"/>
    <d v="2015-04-29T00:00:00"/>
    <d v="2015-04-30T00:00:00"/>
    <n v="-64.670940000000002"/>
    <n v="14"/>
    <n v="81.819999999999993"/>
    <n v="88198"/>
    <s v="Low"/>
    <s v="Low Risk"/>
    <s v="Discount Applied"/>
    <s v="Other"/>
    <n v="1328"/>
  </r>
  <r>
    <x v="1"/>
    <n v="0.03"/>
    <n v="7.35"/>
    <n v="5.96"/>
    <n v="618"/>
    <s v="Robert Cowan"/>
    <s v="Regular Air"/>
    <s v="Home Office"/>
    <s v="Office Supplies"/>
    <s v="Paper"/>
    <s v="Small Box"/>
    <s v="1/4 Fold Party Design Invitations &amp; White Envelopes, 24 8-1/2&quot; X 11&quot; Cards, 25 Env./Pack"/>
    <n v="0.38"/>
    <x v="0"/>
    <x v="0"/>
    <s v="Colorado"/>
    <x v="171"/>
    <n v="81007"/>
    <d v="2015-04-29T00:00:00"/>
    <d v="2015-04-30T00:00:00"/>
    <n v="-11.113199999999999"/>
    <n v="1"/>
    <n v="13.16"/>
    <n v="88198"/>
    <s v="Low"/>
    <s v="Low Risk"/>
    <s v="Discount Applied"/>
    <s v="Other"/>
    <n v="1881"/>
  </r>
  <r>
    <x v="2"/>
    <n v="0.03"/>
    <n v="14.2"/>
    <n v="5.3"/>
    <n v="619"/>
    <s v="Howard Rogers"/>
    <s v="Regular Air"/>
    <s v="Home Office"/>
    <s v="Furniture"/>
    <s v="Office Furnishings"/>
    <s v="Wrap Bag"/>
    <s v="Coloredge Poster Frame"/>
    <n v="0.46"/>
    <x v="0"/>
    <x v="2"/>
    <s v="Michigan"/>
    <x v="172"/>
    <n v="48195"/>
    <d v="2015-01-07T00:00:00"/>
    <d v="2015-01-08T00:00:00"/>
    <n v="107.02"/>
    <n v="14"/>
    <n v="205.98"/>
    <n v="88196"/>
    <s v="High"/>
    <s v="Low Risk"/>
    <s v="Discount Applied"/>
    <s v="Other"/>
    <n v="969"/>
  </r>
  <r>
    <x v="3"/>
    <n v="0.1"/>
    <n v="6.88"/>
    <n v="2"/>
    <n v="621"/>
    <s v="Heather Stern"/>
    <s v="Regular Air"/>
    <s v="Home Office"/>
    <s v="Office Supplies"/>
    <s v="Paper"/>
    <s v="Wrap Bag"/>
    <s v="Adams Phone Message Book, 200 Message Capacity, 8 1/16” x 11”"/>
    <n v="0.39"/>
    <x v="0"/>
    <x v="1"/>
    <s v="Connecticut"/>
    <x v="80"/>
    <n v="6111"/>
    <d v="2015-02-26T00:00:00"/>
    <d v="2015-02-27T00:00:00"/>
    <n v="18.420000000000002"/>
    <n v="5"/>
    <n v="31.46"/>
    <n v="91432"/>
    <s v="High"/>
    <s v="Low Risk"/>
    <s v="Discount Applied"/>
    <s v="Other"/>
    <n v="1701"/>
  </r>
  <r>
    <x v="3"/>
    <n v="0.06"/>
    <n v="195.99"/>
    <n v="8.99"/>
    <n v="622"/>
    <s v="Hazel Khan"/>
    <s v="Regular Air"/>
    <s v="Home Office"/>
    <s v="Technology"/>
    <s v="Telephones and Communication"/>
    <s v="Small Box"/>
    <s v="T28 WORLD"/>
    <n v="0.6"/>
    <x v="0"/>
    <x v="1"/>
    <s v="Maine"/>
    <x v="113"/>
    <n v="4210"/>
    <d v="2015-02-26T00:00:00"/>
    <d v="2015-02-28T00:00:00"/>
    <n v="349.47"/>
    <n v="6"/>
    <n v="948.97"/>
    <n v="91432"/>
    <s v="High"/>
    <s v="Low Risk"/>
    <s v="Discount Applied"/>
    <s v="Other"/>
    <n v="432"/>
  </r>
  <r>
    <x v="0"/>
    <n v="0.05"/>
    <n v="6.48"/>
    <n v="8.4"/>
    <n v="623"/>
    <s v="Jenny Petty"/>
    <s v="Regular Air"/>
    <s v="Home Office"/>
    <s v="Office Supplies"/>
    <s v="Paper"/>
    <s v="Small Box"/>
    <s v="Xerox 212"/>
    <n v="0.37"/>
    <x v="0"/>
    <x v="1"/>
    <s v="New Hampshire"/>
    <x v="173"/>
    <n v="3101"/>
    <d v="2015-04-01T00:00:00"/>
    <d v="2015-04-03T00:00:00"/>
    <n v="-226.34640000000002"/>
    <n v="21"/>
    <n v="136.99"/>
    <n v="91433"/>
    <s v="Low"/>
    <s v="Low Risk"/>
    <s v="Discount Applied"/>
    <s v="Other"/>
    <n v="1114"/>
  </r>
  <r>
    <x v="0"/>
    <n v="0.05"/>
    <n v="55.99"/>
    <n v="5"/>
    <n v="624"/>
    <s v="Terry Klein"/>
    <s v="Regular Air"/>
    <s v="Home Office"/>
    <s v="Technology"/>
    <s v="Telephones and Communication"/>
    <s v="Small Pack"/>
    <s v="Accessory6"/>
    <n v="0.8"/>
    <x v="0"/>
    <x v="1"/>
    <s v="Vermont"/>
    <x v="174"/>
    <n v="5701"/>
    <d v="2015-04-01T00:00:00"/>
    <d v="2015-04-01T00:00:00"/>
    <n v="-281.17583999999999"/>
    <n v="2"/>
    <n v="99.36"/>
    <n v="91433"/>
    <s v="Low"/>
    <s v="Low Risk"/>
    <s v="Discount Applied"/>
    <s v="Other"/>
    <n v="1243"/>
  </r>
  <r>
    <x v="3"/>
    <n v="0.02"/>
    <n v="419.19"/>
    <n v="19.989999999999998"/>
    <n v="627"/>
    <s v="Scott McKenna"/>
    <s v="Regular Air"/>
    <s v="Home Office"/>
    <s v="Office Supplies"/>
    <s v="Storage &amp; Organization"/>
    <s v="Small Box"/>
    <s v="Smead Adjustable Mobile File Trolley with Lockable Top"/>
    <n v="0.57999999999999996"/>
    <x v="0"/>
    <x v="1"/>
    <s v="Ohio"/>
    <x v="175"/>
    <n v="43952"/>
    <d v="2015-04-21T00:00:00"/>
    <d v="2015-04-22T00:00:00"/>
    <n v="6610.2"/>
    <n v="22"/>
    <n v="9580"/>
    <n v="90469"/>
    <s v="High"/>
    <s v="Low Risk"/>
    <s v="Discount Applied"/>
    <s v="Other"/>
    <n v="25"/>
  </r>
  <r>
    <x v="0"/>
    <n v="0.01"/>
    <n v="2.08"/>
    <n v="5.33"/>
    <n v="635"/>
    <s v="Juan Justice"/>
    <s v="Regular Air"/>
    <s v="Home Office"/>
    <s v="Furniture"/>
    <s v="Office Furnishings"/>
    <s v="Small Box"/>
    <s v="Eldon® Wave Desk Accessories"/>
    <n v="0.43"/>
    <x v="0"/>
    <x v="2"/>
    <s v="Minnesota"/>
    <x v="176"/>
    <n v="55106"/>
    <d v="2015-04-05T00:00:00"/>
    <d v="2015-04-05T00:00:00"/>
    <n v="-103.7124"/>
    <n v="12"/>
    <n v="28.32"/>
    <n v="89284"/>
    <s v="Low"/>
    <s v="Low Risk"/>
    <s v="Discount Applied"/>
    <s v="Other"/>
    <n v="1732"/>
  </r>
  <r>
    <x v="0"/>
    <n v="0.03"/>
    <n v="370.98"/>
    <n v="99"/>
    <n v="635"/>
    <s v="Juan Justice"/>
    <s v="Delivery Truck"/>
    <s v="Home Office"/>
    <s v="Office Supplies"/>
    <s v="Storage &amp; Organization"/>
    <s v="Jumbo Drum"/>
    <s v="Sauder Facets Collection Locker/File Cabinet, Sky Alder Finish"/>
    <n v="0.65"/>
    <x v="0"/>
    <x v="2"/>
    <s v="Minnesota"/>
    <x v="176"/>
    <n v="55106"/>
    <d v="2015-04-05T00:00:00"/>
    <d v="2015-04-06T00:00:00"/>
    <n v="-124.2864"/>
    <n v="6"/>
    <n v="2309.4899999999998"/>
    <n v="89284"/>
    <s v="Low"/>
    <s v="Low Risk"/>
    <s v="Discount Applied"/>
    <s v="Other"/>
    <n v="213"/>
  </r>
  <r>
    <x v="4"/>
    <n v="0.06"/>
    <n v="160.97999999999999"/>
    <n v="35.020000000000003"/>
    <n v="637"/>
    <s v="Christopher Bryant"/>
    <s v="Delivery Truck"/>
    <s v="Home Office"/>
    <s v="Furniture"/>
    <s v="Bookcases"/>
    <s v="Jumbo Box"/>
    <s v="Rush Hierlooms Collection Rich Wood Bookcases"/>
    <n v="0.72"/>
    <x v="0"/>
    <x v="0"/>
    <s v="California"/>
    <x v="177"/>
    <n v="95051"/>
    <d v="2015-03-20T00:00:00"/>
    <d v="2015-03-24T00:00:00"/>
    <n v="-229.68"/>
    <n v="8"/>
    <n v="1232.01"/>
    <n v="87953"/>
    <s v="Low"/>
    <s v="Low Risk"/>
    <s v="Discount Applied"/>
    <s v="Other"/>
    <n v="363"/>
  </r>
  <r>
    <x v="2"/>
    <n v="0.06"/>
    <n v="65.989999999999995"/>
    <n v="8.8000000000000007"/>
    <n v="638"/>
    <s v="Brooke Shepherd"/>
    <s v="Express Air"/>
    <s v="Home Office"/>
    <s v="Technology"/>
    <s v="Telephones and Communication"/>
    <s v="Small Box"/>
    <s v="6120"/>
    <n v="0.57999999999999996"/>
    <x v="0"/>
    <x v="0"/>
    <s v="California"/>
    <x v="178"/>
    <n v="95062"/>
    <d v="2015-04-30T00:00:00"/>
    <d v="2015-05-01T00:00:00"/>
    <n v="288.08999999999997"/>
    <n v="9"/>
    <n v="506.38"/>
    <n v="87954"/>
    <s v="High"/>
    <s v="Low Risk"/>
    <s v="Discount Applied"/>
    <s v="Other"/>
    <n v="642"/>
  </r>
  <r>
    <x v="2"/>
    <n v="0"/>
    <n v="195.99"/>
    <n v="4.2"/>
    <n v="638"/>
    <s v="Brooke Shepherd"/>
    <s v="Express Air"/>
    <s v="Home Office"/>
    <s v="Technology"/>
    <s v="Telephones and Communication"/>
    <s v="Small Box"/>
    <s v="KH 688"/>
    <n v="0.56999999999999995"/>
    <x v="0"/>
    <x v="0"/>
    <s v="California"/>
    <x v="178"/>
    <n v="95062"/>
    <d v="2015-04-30T00:00:00"/>
    <d v="2015-05-02T00:00:00"/>
    <n v="719.47679999999991"/>
    <n v="6"/>
    <n v="1042.72"/>
    <n v="87954"/>
    <s v="High"/>
    <s v="Low Risk"/>
    <s v="No Discount"/>
    <s v="High Profit Non-Standard Shipping"/>
    <n v="409"/>
  </r>
  <r>
    <x v="1"/>
    <n v="0"/>
    <n v="236.97"/>
    <n v="59.24"/>
    <n v="639"/>
    <s v="Lois Rowland"/>
    <s v="Delivery Truck"/>
    <s v="Home Office"/>
    <s v="Furniture"/>
    <s v="Tables"/>
    <s v="Jumbo Box"/>
    <s v="Chromcraft Rectangular Conference Tables"/>
    <n v="0.61"/>
    <x v="0"/>
    <x v="0"/>
    <s v="California"/>
    <x v="179"/>
    <n v="93454"/>
    <d v="2015-02-14T00:00:00"/>
    <d v="2015-02-15T00:00:00"/>
    <n v="1192.04"/>
    <n v="9"/>
    <n v="1769.91"/>
    <n v="87952"/>
    <s v="High"/>
    <s v="Low Risk"/>
    <s v="No Discount"/>
    <s v="Other"/>
    <n v="280"/>
  </r>
  <r>
    <x v="1"/>
    <n v="0"/>
    <n v="236.97"/>
    <n v="59.24"/>
    <n v="640"/>
    <s v="Neal Wolfe"/>
    <s v="Delivery Truck"/>
    <s v="Home Office"/>
    <s v="Furniture"/>
    <s v="Tables"/>
    <s v="Jumbo Box"/>
    <s v="Chromcraft Rectangular Conference Tables"/>
    <n v="0.61"/>
    <x v="0"/>
    <x v="0"/>
    <s v="Washington"/>
    <x v="33"/>
    <n v="98119"/>
    <d v="2015-02-14T00:00:00"/>
    <d v="2015-02-15T00:00:00"/>
    <n v="1192.04"/>
    <n v="34"/>
    <n v="6686.34"/>
    <n v="56452"/>
    <s v="High"/>
    <s v="Low Risk"/>
    <s v="No Discount"/>
    <s v="Other"/>
    <n v="58"/>
  </r>
  <r>
    <x v="4"/>
    <n v="0.06"/>
    <n v="160.97999999999999"/>
    <n v="35.020000000000003"/>
    <n v="640"/>
    <s v="Neal Wolfe"/>
    <s v="Delivery Truck"/>
    <s v="Home Office"/>
    <s v="Furniture"/>
    <s v="Bookcases"/>
    <s v="Jumbo Box"/>
    <s v="Rush Hierlooms Collection Rich Wood Bookcases"/>
    <n v="0.72"/>
    <x v="0"/>
    <x v="0"/>
    <s v="Washington"/>
    <x v="33"/>
    <n v="98119"/>
    <d v="2015-03-20T00:00:00"/>
    <d v="2015-03-24T00:00:00"/>
    <n v="-229.68"/>
    <n v="30"/>
    <n v="4620.05"/>
    <n v="11077"/>
    <s v="Low"/>
    <s v="Low Risk"/>
    <s v="Discount Applied"/>
    <s v="Other"/>
    <n v="106"/>
  </r>
  <r>
    <x v="2"/>
    <n v="0.06"/>
    <n v="65.989999999999995"/>
    <n v="8.8000000000000007"/>
    <n v="640"/>
    <s v="Neal Wolfe"/>
    <s v="Express Air"/>
    <s v="Home Office"/>
    <s v="Technology"/>
    <s v="Telephones and Communication"/>
    <s v="Small Box"/>
    <s v="6120"/>
    <n v="0.57999999999999996"/>
    <x v="0"/>
    <x v="0"/>
    <s v="Washington"/>
    <x v="33"/>
    <n v="98119"/>
    <d v="2015-04-30T00:00:00"/>
    <d v="2015-05-01T00:00:00"/>
    <n v="288.08999999999997"/>
    <n v="34"/>
    <n v="1912.98"/>
    <n v="45380"/>
    <s v="High"/>
    <s v="Low Risk"/>
    <s v="Discount Applied"/>
    <s v="Other"/>
    <n v="253"/>
  </r>
  <r>
    <x v="2"/>
    <n v="0"/>
    <n v="195.99"/>
    <n v="4.2"/>
    <n v="640"/>
    <s v="Neal Wolfe"/>
    <s v="Express Air"/>
    <s v="Home Office"/>
    <s v="Technology"/>
    <s v="Telephones and Communication"/>
    <s v="Small Box"/>
    <s v="KH 688"/>
    <n v="0.56999999999999995"/>
    <x v="0"/>
    <x v="0"/>
    <s v="Washington"/>
    <x v="33"/>
    <n v="98119"/>
    <d v="2015-04-30T00:00:00"/>
    <d v="2015-05-02T00:00:00"/>
    <n v="1030.509"/>
    <n v="24"/>
    <n v="4170.87"/>
    <n v="45380"/>
    <s v="High"/>
    <s v="Low Risk"/>
    <s v="No Discount"/>
    <s v="High Profit Non-Standard Shipping"/>
    <n v="113"/>
  </r>
  <r>
    <x v="4"/>
    <n v="0.03"/>
    <n v="51.75"/>
    <n v="19.989999999999998"/>
    <n v="646"/>
    <s v="Robin High"/>
    <s v="Regular Air"/>
    <s v="Home Office"/>
    <s v="Furniture"/>
    <s v="Office Furnishings"/>
    <s v="Small Box"/>
    <s v="Howard Miller 13-3/4&quot; Diameter Brushed Chrome Round Wall Clock"/>
    <n v="0.55000000000000004"/>
    <x v="0"/>
    <x v="2"/>
    <s v="Minnesota"/>
    <x v="180"/>
    <n v="55379"/>
    <d v="2015-06-17T00:00:00"/>
    <d v="2015-06-22T00:00:00"/>
    <n v="261.44400000000002"/>
    <n v="16"/>
    <n v="818.81"/>
    <n v="90735"/>
    <s v="High"/>
    <s v="Low Risk"/>
    <s v="Discount Applied"/>
    <s v="Other"/>
    <n v="480"/>
  </r>
  <r>
    <x v="1"/>
    <n v="0.02"/>
    <n v="25.38"/>
    <n v="8.99"/>
    <n v="648"/>
    <s v="Steve O'Brien"/>
    <s v="Regular Air"/>
    <s v="Home Office"/>
    <s v="Furniture"/>
    <s v="Office Furnishings"/>
    <s v="Small Pack"/>
    <s v="Executive Impressions 13&quot; Chairman Wall Clock"/>
    <n v="0.5"/>
    <x v="0"/>
    <x v="2"/>
    <s v="Illinois"/>
    <x v="181"/>
    <n v="60440"/>
    <d v="2015-06-21T00:00:00"/>
    <d v="2015-06-22T00:00:00"/>
    <n v="-10.36"/>
    <n v="1"/>
    <n v="34.11"/>
    <n v="91365"/>
    <s v="Low"/>
    <s v="Low Risk"/>
    <s v="Discount Applied"/>
    <s v="Other"/>
    <n v="1676"/>
  </r>
  <r>
    <x v="3"/>
    <n v="0.02"/>
    <n v="3.78"/>
    <n v="0.71"/>
    <n v="649"/>
    <s v="Roger Meyer"/>
    <s v="Regular Air"/>
    <s v="Home Office"/>
    <s v="Office Supplies"/>
    <s v="Rubber Bands"/>
    <s v="Wrap Bag"/>
    <s v="Staples Bulldog Clip"/>
    <n v="0.39"/>
    <x v="0"/>
    <x v="2"/>
    <s v="Illinois"/>
    <x v="182"/>
    <n v="60089"/>
    <d v="2015-05-29T00:00:00"/>
    <d v="2015-05-30T00:00:00"/>
    <n v="106.7499"/>
    <n v="40"/>
    <n v="154.71"/>
    <n v="91366"/>
    <s v="High"/>
    <s v="Low Risk"/>
    <s v="Discount Applied"/>
    <s v="Other"/>
    <n v="1069"/>
  </r>
  <r>
    <x v="0"/>
    <n v="0.08"/>
    <n v="15.99"/>
    <n v="13.18"/>
    <n v="651"/>
    <s v="Leah Clapp"/>
    <s v="Regular Air"/>
    <s v="Home Office"/>
    <s v="Office Supplies"/>
    <s v="Binders and Binder Accessories"/>
    <s v="Small Box"/>
    <s v="GBC Pre-Punched Binding Paper, Plastic, White, 8-1/2&quot; x 11&quot;"/>
    <n v="0.37"/>
    <x v="0"/>
    <x v="0"/>
    <s v="Nevada"/>
    <x v="183"/>
    <n v="89115"/>
    <d v="2015-01-07T00:00:00"/>
    <d v="2015-01-08T00:00:00"/>
    <n v="-246.92615999999998"/>
    <n v="12"/>
    <n v="192.33"/>
    <n v="91575"/>
    <s v="Low"/>
    <s v="Low Risk"/>
    <s v="Discount Applied"/>
    <s v="Other"/>
    <n v="1005"/>
  </r>
  <r>
    <x v="4"/>
    <n v="0.04"/>
    <n v="880.98"/>
    <n v="44.55"/>
    <n v="651"/>
    <s v="Leah Clapp"/>
    <s v="Delivery Truck"/>
    <s v="Home Office"/>
    <s v="Furniture"/>
    <s v="Bookcases"/>
    <s v="Jumbo Box"/>
    <s v="Riverside Palais Royal Lawyers Bookcase, Royale Cherry Finish"/>
    <n v="0.62"/>
    <x v="0"/>
    <x v="0"/>
    <s v="Nevada"/>
    <x v="183"/>
    <n v="89115"/>
    <d v="2015-02-15T00:00:00"/>
    <d v="2015-02-19T00:00:00"/>
    <n v="4233.2587999999996"/>
    <n v="8"/>
    <n v="6901.25"/>
    <n v="91576"/>
    <s v="High"/>
    <s v="Low Risk"/>
    <s v="Discount Applied"/>
    <s v="Other"/>
    <n v="55"/>
  </r>
  <r>
    <x v="4"/>
    <n v="7.0000000000000007E-2"/>
    <n v="13.4"/>
    <n v="4.95"/>
    <n v="651"/>
    <s v="Leah Clapp"/>
    <s v="Regular Air"/>
    <s v="Home Office"/>
    <s v="Furniture"/>
    <s v="Office Furnishings"/>
    <s v="Small Pack"/>
    <s v="Electrix 20W Halogen Replacement Bulb for Zoom-In Desk Lamp"/>
    <n v="0.37"/>
    <x v="0"/>
    <x v="0"/>
    <s v="Nevada"/>
    <x v="183"/>
    <n v="89115"/>
    <d v="2015-02-15T00:00:00"/>
    <d v="2015-02-20T00:00:00"/>
    <n v="102.76859999999999"/>
    <n v="11"/>
    <n v="148.94"/>
    <n v="91576"/>
    <s v="High"/>
    <s v="Low Risk"/>
    <s v="Discount Applied"/>
    <s v="Other"/>
    <n v="1089"/>
  </r>
  <r>
    <x v="4"/>
    <n v="0.01"/>
    <n v="15.99"/>
    <n v="11.28"/>
    <n v="651"/>
    <s v="Leah Clapp"/>
    <s v="Regular Air"/>
    <s v="Home Office"/>
    <s v="Technology"/>
    <s v="Office Machines"/>
    <s v="Medium Box"/>
    <s v="210 Trimline Phone, White"/>
    <n v="0.38"/>
    <x v="0"/>
    <x v="0"/>
    <s v="Nevada"/>
    <x v="183"/>
    <n v="89115"/>
    <d v="2015-02-15T00:00:00"/>
    <d v="2015-02-22T00:00:00"/>
    <n v="-36.671543999999997"/>
    <n v="12"/>
    <n v="200.68"/>
    <n v="91576"/>
    <s v="Low"/>
    <s v="Low Risk"/>
    <s v="Discount Applied"/>
    <s v="Other"/>
    <n v="983"/>
  </r>
  <r>
    <x v="1"/>
    <n v="0"/>
    <n v="2.78"/>
    <n v="1.49"/>
    <n v="653"/>
    <s v="Ann Katz"/>
    <s v="Express Air"/>
    <s v="Home Office"/>
    <s v="Office Supplies"/>
    <s v="Binders and Binder Accessories"/>
    <s v="Small Box"/>
    <s v="Wilson Jones Suede Grain Vinyl Binders"/>
    <n v="0.36"/>
    <x v="0"/>
    <x v="0"/>
    <s v="California"/>
    <x v="184"/>
    <n v="91730"/>
    <d v="2015-04-16T00:00:00"/>
    <d v="2015-04-17T00:00:00"/>
    <n v="20.6448"/>
    <n v="9"/>
    <n v="29.92"/>
    <n v="91213"/>
    <s v="High"/>
    <s v="Low Risk"/>
    <s v="No Discount"/>
    <s v="Other"/>
    <n v="1716"/>
  </r>
  <r>
    <x v="2"/>
    <n v="0.1"/>
    <n v="18.97"/>
    <n v="9.0299999999999994"/>
    <n v="657"/>
    <s v="Derek McCormick"/>
    <s v="Regular Air"/>
    <s v="Home Office"/>
    <s v="Office Supplies"/>
    <s v="Paper"/>
    <s v="Small Box"/>
    <s v="Computer Printout Paper with Letter-Trim Perforations"/>
    <n v="0.37"/>
    <x v="0"/>
    <x v="1"/>
    <s v="Massachusetts"/>
    <x v="185"/>
    <n v="1540"/>
    <d v="2015-01-19T00:00:00"/>
    <d v="2015-01-21T00:00:00"/>
    <n v="-24.204799999999999"/>
    <n v="1"/>
    <n v="19.73"/>
    <n v="91212"/>
    <s v="Low"/>
    <s v="Low Risk"/>
    <s v="Discount Applied"/>
    <s v="Other"/>
    <n v="1813"/>
  </r>
  <r>
    <x v="2"/>
    <n v="0"/>
    <n v="119.99"/>
    <n v="56.14"/>
    <n v="659"/>
    <s v="Marjorie Arthur"/>
    <s v="Delivery Truck"/>
    <s v="Home Office"/>
    <s v="Technology"/>
    <s v="Office Machines"/>
    <s v="Jumbo Box"/>
    <s v="Hewlett-Packard 2600DN Business Color Inkjet Printer"/>
    <n v="0.39"/>
    <x v="0"/>
    <x v="1"/>
    <s v="Vermont"/>
    <x v="186"/>
    <n v="5403"/>
    <d v="2015-01-19T00:00:00"/>
    <d v="2015-01-20T00:00:00"/>
    <n v="-126.05777999999999"/>
    <n v="5"/>
    <n v="615.54"/>
    <n v="91212"/>
    <s v="Low"/>
    <s v="Low Risk"/>
    <s v="No Discount"/>
    <s v="Other"/>
    <n v="576"/>
  </r>
  <r>
    <x v="2"/>
    <n v="0.02"/>
    <n v="14.58"/>
    <n v="7.4"/>
    <n v="663"/>
    <s v="Hilda Bennett"/>
    <s v="Regular Air"/>
    <s v="Home Office"/>
    <s v="Furniture"/>
    <s v="Office Furnishings"/>
    <s v="Small Box"/>
    <s v="DAX Clear Channel Poster Frame"/>
    <n v="0.48"/>
    <x v="0"/>
    <x v="1"/>
    <s v="Ohio"/>
    <x v="175"/>
    <n v="43952"/>
    <d v="2015-05-29T00:00:00"/>
    <d v="2015-06-01T00:00:00"/>
    <n v="10.802000000000001"/>
    <n v="17"/>
    <n v="261.33999999999997"/>
    <n v="90922"/>
    <s v="High"/>
    <s v="Low Risk"/>
    <s v="Discount Applied"/>
    <s v="Other"/>
    <n v="878"/>
  </r>
  <r>
    <x v="4"/>
    <n v="0.04"/>
    <n v="22.72"/>
    <n v="8.99"/>
    <n v="665"/>
    <s v="Miriam Mueller"/>
    <s v="Regular Air"/>
    <s v="Home Office"/>
    <s v="Furniture"/>
    <s v="Office Furnishings"/>
    <s v="Small Pack"/>
    <s v="Executive Impressions 14&quot; Two-Color Numerals Wall Clock"/>
    <n v="0.44"/>
    <x v="0"/>
    <x v="3"/>
    <s v="Tennessee"/>
    <x v="142"/>
    <n v="37130"/>
    <d v="2015-01-16T00:00:00"/>
    <d v="2015-01-20T00:00:00"/>
    <n v="-678.49599999999998"/>
    <n v="9"/>
    <n v="202.41"/>
    <n v="88677"/>
    <s v="Low"/>
    <s v="Low Risk"/>
    <s v="Discount Applied"/>
    <s v="Other"/>
    <n v="976"/>
  </r>
  <r>
    <x v="2"/>
    <n v="0.02"/>
    <n v="130.97999999999999"/>
    <n v="30"/>
    <n v="665"/>
    <s v="Miriam Mueller"/>
    <s v="Delivery Truck"/>
    <s v="Home Office"/>
    <s v="Furniture"/>
    <s v="Chairs &amp; Chairmats"/>
    <s v="Jumbo Drum"/>
    <s v="Office Star - Contemporary Task Swivel chair with 2-way adjustable arms, Plum"/>
    <n v="0.78"/>
    <x v="0"/>
    <x v="3"/>
    <s v="Tennessee"/>
    <x v="142"/>
    <n v="37130"/>
    <d v="2015-04-18T00:00:00"/>
    <d v="2015-04-19T00:00:00"/>
    <n v="90.762"/>
    <n v="6"/>
    <n v="793.39"/>
    <n v="88678"/>
    <s v="High"/>
    <s v="Low Risk"/>
    <s v="Discount Applied"/>
    <s v="Other"/>
    <n v="493"/>
  </r>
  <r>
    <x v="4"/>
    <n v="0.02"/>
    <n v="4.57"/>
    <n v="5.42"/>
    <n v="666"/>
    <s v="Emily Sims"/>
    <s v="Regular Air"/>
    <s v="Home Office"/>
    <s v="Office Supplies"/>
    <s v="Binders and Binder Accessories"/>
    <s v="Small Box"/>
    <s v="Newell® 3-Hole Punched Plastic Slotted Magazine Holders for Binders"/>
    <n v="0.37"/>
    <x v="0"/>
    <x v="3"/>
    <s v="Tennessee"/>
    <x v="187"/>
    <n v="37211"/>
    <d v="2015-04-22T00:00:00"/>
    <d v="2015-04-26T00:00:00"/>
    <n v="-352.81399999999996"/>
    <n v="11"/>
    <n v="54.04"/>
    <n v="88679"/>
    <s v="Low"/>
    <s v="Low Risk"/>
    <s v="Discount Applied"/>
    <s v="Other"/>
    <n v="1504"/>
  </r>
  <r>
    <x v="4"/>
    <n v="0.04"/>
    <n v="22.72"/>
    <n v="8.99"/>
    <n v="667"/>
    <s v="Allison Kirby"/>
    <s v="Regular Air"/>
    <s v="Home Office"/>
    <s v="Furniture"/>
    <s v="Office Furnishings"/>
    <s v="Small Pack"/>
    <s v="Executive Impressions 14&quot; Two-Color Numerals Wall Clock"/>
    <n v="0.44"/>
    <x v="0"/>
    <x v="2"/>
    <s v="Texas"/>
    <x v="188"/>
    <n v="75203"/>
    <d v="2015-01-16T00:00:00"/>
    <d v="2015-01-20T00:00:00"/>
    <n v="70.028000000000006"/>
    <n v="37"/>
    <n v="832.14"/>
    <n v="22147"/>
    <s v="High"/>
    <s v="Low Risk"/>
    <s v="Discount Applied"/>
    <s v="Other"/>
    <n v="475"/>
  </r>
  <r>
    <x v="4"/>
    <n v="0.02"/>
    <n v="4.57"/>
    <n v="5.42"/>
    <n v="667"/>
    <s v="Allison Kirby"/>
    <s v="Regular Air"/>
    <s v="Home Office"/>
    <s v="Office Supplies"/>
    <s v="Binders and Binder Accessories"/>
    <s v="Small Box"/>
    <s v="Newell® 3-Hole Punched Plastic Slotted Magazine Holders for Binders"/>
    <n v="0.37"/>
    <x v="0"/>
    <x v="2"/>
    <s v="Texas"/>
    <x v="188"/>
    <n v="75203"/>
    <d v="2015-04-22T00:00:00"/>
    <d v="2015-04-26T00:00:00"/>
    <n v="-124.28049999999999"/>
    <n v="45"/>
    <n v="221.06"/>
    <n v="48257"/>
    <s v="Low"/>
    <s v="Low Risk"/>
    <s v="Discount Applied"/>
    <s v="Other"/>
    <n v="945"/>
  </r>
  <r>
    <x v="3"/>
    <n v="0.09"/>
    <n v="2.89"/>
    <n v="0.5"/>
    <n v="669"/>
    <s v="Amy Shea"/>
    <s v="Regular Air"/>
    <s v="Home Office"/>
    <s v="Office Supplies"/>
    <s v="Labels"/>
    <s v="Small Box"/>
    <s v="Avery 498"/>
    <n v="0.38"/>
    <x v="0"/>
    <x v="2"/>
    <s v="Iowa"/>
    <x v="189"/>
    <n v="52501"/>
    <d v="2015-03-20T00:00:00"/>
    <d v="2015-03-22T00:00:00"/>
    <n v="40.482299999999995"/>
    <n v="22"/>
    <n v="58.67"/>
    <n v="88475"/>
    <s v="High"/>
    <s v="Low Risk"/>
    <s v="Discount Applied"/>
    <s v="Other"/>
    <n v="1467"/>
  </r>
  <r>
    <x v="3"/>
    <n v="0.02"/>
    <n v="48.91"/>
    <n v="5.81"/>
    <n v="669"/>
    <s v="Amy Shea"/>
    <s v="Regular Air"/>
    <s v="Home Office"/>
    <s v="Office Supplies"/>
    <s v="Paper"/>
    <s v="Small Box"/>
    <s v="Xerox 1891"/>
    <n v="0.38"/>
    <x v="0"/>
    <x v="2"/>
    <s v="Iowa"/>
    <x v="189"/>
    <n v="52501"/>
    <d v="2015-03-20T00:00:00"/>
    <d v="2015-03-21T00:00:00"/>
    <n v="32.86"/>
    <n v="2"/>
    <n v="101.06"/>
    <n v="88475"/>
    <s v="High"/>
    <s v="Low Risk"/>
    <s v="Discount Applied"/>
    <s v="Other"/>
    <n v="1231"/>
  </r>
  <r>
    <x v="4"/>
    <n v="0.08"/>
    <n v="296.18"/>
    <n v="54.12"/>
    <n v="670"/>
    <s v="Lewis Baldwin"/>
    <s v="Delivery Truck"/>
    <s v="Home Office"/>
    <s v="Furniture"/>
    <s v="Tables"/>
    <s v="Jumbo Box"/>
    <s v="Hon 94000 Series Round Tables"/>
    <n v="0.76"/>
    <x v="0"/>
    <x v="3"/>
    <s v="Virginia"/>
    <x v="148"/>
    <n v="22025"/>
    <d v="2015-03-05T00:00:00"/>
    <d v="2015-03-12T00:00:00"/>
    <n v="-187.22199999999998"/>
    <n v="5"/>
    <n v="1429.81"/>
    <n v="88474"/>
    <s v="Low"/>
    <s v="Low Risk"/>
    <s v="Discount Applied"/>
    <s v="Other"/>
    <n v="325"/>
  </r>
  <r>
    <x v="4"/>
    <n v="7.0000000000000007E-2"/>
    <n v="2.88"/>
    <n v="1.01"/>
    <n v="672"/>
    <s v="Brian Leach"/>
    <s v="Regular Air"/>
    <s v="Home Office"/>
    <s v="Office Supplies"/>
    <s v="Pens &amp; Art Supplies"/>
    <s v="Wrap Bag"/>
    <s v="Sanford Colorific Colored Pencils, 12/Box"/>
    <n v="0.55000000000000004"/>
    <x v="0"/>
    <x v="2"/>
    <s v="Iowa"/>
    <x v="63"/>
    <n v="50208"/>
    <d v="2015-02-05T00:00:00"/>
    <d v="2015-02-09T00:00:00"/>
    <n v="9.59"/>
    <n v="12"/>
    <n v="34.97"/>
    <n v="88173"/>
    <s v="High"/>
    <s v="Low Risk"/>
    <s v="Discount Applied"/>
    <s v="Other"/>
    <n v="1665"/>
  </r>
  <r>
    <x v="4"/>
    <n v="0.1"/>
    <n v="195.99"/>
    <n v="3.99"/>
    <n v="672"/>
    <s v="Brian Leach"/>
    <s v="Regular Air"/>
    <s v="Home Office"/>
    <s v="Technology"/>
    <s v="Telephones and Communication"/>
    <s v="Small Box"/>
    <s v="R380"/>
    <n v="0.57999999999999996"/>
    <x v="0"/>
    <x v="2"/>
    <s v="Iowa"/>
    <x v="63"/>
    <n v="50208"/>
    <d v="2015-02-05T00:00:00"/>
    <d v="2015-02-12T00:00:00"/>
    <n v="-655.42399999999998"/>
    <n v="2"/>
    <n v="308.86"/>
    <n v="88173"/>
    <s v="Low"/>
    <s v="Low Risk"/>
    <s v="Discount Applied"/>
    <s v="Other"/>
    <n v="812"/>
  </r>
  <r>
    <x v="2"/>
    <n v="0.06"/>
    <n v="161.55000000000001"/>
    <n v="19.989999999999998"/>
    <n v="674"/>
    <s v="Albert Frost"/>
    <s v="Regular Air"/>
    <s v="Home Office"/>
    <s v="Office Supplies"/>
    <s v="Storage &amp; Organization"/>
    <s v="Small Box"/>
    <s v="Fellowes Super Stor/Drawer® Files"/>
    <n v="0.66"/>
    <x v="0"/>
    <x v="2"/>
    <s v="Missouri"/>
    <x v="190"/>
    <n v="64133"/>
    <d v="2015-01-02T00:00:00"/>
    <d v="2015-01-03T00:00:00"/>
    <n v="-7.5800000000000409"/>
    <n v="3"/>
    <n v="485.01"/>
    <n v="88174"/>
    <s v="Low"/>
    <s v="Low Risk"/>
    <s v="Discount Applied"/>
    <s v="Other"/>
    <n v="649"/>
  </r>
  <r>
    <x v="3"/>
    <n v="0.04"/>
    <n v="15.42"/>
    <n v="10.68"/>
    <n v="678"/>
    <s v="Edward McKenzie"/>
    <s v="Express Air"/>
    <s v="Home Office"/>
    <s v="Office Supplies"/>
    <s v="Storage &amp; Organization"/>
    <s v="Small Box"/>
    <s v="Decoflex Hanging Personal Folder File, Blue"/>
    <n v="0.57999999999999996"/>
    <x v="0"/>
    <x v="3"/>
    <s v="Virginia"/>
    <x v="191"/>
    <n v="24281"/>
    <d v="2015-04-22T00:00:00"/>
    <d v="2015-04-23T00:00:00"/>
    <n v="-109.70400000000001"/>
    <n v="5"/>
    <n v="81.14"/>
    <n v="88889"/>
    <s v="Low"/>
    <s v="Low Risk"/>
    <s v="Discount Applied"/>
    <s v="Other"/>
    <n v="1329"/>
  </r>
  <r>
    <x v="3"/>
    <n v="0.01"/>
    <n v="3.95"/>
    <n v="5.13"/>
    <n v="679"/>
    <s v="Katie Dougherty"/>
    <s v="Regular Air"/>
    <s v="Home Office"/>
    <s v="Office Supplies"/>
    <s v="Appliances"/>
    <s v="Small Box"/>
    <s v="Hoover Replacement Belts For Soft Guard™ &amp; Commercial Ltweight Upright Vacs, 2/Pk"/>
    <n v="0.59"/>
    <x v="0"/>
    <x v="0"/>
    <s v="Washington"/>
    <x v="192"/>
    <n v="98387"/>
    <d v="2015-03-04T00:00:00"/>
    <d v="2015-03-05T00:00:00"/>
    <n v="-19.93"/>
    <n v="2"/>
    <n v="10.11"/>
    <n v="88890"/>
    <s v="Low"/>
    <s v="Low Risk"/>
    <s v="Discount Applied"/>
    <s v="Other"/>
    <n v="1904"/>
  </r>
  <r>
    <x v="3"/>
    <n v="0.02"/>
    <n v="367.99"/>
    <n v="19.989999999999998"/>
    <n v="679"/>
    <s v="Katie Dougherty"/>
    <s v="Regular Air"/>
    <s v="Home Office"/>
    <s v="Office Supplies"/>
    <s v="Binders and Binder Accessories"/>
    <s v="Small Box"/>
    <s v="Ibico Ibimaster 300 Manual Binding System"/>
    <n v="0.4"/>
    <x v="0"/>
    <x v="0"/>
    <s v="Washington"/>
    <x v="192"/>
    <n v="98387"/>
    <d v="2015-03-04T00:00:00"/>
    <d v="2015-03-05T00:00:00"/>
    <n v="4568.6072999999997"/>
    <n v="17"/>
    <n v="6621.17"/>
    <n v="88890"/>
    <s v="High"/>
    <s v="Low Risk"/>
    <s v="Discount Applied"/>
    <s v="Other"/>
    <n v="61"/>
  </r>
  <r>
    <x v="3"/>
    <n v="0.04"/>
    <n v="95.99"/>
    <n v="4.9000000000000004"/>
    <n v="680"/>
    <s v="Laurence Poe"/>
    <s v="Regular Air"/>
    <s v="Home Office"/>
    <s v="Technology"/>
    <s v="Telephones and Communication"/>
    <s v="Small Box"/>
    <s v="T60"/>
    <n v="0.56000000000000005"/>
    <x v="0"/>
    <x v="0"/>
    <s v="Washington"/>
    <x v="193"/>
    <n v="99207"/>
    <d v="2015-03-04T00:00:00"/>
    <d v="2015-03-06T00:00:00"/>
    <n v="-258.22500000000002"/>
    <n v="3"/>
    <n v="253.78"/>
    <n v="88890"/>
    <s v="Low"/>
    <s v="Low Risk"/>
    <s v="Discount Applied"/>
    <s v="Other"/>
    <n v="893"/>
  </r>
  <r>
    <x v="3"/>
    <n v="0.06"/>
    <n v="17.670000000000002"/>
    <n v="8.99"/>
    <n v="683"/>
    <s v="Seth Merrill"/>
    <s v="Express Air"/>
    <s v="Home Office"/>
    <s v="Furniture"/>
    <s v="Office Furnishings"/>
    <s v="Small Pack"/>
    <s v="Executive Impressions 12&quot; Wall Clock"/>
    <n v="0.47"/>
    <x v="0"/>
    <x v="2"/>
    <s v="Nebraska"/>
    <x v="194"/>
    <n v="68046"/>
    <d v="2015-04-07T00:00:00"/>
    <d v="2015-04-08T00:00:00"/>
    <n v="38.06"/>
    <n v="4"/>
    <n v="69.959999999999994"/>
    <n v="87765"/>
    <s v="High"/>
    <s v="Low Risk"/>
    <s v="Discount Applied"/>
    <s v="Other"/>
    <n v="1391"/>
  </r>
  <r>
    <x v="2"/>
    <n v="7.0000000000000007E-2"/>
    <n v="279.48"/>
    <n v="35"/>
    <n v="688"/>
    <s v="Ashley Reese"/>
    <s v="Regular Air"/>
    <s v="Home Office"/>
    <s v="Office Supplies"/>
    <s v="Storage &amp; Organization"/>
    <s v="Large Box"/>
    <s v="Tennsco Snap-Together Open Shelving Units, Starter Sets and Add-On Units"/>
    <n v="0.8"/>
    <x v="0"/>
    <x v="2"/>
    <s v="Missouri"/>
    <x v="195"/>
    <n v="63116"/>
    <d v="2015-05-16T00:00:00"/>
    <d v="2015-05-16T00:00:00"/>
    <n v="-207.28"/>
    <n v="10"/>
    <n v="2716.09"/>
    <n v="88503"/>
    <s v="Low"/>
    <s v="Low Risk"/>
    <s v="Discount Applied"/>
    <s v="Other"/>
    <n v="173"/>
  </r>
  <r>
    <x v="4"/>
    <n v="0.06"/>
    <n v="4.18"/>
    <n v="2.99"/>
    <n v="688"/>
    <s v="Ashley Reese"/>
    <s v="Regular Air"/>
    <s v="Home Office"/>
    <s v="Office Supplies"/>
    <s v="Binders and Binder Accessories"/>
    <s v="Small Box"/>
    <s v="Avery® Durable Slant Ring Binders With Label Holder"/>
    <n v="0.37"/>
    <x v="0"/>
    <x v="2"/>
    <s v="Missouri"/>
    <x v="195"/>
    <n v="63116"/>
    <d v="2015-03-06T00:00:00"/>
    <d v="2015-03-08T00:00:00"/>
    <n v="-12.719000000000001"/>
    <n v="5"/>
    <n v="21.34"/>
    <n v="88504"/>
    <s v="Low"/>
    <s v="Low Risk"/>
    <s v="Discount Applied"/>
    <s v="Other"/>
    <n v="1798"/>
  </r>
  <r>
    <x v="3"/>
    <n v="7.0000000000000007E-2"/>
    <n v="1.7"/>
    <n v="1.99"/>
    <n v="689"/>
    <s v="Tommy Honeycutt"/>
    <s v="Regular Air"/>
    <s v="Home Office"/>
    <s v="Technology"/>
    <s v="Computer Peripherals"/>
    <s v="Small Pack"/>
    <s v="BASF Silver 74 Minute CD-R"/>
    <n v="0.51"/>
    <x v="0"/>
    <x v="2"/>
    <s v="Missouri"/>
    <x v="196"/>
    <n v="63376"/>
    <d v="2015-02-04T00:00:00"/>
    <d v="2015-02-05T00:00:00"/>
    <n v="-51.42"/>
    <n v="10"/>
    <n v="17.420000000000002"/>
    <n v="88502"/>
    <s v="Low"/>
    <s v="Low Risk"/>
    <s v="Discount Applied"/>
    <s v="Other"/>
    <n v="1845"/>
  </r>
  <r>
    <x v="0"/>
    <n v="0.09"/>
    <n v="6.48"/>
    <n v="6.35"/>
    <n v="691"/>
    <s v="Alicia Curtis"/>
    <s v="Regular Air"/>
    <s v="Home Office"/>
    <s v="Office Supplies"/>
    <s v="Paper"/>
    <s v="Small Box"/>
    <s v="Xerox 200"/>
    <n v="0.37"/>
    <x v="0"/>
    <x v="0"/>
    <s v="Washington"/>
    <x v="197"/>
    <n v="98408"/>
    <d v="2015-03-21T00:00:00"/>
    <d v="2015-03-22T00:00:00"/>
    <n v="-88.6"/>
    <n v="8"/>
    <n v="49.81"/>
    <n v="89915"/>
    <s v="Low"/>
    <s v="Low Risk"/>
    <s v="Discount Applied"/>
    <s v="Other"/>
    <n v="1536"/>
  </r>
  <r>
    <x v="4"/>
    <n v="0.02"/>
    <n v="500.98"/>
    <n v="41.44"/>
    <n v="693"/>
    <s v="Richard McClure"/>
    <s v="Delivery Truck"/>
    <s v="Home Office"/>
    <s v="Furniture"/>
    <s v="Bookcases"/>
    <s v="Jumbo Box"/>
    <s v="DMI Eclipse Executive Suite Bookcases"/>
    <n v="0.66"/>
    <x v="0"/>
    <x v="0"/>
    <s v="Colorado"/>
    <x v="198"/>
    <n v="80229"/>
    <d v="2015-03-25T00:00:00"/>
    <d v="2015-03-25T00:00:00"/>
    <n v="2568.4628999999995"/>
    <n v="7"/>
    <n v="3722.41"/>
    <n v="87811"/>
    <s v="High"/>
    <s v="Low Risk"/>
    <s v="Discount Applied"/>
    <s v="Other"/>
    <n v="131"/>
  </r>
  <r>
    <x v="4"/>
    <n v="0.09"/>
    <n v="5.34"/>
    <n v="2.99"/>
    <n v="693"/>
    <s v="Richard McClure"/>
    <s v="Express Air"/>
    <s v="Home Office"/>
    <s v="Office Supplies"/>
    <s v="Binders and Binder Accessories"/>
    <s v="Small Box"/>
    <s v="Wilson Jones 14 Line Acrylic Coated Pressboard Data Binders"/>
    <n v="0.38"/>
    <x v="0"/>
    <x v="0"/>
    <s v="Colorado"/>
    <x v="198"/>
    <n v="80229"/>
    <d v="2015-03-08T00:00:00"/>
    <d v="2015-03-15T00:00:00"/>
    <n v="9.4860000000000007"/>
    <n v="17"/>
    <n v="95.1"/>
    <n v="87812"/>
    <s v="High"/>
    <s v="Low Risk"/>
    <s v="Discount Applied"/>
    <s v="Other"/>
    <n v="1260"/>
  </r>
  <r>
    <x v="4"/>
    <n v="7.0000000000000007E-2"/>
    <n v="140.97999999999999"/>
    <n v="53.48"/>
    <n v="693"/>
    <s v="Richard McClure"/>
    <s v="Delivery Truck"/>
    <s v="Home Office"/>
    <s v="Furniture"/>
    <s v="Bookcases"/>
    <s v="Jumbo Box"/>
    <s v="Bush Heritage Pine Collection 5-Shelf Bookcase, Albany Pine Finish, *Special Order"/>
    <n v="0.65"/>
    <x v="0"/>
    <x v="0"/>
    <s v="Colorado"/>
    <x v="198"/>
    <n v="80229"/>
    <d v="2015-03-08T00:00:00"/>
    <d v="2015-03-15T00:00:00"/>
    <n v="-263.64999999999998"/>
    <n v="5"/>
    <n v="734.74"/>
    <n v="87812"/>
    <s v="Low"/>
    <s v="Low Risk"/>
    <s v="Discount Applied"/>
    <s v="Other"/>
    <n v="515"/>
  </r>
  <r>
    <x v="4"/>
    <n v="0.06"/>
    <n v="205.99"/>
    <n v="5.26"/>
    <n v="693"/>
    <s v="Richard McClure"/>
    <s v="Regular Air"/>
    <s v="Home Office"/>
    <s v="Technology"/>
    <s v="Telephones and Communication"/>
    <s v="Small Box"/>
    <s v="i470"/>
    <n v="0.56000000000000005"/>
    <x v="0"/>
    <x v="0"/>
    <s v="Colorado"/>
    <x v="198"/>
    <n v="80229"/>
    <d v="2015-03-08T00:00:00"/>
    <d v="2015-03-15T00:00:00"/>
    <n v="890.18100000000004"/>
    <n v="11"/>
    <n v="1882.87"/>
    <n v="87812"/>
    <s v="High"/>
    <s v="Low Risk"/>
    <s v="Discount Applied"/>
    <s v="Other"/>
    <n v="256"/>
  </r>
  <r>
    <x v="0"/>
    <n v="0"/>
    <n v="230.98"/>
    <n v="23.78"/>
    <n v="693"/>
    <s v="Richard McClure"/>
    <s v="Delivery Truck"/>
    <s v="Home Office"/>
    <s v="Furniture"/>
    <s v="Tables"/>
    <s v="Jumbo Box"/>
    <s v="Bush® Cubix Conference Tables, Fully Assembled"/>
    <n v="0.6"/>
    <x v="0"/>
    <x v="0"/>
    <s v="Colorado"/>
    <x v="198"/>
    <n v="80229"/>
    <d v="2015-05-05T00:00:00"/>
    <d v="2015-05-07T00:00:00"/>
    <n v="6095.8601999999992"/>
    <n v="36"/>
    <n v="8834.58"/>
    <n v="87813"/>
    <s v="High"/>
    <s v="Low Risk"/>
    <s v="No Discount"/>
    <s v="Other"/>
    <n v="31"/>
  </r>
  <r>
    <x v="3"/>
    <n v="0.06"/>
    <n v="8.1199999999999992"/>
    <n v="2.83"/>
    <n v="696"/>
    <s v="Johnny Reid"/>
    <s v="Regular Air"/>
    <s v="Home Office"/>
    <s v="Technology"/>
    <s v="Computer Peripherals"/>
    <s v="Small Pack"/>
    <s v="Imation Neon Mac Format Diskettes, 10/Pack"/>
    <n v="0.77"/>
    <x v="0"/>
    <x v="2"/>
    <s v="Indiana"/>
    <x v="199"/>
    <n v="46307"/>
    <d v="2015-03-27T00:00:00"/>
    <d v="2015-03-28T00:00:00"/>
    <n v="-82.83"/>
    <n v="10"/>
    <n v="78.540000000000006"/>
    <n v="89847"/>
    <s v="Low"/>
    <s v="Low Risk"/>
    <s v="Discount Applied"/>
    <s v="Other"/>
    <n v="1348"/>
  </r>
  <r>
    <x v="3"/>
    <n v="0.05"/>
    <n v="51.65"/>
    <n v="18.45"/>
    <n v="696"/>
    <s v="Johnny Reid"/>
    <s v="Regular Air"/>
    <s v="Home Office"/>
    <s v="Furniture"/>
    <s v="Office Furnishings"/>
    <s v="Medium Box"/>
    <s v="Deflect-o EconoMat Nonstudded, No Bevel Mat"/>
    <n v="0.65"/>
    <x v="0"/>
    <x v="2"/>
    <s v="Indiana"/>
    <x v="199"/>
    <n v="46307"/>
    <d v="2015-03-27T00:00:00"/>
    <d v="2015-03-28T00:00:00"/>
    <n v="25.04"/>
    <n v="12"/>
    <n v="605.1"/>
    <n v="89847"/>
    <s v="High"/>
    <s v="Low Risk"/>
    <s v="Discount Applied"/>
    <s v="Other"/>
    <n v="585"/>
  </r>
  <r>
    <x v="4"/>
    <n v="0.1"/>
    <n v="40.479999999999997"/>
    <n v="19.989999999999998"/>
    <n v="696"/>
    <s v="Johnny Reid"/>
    <s v="Regular Air"/>
    <s v="Home Office"/>
    <s v="Technology"/>
    <s v="Computer Peripherals"/>
    <s v="Small Box"/>
    <s v="Keytronic Designer 104- Key Black Keyboard"/>
    <n v="0.77"/>
    <x v="0"/>
    <x v="2"/>
    <s v="Indiana"/>
    <x v="199"/>
    <n v="46307"/>
    <d v="2015-04-07T00:00:00"/>
    <d v="2015-04-09T00:00:00"/>
    <n v="-580.32000000000005"/>
    <n v="9"/>
    <n v="355.84"/>
    <n v="89848"/>
    <s v="Low"/>
    <s v="Low Risk"/>
    <s v="Discount Applied"/>
    <s v="Other"/>
    <n v="766"/>
  </r>
  <r>
    <x v="3"/>
    <n v="0.1"/>
    <n v="175.99"/>
    <n v="8.99"/>
    <n v="697"/>
    <s v="Adam G Sawyer"/>
    <s v="Regular Air"/>
    <s v="Home Office"/>
    <s v="Technology"/>
    <s v="Telephones and Communication"/>
    <s v="Small Box"/>
    <s v="2180"/>
    <n v="0.56999999999999995"/>
    <x v="0"/>
    <x v="2"/>
    <s v="Indiana"/>
    <x v="200"/>
    <n v="46312"/>
    <d v="2015-03-27T00:00:00"/>
    <d v="2015-03-28T00:00:00"/>
    <n v="928.96079999999984"/>
    <n v="10"/>
    <n v="1346.32"/>
    <n v="89847"/>
    <s v="High"/>
    <s v="Low Risk"/>
    <s v="Discount Applied"/>
    <s v="Other"/>
    <n v="342"/>
  </r>
  <r>
    <x v="2"/>
    <n v="0.08"/>
    <n v="14.81"/>
    <n v="13.32"/>
    <n v="697"/>
    <s v="Adam G Sawyer"/>
    <s v="Regular Air"/>
    <s v="Home Office"/>
    <s v="Office Supplies"/>
    <s v="Appliances"/>
    <s v="Small Box"/>
    <s v="Holmes Replacement Filter for HEPA Air Cleaner, Large Room"/>
    <n v="0.43"/>
    <x v="0"/>
    <x v="2"/>
    <s v="Indiana"/>
    <x v="200"/>
    <n v="46312"/>
    <d v="2015-02-07T00:00:00"/>
    <d v="2015-02-09T00:00:00"/>
    <n v="-131.61720000000003"/>
    <n v="20"/>
    <n v="292.18"/>
    <n v="89849"/>
    <s v="Low"/>
    <s v="Low Risk"/>
    <s v="Discount Applied"/>
    <s v="Other"/>
    <n v="827"/>
  </r>
  <r>
    <x v="3"/>
    <n v="0.06"/>
    <n v="8.1199999999999992"/>
    <n v="2.83"/>
    <n v="698"/>
    <s v="Nelson Hensley"/>
    <s v="Regular Air"/>
    <s v="Home Office"/>
    <s v="Technology"/>
    <s v="Computer Peripherals"/>
    <s v="Small Pack"/>
    <s v="Imation Neon Mac Format Diskettes, 10/Pack"/>
    <n v="0.77"/>
    <x v="0"/>
    <x v="0"/>
    <s v="Washington"/>
    <x v="33"/>
    <n v="98105"/>
    <d v="2015-03-27T00:00:00"/>
    <d v="2015-03-28T00:00:00"/>
    <n v="-82.83"/>
    <n v="41"/>
    <n v="322.02999999999997"/>
    <n v="32869"/>
    <s v="Low"/>
    <s v="Low Risk"/>
    <s v="Discount Applied"/>
    <s v="Other"/>
    <n v="798"/>
  </r>
  <r>
    <x v="3"/>
    <n v="0.05"/>
    <n v="51.65"/>
    <n v="18.45"/>
    <n v="698"/>
    <s v="Nelson Hensley"/>
    <s v="Regular Air"/>
    <s v="Home Office"/>
    <s v="Furniture"/>
    <s v="Office Furnishings"/>
    <s v="Medium Box"/>
    <s v="Deflect-o EconoMat Nonstudded, No Bevel Mat"/>
    <n v="0.65"/>
    <x v="0"/>
    <x v="0"/>
    <s v="Washington"/>
    <x v="33"/>
    <n v="98105"/>
    <d v="2015-03-27T00:00:00"/>
    <d v="2015-03-28T00:00:00"/>
    <n v="25.04"/>
    <n v="49"/>
    <n v="2470.84"/>
    <n v="32869"/>
    <s v="High"/>
    <s v="Low Risk"/>
    <s v="Discount Applied"/>
    <s v="Other"/>
    <n v="191"/>
  </r>
  <r>
    <x v="3"/>
    <n v="0.1"/>
    <n v="175.99"/>
    <n v="8.99"/>
    <n v="698"/>
    <s v="Nelson Hensley"/>
    <s v="Regular Air"/>
    <s v="Home Office"/>
    <s v="Technology"/>
    <s v="Telephones and Communication"/>
    <s v="Small Box"/>
    <s v="2180"/>
    <n v="0.56999999999999995"/>
    <x v="0"/>
    <x v="0"/>
    <s v="Washington"/>
    <x v="33"/>
    <n v="98105"/>
    <d v="2015-03-27T00:00:00"/>
    <d v="2015-03-28T00:00:00"/>
    <n v="930.98700000000008"/>
    <n v="39"/>
    <n v="5250.66"/>
    <n v="32869"/>
    <s v="High"/>
    <s v="Low Risk"/>
    <s v="Discount Applied"/>
    <s v="Other"/>
    <n v="88"/>
  </r>
  <r>
    <x v="4"/>
    <n v="0.1"/>
    <n v="40.479999999999997"/>
    <n v="19.989999999999998"/>
    <n v="698"/>
    <s v="Nelson Hensley"/>
    <s v="Regular Air"/>
    <s v="Home Office"/>
    <s v="Technology"/>
    <s v="Computer Peripherals"/>
    <s v="Small Box"/>
    <s v="Keytronic Designer 104- Key Black Keyboard"/>
    <n v="0.77"/>
    <x v="0"/>
    <x v="0"/>
    <s v="Washington"/>
    <x v="33"/>
    <n v="98105"/>
    <d v="2015-04-07T00:00:00"/>
    <d v="2015-04-09T00:00:00"/>
    <n v="-580.32000000000005"/>
    <n v="36"/>
    <n v="1423.35"/>
    <n v="8994"/>
    <s v="Low"/>
    <s v="Low Risk"/>
    <s v="Discount Applied"/>
    <s v="Other"/>
    <n v="328"/>
  </r>
  <r>
    <x v="2"/>
    <n v="0.08"/>
    <n v="14.81"/>
    <n v="13.32"/>
    <n v="698"/>
    <s v="Nelson Hensley"/>
    <s v="Regular Air"/>
    <s v="Home Office"/>
    <s v="Office Supplies"/>
    <s v="Appliances"/>
    <s v="Small Box"/>
    <s v="Holmes Replacement Filter for HEPA Air Cleaner, Large Room"/>
    <n v="0.43"/>
    <x v="0"/>
    <x v="0"/>
    <s v="Washington"/>
    <x v="33"/>
    <n v="98105"/>
    <d v="2015-02-07T00:00:00"/>
    <d v="2015-02-09T00:00:00"/>
    <n v="-253.11"/>
    <n v="79"/>
    <n v="1154.1199999999999"/>
    <n v="53410"/>
    <s v="Low"/>
    <s v="Low Risk"/>
    <s v="Discount Applied"/>
    <s v="Other"/>
    <n v="384"/>
  </r>
  <r>
    <x v="3"/>
    <n v="0.03"/>
    <n v="5.28"/>
    <n v="5.61"/>
    <n v="699"/>
    <s v="Jenny Gold"/>
    <s v="Regular Air"/>
    <s v="Home Office"/>
    <s v="Office Supplies"/>
    <s v="Paper"/>
    <s v="Small Box"/>
    <s v="Xerox 1954"/>
    <n v="0.4"/>
    <x v="0"/>
    <x v="0"/>
    <s v="California"/>
    <x v="154"/>
    <n v="90041"/>
    <d v="2015-04-23T00:00:00"/>
    <d v="2015-04-24T00:00:00"/>
    <n v="-16.670000000000002"/>
    <n v="5"/>
    <n v="32.5"/>
    <n v="44517"/>
    <s v="Low"/>
    <s v="Low Risk"/>
    <s v="Discount Applied"/>
    <s v="Other"/>
    <n v="1690"/>
  </r>
  <r>
    <x v="2"/>
    <n v="0.02"/>
    <n v="6.47"/>
    <n v="1.22"/>
    <n v="699"/>
    <s v="Jenny Gold"/>
    <s v="Regular Air"/>
    <s v="Home Office"/>
    <s v="Office Supplies"/>
    <s v="Pens &amp; Art Supplies"/>
    <s v="Wrap Bag"/>
    <s v="Staples Pen Style Liquid Stix; Assorted (yellow, pink, green, blue, orange), 5/Pack"/>
    <n v="0.4"/>
    <x v="0"/>
    <x v="0"/>
    <s v="California"/>
    <x v="154"/>
    <n v="90041"/>
    <d v="2015-06-06T00:00:00"/>
    <d v="2015-06-07T00:00:00"/>
    <n v="40.200000000000003"/>
    <n v="30"/>
    <n v="193.95"/>
    <n v="55392"/>
    <s v="High"/>
    <s v="Low Risk"/>
    <s v="Discount Applied"/>
    <s v="Other"/>
    <n v="998"/>
  </r>
  <r>
    <x v="2"/>
    <n v="7.0000000000000007E-2"/>
    <n v="2.84"/>
    <n v="0.93"/>
    <n v="699"/>
    <s v="Jenny Gold"/>
    <s v="Regular Air"/>
    <s v="Home Office"/>
    <s v="Office Supplies"/>
    <s v="Pens &amp; Art Supplies"/>
    <s v="Wrap Bag"/>
    <s v="SANFORD Liquid Accent™ Tank-Style Highlighters"/>
    <n v="0.54"/>
    <x v="0"/>
    <x v="0"/>
    <s v="California"/>
    <x v="154"/>
    <n v="90041"/>
    <d v="2015-06-06T00:00:00"/>
    <d v="2015-06-08T00:00:00"/>
    <n v="3.21"/>
    <n v="59"/>
    <n v="158.80000000000001"/>
    <n v="55392"/>
    <s v="High"/>
    <s v="Low Risk"/>
    <s v="Discount Applied"/>
    <s v="Other"/>
    <n v="1061"/>
  </r>
  <r>
    <x v="0"/>
    <n v="0.01"/>
    <n v="7.89"/>
    <n v="2.82"/>
    <n v="699"/>
    <s v="Jenny Gold"/>
    <s v="Regular Air"/>
    <s v="Home Office"/>
    <s v="Office Supplies"/>
    <s v="Rubber Bands"/>
    <s v="Wrap Bag"/>
    <s v="Staples Vinyl Coated Paper Clips, 800/Box"/>
    <n v="0.4"/>
    <x v="0"/>
    <x v="0"/>
    <s v="California"/>
    <x v="154"/>
    <n v="90041"/>
    <d v="2015-06-30T00:00:00"/>
    <d v="2015-07-01T00:00:00"/>
    <n v="38.700000000000003"/>
    <n v="32"/>
    <n v="274.26"/>
    <n v="36647"/>
    <s v="High"/>
    <s v="Low Risk"/>
    <s v="Discount Applied"/>
    <s v="Other"/>
    <n v="858"/>
  </r>
  <r>
    <x v="0"/>
    <n v="0.09"/>
    <n v="3.68"/>
    <n v="1.32"/>
    <n v="699"/>
    <s v="Jenny Gold"/>
    <s v="Regular Air"/>
    <s v="Home Office"/>
    <s v="Office Supplies"/>
    <s v="Scissors, Rulers and Trimmers"/>
    <s v="Wrap Bag"/>
    <s v="*Staples* vLetter Openers, 2/Pack"/>
    <n v="0.83"/>
    <x v="0"/>
    <x v="0"/>
    <s v="California"/>
    <x v="154"/>
    <n v="90041"/>
    <d v="2015-06-30T00:00:00"/>
    <d v="2015-07-01T00:00:00"/>
    <n v="-21.91"/>
    <n v="24"/>
    <n v="83.16"/>
    <n v="36647"/>
    <s v="Low"/>
    <s v="Low Risk"/>
    <s v="Discount Applied"/>
    <s v="Other"/>
    <n v="1322"/>
  </r>
  <r>
    <x v="0"/>
    <n v="0.1"/>
    <n v="9.7100000000000009"/>
    <n v="9.4499999999999993"/>
    <n v="699"/>
    <s v="Jenny Gold"/>
    <s v="Regular Air"/>
    <s v="Home Office"/>
    <s v="Office Supplies"/>
    <s v="Storage &amp; Organization"/>
    <s v="Small Box"/>
    <s v="Filing/Storage Totes and Swivel Casters"/>
    <n v="0.6"/>
    <x v="0"/>
    <x v="0"/>
    <s v="California"/>
    <x v="154"/>
    <n v="90041"/>
    <d v="2015-06-30T00:00:00"/>
    <d v="2015-07-03T00:00:00"/>
    <n v="-119.77"/>
    <n v="27"/>
    <n v="261.93"/>
    <n v="36647"/>
    <s v="Low"/>
    <s v="Low Risk"/>
    <s v="Discount Applied"/>
    <s v="Other"/>
    <n v="875"/>
  </r>
  <r>
    <x v="3"/>
    <n v="7.0000000000000007E-2"/>
    <n v="5.0199999999999996"/>
    <n v="5.14"/>
    <n v="699"/>
    <s v="Jenny Gold"/>
    <s v="Regular Air"/>
    <s v="Home Office"/>
    <s v="Technology"/>
    <s v="Computer Peripherals"/>
    <s v="Small Pack"/>
    <s v="Imation 3.5, DISKETTE 44766 HGHLD3.52HD/FM, 10/Pack"/>
    <n v="0.79"/>
    <x v="0"/>
    <x v="0"/>
    <s v="California"/>
    <x v="154"/>
    <n v="90041"/>
    <d v="2015-01-29T00:00:00"/>
    <d v="2015-01-31T00:00:00"/>
    <n v="-168.72"/>
    <n v="42"/>
    <n v="210.1"/>
    <n v="32420"/>
    <s v="Low"/>
    <s v="Low Risk"/>
    <s v="Discount Applied"/>
    <s v="Other"/>
    <n v="961"/>
  </r>
  <r>
    <x v="3"/>
    <n v="7.0000000000000007E-2"/>
    <n v="280.98"/>
    <n v="57"/>
    <n v="699"/>
    <s v="Jenny Gold"/>
    <s v="Delivery Truck"/>
    <s v="Home Office"/>
    <s v="Furniture"/>
    <s v="Chairs &amp; Chairmats"/>
    <s v="Jumbo Drum"/>
    <s v="Hon 2090 “Pillow Soft” Series Mid Back Swivel/Tilt Chairs"/>
    <n v="0.78"/>
    <x v="0"/>
    <x v="0"/>
    <s v="California"/>
    <x v="154"/>
    <n v="90041"/>
    <d v="2015-01-29T00:00:00"/>
    <d v="2015-01-31T00:00:00"/>
    <n v="-439.62"/>
    <n v="23"/>
    <n v="6499.87"/>
    <n v="32420"/>
    <s v="Low"/>
    <s v="Low Risk"/>
    <s v="Discount Applied"/>
    <s v="Other"/>
    <n v="64"/>
  </r>
  <r>
    <x v="3"/>
    <n v="0.1"/>
    <n v="4.26"/>
    <n v="1.2"/>
    <n v="699"/>
    <s v="Jenny Gold"/>
    <s v="Regular Air"/>
    <s v="Home Office"/>
    <s v="Office Supplies"/>
    <s v="Pens &amp; Art Supplies"/>
    <s v="Wrap Bag"/>
    <s v="Dixon Prang® Watercolor Pencils, 10-Color Set with Brush"/>
    <n v="0.44"/>
    <x v="0"/>
    <x v="0"/>
    <s v="California"/>
    <x v="154"/>
    <n v="90041"/>
    <d v="2015-05-20T00:00:00"/>
    <d v="2015-05-21T00:00:00"/>
    <n v="15.42"/>
    <n v="88"/>
    <n v="351.56"/>
    <n v="3042"/>
    <s v="High"/>
    <s v="Low Risk"/>
    <s v="Discount Applied"/>
    <s v="Other"/>
    <n v="770"/>
  </r>
  <r>
    <x v="3"/>
    <n v="0.1"/>
    <n v="4.26"/>
    <n v="1.2"/>
    <n v="700"/>
    <s v="Joseph Grossman"/>
    <s v="Regular Air"/>
    <s v="Home Office"/>
    <s v="Office Supplies"/>
    <s v="Pens &amp; Art Supplies"/>
    <s v="Wrap Bag"/>
    <s v="Dixon Prang® Watercolor Pencils, 10-Color Set with Brush"/>
    <n v="0.44"/>
    <x v="0"/>
    <x v="0"/>
    <s v="California"/>
    <x v="179"/>
    <n v="93454"/>
    <d v="2015-05-20T00:00:00"/>
    <d v="2015-05-21T00:00:00"/>
    <n v="33.923999999999999"/>
    <n v="22"/>
    <n v="87.89"/>
    <n v="87980"/>
    <s v="High"/>
    <s v="Low Risk"/>
    <s v="Discount Applied"/>
    <s v="Other"/>
    <n v="1294"/>
  </r>
  <r>
    <x v="3"/>
    <n v="0.03"/>
    <n v="5.28"/>
    <n v="5.61"/>
    <n v="702"/>
    <s v="Kelly O'Connor"/>
    <s v="Regular Air"/>
    <s v="Home Office"/>
    <s v="Office Supplies"/>
    <s v="Paper"/>
    <s v="Small Box"/>
    <s v="Xerox 1954"/>
    <n v="0.4"/>
    <x v="0"/>
    <x v="0"/>
    <s v="California"/>
    <x v="201"/>
    <n v="95404"/>
    <d v="2015-04-23T00:00:00"/>
    <d v="2015-04-24T00:00:00"/>
    <n v="-16.670000000000002"/>
    <n v="1"/>
    <n v="6.5"/>
    <n v="87977"/>
    <s v="Low"/>
    <s v="Low Risk"/>
    <s v="Discount Applied"/>
    <s v="Other"/>
    <n v="1932"/>
  </r>
  <r>
    <x v="0"/>
    <n v="0.01"/>
    <n v="7.89"/>
    <n v="2.82"/>
    <n v="702"/>
    <s v="Kelly O'Connor"/>
    <s v="Regular Air"/>
    <s v="Home Office"/>
    <s v="Office Supplies"/>
    <s v="Rubber Bands"/>
    <s v="Wrap Bag"/>
    <s v="Staples Vinyl Coated Paper Clips, 800/Box"/>
    <n v="0.4"/>
    <x v="0"/>
    <x v="0"/>
    <s v="California"/>
    <x v="201"/>
    <n v="95404"/>
    <d v="2015-06-30T00:00:00"/>
    <d v="2015-07-01T00:00:00"/>
    <n v="46.440000000000005"/>
    <n v="8"/>
    <n v="68.56"/>
    <n v="87979"/>
    <s v="High"/>
    <s v="Low Risk"/>
    <s v="Discount Applied"/>
    <s v="Other"/>
    <n v="1399"/>
  </r>
  <r>
    <x v="0"/>
    <n v="0.09"/>
    <n v="3.68"/>
    <n v="1.32"/>
    <n v="702"/>
    <s v="Kelly O'Connor"/>
    <s v="Regular Air"/>
    <s v="Home Office"/>
    <s v="Office Supplies"/>
    <s v="Scissors, Rulers and Trimmers"/>
    <s v="Wrap Bag"/>
    <s v="*Staples* vLetter Openers, 2/Pack"/>
    <n v="0.83"/>
    <x v="0"/>
    <x v="0"/>
    <s v="California"/>
    <x v="201"/>
    <n v="95404"/>
    <d v="2015-06-30T00:00:00"/>
    <d v="2015-07-01T00:00:00"/>
    <n v="-17.527999999999999"/>
    <n v="6"/>
    <n v="20.79"/>
    <n v="87979"/>
    <s v="Low"/>
    <s v="Low Risk"/>
    <s v="Discount Applied"/>
    <s v="Other"/>
    <n v="1803"/>
  </r>
  <r>
    <x v="0"/>
    <n v="0.1"/>
    <n v="9.7100000000000009"/>
    <n v="9.4499999999999993"/>
    <n v="702"/>
    <s v="Kelly O'Connor"/>
    <s v="Regular Air"/>
    <s v="Home Office"/>
    <s v="Office Supplies"/>
    <s v="Storage &amp; Organization"/>
    <s v="Small Box"/>
    <s v="Filing/Storage Totes and Swivel Casters"/>
    <n v="0.6"/>
    <x v="0"/>
    <x v="0"/>
    <s v="California"/>
    <x v="201"/>
    <n v="95404"/>
    <d v="2015-06-30T00:00:00"/>
    <d v="2015-07-03T00:00:00"/>
    <n v="-95.816000000000003"/>
    <n v="7"/>
    <n v="67.91"/>
    <n v="87979"/>
    <s v="Low"/>
    <s v="Low Risk"/>
    <s v="Discount Applied"/>
    <s v="Other"/>
    <n v="1403"/>
  </r>
  <r>
    <x v="2"/>
    <n v="7.0000000000000007E-2"/>
    <n v="2.84"/>
    <n v="0.93"/>
    <n v="711"/>
    <s v="Pam Anthony"/>
    <s v="Regular Air"/>
    <s v="Home Office"/>
    <s v="Office Supplies"/>
    <s v="Pens &amp; Art Supplies"/>
    <s v="Wrap Bag"/>
    <s v="SANFORD Liquid Accent™ Tank-Style Highlighters"/>
    <n v="0.54"/>
    <x v="0"/>
    <x v="1"/>
    <s v="Massachusetts"/>
    <x v="202"/>
    <n v="2152"/>
    <d v="2015-06-06T00:00:00"/>
    <d v="2015-06-08T00:00:00"/>
    <n v="3.8519999999999999"/>
    <n v="15"/>
    <n v="40.369999999999997"/>
    <n v="87978"/>
    <s v="High"/>
    <s v="Low Risk"/>
    <s v="Discount Applied"/>
    <s v="Other"/>
    <n v="1615"/>
  </r>
  <r>
    <x v="1"/>
    <n v="0"/>
    <n v="8.5"/>
    <n v="1.99"/>
    <n v="719"/>
    <s v="Stephen Lam"/>
    <s v="Regular Air"/>
    <s v="Home Office"/>
    <s v="Technology"/>
    <s v="Computer Peripherals"/>
    <s v="Small Pack"/>
    <s v="Hewlett-Packard 4.7GB DVD+R Discs"/>
    <n v="0.49"/>
    <x v="0"/>
    <x v="0"/>
    <s v="Nevada"/>
    <x v="203"/>
    <n v="89041"/>
    <d v="2015-02-28T00:00:00"/>
    <d v="2015-03-02T00:00:00"/>
    <n v="71.735600000000005"/>
    <n v="14"/>
    <n v="122.25"/>
    <n v="89344"/>
    <s v="High"/>
    <s v="Low Risk"/>
    <s v="No Discount"/>
    <s v="Other"/>
    <n v="1159"/>
  </r>
  <r>
    <x v="1"/>
    <n v="0.03"/>
    <n v="95.43"/>
    <n v="19.989999999999998"/>
    <n v="719"/>
    <s v="Stephen Lam"/>
    <s v="Regular Air"/>
    <s v="Home Office"/>
    <s v="Office Supplies"/>
    <s v="Storage &amp; Organization"/>
    <s v="Small Box"/>
    <s v="Fellowes Stor/Drawer® Steel Plus™ Storage Drawers"/>
    <n v="0.79"/>
    <x v="0"/>
    <x v="0"/>
    <s v="Nevada"/>
    <x v="203"/>
    <n v="89041"/>
    <d v="2015-02-28T00:00:00"/>
    <d v="2015-03-02T00:00:00"/>
    <n v="-79.320800000000006"/>
    <n v="2"/>
    <n v="206.09"/>
    <n v="89344"/>
    <s v="Low"/>
    <s v="Low Risk"/>
    <s v="Discount Applied"/>
    <s v="Other"/>
    <n v="967"/>
  </r>
  <r>
    <x v="1"/>
    <n v="0.04"/>
    <n v="10.64"/>
    <n v="5.16"/>
    <n v="721"/>
    <s v="Melvin Duke"/>
    <s v="Regular Air"/>
    <s v="Home Office"/>
    <s v="Furniture"/>
    <s v="Office Furnishings"/>
    <s v="Small Box"/>
    <s v="Eldon Expressions Punched Metal &amp; Wood Desk Accessories, Pewter &amp; Cherry"/>
    <n v="0.56999999999999995"/>
    <x v="0"/>
    <x v="2"/>
    <s v="Indiana"/>
    <x v="204"/>
    <n v="46041"/>
    <d v="2015-06-24T00:00:00"/>
    <d v="2015-06-25T00:00:00"/>
    <n v="24.095999999999997"/>
    <n v="6"/>
    <n v="66.900000000000006"/>
    <n v="91053"/>
    <s v="High"/>
    <s v="Low Risk"/>
    <s v="Discount Applied"/>
    <s v="Other"/>
    <n v="1409"/>
  </r>
  <r>
    <x v="1"/>
    <n v="0.03"/>
    <n v="2.78"/>
    <n v="1.34"/>
    <n v="721"/>
    <s v="Melvin Duke"/>
    <s v="Express Air"/>
    <s v="Home Office"/>
    <s v="Office Supplies"/>
    <s v="Pens &amp; Art Supplies"/>
    <s v="Wrap Bag"/>
    <s v="Prang Drawing Pencil Set"/>
    <n v="0.45"/>
    <x v="0"/>
    <x v="2"/>
    <s v="Indiana"/>
    <x v="204"/>
    <n v="46041"/>
    <d v="2015-06-24T00:00:00"/>
    <d v="2015-06-26T00:00:00"/>
    <n v="6.9719999999999995"/>
    <n v="15"/>
    <n v="43.13"/>
    <n v="91053"/>
    <s v="High"/>
    <s v="Low Risk"/>
    <s v="Discount Applied"/>
    <s v="Other"/>
    <n v="1589"/>
  </r>
  <r>
    <x v="3"/>
    <n v="0.01"/>
    <n v="7.28"/>
    <n v="11.15"/>
    <n v="721"/>
    <s v="Melvin Duke"/>
    <s v="Regular Air"/>
    <s v="Home Office"/>
    <s v="Office Supplies"/>
    <s v="Paper"/>
    <s v="Small Box"/>
    <s v="Array® Parchment Paper, Assorted Colors"/>
    <n v="0.37"/>
    <x v="0"/>
    <x v="2"/>
    <s v="Indiana"/>
    <x v="204"/>
    <n v="46041"/>
    <d v="2015-04-11T00:00:00"/>
    <d v="2015-04-13T00:00:00"/>
    <n v="-24.245999999999999"/>
    <n v="1"/>
    <n v="11.21"/>
    <n v="91054"/>
    <s v="Low"/>
    <s v="Low Risk"/>
    <s v="Discount Applied"/>
    <s v="Other"/>
    <n v="1892"/>
  </r>
  <r>
    <x v="3"/>
    <n v="0.09"/>
    <n v="125.99"/>
    <n v="8.99"/>
    <n v="724"/>
    <s v="Beverly Cooke Brooks"/>
    <s v="Regular Air"/>
    <s v="Home Office"/>
    <s v="Technology"/>
    <s v="Telephones and Communication"/>
    <s v="Small Box"/>
    <s v="SC7868i"/>
    <n v="0.55000000000000004"/>
    <x v="0"/>
    <x v="1"/>
    <s v="Connecticut"/>
    <x v="205"/>
    <n v="6614"/>
    <d v="2015-03-15T00:00:00"/>
    <d v="2015-03-16T00:00:00"/>
    <n v="-605.37400000000002"/>
    <n v="1"/>
    <n v="100.38"/>
    <n v="90359"/>
    <s v="Low"/>
    <s v="Low Risk"/>
    <s v="Discount Applied"/>
    <s v="Other"/>
    <n v="1236"/>
  </r>
  <r>
    <x v="3"/>
    <n v="0.1"/>
    <n v="17.98"/>
    <n v="4"/>
    <n v="727"/>
    <s v="Lindsay Link"/>
    <s v="Regular Air"/>
    <s v="Home Office"/>
    <s v="Technology"/>
    <s v="Computer Peripherals"/>
    <s v="Small Box"/>
    <s v="Belkin 107-key enhanced keyboard, USB/PS/2 interface"/>
    <n v="0.79"/>
    <x v="0"/>
    <x v="1"/>
    <s v="Maine"/>
    <x v="104"/>
    <n v="4240"/>
    <d v="2015-03-15T00:00:00"/>
    <d v="2015-03-16T00:00:00"/>
    <n v="-99.55"/>
    <n v="4"/>
    <n v="66.319999999999993"/>
    <n v="90359"/>
    <s v="Low"/>
    <s v="Low Risk"/>
    <s v="Discount Applied"/>
    <s v="Other"/>
    <n v="1418"/>
  </r>
  <r>
    <x v="0"/>
    <n v="0.09"/>
    <n v="101.41"/>
    <n v="35"/>
    <n v="731"/>
    <s v="June Herbert"/>
    <s v="Regular Air"/>
    <s v="Home Office"/>
    <s v="Office Supplies"/>
    <s v="Storage &amp; Organization"/>
    <s v="Large Box"/>
    <s v="Tennsco Regal Shelving Units"/>
    <n v="0.82"/>
    <x v="0"/>
    <x v="1"/>
    <s v="Massachusetts"/>
    <x v="19"/>
    <n v="1803"/>
    <d v="2015-04-26T00:00:00"/>
    <d v="2015-04-27T00:00:00"/>
    <n v="-801.15479999999991"/>
    <n v="12"/>
    <n v="1178.32"/>
    <n v="90362"/>
    <s v="Low"/>
    <s v="Low Risk"/>
    <s v="Discount Applied"/>
    <s v="Other"/>
    <n v="376"/>
  </r>
  <r>
    <x v="1"/>
    <n v="0.06"/>
    <n v="350.98"/>
    <n v="30"/>
    <n v="736"/>
    <s v="Meredith Walters"/>
    <s v="Delivery Truck"/>
    <s v="Home Office"/>
    <s v="Furniture"/>
    <s v="Chairs &amp; Chairmats"/>
    <s v="Jumbo Drum"/>
    <s v="Office Star - Professional Matrix Back Chair with 2-to-1 Synchro Tilt and Mesh Fabric Seat"/>
    <n v="0.61"/>
    <x v="0"/>
    <x v="1"/>
    <s v="New Hampshire"/>
    <x v="17"/>
    <n v="3079"/>
    <d v="2015-06-15T00:00:00"/>
    <d v="2015-06-17T00:00:00"/>
    <n v="797.85599999999999"/>
    <n v="6"/>
    <n v="2016.32"/>
    <n v="90361"/>
    <s v="High"/>
    <s v="Low Risk"/>
    <s v="Discount Applied"/>
    <s v="Other"/>
    <n v="241"/>
  </r>
  <r>
    <x v="4"/>
    <n v="0.02"/>
    <n v="48.04"/>
    <n v="5.79"/>
    <n v="737"/>
    <s v="Danny Vaughn"/>
    <s v="Regular Air"/>
    <s v="Home Office"/>
    <s v="Office Supplies"/>
    <s v="Paper"/>
    <s v="Small Box"/>
    <s v="Xerox 1937"/>
    <n v="0.37"/>
    <x v="0"/>
    <x v="1"/>
    <s v="New Jersey"/>
    <x v="206"/>
    <n v="7003"/>
    <d v="2015-06-07T00:00:00"/>
    <d v="2015-06-14T00:00:00"/>
    <n v="422.45249999999999"/>
    <n v="12"/>
    <n v="612.25"/>
    <n v="90360"/>
    <s v="High"/>
    <s v="Low Risk"/>
    <s v="Discount Applied"/>
    <s v="Other"/>
    <n v="579"/>
  </r>
  <r>
    <x v="1"/>
    <n v="0.02"/>
    <n v="70.98"/>
    <n v="46.74"/>
    <n v="738"/>
    <s v="Peggy Rowe"/>
    <s v="Delivery Truck"/>
    <s v="Home Office"/>
    <s v="Furniture"/>
    <s v="Bookcases"/>
    <s v="Jumbo Box"/>
    <s v="Hon Metal Bookcases, Putty"/>
    <n v="0.56000000000000005"/>
    <x v="0"/>
    <x v="1"/>
    <s v="New Jersey"/>
    <x v="207"/>
    <n v="7016"/>
    <d v="2015-06-15T00:00:00"/>
    <d v="2015-06-16T00:00:00"/>
    <n v="-178.21600000000001"/>
    <n v="4"/>
    <n v="313.63"/>
    <n v="90361"/>
    <s v="Low"/>
    <s v="Low Risk"/>
    <s v="Discount Applied"/>
    <s v="Other"/>
    <n v="806"/>
  </r>
  <r>
    <x v="1"/>
    <n v="0.04"/>
    <n v="27.48"/>
    <n v="4"/>
    <n v="741"/>
    <s v="Stacey Hale"/>
    <s v="Regular Air"/>
    <s v="Home Office"/>
    <s v="Technology"/>
    <s v="Computer Peripherals"/>
    <s v="Small Box"/>
    <s v="Belkin MediaBoard 104- Keyboard"/>
    <n v="0.75"/>
    <x v="0"/>
    <x v="1"/>
    <s v="New Jersey"/>
    <x v="208"/>
    <n v="7901"/>
    <d v="2015-06-15T00:00:00"/>
    <d v="2015-06-17T00:00:00"/>
    <n v="-26.655999999999999"/>
    <n v="15"/>
    <n v="397.17"/>
    <n v="90361"/>
    <s v="Low"/>
    <s v="Low Risk"/>
    <s v="Discount Applied"/>
    <s v="Other"/>
    <n v="717"/>
  </r>
  <r>
    <x v="4"/>
    <n v="0.02"/>
    <n v="59.98"/>
    <n v="3.99"/>
    <n v="744"/>
    <s v="Joy Maxwell"/>
    <s v="Regular Air"/>
    <s v="Home Office"/>
    <s v="Office Supplies"/>
    <s v="Appliances"/>
    <s v="Small Box"/>
    <s v="Belkin 8 Outlet SurgeMaster II Gold Surge Protector"/>
    <n v="0.56999999999999995"/>
    <x v="0"/>
    <x v="0"/>
    <s v="Arizona"/>
    <x v="209"/>
    <n v="85737"/>
    <d v="2015-01-28T00:00:00"/>
    <d v="2015-02-06T00:00:00"/>
    <n v="-54.622"/>
    <n v="1"/>
    <n v="63.48"/>
    <n v="87725"/>
    <s v="Low"/>
    <s v="Low Risk"/>
    <s v="Discount Applied"/>
    <s v="Other"/>
    <n v="1439"/>
  </r>
  <r>
    <x v="4"/>
    <n v="0.03"/>
    <n v="5.18"/>
    <n v="5.74"/>
    <n v="744"/>
    <s v="Joy Maxwell"/>
    <s v="Regular Air"/>
    <s v="Home Office"/>
    <s v="Office Supplies"/>
    <s v="Binders and Binder Accessories"/>
    <s v="Small Box"/>
    <s v="Wilson Jones Impact Binders"/>
    <n v="0.36"/>
    <x v="0"/>
    <x v="0"/>
    <s v="Arizona"/>
    <x v="209"/>
    <n v="85737"/>
    <d v="2015-01-28T00:00:00"/>
    <d v="2015-02-01T00:00:00"/>
    <n v="-126.81418000000001"/>
    <n v="9"/>
    <n v="47.64"/>
    <n v="87725"/>
    <s v="Low"/>
    <s v="Low Risk"/>
    <s v="Discount Applied"/>
    <s v="Other"/>
    <n v="1550"/>
  </r>
  <r>
    <x v="3"/>
    <n v="0.03"/>
    <n v="119.99"/>
    <n v="56.14"/>
    <n v="744"/>
    <s v="Joy Maxwell"/>
    <s v="Delivery Truck"/>
    <s v="Home Office"/>
    <s v="Technology"/>
    <s v="Office Machines"/>
    <s v="Jumbo Box"/>
    <s v="Hewlett-Packard 2600DN Business Color Inkjet Printer"/>
    <n v="0.39"/>
    <x v="0"/>
    <x v="0"/>
    <s v="Arizona"/>
    <x v="209"/>
    <n v="85737"/>
    <d v="2015-01-17T00:00:00"/>
    <d v="2015-01-19T00:00:00"/>
    <n v="1400.1"/>
    <n v="13"/>
    <n v="1545.58"/>
    <n v="87726"/>
    <s v="High"/>
    <s v="Low Risk"/>
    <s v="Discount Applied"/>
    <s v="Other"/>
    <n v="305"/>
  </r>
  <r>
    <x v="4"/>
    <n v="0.09"/>
    <n v="125.99"/>
    <n v="8.99"/>
    <n v="744"/>
    <s v="Joy Maxwell"/>
    <s v="Regular Air"/>
    <s v="Home Office"/>
    <s v="Technology"/>
    <s v="Telephones and Communication"/>
    <s v="Small Box"/>
    <s v="SC7868i"/>
    <n v="0.55000000000000004"/>
    <x v="0"/>
    <x v="0"/>
    <s v="Arizona"/>
    <x v="209"/>
    <n v="85737"/>
    <d v="2015-05-25T00:00:00"/>
    <d v="2015-06-02T00:00:00"/>
    <n v="916.68060000000014"/>
    <n v="20"/>
    <n v="2104.9899999999998"/>
    <n v="87727"/>
    <s v="High"/>
    <s v="Low Risk"/>
    <s v="Discount Applied"/>
    <s v="Other"/>
    <n v="232"/>
  </r>
  <r>
    <x v="3"/>
    <n v="0.05"/>
    <n v="115.79"/>
    <n v="1.99"/>
    <n v="745"/>
    <s v="Mary Page"/>
    <s v="Regular Air"/>
    <s v="Home Office"/>
    <s v="Technology"/>
    <s v="Computer Peripherals"/>
    <s v="Small Pack"/>
    <s v="Verbatim DVD-R, 4.7GB, Spindle, WE, Blank, Ink Jet/Thermal, 20/Spindle"/>
    <n v="0.49"/>
    <x v="0"/>
    <x v="0"/>
    <s v="Arizona"/>
    <x v="210"/>
    <n v="85345"/>
    <d v="2015-01-17T00:00:00"/>
    <d v="2015-01-19T00:00:00"/>
    <n v="67.599999999999923"/>
    <n v="3"/>
    <n v="353.1"/>
    <n v="87726"/>
    <s v="High"/>
    <s v="Low Risk"/>
    <s v="Discount Applied"/>
    <s v="Other"/>
    <n v="769"/>
  </r>
  <r>
    <x v="1"/>
    <n v="0.09"/>
    <n v="27.75"/>
    <n v="19.989999999999998"/>
    <n v="750"/>
    <s v="Jordan Wilkinson"/>
    <s v="Regular Air"/>
    <s v="Home Office"/>
    <s v="Office Supplies"/>
    <s v="Storage &amp; Organization"/>
    <s v="Small Box"/>
    <s v="Fellowes Super Stor/Drawer®"/>
    <n v="0.67"/>
    <x v="0"/>
    <x v="3"/>
    <s v="Kentucky"/>
    <x v="211"/>
    <n v="41042"/>
    <d v="2015-01-12T00:00:00"/>
    <d v="2015-01-13T00:00:00"/>
    <n v="-224.64400000000001"/>
    <n v="10"/>
    <n v="257.52"/>
    <n v="91200"/>
    <s v="Low"/>
    <s v="Low Risk"/>
    <s v="Discount Applied"/>
    <s v="Other"/>
    <n v="885"/>
  </r>
  <r>
    <x v="4"/>
    <n v="0.06"/>
    <n v="130.97999999999999"/>
    <n v="54.74"/>
    <n v="751"/>
    <s v="David Wrenn"/>
    <s v="Delivery Truck"/>
    <s v="Home Office"/>
    <s v="Furniture"/>
    <s v="Bookcases"/>
    <s v="Jumbo Box"/>
    <s v="O'Sullivan Elevations Bookcase, Cherry Finish"/>
    <n v="0.69"/>
    <x v="0"/>
    <x v="3"/>
    <s v="Kentucky"/>
    <x v="212"/>
    <n v="40324"/>
    <d v="2015-02-27T00:00:00"/>
    <d v="2015-03-06T00:00:00"/>
    <n v="14.76"/>
    <n v="3"/>
    <n v="411.64"/>
    <n v="91201"/>
    <s v="High"/>
    <s v="Low Risk"/>
    <s v="Discount Applied"/>
    <s v="Other"/>
    <n v="708"/>
  </r>
  <r>
    <x v="2"/>
    <n v="0.06"/>
    <n v="2.61"/>
    <n v="0.5"/>
    <n v="753"/>
    <s v="Elisabeth Massey"/>
    <s v="Express Air"/>
    <s v="Home Office"/>
    <s v="Office Supplies"/>
    <s v="Labels"/>
    <s v="Small Box"/>
    <s v="Avery 479"/>
    <n v="0.39"/>
    <x v="0"/>
    <x v="0"/>
    <s v="Arizona"/>
    <x v="213"/>
    <n v="86301"/>
    <d v="2015-03-11T00:00:00"/>
    <d v="2015-03-11T00:00:00"/>
    <n v="10.85"/>
    <n v="1"/>
    <n v="17.59"/>
    <n v="90438"/>
    <s v="High"/>
    <s v="Low Risk"/>
    <s v="Discount Applied"/>
    <s v="Other"/>
    <n v="1843"/>
  </r>
  <r>
    <x v="2"/>
    <n v="0.01"/>
    <n v="6.35"/>
    <n v="1.02"/>
    <n v="753"/>
    <s v="Elisabeth Massey"/>
    <s v="Regular Air"/>
    <s v="Home Office"/>
    <s v="Office Supplies"/>
    <s v="Paper"/>
    <s v="Wrap Bag"/>
    <s v="Telephone Message Books with Fax/Mobile Section, 5 1/2&quot; x 3 3/16&quot;"/>
    <n v="0.39"/>
    <x v="0"/>
    <x v="0"/>
    <s v="Arizona"/>
    <x v="213"/>
    <n v="86301"/>
    <d v="2015-03-11T00:00:00"/>
    <d v="2015-03-13T00:00:00"/>
    <n v="97.662599999999983"/>
    <n v="22"/>
    <n v="141.54"/>
    <n v="90438"/>
    <s v="High"/>
    <s v="Low Risk"/>
    <s v="Discount Applied"/>
    <s v="Other"/>
    <n v="1106"/>
  </r>
  <r>
    <x v="0"/>
    <n v="0.06"/>
    <n v="218.75"/>
    <n v="69.64"/>
    <n v="754"/>
    <s v="Helen Lyons"/>
    <s v="Delivery Truck"/>
    <s v="Home Office"/>
    <s v="Furniture"/>
    <s v="Tables"/>
    <s v="Jumbo Box"/>
    <s v="BoxOffice By Design Rectangular and Half-Moon Meeting Room Tables"/>
    <n v="0.77"/>
    <x v="0"/>
    <x v="0"/>
    <s v="Arizona"/>
    <x v="214"/>
    <n v="86314"/>
    <d v="2015-06-04T00:00:00"/>
    <d v="2015-06-05T00:00:00"/>
    <n v="-453.2"/>
    <n v="4"/>
    <n v="905.4"/>
    <n v="90437"/>
    <s v="Low"/>
    <s v="Low Risk"/>
    <s v="Discount Applied"/>
    <s v="Other"/>
    <n v="448"/>
  </r>
  <r>
    <x v="4"/>
    <n v="0.06"/>
    <n v="119.99"/>
    <n v="14"/>
    <n v="754"/>
    <s v="Helen Lyons"/>
    <s v="Delivery Truck"/>
    <s v="Home Office"/>
    <s v="Technology"/>
    <s v="Office Machines"/>
    <s v="Jumbo Drum"/>
    <s v="Epson C82 Color Inkjet Printer"/>
    <n v="0.36"/>
    <x v="0"/>
    <x v="0"/>
    <s v="Arizona"/>
    <x v="214"/>
    <n v="86314"/>
    <d v="2015-04-12T00:00:00"/>
    <d v="2015-04-19T00:00:00"/>
    <n v="-207.679788"/>
    <n v="2"/>
    <n v="243.86"/>
    <n v="90439"/>
    <s v="Low"/>
    <s v="Low Risk"/>
    <s v="Discount Applied"/>
    <s v="Other"/>
    <n v="905"/>
  </r>
  <r>
    <x v="1"/>
    <n v="0.03"/>
    <n v="37.94"/>
    <n v="5.08"/>
    <n v="757"/>
    <s v="Neil Hogan"/>
    <s v="Regular Air"/>
    <s v="Home Office"/>
    <s v="Office Supplies"/>
    <s v="Paper"/>
    <s v="Wrap Bag"/>
    <s v="Snap-A-Way® Black Print Carbonless Ruled Speed Letter, Triplicate"/>
    <n v="0.38"/>
    <x v="0"/>
    <x v="0"/>
    <s v="Oregon"/>
    <x v="215"/>
    <n v="97062"/>
    <d v="2015-02-11T00:00:00"/>
    <d v="2015-02-13T00:00:00"/>
    <n v="-7.5244000000000009"/>
    <n v="1"/>
    <n v="39.97"/>
    <n v="90258"/>
    <s v="Low"/>
    <s v="Low Risk"/>
    <s v="Discount Applied"/>
    <s v="Other"/>
    <n v="1623"/>
  </r>
  <r>
    <x v="4"/>
    <n v="0"/>
    <n v="20.99"/>
    <n v="3.3"/>
    <n v="759"/>
    <s v="Bernice F Day"/>
    <s v="Regular Air"/>
    <s v="Home Office"/>
    <s v="Technology"/>
    <s v="Telephones and Communication"/>
    <s v="Small Pack"/>
    <s v="Accessory39"/>
    <n v="0.81"/>
    <x v="0"/>
    <x v="2"/>
    <s v="Illinois"/>
    <x v="216"/>
    <n v="62301"/>
    <d v="2015-05-29T00:00:00"/>
    <d v="2015-06-05T00:00:00"/>
    <n v="-92.961000000000013"/>
    <n v="5"/>
    <n v="92.96"/>
    <n v="86639"/>
    <s v="Low"/>
    <s v="Low Risk"/>
    <s v="No Discount"/>
    <s v="Other"/>
    <n v="1272"/>
  </r>
  <r>
    <x v="1"/>
    <n v="0"/>
    <n v="125.99"/>
    <n v="8.99"/>
    <n v="762"/>
    <s v="Stuart Holloway"/>
    <s v="Regular Air"/>
    <s v="Home Office"/>
    <s v="Technology"/>
    <s v="Telephones and Communication"/>
    <s v="Small Box"/>
    <s v="5170i"/>
    <n v="0.56999999999999995"/>
    <x v="0"/>
    <x v="0"/>
    <s v="Washington"/>
    <x v="217"/>
    <n v="98661"/>
    <d v="2015-04-27T00:00:00"/>
    <d v="2015-04-29T00:00:00"/>
    <n v="613.89576"/>
    <n v="12"/>
    <n v="1362.2"/>
    <n v="87525"/>
    <s v="High"/>
    <s v="Low Risk"/>
    <s v="No Discount"/>
    <s v="High Profit Non-Standard Shipping"/>
    <n v="337"/>
  </r>
  <r>
    <x v="2"/>
    <n v="0.1"/>
    <n v="31.78"/>
    <n v="1.99"/>
    <n v="767"/>
    <s v="Jeffrey Mueller"/>
    <s v="Regular Air"/>
    <s v="Home Office"/>
    <s v="Technology"/>
    <s v="Computer Peripherals"/>
    <s v="Small Pack"/>
    <s v="Memorex 4.7GB DVD-RAM, 3/Pack"/>
    <n v="0.42"/>
    <x v="0"/>
    <x v="2"/>
    <s v="Illinois"/>
    <x v="218"/>
    <n v="61201"/>
    <d v="2015-01-30T00:00:00"/>
    <d v="2015-02-01T00:00:00"/>
    <n v="232.28159999999997"/>
    <n v="11"/>
    <n v="336.64"/>
    <n v="86279"/>
    <s v="High"/>
    <s v="Low Risk"/>
    <s v="Discount Applied"/>
    <s v="Other"/>
    <n v="785"/>
  </r>
  <r>
    <x v="2"/>
    <n v="0.08"/>
    <n v="30.73"/>
    <n v="4"/>
    <n v="770"/>
    <s v="Geraldine Puckett"/>
    <s v="Regular Air"/>
    <s v="Home Office"/>
    <s v="Technology"/>
    <s v="Computer Peripherals"/>
    <s v="Small Box"/>
    <s v="Fellowes 17-key keypad for PS/2 interface"/>
    <n v="0.75"/>
    <x v="0"/>
    <x v="0"/>
    <s v="Oregon"/>
    <x v="215"/>
    <n v="97062"/>
    <d v="2015-03-19T00:00:00"/>
    <d v="2015-03-19T00:00:00"/>
    <n v="-45.07"/>
    <n v="14"/>
    <n v="429.33"/>
    <n v="88667"/>
    <s v="Low"/>
    <s v="Low Risk"/>
    <s v="Discount Applied"/>
    <s v="Other"/>
    <n v="695"/>
  </r>
  <r>
    <x v="2"/>
    <n v="0.05"/>
    <n v="14.56"/>
    <n v="3.5"/>
    <n v="771"/>
    <s v="Deborah Paul"/>
    <s v="Regular Air"/>
    <s v="Home Office"/>
    <s v="Office Supplies"/>
    <s v="Appliances"/>
    <s v="Small Box"/>
    <s v="Acco 6 Outlet Guardian Premium Surge Suppressor"/>
    <n v="0.57999999999999996"/>
    <x v="0"/>
    <x v="0"/>
    <s v="Oregon"/>
    <x v="219"/>
    <n v="97068"/>
    <d v="2015-03-19T00:00:00"/>
    <d v="2015-03-21T00:00:00"/>
    <n v="-8.5299999999999994"/>
    <n v="3"/>
    <n v="44.66"/>
    <n v="88667"/>
    <s v="Low"/>
    <s v="Low Risk"/>
    <s v="Discount Applied"/>
    <s v="Other"/>
    <n v="1580"/>
  </r>
  <r>
    <x v="2"/>
    <n v="0"/>
    <n v="299.99"/>
    <n v="11.64"/>
    <n v="771"/>
    <s v="Deborah Paul"/>
    <s v="Regular Air"/>
    <s v="Home Office"/>
    <s v="Technology"/>
    <s v="Copiers and Fax"/>
    <s v="Large Box"/>
    <s v="Brother DCP1000 Digital 3 in 1 Multifunction Machine"/>
    <n v="0.5"/>
    <x v="0"/>
    <x v="0"/>
    <s v="Oregon"/>
    <x v="219"/>
    <n v="97068"/>
    <d v="2015-03-19T00:00:00"/>
    <d v="2015-03-21T00:00:00"/>
    <n v="285.95"/>
    <n v="5"/>
    <n v="1619.95"/>
    <n v="88667"/>
    <s v="High"/>
    <s v="Low Risk"/>
    <s v="No Discount"/>
    <s v="High Profit Non-Standard Shipping"/>
    <n v="296"/>
  </r>
  <r>
    <x v="2"/>
    <n v="0.08"/>
    <n v="7.77"/>
    <n v="9.23"/>
    <n v="772"/>
    <s v="Jean Webster"/>
    <s v="Regular Air"/>
    <s v="Home Office"/>
    <s v="Office Supplies"/>
    <s v="Appliances"/>
    <s v="Small Box"/>
    <s v="Hoover Commercial Soft Guard Upright Vacuum And Disposable Filtration Bags"/>
    <n v="0.57999999999999996"/>
    <x v="0"/>
    <x v="1"/>
    <s v="Pennsylvania"/>
    <x v="220"/>
    <n v="18103"/>
    <d v="2015-01-14T00:00:00"/>
    <d v="2015-01-16T00:00:00"/>
    <n v="-209.25"/>
    <n v="7"/>
    <n v="56.44"/>
    <n v="88666"/>
    <s v="Low"/>
    <s v="Low Risk"/>
    <s v="Discount Applied"/>
    <s v="Other"/>
    <n v="1485"/>
  </r>
  <r>
    <x v="2"/>
    <n v="0.1"/>
    <n v="18.97"/>
    <n v="9.5399999999999991"/>
    <n v="772"/>
    <s v="Jean Webster"/>
    <s v="Express Air"/>
    <s v="Home Office"/>
    <s v="Office Supplies"/>
    <s v="Paper"/>
    <s v="Small Box"/>
    <s v="Xerox 1939"/>
    <n v="0.37"/>
    <x v="0"/>
    <x v="1"/>
    <s v="Pennsylvania"/>
    <x v="220"/>
    <n v="18103"/>
    <d v="2015-01-14T00:00:00"/>
    <d v="2015-01-16T00:00:00"/>
    <n v="-9.1635999999999989"/>
    <n v="3"/>
    <n v="56.73"/>
    <n v="88666"/>
    <s v="Low"/>
    <s v="Low Risk"/>
    <s v="Discount Applied"/>
    <s v="Other"/>
    <n v="1482"/>
  </r>
  <r>
    <x v="4"/>
    <n v="0.02"/>
    <n v="4.0599999999999996"/>
    <n v="6.89"/>
    <n v="772"/>
    <s v="Jean Webster"/>
    <s v="Express Air"/>
    <s v="Home Office"/>
    <s v="Office Supplies"/>
    <s v="Appliances"/>
    <s v="Small Box"/>
    <s v="Eureka Disposable Bags for Sanitaire® Vibra Groomer I® Upright Vac"/>
    <n v="0.6"/>
    <x v="0"/>
    <x v="1"/>
    <s v="Pennsylvania"/>
    <x v="220"/>
    <n v="18103"/>
    <d v="2015-05-17T00:00:00"/>
    <d v="2015-05-21T00:00:00"/>
    <n v="12.706000000000017"/>
    <n v="12"/>
    <n v="64.41"/>
    <n v="88668"/>
    <s v="High"/>
    <s v="Low Risk"/>
    <s v="Discount Applied"/>
    <s v="Other"/>
    <n v="1433"/>
  </r>
  <r>
    <x v="4"/>
    <n v="7.0000000000000007E-2"/>
    <n v="9.49"/>
    <n v="5.76"/>
    <n v="772"/>
    <s v="Jean Webster"/>
    <s v="Regular Air"/>
    <s v="Home Office"/>
    <s v="Technology"/>
    <s v="Office Machines"/>
    <s v="Medium Box"/>
    <s v="Sharp EL501VB Scientific Calculator, Battery Operated, 10-Digit Display, Hard Case"/>
    <n v="0.39"/>
    <x v="0"/>
    <x v="1"/>
    <s v="Pennsylvania"/>
    <x v="220"/>
    <n v="18103"/>
    <d v="2015-05-17T00:00:00"/>
    <d v="2015-05-21T00:00:00"/>
    <n v="7.7151600000000045"/>
    <n v="37"/>
    <n v="344.57"/>
    <n v="88668"/>
    <s v="High"/>
    <s v="Low Risk"/>
    <s v="Discount Applied"/>
    <s v="Other"/>
    <n v="777"/>
  </r>
  <r>
    <x v="0"/>
    <n v="0.04"/>
    <n v="34.76"/>
    <n v="5.49"/>
    <n v="782"/>
    <s v="Sarah N Becker"/>
    <s v="Regular Air"/>
    <s v="Home Office"/>
    <s v="Office Supplies"/>
    <s v="Storage &amp; Organization"/>
    <s v="Small Box"/>
    <s v="Home/Office Personal File Carts"/>
    <n v="0.6"/>
    <x v="0"/>
    <x v="0"/>
    <s v="California"/>
    <x v="221"/>
    <n v="90604"/>
    <d v="2015-04-29T00:00:00"/>
    <d v="2015-04-30T00:00:00"/>
    <n v="192.51689999999999"/>
    <n v="8"/>
    <n v="279.01"/>
    <n v="90962"/>
    <s v="High"/>
    <s v="Low Risk"/>
    <s v="Discount Applied"/>
    <s v="Other"/>
    <n v="852"/>
  </r>
  <r>
    <x v="4"/>
    <n v="0.02"/>
    <n v="100.98"/>
    <n v="35.840000000000003"/>
    <n v="783"/>
    <s v="Carlos Byrd"/>
    <s v="Delivery Truck"/>
    <s v="Home Office"/>
    <s v="Furniture"/>
    <s v="Bookcases"/>
    <s v="Jumbo Box"/>
    <s v="Bush Westfield Collection Bookcases, Fully Assembled"/>
    <n v="0.62"/>
    <x v="0"/>
    <x v="1"/>
    <s v="Connecticut"/>
    <x v="222"/>
    <n v="6010"/>
    <d v="2015-01-06T00:00:00"/>
    <d v="2015-01-06T00:00:00"/>
    <n v="-134.91200000000001"/>
    <n v="6"/>
    <n v="614.99"/>
    <n v="90961"/>
    <s v="Low"/>
    <s v="Low Risk"/>
    <s v="Discount Applied"/>
    <s v="Other"/>
    <n v="577"/>
  </r>
  <r>
    <x v="3"/>
    <n v="0"/>
    <n v="8.34"/>
    <n v="4.82"/>
    <n v="786"/>
    <s v="Jason Bray"/>
    <s v="Regular Air"/>
    <s v="Home Office"/>
    <s v="Office Supplies"/>
    <s v="Paper"/>
    <s v="Small Box"/>
    <s v="Southworth 25% Cotton Antique Laid Paper &amp; Envelopes"/>
    <n v="0.4"/>
    <x v="0"/>
    <x v="0"/>
    <s v="California"/>
    <x v="223"/>
    <n v="92691"/>
    <d v="2015-04-06T00:00:00"/>
    <d v="2015-04-07T00:00:00"/>
    <n v="-5.05"/>
    <n v="9"/>
    <n v="76.23"/>
    <n v="91513"/>
    <s v="Low"/>
    <s v="Low Risk"/>
    <s v="No Discount"/>
    <s v="Other"/>
    <n v="1359"/>
  </r>
  <r>
    <x v="1"/>
    <n v="0.09"/>
    <n v="6.48"/>
    <n v="9.68"/>
    <n v="792"/>
    <s v="Holly Pate"/>
    <s v="Regular Air"/>
    <s v="Home Office"/>
    <s v="Office Supplies"/>
    <s v="Paper"/>
    <s v="Small Box"/>
    <s v="Xerox 1993"/>
    <n v="0.36"/>
    <x v="0"/>
    <x v="2"/>
    <s v="Oklahoma"/>
    <x v="224"/>
    <n v="73064"/>
    <d v="2015-06-21T00:00:00"/>
    <d v="2015-06-22T00:00:00"/>
    <n v="-204.16"/>
    <n v="16"/>
    <n v="99.92"/>
    <n v="88753"/>
    <s v="Low"/>
    <s v="Low Risk"/>
    <s v="Discount Applied"/>
    <s v="Other"/>
    <n v="1239"/>
  </r>
  <r>
    <x v="1"/>
    <n v="0.06"/>
    <n v="8.6"/>
    <n v="6.19"/>
    <n v="796"/>
    <s v="Amanda Conner"/>
    <s v="Regular Air"/>
    <s v="Home Office"/>
    <s v="Office Supplies"/>
    <s v="Binders and Binder Accessories"/>
    <s v="Small Box"/>
    <s v="Avery Printable Repositionable Plastic Tabs"/>
    <n v="0.38"/>
    <x v="0"/>
    <x v="2"/>
    <s v="Nebraska"/>
    <x v="194"/>
    <n v="68046"/>
    <d v="2015-03-11T00:00:00"/>
    <d v="2015-03-12T00:00:00"/>
    <n v="-46.115000000000002"/>
    <n v="9"/>
    <n v="79.400000000000006"/>
    <n v="86867"/>
    <s v="Low"/>
    <s v="Low Risk"/>
    <s v="Discount Applied"/>
    <s v="Other"/>
    <n v="1342"/>
  </r>
  <r>
    <x v="1"/>
    <n v="0.1"/>
    <n v="14.42"/>
    <n v="6.75"/>
    <n v="796"/>
    <s v="Amanda Conner"/>
    <s v="Regular Air"/>
    <s v="Home Office"/>
    <s v="Office Supplies"/>
    <s v="Appliances"/>
    <s v="Medium Box"/>
    <s v="Holmes Odor Grabber"/>
    <n v="0.52"/>
    <x v="0"/>
    <x v="2"/>
    <s v="Nebraska"/>
    <x v="194"/>
    <n v="68046"/>
    <d v="2015-06-19T00:00:00"/>
    <d v="2015-06-22T00:00:00"/>
    <n v="-20.103999999999999"/>
    <n v="1"/>
    <n v="15.49"/>
    <n v="86869"/>
    <s v="Low"/>
    <s v="Low Risk"/>
    <s v="Discount Applied"/>
    <s v="Other"/>
    <n v="1862"/>
  </r>
  <r>
    <x v="1"/>
    <n v="0.04"/>
    <n v="9.11"/>
    <n v="2.25"/>
    <n v="797"/>
    <s v="Eileen Riddle"/>
    <s v="Regular Air"/>
    <s v="Home Office"/>
    <s v="Office Supplies"/>
    <s v="Pens &amp; Art Supplies"/>
    <s v="Wrap Bag"/>
    <s v="Dixon Ticonderoga Core-Lock Colored Pencils"/>
    <n v="0.52"/>
    <x v="0"/>
    <x v="0"/>
    <s v="Utah"/>
    <x v="225"/>
    <n v="84067"/>
    <d v="2015-06-01T00:00:00"/>
    <d v="2015-06-04T00:00:00"/>
    <n v="-3.496"/>
    <n v="2"/>
    <n v="18.59"/>
    <n v="86868"/>
    <s v="Low"/>
    <s v="Low Risk"/>
    <s v="Discount Applied"/>
    <s v="Other"/>
    <n v="1834"/>
  </r>
  <r>
    <x v="1"/>
    <n v="7.0000000000000007E-2"/>
    <n v="64.650000000000006"/>
    <n v="35"/>
    <n v="797"/>
    <s v="Eileen Riddle"/>
    <s v="Regular Air"/>
    <s v="Home Office"/>
    <s v="Office Supplies"/>
    <s v="Storage &amp; Organization"/>
    <s v="Large Box"/>
    <s v="Space Solutions Commercial Steel Shelving"/>
    <n v="0.8"/>
    <x v="0"/>
    <x v="0"/>
    <s v="Utah"/>
    <x v="225"/>
    <n v="84067"/>
    <d v="2015-06-01T00:00:00"/>
    <d v="2015-06-03T00:00:00"/>
    <n v="-717.072"/>
    <n v="13"/>
    <n v="834.08"/>
    <n v="86868"/>
    <s v="Low"/>
    <s v="Low Risk"/>
    <s v="Discount Applied"/>
    <s v="Other"/>
    <n v="473"/>
  </r>
  <r>
    <x v="4"/>
    <n v="0.09"/>
    <n v="6.48"/>
    <n v="6.86"/>
    <n v="797"/>
    <s v="Eileen Riddle"/>
    <s v="Regular Air"/>
    <s v="Home Office"/>
    <s v="Office Supplies"/>
    <s v="Paper"/>
    <s v="Small Box"/>
    <s v="Xerox 204"/>
    <n v="0.37"/>
    <x v="0"/>
    <x v="0"/>
    <s v="Utah"/>
    <x v="225"/>
    <n v="84067"/>
    <d v="2015-03-06T00:00:00"/>
    <d v="2015-03-08T00:00:00"/>
    <n v="-62.23"/>
    <n v="8"/>
    <n v="50.88"/>
    <n v="86870"/>
    <s v="Low"/>
    <s v="Low Risk"/>
    <s v="Discount Applied"/>
    <s v="Other"/>
    <n v="1531"/>
  </r>
  <r>
    <x v="1"/>
    <n v="0.01"/>
    <n v="150.97999999999999"/>
    <n v="30"/>
    <n v="799"/>
    <s v="Lee McKenna Gregory"/>
    <s v="Delivery Truck"/>
    <s v="Home Office"/>
    <s v="Furniture"/>
    <s v="Chairs &amp; Chairmats"/>
    <s v="Jumbo Drum"/>
    <s v="Novimex Swivel Fabric Task Chair"/>
    <n v="0.74"/>
    <x v="0"/>
    <x v="3"/>
    <s v="South Carolina"/>
    <x v="226"/>
    <n v="29915"/>
    <d v="2015-01-06T00:00:00"/>
    <d v="2015-01-08T00:00:00"/>
    <n v="131.38200000000001"/>
    <n v="6"/>
    <n v="958.46"/>
    <n v="89909"/>
    <s v="High"/>
    <s v="Low Risk"/>
    <s v="Discount Applied"/>
    <s v="Other"/>
    <n v="429"/>
  </r>
  <r>
    <x v="1"/>
    <n v="0.01"/>
    <n v="28.28"/>
    <n v="13.99"/>
    <n v="799"/>
    <s v="Lee McKenna Gregory"/>
    <s v="Express Air"/>
    <s v="Home Office"/>
    <s v="Office Supplies"/>
    <s v="Storage &amp; Organization"/>
    <s v="Medium Box"/>
    <s v="Eldon Portable Mobile Manager"/>
    <n v="0.57999999999999996"/>
    <x v="0"/>
    <x v="3"/>
    <s v="South Carolina"/>
    <x v="226"/>
    <n v="29915"/>
    <d v="2015-01-06T00:00:00"/>
    <d v="2015-01-08T00:00:00"/>
    <n v="-89.292000000000002"/>
    <n v="12"/>
    <n v="368.84"/>
    <n v="89909"/>
    <s v="Low"/>
    <s v="Low Risk"/>
    <s v="Discount Applied"/>
    <s v="Other"/>
    <n v="750"/>
  </r>
  <r>
    <x v="1"/>
    <n v="0.03"/>
    <n v="35.99"/>
    <n v="1.1000000000000001"/>
    <n v="799"/>
    <s v="Lee McKenna Gregory"/>
    <s v="Regular Air"/>
    <s v="Home Office"/>
    <s v="Technology"/>
    <s v="Telephones and Communication"/>
    <s v="Small Box"/>
    <s v="Accessory35"/>
    <n v="0.55000000000000004"/>
    <x v="0"/>
    <x v="3"/>
    <s v="South Carolina"/>
    <x v="226"/>
    <n v="29915"/>
    <d v="2015-01-06T00:00:00"/>
    <d v="2015-01-07T00:00:00"/>
    <n v="-211.036"/>
    <n v="1"/>
    <n v="30.86"/>
    <n v="89909"/>
    <s v="Low"/>
    <s v="Low Risk"/>
    <s v="Discount Applied"/>
    <s v="Other"/>
    <n v="1710"/>
  </r>
  <r>
    <x v="4"/>
    <n v="0.04"/>
    <n v="50.98"/>
    <n v="6.5"/>
    <n v="800"/>
    <s v="Cheryl Guthrie"/>
    <s v="Regular Air"/>
    <s v="Home Office"/>
    <s v="Technology"/>
    <s v="Computer Peripherals"/>
    <s v="Small Box"/>
    <s v="Microsoft Natural Multimedia Keyboard"/>
    <n v="0.73"/>
    <x v="0"/>
    <x v="0"/>
    <s v="Utah"/>
    <x v="225"/>
    <n v="84067"/>
    <d v="2015-03-28T00:00:00"/>
    <d v="2015-04-03T00:00:00"/>
    <n v="-13.28"/>
    <n v="11"/>
    <n v="568.25"/>
    <n v="89910"/>
    <s v="Low"/>
    <s v="Low Risk"/>
    <s v="Discount Applied"/>
    <s v="Other"/>
    <n v="603"/>
  </r>
  <r>
    <x v="4"/>
    <n v="0.02"/>
    <n v="6.48"/>
    <n v="5.14"/>
    <n v="800"/>
    <s v="Cheryl Guthrie"/>
    <s v="Regular Air"/>
    <s v="Home Office"/>
    <s v="Office Supplies"/>
    <s v="Paper"/>
    <s v="Small Box"/>
    <s v="Xerox 23"/>
    <n v="0.37"/>
    <x v="0"/>
    <x v="0"/>
    <s v="Utah"/>
    <x v="225"/>
    <n v="84067"/>
    <d v="2015-03-28T00:00:00"/>
    <d v="2015-03-30T00:00:00"/>
    <n v="-48.68"/>
    <n v="19"/>
    <n v="126.66"/>
    <n v="89910"/>
    <s v="Low"/>
    <s v="Low Risk"/>
    <s v="Discount Applied"/>
    <s v="Other"/>
    <n v="1147"/>
  </r>
  <r>
    <x v="3"/>
    <n v="0.03"/>
    <n v="35.99"/>
    <n v="5"/>
    <n v="803"/>
    <s v="Marianne Goldstein"/>
    <s v="Regular Air"/>
    <s v="Home Office"/>
    <s v="Technology"/>
    <s v="Telephones and Communication"/>
    <s v="Small Box"/>
    <s v="Accessory27"/>
    <n v="0.85"/>
    <x v="0"/>
    <x v="3"/>
    <s v="Florida"/>
    <x v="227"/>
    <n v="32168"/>
    <d v="2015-04-29T00:00:00"/>
    <d v="2015-04-30T00:00:00"/>
    <n v="-184.548"/>
    <n v="3"/>
    <n v="93.82"/>
    <n v="90048"/>
    <s v="Low"/>
    <s v="Low Risk"/>
    <s v="Discount Applied"/>
    <s v="Other"/>
    <n v="1267"/>
  </r>
  <r>
    <x v="2"/>
    <n v="0.06"/>
    <n v="179.99"/>
    <n v="13.99"/>
    <n v="806"/>
    <s v="Judy Singer"/>
    <s v="Express Air"/>
    <s v="Home Office"/>
    <s v="Technology"/>
    <s v="Telephones and Communication"/>
    <s v="Medium Box"/>
    <s v="VTech VT20-2481 2.4GHz Two-Line Phone System w/Answering Machine"/>
    <n v="0.56999999999999995"/>
    <x v="0"/>
    <x v="3"/>
    <s v="Florida"/>
    <x v="95"/>
    <n v="33132"/>
    <d v="2015-01-09T00:00:00"/>
    <d v="2015-01-11T00:00:00"/>
    <n v="1220.03784"/>
    <n v="54"/>
    <n v="8332.91"/>
    <n v="40547"/>
    <s v="High"/>
    <s v="Low Risk"/>
    <s v="Discount Applied"/>
    <s v="Other"/>
    <n v="37"/>
  </r>
  <r>
    <x v="4"/>
    <n v="0.09"/>
    <n v="5.84"/>
    <n v="0.83"/>
    <n v="820"/>
    <s v="Catherine Mullins"/>
    <s v="Regular Air"/>
    <s v="Home Office"/>
    <s v="Office Supplies"/>
    <s v="Pens &amp; Art Supplies"/>
    <s v="Wrap Bag"/>
    <s v="Avery Hi-Liter® Smear-Safe Highlighters"/>
    <n v="0.49"/>
    <x v="0"/>
    <x v="0"/>
    <s v="Washington"/>
    <x v="228"/>
    <n v="99362"/>
    <d v="2015-05-21T00:00:00"/>
    <d v="2015-05-25T00:00:00"/>
    <n v="-2.87"/>
    <n v="1"/>
    <n v="5.9"/>
    <n v="90244"/>
    <s v="Low"/>
    <s v="Low Risk"/>
    <s v="Discount Applied"/>
    <s v="Other"/>
    <n v="1933"/>
  </r>
  <r>
    <x v="4"/>
    <n v="0.04"/>
    <n v="6.24"/>
    <n v="5.22"/>
    <n v="823"/>
    <s v="Christian Albright"/>
    <s v="Regular Air"/>
    <s v="Home Office"/>
    <s v="Furniture"/>
    <s v="Office Furnishings"/>
    <s v="Small Box"/>
    <s v="Eldon Expressions Mahogany Wood Desk Collection"/>
    <n v="0.6"/>
    <x v="0"/>
    <x v="3"/>
    <s v="Tennessee"/>
    <x v="229"/>
    <n v="37167"/>
    <d v="2015-01-12T00:00:00"/>
    <d v="2015-01-17T00:00:00"/>
    <n v="4.3808999999999996"/>
    <n v="13"/>
    <n v="80.23"/>
    <n v="89257"/>
    <s v="High"/>
    <s v="Low Risk"/>
    <s v="Discount Applied"/>
    <s v="Other"/>
    <n v="1334"/>
  </r>
  <r>
    <x v="4"/>
    <n v="0.09"/>
    <n v="260.98"/>
    <n v="41.91"/>
    <n v="824"/>
    <s v="Joann Moser"/>
    <s v="Delivery Truck"/>
    <s v="Home Office"/>
    <s v="Furniture"/>
    <s v="Bookcases"/>
    <s v="Jumbo Box"/>
    <s v="Atlantic Metals Mobile 3-Shelf Bookcases, Custom Colors"/>
    <n v="0.59"/>
    <x v="0"/>
    <x v="3"/>
    <s v="Tennessee"/>
    <x v="230"/>
    <n v="37174"/>
    <d v="2015-01-12T00:00:00"/>
    <d v="2015-01-19T00:00:00"/>
    <n v="-100.744"/>
    <n v="8"/>
    <n v="2044.9"/>
    <n v="89257"/>
    <s v="Low"/>
    <s v="Low Risk"/>
    <s v="Discount Applied"/>
    <s v="Other"/>
    <n v="237"/>
  </r>
  <r>
    <x v="2"/>
    <n v="0"/>
    <n v="11.97"/>
    <n v="4.9800000000000004"/>
    <n v="825"/>
    <s v="Marvin Hunt"/>
    <s v="Regular Air"/>
    <s v="Home Office"/>
    <s v="Office Supplies"/>
    <s v="Appliances"/>
    <s v="Small Box"/>
    <s v="Staples 6 Outlet Surge"/>
    <n v="0.57999999999999996"/>
    <x v="0"/>
    <x v="2"/>
    <s v="Texas"/>
    <x v="231"/>
    <n v="79605"/>
    <d v="2015-05-21T00:00:00"/>
    <d v="2015-05-24T00:00:00"/>
    <n v="3.3840000000000039"/>
    <n v="4"/>
    <n v="53.3"/>
    <n v="89258"/>
    <s v="High"/>
    <s v="Low Risk"/>
    <s v="No Discount"/>
    <s v="Other"/>
    <n v="1509"/>
  </r>
  <r>
    <x v="3"/>
    <n v="0.01"/>
    <n v="6.98"/>
    <n v="1.6"/>
    <n v="827"/>
    <s v="Sheryl Marsh"/>
    <s v="Regular Air"/>
    <s v="Home Office"/>
    <s v="Office Supplies"/>
    <s v="Paper"/>
    <s v="Wrap Bag"/>
    <s v="Adams Phone Message Book, Professional, 400 Message Capacity, 5 3/6” x 11”"/>
    <n v="0.38"/>
    <x v="0"/>
    <x v="2"/>
    <s v="Texas"/>
    <x v="232"/>
    <n v="79109"/>
    <d v="2015-05-25T00:00:00"/>
    <d v="2015-05-26T00:00:00"/>
    <n v="0.34600000000000009"/>
    <n v="3"/>
    <n v="21.93"/>
    <n v="89259"/>
    <s v="High"/>
    <s v="Low Risk"/>
    <s v="Discount Applied"/>
    <s v="Other"/>
    <n v="1791"/>
  </r>
  <r>
    <x v="1"/>
    <n v="0.01"/>
    <n v="5.18"/>
    <n v="2.04"/>
    <n v="829"/>
    <s v="Monica Law Thompson"/>
    <s v="Regular Air"/>
    <s v="Home Office"/>
    <s v="Office Supplies"/>
    <s v="Paper"/>
    <s v="Wrap Bag"/>
    <s v="Array® Memo Cubes"/>
    <n v="0.36"/>
    <x v="0"/>
    <x v="3"/>
    <s v="Arkansas"/>
    <x v="233"/>
    <n v="71854"/>
    <d v="2015-02-22T00:00:00"/>
    <d v="2015-02-24T00:00:00"/>
    <n v="-17.654"/>
    <n v="5"/>
    <n v="28.46"/>
    <n v="90271"/>
    <s v="Low"/>
    <s v="Low Risk"/>
    <s v="Discount Applied"/>
    <s v="Other"/>
    <n v="1729"/>
  </r>
  <r>
    <x v="0"/>
    <n v="0.01"/>
    <n v="14.42"/>
    <n v="6.75"/>
    <n v="830"/>
    <s v="Douglas Sutton"/>
    <s v="Regular Air"/>
    <s v="Home Office"/>
    <s v="Office Supplies"/>
    <s v="Appliances"/>
    <s v="Medium Box"/>
    <s v="Holmes Odor Grabber"/>
    <n v="0.52"/>
    <x v="0"/>
    <x v="0"/>
    <s v="Colorado"/>
    <x v="234"/>
    <n v="80033"/>
    <d v="2015-01-24T00:00:00"/>
    <d v="2015-01-24T00:00:00"/>
    <n v="-13.826000000000001"/>
    <n v="6"/>
    <n v="89.91"/>
    <n v="90270"/>
    <s v="Low"/>
    <s v="Low Risk"/>
    <s v="Discount Applied"/>
    <s v="Other"/>
    <n v="1285"/>
  </r>
  <r>
    <x v="0"/>
    <n v="0"/>
    <n v="11.66"/>
    <n v="8.99"/>
    <n v="833"/>
    <s v="Gerald Love"/>
    <s v="Express Air"/>
    <s v="Home Office"/>
    <s v="Office Supplies"/>
    <s v="Pens &amp; Art Supplies"/>
    <s v="Small Pack"/>
    <s v="Boston 16765 Mini Stand Up Battery Pencil Sharpener"/>
    <n v="0.59"/>
    <x v="0"/>
    <x v="0"/>
    <s v="California"/>
    <x v="235"/>
    <n v="95020"/>
    <d v="2015-01-09T00:00:00"/>
    <d v="2015-01-11T00:00:00"/>
    <n v="-203.67000000000002"/>
    <n v="11"/>
    <n v="138.51"/>
    <n v="89770"/>
    <s v="Low"/>
    <s v="Low Risk"/>
    <s v="No Discount"/>
    <s v="Other"/>
    <n v="1112"/>
  </r>
  <r>
    <x v="1"/>
    <n v="7.0000000000000007E-2"/>
    <n v="6.08"/>
    <n v="0.91"/>
    <n v="850"/>
    <s v="Jesse Hutchinson"/>
    <s v="Regular Air"/>
    <s v="Home Office"/>
    <s v="Office Supplies"/>
    <s v="Pens &amp; Art Supplies"/>
    <s v="Wrap Bag"/>
    <s v="Zebra Zazzle Fluorescent Highlighters"/>
    <n v="0.51"/>
    <x v="0"/>
    <x v="0"/>
    <s v="California"/>
    <x v="236"/>
    <n v="93117"/>
    <d v="2015-03-07T00:00:00"/>
    <d v="2015-03-08T00:00:00"/>
    <n v="19.57"/>
    <n v="7"/>
    <n v="41.96"/>
    <n v="88569"/>
    <s v="High"/>
    <s v="Low Risk"/>
    <s v="Discount Applied"/>
    <s v="Other"/>
    <n v="1605"/>
  </r>
  <r>
    <x v="4"/>
    <n v="0.1"/>
    <n v="50.98"/>
    <n v="22.24"/>
    <n v="851"/>
    <s v="Helen H Heller"/>
    <s v="Regular Air"/>
    <s v="Home Office"/>
    <s v="Furniture"/>
    <s v="Office Furnishings"/>
    <s v="Large Box"/>
    <s v="Dana Fluorescent Magnifying Lamp, White, 36&quot;"/>
    <n v="0.55000000000000004"/>
    <x v="0"/>
    <x v="0"/>
    <s v="California"/>
    <x v="237"/>
    <n v="91745"/>
    <d v="2015-02-25T00:00:00"/>
    <d v="2015-02-27T00:00:00"/>
    <n v="98.12"/>
    <n v="6"/>
    <n v="300.63"/>
    <n v="88568"/>
    <s v="High"/>
    <s v="Low Risk"/>
    <s v="Discount Applied"/>
    <s v="Other"/>
    <n v="819"/>
  </r>
  <r>
    <x v="1"/>
    <n v="0.08"/>
    <n v="19.899999999999999"/>
    <n v="5.29"/>
    <n v="851"/>
    <s v="Helen H Heller"/>
    <s v="Regular Air"/>
    <s v="Home Office"/>
    <s v="Office Supplies"/>
    <s v="Appliances"/>
    <s v="Medium Box"/>
    <s v="Holmes Cool Mist Humidifier for the Whole House with 8-Gallon Output per Day, Extended Life Filter"/>
    <n v="0.4"/>
    <x v="0"/>
    <x v="0"/>
    <s v="California"/>
    <x v="237"/>
    <n v="91745"/>
    <d v="2015-03-07T00:00:00"/>
    <d v="2015-03-09T00:00:00"/>
    <n v="107.11"/>
    <n v="13"/>
    <n v="240.46"/>
    <n v="88569"/>
    <s v="High"/>
    <s v="Low Risk"/>
    <s v="Discount Applied"/>
    <s v="Other"/>
    <n v="913"/>
  </r>
  <r>
    <x v="1"/>
    <n v="0.02"/>
    <n v="3.36"/>
    <n v="6.27"/>
    <n v="851"/>
    <s v="Helen H Heller"/>
    <s v="Regular Air"/>
    <s v="Home Office"/>
    <s v="Office Supplies"/>
    <s v="Binders and Binder Accessories"/>
    <s v="Small Box"/>
    <s v="Cardinal Poly Pocket Divider Pockets for Ring Binders"/>
    <n v="0.4"/>
    <x v="0"/>
    <x v="0"/>
    <s v="California"/>
    <x v="237"/>
    <n v="91745"/>
    <d v="2015-03-07T00:00:00"/>
    <d v="2015-03-09T00:00:00"/>
    <n v="-216.154"/>
    <n v="21"/>
    <n v="74.08"/>
    <n v="88569"/>
    <s v="Low"/>
    <s v="Low Risk"/>
    <s v="Discount Applied"/>
    <s v="Other"/>
    <n v="1368"/>
  </r>
  <r>
    <x v="2"/>
    <n v="0.06"/>
    <n v="1.26"/>
    <n v="0.7"/>
    <n v="851"/>
    <s v="Helen H Heller"/>
    <s v="Regular Air"/>
    <s v="Home Office"/>
    <s v="Office Supplies"/>
    <s v="Rubber Bands"/>
    <s v="Wrap Bag"/>
    <s v="Bagged Rubber Bands"/>
    <n v="0.81"/>
    <x v="0"/>
    <x v="0"/>
    <s v="California"/>
    <x v="237"/>
    <n v="91745"/>
    <d v="2015-04-30T00:00:00"/>
    <d v="2015-04-30T00:00:00"/>
    <n v="-6.6096000000000004"/>
    <n v="4"/>
    <n v="5.28"/>
    <n v="88571"/>
    <s v="Low"/>
    <s v="Low Risk"/>
    <s v="Discount Applied"/>
    <s v="Other"/>
    <n v="1938"/>
  </r>
  <r>
    <x v="0"/>
    <n v="0.05"/>
    <n v="4.24"/>
    <n v="5.41"/>
    <n v="853"/>
    <s v="Leah Davenport"/>
    <s v="Regular Air"/>
    <s v="Home Office"/>
    <s v="Office Supplies"/>
    <s v="Binders and Binder Accessories"/>
    <s v="Small Box"/>
    <s v="Storex DuraTech Recycled Plastic Frosted Binders"/>
    <n v="0.35"/>
    <x v="0"/>
    <x v="0"/>
    <s v="California"/>
    <x v="238"/>
    <n v="92345"/>
    <d v="2015-03-16T00:00:00"/>
    <d v="2015-03-18T00:00:00"/>
    <n v="-89.216999999999999"/>
    <n v="12"/>
    <n v="50.83"/>
    <n v="88570"/>
    <s v="Low"/>
    <s v="Low Risk"/>
    <s v="Discount Applied"/>
    <s v="Other"/>
    <n v="1532"/>
  </r>
  <r>
    <x v="2"/>
    <n v="0.06"/>
    <n v="1.76"/>
    <n v="0.7"/>
    <n v="854"/>
    <s v="Karen Hendricks"/>
    <s v="Regular Air"/>
    <s v="Home Office"/>
    <s v="Office Supplies"/>
    <s v="Pens &amp; Art Supplies"/>
    <s v="Wrap Bag"/>
    <s v="Newell 310"/>
    <n v="0.56000000000000005"/>
    <x v="0"/>
    <x v="1"/>
    <s v="Connecticut"/>
    <x v="239"/>
    <n v="6405"/>
    <d v="2015-04-30T00:00:00"/>
    <d v="2015-05-02T00:00:00"/>
    <n v="1.2236"/>
    <n v="22"/>
    <n v="39.26"/>
    <n v="88571"/>
    <s v="High"/>
    <s v="Low Risk"/>
    <s v="Discount Applied"/>
    <s v="Other"/>
    <n v="1626"/>
  </r>
  <r>
    <x v="2"/>
    <n v="0.02"/>
    <n v="24.98"/>
    <n v="8.7899999999999991"/>
    <n v="855"/>
    <s v="Jacob Lanier"/>
    <s v="Regular Air"/>
    <s v="Home Office"/>
    <s v="Office Supplies"/>
    <s v="Storage &amp; Organization"/>
    <s v="Small Box"/>
    <s v="2300 Heavy-Duty Transfer File Systems by Perma"/>
    <n v="0.66"/>
    <x v="0"/>
    <x v="1"/>
    <s v="Connecticut"/>
    <x v="240"/>
    <n v="6810"/>
    <d v="2015-04-30T00:00:00"/>
    <d v="2015-05-01T00:00:00"/>
    <n v="4.3148"/>
    <n v="23"/>
    <n v="606.51"/>
    <n v="88571"/>
    <s v="High"/>
    <s v="Low Risk"/>
    <s v="Discount Applied"/>
    <s v="Other"/>
    <n v="583"/>
  </r>
  <r>
    <x v="2"/>
    <n v="0.05"/>
    <n v="35.99"/>
    <n v="5.99"/>
    <n v="858"/>
    <s v="Arthur Brady"/>
    <s v="Express Air"/>
    <s v="Home Office"/>
    <s v="Technology"/>
    <s v="Telephones and Communication"/>
    <s v="Wrap Bag"/>
    <s v="Accessory41"/>
    <n v="0.38"/>
    <x v="0"/>
    <x v="1"/>
    <s v="Maine"/>
    <x v="104"/>
    <n v="4240"/>
    <d v="2015-04-30T00:00:00"/>
    <d v="2015-05-02T00:00:00"/>
    <n v="-125.83296"/>
    <n v="2"/>
    <n v="64.89"/>
    <n v="88571"/>
    <s v="Low"/>
    <s v="Low Risk"/>
    <s v="Discount Applied"/>
    <s v="Other"/>
    <n v="1429"/>
  </r>
  <r>
    <x v="2"/>
    <n v="0.03"/>
    <n v="14.2"/>
    <n v="5.3"/>
    <n v="865"/>
    <s v="Dana Burgess"/>
    <s v="Regular Air"/>
    <s v="Home Office"/>
    <s v="Furniture"/>
    <s v="Office Furnishings"/>
    <s v="Wrap Bag"/>
    <s v="Coloredge Poster Frame"/>
    <n v="0.46"/>
    <x v="0"/>
    <x v="2"/>
    <s v="Indiana"/>
    <x v="200"/>
    <n v="46312"/>
    <d v="2015-05-27T00:00:00"/>
    <d v="2015-05-28T00:00:00"/>
    <n v="122.21"/>
    <n v="18"/>
    <n v="267.2"/>
    <n v="90674"/>
    <s v="High"/>
    <s v="Low Risk"/>
    <s v="Discount Applied"/>
    <s v="Other"/>
    <n v="871"/>
  </r>
  <r>
    <x v="4"/>
    <n v="0.04"/>
    <n v="6.48"/>
    <n v="5.16"/>
    <n v="865"/>
    <s v="Dana Burgess"/>
    <s v="Express Air"/>
    <s v="Home Office"/>
    <s v="Office Supplies"/>
    <s v="Paper"/>
    <s v="Small Box"/>
    <s v="Xerox 1985"/>
    <n v="0.37"/>
    <x v="0"/>
    <x v="2"/>
    <s v="Indiana"/>
    <x v="200"/>
    <n v="46312"/>
    <d v="2015-02-26T00:00:00"/>
    <d v="2015-03-02T00:00:00"/>
    <n v="-11.1332"/>
    <n v="12"/>
    <n v="86.79"/>
    <n v="90675"/>
    <s v="Low"/>
    <s v="Low Risk"/>
    <s v="Discount Applied"/>
    <s v="Other"/>
    <n v="1306"/>
  </r>
  <r>
    <x v="1"/>
    <n v="0.04"/>
    <n v="29.18"/>
    <n v="8.5500000000000007"/>
    <n v="868"/>
    <s v="Sharon Ellis"/>
    <s v="Express Air"/>
    <s v="Home Office"/>
    <s v="Furniture"/>
    <s v="Office Furnishings"/>
    <s v="Small Box"/>
    <s v="Deflect-o SuperTray™ Unbreakable Stackable Tray, Letter, Black"/>
    <n v="0.42"/>
    <x v="0"/>
    <x v="2"/>
    <s v="Minnesota"/>
    <x v="241"/>
    <n v="55126"/>
    <d v="2015-02-25T00:00:00"/>
    <d v="2015-02-27T00:00:00"/>
    <n v="201.7353"/>
    <n v="10"/>
    <n v="292.37"/>
    <n v="91194"/>
    <s v="High"/>
    <s v="Low Risk"/>
    <s v="Discount Applied"/>
    <s v="Other"/>
    <n v="825"/>
  </r>
  <r>
    <x v="1"/>
    <n v="0"/>
    <n v="80.98"/>
    <n v="35"/>
    <n v="868"/>
    <s v="Sharon Ellis"/>
    <s v="Regular Air"/>
    <s v="Home Office"/>
    <s v="Office Supplies"/>
    <s v="Storage &amp; Organization"/>
    <s v="Large Box"/>
    <s v="Carina 42&quot;Hx23 3/4&quot;W Media Storage Unit"/>
    <n v="0.83"/>
    <x v="0"/>
    <x v="2"/>
    <s v="Minnesota"/>
    <x v="241"/>
    <n v="55126"/>
    <d v="2015-02-25T00:00:00"/>
    <d v="2015-02-27T00:00:00"/>
    <n v="-684.78"/>
    <n v="8"/>
    <n v="682.79"/>
    <n v="91194"/>
    <s v="Low"/>
    <s v="Low Risk"/>
    <s v="No Discount"/>
    <s v="Other"/>
    <n v="533"/>
  </r>
  <r>
    <x v="2"/>
    <n v="0.06"/>
    <n v="6.48"/>
    <n v="8.8800000000000008"/>
    <n v="868"/>
    <s v="Sharon Ellis"/>
    <s v="Regular Air"/>
    <s v="Home Office"/>
    <s v="Office Supplies"/>
    <s v="Paper"/>
    <s v="Small Box"/>
    <s v="Xerox 224"/>
    <n v="0.37"/>
    <x v="0"/>
    <x v="2"/>
    <s v="Minnesota"/>
    <x v="241"/>
    <n v="55126"/>
    <d v="2015-03-06T00:00:00"/>
    <d v="2015-03-07T00:00:00"/>
    <n v="-237.47"/>
    <n v="20"/>
    <n v="125.77"/>
    <n v="91195"/>
    <s v="Low"/>
    <s v="Low Risk"/>
    <s v="Discount Applied"/>
    <s v="Other"/>
    <n v="1149"/>
  </r>
  <r>
    <x v="2"/>
    <n v="0.09"/>
    <n v="349.45"/>
    <n v="60"/>
    <n v="868"/>
    <s v="Sharon Ellis"/>
    <s v="Delivery Truck"/>
    <s v="Home Office"/>
    <s v="Furniture"/>
    <s v="Tables"/>
    <s v="Jumbo Drum"/>
    <s v="SAFCO PlanMaster Heigh-Adjustable Drafting Table Base, 43w x 30d x 30-37h, Black"/>
    <m/>
    <x v="0"/>
    <x v="2"/>
    <s v="Minnesota"/>
    <x v="241"/>
    <n v="55126"/>
    <d v="2015-03-06T00:00:00"/>
    <d v="2015-03-07T00:00:00"/>
    <n v="-2946.0509999999999"/>
    <n v="12"/>
    <n v="3918.98"/>
    <n v="91195"/>
    <s v="Low"/>
    <s v="High Risk"/>
    <s v="Discount Applied"/>
    <s v="Other"/>
    <n v="119"/>
  </r>
  <r>
    <x v="1"/>
    <n v="0.03"/>
    <n v="14.2"/>
    <n v="5.3"/>
    <n v="871"/>
    <s v="Sandy Ellington"/>
    <s v="Regular Air"/>
    <s v="Home Office"/>
    <s v="Furniture"/>
    <s v="Office Furnishings"/>
    <s v="Wrap Bag"/>
    <s v="Coloredge Poster Frame"/>
    <n v="0.46"/>
    <x v="0"/>
    <x v="0"/>
    <s v="Nevada"/>
    <x v="242"/>
    <n v="89502"/>
    <d v="2015-03-15T00:00:00"/>
    <d v="2015-03-17T00:00:00"/>
    <n v="21.555599999999998"/>
    <n v="2"/>
    <n v="31.24"/>
    <n v="90577"/>
    <s v="High"/>
    <s v="Low Risk"/>
    <s v="Discount Applied"/>
    <s v="Other"/>
    <n v="1704"/>
  </r>
  <r>
    <x v="1"/>
    <n v="0.01"/>
    <n v="5.94"/>
    <n v="9.92"/>
    <n v="871"/>
    <s v="Sandy Ellington"/>
    <s v="Regular Air"/>
    <s v="Home Office"/>
    <s v="Office Supplies"/>
    <s v="Binders and Binder Accessories"/>
    <s v="Small Box"/>
    <s v="Storex Dura Pro™ Binders"/>
    <n v="0.38"/>
    <x v="0"/>
    <x v="0"/>
    <s v="Nevada"/>
    <x v="242"/>
    <n v="89502"/>
    <d v="2015-05-20T00:00:00"/>
    <d v="2015-05-23T00:00:00"/>
    <n v="-239.315"/>
    <n v="12"/>
    <n v="74.77"/>
    <n v="90578"/>
    <s v="Low"/>
    <s v="Low Risk"/>
    <s v="Discount Applied"/>
    <s v="Other"/>
    <n v="1366"/>
  </r>
  <r>
    <x v="1"/>
    <n v="0"/>
    <n v="6.48"/>
    <n v="5.1100000000000003"/>
    <n v="871"/>
    <s v="Sandy Ellington"/>
    <s v="Regular Air"/>
    <s v="Home Office"/>
    <s v="Office Supplies"/>
    <s v="Paper"/>
    <s v="Small Box"/>
    <s v="Xerox 231"/>
    <n v="0.37"/>
    <x v="0"/>
    <x v="0"/>
    <s v="Nevada"/>
    <x v="242"/>
    <n v="89502"/>
    <d v="2015-05-20T00:00:00"/>
    <d v="2015-05-22T00:00:00"/>
    <n v="-33.31"/>
    <n v="18"/>
    <n v="127.81"/>
    <n v="90578"/>
    <s v="Low"/>
    <s v="Low Risk"/>
    <s v="No Discount"/>
    <s v="Other"/>
    <n v="1143"/>
  </r>
  <r>
    <x v="0"/>
    <n v="0.04"/>
    <n v="4.37"/>
    <n v="5.15"/>
    <n v="875"/>
    <s v="Erika Fink"/>
    <s v="Regular Air"/>
    <s v="Home Office"/>
    <s v="Office Supplies"/>
    <s v="Appliances"/>
    <s v="Small Box"/>
    <s v="Eureka Sanitaire ® Multi-Pro Heavy-Duty Upright, Disposable Bags"/>
    <n v="0.59"/>
    <x v="0"/>
    <x v="0"/>
    <s v="Utah"/>
    <x v="243"/>
    <n v="84106"/>
    <d v="2015-02-21T00:00:00"/>
    <d v="2015-02-22T00:00:00"/>
    <n v="-74.479599999999991"/>
    <n v="18"/>
    <n v="78.59"/>
    <n v="89059"/>
    <s v="Low"/>
    <s v="Low Risk"/>
    <s v="Discount Applied"/>
    <s v="Other"/>
    <n v="1347"/>
  </r>
  <r>
    <x v="0"/>
    <n v="0.09"/>
    <n v="155.99"/>
    <n v="8.99"/>
    <n v="875"/>
    <s v="Erika Fink"/>
    <s v="Regular Air"/>
    <s v="Home Office"/>
    <s v="Technology"/>
    <s v="Telephones and Communication"/>
    <s v="Small Box"/>
    <s v="CF 688"/>
    <n v="0.57999999999999996"/>
    <x v="0"/>
    <x v="0"/>
    <s v="Utah"/>
    <x v="243"/>
    <n v="84106"/>
    <d v="2015-02-21T00:00:00"/>
    <d v="2015-02-23T00:00:00"/>
    <n v="-232.22056000000003"/>
    <n v="4"/>
    <n v="497.11"/>
    <n v="89059"/>
    <s v="Low"/>
    <s v="Low Risk"/>
    <s v="Discount Applied"/>
    <s v="Other"/>
    <n v="645"/>
  </r>
  <r>
    <x v="2"/>
    <n v="7.0000000000000007E-2"/>
    <n v="5.68"/>
    <n v="1.39"/>
    <n v="880"/>
    <s v="Ellen Beck"/>
    <s v="Regular Air"/>
    <s v="Home Office"/>
    <s v="Office Supplies"/>
    <s v="Envelopes"/>
    <s v="Small Box"/>
    <s v="Staples Standard Envelopes"/>
    <n v="0.38"/>
    <x v="0"/>
    <x v="0"/>
    <s v="Arizona"/>
    <x v="244"/>
    <n v="85254"/>
    <d v="2015-03-25T00:00:00"/>
    <d v="2015-03-27T00:00:00"/>
    <n v="18.643799999999999"/>
    <n v="5"/>
    <n v="27.02"/>
    <n v="86153"/>
    <s v="High"/>
    <s v="Low Risk"/>
    <s v="Discount Applied"/>
    <s v="Other"/>
    <n v="1751"/>
  </r>
  <r>
    <x v="2"/>
    <n v="0.06"/>
    <n v="22.84"/>
    <n v="11.54"/>
    <n v="880"/>
    <s v="Ellen Beck"/>
    <s v="Regular Air"/>
    <s v="Home Office"/>
    <s v="Office Supplies"/>
    <s v="Paper"/>
    <s v="Small Box"/>
    <s v="Xerox 1964"/>
    <n v="0.39"/>
    <x v="0"/>
    <x v="0"/>
    <s v="Arizona"/>
    <x v="244"/>
    <n v="85254"/>
    <d v="2015-03-25T00:00:00"/>
    <d v="2015-03-27T00:00:00"/>
    <n v="-31.24"/>
    <n v="1"/>
    <n v="27.67"/>
    <n v="86153"/>
    <s v="Low"/>
    <s v="Low Risk"/>
    <s v="Discount Applied"/>
    <s v="Other"/>
    <n v="1742"/>
  </r>
  <r>
    <x v="2"/>
    <n v="0.06"/>
    <n v="25.98"/>
    <n v="14.36"/>
    <n v="885"/>
    <s v="Malcolm Robertson"/>
    <s v="Delivery Truck"/>
    <s v="Home Office"/>
    <s v="Furniture"/>
    <s v="Chairs &amp; Chairmats"/>
    <s v="Jumbo Drum"/>
    <s v="Global Stack Chair without Arms, Black"/>
    <n v="0.6"/>
    <x v="0"/>
    <x v="2"/>
    <s v="Texas"/>
    <x v="232"/>
    <n v="79109"/>
    <d v="2015-05-24T00:00:00"/>
    <d v="2015-05-25T00:00:00"/>
    <n v="55.888000000000034"/>
    <n v="41"/>
    <n v="1033.56"/>
    <n v="89537"/>
    <s v="High"/>
    <s v="Low Risk"/>
    <s v="Discount Applied"/>
    <s v="Other"/>
    <n v="412"/>
  </r>
  <r>
    <x v="2"/>
    <n v="0.08"/>
    <n v="1.81"/>
    <n v="0.75"/>
    <n v="890"/>
    <s v="Billie Fowler"/>
    <s v="Regular Air"/>
    <s v="Home Office"/>
    <s v="Furniture"/>
    <s v="Chairs &amp; Chairmats"/>
    <s v="Jumbo Drum"/>
    <s v="Metal Folding Chairs, Beige, 4/Carton"/>
    <n v="0.57999999999999996"/>
    <x v="0"/>
    <x v="2"/>
    <s v="Texas"/>
    <x v="245"/>
    <n v="76021"/>
    <d v="2015-01-05T00:00:00"/>
    <d v="2015-01-06T00:00:00"/>
    <n v="1.3224"/>
    <n v="11"/>
    <n v="19.97"/>
    <n v="89536"/>
    <s v="High"/>
    <s v="Low Risk"/>
    <s v="Discount Applied"/>
    <s v="Other"/>
    <n v="1811"/>
  </r>
  <r>
    <x v="2"/>
    <n v="0.04"/>
    <n v="125.99"/>
    <n v="5.26"/>
    <n v="890"/>
    <s v="Billie Fowler"/>
    <s v="Regular Air"/>
    <s v="Home Office"/>
    <s v="Technology"/>
    <s v="Telephones and Communication"/>
    <s v="Small Box"/>
    <s v="232"/>
    <n v="0.55000000000000004"/>
    <x v="0"/>
    <x v="2"/>
    <s v="Texas"/>
    <x v="245"/>
    <n v="76021"/>
    <d v="2015-01-05T00:00:00"/>
    <d v="2015-01-05T00:00:00"/>
    <n v="455.42069999999995"/>
    <n v="6"/>
    <n v="660.03"/>
    <n v="89536"/>
    <s v="High"/>
    <s v="Low Risk"/>
    <s v="Discount Applied"/>
    <s v="Other"/>
    <n v="546"/>
  </r>
  <r>
    <x v="2"/>
    <n v="0.01"/>
    <n v="8.34"/>
    <n v="0.96"/>
    <n v="894"/>
    <s v="Gail Rankin Cole"/>
    <s v="Regular Air"/>
    <s v="Home Office"/>
    <s v="Furniture"/>
    <s v="Office Furnishings"/>
    <s v="Wrap Bag"/>
    <s v="Document Clip Frames"/>
    <n v="0.43"/>
    <x v="0"/>
    <x v="1"/>
    <s v="District of Columbia"/>
    <x v="246"/>
    <n v="20024"/>
    <d v="2015-01-10T00:00:00"/>
    <d v="2015-01-12T00:00:00"/>
    <n v="29.332000000000001"/>
    <n v="24"/>
    <n v="199.12"/>
    <n v="14596"/>
    <s v="High"/>
    <s v="Low Risk"/>
    <s v="Discount Applied"/>
    <s v="Other"/>
    <n v="990"/>
  </r>
  <r>
    <x v="2"/>
    <n v="0.06"/>
    <n v="3.28"/>
    <n v="3.97"/>
    <n v="894"/>
    <s v="Gail Rankin Cole"/>
    <s v="Regular Air"/>
    <s v="Home Office"/>
    <s v="Office Supplies"/>
    <s v="Pens &amp; Art Supplies"/>
    <s v="Wrap Bag"/>
    <s v="Newell 337"/>
    <n v="0.56000000000000005"/>
    <x v="0"/>
    <x v="1"/>
    <s v="District of Columbia"/>
    <x v="246"/>
    <n v="20024"/>
    <d v="2015-01-10T00:00:00"/>
    <d v="2015-01-11T00:00:00"/>
    <n v="-86"/>
    <n v="19"/>
    <n v="63.14"/>
    <n v="14596"/>
    <s v="Low"/>
    <s v="Low Risk"/>
    <s v="Discount Applied"/>
    <s v="Other"/>
    <n v="1441"/>
  </r>
  <r>
    <x v="4"/>
    <n v="0.02"/>
    <n v="1.1399999999999999"/>
    <n v="0.7"/>
    <n v="894"/>
    <s v="Gail Rankin Cole"/>
    <s v="Regular Air"/>
    <s v="Home Office"/>
    <s v="Office Supplies"/>
    <s v="Rubber Bands"/>
    <s v="Wrap Bag"/>
    <s v="OIC Thumb-Tacks"/>
    <n v="0.38"/>
    <x v="0"/>
    <x v="1"/>
    <s v="District of Columbia"/>
    <x v="246"/>
    <n v="20024"/>
    <d v="2015-02-02T00:00:00"/>
    <d v="2015-02-02T00:00:00"/>
    <n v="-0.49"/>
    <n v="38"/>
    <n v="44.85"/>
    <n v="38529"/>
    <s v="Low"/>
    <s v="Low Risk"/>
    <s v="Discount Applied"/>
    <s v="Other"/>
    <n v="1576"/>
  </r>
  <r>
    <x v="2"/>
    <n v="0.01"/>
    <n v="8.34"/>
    <n v="0.96"/>
    <n v="896"/>
    <s v="Jennifer Siegel"/>
    <s v="Regular Air"/>
    <s v="Home Office"/>
    <s v="Furniture"/>
    <s v="Office Furnishings"/>
    <s v="Wrap Bag"/>
    <s v="Document Clip Frames"/>
    <n v="0.43"/>
    <x v="0"/>
    <x v="2"/>
    <s v="Texas"/>
    <x v="247"/>
    <n v="76201"/>
    <d v="2015-01-10T00:00:00"/>
    <d v="2015-01-12T00:00:00"/>
    <n v="34.348199999999999"/>
    <n v="6"/>
    <n v="49.78"/>
    <n v="90166"/>
    <s v="High"/>
    <s v="Low Risk"/>
    <s v="Discount Applied"/>
    <s v="Other"/>
    <n v="1537"/>
  </r>
  <r>
    <x v="2"/>
    <n v="0.06"/>
    <n v="3.28"/>
    <n v="3.97"/>
    <n v="896"/>
    <s v="Jennifer Siegel"/>
    <s v="Regular Air"/>
    <s v="Home Office"/>
    <s v="Office Supplies"/>
    <s v="Pens &amp; Art Supplies"/>
    <s v="Wrap Bag"/>
    <s v="Newell 337"/>
    <n v="0.56000000000000005"/>
    <x v="0"/>
    <x v="2"/>
    <s v="Texas"/>
    <x v="247"/>
    <n v="76201"/>
    <d v="2015-01-10T00:00:00"/>
    <d v="2015-01-11T00:00:00"/>
    <n v="-66.650000000000006"/>
    <n v="5"/>
    <n v="16.62"/>
    <n v="90166"/>
    <s v="Low"/>
    <s v="Low Risk"/>
    <s v="Discount Applied"/>
    <s v="Other"/>
    <n v="1851"/>
  </r>
  <r>
    <x v="2"/>
    <n v="0.06"/>
    <n v="47.98"/>
    <n v="3.61"/>
    <n v="896"/>
    <s v="Jennifer Siegel"/>
    <s v="Regular Air"/>
    <s v="Home Office"/>
    <s v="Technology"/>
    <s v="Computer Peripherals"/>
    <s v="Small Pack"/>
    <s v="DS/HD IBM Formatted Diskettes, 200/Pack - Staples"/>
    <n v="0.71"/>
    <x v="0"/>
    <x v="2"/>
    <s v="Texas"/>
    <x v="247"/>
    <n v="76201"/>
    <d v="2015-06-20T00:00:00"/>
    <d v="2015-06-22T00:00:00"/>
    <n v="35.954999999999998"/>
    <n v="11"/>
    <n v="517.67999999999995"/>
    <n v="90167"/>
    <s v="High"/>
    <s v="Low Risk"/>
    <s v="Discount Applied"/>
    <s v="Other"/>
    <n v="631"/>
  </r>
  <r>
    <x v="0"/>
    <n v="0.04"/>
    <n v="90.97"/>
    <n v="28"/>
    <n v="898"/>
    <s v="Harriet Hodges"/>
    <s v="Delivery Truck"/>
    <s v="Home Office"/>
    <s v="Technology"/>
    <s v="Office Machines"/>
    <s v="Jumbo Drum"/>
    <s v="Lexmark Z55se Color Inkjet Printer"/>
    <n v="0.38"/>
    <x v="0"/>
    <x v="1"/>
    <s v="New York"/>
    <x v="8"/>
    <n v="10039"/>
    <d v="2015-01-12T00:00:00"/>
    <d v="2015-01-13T00:00:00"/>
    <n v="-173.09520000000001"/>
    <n v="6"/>
    <n v="573.30999999999995"/>
    <n v="33635"/>
    <s v="Low"/>
    <s v="Low Risk"/>
    <s v="Discount Applied"/>
    <s v="Other"/>
    <n v="602"/>
  </r>
  <r>
    <x v="0"/>
    <n v="7.0000000000000007E-2"/>
    <n v="20.34"/>
    <n v="35"/>
    <n v="898"/>
    <s v="Harriet Hodges"/>
    <s v="Regular Air"/>
    <s v="Home Office"/>
    <s v="Office Supplies"/>
    <s v="Storage &amp; Organization"/>
    <s v="Large Box"/>
    <s v="Tennsco Commercial Shelving"/>
    <n v="0.84"/>
    <x v="0"/>
    <x v="1"/>
    <s v="New York"/>
    <x v="8"/>
    <n v="10039"/>
    <d v="2015-01-12T00:00:00"/>
    <d v="2015-01-13T00:00:00"/>
    <n v="-96.16"/>
    <n v="5"/>
    <n v="140.22999999999999"/>
    <n v="33635"/>
    <s v="Low"/>
    <s v="Low Risk"/>
    <s v="Discount Applied"/>
    <s v="Other"/>
    <n v="1110"/>
  </r>
  <r>
    <x v="1"/>
    <n v="0.02"/>
    <n v="12.53"/>
    <n v="0.49"/>
    <n v="898"/>
    <s v="Harriet Hodges"/>
    <s v="Regular Air"/>
    <s v="Home Office"/>
    <s v="Office Supplies"/>
    <s v="Labels"/>
    <s v="Small Box"/>
    <s v="Round Specialty Laser Printer Labels"/>
    <n v="0.38"/>
    <x v="0"/>
    <x v="1"/>
    <s v="New York"/>
    <x v="8"/>
    <n v="10039"/>
    <d v="2015-01-27T00:00:00"/>
    <d v="2015-01-27T00:00:00"/>
    <n v="263.39999999999998"/>
    <n v="47"/>
    <n v="594.44000000000005"/>
    <n v="9606"/>
    <s v="High"/>
    <s v="Low Risk"/>
    <s v="Discount Applied"/>
    <s v="Other"/>
    <n v="590"/>
  </r>
  <r>
    <x v="1"/>
    <n v="7.0000000000000007E-2"/>
    <n v="5.18"/>
    <n v="2.04"/>
    <n v="898"/>
    <s v="Harriet Hodges"/>
    <s v="Express Air"/>
    <s v="Home Office"/>
    <s v="Office Supplies"/>
    <s v="Paper"/>
    <s v="Wrap Bag"/>
    <s v="Array® Memo Cubes"/>
    <n v="0.36"/>
    <x v="0"/>
    <x v="1"/>
    <s v="New York"/>
    <x v="8"/>
    <n v="10039"/>
    <d v="2015-01-27T00:00:00"/>
    <d v="2015-01-29T00:00:00"/>
    <n v="37.31"/>
    <n v="44"/>
    <n v="228.5"/>
    <n v="9606"/>
    <s v="High"/>
    <s v="Low Risk"/>
    <s v="Discount Applied"/>
    <s v="Other"/>
    <n v="931"/>
  </r>
  <r>
    <x v="0"/>
    <n v="0.04"/>
    <n v="90.97"/>
    <n v="28"/>
    <n v="899"/>
    <s v="Jordan Berry"/>
    <s v="Delivery Truck"/>
    <s v="Home Office"/>
    <s v="Technology"/>
    <s v="Office Machines"/>
    <s v="Jumbo Drum"/>
    <s v="Lexmark Z55se Color Inkjet Printer"/>
    <n v="0.38"/>
    <x v="0"/>
    <x v="1"/>
    <s v="Pennsylvania"/>
    <x v="248"/>
    <n v="16602"/>
    <d v="2015-01-12T00:00:00"/>
    <d v="2015-01-13T00:00:00"/>
    <n v="-173.09520000000001"/>
    <n v="2"/>
    <n v="191.1"/>
    <n v="86263"/>
    <s v="Low"/>
    <s v="Low Risk"/>
    <s v="Discount Applied"/>
    <s v="Other"/>
    <n v="1009"/>
  </r>
  <r>
    <x v="0"/>
    <n v="7.0000000000000007E-2"/>
    <n v="20.34"/>
    <n v="35"/>
    <n v="899"/>
    <s v="Jordan Berry"/>
    <s v="Regular Air"/>
    <s v="Home Office"/>
    <s v="Office Supplies"/>
    <s v="Storage &amp; Organization"/>
    <s v="Large Box"/>
    <s v="Tennsco Commercial Shelving"/>
    <n v="0.84"/>
    <x v="0"/>
    <x v="1"/>
    <s v="Pennsylvania"/>
    <x v="248"/>
    <n v="16602"/>
    <d v="2015-01-12T00:00:00"/>
    <d v="2015-01-13T00:00:00"/>
    <n v="-96.16"/>
    <n v="1"/>
    <n v="28.05"/>
    <n v="86263"/>
    <s v="Low"/>
    <s v="Low Risk"/>
    <s v="Discount Applied"/>
    <s v="Other"/>
    <n v="1737"/>
  </r>
  <r>
    <x v="1"/>
    <n v="0.02"/>
    <n v="12.53"/>
    <n v="0.49"/>
    <n v="899"/>
    <s v="Jordan Berry"/>
    <s v="Regular Air"/>
    <s v="Home Office"/>
    <s v="Office Supplies"/>
    <s v="Labels"/>
    <s v="Small Box"/>
    <s v="Round Specialty Laser Printer Labels"/>
    <n v="0.38"/>
    <x v="0"/>
    <x v="1"/>
    <s v="Pennsylvania"/>
    <x v="248"/>
    <n v="16602"/>
    <d v="2015-01-27T00:00:00"/>
    <d v="2015-01-27T00:00:00"/>
    <n v="104.7213"/>
    <n v="12"/>
    <n v="151.77000000000001"/>
    <n v="86264"/>
    <s v="High"/>
    <s v="Low Risk"/>
    <s v="Discount Applied"/>
    <s v="Other"/>
    <n v="1078"/>
  </r>
  <r>
    <x v="1"/>
    <n v="7.0000000000000007E-2"/>
    <n v="5.18"/>
    <n v="2.04"/>
    <n v="899"/>
    <s v="Jordan Berry"/>
    <s v="Express Air"/>
    <s v="Home Office"/>
    <s v="Office Supplies"/>
    <s v="Paper"/>
    <s v="Wrap Bag"/>
    <s v="Array® Memo Cubes"/>
    <n v="0.36"/>
    <x v="0"/>
    <x v="1"/>
    <s v="Pennsylvania"/>
    <x v="248"/>
    <n v="16602"/>
    <d v="2015-01-27T00:00:00"/>
    <d v="2015-01-29T00:00:00"/>
    <n v="37.31"/>
    <n v="11"/>
    <n v="57.13"/>
    <n v="86264"/>
    <s v="High"/>
    <s v="Low Risk"/>
    <s v="Discount Applied"/>
    <s v="Other"/>
    <n v="1480"/>
  </r>
  <r>
    <x v="1"/>
    <n v="0"/>
    <n v="5.98"/>
    <n v="1.49"/>
    <n v="903"/>
    <s v="Francis Spivey"/>
    <s v="Regular Air"/>
    <s v="Home Office"/>
    <s v="Office Supplies"/>
    <s v="Binders and Binder Accessories"/>
    <s v="Small Box"/>
    <s v="Avery Hanging File Binders"/>
    <n v="0.39"/>
    <x v="0"/>
    <x v="1"/>
    <s v="Massachusetts"/>
    <x v="249"/>
    <n v="1887"/>
    <d v="2015-03-12T00:00:00"/>
    <d v="2015-03-14T00:00:00"/>
    <n v="80.674799999999991"/>
    <n v="18"/>
    <n v="116.92"/>
    <n v="90806"/>
    <s v="High"/>
    <s v="Low Risk"/>
    <s v="No Discount"/>
    <s v="Other"/>
    <n v="1180"/>
  </r>
  <r>
    <x v="2"/>
    <n v="0.09"/>
    <n v="35.99"/>
    <n v="5.99"/>
    <n v="907"/>
    <s v="Rachel Casey"/>
    <s v="Regular Air"/>
    <s v="Home Office"/>
    <s v="Technology"/>
    <s v="Telephones and Communication"/>
    <s v="Wrap Bag"/>
    <s v="Accessory41"/>
    <n v="0.38"/>
    <x v="0"/>
    <x v="3"/>
    <s v="Kentucky"/>
    <x v="157"/>
    <n v="42420"/>
    <d v="2015-02-26T00:00:00"/>
    <d v="2015-02-27T00:00:00"/>
    <n v="114.3165"/>
    <n v="5"/>
    <n v="151.6"/>
    <n v="86459"/>
    <s v="High"/>
    <s v="Low Risk"/>
    <s v="Discount Applied"/>
    <s v="Other"/>
    <n v="1079"/>
  </r>
  <r>
    <x v="3"/>
    <n v="0.09"/>
    <n v="2.6"/>
    <n v="2.4"/>
    <n v="907"/>
    <s v="Rachel Casey"/>
    <s v="Regular Air"/>
    <s v="Home Office"/>
    <s v="Office Supplies"/>
    <s v="Pens &amp; Art Supplies"/>
    <s v="Wrap Bag"/>
    <s v="12 Colored Short Pencils"/>
    <n v="0.57999999999999996"/>
    <x v="0"/>
    <x v="3"/>
    <s v="Kentucky"/>
    <x v="157"/>
    <n v="42420"/>
    <d v="2015-06-17T00:00:00"/>
    <d v="2015-06-19T00:00:00"/>
    <n v="1107.4079999999999"/>
    <n v="12"/>
    <n v="31.73"/>
    <n v="86460"/>
    <s v="High"/>
    <s v="Low Risk"/>
    <s v="Discount Applied"/>
    <s v="Other"/>
    <n v="1696"/>
  </r>
  <r>
    <x v="2"/>
    <n v="0"/>
    <n v="5.28"/>
    <n v="5.61"/>
    <n v="910"/>
    <s v="Carla Hauser"/>
    <s v="Regular Air"/>
    <s v="Home Office"/>
    <s v="Office Supplies"/>
    <s v="Paper"/>
    <s v="Small Box"/>
    <s v="Xerox 1954"/>
    <n v="0.4"/>
    <x v="0"/>
    <x v="3"/>
    <s v="Arkansas"/>
    <x v="233"/>
    <n v="71854"/>
    <d v="2015-05-14T00:00:00"/>
    <d v="2015-05-14T00:00:00"/>
    <n v="-149.21199999999999"/>
    <n v="15"/>
    <n v="85.26"/>
    <n v="90187"/>
    <s v="Low"/>
    <s v="Low Risk"/>
    <s v="No Discount"/>
    <s v="Other"/>
    <n v="1310"/>
  </r>
  <r>
    <x v="1"/>
    <n v="0.05"/>
    <n v="7.64"/>
    <n v="5.83"/>
    <n v="911"/>
    <s v="Marsha P Joyner"/>
    <s v="Regular Air"/>
    <s v="Home Office"/>
    <s v="Office Supplies"/>
    <s v="Paper"/>
    <s v="Wrap Bag"/>
    <s v="Rediform Wirebound &quot;Phone Memo&quot; Message Book, 11 x 5-3/4"/>
    <n v="0.36"/>
    <x v="0"/>
    <x v="1"/>
    <s v="West Virginia"/>
    <x v="250"/>
    <n v="26003"/>
    <d v="2015-01-31T00:00:00"/>
    <d v="2015-02-02T00:00:00"/>
    <n v="-21.018000000000001"/>
    <n v="2"/>
    <n v="16.600000000000001"/>
    <n v="90185"/>
    <s v="Low"/>
    <s v="Low Risk"/>
    <s v="Discount Applied"/>
    <s v="Other"/>
    <n v="1852"/>
  </r>
  <r>
    <x v="1"/>
    <n v="0.04"/>
    <n v="218.75"/>
    <n v="69.64"/>
    <n v="911"/>
    <s v="Marsha P Joyner"/>
    <s v="Delivery Truck"/>
    <s v="Home Office"/>
    <s v="Furniture"/>
    <s v="Tables"/>
    <s v="Jumbo Box"/>
    <s v="BoxOffice By Design Rectangular and Half-Moon Meeting Room Tables"/>
    <n v="0.72"/>
    <x v="0"/>
    <x v="1"/>
    <s v="West Virginia"/>
    <x v="250"/>
    <n v="26003"/>
    <d v="2015-01-31T00:00:00"/>
    <d v="2015-02-01T00:00:00"/>
    <n v="-655.52987500000006"/>
    <n v="10"/>
    <n v="2285.41"/>
    <n v="90185"/>
    <s v="Low"/>
    <s v="Low Risk"/>
    <s v="Discount Applied"/>
    <s v="Other"/>
    <n v="217"/>
  </r>
  <r>
    <x v="0"/>
    <n v="0.01"/>
    <n v="59.76"/>
    <n v="9.7100000000000009"/>
    <n v="911"/>
    <s v="Marsha P Joyner"/>
    <s v="Regular Air"/>
    <s v="Home Office"/>
    <s v="Office Supplies"/>
    <s v="Storage &amp; Organization"/>
    <s v="Small Box"/>
    <s v="Advantus 10-Drawer Portable Organizer, Chrome Metal Frame, Smoke Drawers"/>
    <n v="0.56999999999999995"/>
    <x v="0"/>
    <x v="1"/>
    <s v="West Virginia"/>
    <x v="250"/>
    <n v="26003"/>
    <d v="2015-04-04T00:00:00"/>
    <d v="2015-04-06T00:00:00"/>
    <n v="354.32879999999994"/>
    <n v="8"/>
    <n v="513.52"/>
    <n v="90186"/>
    <s v="High"/>
    <s v="Low Risk"/>
    <s v="Discount Applied"/>
    <s v="Other"/>
    <n v="635"/>
  </r>
  <r>
    <x v="0"/>
    <n v="0.06"/>
    <n v="350.98"/>
    <n v="30"/>
    <n v="915"/>
    <s v="Carol Sherrill"/>
    <s v="Delivery Truck"/>
    <s v="Home Office"/>
    <s v="Furniture"/>
    <s v="Chairs &amp; Chairmats"/>
    <s v="Jumbo Drum"/>
    <s v="Office Star - Professional Matrix Back Chair with 2-to-1 Synchro Tilt and Mesh Fabric Seat"/>
    <n v="0.61"/>
    <x v="0"/>
    <x v="2"/>
    <s v="Texas"/>
    <x v="251"/>
    <n v="77803"/>
    <d v="2015-01-04T00:00:00"/>
    <d v="2015-01-05T00:00:00"/>
    <n v="-489.41559999999998"/>
    <n v="1"/>
    <n v="346.52"/>
    <n v="86356"/>
    <s v="Low"/>
    <s v="Low Risk"/>
    <s v="Discount Applied"/>
    <s v="Other"/>
    <n v="774"/>
  </r>
  <r>
    <x v="4"/>
    <n v="0.05"/>
    <n v="161.55000000000001"/>
    <n v="19.989999999999998"/>
    <n v="916"/>
    <s v="Marion Wilcox"/>
    <s v="Regular Air"/>
    <s v="Home Office"/>
    <s v="Office Supplies"/>
    <s v="Storage &amp; Organization"/>
    <s v="Small Box"/>
    <s v="Fellowes Super Stor/Drawer® Files"/>
    <n v="0.66"/>
    <x v="0"/>
    <x v="2"/>
    <s v="Texas"/>
    <x v="252"/>
    <n v="76028"/>
    <d v="2015-01-04T00:00:00"/>
    <d v="2015-01-11T00:00:00"/>
    <n v="35.31"/>
    <n v="3"/>
    <n v="499.31"/>
    <n v="86357"/>
    <s v="High"/>
    <s v="Low Risk"/>
    <s v="Discount Applied"/>
    <s v="Other"/>
    <n v="643"/>
  </r>
  <r>
    <x v="0"/>
    <n v="0.05"/>
    <n v="35.51"/>
    <n v="6.31"/>
    <n v="918"/>
    <s v="Kerry Jernigan"/>
    <s v="Regular Air"/>
    <s v="Home Office"/>
    <s v="Office Supplies"/>
    <s v="Storage &amp; Organization"/>
    <s v="Small Box"/>
    <s v="Steel Personal Filing/Posting Tote"/>
    <n v="0.57999999999999996"/>
    <x v="0"/>
    <x v="0"/>
    <s v="California"/>
    <x v="184"/>
    <n v="91730"/>
    <d v="2015-04-12T00:00:00"/>
    <d v="2015-04-14T00:00:00"/>
    <n v="6.11"/>
    <n v="2"/>
    <n v="73.099999999999994"/>
    <n v="90492"/>
    <s v="High"/>
    <s v="Low Risk"/>
    <s v="Discount Applied"/>
    <s v="Other"/>
    <n v="1377"/>
  </r>
  <r>
    <x v="2"/>
    <n v="0.09"/>
    <n v="58.14"/>
    <n v="36.61"/>
    <n v="918"/>
    <s v="Kerry Jernigan"/>
    <s v="Delivery Truck"/>
    <s v="Home Office"/>
    <s v="Furniture"/>
    <s v="Bookcases"/>
    <s v="Jumbo Box"/>
    <s v="O'Sullivan 3-Shelf Heavy-Duty Bookcases"/>
    <n v="0.61"/>
    <x v="0"/>
    <x v="0"/>
    <s v="California"/>
    <x v="184"/>
    <n v="91730"/>
    <d v="2015-05-20T00:00:00"/>
    <d v="2015-05-21T00:00:00"/>
    <n v="187.41200000000026"/>
    <n v="39"/>
    <n v="2115.06"/>
    <n v="90493"/>
    <s v="High"/>
    <s v="Low Risk"/>
    <s v="Discount Applied"/>
    <s v="Other"/>
    <n v="231"/>
  </r>
  <r>
    <x v="0"/>
    <n v="0.1"/>
    <n v="8.34"/>
    <n v="2.64"/>
    <n v="919"/>
    <s v="Tracy Livingston"/>
    <s v="Regular Air"/>
    <s v="Home Office"/>
    <s v="Office Supplies"/>
    <s v="Scissors, Rulers and Trimmers"/>
    <s v="Small Pack"/>
    <s v="Acme® Elite Stainless Steel Scissors"/>
    <n v="0.59"/>
    <x v="0"/>
    <x v="0"/>
    <s v="California"/>
    <x v="253"/>
    <n v="96003"/>
    <d v="2015-04-12T00:00:00"/>
    <d v="2015-04-12T00:00:00"/>
    <n v="-6.34"/>
    <n v="6"/>
    <n v="47.95"/>
    <n v="90492"/>
    <s v="Low"/>
    <s v="Low Risk"/>
    <s v="Discount Applied"/>
    <s v="Other"/>
    <n v="1549"/>
  </r>
  <r>
    <x v="4"/>
    <n v="0.1"/>
    <n v="15.98"/>
    <n v="4"/>
    <n v="920"/>
    <s v="Jessie Kelly"/>
    <s v="Regular Air"/>
    <s v="Home Office"/>
    <s v="Technology"/>
    <s v="Computer Peripherals"/>
    <s v="Small Box"/>
    <s v="Logitech Access Keyboard"/>
    <n v="0.37"/>
    <x v="0"/>
    <x v="0"/>
    <s v="California"/>
    <x v="254"/>
    <n v="92374"/>
    <d v="2015-03-27T00:00:00"/>
    <d v="2015-04-01T00:00:00"/>
    <n v="92.722199999999987"/>
    <n v="9"/>
    <n v="134.38"/>
    <n v="90491"/>
    <s v="High"/>
    <s v="Low Risk"/>
    <s v="Discount Applied"/>
    <s v="Other"/>
    <n v="1121"/>
  </r>
  <r>
    <x v="0"/>
    <n v="0.03"/>
    <n v="8.0399999999999991"/>
    <n v="8.94"/>
    <n v="920"/>
    <s v="Jessie Kelly"/>
    <s v="Regular Air"/>
    <s v="Home Office"/>
    <s v="Office Supplies"/>
    <s v="Binders and Binder Accessories"/>
    <s v="Small Box"/>
    <s v="Fellowes Twister Kit, Gray/Clear, 3/pkg"/>
    <n v="0.4"/>
    <x v="0"/>
    <x v="0"/>
    <s v="California"/>
    <x v="254"/>
    <n v="92374"/>
    <d v="2015-04-12T00:00:00"/>
    <d v="2015-04-14T00:00:00"/>
    <n v="-160.27549999999999"/>
    <n v="9"/>
    <n v="76.77"/>
    <n v="90492"/>
    <s v="Low"/>
    <s v="Low Risk"/>
    <s v="Discount Applied"/>
    <s v="Other"/>
    <n v="1358"/>
  </r>
  <r>
    <x v="1"/>
    <n v="0.01"/>
    <n v="65.989999999999995"/>
    <n v="8.99"/>
    <n v="922"/>
    <s v="Dolores Abrams"/>
    <s v="Express Air"/>
    <s v="Home Office"/>
    <s v="Technology"/>
    <s v="Telephones and Communication"/>
    <s v="Small Box"/>
    <s v="5180"/>
    <n v="0.56000000000000005"/>
    <x v="0"/>
    <x v="0"/>
    <s v="California"/>
    <x v="184"/>
    <n v="91730"/>
    <d v="2015-05-20T00:00:00"/>
    <d v="2015-05-21T00:00:00"/>
    <n v="396.97199999999998"/>
    <n v="14"/>
    <n v="782"/>
    <n v="87135"/>
    <s v="High"/>
    <s v="Low Risk"/>
    <s v="Discount Applied"/>
    <s v="Other"/>
    <n v="496"/>
  </r>
  <r>
    <x v="2"/>
    <n v="0.03"/>
    <n v="2.1800000000000002"/>
    <n v="1.38"/>
    <n v="925"/>
    <s v="Ruth Dudley"/>
    <s v="Regular Air"/>
    <s v="Home Office"/>
    <s v="Office Supplies"/>
    <s v="Rubber Bands"/>
    <s v="Wrap Bag"/>
    <s v="Advantus Push Pins"/>
    <n v="0.44"/>
    <x v="0"/>
    <x v="1"/>
    <s v="Maine"/>
    <x v="255"/>
    <n v="4330"/>
    <d v="2015-04-06T00:00:00"/>
    <d v="2015-04-06T00:00:00"/>
    <n v="-7.04"/>
    <n v="7"/>
    <n v="15.73"/>
    <n v="87134"/>
    <s v="Low"/>
    <s v="Low Risk"/>
    <s v="Discount Applied"/>
    <s v="Other"/>
    <n v="1859"/>
  </r>
  <r>
    <x v="2"/>
    <n v="0.01"/>
    <n v="170.98"/>
    <n v="35.89"/>
    <n v="929"/>
    <s v="Calvin Conway"/>
    <s v="Delivery Truck"/>
    <s v="Home Office"/>
    <s v="Furniture"/>
    <s v="Bookcases"/>
    <s v="Jumbo Box"/>
    <s v="Rush Hierlooms Collection 1&quot; Thick Stackable Bookcases"/>
    <n v="0.66"/>
    <x v="0"/>
    <x v="1"/>
    <s v="New Jersey"/>
    <x v="256"/>
    <n v="8857"/>
    <d v="2015-04-06T00:00:00"/>
    <d v="2015-04-08T00:00:00"/>
    <n v="538.52"/>
    <n v="10"/>
    <n v="1719.07"/>
    <n v="87134"/>
    <s v="High"/>
    <s v="Low Risk"/>
    <s v="Discount Applied"/>
    <s v="Other"/>
    <n v="287"/>
  </r>
  <r>
    <x v="2"/>
    <n v="0.05"/>
    <n v="6.04"/>
    <n v="2.14"/>
    <n v="936"/>
    <s v="Robyn Garner"/>
    <s v="Express Air"/>
    <s v="Home Office"/>
    <s v="Office Supplies"/>
    <s v="Paper"/>
    <s v="Wrap Bag"/>
    <s v="Adams Telephone Message Books, 5 1/4” x 11”"/>
    <n v="0.38"/>
    <x v="0"/>
    <x v="0"/>
    <s v="California"/>
    <x v="254"/>
    <n v="92374"/>
    <d v="2015-02-17T00:00:00"/>
    <d v="2015-02-19T00:00:00"/>
    <n v="-4.1399999999999997"/>
    <n v="1"/>
    <n v="8.41"/>
    <n v="90588"/>
    <s v="Low"/>
    <s v="Low Risk"/>
    <s v="Discount Applied"/>
    <s v="Other"/>
    <n v="1919"/>
  </r>
  <r>
    <x v="1"/>
    <n v="0.05"/>
    <n v="5.98"/>
    <n v="5.46"/>
    <n v="936"/>
    <s v="Robyn Garner"/>
    <s v="Regular Air"/>
    <s v="Home Office"/>
    <s v="Office Supplies"/>
    <s v="Paper"/>
    <s v="Small Box"/>
    <s v="Xerox 1983"/>
    <n v="0.36"/>
    <x v="0"/>
    <x v="0"/>
    <s v="California"/>
    <x v="254"/>
    <n v="92374"/>
    <d v="2015-06-27T00:00:00"/>
    <d v="2015-06-27T00:00:00"/>
    <n v="-31.885000000000002"/>
    <n v="17"/>
    <n v="104.95"/>
    <n v="90589"/>
    <s v="Low"/>
    <s v="Low Risk"/>
    <s v="Discount Applied"/>
    <s v="Other"/>
    <n v="1215"/>
  </r>
  <r>
    <x v="1"/>
    <n v="0.01"/>
    <n v="65.989999999999995"/>
    <n v="3.99"/>
    <n v="937"/>
    <s v="Kelly Shaw"/>
    <s v="Regular Air"/>
    <s v="Home Office"/>
    <s v="Technology"/>
    <s v="Telephones and Communication"/>
    <s v="Small Box"/>
    <s v="StarTAC 7760"/>
    <n v="0.59"/>
    <x v="0"/>
    <x v="0"/>
    <s v="California"/>
    <x v="257"/>
    <n v="90278"/>
    <d v="2015-06-27T00:00:00"/>
    <d v="2015-06-28T00:00:00"/>
    <n v="-95.21050000000001"/>
    <n v="3"/>
    <n v="166.59"/>
    <n v="90589"/>
    <s v="Low"/>
    <s v="Low Risk"/>
    <s v="Discount Applied"/>
    <s v="Other"/>
    <n v="1046"/>
  </r>
  <r>
    <x v="4"/>
    <n v="0.09"/>
    <n v="100.98"/>
    <n v="35.840000000000003"/>
    <n v="940"/>
    <s v="Albert Maxwell"/>
    <s v="Delivery Truck"/>
    <s v="Home Office"/>
    <s v="Furniture"/>
    <s v="Bookcases"/>
    <s v="Jumbo Box"/>
    <s v="Bush Westfield Collection Bookcases, Fully Assembled"/>
    <n v="0.62"/>
    <x v="0"/>
    <x v="1"/>
    <s v="Connecticut"/>
    <x v="258"/>
    <n v="6776"/>
    <d v="2015-04-14T00:00:00"/>
    <d v="2015-04-19T00:00:00"/>
    <n v="-193.58"/>
    <n v="4"/>
    <n v="396.19"/>
    <n v="90844"/>
    <s v="Low"/>
    <s v="Low Risk"/>
    <s v="Discount Applied"/>
    <s v="Other"/>
    <n v="718"/>
  </r>
  <r>
    <x v="1"/>
    <n v="0.03"/>
    <n v="31.74"/>
    <n v="12.62"/>
    <n v="945"/>
    <s v="Stephanie Sun Perry"/>
    <s v="Regular Air"/>
    <s v="Home Office"/>
    <s v="Office Supplies"/>
    <s v="Binders and Binder Accessories"/>
    <s v="Small Box"/>
    <s v="GBC Wire Binding Strips"/>
    <n v="0.37"/>
    <x v="0"/>
    <x v="0"/>
    <s v="California"/>
    <x v="259"/>
    <n v="95070"/>
    <d v="2015-03-06T00:00:00"/>
    <d v="2015-03-06T00:00:00"/>
    <n v="-4.3009999999999939"/>
    <n v="3"/>
    <n v="98.7"/>
    <n v="86567"/>
    <s v="Low"/>
    <s v="Low Risk"/>
    <s v="Discount Applied"/>
    <s v="Other"/>
    <n v="1248"/>
  </r>
  <r>
    <x v="2"/>
    <n v="0.09"/>
    <n v="90.98"/>
    <n v="56.2"/>
    <n v="946"/>
    <s v="Denise Parks"/>
    <s v="Express Air"/>
    <s v="Home Office"/>
    <s v="Furniture"/>
    <s v="Office Furnishings"/>
    <s v="Medium Box"/>
    <s v="Eldon ClusterMat Chair Mat with Cordless Antistatic Protection"/>
    <n v="0.74"/>
    <x v="0"/>
    <x v="1"/>
    <s v="Maine"/>
    <x v="113"/>
    <n v="4210"/>
    <d v="2015-03-01T00:00:00"/>
    <d v="2015-03-02T00:00:00"/>
    <n v="-1570.32"/>
    <n v="20"/>
    <n v="1782.44"/>
    <n v="86566"/>
    <s v="Low"/>
    <s v="Low Risk"/>
    <s v="Discount Applied"/>
    <s v="Other"/>
    <n v="277"/>
  </r>
  <r>
    <x v="2"/>
    <n v="0.08"/>
    <n v="14.2"/>
    <n v="5.3"/>
    <n v="947"/>
    <s v="Dorothy Buchanan"/>
    <s v="Express Air"/>
    <s v="Home Office"/>
    <s v="Furniture"/>
    <s v="Office Furnishings"/>
    <s v="Wrap Bag"/>
    <s v="Coloredge Poster Frame"/>
    <n v="0.46"/>
    <x v="0"/>
    <x v="1"/>
    <s v="New Jersey"/>
    <x v="260"/>
    <n v="7002"/>
    <d v="2015-01-11T00:00:00"/>
    <d v="2015-01-13T00:00:00"/>
    <n v="27.23"/>
    <n v="5"/>
    <n v="72.11"/>
    <n v="86565"/>
    <s v="High"/>
    <s v="Low Risk"/>
    <s v="Discount Applied"/>
    <s v="Other"/>
    <n v="1384"/>
  </r>
  <r>
    <x v="5"/>
    <n v="0.06"/>
    <n v="40.98"/>
    <n v="2.99"/>
    <n v="949"/>
    <s v="Ernest Oh"/>
    <s v="Regular Air"/>
    <s v="Home Office"/>
    <s v="Office Supplies"/>
    <s v="Binders and Binder Accessories"/>
    <s v="Small Box"/>
    <s v="Avery Trapezoid Ring Binder, 3&quot; Capacity, Black, 1040 sheets"/>
    <n v="0.36"/>
    <x v="0"/>
    <x v="0"/>
    <s v="California"/>
    <x v="154"/>
    <n v="90049"/>
    <d v="2015-01-02T00:00:00"/>
    <d v="2015-01-04T00:00:00"/>
    <n v="-19.099200000000003"/>
    <n v="3"/>
    <n v="124.81"/>
    <n v="9285"/>
    <s v="Low"/>
    <s v="Low Risk"/>
    <s v="Discount Applied"/>
    <s v="Other"/>
    <n v="1152"/>
  </r>
  <r>
    <x v="4"/>
    <n v="0.02"/>
    <n v="48.04"/>
    <n v="5.09"/>
    <n v="949"/>
    <s v="Ernest Oh"/>
    <s v="Regular Air"/>
    <s v="Home Office"/>
    <s v="Office Supplies"/>
    <s v="Paper"/>
    <s v="Small Box"/>
    <s v="Xerox 1910"/>
    <n v="0.37"/>
    <x v="0"/>
    <x v="0"/>
    <s v="California"/>
    <x v="154"/>
    <n v="90049"/>
    <d v="2015-03-22T00:00:00"/>
    <d v="2015-03-26T00:00:00"/>
    <n v="373.67"/>
    <n v="18"/>
    <n v="881.32"/>
    <n v="8257"/>
    <s v="High"/>
    <s v="Low Risk"/>
    <s v="Discount Applied"/>
    <s v="Other"/>
    <n v="461"/>
  </r>
  <r>
    <x v="2"/>
    <n v="0.06"/>
    <n v="40.98"/>
    <n v="2.99"/>
    <n v="950"/>
    <s v="Jane Shah"/>
    <s v="Regular Air"/>
    <s v="Home Office"/>
    <s v="Office Supplies"/>
    <s v="Binders and Binder Accessories"/>
    <s v="Small Box"/>
    <s v="Avery Trapezoid Ring Binder, 3&quot; Capacity, Black, 1040 sheets"/>
    <n v="0.36"/>
    <x v="0"/>
    <x v="2"/>
    <s v="Minnesota"/>
    <x v="3"/>
    <n v="55372"/>
    <d v="2015-01-02T00:00:00"/>
    <d v="2015-01-04T00:00:00"/>
    <n v="-14.801880000000001"/>
    <n v="1"/>
    <n v="41.6"/>
    <n v="89083"/>
    <s v="Low"/>
    <s v="Low Risk"/>
    <s v="Discount Applied"/>
    <s v="Other"/>
    <n v="1607"/>
  </r>
  <r>
    <x v="4"/>
    <n v="0.05"/>
    <n v="1500.97"/>
    <n v="29.7"/>
    <n v="950"/>
    <s v="Jane Shah"/>
    <s v="Delivery Truck"/>
    <s v="Home Office"/>
    <s v="Technology"/>
    <s v="Office Machines"/>
    <s v="Jumbo Drum"/>
    <s v="Epson DFX5000+ Dot Matrix Printer"/>
    <n v="0.56999999999999995"/>
    <x v="0"/>
    <x v="2"/>
    <s v="Minnesota"/>
    <x v="3"/>
    <n v="55372"/>
    <d v="2015-03-22T00:00:00"/>
    <d v="2015-03-22T00:00:00"/>
    <n v="-2561.3235"/>
    <n v="1"/>
    <n v="1497.22"/>
    <n v="89084"/>
    <s v="Low"/>
    <s v="Low Risk"/>
    <s v="Discount Applied"/>
    <s v="Other"/>
    <n v="313"/>
  </r>
  <r>
    <x v="4"/>
    <n v="0.02"/>
    <n v="48.04"/>
    <n v="5.09"/>
    <n v="950"/>
    <s v="Jane Shah"/>
    <s v="Regular Air"/>
    <s v="Home Office"/>
    <s v="Office Supplies"/>
    <s v="Paper"/>
    <s v="Small Box"/>
    <s v="Xerox 1910"/>
    <n v="0.37"/>
    <x v="0"/>
    <x v="2"/>
    <s v="Minnesota"/>
    <x v="3"/>
    <n v="55372"/>
    <d v="2015-03-22T00:00:00"/>
    <d v="2015-03-26T00:00:00"/>
    <n v="168.91889999999998"/>
    <n v="5"/>
    <n v="244.81"/>
    <n v="89084"/>
    <s v="High"/>
    <s v="Low Risk"/>
    <s v="Discount Applied"/>
    <s v="Other"/>
    <n v="903"/>
  </r>
  <r>
    <x v="4"/>
    <n v="0.03"/>
    <n v="4.28"/>
    <n v="1.6"/>
    <n v="950"/>
    <s v="Jane Shah"/>
    <s v="Regular Air"/>
    <s v="Home Office"/>
    <s v="Office Supplies"/>
    <s v="Pens &amp; Art Supplies"/>
    <s v="Wrap Bag"/>
    <s v="Newell 320"/>
    <n v="0.57999999999999996"/>
    <x v="0"/>
    <x v="2"/>
    <s v="Minnesota"/>
    <x v="3"/>
    <n v="55372"/>
    <d v="2015-03-22T00:00:00"/>
    <d v="2015-03-29T00:00:00"/>
    <n v="-6.2"/>
    <n v="1"/>
    <n v="4.55"/>
    <n v="89084"/>
    <s v="Low"/>
    <s v="Low Risk"/>
    <s v="Discount Applied"/>
    <s v="Other"/>
    <n v="1941"/>
  </r>
  <r>
    <x v="4"/>
    <n v="0.1"/>
    <n v="7.31"/>
    <n v="0.49"/>
    <n v="954"/>
    <s v="Tony Chandler"/>
    <s v="Regular Air"/>
    <s v="Home Office"/>
    <s v="Office Supplies"/>
    <s v="Labels"/>
    <s v="Small Box"/>
    <s v="Self-Adhesive Address Labels for Typewriters by Universal"/>
    <n v="0.38"/>
    <x v="0"/>
    <x v="2"/>
    <s v="Texas"/>
    <x v="261"/>
    <n v="75067"/>
    <d v="2015-02-12T00:00:00"/>
    <d v="2015-02-21T00:00:00"/>
    <n v="19.064699999999998"/>
    <n v="4"/>
    <n v="27.63"/>
    <n v="90771"/>
    <s v="High"/>
    <s v="Low Risk"/>
    <s v="Discount Applied"/>
    <s v="Other"/>
    <n v="1743"/>
  </r>
  <r>
    <x v="4"/>
    <n v="0.08"/>
    <n v="6.7"/>
    <n v="1.56"/>
    <n v="954"/>
    <s v="Tony Chandler"/>
    <s v="Regular Air"/>
    <s v="Home Office"/>
    <s v="Office Supplies"/>
    <s v="Pens &amp; Art Supplies"/>
    <s v="Wrap Bag"/>
    <s v="Turquoise Lead Holder with Pocket Clip"/>
    <n v="0.52"/>
    <x v="0"/>
    <x v="2"/>
    <s v="Texas"/>
    <x v="261"/>
    <n v="75067"/>
    <d v="2015-02-12T00:00:00"/>
    <d v="2015-02-12T00:00:00"/>
    <n v="10.56"/>
    <n v="5"/>
    <n v="31.21"/>
    <n v="90771"/>
    <s v="High"/>
    <s v="Low Risk"/>
    <s v="Discount Applied"/>
    <s v="Other"/>
    <n v="1705"/>
  </r>
  <r>
    <x v="1"/>
    <n v="0.01"/>
    <n v="145.44999999999999"/>
    <n v="17.850000000000001"/>
    <n v="959"/>
    <s v="Sally House"/>
    <s v="Delivery Truck"/>
    <s v="Home Office"/>
    <s v="Technology"/>
    <s v="Office Machines"/>
    <s v="Jumbo Drum"/>
    <s v="Panasonic KX-P1150 Dot Matrix Printer"/>
    <n v="0.56000000000000005"/>
    <x v="0"/>
    <x v="2"/>
    <s v="Texas"/>
    <x v="252"/>
    <n v="76028"/>
    <d v="2015-03-22T00:00:00"/>
    <d v="2015-03-23T00:00:00"/>
    <n v="837.68069999999989"/>
    <n v="8"/>
    <n v="1214.03"/>
    <n v="91581"/>
    <s v="High"/>
    <s v="Low Risk"/>
    <s v="Discount Applied"/>
    <s v="Other"/>
    <n v="368"/>
  </r>
  <r>
    <x v="4"/>
    <n v="0.03"/>
    <n v="2.94"/>
    <n v="0.96"/>
    <n v="960"/>
    <s v="Phillip Chappell"/>
    <s v="Regular Air"/>
    <s v="Home Office"/>
    <s v="Office Supplies"/>
    <s v="Pens &amp; Art Supplies"/>
    <s v="Wrap Bag"/>
    <s v="Newell 343"/>
    <n v="0.57999999999999996"/>
    <x v="0"/>
    <x v="0"/>
    <s v="California"/>
    <x v="257"/>
    <n v="90278"/>
    <d v="2015-02-04T00:00:00"/>
    <d v="2015-02-08T00:00:00"/>
    <n v="-4.2"/>
    <n v="1"/>
    <n v="3.51"/>
    <n v="89401"/>
    <s v="Low"/>
    <s v="Low Risk"/>
    <s v="Discount Applied"/>
    <s v="Other"/>
    <n v="1946"/>
  </r>
  <r>
    <x v="1"/>
    <n v="0.05"/>
    <n v="124.49"/>
    <n v="51.94"/>
    <n v="961"/>
    <s v="Benjamin Chan"/>
    <s v="Delivery Truck"/>
    <s v="Home Office"/>
    <s v="Furniture"/>
    <s v="Tables"/>
    <s v="Jumbo Box"/>
    <s v="Bevis 36 x 72 Conference Tables"/>
    <n v="0.63"/>
    <x v="0"/>
    <x v="0"/>
    <s v="California"/>
    <x v="262"/>
    <n v="94061"/>
    <d v="2015-02-24T00:00:00"/>
    <d v="2015-02-24T00:00:00"/>
    <n v="-44.163600000000002"/>
    <n v="1"/>
    <n v="120.12"/>
    <n v="89402"/>
    <s v="Low"/>
    <s v="Low Risk"/>
    <s v="Discount Applied"/>
    <s v="Other"/>
    <n v="1167"/>
  </r>
  <r>
    <x v="4"/>
    <n v="0.03"/>
    <n v="2.94"/>
    <n v="0.96"/>
    <n v="962"/>
    <s v="Yvonne Clarke"/>
    <s v="Regular Air"/>
    <s v="Home Office"/>
    <s v="Office Supplies"/>
    <s v="Pens &amp; Art Supplies"/>
    <s v="Wrap Bag"/>
    <s v="Newell 343"/>
    <n v="0.57999999999999996"/>
    <x v="0"/>
    <x v="2"/>
    <s v="Illinois"/>
    <x v="25"/>
    <n v="60610"/>
    <d v="2015-02-04T00:00:00"/>
    <d v="2015-02-08T00:00:00"/>
    <n v="-4.2"/>
    <n v="2"/>
    <n v="7.01"/>
    <n v="17636"/>
    <s v="Low"/>
    <s v="Low Risk"/>
    <s v="Discount Applied"/>
    <s v="Other"/>
    <n v="1930"/>
  </r>
  <r>
    <x v="3"/>
    <n v="0"/>
    <n v="170.98"/>
    <n v="35.89"/>
    <n v="970"/>
    <s v="Lynn Payne"/>
    <s v="Delivery Truck"/>
    <s v="Home Office"/>
    <s v="Furniture"/>
    <s v="Bookcases"/>
    <s v="Jumbo Box"/>
    <s v="Rush Hierlooms Collection 1&quot; Thick Stackable Bookcases"/>
    <n v="0.66"/>
    <x v="0"/>
    <x v="3"/>
    <s v="Virginia"/>
    <x v="191"/>
    <n v="24281"/>
    <d v="2015-04-20T00:00:00"/>
    <d v="2015-04-21T00:00:00"/>
    <n v="-102.66200000000001"/>
    <n v="8"/>
    <n v="1452.18"/>
    <n v="86173"/>
    <s v="Low"/>
    <s v="Low Risk"/>
    <s v="No Discount"/>
    <s v="Other"/>
    <n v="322"/>
  </r>
  <r>
    <x v="4"/>
    <n v="0.03"/>
    <n v="284.98"/>
    <n v="69.55"/>
    <n v="972"/>
    <s v="Gregory Holden"/>
    <s v="Delivery Truck"/>
    <s v="Home Office"/>
    <s v="Furniture"/>
    <s v="Chairs &amp; Chairmats"/>
    <s v="Jumbo Drum"/>
    <s v="Global Commerce™ Series High-Back Swivel/Tilt Chairs"/>
    <n v="0.6"/>
    <x v="0"/>
    <x v="0"/>
    <s v="California"/>
    <x v="263"/>
    <n v="92503"/>
    <d v="2015-02-28T00:00:00"/>
    <d v="2015-03-05T00:00:00"/>
    <n v="-116.584"/>
    <n v="2"/>
    <n v="619.38"/>
    <n v="87259"/>
    <s v="Low"/>
    <s v="Low Risk"/>
    <s v="Discount Applied"/>
    <s v="Other"/>
    <n v="572"/>
  </r>
  <r>
    <x v="4"/>
    <n v="0"/>
    <n v="12.99"/>
    <n v="14.37"/>
    <n v="972"/>
    <s v="Gregory Holden"/>
    <s v="Regular Air"/>
    <s v="Home Office"/>
    <s v="Furniture"/>
    <s v="Office Furnishings"/>
    <s v="Large Box"/>
    <s v="Tensor &quot;Hersey Kiss&quot; Styled Floor Lamp"/>
    <n v="0.73"/>
    <x v="0"/>
    <x v="0"/>
    <s v="California"/>
    <x v="263"/>
    <n v="92503"/>
    <d v="2015-02-28T00:00:00"/>
    <d v="2015-02-28T00:00:00"/>
    <n v="12.896100000000001"/>
    <n v="1"/>
    <n v="18.690000000000001"/>
    <n v="87259"/>
    <s v="High"/>
    <s v="Low Risk"/>
    <s v="No Discount"/>
    <s v="Other"/>
    <n v="1831"/>
  </r>
  <r>
    <x v="4"/>
    <n v="0.1"/>
    <n v="2.2200000000000002"/>
    <n v="5"/>
    <n v="975"/>
    <s v="Francis Evans"/>
    <s v="Regular Air"/>
    <s v="Home Office"/>
    <s v="Office Supplies"/>
    <s v="Appliances"/>
    <s v="Small Box"/>
    <s v="Hoover Replacement Belt for Commercial Guardsman Heavy-Duty Upright Vacuum"/>
    <n v="0.55000000000000004"/>
    <x v="0"/>
    <x v="1"/>
    <s v="Massachusetts"/>
    <x v="28"/>
    <n v="2108"/>
    <d v="2015-04-04T00:00:00"/>
    <d v="2015-04-09T00:00:00"/>
    <n v="-21.319199999999999"/>
    <n v="3"/>
    <n v="8.8000000000000007"/>
    <n v="87260"/>
    <s v="Low"/>
    <s v="Low Risk"/>
    <s v="Discount Applied"/>
    <s v="Other"/>
    <n v="1910"/>
  </r>
  <r>
    <x v="3"/>
    <n v="0"/>
    <n v="37.76"/>
    <n v="12.9"/>
    <n v="980"/>
    <s v="Howard Burnett"/>
    <s v="Regular Air"/>
    <s v="Home Office"/>
    <s v="Office Supplies"/>
    <s v="Storage &amp; Organization"/>
    <s v="Small Box"/>
    <s v="Companion Letter/Legal File, Black"/>
    <n v="0.56999999999999995"/>
    <x v="0"/>
    <x v="1"/>
    <s v="Vermont"/>
    <x v="186"/>
    <n v="5403"/>
    <d v="2015-02-05T00:00:00"/>
    <d v="2015-02-06T00:00:00"/>
    <n v="93.846800000000002"/>
    <n v="12"/>
    <n v="477.2"/>
    <n v="87258"/>
    <s v="High"/>
    <s v="Low Risk"/>
    <s v="No Discount"/>
    <s v="Other"/>
    <n v="655"/>
  </r>
  <r>
    <x v="4"/>
    <n v="0.09"/>
    <n v="300.97000000000003"/>
    <n v="7.18"/>
    <n v="983"/>
    <s v="Sue Drake"/>
    <s v="Regular Air"/>
    <s v="Home Office"/>
    <s v="Technology"/>
    <s v="Computer Peripherals"/>
    <s v="Small Box"/>
    <s v="Gyration Ultra Professional Cordless Optical Suite"/>
    <n v="0.48"/>
    <x v="0"/>
    <x v="3"/>
    <s v="Arkansas"/>
    <x v="264"/>
    <n v="72143"/>
    <d v="2015-04-27T00:00:00"/>
    <d v="2015-04-27T00:00:00"/>
    <n v="17.771999999999998"/>
    <n v="10"/>
    <n v="2848.38"/>
    <n v="90201"/>
    <s v="High"/>
    <s v="Low Risk"/>
    <s v="Discount Applied"/>
    <s v="Other"/>
    <n v="165"/>
  </r>
  <r>
    <x v="0"/>
    <n v="0.05"/>
    <n v="4.28"/>
    <n v="5.17"/>
    <n v="993"/>
    <s v="Gail Currin"/>
    <s v="Regular Air"/>
    <s v="Home Office"/>
    <s v="Office Supplies"/>
    <s v="Paper"/>
    <s v="Small Box"/>
    <s v="Xerox 1971"/>
    <n v="0.4"/>
    <x v="0"/>
    <x v="0"/>
    <s v="California"/>
    <x v="265"/>
    <n v="93030"/>
    <d v="2015-02-19T00:00:00"/>
    <d v="2015-02-19T00:00:00"/>
    <n v="-104.57"/>
    <n v="9"/>
    <n v="38.58"/>
    <n v="89432"/>
    <s v="Low"/>
    <s v="Low Risk"/>
    <s v="Discount Applied"/>
    <s v="Other"/>
    <n v="1636"/>
  </r>
  <r>
    <x v="0"/>
    <n v="0.1"/>
    <n v="400.98"/>
    <n v="76.37"/>
    <n v="994"/>
    <s v="Neal Weber"/>
    <s v="Delivery Truck"/>
    <s v="Home Office"/>
    <s v="Furniture"/>
    <s v="Tables"/>
    <s v="Jumbo Box"/>
    <s v="Bretford CR8500 Series Meeting Room Furniture"/>
    <n v="0.6"/>
    <x v="0"/>
    <x v="1"/>
    <s v="Maine"/>
    <x v="91"/>
    <n v="4073"/>
    <d v="2015-03-14T00:00:00"/>
    <d v="2015-03-15T00:00:00"/>
    <n v="-969.0483660000001"/>
    <n v="2"/>
    <n v="810.47"/>
    <n v="89433"/>
    <s v="Low"/>
    <s v="Low Risk"/>
    <s v="Discount Applied"/>
    <s v="Other"/>
    <n v="483"/>
  </r>
  <r>
    <x v="4"/>
    <n v="0.09"/>
    <n v="7.64"/>
    <n v="5.83"/>
    <n v="995"/>
    <s v="Lloyd Spencer"/>
    <s v="Regular Air"/>
    <s v="Home Office"/>
    <s v="Office Supplies"/>
    <s v="Paper"/>
    <s v="Wrap Bag"/>
    <s v="Rediform Wirebound &quot;Phone Memo&quot; Message Book, 11 x 5-3/4"/>
    <n v="0.36"/>
    <x v="0"/>
    <x v="1"/>
    <s v="Maine"/>
    <x v="266"/>
    <n v="4070"/>
    <d v="2015-05-10T00:00:00"/>
    <d v="2015-05-15T00:00:00"/>
    <n v="4.0320000000000036"/>
    <n v="9"/>
    <n v="72.83"/>
    <n v="89434"/>
    <s v="High"/>
    <s v="Low Risk"/>
    <s v="Discount Applied"/>
    <s v="Other"/>
    <n v="1379"/>
  </r>
  <r>
    <x v="4"/>
    <n v="0.08"/>
    <n v="67.84"/>
    <n v="0.99"/>
    <n v="997"/>
    <s v="Phillip Pollard"/>
    <s v="Regular Air"/>
    <s v="Home Office"/>
    <s v="Office Supplies"/>
    <s v="Appliances"/>
    <s v="Small Box"/>
    <s v="Fellowes Command Center 5-outlet power strip"/>
    <n v="0.57999999999999996"/>
    <x v="0"/>
    <x v="1"/>
    <s v="New Jersey"/>
    <x v="260"/>
    <n v="7002"/>
    <d v="2015-01-24T00:00:00"/>
    <d v="2015-01-29T00:00:00"/>
    <n v="-23.634399999999999"/>
    <n v="1"/>
    <n v="63.66"/>
    <n v="89431"/>
    <s v="Low"/>
    <s v="Low Risk"/>
    <s v="Discount Applied"/>
    <s v="Other"/>
    <n v="1438"/>
  </r>
  <r>
    <x v="0"/>
    <n v="0.08"/>
    <n v="45.19"/>
    <n v="1.99"/>
    <n v="999"/>
    <s v="Rita Barton"/>
    <s v="Regular Air"/>
    <s v="Home Office"/>
    <s v="Technology"/>
    <s v="Computer Peripherals"/>
    <s v="Small Pack"/>
    <s v="Verbatim DVD-RAM, 9.4GB, Rewritable, Type 1, DS, DataLife Plus"/>
    <n v="0.55000000000000004"/>
    <x v="0"/>
    <x v="1"/>
    <s v="New Jersey"/>
    <x v="267"/>
    <n v="7450"/>
    <d v="2015-03-14T00:00:00"/>
    <d v="2015-03-15T00:00:00"/>
    <n v="-71.83"/>
    <n v="3"/>
    <n v="127.22"/>
    <n v="89433"/>
    <s v="Low"/>
    <s v="Low Risk"/>
    <s v="Discount Applied"/>
    <s v="Other"/>
    <n v="1144"/>
  </r>
  <r>
    <x v="0"/>
    <n v="0.03"/>
    <n v="33.979999999999997"/>
    <n v="19.989999999999998"/>
    <n v="1000"/>
    <s v="Lynn Bell"/>
    <s v="Regular Air"/>
    <s v="Home Office"/>
    <s v="Furniture"/>
    <s v="Office Furnishings"/>
    <s v="Small Box"/>
    <s v="Linden® 12&quot; Wall Clock With Oak Frame"/>
    <n v="0.55000000000000004"/>
    <x v="0"/>
    <x v="1"/>
    <s v="Vermont"/>
    <x v="268"/>
    <n v="5201"/>
    <d v="2015-03-14T00:00:00"/>
    <d v="2015-03-15T00:00:00"/>
    <n v="-0.74000000000000909"/>
    <n v="12"/>
    <n v="432.44"/>
    <n v="89433"/>
    <s v="Low"/>
    <s v="Low Risk"/>
    <s v="Discount Applied"/>
    <s v="Other"/>
    <n v="692"/>
  </r>
  <r>
    <x v="4"/>
    <n v="0.06"/>
    <n v="10.14"/>
    <n v="2.27"/>
    <n v="1005"/>
    <s v="Lloyd Dickson"/>
    <s v="Regular Air"/>
    <s v="Home Office"/>
    <s v="Office Supplies"/>
    <s v="Paper"/>
    <s v="Wrap Bag"/>
    <s v="Staples Wirebound Steno Books, 6&quot; x 9&quot;, 12/Pack"/>
    <n v="0.36"/>
    <x v="0"/>
    <x v="2"/>
    <s v="Illinois"/>
    <x v="182"/>
    <n v="60089"/>
    <d v="2015-03-04T00:00:00"/>
    <d v="2015-03-04T00:00:00"/>
    <n v="-3.88"/>
    <n v="1"/>
    <n v="12.18"/>
    <n v="90043"/>
    <s v="Low"/>
    <s v="Low Risk"/>
    <s v="Discount Applied"/>
    <s v="Other"/>
    <n v="1885"/>
  </r>
  <r>
    <x v="0"/>
    <n v="0.02"/>
    <n v="40.99"/>
    <n v="17.48"/>
    <n v="1005"/>
    <s v="Lloyd Dickson"/>
    <s v="Regular Air"/>
    <s v="Home Office"/>
    <s v="Office Supplies"/>
    <s v="Paper"/>
    <s v="Small Box"/>
    <s v="Xerox 1893"/>
    <n v="0.36"/>
    <x v="0"/>
    <x v="2"/>
    <s v="Illinois"/>
    <x v="182"/>
    <n v="60089"/>
    <d v="2015-02-27T00:00:00"/>
    <d v="2015-02-28T00:00:00"/>
    <n v="551.09280000000001"/>
    <n v="23"/>
    <n v="950.43"/>
    <n v="90044"/>
    <s v="High"/>
    <s v="Low Risk"/>
    <s v="Discount Applied"/>
    <s v="Other"/>
    <n v="431"/>
  </r>
  <r>
    <x v="0"/>
    <n v="0.01"/>
    <n v="3.15"/>
    <n v="0.49"/>
    <n v="1008"/>
    <s v="Priscilla Frank"/>
    <s v="Regular Air"/>
    <s v="Home Office"/>
    <s v="Office Supplies"/>
    <s v="Labels"/>
    <s v="Small Box"/>
    <s v="Self-Adhesive Removable Labels"/>
    <n v="0.37"/>
    <x v="0"/>
    <x v="1"/>
    <s v="Maine"/>
    <x v="269"/>
    <n v="4038"/>
    <d v="2015-05-25T00:00:00"/>
    <d v="2015-05-27T00:00:00"/>
    <n v="17.505299999999998"/>
    <n v="8"/>
    <n v="25.37"/>
    <n v="88371"/>
    <s v="High"/>
    <s v="Low Risk"/>
    <s v="Discount Applied"/>
    <s v="Other"/>
    <n v="1763"/>
  </r>
  <r>
    <x v="0"/>
    <n v="0.1"/>
    <n v="550.98"/>
    <n v="45.7"/>
    <n v="1009"/>
    <s v="Kristin George"/>
    <s v="Delivery Truck"/>
    <s v="Home Office"/>
    <s v="Furniture"/>
    <s v="Tables"/>
    <s v="Jumbo Box"/>
    <s v="Chromcraft Bull-Nose Wood Oval Conference Tables &amp; Bases"/>
    <n v="0.71"/>
    <x v="0"/>
    <x v="1"/>
    <s v="Maine"/>
    <x v="270"/>
    <n v="4072"/>
    <d v="2015-06-19T00:00:00"/>
    <d v="2015-06-21T00:00:00"/>
    <n v="818.54617499999995"/>
    <n v="14"/>
    <n v="6963.67"/>
    <n v="88372"/>
    <s v="High"/>
    <s v="Low Risk"/>
    <s v="Discount Applied"/>
    <s v="Other"/>
    <n v="52"/>
  </r>
  <r>
    <x v="2"/>
    <n v="0.09"/>
    <n v="28.48"/>
    <n v="1.99"/>
    <n v="1014"/>
    <s v="Theresa Winters"/>
    <s v="Regular Air"/>
    <s v="Home Office"/>
    <s v="Technology"/>
    <s v="Computer Peripherals"/>
    <s v="Small Pack"/>
    <s v="Memorex 4.7GB DVD+RW, 3/Pack"/>
    <n v="0.4"/>
    <x v="0"/>
    <x v="3"/>
    <s v="Arkansas"/>
    <x v="271"/>
    <n v="72022"/>
    <d v="2015-03-01T00:00:00"/>
    <d v="2015-03-02T00:00:00"/>
    <n v="-17.149999999999999"/>
    <n v="6"/>
    <n v="160.16999999999999"/>
    <n v="88387"/>
    <s v="Low"/>
    <s v="Low Risk"/>
    <s v="Discount Applied"/>
    <s v="Other"/>
    <n v="1056"/>
  </r>
  <r>
    <x v="2"/>
    <n v="0"/>
    <n v="2.08"/>
    <n v="5.33"/>
    <n v="1014"/>
    <s v="Theresa Winters"/>
    <s v="Regular Air"/>
    <s v="Home Office"/>
    <s v="Furniture"/>
    <s v="Office Furnishings"/>
    <s v="Small Box"/>
    <s v="Eldon® Wave Desk Accessories"/>
    <n v="0.43"/>
    <x v="0"/>
    <x v="3"/>
    <s v="Arkansas"/>
    <x v="271"/>
    <n v="72022"/>
    <d v="2015-03-01T00:00:00"/>
    <d v="2015-03-03T00:00:00"/>
    <n v="-29.540000000000003"/>
    <n v="3"/>
    <n v="7.47"/>
    <n v="88387"/>
    <s v="Low"/>
    <s v="Low Risk"/>
    <s v="No Discount"/>
    <s v="Other"/>
    <n v="1926"/>
  </r>
  <r>
    <x v="2"/>
    <n v="0.06"/>
    <n v="45.99"/>
    <n v="4.99"/>
    <n v="1014"/>
    <s v="Theresa Winters"/>
    <s v="Express Air"/>
    <s v="Home Office"/>
    <s v="Technology"/>
    <s v="Telephones and Communication"/>
    <s v="Small Box"/>
    <s v="KF 788"/>
    <n v="0.56000000000000005"/>
    <x v="0"/>
    <x v="3"/>
    <s v="Arkansas"/>
    <x v="271"/>
    <n v="72022"/>
    <d v="2015-03-01T00:00:00"/>
    <d v="2015-03-02T00:00:00"/>
    <n v="-329.78399999999999"/>
    <n v="10"/>
    <n v="370.81"/>
    <n v="88387"/>
    <s v="Low"/>
    <s v="Low Risk"/>
    <s v="Discount Applied"/>
    <s v="Other"/>
    <n v="746"/>
  </r>
  <r>
    <x v="1"/>
    <n v="0.08"/>
    <n v="10.91"/>
    <n v="2.99"/>
    <n v="1014"/>
    <s v="Theresa Winters"/>
    <s v="Regular Air"/>
    <s v="Home Office"/>
    <s v="Office Supplies"/>
    <s v="Binders and Binder Accessories"/>
    <s v="Small Box"/>
    <s v="Heavy-Duty E-Z-D® Binders"/>
    <n v="0.38"/>
    <x v="0"/>
    <x v="3"/>
    <s v="Arkansas"/>
    <x v="271"/>
    <n v="72022"/>
    <d v="2015-03-05T00:00:00"/>
    <d v="2015-03-06T00:00:00"/>
    <n v="-2.1"/>
    <n v="11"/>
    <n v="119.99"/>
    <n v="88388"/>
    <s v="Low"/>
    <s v="Low Risk"/>
    <s v="Discount Applied"/>
    <s v="Other"/>
    <n v="1168"/>
  </r>
  <r>
    <x v="3"/>
    <n v="0"/>
    <n v="43.98"/>
    <n v="8.99"/>
    <n v="1015"/>
    <s v="Beverly Cameron"/>
    <s v="Regular Air"/>
    <s v="Home Office"/>
    <s v="Office Supplies"/>
    <s v="Pens &amp; Art Supplies"/>
    <s v="Small Pack"/>
    <s v="Boston 1645 Deluxe Heavier-Duty Electric Pencil Sharpener"/>
    <n v="0.57999999999999996"/>
    <x v="0"/>
    <x v="3"/>
    <s v="North Carolina"/>
    <x v="272"/>
    <n v="27502"/>
    <d v="2015-03-18T00:00:00"/>
    <d v="2015-03-18T00:00:00"/>
    <n v="829.46699999999998"/>
    <n v="14"/>
    <n v="650.70000000000005"/>
    <n v="88390"/>
    <s v="High"/>
    <s v="Low Risk"/>
    <s v="No Discount"/>
    <s v="High Profit Non-Standard Shipping"/>
    <n v="552"/>
  </r>
  <r>
    <x v="0"/>
    <n v="0.02"/>
    <n v="6.48"/>
    <n v="7.86"/>
    <n v="1016"/>
    <s v="Francis Sherrill"/>
    <s v="Express Air"/>
    <s v="Home Office"/>
    <s v="Office Supplies"/>
    <s v="Paper"/>
    <s v="Small Box"/>
    <s v="Xerox 213"/>
    <n v="0.37"/>
    <x v="0"/>
    <x v="3"/>
    <s v="North Carolina"/>
    <x v="273"/>
    <n v="28806"/>
    <d v="2015-06-12T00:00:00"/>
    <d v="2015-06-13T00:00:00"/>
    <n v="111.22199999999999"/>
    <n v="1"/>
    <n v="11.41"/>
    <n v="88389"/>
    <s v="High"/>
    <s v="Low Risk"/>
    <s v="Discount Applied"/>
    <s v="Other"/>
    <n v="1890"/>
  </r>
  <r>
    <x v="3"/>
    <n v="0.05"/>
    <n v="35.89"/>
    <n v="14.72"/>
    <n v="1018"/>
    <s v="Meredith Humphrey"/>
    <s v="Regular Air"/>
    <s v="Home Office"/>
    <s v="Office Supplies"/>
    <s v="Envelopes"/>
    <s v="Small Box"/>
    <s v="Jet-Pak Recycled Peel 'N' Seal Padded Mailers"/>
    <n v="0.4"/>
    <x v="0"/>
    <x v="3"/>
    <s v="North Carolina"/>
    <x v="274"/>
    <n v="27511"/>
    <d v="2015-04-08T00:00:00"/>
    <d v="2015-04-09T00:00:00"/>
    <n v="22.866"/>
    <n v="19"/>
    <n v="680.39"/>
    <n v="88391"/>
    <s v="High"/>
    <s v="Low Risk"/>
    <s v="Discount Applied"/>
    <s v="Other"/>
    <n v="537"/>
  </r>
  <r>
    <x v="3"/>
    <n v="0"/>
    <n v="11.48"/>
    <n v="5.43"/>
    <n v="1018"/>
    <s v="Meredith Humphrey"/>
    <s v="Regular Air"/>
    <s v="Home Office"/>
    <s v="Office Supplies"/>
    <s v="Paper"/>
    <s v="Small Box"/>
    <s v="Personal Creations™ Ink Jet Cards and Labels"/>
    <n v="0.36"/>
    <x v="0"/>
    <x v="3"/>
    <s v="North Carolina"/>
    <x v="274"/>
    <n v="27511"/>
    <d v="2015-04-08T00:00:00"/>
    <d v="2015-04-08T00:00:00"/>
    <n v="115.72799999999999"/>
    <n v="6"/>
    <n v="75.52"/>
    <n v="88391"/>
    <s v="High"/>
    <s v="Low Risk"/>
    <s v="No Discount"/>
    <s v="High Profit Non-Standard Shipping"/>
    <n v="1363"/>
  </r>
  <r>
    <x v="2"/>
    <n v="0.09"/>
    <n v="517.48"/>
    <n v="16.63"/>
    <n v="1020"/>
    <s v="Julie Porter"/>
    <s v="Delivery Truck"/>
    <s v="Home Office"/>
    <s v="Technology"/>
    <s v="Office Machines"/>
    <s v="Jumbo Box"/>
    <s v="Panasonic KX-P3626 Dot Matrix Printer"/>
    <n v="0.59"/>
    <x v="0"/>
    <x v="2"/>
    <s v="Kansas"/>
    <x v="275"/>
    <n v="66762"/>
    <d v="2015-03-07T00:00:00"/>
    <d v="2015-03-07T00:00:00"/>
    <n v="909.36"/>
    <n v="5"/>
    <n v="2354.54"/>
    <n v="88632"/>
    <s v="High"/>
    <s v="Low Risk"/>
    <s v="Discount Applied"/>
    <s v="Other"/>
    <n v="208"/>
  </r>
  <r>
    <x v="2"/>
    <n v="7.0000000000000007E-2"/>
    <n v="4.13"/>
    <n v="5.04"/>
    <n v="1020"/>
    <s v="Julie Porter"/>
    <s v="Regular Air"/>
    <s v="Home Office"/>
    <s v="Office Supplies"/>
    <s v="Binders and Binder Accessories"/>
    <s v="Small Box"/>
    <s v="ACCOHIDE® 3-Ring Binder, Blue, 1&quot;"/>
    <n v="0.38"/>
    <x v="0"/>
    <x v="2"/>
    <s v="Kansas"/>
    <x v="275"/>
    <n v="66762"/>
    <d v="2015-02-06T00:00:00"/>
    <d v="2015-02-07T00:00:00"/>
    <n v="-76.424400000000006"/>
    <n v="20"/>
    <n v="79.06"/>
    <n v="88634"/>
    <s v="Low"/>
    <s v="Low Risk"/>
    <s v="Discount Applied"/>
    <s v="Other"/>
    <n v="1344"/>
  </r>
  <r>
    <x v="2"/>
    <n v="0"/>
    <n v="4.4800000000000004"/>
    <n v="2.5"/>
    <n v="1020"/>
    <s v="Julie Porter"/>
    <s v="Regular Air"/>
    <s v="Home Office"/>
    <s v="Office Supplies"/>
    <s v="Envelopes"/>
    <s v="Small Box"/>
    <s v="Ampad #10 Peel &amp; Seel® Holiday Envelopes"/>
    <n v="0.37"/>
    <x v="0"/>
    <x v="2"/>
    <s v="Kansas"/>
    <x v="275"/>
    <n v="66762"/>
    <d v="2015-02-06T00:00:00"/>
    <d v="2015-02-08T00:00:00"/>
    <n v="8.7319999999999993"/>
    <n v="14"/>
    <n v="65.14"/>
    <n v="88634"/>
    <s v="High"/>
    <s v="Low Risk"/>
    <s v="No Discount"/>
    <s v="Other"/>
    <n v="1426"/>
  </r>
  <r>
    <x v="2"/>
    <n v="0.02"/>
    <n v="39.06"/>
    <n v="10.55"/>
    <n v="1023"/>
    <s v="Glen Newman"/>
    <s v="Regular Air"/>
    <s v="Home Office"/>
    <s v="Office Supplies"/>
    <s v="Binders and Binder Accessories"/>
    <s v="Small Box"/>
    <s v="Ibico Recycled Linen-Style Covers"/>
    <n v="0.37"/>
    <x v="0"/>
    <x v="1"/>
    <s v="Pennsylvania"/>
    <x v="276"/>
    <n v="15221"/>
    <d v="2015-05-15T00:00:00"/>
    <d v="2015-05-15T00:00:00"/>
    <n v="442.0899"/>
    <n v="16"/>
    <n v="640.71"/>
    <n v="88633"/>
    <s v="High"/>
    <s v="Low Risk"/>
    <s v="Discount Applied"/>
    <s v="Other"/>
    <n v="560"/>
  </r>
  <r>
    <x v="2"/>
    <n v="0.1"/>
    <n v="37.700000000000003"/>
    <n v="2.99"/>
    <n v="1023"/>
    <s v="Glen Newman"/>
    <s v="Regular Air"/>
    <s v="Home Office"/>
    <s v="Office Supplies"/>
    <s v="Binders and Binder Accessories"/>
    <s v="Small Box"/>
    <s v="Vinyl Sectional Post Binders"/>
    <n v="0.35"/>
    <x v="0"/>
    <x v="1"/>
    <s v="Pennsylvania"/>
    <x v="276"/>
    <n v="15221"/>
    <d v="2015-05-15T00:00:00"/>
    <d v="2015-05-16T00:00:00"/>
    <n v="455.12399999999997"/>
    <n v="18"/>
    <n v="659.6"/>
    <n v="88633"/>
    <s v="High"/>
    <s v="Low Risk"/>
    <s v="Discount Applied"/>
    <s v="Other"/>
    <n v="547"/>
  </r>
  <r>
    <x v="1"/>
    <n v="0.08"/>
    <n v="65.989999999999995"/>
    <n v="5.92"/>
    <n v="1026"/>
    <s v="Eugene Kerr"/>
    <s v="Regular Air"/>
    <s v="Home Office"/>
    <s v="Technology"/>
    <s v="Telephones and Communication"/>
    <s v="Small Box"/>
    <s v="i500plus"/>
    <n v="0.57999999999999996"/>
    <x v="0"/>
    <x v="1"/>
    <s v="New York"/>
    <x v="277"/>
    <n v="11722"/>
    <d v="2015-02-07T00:00:00"/>
    <d v="2015-02-07T00:00:00"/>
    <n v="624.40163999999993"/>
    <n v="22"/>
    <n v="1137.5999999999999"/>
    <n v="89005"/>
    <s v="High"/>
    <s v="Low Risk"/>
    <s v="Discount Applied"/>
    <s v="Other"/>
    <n v="388"/>
  </r>
  <r>
    <x v="0"/>
    <n v="0.1"/>
    <n v="5.98"/>
    <n v="3.85"/>
    <n v="1026"/>
    <s v="Eugene Kerr"/>
    <s v="Regular Air"/>
    <s v="Home Office"/>
    <s v="Technology"/>
    <s v="Computer Peripherals"/>
    <s v="Small Pack"/>
    <s v="Imation 3.5&quot; IBM-Formatted Diskettes, 10/Pack"/>
    <n v="0.68"/>
    <x v="0"/>
    <x v="1"/>
    <s v="New York"/>
    <x v="277"/>
    <n v="11722"/>
    <d v="2015-05-29T00:00:00"/>
    <d v="2015-05-30T00:00:00"/>
    <n v="18.922000000000011"/>
    <n v="26"/>
    <n v="151.55000000000001"/>
    <n v="89008"/>
    <s v="High"/>
    <s v="Low Risk"/>
    <s v="Discount Applied"/>
    <s v="Other"/>
    <n v="1080"/>
  </r>
  <r>
    <x v="0"/>
    <n v="7.0000000000000007E-2"/>
    <n v="2.61"/>
    <n v="0.5"/>
    <n v="1026"/>
    <s v="Eugene Kerr"/>
    <s v="Regular Air"/>
    <s v="Home Office"/>
    <s v="Office Supplies"/>
    <s v="Labels"/>
    <s v="Small Box"/>
    <s v="Avery 494"/>
    <n v="0.39"/>
    <x v="0"/>
    <x v="1"/>
    <s v="New York"/>
    <x v="277"/>
    <n v="11722"/>
    <d v="2015-05-29T00:00:00"/>
    <d v="2015-06-01T00:00:00"/>
    <n v="39.350699999999996"/>
    <n v="22"/>
    <n v="57.03"/>
    <n v="89008"/>
    <s v="High"/>
    <s v="Low Risk"/>
    <s v="Discount Applied"/>
    <s v="Other"/>
    <n v="1481"/>
  </r>
  <r>
    <x v="0"/>
    <n v="0.1"/>
    <n v="73.98"/>
    <n v="4"/>
    <n v="1027"/>
    <s v="Brian Bennett"/>
    <s v="Regular Air"/>
    <s v="Home Office"/>
    <s v="Technology"/>
    <s v="Computer Peripherals"/>
    <s v="Small Box"/>
    <s v="Keytronic French Keyboard"/>
    <n v="0.79"/>
    <x v="0"/>
    <x v="1"/>
    <s v="New York"/>
    <x v="278"/>
    <n v="14225"/>
    <d v="2015-03-12T00:00:00"/>
    <d v="2015-03-13T00:00:00"/>
    <n v="-229.87"/>
    <n v="5"/>
    <n v="347.23"/>
    <n v="89004"/>
    <s v="Low"/>
    <s v="Low Risk"/>
    <s v="Discount Applied"/>
    <s v="Other"/>
    <n v="773"/>
  </r>
  <r>
    <x v="0"/>
    <n v="0.05"/>
    <n v="51.98"/>
    <n v="10.17"/>
    <n v="1027"/>
    <s v="Brian Bennett"/>
    <s v="Regular Air"/>
    <s v="Home Office"/>
    <s v="Technology"/>
    <s v="Office Machines"/>
    <s v="Medium Box"/>
    <s v="Canon MP25DIII Desktop Whisper-Quiet Printing Calculator"/>
    <n v="0.37"/>
    <x v="0"/>
    <x v="1"/>
    <s v="New York"/>
    <x v="278"/>
    <n v="14225"/>
    <d v="2015-03-12T00:00:00"/>
    <d v="2015-03-13T00:00:00"/>
    <n v="329.9787"/>
    <n v="9"/>
    <n v="478.23"/>
    <n v="89004"/>
    <s v="High"/>
    <s v="Low Risk"/>
    <s v="Discount Applied"/>
    <s v="Other"/>
    <n v="654"/>
  </r>
  <r>
    <x v="3"/>
    <n v="7.0000000000000007E-2"/>
    <n v="7.08"/>
    <n v="2.35"/>
    <n v="1028"/>
    <s v="Marguerite Rodgers"/>
    <s v="Express Air"/>
    <s v="Home Office"/>
    <s v="Office Supplies"/>
    <s v="Pens &amp; Art Supplies"/>
    <s v="Wrap Bag"/>
    <s v="SANFORD Major Accent™ Highlighters"/>
    <n v="0.47"/>
    <x v="0"/>
    <x v="1"/>
    <s v="New York"/>
    <x v="279"/>
    <n v="11725"/>
    <d v="2015-03-29T00:00:00"/>
    <d v="2015-03-30T00:00:00"/>
    <n v="30.49"/>
    <n v="13"/>
    <n v="93.82"/>
    <n v="89006"/>
    <s v="High"/>
    <s v="Low Risk"/>
    <s v="Discount Applied"/>
    <s v="Other"/>
    <n v="1267"/>
  </r>
  <r>
    <x v="1"/>
    <n v="0.05"/>
    <n v="83.1"/>
    <n v="6.13"/>
    <n v="1028"/>
    <s v="Marguerite Rodgers"/>
    <s v="Express Air"/>
    <s v="Home Office"/>
    <s v="Technology"/>
    <s v="Computer Peripherals"/>
    <s v="Small Box"/>
    <s v="Micro Innovations Micro Digital Wireless Keyboard and Mouse, Gray"/>
    <n v="0.45"/>
    <x v="0"/>
    <x v="1"/>
    <s v="New York"/>
    <x v="279"/>
    <n v="11725"/>
    <d v="2015-05-08T00:00:00"/>
    <d v="2015-05-09T00:00:00"/>
    <n v="1152.5276999999999"/>
    <n v="20"/>
    <n v="1670.33"/>
    <n v="89007"/>
    <s v="High"/>
    <s v="Low Risk"/>
    <s v="Discount Applied"/>
    <s v="Other"/>
    <n v="292"/>
  </r>
  <r>
    <x v="2"/>
    <n v="7.0000000000000007E-2"/>
    <n v="125.99"/>
    <n v="2.5"/>
    <n v="1035"/>
    <s v="Kent Burton"/>
    <s v="Regular Air"/>
    <s v="Home Office"/>
    <s v="Technology"/>
    <s v="Telephones and Communication"/>
    <s v="Small Box"/>
    <s v="i2000"/>
    <n v="0.6"/>
    <x v="0"/>
    <x v="1"/>
    <s v="Ohio"/>
    <x v="280"/>
    <n v="43015"/>
    <d v="2015-03-13T00:00:00"/>
    <d v="2015-03-13T00:00:00"/>
    <n v="-604.40600000000006"/>
    <n v="1"/>
    <n v="100.59"/>
    <n v="90710"/>
    <s v="Low"/>
    <s v="Low Risk"/>
    <s v="Discount Applied"/>
    <s v="Other"/>
    <n v="1235"/>
  </r>
  <r>
    <x v="2"/>
    <n v="0.03"/>
    <n v="99.99"/>
    <n v="19.989999999999998"/>
    <n v="1036"/>
    <s v="Jessica Huffman"/>
    <s v="Regular Air"/>
    <s v="Home Office"/>
    <s v="Technology"/>
    <s v="Computer Peripherals"/>
    <s v="Small Box"/>
    <s v="US Robotics 56K V.92 External Faxmodem"/>
    <n v="0.52"/>
    <x v="0"/>
    <x v="1"/>
    <s v="Ohio"/>
    <x v="281"/>
    <n v="43017"/>
    <d v="2015-03-13T00:00:00"/>
    <d v="2015-03-14T00:00:00"/>
    <n v="293.66000000000003"/>
    <n v="6"/>
    <n v="598.38"/>
    <n v="90710"/>
    <s v="High"/>
    <s v="Low Risk"/>
    <s v="Discount Applied"/>
    <s v="Other"/>
    <n v="589"/>
  </r>
  <r>
    <x v="2"/>
    <n v="0.1"/>
    <n v="7.64"/>
    <n v="5.83"/>
    <n v="1038"/>
    <s v="Jon Hale"/>
    <s v="Regular Air"/>
    <s v="Home Office"/>
    <s v="Office Supplies"/>
    <s v="Paper"/>
    <s v="Wrap Bag"/>
    <s v="Rediform Wirebound &quot;Phone Memo&quot; Message Book, 11 x 5-3/4"/>
    <n v="0.36"/>
    <x v="0"/>
    <x v="3"/>
    <s v="Florida"/>
    <x v="282"/>
    <n v="33430"/>
    <d v="2015-06-16T00:00:00"/>
    <d v="2015-06-17T00:00:00"/>
    <n v="-403.18739999999997"/>
    <n v="5"/>
    <n v="39.36"/>
    <n v="90641"/>
    <s v="Low"/>
    <s v="Low Risk"/>
    <s v="Discount Applied"/>
    <s v="Other"/>
    <n v="1625"/>
  </r>
  <r>
    <x v="2"/>
    <n v="0.06"/>
    <n v="55.94"/>
    <n v="4"/>
    <n v="1041"/>
    <s v="Mildred Chase"/>
    <s v="Regular Air"/>
    <s v="Home Office"/>
    <s v="Technology"/>
    <s v="Computer Peripherals"/>
    <s v="Small Box"/>
    <s v="Fellowes Smart Design 104-Key Enhanced Keyboard, PS/2 Adapter, Platinum"/>
    <n v="0.74"/>
    <x v="0"/>
    <x v="0"/>
    <s v="California"/>
    <x v="283"/>
    <n v="95695"/>
    <d v="2015-04-17T00:00:00"/>
    <d v="2015-04-18T00:00:00"/>
    <n v="-13.77"/>
    <n v="6"/>
    <n v="322.77"/>
    <n v="87846"/>
    <s v="Low"/>
    <s v="Low Risk"/>
    <s v="Discount Applied"/>
    <s v="Other"/>
    <n v="797"/>
  </r>
  <r>
    <x v="2"/>
    <n v="7.0000000000000007E-2"/>
    <n v="6.3"/>
    <n v="0.5"/>
    <n v="1041"/>
    <s v="Mildred Chase"/>
    <s v="Regular Air"/>
    <s v="Home Office"/>
    <s v="Office Supplies"/>
    <s v="Labels"/>
    <s v="Small Box"/>
    <s v="Avery 48"/>
    <n v="0.39"/>
    <x v="0"/>
    <x v="0"/>
    <s v="California"/>
    <x v="283"/>
    <n v="95695"/>
    <d v="2015-04-17T00:00:00"/>
    <d v="2015-04-17T00:00:00"/>
    <n v="44.912100000000002"/>
    <n v="11"/>
    <n v="65.09"/>
    <n v="87846"/>
    <s v="High"/>
    <s v="Low Risk"/>
    <s v="Discount Applied"/>
    <s v="Other"/>
    <n v="1427"/>
  </r>
  <r>
    <x v="2"/>
    <n v="0"/>
    <n v="14.42"/>
    <n v="6.75"/>
    <n v="1042"/>
    <s v="Jerome Burch"/>
    <s v="Express Air"/>
    <s v="Home Office"/>
    <s v="Office Supplies"/>
    <s v="Appliances"/>
    <s v="Medium Box"/>
    <s v="Holmes Odor Grabber"/>
    <n v="0.52"/>
    <x v="0"/>
    <x v="0"/>
    <s v="California"/>
    <x v="284"/>
    <n v="95991"/>
    <d v="2015-05-16T00:00:00"/>
    <d v="2015-05-17T00:00:00"/>
    <n v="9.33"/>
    <n v="6"/>
    <n v="98.96"/>
    <n v="87847"/>
    <s v="High"/>
    <s v="Low Risk"/>
    <s v="No Discount"/>
    <s v="Other"/>
    <n v="1246"/>
  </r>
  <r>
    <x v="2"/>
    <n v="0.02"/>
    <n v="209.84"/>
    <n v="21.21"/>
    <n v="1044"/>
    <s v="Erin Ballard"/>
    <s v="Regular Air"/>
    <s v="Home Office"/>
    <s v="Furniture"/>
    <s v="Office Furnishings"/>
    <s v="Large Box"/>
    <s v="Luxo Professional Fluorescent Magnifier Lamp with Clamp-Mount Base"/>
    <n v="0.59"/>
    <x v="0"/>
    <x v="0"/>
    <s v="California"/>
    <x v="154"/>
    <n v="90004"/>
    <d v="2015-06-14T00:00:00"/>
    <d v="2015-06-14T00:00:00"/>
    <n v="2593.14"/>
    <n v="62"/>
    <n v="13546.94"/>
    <n v="28001"/>
    <s v="High"/>
    <s v="Low Risk"/>
    <s v="Discount Applied"/>
    <s v="Other"/>
    <n v="7"/>
  </r>
  <r>
    <x v="2"/>
    <n v="0.01"/>
    <n v="194.3"/>
    <n v="11.54"/>
    <n v="1044"/>
    <s v="Erin Ballard"/>
    <s v="Regular Air"/>
    <s v="Home Office"/>
    <s v="Furniture"/>
    <s v="Office Furnishings"/>
    <s v="Large Box"/>
    <s v="Electrix Halogen Magnifier Lamp"/>
    <n v="0.59"/>
    <x v="0"/>
    <x v="0"/>
    <s v="California"/>
    <x v="154"/>
    <n v="90004"/>
    <d v="2015-06-14T00:00:00"/>
    <d v="2015-06-16T00:00:00"/>
    <n v="1162.76"/>
    <n v="32"/>
    <n v="6401.65"/>
    <n v="28001"/>
    <s v="High"/>
    <s v="Low Risk"/>
    <s v="Discount Applied"/>
    <s v="Other"/>
    <n v="65"/>
  </r>
  <r>
    <x v="0"/>
    <n v="0"/>
    <n v="6.68"/>
    <n v="5.66"/>
    <n v="1044"/>
    <s v="Erin Ballard"/>
    <s v="Regular Air"/>
    <s v="Home Office"/>
    <s v="Office Supplies"/>
    <s v="Paper"/>
    <s v="Small Box"/>
    <s v="Xerox 1923"/>
    <n v="0.37"/>
    <x v="0"/>
    <x v="0"/>
    <s v="California"/>
    <x v="154"/>
    <n v="90004"/>
    <d v="2015-02-27T00:00:00"/>
    <d v="2015-02-28T00:00:00"/>
    <n v="-76.94"/>
    <n v="90"/>
    <n v="617.4"/>
    <n v="47813"/>
    <s v="Low"/>
    <s v="Low Risk"/>
    <s v="No Discount"/>
    <s v="Other"/>
    <n v="575"/>
  </r>
  <r>
    <x v="0"/>
    <n v="0"/>
    <n v="6.68"/>
    <n v="5.66"/>
    <n v="1047"/>
    <s v="Gayle Pearson"/>
    <s v="Regular Air"/>
    <s v="Home Office"/>
    <s v="Office Supplies"/>
    <s v="Paper"/>
    <s v="Small Box"/>
    <s v="Xerox 1923"/>
    <n v="0.37"/>
    <x v="0"/>
    <x v="1"/>
    <s v="Massachusetts"/>
    <x v="28"/>
    <n v="2109"/>
    <d v="2015-02-27T00:00:00"/>
    <d v="2015-02-28T00:00:00"/>
    <n v="-40.008800000000001"/>
    <n v="23"/>
    <n v="157.78"/>
    <n v="89389"/>
    <s v="Low"/>
    <s v="Low Risk"/>
    <s v="No Discount"/>
    <s v="Other"/>
    <n v="1065"/>
  </r>
  <r>
    <x v="1"/>
    <n v="0.03"/>
    <n v="5.44"/>
    <n v="7.46"/>
    <n v="1054"/>
    <s v="Keith R Atkinson"/>
    <s v="Express Air"/>
    <s v="Home Office"/>
    <s v="Office Supplies"/>
    <s v="Binders and Binder Accessories"/>
    <s v="Small Box"/>
    <s v="Wilson Jones Custom Binder Spines &amp; Labels"/>
    <n v="0.36"/>
    <x v="0"/>
    <x v="0"/>
    <s v="Arizona"/>
    <x v="285"/>
    <n v="85374"/>
    <d v="2015-05-25T00:00:00"/>
    <d v="2015-05-27T00:00:00"/>
    <n v="-51.704000000000001"/>
    <n v="4"/>
    <n v="26.31"/>
    <n v="90069"/>
    <s v="Low"/>
    <s v="Low Risk"/>
    <s v="Discount Applied"/>
    <s v="Other"/>
    <n v="1755"/>
  </r>
  <r>
    <x v="1"/>
    <n v="0.08"/>
    <n v="26.38"/>
    <n v="5.58"/>
    <n v="1054"/>
    <s v="Keith R Atkinson"/>
    <s v="Regular Air"/>
    <s v="Home Office"/>
    <s v="Office Supplies"/>
    <s v="Paper"/>
    <s v="Small Box"/>
    <s v="Xerox 1883"/>
    <n v="0.39"/>
    <x v="0"/>
    <x v="0"/>
    <s v="Arizona"/>
    <x v="285"/>
    <n v="85374"/>
    <d v="2015-05-25T00:00:00"/>
    <d v="2015-05-26T00:00:00"/>
    <n v="144.7482"/>
    <n v="8"/>
    <n v="209.78"/>
    <n v="90069"/>
    <s v="High"/>
    <s v="Low Risk"/>
    <s v="Discount Applied"/>
    <s v="Other"/>
    <n v="962"/>
  </r>
  <r>
    <x v="1"/>
    <n v="0.06"/>
    <n v="20.99"/>
    <n v="2.5"/>
    <n v="1054"/>
    <s v="Keith R Atkinson"/>
    <s v="Regular Air"/>
    <s v="Home Office"/>
    <s v="Technology"/>
    <s v="Telephones and Communication"/>
    <s v="Wrap Bag"/>
    <s v="Accessory37"/>
    <n v="0.81"/>
    <x v="0"/>
    <x v="0"/>
    <s v="Arizona"/>
    <x v="285"/>
    <n v="85374"/>
    <d v="2015-05-25T00:00:00"/>
    <d v="2015-05-27T00:00:00"/>
    <n v="-112.18899999999999"/>
    <n v="1"/>
    <n v="17.829999999999998"/>
    <n v="90069"/>
    <s v="Low"/>
    <s v="Low Risk"/>
    <s v="Discount Applied"/>
    <s v="Other"/>
    <n v="1839"/>
  </r>
  <r>
    <x v="3"/>
    <n v="0.09"/>
    <n v="138.75"/>
    <n v="52.42"/>
    <n v="1060"/>
    <s v="Gene Gilliam"/>
    <s v="Delivery Truck"/>
    <s v="Home Office"/>
    <s v="Furniture"/>
    <s v="Tables"/>
    <s v="Jumbo Box"/>
    <s v="Balt Split Level Computer Training Table"/>
    <n v="0.74"/>
    <x v="0"/>
    <x v="3"/>
    <s v="Georgia"/>
    <x v="135"/>
    <n v="30318"/>
    <d v="2015-03-24T00:00:00"/>
    <d v="2015-03-25T00:00:00"/>
    <n v="-445.97177625000006"/>
    <n v="23"/>
    <n v="2527.79"/>
    <n v="58628"/>
    <s v="Low"/>
    <s v="Low Risk"/>
    <s v="Discount Applied"/>
    <s v="Other"/>
    <n v="188"/>
  </r>
  <r>
    <x v="4"/>
    <n v="7.0000000000000007E-2"/>
    <n v="6.3"/>
    <n v="0.5"/>
    <n v="1060"/>
    <s v="Gene Gilliam"/>
    <s v="Regular Air"/>
    <s v="Home Office"/>
    <s v="Office Supplies"/>
    <s v="Labels"/>
    <s v="Small Box"/>
    <s v="Avery 51"/>
    <n v="0.39"/>
    <x v="0"/>
    <x v="3"/>
    <s v="Georgia"/>
    <x v="135"/>
    <n v="30318"/>
    <d v="2015-05-30T00:00:00"/>
    <d v="2015-05-30T00:00:00"/>
    <n v="4.1673999999999998"/>
    <n v="20"/>
    <n v="121.87"/>
    <n v="57061"/>
    <s v="High"/>
    <s v="Low Risk"/>
    <s v="Discount Applied"/>
    <s v="Other"/>
    <n v="1161"/>
  </r>
  <r>
    <x v="3"/>
    <n v="0.09"/>
    <n v="138.75"/>
    <n v="52.42"/>
    <n v="1062"/>
    <s v="Willie Robinson"/>
    <s v="Delivery Truck"/>
    <s v="Home Office"/>
    <s v="Furniture"/>
    <s v="Tables"/>
    <s v="Jumbo Box"/>
    <s v="Balt Split Level Computer Training Table"/>
    <n v="0.74"/>
    <x v="0"/>
    <x v="1"/>
    <s v="New York"/>
    <x v="286"/>
    <n v="11727"/>
    <d v="2015-03-24T00:00:00"/>
    <d v="2015-03-25T00:00:00"/>
    <n v="-335.31712500000003"/>
    <n v="6"/>
    <n v="659.42"/>
    <n v="91354"/>
    <s v="Low"/>
    <s v="Low Risk"/>
    <s v="Discount Applied"/>
    <s v="Other"/>
    <n v="548"/>
  </r>
  <r>
    <x v="4"/>
    <n v="0.04"/>
    <n v="22.38"/>
    <n v="15.1"/>
    <n v="1062"/>
    <s v="Willie Robinson"/>
    <s v="Regular Air"/>
    <s v="Home Office"/>
    <s v="Office Supplies"/>
    <s v="Binders and Binder Accessories"/>
    <s v="Small Box"/>
    <s v="Avery Flip-Chart Easel Binder, Black"/>
    <n v="0.38"/>
    <x v="0"/>
    <x v="1"/>
    <s v="New York"/>
    <x v="286"/>
    <n v="11727"/>
    <d v="2015-05-30T00:00:00"/>
    <d v="2015-06-07T00:00:00"/>
    <n v="16.021800000000013"/>
    <n v="18"/>
    <n v="403.53"/>
    <n v="91355"/>
    <s v="High"/>
    <s v="Low Risk"/>
    <s v="Discount Applied"/>
    <s v="Other"/>
    <n v="714"/>
  </r>
  <r>
    <x v="4"/>
    <n v="0.06"/>
    <n v="17.78"/>
    <n v="5.03"/>
    <n v="1062"/>
    <s v="Willie Robinson"/>
    <s v="Regular Air"/>
    <s v="Home Office"/>
    <s v="Furniture"/>
    <s v="Office Furnishings"/>
    <s v="Small Box"/>
    <s v="Seth Thomas 13 1/2&quot; Wall Clock"/>
    <n v="0.54"/>
    <x v="0"/>
    <x v="1"/>
    <s v="New York"/>
    <x v="286"/>
    <n v="11727"/>
    <d v="2015-05-30T00:00:00"/>
    <d v="2015-06-02T00:00:00"/>
    <n v="38.067299999999996"/>
    <n v="3"/>
    <n v="55.17"/>
    <n v="91355"/>
    <s v="High"/>
    <s v="Low Risk"/>
    <s v="Discount Applied"/>
    <s v="Other"/>
    <n v="1498"/>
  </r>
  <r>
    <x v="2"/>
    <n v="0.01"/>
    <n v="15.99"/>
    <n v="13.18"/>
    <n v="1065"/>
    <s v="Vicki Bond"/>
    <s v="Regular Air"/>
    <s v="Home Office"/>
    <s v="Office Supplies"/>
    <s v="Binders and Binder Accessories"/>
    <s v="Small Box"/>
    <s v="GBC Pre-Punched Binding Paper, Plastic, White, 8-1/2&quot; x 11&quot;"/>
    <n v="0.37"/>
    <x v="0"/>
    <x v="2"/>
    <s v="Illinois"/>
    <x v="287"/>
    <n v="60459"/>
    <d v="2015-02-18T00:00:00"/>
    <d v="2015-02-20T00:00:00"/>
    <n v="-99.435440000000014"/>
    <n v="23"/>
    <n v="377.44"/>
    <n v="88899"/>
    <s v="Low"/>
    <s v="Low Risk"/>
    <s v="Discount Applied"/>
    <s v="Other"/>
    <n v="740"/>
  </r>
  <r>
    <x v="4"/>
    <n v="0.04"/>
    <n v="22.84"/>
    <n v="16.87"/>
    <n v="1068"/>
    <s v="Erik Barr"/>
    <s v="Regular Air"/>
    <s v="Home Office"/>
    <s v="Office Supplies"/>
    <s v="Paper"/>
    <s v="Small Box"/>
    <s v="Xerox 1982"/>
    <n v="0.39"/>
    <x v="0"/>
    <x v="2"/>
    <s v="Illinois"/>
    <x v="288"/>
    <n v="60409"/>
    <d v="2015-03-16T00:00:00"/>
    <d v="2015-03-16T00:00:00"/>
    <n v="-97.28"/>
    <n v="12"/>
    <n v="286.39999999999998"/>
    <n v="87109"/>
    <s v="Low"/>
    <s v="Low Risk"/>
    <s v="Discount Applied"/>
    <s v="Other"/>
    <n v="837"/>
  </r>
  <r>
    <x v="3"/>
    <n v="0.02"/>
    <n v="15.94"/>
    <n v="5.45"/>
    <n v="1069"/>
    <s v="Pam Bennett"/>
    <s v="Regular Air"/>
    <s v="Home Office"/>
    <s v="Office Supplies"/>
    <s v="Pens &amp; Art Supplies"/>
    <s v="Small Pack"/>
    <s v="Boston 16701 Slimline Battery Pencil Sharpener"/>
    <n v="0.55000000000000004"/>
    <x v="0"/>
    <x v="2"/>
    <s v="Illinois"/>
    <x v="289"/>
    <n v="62901"/>
    <d v="2015-05-14T00:00:00"/>
    <d v="2015-05-15T00:00:00"/>
    <n v="139.61200000000002"/>
    <n v="41"/>
    <n v="664.34"/>
    <n v="87110"/>
    <s v="High"/>
    <s v="Low Risk"/>
    <s v="Discount Applied"/>
    <s v="Other"/>
    <n v="544"/>
  </r>
  <r>
    <x v="1"/>
    <n v="0.01"/>
    <n v="150.88999999999999"/>
    <n v="60.2"/>
    <n v="1072"/>
    <s v="Marion Owens"/>
    <s v="Delivery Truck"/>
    <s v="Home Office"/>
    <s v="Furniture"/>
    <s v="Chairs &amp; Chairmats"/>
    <s v="Jumbo Drum"/>
    <s v="Global Leather &amp; Oak Executive Chair, Burgundy"/>
    <n v="0.77"/>
    <x v="0"/>
    <x v="1"/>
    <s v="Pennsylvania"/>
    <x v="290"/>
    <n v="18018"/>
    <d v="2015-03-27T00:00:00"/>
    <d v="2015-03-30T00:00:00"/>
    <n v="-505.76"/>
    <n v="3"/>
    <n v="473.53"/>
    <n v="89631"/>
    <s v="Low"/>
    <s v="Low Risk"/>
    <s v="Discount Applied"/>
    <s v="Other"/>
    <n v="657"/>
  </r>
  <r>
    <x v="0"/>
    <n v="0.04"/>
    <n v="19.23"/>
    <n v="6.15"/>
    <n v="1075"/>
    <s v="Theodore Tyson"/>
    <s v="Regular Air"/>
    <s v="Home Office"/>
    <s v="Furniture"/>
    <s v="Office Furnishings"/>
    <s v="Small Pack"/>
    <s v="Executive Impressions 13&quot; Clairmont Wall Clock"/>
    <n v="0.44"/>
    <x v="0"/>
    <x v="2"/>
    <s v="Illinois"/>
    <x v="291"/>
    <n v="60441"/>
    <d v="2015-03-09T00:00:00"/>
    <d v="2015-03-10T00:00:00"/>
    <n v="152.43479999999997"/>
    <n v="11"/>
    <n v="220.92"/>
    <n v="86422"/>
    <s v="High"/>
    <s v="Low Risk"/>
    <s v="Discount Applied"/>
    <s v="Other"/>
    <n v="946"/>
  </r>
  <r>
    <x v="1"/>
    <n v="0.08"/>
    <n v="13.9"/>
    <n v="7.59"/>
    <n v="1080"/>
    <s v="Colleen Fletcher"/>
    <s v="Regular Air"/>
    <s v="Home Office"/>
    <s v="Office Supplies"/>
    <s v="Scissors, Rulers and Trimmers"/>
    <s v="Small Pack"/>
    <s v="Acme Hot Forged Carbon Steel Scissors with Nickel-Plated Handles, 3 7/8&quot; Cut, 8&quot;L"/>
    <n v="0.56000000000000005"/>
    <x v="0"/>
    <x v="2"/>
    <s v="Illinois"/>
    <x v="292"/>
    <n v="60174"/>
    <d v="2015-05-08T00:00:00"/>
    <d v="2015-05-09T00:00:00"/>
    <n v="9.862000000000009"/>
    <n v="14"/>
    <n v="196.41"/>
    <n v="88461"/>
    <s v="High"/>
    <s v="Low Risk"/>
    <s v="Discount Applied"/>
    <s v="Other"/>
    <n v="995"/>
  </r>
  <r>
    <x v="1"/>
    <n v="7.0000000000000007E-2"/>
    <n v="55.99"/>
    <n v="5"/>
    <n v="1083"/>
    <s v="Hazel Dale"/>
    <s v="Express Air"/>
    <s v="Home Office"/>
    <s v="Technology"/>
    <s v="Telephones and Communication"/>
    <s v="Small Pack"/>
    <s v="Accessory36"/>
    <n v="0.83"/>
    <x v="0"/>
    <x v="2"/>
    <s v="Illinois"/>
    <x v="293"/>
    <n v="62701"/>
    <d v="2015-03-31T00:00:00"/>
    <d v="2015-04-02T00:00:00"/>
    <n v="-232.99100000000001"/>
    <n v="1"/>
    <n v="54.08"/>
    <n v="88460"/>
    <s v="Low"/>
    <s v="Low Risk"/>
    <s v="Discount Applied"/>
    <s v="Other"/>
    <n v="1503"/>
  </r>
  <r>
    <x v="1"/>
    <n v="0.05"/>
    <n v="7.64"/>
    <n v="5.83"/>
    <n v="1085"/>
    <s v="Ted Dunlap"/>
    <s v="Regular Air"/>
    <s v="Home Office"/>
    <s v="Office Supplies"/>
    <s v="Paper"/>
    <s v="Wrap Bag"/>
    <s v="Rediform Wirebound &quot;Phone Memo&quot; Message Book, 11 x 5-3/4"/>
    <n v="0.36"/>
    <x v="0"/>
    <x v="1"/>
    <s v="New York"/>
    <x v="294"/>
    <n v="11729"/>
    <d v="2015-01-05T00:00:00"/>
    <d v="2015-01-06T00:00:00"/>
    <n v="-40.275199999999998"/>
    <n v="6"/>
    <n v="47.18"/>
    <n v="86122"/>
    <s v="Low"/>
    <s v="Low Risk"/>
    <s v="Discount Applied"/>
    <s v="Other"/>
    <n v="1554"/>
  </r>
  <r>
    <x v="0"/>
    <n v="0.04"/>
    <n v="9.06"/>
    <n v="9.86"/>
    <n v="1085"/>
    <s v="Ted Dunlap"/>
    <s v="Regular Air"/>
    <s v="Home Office"/>
    <s v="Office Supplies"/>
    <s v="Paper"/>
    <s v="Small Box"/>
    <s v="Southworth 25% Cotton Linen-Finish Paper &amp; Envelopes"/>
    <n v="0.4"/>
    <x v="0"/>
    <x v="1"/>
    <s v="New York"/>
    <x v="294"/>
    <n v="11729"/>
    <d v="2015-04-24T00:00:00"/>
    <d v="2015-04-25T00:00:00"/>
    <n v="-53.25"/>
    <n v="3"/>
    <n v="30.87"/>
    <n v="86123"/>
    <s v="Low"/>
    <s v="Low Risk"/>
    <s v="Discount Applied"/>
    <s v="Other"/>
    <n v="1709"/>
  </r>
  <r>
    <x v="1"/>
    <n v="0.06"/>
    <n v="30.42"/>
    <n v="8.65"/>
    <n v="1085"/>
    <s v="Ted Dunlap"/>
    <s v="Regular Air"/>
    <s v="Home Office"/>
    <s v="Technology"/>
    <s v="Computer Peripherals"/>
    <s v="Small Box"/>
    <s v="Fellowes Internet Keyboard, Platinum"/>
    <n v="0.74"/>
    <x v="0"/>
    <x v="1"/>
    <s v="New York"/>
    <x v="294"/>
    <n v="11729"/>
    <d v="2015-05-13T00:00:00"/>
    <d v="2015-05-15T00:00:00"/>
    <n v="-159.25"/>
    <n v="10"/>
    <n v="309.05"/>
    <n v="86124"/>
    <s v="Low"/>
    <s v="Low Risk"/>
    <s v="Discount Applied"/>
    <s v="Other"/>
    <n v="811"/>
  </r>
  <r>
    <x v="1"/>
    <n v="0.02"/>
    <n v="37.94"/>
    <n v="5.08"/>
    <n v="1085"/>
    <s v="Ted Dunlap"/>
    <s v="Regular Air"/>
    <s v="Home Office"/>
    <s v="Office Supplies"/>
    <s v="Paper"/>
    <s v="Wrap Bag"/>
    <s v="Snap-A-Way® Black Print Carbonless Ruled Speed Letter, Triplicate"/>
    <n v="0.38"/>
    <x v="0"/>
    <x v="1"/>
    <s v="New York"/>
    <x v="294"/>
    <n v="11729"/>
    <d v="2015-05-13T00:00:00"/>
    <d v="2015-05-14T00:00:00"/>
    <n v="206.517"/>
    <n v="8"/>
    <n v="299.3"/>
    <n v="86124"/>
    <s v="High"/>
    <s v="Low Risk"/>
    <s v="Discount Applied"/>
    <s v="Other"/>
    <n v="820"/>
  </r>
  <r>
    <x v="0"/>
    <n v="0.04"/>
    <n v="14.27"/>
    <n v="7.27"/>
    <n v="1086"/>
    <s v="Leon Peele"/>
    <s v="Regular Air"/>
    <s v="Home Office"/>
    <s v="Office Supplies"/>
    <s v="Binders and Binder Accessories"/>
    <s v="Small Box"/>
    <s v="GBC Laser Imprintable Binding System Covers, Desert Sand"/>
    <n v="0.38"/>
    <x v="0"/>
    <x v="1"/>
    <s v="New York"/>
    <x v="295"/>
    <n v="11746"/>
    <d v="2015-04-24T00:00:00"/>
    <d v="2015-04-25T00:00:00"/>
    <n v="2.125"/>
    <n v="3"/>
    <n v="45.24"/>
    <n v="86123"/>
    <s v="High"/>
    <s v="Low Risk"/>
    <s v="Discount Applied"/>
    <s v="Other"/>
    <n v="1569"/>
  </r>
  <r>
    <x v="3"/>
    <n v="0.02"/>
    <n v="15.14"/>
    <n v="4.53"/>
    <n v="1101"/>
    <s v="Kimberly McCarthy"/>
    <s v="Regular Air"/>
    <s v="Home Office"/>
    <s v="Office Supplies"/>
    <s v="Storage &amp; Organization"/>
    <s v="Small Box"/>
    <s v="Eldon® Gobal File Keepers"/>
    <n v="0.81"/>
    <x v="0"/>
    <x v="0"/>
    <s v="California"/>
    <x v="265"/>
    <n v="93030"/>
    <d v="2015-05-05T00:00:00"/>
    <d v="2015-05-06T00:00:00"/>
    <n v="5.8840000000000074"/>
    <n v="3"/>
    <n v="51.02"/>
    <n v="91488"/>
    <s v="High"/>
    <s v="Low Risk"/>
    <s v="Discount Applied"/>
    <s v="Other"/>
    <n v="1530"/>
  </r>
  <r>
    <x v="1"/>
    <n v="0.05"/>
    <n v="328.14"/>
    <n v="91.05"/>
    <n v="1103"/>
    <s v="Sidney Bowling"/>
    <s v="Delivery Truck"/>
    <s v="Home Office"/>
    <s v="Office Supplies"/>
    <s v="Appliances"/>
    <s v="Jumbo Drum"/>
    <s v="Sanyo Counter Height Refrigerator with Crisper, 3.6 Cubic Foot, Stainless Steel/Black"/>
    <n v="0.56999999999999995"/>
    <x v="0"/>
    <x v="2"/>
    <s v="Nebraska"/>
    <x v="296"/>
    <n v="68046"/>
    <d v="2015-04-10T00:00:00"/>
    <d v="2015-04-11T00:00:00"/>
    <n v="772.04"/>
    <n v="7"/>
    <n v="2291.39"/>
    <n v="90977"/>
    <s v="High"/>
    <s v="Low Risk"/>
    <s v="Discount Applied"/>
    <s v="Other"/>
    <n v="215"/>
  </r>
  <r>
    <x v="1"/>
    <n v="0.05"/>
    <n v="328.14"/>
    <n v="91.05"/>
    <n v="1104"/>
    <s v="Timothy Ross"/>
    <s v="Delivery Truck"/>
    <s v="Home Office"/>
    <s v="Office Supplies"/>
    <s v="Appliances"/>
    <s v="Jumbo Drum"/>
    <s v="Sanyo Counter Height Refrigerator with Crisper, 3.6 Cubic Foot, Stainless Steel/Black"/>
    <n v="0.56999999999999995"/>
    <x v="0"/>
    <x v="1"/>
    <s v="New York"/>
    <x v="8"/>
    <n v="10282"/>
    <d v="2015-04-10T00:00:00"/>
    <d v="2015-04-11T00:00:00"/>
    <n v="772.04"/>
    <n v="29"/>
    <n v="9492.92"/>
    <n v="27456"/>
    <s v="High"/>
    <s v="Low Risk"/>
    <s v="Discount Applied"/>
    <s v="Other"/>
    <n v="27"/>
  </r>
  <r>
    <x v="3"/>
    <n v="0.04"/>
    <n v="6.35"/>
    <n v="1.02"/>
    <n v="1106"/>
    <s v="Maxine Collier Grady"/>
    <s v="Regular Air"/>
    <s v="Home Office"/>
    <s v="Office Supplies"/>
    <s v="Paper"/>
    <s v="Wrap Bag"/>
    <s v="Telephone Message Books with Fax/Mobile Section, 5 1/2&quot; x 3 3/16&quot;"/>
    <n v="0.39"/>
    <x v="0"/>
    <x v="2"/>
    <s v="Texas"/>
    <x v="188"/>
    <n v="75220"/>
    <d v="2015-05-20T00:00:00"/>
    <d v="2015-05-23T00:00:00"/>
    <n v="81.91"/>
    <n v="52"/>
    <n v="318.47000000000003"/>
    <n v="20261"/>
    <s v="High"/>
    <s v="Low Risk"/>
    <s v="Discount Applied"/>
    <s v="Other"/>
    <n v="802"/>
  </r>
  <r>
    <x v="0"/>
    <n v="0.01"/>
    <n v="9.31"/>
    <n v="3.98"/>
    <n v="1106"/>
    <s v="Maxine Collier Grady"/>
    <s v="Regular Air"/>
    <s v="Home Office"/>
    <s v="Office Supplies"/>
    <s v="Scissors, Rulers and Trimmers"/>
    <s v="Small Pack"/>
    <s v="Acme® Forged Steel Scissors with Black Enamel Handles"/>
    <n v="0.56000000000000005"/>
    <x v="0"/>
    <x v="2"/>
    <s v="Texas"/>
    <x v="188"/>
    <n v="75220"/>
    <d v="2015-05-21T00:00:00"/>
    <d v="2015-05-22T00:00:00"/>
    <n v="-10.9"/>
    <n v="61"/>
    <n v="586.96"/>
    <n v="646"/>
    <s v="Low"/>
    <s v="Low Risk"/>
    <s v="Discount Applied"/>
    <s v="Other"/>
    <n v="593"/>
  </r>
  <r>
    <x v="1"/>
    <n v="0.08"/>
    <n v="140.81"/>
    <n v="24.49"/>
    <n v="1106"/>
    <s v="Maxine Collier Grady"/>
    <s v="Regular Air"/>
    <s v="Home Office"/>
    <s v="Furniture"/>
    <s v="Chairs &amp; Chairmats"/>
    <s v="Large Box"/>
    <s v="Hon Olson Stacker Stools"/>
    <n v="0.56999999999999995"/>
    <x v="0"/>
    <x v="2"/>
    <s v="Texas"/>
    <x v="188"/>
    <n v="75220"/>
    <d v="2015-06-06T00:00:00"/>
    <d v="2015-06-08T00:00:00"/>
    <n v="1232.79"/>
    <n v="81"/>
    <n v="11272.77"/>
    <n v="45824"/>
    <s v="High"/>
    <s v="Low Risk"/>
    <s v="Discount Applied"/>
    <s v="Other"/>
    <n v="13"/>
  </r>
  <r>
    <x v="0"/>
    <n v="0.01"/>
    <n v="9.31"/>
    <n v="3.98"/>
    <n v="1107"/>
    <s v="Joanna Keith"/>
    <s v="Regular Air"/>
    <s v="Home Office"/>
    <s v="Office Supplies"/>
    <s v="Scissors, Rulers and Trimmers"/>
    <s v="Small Pack"/>
    <s v="Acme® Forged Steel Scissors with Black Enamel Handles"/>
    <n v="0.56000000000000005"/>
    <x v="0"/>
    <x v="2"/>
    <s v="Texas"/>
    <x v="297"/>
    <n v="77566"/>
    <d v="2015-05-21T00:00:00"/>
    <d v="2015-05-22T00:00:00"/>
    <n v="2.1800000000000015"/>
    <n v="15"/>
    <n v="144.33000000000001"/>
    <n v="86411"/>
    <s v="High"/>
    <s v="Low Risk"/>
    <s v="Discount Applied"/>
    <s v="Other"/>
    <n v="1098"/>
  </r>
  <r>
    <x v="3"/>
    <n v="0.09"/>
    <n v="31.74"/>
    <n v="12.62"/>
    <n v="1108"/>
    <s v="Dwight Bishop"/>
    <s v="Express Air"/>
    <s v="Home Office"/>
    <s v="Office Supplies"/>
    <s v="Binders and Binder Accessories"/>
    <s v="Small Box"/>
    <s v="GBC Wire Binding Strips"/>
    <n v="0.37"/>
    <x v="0"/>
    <x v="2"/>
    <s v="Texas"/>
    <x v="298"/>
    <n v="75146"/>
    <d v="2015-05-20T00:00:00"/>
    <d v="2015-05-20T00:00:00"/>
    <n v="67.107500000000002"/>
    <n v="9"/>
    <n v="270.55"/>
    <n v="86409"/>
    <s v="High"/>
    <s v="Low Risk"/>
    <s v="Discount Applied"/>
    <s v="Other"/>
    <n v="863"/>
  </r>
  <r>
    <x v="3"/>
    <n v="0.04"/>
    <n v="6.35"/>
    <n v="1.02"/>
    <n v="1108"/>
    <s v="Dwight Bishop"/>
    <s v="Regular Air"/>
    <s v="Home Office"/>
    <s v="Office Supplies"/>
    <s v="Paper"/>
    <s v="Wrap Bag"/>
    <s v="Telephone Message Books with Fax/Mobile Section, 5 1/2&quot; x 3 3/16&quot;"/>
    <n v="0.39"/>
    <x v="0"/>
    <x v="2"/>
    <s v="Texas"/>
    <x v="298"/>
    <n v="75146"/>
    <d v="2015-05-20T00:00:00"/>
    <d v="2015-05-23T00:00:00"/>
    <n v="54.937799999999996"/>
    <n v="13"/>
    <n v="79.62"/>
    <n v="86409"/>
    <s v="High"/>
    <s v="Low Risk"/>
    <s v="Discount Applied"/>
    <s v="Other"/>
    <n v="1339"/>
  </r>
  <r>
    <x v="3"/>
    <n v="0.02"/>
    <n v="65.989999999999995"/>
    <n v="8.99"/>
    <n v="1108"/>
    <s v="Dwight Bishop"/>
    <s v="Express Air"/>
    <s v="Home Office"/>
    <s v="Technology"/>
    <s v="Telephones and Communication"/>
    <s v="Small Box"/>
    <s v="Talkabout T8367"/>
    <n v="0.56000000000000005"/>
    <x v="0"/>
    <x v="2"/>
    <s v="Texas"/>
    <x v="298"/>
    <n v="75146"/>
    <d v="2015-05-20T00:00:00"/>
    <d v="2015-05-21T00:00:00"/>
    <n v="168.23699999999999"/>
    <n v="8"/>
    <n v="479.79"/>
    <n v="86409"/>
    <s v="High"/>
    <s v="Low Risk"/>
    <s v="Discount Applied"/>
    <s v="Other"/>
    <n v="653"/>
  </r>
  <r>
    <x v="3"/>
    <n v="0.08"/>
    <n v="8.3699999999999992"/>
    <n v="10.16"/>
    <n v="1109"/>
    <s v="Dennis Welch"/>
    <s v="Regular Air"/>
    <s v="Home Office"/>
    <s v="Furniture"/>
    <s v="Office Furnishings"/>
    <s v="Large Box"/>
    <s v="Westinghouse Clip-On Gooseneck Lamps"/>
    <n v="0.59"/>
    <x v="0"/>
    <x v="2"/>
    <s v="Texas"/>
    <x v="299"/>
    <n v="78041"/>
    <d v="2015-06-29T00:00:00"/>
    <d v="2015-06-29T00:00:00"/>
    <n v="-169.232"/>
    <n v="13"/>
    <n v="108.99"/>
    <n v="86410"/>
    <s v="Low"/>
    <s v="Low Risk"/>
    <s v="Discount Applied"/>
    <s v="Other"/>
    <n v="1206"/>
  </r>
  <r>
    <x v="1"/>
    <n v="0.03"/>
    <n v="300.98"/>
    <n v="54.92"/>
    <n v="1112"/>
    <s v="Luis Kerr"/>
    <s v="Delivery Truck"/>
    <s v="Home Office"/>
    <s v="Furniture"/>
    <s v="Bookcases"/>
    <s v="Jumbo Box"/>
    <s v="Atlantic Metals Mobile 5-Shelf Bookcases, Custom Colors"/>
    <n v="0.55000000000000004"/>
    <x v="0"/>
    <x v="0"/>
    <s v="California"/>
    <x v="300"/>
    <n v="92399"/>
    <d v="2015-04-02T00:00:00"/>
    <d v="2015-04-04T00:00:00"/>
    <n v="1272.5808"/>
    <n v="12"/>
    <n v="3527.82"/>
    <n v="90832"/>
    <s v="High"/>
    <s v="Low Risk"/>
    <s v="Discount Applied"/>
    <s v="Other"/>
    <n v="141"/>
  </r>
  <r>
    <x v="1"/>
    <n v="0.02"/>
    <n v="2550.14"/>
    <n v="29.7"/>
    <n v="1112"/>
    <s v="Luis Kerr"/>
    <s v="Delivery Truck"/>
    <s v="Home Office"/>
    <s v="Technology"/>
    <s v="Office Machines"/>
    <s v="Jumbo Drum"/>
    <s v="Epson DFX-8500 Dot Matrix Printer"/>
    <n v="0.56999999999999995"/>
    <x v="0"/>
    <x v="0"/>
    <s v="California"/>
    <x v="300"/>
    <n v="92399"/>
    <d v="2015-04-02T00:00:00"/>
    <d v="2015-04-04T00:00:00"/>
    <n v="-5390.7388920000003"/>
    <n v="2"/>
    <n v="4698.21"/>
    <n v="90832"/>
    <s v="Low"/>
    <s v="Low Risk"/>
    <s v="Discount Applied"/>
    <s v="Other"/>
    <n v="102"/>
  </r>
  <r>
    <x v="2"/>
    <n v="0.01"/>
    <n v="2.89"/>
    <n v="0.5"/>
    <n v="1113"/>
    <s v="Julia Reynolds"/>
    <s v="Regular Air"/>
    <s v="Home Office"/>
    <s v="Office Supplies"/>
    <s v="Labels"/>
    <s v="Small Box"/>
    <s v="Avery 498"/>
    <n v="0.38"/>
    <x v="0"/>
    <x v="0"/>
    <s v="Colorado"/>
    <x v="301"/>
    <n v="80004"/>
    <d v="2015-04-06T00:00:00"/>
    <d v="2015-04-07T00:00:00"/>
    <n v="29.725199999999997"/>
    <n v="14"/>
    <n v="43.08"/>
    <n v="90833"/>
    <s v="High"/>
    <s v="Low Risk"/>
    <s v="Discount Applied"/>
    <s v="Other"/>
    <n v="1590"/>
  </r>
  <r>
    <x v="2"/>
    <n v="0"/>
    <n v="55.99"/>
    <n v="5"/>
    <n v="1113"/>
    <s v="Julia Reynolds"/>
    <s v="Regular Air"/>
    <s v="Home Office"/>
    <s v="Technology"/>
    <s v="Telephones and Communication"/>
    <s v="Small Pack"/>
    <s v="Accessory6"/>
    <n v="0.8"/>
    <x v="0"/>
    <x v="0"/>
    <s v="Colorado"/>
    <x v="301"/>
    <n v="80004"/>
    <d v="2015-04-06T00:00:00"/>
    <d v="2015-04-08T00:00:00"/>
    <n v="-187.11"/>
    <n v="5"/>
    <n v="258.93"/>
    <n v="90833"/>
    <s v="Low"/>
    <s v="Low Risk"/>
    <s v="No Discount"/>
    <s v="Other"/>
    <n v="883"/>
  </r>
  <r>
    <x v="1"/>
    <n v="0.06"/>
    <n v="64.650000000000006"/>
    <n v="35"/>
    <n v="1117"/>
    <s v="Samantha Koch"/>
    <s v="Regular Air"/>
    <s v="Home Office"/>
    <s v="Office Supplies"/>
    <s v="Storage &amp; Organization"/>
    <s v="Large Box"/>
    <s v="Space Solutions Commercial Steel Shelving"/>
    <n v="0.8"/>
    <x v="0"/>
    <x v="0"/>
    <s v="Arizona"/>
    <x v="302"/>
    <n v="85705"/>
    <d v="2015-02-05T00:00:00"/>
    <d v="2015-02-06T00:00:00"/>
    <n v="-139.28720000000001"/>
    <n v="4"/>
    <n v="277.60000000000002"/>
    <n v="86768"/>
    <s v="Low"/>
    <s v="Low Risk"/>
    <s v="Discount Applied"/>
    <s v="Other"/>
    <n v="853"/>
  </r>
  <r>
    <x v="4"/>
    <n v="0.04"/>
    <n v="19.98"/>
    <n v="8.68"/>
    <n v="1121"/>
    <s v="Tonya Proctor"/>
    <s v="Regular Air"/>
    <s v="Home Office"/>
    <s v="Office Supplies"/>
    <s v="Paper"/>
    <s v="Small Box"/>
    <s v="Southworth 25% Cotton Premium Laser Paper and Envelopes"/>
    <n v="0.37"/>
    <x v="0"/>
    <x v="0"/>
    <s v="California"/>
    <x v="303"/>
    <n v="92592"/>
    <d v="2015-02-07T00:00:00"/>
    <d v="2015-02-14T00:00:00"/>
    <n v="108"/>
    <n v="8"/>
    <n v="168.04"/>
    <n v="86767"/>
    <s v="High"/>
    <s v="Low Risk"/>
    <s v="Discount Applied"/>
    <s v="Other"/>
    <n v="1044"/>
  </r>
  <r>
    <x v="4"/>
    <n v="0.08"/>
    <n v="125.99"/>
    <n v="7.69"/>
    <n v="1121"/>
    <s v="Tonya Proctor"/>
    <s v="Regular Air"/>
    <s v="Home Office"/>
    <s v="Technology"/>
    <s v="Telephones and Communication"/>
    <s v="Small Box"/>
    <s v="Timeport L7089"/>
    <n v="0.57999999999999996"/>
    <x v="0"/>
    <x v="0"/>
    <s v="California"/>
    <x v="303"/>
    <n v="92592"/>
    <d v="2015-02-07T00:00:00"/>
    <d v="2015-02-09T00:00:00"/>
    <n v="377.154"/>
    <n v="7"/>
    <n v="703.46"/>
    <n v="86767"/>
    <s v="High"/>
    <s v="Low Risk"/>
    <s v="Discount Applied"/>
    <s v="Other"/>
    <n v="528"/>
  </r>
  <r>
    <x v="0"/>
    <n v="0.03"/>
    <n v="7.3"/>
    <n v="7.72"/>
    <n v="1123"/>
    <s v="Peggy Lanier"/>
    <s v="Regular Air"/>
    <s v="Home Office"/>
    <s v="Office Supplies"/>
    <s v="Binders and Binder Accessories"/>
    <s v="Small Box"/>
    <s v="Angle-D Binders with Locking Rings, Label Holders"/>
    <n v="0.38"/>
    <x v="0"/>
    <x v="0"/>
    <s v="California"/>
    <x v="124"/>
    <n v="95661"/>
    <d v="2015-03-15T00:00:00"/>
    <d v="2015-03-18T00:00:00"/>
    <n v="-127.05200000000001"/>
    <n v="14"/>
    <n v="103.61"/>
    <n v="87015"/>
    <s v="Low"/>
    <s v="Low Risk"/>
    <s v="Discount Applied"/>
    <s v="Other"/>
    <n v="1217"/>
  </r>
  <r>
    <x v="0"/>
    <n v="0.09"/>
    <n v="175.99"/>
    <n v="4.99"/>
    <n v="1123"/>
    <s v="Peggy Lanier"/>
    <s v="Regular Air"/>
    <s v="Home Office"/>
    <s v="Technology"/>
    <s v="Telephones and Communication"/>
    <s v="Small Box"/>
    <s v="5165"/>
    <n v="0.59"/>
    <x v="0"/>
    <x v="0"/>
    <s v="California"/>
    <x v="124"/>
    <n v="95661"/>
    <d v="2015-06-20T00:00:00"/>
    <d v="2015-06-22T00:00:00"/>
    <n v="2169.7464"/>
    <n v="22"/>
    <n v="3144.56"/>
    <n v="87016"/>
    <s v="High"/>
    <s v="Low Risk"/>
    <s v="Discount Applied"/>
    <s v="Other"/>
    <n v="153"/>
  </r>
  <r>
    <x v="0"/>
    <n v="0.09"/>
    <n v="160.97999999999999"/>
    <n v="35.020000000000003"/>
    <n v="1124"/>
    <s v="Randy Jiang"/>
    <s v="Delivery Truck"/>
    <s v="Home Office"/>
    <s v="Furniture"/>
    <s v="Bookcases"/>
    <s v="Jumbo Box"/>
    <s v="Rush Hierlooms Collection Rich Wood Bookcases"/>
    <n v="0.72"/>
    <x v="0"/>
    <x v="1"/>
    <s v="Connecticut"/>
    <x v="304"/>
    <n v="6360"/>
    <d v="2015-06-20T00:00:00"/>
    <d v="2015-06-21T00:00:00"/>
    <n v="-229.93"/>
    <n v="18"/>
    <n v="2653.02"/>
    <n v="87016"/>
    <s v="Low"/>
    <s v="Low Risk"/>
    <s v="Discount Applied"/>
    <s v="Other"/>
    <n v="178"/>
  </r>
  <r>
    <x v="3"/>
    <n v="0.02"/>
    <n v="4.0599999999999996"/>
    <n v="6.89"/>
    <n v="1127"/>
    <s v="Ray Grady"/>
    <s v="Regular Air"/>
    <s v="Home Office"/>
    <s v="Office Supplies"/>
    <s v="Appliances"/>
    <s v="Small Box"/>
    <s v="Eureka Disposable Bags for Sanitaire® Vibra Groomer I® Upright Vac"/>
    <n v="0.6"/>
    <x v="0"/>
    <x v="2"/>
    <s v="Texas"/>
    <x v="305"/>
    <n v="78852"/>
    <d v="2015-02-24T00:00:00"/>
    <d v="2015-02-26T00:00:00"/>
    <n v="-93.735199999999992"/>
    <n v="16"/>
    <n v="66.81"/>
    <n v="87221"/>
    <s v="Low"/>
    <s v="Low Risk"/>
    <s v="Discount Applied"/>
    <s v="Other"/>
    <n v="1411"/>
  </r>
  <r>
    <x v="4"/>
    <n v="0.04"/>
    <n v="4.71"/>
    <n v="0.7"/>
    <n v="1127"/>
    <s v="Ray Grady"/>
    <s v="Regular Air"/>
    <s v="Home Office"/>
    <s v="Office Supplies"/>
    <s v="Rubber Bands"/>
    <s v="Wrap Bag"/>
    <s v="Plymouth Boxed Rubber Bands by Plymouth"/>
    <n v="0.8"/>
    <x v="0"/>
    <x v="2"/>
    <s v="Texas"/>
    <x v="305"/>
    <n v="78852"/>
    <d v="2015-06-22T00:00:00"/>
    <d v="2015-06-26T00:00:00"/>
    <n v="4.53"/>
    <n v="19"/>
    <n v="90.52"/>
    <n v="87222"/>
    <s v="High"/>
    <s v="Low Risk"/>
    <s v="Discount Applied"/>
    <s v="Other"/>
    <n v="1281"/>
  </r>
  <r>
    <x v="4"/>
    <n v="0.06"/>
    <n v="4.2"/>
    <n v="2.2599999999999998"/>
    <n v="1128"/>
    <s v="Kurt O'Connor"/>
    <s v="Regular Air"/>
    <s v="Home Office"/>
    <s v="Office Supplies"/>
    <s v="Paper"/>
    <s v="Wrap Bag"/>
    <s v="Important Message Pads, 50 4-1/4 x 5-1/2 Forms per Pad"/>
    <n v="0.36"/>
    <x v="0"/>
    <x v="2"/>
    <s v="Texas"/>
    <x v="306"/>
    <n v="78539"/>
    <d v="2015-06-22T00:00:00"/>
    <d v="2015-06-27T00:00:00"/>
    <n v="9.7799999999999994"/>
    <n v="13"/>
    <n v="55.97"/>
    <n v="87222"/>
    <s v="High"/>
    <s v="Low Risk"/>
    <s v="Discount Applied"/>
    <s v="Other"/>
    <n v="1491"/>
  </r>
  <r>
    <x v="4"/>
    <n v="0.04"/>
    <n v="8.6"/>
    <n v="6.19"/>
    <n v="1129"/>
    <s v="Pam Patton"/>
    <s v="Regular Air"/>
    <s v="Home Office"/>
    <s v="Office Supplies"/>
    <s v="Binders and Binder Accessories"/>
    <s v="Small Box"/>
    <s v="Avery Printable Repositionable Plastic Tabs"/>
    <n v="0.38"/>
    <x v="0"/>
    <x v="1"/>
    <s v="Massachusetts"/>
    <x v="28"/>
    <n v="2118"/>
    <d v="2015-02-16T00:00:00"/>
    <d v="2015-02-23T00:00:00"/>
    <n v="-63.813500000000005"/>
    <n v="37"/>
    <n v="311.66000000000003"/>
    <n v="32037"/>
    <s v="Low"/>
    <s v="Low Risk"/>
    <s v="Discount Applied"/>
    <s v="Other"/>
    <n v="809"/>
  </r>
  <r>
    <x v="4"/>
    <n v="7.0000000000000007E-2"/>
    <n v="699.99"/>
    <n v="24.49"/>
    <n v="1129"/>
    <s v="Pam Patton"/>
    <s v="Regular Air"/>
    <s v="Home Office"/>
    <s v="Technology"/>
    <s v="Copiers and Fax"/>
    <s v="Large Box"/>
    <s v="Canon Imageclass D680 Copier / Fax"/>
    <n v="0.54"/>
    <x v="0"/>
    <x v="1"/>
    <s v="Massachusetts"/>
    <x v="28"/>
    <n v="2118"/>
    <d v="2015-02-16T00:00:00"/>
    <d v="2015-02-20T00:00:00"/>
    <n v="325.29000000000002"/>
    <n v="15"/>
    <n v="9862.51"/>
    <n v="32037"/>
    <s v="High"/>
    <s v="Low Risk"/>
    <s v="Discount Applied"/>
    <s v="Other"/>
    <n v="20"/>
  </r>
  <r>
    <x v="1"/>
    <n v="0.05"/>
    <n v="5.78"/>
    <n v="7.64"/>
    <n v="1129"/>
    <s v="Pam Patton"/>
    <s v="Express Air"/>
    <s v="Home Office"/>
    <s v="Office Supplies"/>
    <s v="Paper"/>
    <s v="Small Box"/>
    <s v="HP Office Recycled Paper (20Lb. and 87 Bright)"/>
    <n v="0.36"/>
    <x v="0"/>
    <x v="1"/>
    <s v="Massachusetts"/>
    <x v="28"/>
    <n v="2118"/>
    <d v="2015-03-29T00:00:00"/>
    <d v="2015-03-31T00:00:00"/>
    <n v="-116.05"/>
    <n v="29"/>
    <n v="177.41"/>
    <n v="49125"/>
    <s v="Low"/>
    <s v="Low Risk"/>
    <s v="Discount Applied"/>
    <s v="Other"/>
    <n v="1027"/>
  </r>
  <r>
    <x v="3"/>
    <n v="0.02"/>
    <n v="7.64"/>
    <n v="1.39"/>
    <n v="1129"/>
    <s v="Pam Patton"/>
    <s v="Regular Air"/>
    <s v="Home Office"/>
    <s v="Office Supplies"/>
    <s v="Envelopes"/>
    <s v="Small Box"/>
    <s v="#10- 4 1/8&quot; x 9 1/2&quot; Security-Tint Envelopes"/>
    <n v="0.36"/>
    <x v="0"/>
    <x v="1"/>
    <s v="Massachusetts"/>
    <x v="28"/>
    <n v="2118"/>
    <d v="2015-05-21T00:00:00"/>
    <d v="2015-05-23T00:00:00"/>
    <n v="117.38"/>
    <n v="52"/>
    <n v="406.91"/>
    <n v="13735"/>
    <s v="High"/>
    <s v="Low Risk"/>
    <s v="Discount Applied"/>
    <s v="Other"/>
    <n v="711"/>
  </r>
  <r>
    <x v="4"/>
    <n v="0.03"/>
    <n v="30.98"/>
    <n v="6.5"/>
    <n v="1129"/>
    <s v="Pam Patton"/>
    <s v="Regular Air"/>
    <s v="Home Office"/>
    <s v="Technology"/>
    <s v="Computer Peripherals"/>
    <s v="Small Box"/>
    <s v="Logitech Internet Navigator Keyboard"/>
    <n v="0.79"/>
    <x v="0"/>
    <x v="1"/>
    <s v="Massachusetts"/>
    <x v="28"/>
    <n v="2118"/>
    <d v="2015-06-13T00:00:00"/>
    <d v="2015-06-17T00:00:00"/>
    <n v="-144.19999999999999"/>
    <n v="44"/>
    <n v="1332.09"/>
    <n v="39430"/>
    <s v="Low"/>
    <s v="Low Risk"/>
    <s v="Discount Applied"/>
    <s v="Other"/>
    <n v="347"/>
  </r>
  <r>
    <x v="4"/>
    <n v="0.02"/>
    <n v="4.9800000000000004"/>
    <n v="6.07"/>
    <n v="1129"/>
    <s v="Pam Patton"/>
    <s v="Regular Air"/>
    <s v="Home Office"/>
    <s v="Office Supplies"/>
    <s v="Paper"/>
    <s v="Small Box"/>
    <s v="Xerox 1897"/>
    <n v="0.36"/>
    <x v="0"/>
    <x v="1"/>
    <s v="Massachusetts"/>
    <x v="28"/>
    <n v="2118"/>
    <d v="2015-01-26T00:00:00"/>
    <d v="2015-01-28T00:00:00"/>
    <n v="-46.92"/>
    <n v="19"/>
    <n v="105.5"/>
    <n v="57794"/>
    <s v="Low"/>
    <s v="Low Risk"/>
    <s v="Discount Applied"/>
    <s v="Other"/>
    <n v="1214"/>
  </r>
  <r>
    <x v="3"/>
    <n v="0.02"/>
    <n v="7.64"/>
    <n v="1.39"/>
    <n v="1131"/>
    <s v="Benjamin Strauss"/>
    <s v="Regular Air"/>
    <s v="Home Office"/>
    <s v="Office Supplies"/>
    <s v="Envelopes"/>
    <s v="Small Box"/>
    <s v="#10- 4 1/8&quot; x 9 1/2&quot; Security-Tint Envelopes"/>
    <n v="0.36"/>
    <x v="0"/>
    <x v="2"/>
    <s v="Texas"/>
    <x v="307"/>
    <n v="79907"/>
    <d v="2015-05-21T00:00:00"/>
    <d v="2015-05-23T00:00:00"/>
    <n v="70.193699999999993"/>
    <n v="13"/>
    <n v="101.73"/>
    <n v="88103"/>
    <s v="High"/>
    <s v="Low Risk"/>
    <s v="Discount Applied"/>
    <s v="Other"/>
    <n v="1227"/>
  </r>
  <r>
    <x v="3"/>
    <n v="0.06"/>
    <n v="6.37"/>
    <n v="5.19"/>
    <n v="1132"/>
    <s v="Michael Robbins"/>
    <s v="Regular Air"/>
    <s v="Home Office"/>
    <s v="Office Supplies"/>
    <s v="Binders and Binder Accessories"/>
    <s v="Small Box"/>
    <s v="C-Line Peel &amp; Stick Add-On Filing Pockets, 8-3/4 x 5-1/8, 10/Pack"/>
    <n v="0.38"/>
    <x v="0"/>
    <x v="2"/>
    <s v="Texas"/>
    <x v="308"/>
    <n v="76039"/>
    <d v="2015-02-10T00:00:00"/>
    <d v="2015-02-11T00:00:00"/>
    <n v="-48.219499999999996"/>
    <n v="6"/>
    <n v="37.700000000000003"/>
    <n v="88101"/>
    <s v="Low"/>
    <s v="Low Risk"/>
    <s v="Discount Applied"/>
    <s v="Other"/>
    <n v="1644"/>
  </r>
  <r>
    <x v="4"/>
    <n v="0.04"/>
    <n v="8.6"/>
    <n v="6.19"/>
    <n v="1132"/>
    <s v="Michael Robbins"/>
    <s v="Regular Air"/>
    <s v="Home Office"/>
    <s v="Office Supplies"/>
    <s v="Binders and Binder Accessories"/>
    <s v="Small Box"/>
    <s v="Avery Printable Repositionable Plastic Tabs"/>
    <n v="0.38"/>
    <x v="0"/>
    <x v="2"/>
    <s v="Texas"/>
    <x v="308"/>
    <n v="76039"/>
    <d v="2015-02-16T00:00:00"/>
    <d v="2015-02-23T00:00:00"/>
    <n v="-63.813500000000005"/>
    <n v="9"/>
    <n v="75.81"/>
    <n v="88102"/>
    <s v="Low"/>
    <s v="Low Risk"/>
    <s v="Discount Applied"/>
    <s v="Other"/>
    <n v="1361"/>
  </r>
  <r>
    <x v="4"/>
    <n v="7.0000000000000007E-2"/>
    <n v="699.99"/>
    <n v="24.49"/>
    <n v="1132"/>
    <s v="Michael Robbins"/>
    <s v="Regular Air"/>
    <s v="Home Office"/>
    <s v="Technology"/>
    <s v="Copiers and Fax"/>
    <s v="Large Box"/>
    <s v="Canon Imageclass D680 Copier / Fax"/>
    <n v="0.54"/>
    <x v="0"/>
    <x v="2"/>
    <s v="Texas"/>
    <x v="308"/>
    <n v="76039"/>
    <d v="2015-02-16T00:00:00"/>
    <d v="2015-02-20T00:00:00"/>
    <n v="325.29000000000002"/>
    <n v="4"/>
    <n v="2630"/>
    <n v="88102"/>
    <s v="High"/>
    <s v="Low Risk"/>
    <s v="Discount Applied"/>
    <s v="Other"/>
    <n v="181"/>
  </r>
  <r>
    <x v="4"/>
    <n v="0.03"/>
    <n v="30.98"/>
    <n v="6.5"/>
    <n v="1132"/>
    <s v="Michael Robbins"/>
    <s v="Regular Air"/>
    <s v="Home Office"/>
    <s v="Technology"/>
    <s v="Computer Peripherals"/>
    <s v="Small Box"/>
    <s v="Logitech Internet Navigator Keyboard"/>
    <n v="0.79"/>
    <x v="0"/>
    <x v="2"/>
    <s v="Texas"/>
    <x v="308"/>
    <n v="76039"/>
    <d v="2015-06-13T00:00:00"/>
    <d v="2015-06-17T00:00:00"/>
    <n v="-115.35999999999999"/>
    <n v="11"/>
    <n v="333.02"/>
    <n v="88104"/>
    <s v="Low"/>
    <s v="Low Risk"/>
    <s v="Discount Applied"/>
    <s v="Other"/>
    <n v="788"/>
  </r>
  <r>
    <x v="4"/>
    <n v="0.02"/>
    <n v="4.9800000000000004"/>
    <n v="6.07"/>
    <n v="1133"/>
    <s v="Marjorie Owens"/>
    <s v="Regular Air"/>
    <s v="Home Office"/>
    <s v="Office Supplies"/>
    <s v="Paper"/>
    <s v="Small Box"/>
    <s v="Xerox 1897"/>
    <n v="0.36"/>
    <x v="0"/>
    <x v="2"/>
    <s v="Texas"/>
    <x v="309"/>
    <n v="75234"/>
    <d v="2015-01-26T00:00:00"/>
    <d v="2015-01-28T00:00:00"/>
    <n v="-46.92"/>
    <n v="5"/>
    <n v="27.76"/>
    <n v="88105"/>
    <s v="Low"/>
    <s v="Low Risk"/>
    <s v="Discount Applied"/>
    <s v="Other"/>
    <n v="1741"/>
  </r>
  <r>
    <x v="0"/>
    <n v="0.09"/>
    <n v="270.97000000000003"/>
    <n v="28.06"/>
    <n v="1136"/>
    <s v="Carmen McPherson"/>
    <s v="Delivery Truck"/>
    <s v="Home Office"/>
    <s v="Technology"/>
    <s v="Office Machines"/>
    <s v="Jumbo Drum"/>
    <s v="Epson LQ-570e Dot Matrix Printer"/>
    <n v="0.56000000000000005"/>
    <x v="0"/>
    <x v="2"/>
    <s v="Illinois"/>
    <x v="310"/>
    <n v="60188"/>
    <d v="2015-01-02T00:00:00"/>
    <d v="2015-01-04T00:00:00"/>
    <n v="2660.1432"/>
    <n v="15"/>
    <n v="3855.28"/>
    <n v="87940"/>
    <s v="High"/>
    <s v="Low Risk"/>
    <s v="Discount Applied"/>
    <s v="Other"/>
    <n v="122"/>
  </r>
  <r>
    <x v="3"/>
    <n v="0.02"/>
    <n v="160.97999999999999"/>
    <n v="30"/>
    <n v="1138"/>
    <s v="Malcolm Floyd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x v="2"/>
    <s v="Texas"/>
    <x v="311"/>
    <n v="75056"/>
    <d v="2015-02-16T00:00:00"/>
    <d v="2015-02-19T00:00:00"/>
    <n v="-51.116"/>
    <n v="1"/>
    <n v="192.49"/>
    <n v="86574"/>
    <s v="Low"/>
    <s v="Low Risk"/>
    <s v="Discount Applied"/>
    <s v="Other"/>
    <n v="1004"/>
  </r>
  <r>
    <x v="3"/>
    <n v="0.05"/>
    <n v="363.25"/>
    <n v="19.989999999999998"/>
    <n v="1142"/>
    <s v="Russell Chan"/>
    <s v="Regular Air"/>
    <s v="Home Office"/>
    <s v="Office Supplies"/>
    <s v="Appliances"/>
    <s v="Small Box"/>
    <s v="Hoover WindTunnel™ Plus Canister Vacuum"/>
    <n v="0.56999999999999995"/>
    <x v="0"/>
    <x v="2"/>
    <s v="Texas"/>
    <x v="312"/>
    <n v="76706"/>
    <d v="2015-01-04T00:00:00"/>
    <d v="2015-01-06T00:00:00"/>
    <n v="1766.7795000000001"/>
    <n v="7"/>
    <n v="2560.5500000000002"/>
    <n v="86573"/>
    <s v="High"/>
    <s v="Low Risk"/>
    <s v="Discount Applied"/>
    <s v="Other"/>
    <n v="187"/>
  </r>
  <r>
    <x v="3"/>
    <n v="0.01"/>
    <n v="18.97"/>
    <n v="9.5399999999999991"/>
    <n v="1142"/>
    <s v="Russell Chan"/>
    <s v="Regular Air"/>
    <s v="Home Office"/>
    <s v="Office Supplies"/>
    <s v="Paper"/>
    <s v="Small Box"/>
    <s v="Xerox 1939"/>
    <n v="0.37"/>
    <x v="0"/>
    <x v="2"/>
    <s v="Texas"/>
    <x v="312"/>
    <n v="76706"/>
    <d v="2015-06-06T00:00:00"/>
    <d v="2015-06-09T00:00:00"/>
    <n v="85.875"/>
    <n v="11"/>
    <n v="227.67"/>
    <n v="86575"/>
    <s v="High"/>
    <s v="Low Risk"/>
    <s v="Discount Applied"/>
    <s v="Other"/>
    <n v="935"/>
  </r>
  <r>
    <x v="4"/>
    <n v="0.05"/>
    <n v="7.59"/>
    <n v="4"/>
    <n v="1151"/>
    <s v="Edna Huang"/>
    <s v="Regular Air"/>
    <s v="Home Office"/>
    <s v="Furniture"/>
    <s v="Office Furnishings"/>
    <s v="Wrap Bag"/>
    <s v="Master Giant Foot® Doorstop, Safety Yellow"/>
    <n v="0.42"/>
    <x v="0"/>
    <x v="1"/>
    <s v="Massachusetts"/>
    <x v="313"/>
    <n v="1075"/>
    <d v="2015-06-09T00:00:00"/>
    <d v="2015-06-09T00:00:00"/>
    <n v="6.0926999999999998"/>
    <n v="1"/>
    <n v="8.83"/>
    <n v="91344"/>
    <s v="High"/>
    <s v="Low Risk"/>
    <s v="Discount Applied"/>
    <s v="Other"/>
    <n v="1908"/>
  </r>
  <r>
    <x v="2"/>
    <n v="0.09"/>
    <n v="9.11"/>
    <n v="2.15"/>
    <n v="1155"/>
    <s v="Alex Nicholson"/>
    <s v="Express Air"/>
    <s v="Home Office"/>
    <s v="Office Supplies"/>
    <s v="Paper"/>
    <s v="Wrap Bag"/>
    <s v="Black Print Carbonless Snap-Off® Rapid Letter, 8 1/2&quot; x 7&quot;"/>
    <n v="0.4"/>
    <x v="0"/>
    <x v="0"/>
    <s v="California"/>
    <x v="314"/>
    <n v="90640"/>
    <d v="2015-01-02T00:00:00"/>
    <d v="2015-01-04T00:00:00"/>
    <n v="20.299600000000002"/>
    <n v="4"/>
    <n v="34.409999999999997"/>
    <n v="90853"/>
    <s v="High"/>
    <s v="Low Risk"/>
    <s v="Discount Applied"/>
    <s v="Other"/>
    <n v="1671"/>
  </r>
  <r>
    <x v="2"/>
    <n v="0.08"/>
    <n v="15.04"/>
    <n v="1.97"/>
    <n v="1155"/>
    <s v="Alex Nicholson"/>
    <s v="Regular Air"/>
    <s v="Home Office"/>
    <s v="Office Supplies"/>
    <s v="Paper"/>
    <s v="Wrap Bag"/>
    <s v="White GlueTop Scratch Pads"/>
    <n v="0.39"/>
    <x v="0"/>
    <x v="0"/>
    <s v="California"/>
    <x v="314"/>
    <n v="90640"/>
    <d v="2015-01-02T00:00:00"/>
    <d v="2015-01-02T00:00:00"/>
    <n v="108.5163"/>
    <n v="11"/>
    <n v="157.27000000000001"/>
    <n v="90853"/>
    <s v="High"/>
    <s v="Low Risk"/>
    <s v="Discount Applied"/>
    <s v="Other"/>
    <n v="1068"/>
  </r>
  <r>
    <x v="0"/>
    <n v="0.06"/>
    <n v="175.99"/>
    <n v="8.99"/>
    <n v="1156"/>
    <s v="Edith Forbes"/>
    <s v="Regular Air"/>
    <s v="Home Office"/>
    <s v="Technology"/>
    <s v="Telephones and Communication"/>
    <s v="Small Box"/>
    <s v="2180"/>
    <n v="0.56999999999999995"/>
    <x v="0"/>
    <x v="1"/>
    <s v="Massachusetts"/>
    <x v="315"/>
    <n v="1876"/>
    <d v="2015-02-14T00:00:00"/>
    <d v="2015-02-15T00:00:00"/>
    <n v="48.47148"/>
    <n v="7"/>
    <n v="1013.84"/>
    <n v="90855"/>
    <s v="High"/>
    <s v="Low Risk"/>
    <s v="Discount Applied"/>
    <s v="Other"/>
    <n v="417"/>
  </r>
  <r>
    <x v="0"/>
    <n v="0.04"/>
    <n v="100.98"/>
    <n v="35.840000000000003"/>
    <n v="1159"/>
    <s v="Arlene Weeks"/>
    <s v="Delivery Truck"/>
    <s v="Home Office"/>
    <s v="Furniture"/>
    <s v="Bookcases"/>
    <s v="Jumbo Box"/>
    <s v="Bush Westfield Collection Bookcases, Fully Assembled"/>
    <n v="0.62"/>
    <x v="0"/>
    <x v="1"/>
    <s v="New Jersey"/>
    <x v="316"/>
    <n v="7086"/>
    <d v="2015-05-20T00:00:00"/>
    <d v="2015-05-21T00:00:00"/>
    <n v="-152.76"/>
    <n v="1"/>
    <n v="110.75"/>
    <n v="90854"/>
    <s v="Low"/>
    <s v="Low Risk"/>
    <s v="Discount Applied"/>
    <s v="Other"/>
    <n v="1196"/>
  </r>
  <r>
    <x v="1"/>
    <n v="0.09"/>
    <n v="9.7799999999999994"/>
    <n v="1.39"/>
    <n v="1170"/>
    <s v="Jessie Houston"/>
    <s v="Regular Air"/>
    <s v="Home Office"/>
    <s v="Office Supplies"/>
    <s v="Envelopes"/>
    <s v="Small Box"/>
    <s v="Staples #10 Laser &amp; Inkjet Envelopes, 4 1/8&quot; x 9 1/2&quot;, 100/Box"/>
    <n v="0.39"/>
    <x v="0"/>
    <x v="1"/>
    <s v="Delaware"/>
    <x v="82"/>
    <n v="19711"/>
    <d v="2015-06-02T00:00:00"/>
    <d v="2015-06-03T00:00:00"/>
    <n v="125.20739999999999"/>
    <n v="19"/>
    <n v="181.46"/>
    <n v="87520"/>
    <s v="High"/>
    <s v="Low Risk"/>
    <s v="Discount Applied"/>
    <s v="Other"/>
    <n v="1022"/>
  </r>
  <r>
    <x v="1"/>
    <n v="0"/>
    <n v="200.99"/>
    <n v="8.08"/>
    <n v="1170"/>
    <s v="Jessie Houston"/>
    <s v="Regular Air"/>
    <s v="Home Office"/>
    <s v="Technology"/>
    <s v="Telephones and Communication"/>
    <s v="Small Box"/>
    <s v="5125"/>
    <n v="0.59"/>
    <x v="0"/>
    <x v="1"/>
    <s v="Delaware"/>
    <x v="82"/>
    <n v="19711"/>
    <d v="2015-06-02T00:00:00"/>
    <d v="2015-06-04T00:00:00"/>
    <n v="281.53440000000001"/>
    <n v="6"/>
    <n v="1076.3"/>
    <n v="87520"/>
    <s v="High"/>
    <s v="Low Risk"/>
    <s v="No Discount"/>
    <s v="High Profit Non-Standard Shipping"/>
    <n v="400"/>
  </r>
  <r>
    <x v="0"/>
    <n v="0.03"/>
    <n v="4.4800000000000004"/>
    <n v="49"/>
    <n v="1178"/>
    <s v="Sandy Hunt"/>
    <s v="Regular Air"/>
    <s v="Home Office"/>
    <s v="Office Supplies"/>
    <s v="Appliances"/>
    <s v="Large Box"/>
    <s v="Hoover Portapower™ Portable Vacuum"/>
    <n v="0.6"/>
    <x v="0"/>
    <x v="3"/>
    <s v="Florida"/>
    <x v="317"/>
    <n v="32701"/>
    <d v="2015-04-09T00:00:00"/>
    <d v="2015-04-11T00:00:00"/>
    <n v="64.265999999999991"/>
    <n v="2"/>
    <n v="21.46"/>
    <n v="89787"/>
    <s v="High"/>
    <s v="Low Risk"/>
    <s v="Discount Applied"/>
    <s v="Other"/>
    <n v="1795"/>
  </r>
  <r>
    <x v="0"/>
    <n v="0.06"/>
    <n v="350.99"/>
    <n v="39"/>
    <n v="1178"/>
    <s v="Sandy Hunt"/>
    <s v="Delivery Truck"/>
    <s v="Home Office"/>
    <s v="Furniture"/>
    <s v="Chairs &amp; Chairmats"/>
    <s v="Jumbo Drum"/>
    <s v="Global Leather Executive Chair"/>
    <n v="0.55000000000000004"/>
    <x v="0"/>
    <x v="3"/>
    <s v="Florida"/>
    <x v="317"/>
    <n v="32701"/>
    <d v="2015-04-09T00:00:00"/>
    <d v="2015-04-11T00:00:00"/>
    <n v="-302.61559999999997"/>
    <n v="10"/>
    <n v="3506.78"/>
    <n v="89787"/>
    <s v="Low"/>
    <s v="Low Risk"/>
    <s v="Discount Applied"/>
    <s v="Other"/>
    <n v="142"/>
  </r>
  <r>
    <x v="0"/>
    <n v="0.09"/>
    <n v="40.98"/>
    <n v="6.5"/>
    <n v="1178"/>
    <s v="Sandy Hunt"/>
    <s v="Express Air"/>
    <s v="Home Office"/>
    <s v="Technology"/>
    <s v="Computer Peripherals"/>
    <s v="Small Box"/>
    <s v="Targus USB Numeric Keypad"/>
    <n v="0.74"/>
    <x v="0"/>
    <x v="3"/>
    <s v="Florida"/>
    <x v="317"/>
    <n v="32701"/>
    <d v="2015-04-09T00:00:00"/>
    <d v="2015-04-11T00:00:00"/>
    <n v="5.6916000000000002"/>
    <n v="7"/>
    <n v="267.69"/>
    <n v="89787"/>
    <s v="High"/>
    <s v="Low Risk"/>
    <s v="Discount Applied"/>
    <s v="Other"/>
    <n v="868"/>
  </r>
  <r>
    <x v="0"/>
    <n v="0.09"/>
    <n v="349.45"/>
    <n v="60"/>
    <n v="1178"/>
    <s v="Sandy Hunt"/>
    <s v="Delivery Truck"/>
    <s v="Home Office"/>
    <s v="Furniture"/>
    <s v="Tables"/>
    <s v="Jumbo Drum"/>
    <s v="SAFCO PlanMaster Heigh-Adjustable Drafting Table Base, 43w x 30d x 30-37h, Black"/>
    <m/>
    <x v="0"/>
    <x v="3"/>
    <s v="Florida"/>
    <x v="317"/>
    <n v="32701"/>
    <d v="2015-04-09T00:00:00"/>
    <d v="2015-04-10T00:00:00"/>
    <n v="-369.10999999999996"/>
    <n v="7"/>
    <n v="2307.2600000000002"/>
    <n v="89787"/>
    <s v="Low"/>
    <s v="High Risk"/>
    <s v="Discount Applied"/>
    <s v="Other"/>
    <n v="214"/>
  </r>
  <r>
    <x v="0"/>
    <n v="7.0000000000000007E-2"/>
    <n v="2.61"/>
    <n v="0.5"/>
    <n v="1182"/>
    <s v="Jesse Williamson"/>
    <s v="Regular Air"/>
    <s v="Home Office"/>
    <s v="Office Supplies"/>
    <s v="Labels"/>
    <s v="Small Box"/>
    <s v="Avery 494"/>
    <n v="0.39"/>
    <x v="0"/>
    <x v="0"/>
    <s v="Utah"/>
    <x v="318"/>
    <n v="84660"/>
    <d v="2015-05-23T00:00:00"/>
    <d v="2015-05-23T00:00:00"/>
    <n v="27.013499999999997"/>
    <n v="15"/>
    <n v="39.15"/>
    <n v="86913"/>
    <s v="High"/>
    <s v="Low Risk"/>
    <s v="Discount Applied"/>
    <s v="Other"/>
    <n v="1628"/>
  </r>
  <r>
    <x v="1"/>
    <n v="0.04"/>
    <n v="35.99"/>
    <n v="3.3"/>
    <n v="1183"/>
    <s v="Becky O'Brien"/>
    <s v="Regular Air"/>
    <s v="Home Office"/>
    <s v="Technology"/>
    <s v="Telephones and Communication"/>
    <s v="Small Pack"/>
    <s v="Accessory9"/>
    <n v="0.39"/>
    <x v="0"/>
    <x v="0"/>
    <s v="Utah"/>
    <x v="319"/>
    <n v="84663"/>
    <d v="2015-06-29T00:00:00"/>
    <d v="2015-06-29T00:00:00"/>
    <n v="184.19549999999998"/>
    <n v="9"/>
    <n v="266.95"/>
    <n v="86914"/>
    <s v="High"/>
    <s v="Low Risk"/>
    <s v="Discount Applied"/>
    <s v="Other"/>
    <n v="872"/>
  </r>
  <r>
    <x v="3"/>
    <n v="0"/>
    <n v="6783.02"/>
    <n v="24.49"/>
    <n v="1185"/>
    <s v="Lee Xu"/>
    <s v="Regular Air"/>
    <s v="Home Office"/>
    <s v="Technology"/>
    <s v="Office Machines"/>
    <s v="Large Box"/>
    <s v="Polycom ViewStation™ ISDN Videoconferencing Unit"/>
    <n v="0.39"/>
    <x v="0"/>
    <x v="3"/>
    <s v="Alabama"/>
    <x v="320"/>
    <n v="35756"/>
    <d v="2015-03-21T00:00:00"/>
    <d v="2015-03-22T00:00:00"/>
    <n v="4.1099999999999994"/>
    <n v="3"/>
    <n v="20552.55"/>
    <n v="85938"/>
    <s v="High"/>
    <s v="Low Risk"/>
    <s v="No Discount"/>
    <s v="Other"/>
    <n v="6"/>
  </r>
  <r>
    <x v="1"/>
    <n v="0.08"/>
    <n v="11.7"/>
    <n v="6.96"/>
    <n v="1185"/>
    <s v="Lee Xu"/>
    <s v="Regular Air"/>
    <s v="Home Office"/>
    <s v="Office Supplies"/>
    <s v="Appliances"/>
    <s v="Medium Box"/>
    <s v="Harmony HEPA Quiet Air Purifiers"/>
    <n v="0.5"/>
    <x v="0"/>
    <x v="3"/>
    <s v="Alabama"/>
    <x v="320"/>
    <n v="35756"/>
    <d v="2015-04-10T00:00:00"/>
    <d v="2015-04-13T00:00:00"/>
    <n v="28.565999999999999"/>
    <n v="8"/>
    <n v="87.8"/>
    <n v="85940"/>
    <s v="High"/>
    <s v="Low Risk"/>
    <s v="Discount Applied"/>
    <s v="Other"/>
    <n v="1296"/>
  </r>
  <r>
    <x v="2"/>
    <n v="7.0000000000000007E-2"/>
    <n v="400.97"/>
    <n v="48.26"/>
    <n v="1186"/>
    <s v="Glenda Herbert"/>
    <s v="Delivery Truck"/>
    <s v="Home Office"/>
    <s v="Technology"/>
    <s v="Office Machines"/>
    <s v="Jumbo Box"/>
    <s v="Hewlett-Packard Deskjet 1220Cse Color Inkjet Printer"/>
    <n v="0.36"/>
    <x v="0"/>
    <x v="0"/>
    <s v="California"/>
    <x v="321"/>
    <n v="92646"/>
    <d v="2015-04-09T00:00:00"/>
    <d v="2015-04-10T00:00:00"/>
    <n v="2581.5590999999995"/>
    <n v="10"/>
    <n v="3741.39"/>
    <n v="85939"/>
    <s v="High"/>
    <s v="Low Risk"/>
    <s v="Discount Applied"/>
    <s v="Other"/>
    <n v="130"/>
  </r>
  <r>
    <x v="4"/>
    <n v="0.06"/>
    <n v="10.89"/>
    <n v="4.5"/>
    <n v="1189"/>
    <s v="Dwight Stephenson"/>
    <s v="Regular Air"/>
    <s v="Home Office"/>
    <s v="Office Supplies"/>
    <s v="Appliances"/>
    <s v="Small Box"/>
    <s v="Belkin 6 Outlet Metallic Surge Strip"/>
    <n v="0.59"/>
    <x v="0"/>
    <x v="0"/>
    <s v="California"/>
    <x v="321"/>
    <n v="92646"/>
    <d v="2015-06-17T00:00:00"/>
    <d v="2015-06-22T00:00:00"/>
    <n v="-25.112000000000002"/>
    <n v="14"/>
    <n v="149.32"/>
    <n v="87584"/>
    <s v="Low"/>
    <s v="Low Risk"/>
    <s v="Discount Applied"/>
    <s v="Other"/>
    <n v="1088"/>
  </r>
  <r>
    <x v="4"/>
    <n v="0.03"/>
    <n v="10.64"/>
    <n v="5.16"/>
    <n v="1189"/>
    <s v="Dwight Stephenson"/>
    <s v="Regular Air"/>
    <s v="Home Office"/>
    <s v="Furniture"/>
    <s v="Office Furnishings"/>
    <s v="Small Box"/>
    <s v="Eldon Expressions Punched Metal &amp; Wood Desk Accessories, Pewter &amp; Cherry"/>
    <n v="0.56999999999999995"/>
    <x v="0"/>
    <x v="0"/>
    <s v="California"/>
    <x v="321"/>
    <n v="92646"/>
    <d v="2015-06-17T00:00:00"/>
    <d v="2015-06-22T00:00:00"/>
    <n v="17.376000000000001"/>
    <n v="16"/>
    <n v="177.01"/>
    <n v="87584"/>
    <s v="High"/>
    <s v="Low Risk"/>
    <s v="Discount Applied"/>
    <s v="Other"/>
    <n v="1028"/>
  </r>
  <r>
    <x v="4"/>
    <n v="0.03"/>
    <n v="7.96"/>
    <n v="4.95"/>
    <n v="1189"/>
    <s v="Dwight Stephenson"/>
    <s v="Regular Air"/>
    <s v="Home Office"/>
    <s v="Furniture"/>
    <s v="Office Furnishings"/>
    <s v="Small Box"/>
    <s v="Staples Plastic Wall Frames"/>
    <n v="0.41"/>
    <x v="0"/>
    <x v="0"/>
    <s v="California"/>
    <x v="321"/>
    <n v="92646"/>
    <d v="2015-06-17T00:00:00"/>
    <d v="2015-06-19T00:00:00"/>
    <n v="24.260399999999997"/>
    <n v="4"/>
    <n v="35.159999999999997"/>
    <n v="87584"/>
    <s v="High"/>
    <s v="Low Risk"/>
    <s v="Discount Applied"/>
    <s v="Other"/>
    <n v="1664"/>
  </r>
  <r>
    <x v="4"/>
    <n v="0.03"/>
    <n v="28.53"/>
    <n v="1.49"/>
    <n v="1191"/>
    <s v="John Morse"/>
    <s v="Regular Air"/>
    <s v="Home Office"/>
    <s v="Office Supplies"/>
    <s v="Binders and Binder Accessories"/>
    <s v="Small Box"/>
    <s v="Lock-Up Easel 'Spel-Binder'"/>
    <n v="0.38"/>
    <x v="0"/>
    <x v="1"/>
    <s v="Connecticut"/>
    <x v="322"/>
    <n v="6050"/>
    <d v="2015-06-28T00:00:00"/>
    <d v="2015-07-01T00:00:00"/>
    <n v="59.440499999999993"/>
    <n v="3"/>
    <n v="88.84"/>
    <n v="87587"/>
    <s v="High"/>
    <s v="Low Risk"/>
    <s v="Discount Applied"/>
    <s v="Other"/>
    <n v="1290"/>
  </r>
  <r>
    <x v="4"/>
    <n v="0.03"/>
    <n v="10.64"/>
    <n v="5.16"/>
    <n v="1193"/>
    <s v="Louis Parrish"/>
    <s v="Regular Air"/>
    <s v="Home Office"/>
    <s v="Furniture"/>
    <s v="Office Furnishings"/>
    <s v="Small Box"/>
    <s v="Eldon Expressions Punched Metal &amp; Wood Desk Accessories, Pewter &amp; Cherry"/>
    <n v="0.56999999999999995"/>
    <x v="0"/>
    <x v="1"/>
    <s v="District of Columbia"/>
    <x v="246"/>
    <n v="20016"/>
    <d v="2015-06-17T00:00:00"/>
    <d v="2015-06-22T00:00:00"/>
    <n v="14.48"/>
    <n v="63"/>
    <n v="696.96"/>
    <n v="5984"/>
    <s v="High"/>
    <s v="Low Risk"/>
    <s v="Discount Applied"/>
    <s v="Other"/>
    <n v="532"/>
  </r>
  <r>
    <x v="4"/>
    <n v="0.03"/>
    <n v="7.96"/>
    <n v="4.95"/>
    <n v="1193"/>
    <s v="Louis Parrish"/>
    <s v="Regular Air"/>
    <s v="Home Office"/>
    <s v="Furniture"/>
    <s v="Office Furnishings"/>
    <s v="Small Box"/>
    <s v="Staples Plastic Wall Frames"/>
    <n v="0.41"/>
    <x v="0"/>
    <x v="1"/>
    <s v="District of Columbia"/>
    <x v="246"/>
    <n v="20016"/>
    <d v="2015-06-17T00:00:00"/>
    <d v="2015-06-19T00:00:00"/>
    <n v="22.25"/>
    <n v="17"/>
    <n v="149.41"/>
    <n v="5984"/>
    <s v="High"/>
    <s v="Low Risk"/>
    <s v="Discount Applied"/>
    <s v="Other"/>
    <n v="1087"/>
  </r>
  <r>
    <x v="0"/>
    <n v="0.05"/>
    <n v="52.4"/>
    <n v="16.11"/>
    <n v="1193"/>
    <s v="Louis Parrish"/>
    <s v="Regular Air"/>
    <s v="Home Office"/>
    <s v="Office Supplies"/>
    <s v="Binders and Binder Accessories"/>
    <s v="Small Box"/>
    <s v="Ibico Laser Imprintable Binding System Covers"/>
    <n v="0.39"/>
    <x v="0"/>
    <x v="1"/>
    <s v="District of Columbia"/>
    <x v="246"/>
    <n v="20016"/>
    <d v="2015-02-25T00:00:00"/>
    <d v="2015-02-27T00:00:00"/>
    <n v="592.52650000000006"/>
    <n v="85"/>
    <n v="4556.63"/>
    <n v="29350"/>
    <s v="High"/>
    <s v="Low Risk"/>
    <s v="Discount Applied"/>
    <s v="Other"/>
    <n v="107"/>
  </r>
  <r>
    <x v="0"/>
    <n v="0.05"/>
    <n v="36.549999999999997"/>
    <n v="13.89"/>
    <n v="1193"/>
    <s v="Louis Parrish"/>
    <s v="Express Air"/>
    <s v="Home Office"/>
    <s v="Office Supplies"/>
    <s v="Pens &amp; Art Supplies"/>
    <s v="Wrap Bag"/>
    <s v="Dixon Ticonderoga Core-Lock Colored Pencils, 48-Color Set"/>
    <n v="0.41"/>
    <x v="0"/>
    <x v="1"/>
    <s v="District of Columbia"/>
    <x v="246"/>
    <n v="20016"/>
    <d v="2015-02-25T00:00:00"/>
    <d v="2015-02-26T00:00:00"/>
    <n v="232.8"/>
    <n v="83"/>
    <n v="2948.61"/>
    <n v="29350"/>
    <s v="High"/>
    <s v="Low Risk"/>
    <s v="Discount Applied"/>
    <s v="Other"/>
    <n v="159"/>
  </r>
  <r>
    <x v="1"/>
    <n v="0.03"/>
    <n v="5.98"/>
    <n v="1.49"/>
    <n v="1193"/>
    <s v="Louis Parrish"/>
    <s v="Regular Air"/>
    <s v="Home Office"/>
    <s v="Office Supplies"/>
    <s v="Binders and Binder Accessories"/>
    <s v="Small Box"/>
    <s v="Avery Hanging File Binders"/>
    <n v="0.39"/>
    <x v="0"/>
    <x v="1"/>
    <s v="District of Columbia"/>
    <x v="246"/>
    <n v="20016"/>
    <d v="2015-05-01T00:00:00"/>
    <d v="2015-05-03T00:00:00"/>
    <n v="38.08"/>
    <n v="85"/>
    <n v="517.85"/>
    <n v="38852"/>
    <s v="High"/>
    <s v="Low Risk"/>
    <s v="Discount Applied"/>
    <s v="Other"/>
    <n v="630"/>
  </r>
  <r>
    <x v="4"/>
    <n v="0.09"/>
    <n v="49.99"/>
    <n v="19.989999999999998"/>
    <n v="1193"/>
    <s v="Louis Parrish"/>
    <s v="Regular Air"/>
    <s v="Home Office"/>
    <s v="Technology"/>
    <s v="Computer Peripherals"/>
    <s v="Small Box"/>
    <s v="Zoom V.92 USB External Faxmodem"/>
    <n v="0.41"/>
    <x v="0"/>
    <x v="1"/>
    <s v="District of Columbia"/>
    <x v="246"/>
    <n v="20016"/>
    <d v="2015-06-28T00:00:00"/>
    <d v="2015-06-30T00:00:00"/>
    <n v="-17.03"/>
    <n v="48"/>
    <n v="2373.3200000000002"/>
    <n v="11206"/>
    <s v="Low"/>
    <s v="Low Risk"/>
    <s v="Discount Applied"/>
    <s v="Other"/>
    <n v="204"/>
  </r>
  <r>
    <x v="4"/>
    <n v="0.03"/>
    <n v="28.53"/>
    <n v="1.49"/>
    <n v="1193"/>
    <s v="Louis Parrish"/>
    <s v="Regular Air"/>
    <s v="Home Office"/>
    <s v="Office Supplies"/>
    <s v="Binders and Binder Accessories"/>
    <s v="Small Box"/>
    <s v="Lock-Up Easel 'Spel-Binder'"/>
    <n v="0.38"/>
    <x v="0"/>
    <x v="1"/>
    <s v="District of Columbia"/>
    <x v="246"/>
    <n v="20016"/>
    <d v="2015-06-28T00:00:00"/>
    <d v="2015-07-01T00:00:00"/>
    <n v="39.626999999999995"/>
    <n v="11"/>
    <n v="325.73"/>
    <n v="11206"/>
    <s v="High"/>
    <s v="Low Risk"/>
    <s v="Discount Applied"/>
    <s v="Other"/>
    <n v="795"/>
  </r>
  <r>
    <x v="1"/>
    <n v="0.03"/>
    <n v="5.98"/>
    <n v="1.49"/>
    <n v="1194"/>
    <s v="Sidney Brewer"/>
    <s v="Regular Air"/>
    <s v="Home Office"/>
    <s v="Office Supplies"/>
    <s v="Binders and Binder Accessories"/>
    <s v="Small Box"/>
    <s v="Avery Hanging File Binders"/>
    <n v="0.39"/>
    <x v="0"/>
    <x v="3"/>
    <s v="Florida"/>
    <x v="323"/>
    <n v="34142"/>
    <d v="2015-05-01T00:00:00"/>
    <d v="2015-05-03T00:00:00"/>
    <n v="20.495999999999995"/>
    <n v="21"/>
    <n v="127.94"/>
    <n v="87586"/>
    <s v="High"/>
    <s v="Low Risk"/>
    <s v="Discount Applied"/>
    <s v="Other"/>
    <n v="1141"/>
  </r>
  <r>
    <x v="0"/>
    <n v="0.08"/>
    <n v="355.98"/>
    <n v="58.92"/>
    <n v="1197"/>
    <s v="Grace McNeill Hunt"/>
    <s v="Delivery Truck"/>
    <s v="Home Office"/>
    <s v="Furniture"/>
    <s v="Chairs &amp; Chairmats"/>
    <s v="Jumbo Drum"/>
    <s v="Hon 4700 Series Mobuis™ Mid-Back Task Chairs with Adjustable Arms"/>
    <n v="0.64"/>
    <x v="0"/>
    <x v="1"/>
    <s v="Massachusetts"/>
    <x v="324"/>
    <n v="1776"/>
    <d v="2015-03-18T00:00:00"/>
    <d v="2015-03-20T00:00:00"/>
    <n v="103.83"/>
    <n v="4"/>
    <n v="1350.94"/>
    <n v="87583"/>
    <s v="High"/>
    <s v="Low Risk"/>
    <s v="Discount Applied"/>
    <s v="Other"/>
    <n v="339"/>
  </r>
  <r>
    <x v="0"/>
    <n v="0.1"/>
    <n v="15.14"/>
    <n v="4.53"/>
    <n v="1199"/>
    <s v="Edward Lamm"/>
    <s v="Regular Air"/>
    <s v="Home Office"/>
    <s v="Office Supplies"/>
    <s v="Storage &amp; Organization"/>
    <s v="Small Box"/>
    <s v="Eldon® Gobal File Keepers"/>
    <n v="0.81"/>
    <x v="0"/>
    <x v="1"/>
    <s v="New Hampshire"/>
    <x v="325"/>
    <n v="3060"/>
    <d v="2015-02-25T00:00:00"/>
    <d v="2015-02-28T00:00:00"/>
    <n v="-24.897600000000001"/>
    <n v="5"/>
    <n v="75.17"/>
    <n v="87585"/>
    <s v="Low"/>
    <s v="Low Risk"/>
    <s v="Discount Applied"/>
    <s v="Other"/>
    <n v="1364"/>
  </r>
  <r>
    <x v="0"/>
    <n v="0.05"/>
    <n v="52.4"/>
    <n v="16.11"/>
    <n v="1200"/>
    <s v="Beth English"/>
    <s v="Regular Air"/>
    <s v="Home Office"/>
    <s v="Office Supplies"/>
    <s v="Binders and Binder Accessories"/>
    <s v="Small Box"/>
    <s v="Ibico Laser Imprintable Binding System Covers"/>
    <n v="0.39"/>
    <x v="0"/>
    <x v="1"/>
    <s v="New Jersey"/>
    <x v="326"/>
    <n v="7407"/>
    <d v="2015-02-25T00:00:00"/>
    <d v="2015-02-27T00:00:00"/>
    <n v="776.7743999999999"/>
    <n v="21"/>
    <n v="1125.76"/>
    <n v="87585"/>
    <s v="High"/>
    <s v="Low Risk"/>
    <s v="Discount Applied"/>
    <s v="Other"/>
    <n v="393"/>
  </r>
  <r>
    <x v="0"/>
    <n v="0.05"/>
    <n v="36.549999999999997"/>
    <n v="13.89"/>
    <n v="1202"/>
    <s v="Faye Wolf"/>
    <s v="Express Air"/>
    <s v="Home Office"/>
    <s v="Office Supplies"/>
    <s v="Pens &amp; Art Supplies"/>
    <s v="Wrap Bag"/>
    <s v="Dixon Ticonderoga Core-Lock Colored Pencils, 48-Color Set"/>
    <n v="0.41"/>
    <x v="0"/>
    <x v="1"/>
    <s v="New Jersey"/>
    <x v="327"/>
    <n v="7079"/>
    <d v="2015-02-25T00:00:00"/>
    <d v="2015-02-26T00:00:00"/>
    <n v="344.54399999999998"/>
    <n v="21"/>
    <n v="746.03"/>
    <n v="87585"/>
    <s v="High"/>
    <s v="Low Risk"/>
    <s v="Discount Applied"/>
    <s v="Other"/>
    <n v="509"/>
  </r>
  <r>
    <x v="4"/>
    <n v="0.09"/>
    <n v="49.99"/>
    <n v="19.989999999999998"/>
    <n v="1203"/>
    <s v="Judy Merritt"/>
    <s v="Regular Air"/>
    <s v="Home Office"/>
    <s v="Technology"/>
    <s v="Computer Peripherals"/>
    <s v="Small Box"/>
    <s v="Zoom V.92 USB External Faxmodem"/>
    <n v="0.41"/>
    <x v="0"/>
    <x v="1"/>
    <s v="Rhode Island"/>
    <x v="102"/>
    <n v="2920"/>
    <d v="2015-06-28T00:00:00"/>
    <d v="2015-06-30T00:00:00"/>
    <n v="-8.5150000000000006"/>
    <n v="12"/>
    <n v="593.33000000000004"/>
    <n v="87587"/>
    <s v="Low"/>
    <s v="Low Risk"/>
    <s v="Discount Applied"/>
    <s v="Other"/>
    <n v="591"/>
  </r>
  <r>
    <x v="4"/>
    <n v="0.01"/>
    <n v="3.08"/>
    <n v="0.5"/>
    <n v="1211"/>
    <s v="Debra Proctor"/>
    <s v="Regular Air"/>
    <s v="Home Office"/>
    <s v="Office Supplies"/>
    <s v="Labels"/>
    <s v="Small Box"/>
    <s v="Avery 497"/>
    <n v="0.37"/>
    <x v="0"/>
    <x v="2"/>
    <s v="Indiana"/>
    <x v="328"/>
    <n v="46806"/>
    <d v="2015-02-01T00:00:00"/>
    <d v="2015-02-06T00:00:00"/>
    <n v="9.0045000000000002"/>
    <n v="4"/>
    <n v="13.05"/>
    <n v="88598"/>
    <s v="High"/>
    <s v="Low Risk"/>
    <s v="Discount Applied"/>
    <s v="Other"/>
    <n v="1882"/>
  </r>
  <r>
    <x v="0"/>
    <n v="0.08"/>
    <n v="4.91"/>
    <n v="4.97"/>
    <n v="1212"/>
    <s v="Eileen Fletcher"/>
    <s v="Regular Air"/>
    <s v="Home Office"/>
    <s v="Office Supplies"/>
    <s v="Binders and Binder Accessories"/>
    <s v="Small Box"/>
    <s v="Pressboard Covers with Storage Hooks, 9 1/2&quot; x 11&quot;, Light Blue"/>
    <n v="0.38"/>
    <x v="0"/>
    <x v="2"/>
    <s v="Indiana"/>
    <x v="329"/>
    <n v="46404"/>
    <d v="2015-01-15T00:00:00"/>
    <d v="2015-01-16T00:00:00"/>
    <n v="-99.762500000000003"/>
    <n v="12"/>
    <n v="58.95"/>
    <n v="88600"/>
    <s v="Low"/>
    <s v="Low Risk"/>
    <s v="Discount Applied"/>
    <s v="Other"/>
    <n v="1462"/>
  </r>
  <r>
    <x v="0"/>
    <n v="0.01"/>
    <n v="3499.99"/>
    <n v="24.49"/>
    <n v="1212"/>
    <s v="Eileen Fletcher"/>
    <s v="Regular Air"/>
    <s v="Home Office"/>
    <s v="Technology"/>
    <s v="Copiers and Fax"/>
    <s v="Large Box"/>
    <s v="Canon imageCLASS 2200 Advanced Copier"/>
    <n v="0.37"/>
    <x v="0"/>
    <x v="2"/>
    <s v="Indiana"/>
    <x v="329"/>
    <n v="46404"/>
    <d v="2015-01-15T00:00:00"/>
    <d v="2015-01-16T00:00:00"/>
    <n v="-3061.82"/>
    <n v="1"/>
    <n v="3672.89"/>
    <n v="88600"/>
    <s v="Low"/>
    <s v="Low Risk"/>
    <s v="Discount Applied"/>
    <s v="Other"/>
    <n v="134"/>
  </r>
  <r>
    <x v="4"/>
    <n v="7.0000000000000007E-2"/>
    <n v="29.89"/>
    <n v="1.99"/>
    <n v="1213"/>
    <s v="Jeremy Pratt"/>
    <s v="Express Air"/>
    <s v="Home Office"/>
    <s v="Technology"/>
    <s v="Computer Peripherals"/>
    <s v="Small Pack"/>
    <s v="Verbatim DVD-RAM, 5.2GB, Rewritable, Type 1, DS"/>
    <n v="0.5"/>
    <x v="0"/>
    <x v="2"/>
    <s v="Indiana"/>
    <x v="330"/>
    <n v="46530"/>
    <d v="2015-02-04T00:00:00"/>
    <d v="2015-02-09T00:00:00"/>
    <n v="258.6189"/>
    <n v="13"/>
    <n v="374.81"/>
    <n v="88599"/>
    <s v="High"/>
    <s v="Low Risk"/>
    <s v="Discount Applied"/>
    <s v="Other"/>
    <n v="743"/>
  </r>
  <r>
    <x v="4"/>
    <n v="0.03"/>
    <n v="8.34"/>
    <n v="4.82"/>
    <n v="1213"/>
    <s v="Jeremy Pratt"/>
    <s v="Regular Air"/>
    <s v="Home Office"/>
    <s v="Office Supplies"/>
    <s v="Paper"/>
    <s v="Small Box"/>
    <s v="Southworth 25% Cotton Antique Laid Paper &amp; Envelopes"/>
    <n v="0.4"/>
    <x v="0"/>
    <x v="2"/>
    <s v="Indiana"/>
    <x v="330"/>
    <n v="46530"/>
    <d v="2015-02-04T00:00:00"/>
    <d v="2015-02-08T00:00:00"/>
    <n v="-6.71"/>
    <n v="5"/>
    <n v="43.27"/>
    <n v="88599"/>
    <s v="Low"/>
    <s v="Low Risk"/>
    <s v="Discount Applied"/>
    <s v="Other"/>
    <n v="1588"/>
  </r>
  <r>
    <x v="0"/>
    <n v="0.03"/>
    <n v="5.84"/>
    <n v="1.2"/>
    <n v="1213"/>
    <s v="Jeremy Pratt"/>
    <s v="Regular Air"/>
    <s v="Home Office"/>
    <s v="Office Supplies"/>
    <s v="Pens &amp; Art Supplies"/>
    <s v="Wrap Bag"/>
    <s v="Newell 312"/>
    <n v="0.55000000000000004"/>
    <x v="0"/>
    <x v="2"/>
    <s v="Indiana"/>
    <x v="330"/>
    <n v="46530"/>
    <d v="2015-01-15T00:00:00"/>
    <d v="2015-01-17T00:00:00"/>
    <n v="-9.9999999999997868E-3"/>
    <n v="2"/>
    <n v="11.74"/>
    <n v="88600"/>
    <s v="Low"/>
    <s v="Low Risk"/>
    <s v="Discount Applied"/>
    <s v="Other"/>
    <n v="1889"/>
  </r>
  <r>
    <x v="3"/>
    <n v="0.09"/>
    <n v="130.97999999999999"/>
    <n v="30"/>
    <n v="1217"/>
    <s v="Billy Perry Browning"/>
    <s v="Delivery Truck"/>
    <s v="Home Office"/>
    <s v="Furniture"/>
    <s v="Chairs &amp; Chairmats"/>
    <s v="Jumbo Drum"/>
    <s v="Office Star - Contemporary Task Swivel chair with 2-way adjustable arms, Plum"/>
    <n v="0.78"/>
    <x v="0"/>
    <x v="1"/>
    <s v="Massachusetts"/>
    <x v="28"/>
    <n v="2112"/>
    <d v="2015-04-28T00:00:00"/>
    <d v="2015-05-01T00:00:00"/>
    <n v="-421.76"/>
    <n v="41"/>
    <n v="5258.94"/>
    <n v="54595"/>
    <s v="Low"/>
    <s v="Low Risk"/>
    <s v="Discount Applied"/>
    <s v="Other"/>
    <n v="87"/>
  </r>
  <r>
    <x v="3"/>
    <n v="0.02"/>
    <n v="8.34"/>
    <n v="2.64"/>
    <n v="1226"/>
    <s v="Ken Cash"/>
    <s v="Regular Air"/>
    <s v="Home Office"/>
    <s v="Office Supplies"/>
    <s v="Scissors, Rulers and Trimmers"/>
    <s v="Small Pack"/>
    <s v="Acme® Elite Stainless Steel Scissors"/>
    <n v="0.59"/>
    <x v="0"/>
    <x v="1"/>
    <s v="Rhode Island"/>
    <x v="331"/>
    <n v="2861"/>
    <d v="2015-04-28T00:00:00"/>
    <d v="2015-04-30T00:00:00"/>
    <n v="6.79"/>
    <n v="8"/>
    <n v="66.739999999999995"/>
    <n v="90800"/>
    <s v="High"/>
    <s v="Low Risk"/>
    <s v="Discount Applied"/>
    <s v="Other"/>
    <n v="1412"/>
  </r>
  <r>
    <x v="3"/>
    <n v="0.09"/>
    <n v="130.97999999999999"/>
    <n v="30"/>
    <n v="1227"/>
    <s v="Elsie Hwang"/>
    <s v="Delivery Truck"/>
    <s v="Home Office"/>
    <s v="Furniture"/>
    <s v="Chairs &amp; Chairmats"/>
    <s v="Jumbo Drum"/>
    <s v="Office Star - Contemporary Task Swivel chair with 2-way adjustable arms, Plum"/>
    <n v="0.78"/>
    <x v="0"/>
    <x v="1"/>
    <s v="Vermont"/>
    <x v="186"/>
    <n v="5403"/>
    <d v="2015-04-28T00:00:00"/>
    <d v="2015-05-01T00:00:00"/>
    <n v="-421.76"/>
    <n v="10"/>
    <n v="1282.67"/>
    <n v="90800"/>
    <s v="Low"/>
    <s v="Low Risk"/>
    <s v="Discount Applied"/>
    <s v="Other"/>
    <n v="353"/>
  </r>
  <r>
    <x v="3"/>
    <n v="0"/>
    <n v="7.1"/>
    <n v="6.05"/>
    <n v="1228"/>
    <s v="Hazel Jennings"/>
    <s v="Regular Air"/>
    <s v="Home Office"/>
    <s v="Office Supplies"/>
    <s v="Binders and Binder Accessories"/>
    <s v="Small Box"/>
    <s v="Wilson Jones Hanging View Binder, White, 1&quot;"/>
    <n v="0.39"/>
    <x v="0"/>
    <x v="1"/>
    <s v="Pennsylvania"/>
    <x v="332"/>
    <n v="19140"/>
    <d v="2015-02-16T00:00:00"/>
    <d v="2015-02-17T00:00:00"/>
    <n v="-60.145000000000003"/>
    <n v="28"/>
    <n v="208.83"/>
    <n v="55874"/>
    <s v="Low"/>
    <s v="Low Risk"/>
    <s v="No Discount"/>
    <s v="Other"/>
    <n v="964"/>
  </r>
  <r>
    <x v="3"/>
    <n v="0.01"/>
    <n v="4.9800000000000004"/>
    <n v="4.62"/>
    <n v="1228"/>
    <s v="Hazel Jennings"/>
    <s v="Express Air"/>
    <s v="Home Office"/>
    <s v="Technology"/>
    <s v="Computer Peripherals"/>
    <s v="Small Pack"/>
    <s v="Imation 3.5&quot;, DISKETTE 44766 HGHLD3.52HD/FM, 10/Pack"/>
    <n v="0.64"/>
    <x v="0"/>
    <x v="1"/>
    <s v="Pennsylvania"/>
    <x v="332"/>
    <n v="19140"/>
    <d v="2015-02-16T00:00:00"/>
    <d v="2015-02-18T00:00:00"/>
    <n v="-111.72"/>
    <n v="41"/>
    <n v="228.3"/>
    <n v="55874"/>
    <s v="Low"/>
    <s v="Low Risk"/>
    <s v="Discount Applied"/>
    <s v="Other"/>
    <n v="933"/>
  </r>
  <r>
    <x v="3"/>
    <n v="0.06"/>
    <n v="5.68"/>
    <n v="1.39"/>
    <n v="1228"/>
    <s v="Hazel Jennings"/>
    <s v="Regular Air"/>
    <s v="Home Office"/>
    <s v="Office Supplies"/>
    <s v="Envelopes"/>
    <s v="Small Box"/>
    <s v="Staples Standard Envelopes"/>
    <n v="0.38"/>
    <x v="0"/>
    <x v="1"/>
    <s v="Pennsylvania"/>
    <x v="332"/>
    <n v="19140"/>
    <d v="2015-02-16T00:00:00"/>
    <d v="2015-02-16T00:00:00"/>
    <n v="33.01"/>
    <n v="24"/>
    <n v="129.53"/>
    <n v="55874"/>
    <s v="High"/>
    <s v="Low Risk"/>
    <s v="Discount Applied"/>
    <s v="Other"/>
    <n v="1137"/>
  </r>
  <r>
    <x v="3"/>
    <n v="0.01"/>
    <n v="4.9800000000000004"/>
    <n v="4.62"/>
    <n v="1229"/>
    <s v="Patrick Byrne"/>
    <s v="Express Air"/>
    <s v="Home Office"/>
    <s v="Technology"/>
    <s v="Computer Peripherals"/>
    <s v="Small Pack"/>
    <s v="Imation 3.5&quot;, DISKETTE 44766 HGHLD3.52HD/FM, 10/Pack"/>
    <n v="0.64"/>
    <x v="0"/>
    <x v="2"/>
    <s v="Texas"/>
    <x v="333"/>
    <n v="75482"/>
    <d v="2015-02-16T00:00:00"/>
    <d v="2015-02-18T00:00:00"/>
    <n v="-111.72"/>
    <n v="10"/>
    <n v="55.68"/>
    <n v="90378"/>
    <s v="Low"/>
    <s v="Low Risk"/>
    <s v="Discount Applied"/>
    <s v="Other"/>
    <n v="1492"/>
  </r>
  <r>
    <x v="2"/>
    <n v="0.1"/>
    <n v="120.98"/>
    <n v="9.07"/>
    <n v="1233"/>
    <s v="Gary Hester"/>
    <s v="Express Air"/>
    <s v="Home Office"/>
    <s v="Office Supplies"/>
    <s v="Binders and Binder Accessories"/>
    <s v="Small Box"/>
    <s v="GBC VeloBinder Electric Binding Machine"/>
    <n v="0.35"/>
    <x v="0"/>
    <x v="2"/>
    <s v="Texas"/>
    <x v="334"/>
    <n v="75028"/>
    <d v="2015-04-09T00:00:00"/>
    <d v="2015-04-11T00:00:00"/>
    <n v="297.45715999999999"/>
    <n v="5"/>
    <n v="568.24"/>
    <n v="89375"/>
    <s v="High"/>
    <s v="Low Risk"/>
    <s v="Discount Applied"/>
    <s v="Other"/>
    <n v="604"/>
  </r>
  <r>
    <x v="2"/>
    <n v="0.02"/>
    <n v="152.47999999999999"/>
    <n v="6.5"/>
    <n v="1233"/>
    <s v="Gary Hester"/>
    <s v="Express Air"/>
    <s v="Home Office"/>
    <s v="Technology"/>
    <s v="Computer Peripherals"/>
    <s v="Small Box"/>
    <s v="Adesso Programmable 142-Key Keyboard"/>
    <n v="0.74"/>
    <x v="0"/>
    <x v="2"/>
    <s v="Texas"/>
    <x v="334"/>
    <n v="75028"/>
    <d v="2015-04-09T00:00:00"/>
    <d v="2015-04-11T00:00:00"/>
    <n v="-564.60239999999999"/>
    <n v="1"/>
    <n v="162.91"/>
    <n v="89375"/>
    <s v="Low"/>
    <s v="Low Risk"/>
    <s v="Discount Applied"/>
    <s v="Other"/>
    <n v="1052"/>
  </r>
  <r>
    <x v="0"/>
    <n v="0.09"/>
    <n v="99.99"/>
    <n v="19.989999999999998"/>
    <n v="1233"/>
    <s v="Gary Hester"/>
    <s v="Regular Air"/>
    <s v="Home Office"/>
    <s v="Technology"/>
    <s v="Computer Peripherals"/>
    <s v="Small Box"/>
    <s v="US Robotics 56K V.92 External Faxmodem"/>
    <n v="0.52"/>
    <x v="0"/>
    <x v="2"/>
    <s v="Texas"/>
    <x v="334"/>
    <n v="75028"/>
    <d v="2015-06-04T00:00:00"/>
    <d v="2015-06-06T00:00:00"/>
    <n v="-161.47499999999999"/>
    <n v="1"/>
    <n v="97.65"/>
    <n v="89376"/>
    <s v="Low"/>
    <s v="Low Risk"/>
    <s v="Discount Applied"/>
    <s v="Other"/>
    <n v="1253"/>
  </r>
  <r>
    <x v="0"/>
    <n v="0.04"/>
    <n v="205.99"/>
    <n v="5.26"/>
    <n v="1233"/>
    <s v="Gary Hester"/>
    <s v="Regular Air"/>
    <s v="Home Office"/>
    <s v="Technology"/>
    <s v="Telephones and Communication"/>
    <s v="Small Box"/>
    <s v="i470"/>
    <n v="0.56000000000000005"/>
    <x v="0"/>
    <x v="2"/>
    <s v="Texas"/>
    <x v="334"/>
    <n v="75028"/>
    <d v="2015-06-04T00:00:00"/>
    <d v="2015-06-05T00:00:00"/>
    <n v="-0.81400000000001005"/>
    <n v="6"/>
    <n v="1018.61"/>
    <n v="89376"/>
    <s v="Low"/>
    <s v="Low Risk"/>
    <s v="Discount Applied"/>
    <s v="Other"/>
    <n v="416"/>
  </r>
  <r>
    <x v="3"/>
    <n v="0.03"/>
    <n v="128.24"/>
    <n v="12.65"/>
    <n v="1237"/>
    <s v="Eva Simpson"/>
    <s v="Regular Air"/>
    <s v="Home Office"/>
    <s v="Furniture"/>
    <s v="Chairs &amp; Chairmats"/>
    <s v="Medium Box"/>
    <s v="SAFCO Folding Chair Trolley"/>
    <m/>
    <x v="0"/>
    <x v="2"/>
    <s v="Texas"/>
    <x v="335"/>
    <n v="75007"/>
    <d v="2015-01-31T00:00:00"/>
    <d v="2015-02-02T00:00:00"/>
    <n v="790.46399999999983"/>
    <n v="9"/>
    <n v="1145.5999999999999"/>
    <n v="86075"/>
    <s v="High"/>
    <s v="High Risk"/>
    <s v="Discount Applied"/>
    <s v="Other"/>
    <n v="386"/>
  </r>
  <r>
    <x v="1"/>
    <n v="0.02"/>
    <n v="7.38"/>
    <n v="5.21"/>
    <n v="1237"/>
    <s v="Eva Simpson"/>
    <s v="Regular Air"/>
    <s v="Home Office"/>
    <s v="Furniture"/>
    <s v="Office Furnishings"/>
    <s v="Small Box"/>
    <s v="Eldon® Expressions™ Wood Desk Accessories, Oak"/>
    <n v="0.56000000000000005"/>
    <x v="0"/>
    <x v="2"/>
    <s v="Texas"/>
    <x v="335"/>
    <n v="75007"/>
    <d v="2015-03-29T00:00:00"/>
    <d v="2015-03-30T00:00:00"/>
    <n v="7.74"/>
    <n v="3"/>
    <n v="24.52"/>
    <n v="86076"/>
    <s v="High"/>
    <s v="Low Risk"/>
    <s v="Discount Applied"/>
    <s v="Other"/>
    <n v="1774"/>
  </r>
  <r>
    <x v="3"/>
    <n v="0.05"/>
    <n v="300.98"/>
    <n v="13.99"/>
    <n v="1237"/>
    <s v="Eva Simpson"/>
    <s v="Regular Air"/>
    <s v="Home Office"/>
    <s v="Technology"/>
    <s v="Office Machines"/>
    <s v="Medium Box"/>
    <s v="Polycom VoiceStation 100"/>
    <n v="0.39"/>
    <x v="0"/>
    <x v="2"/>
    <s v="Texas"/>
    <x v="335"/>
    <n v="75007"/>
    <d v="2015-05-25T00:00:00"/>
    <d v="2015-05-26T00:00:00"/>
    <n v="3985.3089"/>
    <n v="20"/>
    <n v="5775.81"/>
    <n v="86077"/>
    <s v="High"/>
    <s v="Low Risk"/>
    <s v="Discount Applied"/>
    <s v="Other"/>
    <n v="76"/>
  </r>
  <r>
    <x v="3"/>
    <n v="0.04"/>
    <n v="205.99"/>
    <n v="5"/>
    <n v="1237"/>
    <s v="Eva Simpson"/>
    <s v="Express Air"/>
    <s v="Home Office"/>
    <s v="Technology"/>
    <s v="Telephones and Communication"/>
    <s v="Small Box"/>
    <s v="Phone 918"/>
    <n v="0.59"/>
    <x v="0"/>
    <x v="2"/>
    <s v="Texas"/>
    <x v="335"/>
    <n v="75007"/>
    <d v="2015-05-25T00:00:00"/>
    <d v="2015-05-26T00:00:00"/>
    <n v="13.956800000000015"/>
    <n v="11"/>
    <n v="1878.24"/>
    <n v="86077"/>
    <s v="High"/>
    <s v="Low Risk"/>
    <s v="Discount Applied"/>
    <s v="Other"/>
    <n v="257"/>
  </r>
  <r>
    <x v="3"/>
    <n v="0.01"/>
    <n v="160.97999999999999"/>
    <n v="30"/>
    <n v="1238"/>
    <s v="April Bowers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x v="2"/>
    <s v="Texas"/>
    <x v="336"/>
    <n v="75104"/>
    <d v="2015-01-31T00:00:00"/>
    <d v="2015-02-02T00:00:00"/>
    <n v="788.79"/>
    <n v="10"/>
    <n v="1634.67"/>
    <n v="86075"/>
    <s v="High"/>
    <s v="Low Risk"/>
    <s v="Discount Applied"/>
    <s v="Other"/>
    <n v="294"/>
  </r>
  <r>
    <x v="1"/>
    <n v="0"/>
    <n v="387.99"/>
    <n v="19.989999999999998"/>
    <n v="1241"/>
    <s v="Bradley Schroeder"/>
    <s v="Regular Air"/>
    <s v="Home Office"/>
    <s v="Office Supplies"/>
    <s v="Binders and Binder Accessories"/>
    <s v="Small Box"/>
    <s v="Fellowes PB300 Plastic Comb Binding Machine"/>
    <n v="0.38"/>
    <x v="0"/>
    <x v="3"/>
    <s v="Alabama"/>
    <x v="113"/>
    <n v="36830"/>
    <d v="2015-03-16T00:00:00"/>
    <d v="2015-03-17T00:00:00"/>
    <n v="-70.14"/>
    <n v="23"/>
    <n v="9280.7199999999993"/>
    <n v="90880"/>
    <s v="Low"/>
    <s v="Low Risk"/>
    <s v="No Discount"/>
    <s v="Other"/>
    <n v="29"/>
  </r>
  <r>
    <x v="2"/>
    <n v="0.06"/>
    <n v="200.97"/>
    <n v="15.59"/>
    <n v="1241"/>
    <s v="Bradley Schroeder"/>
    <s v="Delivery Truck"/>
    <s v="Home Office"/>
    <s v="Technology"/>
    <s v="Office Machines"/>
    <s v="Jumbo Drum"/>
    <s v="Hewlett-Packard Deskjet 6122 Color Inkjet Printer"/>
    <n v="0.36"/>
    <x v="0"/>
    <x v="3"/>
    <s v="Alabama"/>
    <x v="113"/>
    <n v="36830"/>
    <d v="2015-03-25T00:00:00"/>
    <d v="2015-03-25T00:00:00"/>
    <n v="531.61799999999994"/>
    <n v="7"/>
    <n v="1348.83"/>
    <n v="90881"/>
    <s v="High"/>
    <s v="Low Risk"/>
    <s v="Discount Applied"/>
    <s v="Other"/>
    <n v="340"/>
  </r>
  <r>
    <x v="0"/>
    <n v="0.1"/>
    <n v="22.38"/>
    <n v="15.1"/>
    <n v="1246"/>
    <s v="Lois Hansen"/>
    <s v="Regular Air"/>
    <s v="Home Office"/>
    <s v="Office Supplies"/>
    <s v="Binders and Binder Accessories"/>
    <s v="Small Box"/>
    <s v="Avery Flip-Chart Easel Binder, Black"/>
    <n v="0.38"/>
    <x v="0"/>
    <x v="1"/>
    <s v="New York"/>
    <x v="8"/>
    <n v="10009"/>
    <d v="2015-04-05T00:00:00"/>
    <d v="2015-04-06T00:00:00"/>
    <n v="-107.51349999999999"/>
    <n v="26"/>
    <n v="564.98"/>
    <n v="36452"/>
    <s v="Low"/>
    <s v="Low Risk"/>
    <s v="Discount Applied"/>
    <s v="Other"/>
    <n v="606"/>
  </r>
  <r>
    <x v="0"/>
    <n v="0.04"/>
    <n v="6.98"/>
    <n v="2.83"/>
    <n v="1246"/>
    <s v="Lois Hansen"/>
    <s v="Regular Air"/>
    <s v="Home Office"/>
    <s v="Furniture"/>
    <s v="Office Furnishings"/>
    <s v="Small Pack"/>
    <s v="G.E. Halogen Desk Lamp Bulbs"/>
    <n v="0.37"/>
    <x v="0"/>
    <x v="1"/>
    <s v="New York"/>
    <x v="8"/>
    <n v="10009"/>
    <d v="2015-04-05T00:00:00"/>
    <d v="2015-04-07T00:00:00"/>
    <n v="46.01"/>
    <n v="18"/>
    <n v="129.47999999999999"/>
    <n v="36452"/>
    <s v="High"/>
    <s v="Low Risk"/>
    <s v="Discount Applied"/>
    <s v="Other"/>
    <n v="1138"/>
  </r>
  <r>
    <x v="4"/>
    <n v="0.03"/>
    <n v="256.99"/>
    <n v="11.25"/>
    <n v="1246"/>
    <s v="Lois Hansen"/>
    <s v="Regular Air"/>
    <s v="Home Office"/>
    <s v="Technology"/>
    <s v="Computer Peripherals"/>
    <s v="Small Box"/>
    <s v="Hayes Optima 56K V.90 Internal Voice Modem"/>
    <n v="0.51"/>
    <x v="0"/>
    <x v="1"/>
    <s v="New York"/>
    <x v="8"/>
    <n v="10009"/>
    <d v="2015-05-22T00:00:00"/>
    <d v="2015-05-22T00:00:00"/>
    <n v="1489.8"/>
    <n v="32"/>
    <n v="8216.2800000000007"/>
    <n v="46853"/>
    <s v="High"/>
    <s v="Low Risk"/>
    <s v="Discount Applied"/>
    <s v="Other"/>
    <n v="38"/>
  </r>
  <r>
    <x v="0"/>
    <n v="0.1"/>
    <n v="22.38"/>
    <n v="15.1"/>
    <n v="1247"/>
    <s v="Henry O'Connell"/>
    <s v="Regular Air"/>
    <s v="Home Office"/>
    <s v="Office Supplies"/>
    <s v="Binders and Binder Accessories"/>
    <s v="Small Box"/>
    <s v="Avery Flip-Chart Easel Binder, Black"/>
    <n v="0.38"/>
    <x v="0"/>
    <x v="2"/>
    <s v="Texas"/>
    <x v="337"/>
    <n v="78641"/>
    <d v="2015-04-05T00:00:00"/>
    <d v="2015-04-06T00:00:00"/>
    <n v="-107.51349999999999"/>
    <n v="7"/>
    <n v="152.11000000000001"/>
    <n v="91555"/>
    <s v="Low"/>
    <s v="Low Risk"/>
    <s v="Discount Applied"/>
    <s v="Other"/>
    <n v="1076"/>
  </r>
  <r>
    <x v="0"/>
    <n v="0.04"/>
    <n v="6.98"/>
    <n v="2.83"/>
    <n v="1247"/>
    <s v="Henry O'Connell"/>
    <s v="Regular Air"/>
    <s v="Home Office"/>
    <s v="Furniture"/>
    <s v="Office Furnishings"/>
    <s v="Small Pack"/>
    <s v="G.E. Halogen Desk Lamp Bulbs"/>
    <n v="0.37"/>
    <x v="0"/>
    <x v="2"/>
    <s v="Texas"/>
    <x v="337"/>
    <n v="78641"/>
    <d v="2015-04-05T00:00:00"/>
    <d v="2015-04-07T00:00:00"/>
    <n v="24.819299999999998"/>
    <n v="5"/>
    <n v="35.97"/>
    <n v="91555"/>
    <s v="High"/>
    <s v="Low Risk"/>
    <s v="Discount Applied"/>
    <s v="Other"/>
    <n v="1655"/>
  </r>
  <r>
    <x v="0"/>
    <n v="0"/>
    <n v="3.89"/>
    <n v="7.01"/>
    <n v="1250"/>
    <s v="Kara Patton"/>
    <s v="Regular Air"/>
    <s v="Home Office"/>
    <s v="Office Supplies"/>
    <s v="Binders and Binder Accessories"/>
    <s v="Small Box"/>
    <s v="Avery Binder Labels"/>
    <n v="0.37"/>
    <x v="0"/>
    <x v="2"/>
    <s v="Illinois"/>
    <x v="338"/>
    <n v="60110"/>
    <d v="2015-04-09T00:00:00"/>
    <d v="2015-04-09T00:00:00"/>
    <n v="-255.16890000000001"/>
    <n v="21"/>
    <n v="85.64"/>
    <n v="87877"/>
    <s v="Low"/>
    <s v="Low Risk"/>
    <s v="No Discount"/>
    <s v="Other"/>
    <n v="1309"/>
  </r>
  <r>
    <x v="0"/>
    <n v="0.09"/>
    <n v="120.98"/>
    <n v="30"/>
    <n v="1250"/>
    <s v="Kara Patton"/>
    <s v="Delivery Truck"/>
    <s v="Home Office"/>
    <s v="Furniture"/>
    <s v="Chairs &amp; Chairmats"/>
    <s v="Jumbo Drum"/>
    <s v="Hon Every-Day® Chair Series Swivel Task Chairs"/>
    <n v="0.64"/>
    <x v="0"/>
    <x v="2"/>
    <s v="Illinois"/>
    <x v="338"/>
    <n v="60110"/>
    <d v="2015-04-09T00:00:00"/>
    <d v="2015-04-11T00:00:00"/>
    <n v="74.004800000000003"/>
    <n v="22"/>
    <n v="2508.15"/>
    <n v="87877"/>
    <s v="High"/>
    <s v="Low Risk"/>
    <s v="Discount Applied"/>
    <s v="Other"/>
    <n v="189"/>
  </r>
  <r>
    <x v="0"/>
    <n v="0.1"/>
    <n v="30.98"/>
    <n v="5.76"/>
    <n v="1250"/>
    <s v="Kara Patton"/>
    <s v="Regular Air"/>
    <s v="Home Office"/>
    <s v="Office Supplies"/>
    <s v="Paper"/>
    <s v="Small Box"/>
    <s v="IBM Multi-Purpose Copy Paper, 8 1/2 x 11&quot;, Case"/>
    <n v="0.4"/>
    <x v="0"/>
    <x v="2"/>
    <s v="Illinois"/>
    <x v="338"/>
    <n v="60110"/>
    <d v="2015-04-09T00:00:00"/>
    <d v="2015-04-10T00:00:00"/>
    <n v="109.42479999999999"/>
    <n v="8"/>
    <n v="225.62"/>
    <n v="87877"/>
    <s v="High"/>
    <s v="Low Risk"/>
    <s v="Discount Applied"/>
    <s v="Other"/>
    <n v="939"/>
  </r>
  <r>
    <x v="4"/>
    <n v="0.02"/>
    <n v="46.89"/>
    <n v="5.0999999999999996"/>
    <n v="1253"/>
    <s v="Vickie Coates"/>
    <s v="Regular Air"/>
    <s v="Home Office"/>
    <s v="Office Supplies"/>
    <s v="Appliances"/>
    <s v="Medium Box"/>
    <s v="Bionaire Personal Warm Mist Humidifier/Vaporizer"/>
    <n v="0.46"/>
    <x v="0"/>
    <x v="2"/>
    <s v="Texas"/>
    <x v="339"/>
    <n v="78613"/>
    <d v="2015-04-23T00:00:00"/>
    <d v="2015-04-23T00:00:00"/>
    <n v="421.34849999999994"/>
    <n v="13"/>
    <n v="610.65"/>
    <n v="89981"/>
    <s v="High"/>
    <s v="Low Risk"/>
    <s v="Discount Applied"/>
    <s v="Other"/>
    <n v="580"/>
  </r>
  <r>
    <x v="4"/>
    <n v="0.05"/>
    <n v="140.97999999999999"/>
    <n v="36.090000000000003"/>
    <n v="1253"/>
    <s v="Vickie Coates"/>
    <s v="Delivery Truck"/>
    <s v="Home Office"/>
    <s v="Furniture"/>
    <s v="Bookcases"/>
    <s v="Jumbo Box"/>
    <s v="Sauder Forest Hills Library, Woodland Oak Finish"/>
    <n v="0.77"/>
    <x v="0"/>
    <x v="2"/>
    <s v="Texas"/>
    <x v="339"/>
    <n v="78613"/>
    <d v="2015-04-23T00:00:00"/>
    <d v="2015-04-25T00:00:00"/>
    <n v="-373.09"/>
    <n v="5"/>
    <n v="699.24"/>
    <n v="89981"/>
    <s v="Low"/>
    <s v="Low Risk"/>
    <s v="Discount Applied"/>
    <s v="Other"/>
    <n v="531"/>
  </r>
  <r>
    <x v="4"/>
    <n v="0.1"/>
    <n v="212.6"/>
    <n v="110.2"/>
    <n v="1253"/>
    <s v="Vickie Coates"/>
    <s v="Delivery Truck"/>
    <s v="Home Office"/>
    <s v="Furniture"/>
    <s v="Tables"/>
    <s v="Jumbo Box"/>
    <s v="Bush Advantage Collection® Round Conference Table"/>
    <n v="0.73"/>
    <x v="0"/>
    <x v="2"/>
    <s v="Texas"/>
    <x v="339"/>
    <n v="78613"/>
    <d v="2015-04-23T00:00:00"/>
    <d v="2015-04-25T00:00:00"/>
    <n v="-3465.0720000000001"/>
    <n v="12"/>
    <n v="2346.0300000000002"/>
    <n v="89981"/>
    <s v="Low"/>
    <s v="Low Risk"/>
    <s v="Discount Applied"/>
    <s v="Other"/>
    <n v="210"/>
  </r>
  <r>
    <x v="3"/>
    <n v="0.04"/>
    <n v="2.08"/>
    <n v="1.49"/>
    <n v="1254"/>
    <s v="Anne Bland"/>
    <s v="Regular Air"/>
    <s v="Home Office"/>
    <s v="Office Supplies"/>
    <s v="Binders and Binder Accessories"/>
    <s v="Small Box"/>
    <s v="Economy Binders"/>
    <n v="0.36"/>
    <x v="0"/>
    <x v="2"/>
    <s v="Texas"/>
    <x v="340"/>
    <n v="77530"/>
    <d v="2015-05-21T00:00:00"/>
    <d v="2015-05-23T00:00:00"/>
    <n v="-11.281500000000001"/>
    <n v="16"/>
    <n v="33.770000000000003"/>
    <n v="89982"/>
    <s v="Low"/>
    <s v="Low Risk"/>
    <s v="Discount Applied"/>
    <s v="Other"/>
    <n v="1680"/>
  </r>
  <r>
    <x v="2"/>
    <n v="0.06"/>
    <n v="80.98"/>
    <n v="35"/>
    <n v="1254"/>
    <s v="Anne Bland"/>
    <s v="Regular Air"/>
    <s v="Home Office"/>
    <s v="Office Supplies"/>
    <s v="Storage &amp; Organization"/>
    <s v="Large Box"/>
    <s v="Carina Double Wide Media Storage Towers in Natural &amp; Black"/>
    <n v="0.81"/>
    <x v="0"/>
    <x v="2"/>
    <s v="Texas"/>
    <x v="340"/>
    <n v="77530"/>
    <d v="2015-03-12T00:00:00"/>
    <d v="2015-03-13T00:00:00"/>
    <n v="-218.77"/>
    <n v="2"/>
    <n v="172.79"/>
    <n v="89983"/>
    <s v="Low"/>
    <s v="Low Risk"/>
    <s v="Discount Applied"/>
    <s v="Other"/>
    <n v="1032"/>
  </r>
  <r>
    <x v="3"/>
    <n v="0.06"/>
    <n v="3.95"/>
    <n v="2"/>
    <n v="1254"/>
    <s v="Anne Bland"/>
    <s v="Regular Air"/>
    <s v="Home Office"/>
    <s v="Office Supplies"/>
    <s v="Rubber Bands"/>
    <s v="Wrap Bag"/>
    <s v="Advantus Map Pennant Flags and Round Head Tacks"/>
    <n v="0.53"/>
    <x v="0"/>
    <x v="2"/>
    <s v="Texas"/>
    <x v="340"/>
    <n v="77530"/>
    <d v="2015-03-24T00:00:00"/>
    <d v="2015-03-25T00:00:00"/>
    <n v="-9.68"/>
    <n v="5"/>
    <n v="19.66"/>
    <n v="89984"/>
    <s v="Low"/>
    <s v="Low Risk"/>
    <s v="Discount Applied"/>
    <s v="Other"/>
    <n v="1816"/>
  </r>
  <r>
    <x v="3"/>
    <n v="0.01"/>
    <n v="115.99"/>
    <n v="56.14"/>
    <n v="1257"/>
    <s v="Ryan Foster"/>
    <s v="Delivery Truck"/>
    <s v="Home Office"/>
    <s v="Technology"/>
    <s v="Office Machines"/>
    <s v="Jumbo Drum"/>
    <s v="Hewlett-Packard Deskjet 5550 Color Inkjet Printer"/>
    <n v="0.4"/>
    <x v="0"/>
    <x v="0"/>
    <s v="Colorado"/>
    <x v="53"/>
    <n v="80013"/>
    <d v="2015-05-22T00:00:00"/>
    <d v="2015-05-23T00:00:00"/>
    <n v="-164.39520000000002"/>
    <n v="5"/>
    <n v="604.35"/>
    <n v="86535"/>
    <s v="Low"/>
    <s v="Low Risk"/>
    <s v="Discount Applied"/>
    <s v="Other"/>
    <n v="586"/>
  </r>
  <r>
    <x v="2"/>
    <n v="0.04"/>
    <n v="2.52"/>
    <n v="1.92"/>
    <n v="1257"/>
    <s v="Ryan Foster"/>
    <s v="Regular Air"/>
    <s v="Home Office"/>
    <s v="Office Supplies"/>
    <s v="Scissors, Rulers and Trimmers"/>
    <s v="Wrap Bag"/>
    <s v="Letter Slitter"/>
    <n v="0.82"/>
    <x v="0"/>
    <x v="0"/>
    <s v="Colorado"/>
    <x v="53"/>
    <n v="80013"/>
    <d v="2015-04-24T00:00:00"/>
    <d v="2015-04-24T00:00:00"/>
    <n v="-8.2080000000000002"/>
    <n v="1"/>
    <n v="3.13"/>
    <n v="86536"/>
    <s v="Low"/>
    <s v="Low Risk"/>
    <s v="Discount Applied"/>
    <s v="Other"/>
    <n v="1948"/>
  </r>
  <r>
    <x v="0"/>
    <n v="0.03"/>
    <n v="3.69"/>
    <n v="2.5"/>
    <n v="1259"/>
    <s v="Keith Hobbs"/>
    <s v="Express Air"/>
    <s v="Home Office"/>
    <s v="Office Supplies"/>
    <s v="Envelopes"/>
    <s v="Small Box"/>
    <s v="Colored Envelopes"/>
    <n v="0.39"/>
    <x v="0"/>
    <x v="3"/>
    <s v="Kentucky"/>
    <x v="341"/>
    <n v="40422"/>
    <d v="2015-04-20T00:00:00"/>
    <d v="2015-04-20T00:00:00"/>
    <n v="-2196.6840000000002"/>
    <n v="9"/>
    <n v="38.65"/>
    <n v="86534"/>
    <s v="Low"/>
    <s v="Low Risk"/>
    <s v="Discount Applied"/>
    <s v="Other"/>
    <n v="1634"/>
  </r>
  <r>
    <x v="2"/>
    <n v="0.02"/>
    <n v="73.98"/>
    <n v="14.52"/>
    <n v="1261"/>
    <s v="Vickie Gonzalez"/>
    <s v="Regular Air"/>
    <s v="Home Office"/>
    <s v="Technology"/>
    <s v="Computer Peripherals"/>
    <s v="Small Box"/>
    <s v="Keytronic French Keyboard"/>
    <n v="0.65"/>
    <x v="0"/>
    <x v="0"/>
    <s v="Colorado"/>
    <x v="342"/>
    <n v="80020"/>
    <d v="2015-05-07T00:00:00"/>
    <d v="2015-05-10T00:00:00"/>
    <n v="43.538000000000011"/>
    <n v="5"/>
    <n v="378.23"/>
    <n v="89730"/>
    <s v="High"/>
    <s v="Low Risk"/>
    <s v="Discount Applied"/>
    <s v="Other"/>
    <n v="739"/>
  </r>
  <r>
    <x v="2"/>
    <n v="0.05"/>
    <n v="5.28"/>
    <n v="6.26"/>
    <n v="1265"/>
    <s v="Danielle Kramer"/>
    <s v="Regular Air"/>
    <s v="Home Office"/>
    <s v="Office Supplies"/>
    <s v="Paper"/>
    <s v="Small Box"/>
    <s v="Xerox 1928"/>
    <n v="0.4"/>
    <x v="0"/>
    <x v="2"/>
    <s v="Oklahoma"/>
    <x v="343"/>
    <n v="73521"/>
    <d v="2015-06-11T00:00:00"/>
    <d v="2015-06-12T00:00:00"/>
    <n v="-11.376000000000001"/>
    <n v="1"/>
    <n v="7.15"/>
    <n v="89729"/>
    <s v="Low"/>
    <s v="Low Risk"/>
    <s v="Discount Applied"/>
    <s v="Other"/>
    <n v="1929"/>
  </r>
  <r>
    <x v="2"/>
    <n v="0.01"/>
    <n v="13.99"/>
    <n v="7.51"/>
    <n v="1267"/>
    <s v="Rosemary Branch"/>
    <s v="Regular Air"/>
    <s v="Home Office"/>
    <s v="Technology"/>
    <s v="Office Machines"/>
    <s v="Medium Box"/>
    <s v="Sharp EL500L Fraction Calculator"/>
    <n v="0.39"/>
    <x v="0"/>
    <x v="3"/>
    <s v="Florida"/>
    <x v="344"/>
    <n v="33433"/>
    <d v="2015-02-10T00:00:00"/>
    <d v="2015-02-11T00:00:00"/>
    <n v="533.74199999999996"/>
    <n v="2"/>
    <n v="29.85"/>
    <n v="89514"/>
    <s v="High"/>
    <s v="Low Risk"/>
    <s v="Discount Applied"/>
    <s v="Other"/>
    <n v="1718"/>
  </r>
  <r>
    <x v="1"/>
    <n v="0.08"/>
    <n v="128.24"/>
    <n v="12.65"/>
    <n v="1267"/>
    <s v="Rosemary Branch"/>
    <s v="Regular Air"/>
    <s v="Home Office"/>
    <s v="Furniture"/>
    <s v="Chairs &amp; Chairmats"/>
    <s v="Medium Box"/>
    <s v="SAFCO Folding Chair Trolley"/>
    <m/>
    <x v="0"/>
    <x v="3"/>
    <s v="Florida"/>
    <x v="344"/>
    <n v="33433"/>
    <d v="2015-05-12T00:00:00"/>
    <d v="2015-05-13T00:00:00"/>
    <n v="-379.34399999999999"/>
    <n v="3"/>
    <n v="366.44"/>
    <n v="89515"/>
    <s v="Low"/>
    <s v="High Risk"/>
    <s v="Discount Applied"/>
    <s v="Other"/>
    <n v="752"/>
  </r>
  <r>
    <x v="1"/>
    <n v="0.04"/>
    <n v="5.98"/>
    <n v="4.38"/>
    <n v="1267"/>
    <s v="Rosemary Branch"/>
    <s v="Regular Air"/>
    <s v="Home Office"/>
    <s v="Technology"/>
    <s v="Computer Peripherals"/>
    <s v="Small Pack"/>
    <s v="Imation 3.5&quot; DS/HD IBM Formatted Diskettes, 10/Pack"/>
    <n v="0.75"/>
    <x v="0"/>
    <x v="3"/>
    <s v="Florida"/>
    <x v="344"/>
    <n v="33433"/>
    <d v="2015-05-12T00:00:00"/>
    <d v="2015-05-14T00:00:00"/>
    <n v="-1522.3039999999999"/>
    <n v="11"/>
    <n v="69.75"/>
    <n v="89515"/>
    <s v="Low"/>
    <s v="Low Risk"/>
    <s v="Discount Applied"/>
    <s v="Other"/>
    <n v="1393"/>
  </r>
  <r>
    <x v="3"/>
    <n v="7.0000000000000007E-2"/>
    <n v="125.99"/>
    <n v="7.69"/>
    <n v="1271"/>
    <s v="Joanne Church"/>
    <s v="Regular Air"/>
    <s v="Home Office"/>
    <s v="Technology"/>
    <s v="Telephones and Communication"/>
    <s v="Small Box"/>
    <s v="StarTAC 3000"/>
    <n v="0.59"/>
    <x v="0"/>
    <x v="0"/>
    <s v="California"/>
    <x v="345"/>
    <n v="91941"/>
    <d v="2015-04-09T00:00:00"/>
    <d v="2015-04-10T00:00:00"/>
    <n v="588.24569999999994"/>
    <n v="8"/>
    <n v="852.53"/>
    <n v="88410"/>
    <s v="High"/>
    <s v="Low Risk"/>
    <s v="Discount Applied"/>
    <s v="Other"/>
    <n v="468"/>
  </r>
  <r>
    <x v="4"/>
    <n v="0.1"/>
    <n v="34.229999999999997"/>
    <n v="5.0199999999999996"/>
    <n v="1271"/>
    <s v="Joanne Church"/>
    <s v="Regular Air"/>
    <s v="Home Office"/>
    <s v="Furniture"/>
    <s v="Office Furnishings"/>
    <s v="Small Box"/>
    <s v="Hand-Finished Solid Wood Document Frame"/>
    <n v="0.55000000000000004"/>
    <x v="0"/>
    <x v="0"/>
    <s v="California"/>
    <x v="345"/>
    <n v="91941"/>
    <d v="2015-05-01T00:00:00"/>
    <d v="2015-05-06T00:00:00"/>
    <n v="151.56539999999998"/>
    <n v="7"/>
    <n v="219.66"/>
    <n v="88411"/>
    <s v="High"/>
    <s v="Low Risk"/>
    <s v="Discount Applied"/>
    <s v="Other"/>
    <n v="948"/>
  </r>
  <r>
    <x v="2"/>
    <n v="7.0000000000000007E-2"/>
    <n v="40.98"/>
    <n v="7.47"/>
    <n v="1279"/>
    <s v="Josephine Rao"/>
    <s v="Regular Air"/>
    <s v="Home Office"/>
    <s v="Office Supplies"/>
    <s v="Binders and Binder Accessories"/>
    <s v="Small Box"/>
    <s v="Wilson Jones Ledger-Size, Piano-Hinge Binder, 2&quot;, Blue"/>
    <n v="0.37"/>
    <x v="0"/>
    <x v="2"/>
    <s v="Indiana"/>
    <x v="346"/>
    <n v="46324"/>
    <d v="2015-03-01T00:00:00"/>
    <d v="2015-03-02T00:00:00"/>
    <n v="54.901500000000006"/>
    <n v="2"/>
    <n v="81.900000000000006"/>
    <n v="90114"/>
    <s v="High"/>
    <s v="Low Risk"/>
    <s v="Discount Applied"/>
    <s v="Other"/>
    <n v="1327"/>
  </r>
  <r>
    <x v="1"/>
    <n v="0"/>
    <n v="442.14"/>
    <n v="14.7"/>
    <n v="1279"/>
    <s v="Josephine Rao"/>
    <s v="Delivery Truck"/>
    <s v="Home Office"/>
    <s v="Technology"/>
    <s v="Office Machines"/>
    <s v="Jumbo Drum"/>
    <s v="Okidata ML390 Turbo Dot Matrix Printers"/>
    <n v="0.56000000000000005"/>
    <x v="0"/>
    <x v="2"/>
    <s v="Indiana"/>
    <x v="346"/>
    <n v="46324"/>
    <d v="2015-03-05T00:00:00"/>
    <d v="2015-03-05T00:00:00"/>
    <n v="501.51"/>
    <n v="5"/>
    <n v="2343.34"/>
    <n v="90115"/>
    <s v="High"/>
    <s v="Low Risk"/>
    <s v="No Discount"/>
    <s v="Other"/>
    <n v="211"/>
  </r>
  <r>
    <x v="2"/>
    <n v="7.0000000000000007E-2"/>
    <n v="40.98"/>
    <n v="7.47"/>
    <n v="1280"/>
    <s v="Harold Albright"/>
    <s v="Regular Air"/>
    <s v="Home Office"/>
    <s v="Office Supplies"/>
    <s v="Binders and Binder Accessories"/>
    <s v="Small Box"/>
    <s v="Wilson Jones Ledger-Size, Piano-Hinge Binder, 2&quot;, Blue"/>
    <n v="0.37"/>
    <x v="0"/>
    <x v="0"/>
    <s v="Washington"/>
    <x v="33"/>
    <n v="98119"/>
    <d v="2015-03-01T00:00:00"/>
    <d v="2015-03-02T00:00:00"/>
    <n v="54.901500000000006"/>
    <n v="8"/>
    <n v="327.61"/>
    <n v="19042"/>
    <s v="High"/>
    <s v="Low Risk"/>
    <s v="Discount Applied"/>
    <s v="Other"/>
    <n v="792"/>
  </r>
  <r>
    <x v="4"/>
    <n v="0.1"/>
    <n v="238.4"/>
    <n v="24.49"/>
    <n v="1281"/>
    <s v="Pauline Denton"/>
    <s v="Regular Air"/>
    <s v="Home Office"/>
    <s v="Furniture"/>
    <s v="Chairs &amp; Chairmats"/>
    <s v="Large Box"/>
    <s v="Safco Contoured Stacking Chairs"/>
    <m/>
    <x v="0"/>
    <x v="2"/>
    <s v="Indiana"/>
    <x v="347"/>
    <n v="47591"/>
    <d v="2015-01-24T00:00:00"/>
    <d v="2015-01-26T00:00:00"/>
    <n v="875.28440000000001"/>
    <n v="8"/>
    <n v="1774.5"/>
    <n v="89112"/>
    <s v="High"/>
    <s v="High Risk"/>
    <s v="Discount Applied"/>
    <s v="Other"/>
    <n v="279"/>
  </r>
  <r>
    <x v="4"/>
    <n v="0.03"/>
    <n v="199.99"/>
    <n v="24.49"/>
    <n v="1281"/>
    <s v="Pauline Denton"/>
    <s v="Express Air"/>
    <s v="Home Office"/>
    <s v="Technology"/>
    <s v="Copiers and Fax"/>
    <s v="Large Box"/>
    <s v="Canon PC-428 Personal Copier"/>
    <n v="0.46"/>
    <x v="0"/>
    <x v="2"/>
    <s v="Indiana"/>
    <x v="347"/>
    <n v="47591"/>
    <d v="2015-01-24T00:00:00"/>
    <d v="2015-01-26T00:00:00"/>
    <n v="727.73609999999996"/>
    <n v="5"/>
    <n v="1054.69"/>
    <n v="89112"/>
    <s v="High"/>
    <s v="Low Risk"/>
    <s v="Discount Applied"/>
    <s v="Other"/>
    <n v="406"/>
  </r>
  <r>
    <x v="4"/>
    <n v="0.1"/>
    <n v="238.4"/>
    <n v="24.49"/>
    <n v="1282"/>
    <s v="Dana Sharpe"/>
    <s v="Regular Air"/>
    <s v="Home Office"/>
    <s v="Furniture"/>
    <s v="Chairs &amp; Chairmats"/>
    <s v="Large Box"/>
    <s v="Safco Contoured Stacking Chairs"/>
    <m/>
    <x v="0"/>
    <x v="1"/>
    <s v="Pennsylvania"/>
    <x v="332"/>
    <n v="19134"/>
    <d v="2015-01-24T00:00:00"/>
    <d v="2015-01-26T00:00:00"/>
    <n v="460.67600000000004"/>
    <n v="30"/>
    <n v="6654.39"/>
    <n v="29319"/>
    <s v="High"/>
    <s v="High Risk"/>
    <s v="Discount Applied"/>
    <s v="Other"/>
    <n v="60"/>
  </r>
  <r>
    <x v="4"/>
    <n v="0.03"/>
    <n v="199.99"/>
    <n v="24.49"/>
    <n v="1282"/>
    <s v="Dana Sharpe"/>
    <s v="Express Air"/>
    <s v="Home Office"/>
    <s v="Technology"/>
    <s v="Copiers and Fax"/>
    <s v="Large Box"/>
    <s v="Canon PC-428 Personal Copier"/>
    <n v="0.46"/>
    <x v="0"/>
    <x v="1"/>
    <s v="Pennsylvania"/>
    <x v="332"/>
    <n v="19134"/>
    <d v="2015-01-24T00:00:00"/>
    <d v="2015-01-26T00:00:00"/>
    <n v="393.41999999999996"/>
    <n v="21"/>
    <n v="4429.6899999999996"/>
    <n v="29319"/>
    <s v="High"/>
    <s v="Low Risk"/>
    <s v="Discount Applied"/>
    <s v="Other"/>
    <n v="108"/>
  </r>
  <r>
    <x v="1"/>
    <n v="0.04"/>
    <n v="150.97999999999999"/>
    <n v="13.99"/>
    <n v="1298"/>
    <s v="Herbert Beard"/>
    <s v="Regular Air"/>
    <s v="Home Office"/>
    <s v="Technology"/>
    <s v="Office Machines"/>
    <s v="Medium Box"/>
    <s v="Canon MP41DH Printing Calculator"/>
    <n v="0.38"/>
    <x v="0"/>
    <x v="2"/>
    <s v="Texas"/>
    <x v="333"/>
    <n v="75482"/>
    <d v="2015-02-12T00:00:00"/>
    <d v="2015-02-15T00:00:00"/>
    <n v="606.05459999999994"/>
    <n v="6"/>
    <n v="878.34"/>
    <n v="90662"/>
    <s v="High"/>
    <s v="Low Risk"/>
    <s v="Discount Applied"/>
    <s v="Other"/>
    <n v="463"/>
  </r>
  <r>
    <x v="1"/>
    <n v="0.04"/>
    <n v="176.19"/>
    <n v="11.87"/>
    <n v="1298"/>
    <s v="Herbert Beard"/>
    <s v="Regular Air"/>
    <s v="Home Office"/>
    <s v="Office Supplies"/>
    <s v="Storage &amp; Organization"/>
    <s v="Small Box"/>
    <s v="Fellowes High-Stak® Drawer Files"/>
    <n v="0.62"/>
    <x v="0"/>
    <x v="2"/>
    <s v="Texas"/>
    <x v="333"/>
    <n v="75482"/>
    <d v="2015-02-12T00:00:00"/>
    <d v="2015-02-14T00:00:00"/>
    <n v="320.10000000000002"/>
    <n v="4"/>
    <n v="676.57"/>
    <n v="90662"/>
    <s v="High"/>
    <s v="Low Risk"/>
    <s v="Discount Applied"/>
    <s v="Other"/>
    <n v="538"/>
  </r>
  <r>
    <x v="0"/>
    <n v="0.03"/>
    <n v="39.479999999999997"/>
    <n v="1.99"/>
    <n v="1303"/>
    <s v="Cindy Harvey"/>
    <s v="Regular Air"/>
    <s v="Home Office"/>
    <s v="Technology"/>
    <s v="Computer Peripherals"/>
    <s v="Small Pack"/>
    <s v="80 Minute CD-R Spindle, 100/Pack - Staples"/>
    <n v="0.54"/>
    <x v="0"/>
    <x v="0"/>
    <s v="Utah"/>
    <x v="348"/>
    <n v="84074"/>
    <d v="2015-02-19T00:00:00"/>
    <d v="2015-02-21T00:00:00"/>
    <n v="317.08949999999999"/>
    <n v="12"/>
    <n v="459.55"/>
    <n v="87003"/>
    <s v="High"/>
    <s v="Low Risk"/>
    <s v="Discount Applied"/>
    <s v="Other"/>
    <n v="671"/>
  </r>
  <r>
    <x v="4"/>
    <n v="0.01"/>
    <n v="65.989999999999995"/>
    <n v="5.31"/>
    <n v="1303"/>
    <s v="Cindy Harvey"/>
    <s v="Regular Air"/>
    <s v="Home Office"/>
    <s v="Technology"/>
    <s v="Telephones and Communication"/>
    <s v="Small Box"/>
    <s v="3390"/>
    <n v="0.56999999999999995"/>
    <x v="0"/>
    <x v="0"/>
    <s v="Utah"/>
    <x v="348"/>
    <n v="84074"/>
    <d v="2015-02-19T00:00:00"/>
    <d v="2015-02-26T00:00:00"/>
    <n v="250.36272000000002"/>
    <n v="9"/>
    <n v="536.9"/>
    <n v="87005"/>
    <s v="High"/>
    <s v="Low Risk"/>
    <s v="Discount Applied"/>
    <s v="Other"/>
    <n v="622"/>
  </r>
  <r>
    <x v="3"/>
    <n v="0.08"/>
    <n v="2.88"/>
    <n v="0.5"/>
    <n v="1304"/>
    <s v="Sherri McIntosh"/>
    <s v="Regular Air"/>
    <s v="Home Office"/>
    <s v="Office Supplies"/>
    <s v="Labels"/>
    <s v="Small Box"/>
    <s v="Avery 507"/>
    <n v="0.39"/>
    <x v="0"/>
    <x v="0"/>
    <s v="Utah"/>
    <x v="349"/>
    <n v="84084"/>
    <d v="2015-04-23T00:00:00"/>
    <d v="2015-04-24T00:00:00"/>
    <n v="6.0305999999999997"/>
    <n v="3"/>
    <n v="8.74"/>
    <n v="87004"/>
    <s v="High"/>
    <s v="Low Risk"/>
    <s v="Discount Applied"/>
    <s v="Other"/>
    <n v="1913"/>
  </r>
  <r>
    <x v="0"/>
    <n v="0.04"/>
    <n v="62.18"/>
    <n v="10.84"/>
    <n v="1305"/>
    <s v="Chris Pritchard"/>
    <s v="Regular Air"/>
    <s v="Home Office"/>
    <s v="Furniture"/>
    <s v="Office Furnishings"/>
    <s v="Medium Box"/>
    <s v="Deflect-o Glass Clear Studded Chair Mats"/>
    <n v="0.63"/>
    <x v="0"/>
    <x v="0"/>
    <s v="Utah"/>
    <x v="350"/>
    <n v="84120"/>
    <d v="2015-02-17T00:00:00"/>
    <d v="2015-02-19T00:00:00"/>
    <n v="125.8077"/>
    <n v="3"/>
    <n v="182.33"/>
    <n v="87002"/>
    <s v="High"/>
    <s v="Low Risk"/>
    <s v="Discount Applied"/>
    <s v="Other"/>
    <n v="1021"/>
  </r>
  <r>
    <x v="4"/>
    <n v="0.04"/>
    <n v="8.33"/>
    <n v="1.99"/>
    <n v="1307"/>
    <s v="Teresa Hill"/>
    <s v="Regular Air"/>
    <s v="Home Office"/>
    <s v="Technology"/>
    <s v="Computer Peripherals"/>
    <s v="Small Pack"/>
    <s v="80 Minute Slim Jewel Case CD-R , 10/Pack - Staples"/>
    <n v="0.52"/>
    <x v="0"/>
    <x v="0"/>
    <s v="Oregon"/>
    <x v="351"/>
    <n v="97420"/>
    <d v="2015-06-30T00:00:00"/>
    <d v="2015-07-07T00:00:00"/>
    <n v="44.891999999999996"/>
    <n v="16"/>
    <n v="131.26"/>
    <n v="91451"/>
    <s v="High"/>
    <s v="Low Risk"/>
    <s v="Discount Applied"/>
    <s v="Other"/>
    <n v="1130"/>
  </r>
  <r>
    <x v="3"/>
    <n v="0.04"/>
    <n v="5.34"/>
    <n v="2.99"/>
    <n v="1314"/>
    <s v="Keith Marsh"/>
    <s v="Regular Air"/>
    <s v="Home Office"/>
    <s v="Office Supplies"/>
    <s v="Binders and Binder Accessories"/>
    <s v="Small Box"/>
    <s v="Wilson Jones 14 Line Acrylic Coated Pressboard Data Binders"/>
    <n v="0.38"/>
    <x v="0"/>
    <x v="0"/>
    <s v="California"/>
    <x v="154"/>
    <n v="90058"/>
    <d v="2015-03-30T00:00:00"/>
    <d v="2015-04-01T00:00:00"/>
    <n v="3.4509999999999996"/>
    <n v="45"/>
    <n v="240.6"/>
    <n v="22755"/>
    <s v="High"/>
    <s v="Low Risk"/>
    <s v="Discount Applied"/>
    <s v="Other"/>
    <n v="912"/>
  </r>
  <r>
    <x v="3"/>
    <n v="0.06"/>
    <n v="55.99"/>
    <n v="5"/>
    <n v="1314"/>
    <s v="Keith Marsh"/>
    <s v="Regular Air"/>
    <s v="Home Office"/>
    <s v="Technology"/>
    <s v="Telephones and Communication"/>
    <s v="Small Pack"/>
    <s v="Accessory6"/>
    <n v="0.8"/>
    <x v="0"/>
    <x v="0"/>
    <s v="California"/>
    <x v="154"/>
    <n v="90058"/>
    <d v="2015-03-30T00:00:00"/>
    <d v="2015-04-01T00:00:00"/>
    <n v="-275.25299999999999"/>
    <n v="5"/>
    <n v="236.88"/>
    <n v="22755"/>
    <s v="Low"/>
    <s v="Low Risk"/>
    <s v="Discount Applied"/>
    <s v="Other"/>
    <n v="922"/>
  </r>
  <r>
    <x v="4"/>
    <n v="0.05"/>
    <n v="80.98"/>
    <n v="35"/>
    <n v="1314"/>
    <s v="Keith Marsh"/>
    <s v="Regular Air"/>
    <s v="Home Office"/>
    <s v="Office Supplies"/>
    <s v="Storage &amp; Organization"/>
    <s v="Large Box"/>
    <s v="Carina Double Wide Media Storage Towers in Natural &amp; Black"/>
    <n v="0.81"/>
    <x v="0"/>
    <x v="0"/>
    <s v="California"/>
    <x v="154"/>
    <n v="90058"/>
    <d v="2015-01-05T00:00:00"/>
    <d v="2015-01-09T00:00:00"/>
    <n v="-746.44"/>
    <n v="34"/>
    <n v="2710.47"/>
    <n v="27013"/>
    <s v="Low"/>
    <s v="Low Risk"/>
    <s v="Discount Applied"/>
    <s v="Other"/>
    <n v="174"/>
  </r>
  <r>
    <x v="4"/>
    <n v="0.05"/>
    <n v="279.48"/>
    <n v="35"/>
    <n v="1314"/>
    <s v="Keith Marsh"/>
    <s v="Regular Air"/>
    <s v="Home Office"/>
    <s v="Office Supplies"/>
    <s v="Storage &amp; Organization"/>
    <s v="Large Box"/>
    <s v="Tennsco Snap-Together Open Shelving Units, Starter Sets and Add-On Units"/>
    <n v="0.8"/>
    <x v="0"/>
    <x v="0"/>
    <s v="California"/>
    <x v="154"/>
    <n v="90058"/>
    <d v="2015-01-05T00:00:00"/>
    <d v="2015-01-05T00:00:00"/>
    <n v="-274.95"/>
    <n v="31"/>
    <n v="8354.73"/>
    <n v="27013"/>
    <s v="Low"/>
    <s v="Low Risk"/>
    <s v="Discount Applied"/>
    <s v="Other"/>
    <n v="36"/>
  </r>
  <r>
    <x v="3"/>
    <n v="0"/>
    <n v="4.91"/>
    <n v="5.68"/>
    <n v="1315"/>
    <s v="Adam Saunders Gray"/>
    <s v="Regular Air"/>
    <s v="Home Office"/>
    <s v="Office Supplies"/>
    <s v="Binders and Binder Accessories"/>
    <s v="Small Box"/>
    <s v="Acco Pressboard Covers with Storage Hooks, 14 7/8&quot; x 11&quot;, Light Blue"/>
    <n v="0.36"/>
    <x v="0"/>
    <x v="0"/>
    <s v="Colorado"/>
    <x v="352"/>
    <n v="80906"/>
    <d v="2015-03-30T00:00:00"/>
    <d v="2015-03-31T00:00:00"/>
    <n v="-95.047499999999999"/>
    <n v="9"/>
    <n v="48.3"/>
    <n v="87602"/>
    <s v="Low"/>
    <s v="Low Risk"/>
    <s v="No Discount"/>
    <s v="Other"/>
    <n v="1546"/>
  </r>
  <r>
    <x v="3"/>
    <n v="0.04"/>
    <n v="5.34"/>
    <n v="2.99"/>
    <n v="1316"/>
    <s v="Marion Lindsey"/>
    <s v="Regular Air"/>
    <s v="Home Office"/>
    <s v="Office Supplies"/>
    <s v="Binders and Binder Accessories"/>
    <s v="Small Box"/>
    <s v="Wilson Jones 14 Line Acrylic Coated Pressboard Data Binders"/>
    <n v="0.38"/>
    <x v="0"/>
    <x v="0"/>
    <s v="Colorado"/>
    <x v="353"/>
    <n v="80022"/>
    <d v="2015-03-30T00:00:00"/>
    <d v="2015-04-01T00:00:00"/>
    <n v="3.4509999999999996"/>
    <n v="11"/>
    <n v="58.81"/>
    <n v="87602"/>
    <s v="High"/>
    <s v="Low Risk"/>
    <s v="Discount Applied"/>
    <s v="Other"/>
    <n v="1464"/>
  </r>
  <r>
    <x v="3"/>
    <n v="0.06"/>
    <n v="55.99"/>
    <n v="5"/>
    <n v="1316"/>
    <s v="Marion Lindsey"/>
    <s v="Regular Air"/>
    <s v="Home Office"/>
    <s v="Technology"/>
    <s v="Telephones and Communication"/>
    <s v="Small Pack"/>
    <s v="Accessory6"/>
    <n v="0.8"/>
    <x v="0"/>
    <x v="0"/>
    <s v="Colorado"/>
    <x v="353"/>
    <n v="80022"/>
    <d v="2015-03-30T00:00:00"/>
    <d v="2015-04-01T00:00:00"/>
    <n v="-275.25299999999999"/>
    <n v="1"/>
    <n v="47.38"/>
    <n v="87602"/>
    <s v="Low"/>
    <s v="Low Risk"/>
    <s v="Discount Applied"/>
    <s v="Other"/>
    <n v="1552"/>
  </r>
  <r>
    <x v="4"/>
    <n v="0.05"/>
    <n v="80.98"/>
    <n v="35"/>
    <n v="1316"/>
    <s v="Marion Lindsey"/>
    <s v="Regular Air"/>
    <s v="Home Office"/>
    <s v="Office Supplies"/>
    <s v="Storage &amp; Organization"/>
    <s v="Large Box"/>
    <s v="Carina Double Wide Media Storage Towers in Natural &amp; Black"/>
    <n v="0.81"/>
    <x v="0"/>
    <x v="0"/>
    <s v="Colorado"/>
    <x v="353"/>
    <n v="80022"/>
    <d v="2015-01-05T00:00:00"/>
    <d v="2015-01-09T00:00:00"/>
    <n v="-746.44"/>
    <n v="8"/>
    <n v="637.76"/>
    <n v="87603"/>
    <s v="Low"/>
    <s v="Low Risk"/>
    <s v="Discount Applied"/>
    <s v="Other"/>
    <n v="561"/>
  </r>
  <r>
    <x v="4"/>
    <n v="0.05"/>
    <n v="279.48"/>
    <n v="35"/>
    <n v="1316"/>
    <s v="Marion Lindsey"/>
    <s v="Regular Air"/>
    <s v="Home Office"/>
    <s v="Office Supplies"/>
    <s v="Storage &amp; Organization"/>
    <s v="Large Box"/>
    <s v="Tennsco Snap-Together Open Shelving Units, Starter Sets and Add-On Units"/>
    <n v="0.8"/>
    <x v="0"/>
    <x v="0"/>
    <s v="Colorado"/>
    <x v="353"/>
    <n v="80022"/>
    <d v="2015-01-05T00:00:00"/>
    <d v="2015-01-05T00:00:00"/>
    <n v="-274.95"/>
    <n v="8"/>
    <n v="2156.06"/>
    <n v="87603"/>
    <s v="Low"/>
    <s v="Low Risk"/>
    <s v="Discount Applied"/>
    <s v="Other"/>
    <n v="225"/>
  </r>
  <r>
    <x v="4"/>
    <n v="0.02"/>
    <n v="55.99"/>
    <n v="3.3"/>
    <n v="1338"/>
    <s v="Denise McIntosh"/>
    <s v="Regular Air"/>
    <s v="Home Office"/>
    <s v="Technology"/>
    <s v="Telephones and Communication"/>
    <s v="Small Pack"/>
    <s v="Accessory24"/>
    <n v="0.59"/>
    <x v="0"/>
    <x v="2"/>
    <s v="Illinois"/>
    <x v="25"/>
    <n v="60623"/>
    <d v="2015-02-10T00:00:00"/>
    <d v="2015-02-10T00:00:00"/>
    <n v="525.20039999999995"/>
    <n v="16"/>
    <n v="761.16"/>
    <n v="91244"/>
    <s v="High"/>
    <s v="Low Risk"/>
    <s v="Discount Applied"/>
    <s v="Other"/>
    <n v="503"/>
  </r>
  <r>
    <x v="4"/>
    <n v="0"/>
    <n v="22.38"/>
    <n v="15.1"/>
    <n v="1340"/>
    <s v="Marie Bass"/>
    <s v="Express Air"/>
    <s v="Home Office"/>
    <s v="Office Supplies"/>
    <s v="Binders and Binder Accessories"/>
    <s v="Small Box"/>
    <s v="Avery Flip-Chart Easel Binder, Black"/>
    <n v="0.38"/>
    <x v="0"/>
    <x v="1"/>
    <s v="New York"/>
    <x v="8"/>
    <n v="10170"/>
    <d v="2015-02-10T00:00:00"/>
    <d v="2015-02-17T00:00:00"/>
    <n v="-52.646999999999998"/>
    <n v="29"/>
    <n v="682.68"/>
    <n v="21636"/>
    <s v="Low"/>
    <s v="Low Risk"/>
    <s v="No Discount"/>
    <s v="Other"/>
    <n v="534"/>
  </r>
  <r>
    <x v="4"/>
    <n v="7.0000000000000007E-2"/>
    <n v="5.98"/>
    <n v="4.6900000000000004"/>
    <n v="1340"/>
    <s v="Marie Bass"/>
    <s v="Regular Air"/>
    <s v="Home Office"/>
    <s v="Office Supplies"/>
    <s v="Storage &amp; Organization"/>
    <s v="Small Box"/>
    <s v="Perma STOR-ALL™ Hanging File Box, 13 1/8&quot;W x 12 1/4&quot;D x 10 1/2&quot;H"/>
    <n v="0.68"/>
    <x v="0"/>
    <x v="1"/>
    <s v="New York"/>
    <x v="8"/>
    <n v="10170"/>
    <d v="2015-02-10T00:00:00"/>
    <d v="2015-02-15T00:00:00"/>
    <n v="-24.44"/>
    <n v="11"/>
    <n v="73.44"/>
    <n v="21636"/>
    <s v="Low"/>
    <s v="Low Risk"/>
    <s v="Discount Applied"/>
    <s v="Other"/>
    <n v="1374"/>
  </r>
  <r>
    <x v="4"/>
    <n v="0.02"/>
    <n v="55.99"/>
    <n v="3.3"/>
    <n v="1340"/>
    <s v="Marie Bass"/>
    <s v="Regular Air"/>
    <s v="Home Office"/>
    <s v="Technology"/>
    <s v="Telephones and Communication"/>
    <s v="Small Pack"/>
    <s v="Accessory24"/>
    <n v="0.59"/>
    <x v="0"/>
    <x v="1"/>
    <s v="New York"/>
    <x v="8"/>
    <n v="10170"/>
    <d v="2015-02-10T00:00:00"/>
    <d v="2015-02-10T00:00:00"/>
    <n v="366.50700000000001"/>
    <n v="63"/>
    <n v="2997.07"/>
    <n v="21636"/>
    <s v="High"/>
    <s v="Low Risk"/>
    <s v="Discount Applied"/>
    <s v="Other"/>
    <n v="157"/>
  </r>
  <r>
    <x v="1"/>
    <n v="7.0000000000000007E-2"/>
    <n v="3.98"/>
    <n v="0.83"/>
    <n v="1340"/>
    <s v="Marie Bass"/>
    <s v="Regular Air"/>
    <s v="Home Office"/>
    <s v="Office Supplies"/>
    <s v="Pens &amp; Art Supplies"/>
    <s v="Wrap Bag"/>
    <s v="Fluorescent Highlighters by Dixon"/>
    <n v="0.51"/>
    <x v="0"/>
    <x v="1"/>
    <s v="New York"/>
    <x v="8"/>
    <n v="10170"/>
    <d v="2015-06-06T00:00:00"/>
    <d v="2015-06-09T00:00:00"/>
    <n v="27.38"/>
    <n v="76"/>
    <n v="282.85000000000002"/>
    <n v="24455"/>
    <s v="High"/>
    <s v="Low Risk"/>
    <s v="Discount Applied"/>
    <s v="Other"/>
    <n v="844"/>
  </r>
  <r>
    <x v="4"/>
    <n v="7.0000000000000007E-2"/>
    <n v="5.98"/>
    <n v="4.6900000000000004"/>
    <n v="1341"/>
    <s v="Edward Bynum"/>
    <s v="Regular Air"/>
    <s v="Home Office"/>
    <s v="Office Supplies"/>
    <s v="Storage &amp; Organization"/>
    <s v="Small Box"/>
    <s v="Perma STOR-ALL™ Hanging File Box, 13 1/8&quot;W x 12 1/4&quot;D x 10 1/2&quot;H"/>
    <n v="0.68"/>
    <x v="0"/>
    <x v="1"/>
    <s v="Pennsylvania"/>
    <x v="354"/>
    <n v="17201"/>
    <d v="2015-02-10T00:00:00"/>
    <d v="2015-02-15T00:00:00"/>
    <n v="-12.708800000000002"/>
    <n v="3"/>
    <n v="20.03"/>
    <n v="91244"/>
    <s v="Low"/>
    <s v="Low Risk"/>
    <s v="Discount Applied"/>
    <s v="Other"/>
    <n v="1810"/>
  </r>
  <r>
    <x v="1"/>
    <n v="0"/>
    <n v="20.89"/>
    <n v="1.99"/>
    <n v="1341"/>
    <s v="Edward Bynum"/>
    <s v="Regular Air"/>
    <s v="Home Office"/>
    <s v="Technology"/>
    <s v="Computer Peripherals"/>
    <s v="Small Pack"/>
    <s v="IBM 80 Minute CD-R Spindle, 50/Pack"/>
    <n v="0.48"/>
    <x v="0"/>
    <x v="1"/>
    <s v="Pennsylvania"/>
    <x v="354"/>
    <n v="17201"/>
    <d v="2015-06-06T00:00:00"/>
    <d v="2015-06-08T00:00:00"/>
    <n v="-5.2949999999999999"/>
    <n v="4"/>
    <n v="84.56"/>
    <n v="91245"/>
    <s v="Low"/>
    <s v="Low Risk"/>
    <s v="No Discount"/>
    <s v="Other"/>
    <n v="1314"/>
  </r>
  <r>
    <x v="1"/>
    <n v="7.0000000000000007E-2"/>
    <n v="3.98"/>
    <n v="0.83"/>
    <n v="1341"/>
    <s v="Edward Bynum"/>
    <s v="Regular Air"/>
    <s v="Home Office"/>
    <s v="Office Supplies"/>
    <s v="Pens &amp; Art Supplies"/>
    <s v="Wrap Bag"/>
    <s v="Fluorescent Highlighters by Dixon"/>
    <n v="0.51"/>
    <x v="0"/>
    <x v="1"/>
    <s v="Pennsylvania"/>
    <x v="354"/>
    <n v="17201"/>
    <d v="2015-06-06T00:00:00"/>
    <d v="2015-06-09T00:00:00"/>
    <n v="41.07"/>
    <n v="19"/>
    <n v="70.709999999999994"/>
    <n v="91245"/>
    <s v="High"/>
    <s v="Low Risk"/>
    <s v="Discount Applied"/>
    <s v="Other"/>
    <n v="1387"/>
  </r>
  <r>
    <x v="4"/>
    <n v="0.1"/>
    <n v="2.62"/>
    <n v="0.8"/>
    <n v="1347"/>
    <s v="Vivian Goldstein"/>
    <s v="Regular Air"/>
    <s v="Home Office"/>
    <s v="Office Supplies"/>
    <s v="Rubber Bands"/>
    <s v="Wrap Bag"/>
    <s v="Staples Metal Binder Clips"/>
    <n v="0.39"/>
    <x v="0"/>
    <x v="3"/>
    <s v="Florida"/>
    <x v="355"/>
    <n v="33511"/>
    <d v="2015-04-30T00:00:00"/>
    <d v="2015-05-06T00:00:00"/>
    <n v="-94.490899999999996"/>
    <n v="21"/>
    <n v="51.86"/>
    <n v="89686"/>
    <s v="Low"/>
    <s v="Low Risk"/>
    <s v="Discount Applied"/>
    <s v="Other"/>
    <n v="1523"/>
  </r>
  <r>
    <x v="0"/>
    <n v="0"/>
    <n v="12.2"/>
    <n v="6.02"/>
    <n v="1350"/>
    <s v="Jackie Burke"/>
    <s v="Express Air"/>
    <s v="Home Office"/>
    <s v="Furniture"/>
    <s v="Office Furnishings"/>
    <s v="Small Pack"/>
    <s v="Advantus Panel Wall Certificate Holder - 8.5x11"/>
    <n v="0.43"/>
    <x v="0"/>
    <x v="3"/>
    <s v="Florida"/>
    <x v="356"/>
    <n v="33055"/>
    <d v="2015-04-17T00:00:00"/>
    <d v="2015-04-18T00:00:00"/>
    <n v="-172.298"/>
    <n v="4"/>
    <n v="56.24"/>
    <n v="88233"/>
    <s v="Low"/>
    <s v="Low Risk"/>
    <s v="No Discount"/>
    <s v="Other"/>
    <n v="1488"/>
  </r>
  <r>
    <x v="1"/>
    <n v="0.1"/>
    <n v="110.99"/>
    <n v="8.99"/>
    <n v="1351"/>
    <s v="Janet McCullough"/>
    <s v="Express Air"/>
    <s v="Home Office"/>
    <s v="Technology"/>
    <s v="Telephones and Communication"/>
    <s v="Small Box"/>
    <s v="LX 677"/>
    <n v="0.56999999999999995"/>
    <x v="0"/>
    <x v="3"/>
    <s v="Florida"/>
    <x v="357"/>
    <n v="33063"/>
    <d v="2015-01-27T00:00:00"/>
    <d v="2015-01-29T00:00:00"/>
    <n v="3285.48"/>
    <n v="7"/>
    <n v="627.78"/>
    <n v="88232"/>
    <s v="High"/>
    <s v="Low Risk"/>
    <s v="Discount Applied"/>
    <s v="Other"/>
    <n v="567"/>
  </r>
  <r>
    <x v="0"/>
    <n v="0.05"/>
    <n v="17.670000000000002"/>
    <n v="8.99"/>
    <n v="1352"/>
    <s v="Vivian Clarke"/>
    <s v="Regular Air"/>
    <s v="Home Office"/>
    <s v="Furniture"/>
    <s v="Office Furnishings"/>
    <s v="Small Pack"/>
    <s v="Executive Impressions 12&quot; Wall Clock"/>
    <n v="0.47"/>
    <x v="0"/>
    <x v="1"/>
    <s v="Maryland"/>
    <x v="358"/>
    <n v="20746"/>
    <d v="2015-04-30T00:00:00"/>
    <d v="2015-05-01T00:00:00"/>
    <n v="46.036799999999999"/>
    <n v="16"/>
    <n v="283.44"/>
    <n v="88234"/>
    <s v="High"/>
    <s v="Low Risk"/>
    <s v="Discount Applied"/>
    <s v="Other"/>
    <n v="843"/>
  </r>
  <r>
    <x v="0"/>
    <n v="0.1"/>
    <n v="4.13"/>
    <n v="0.99"/>
    <n v="1354"/>
    <s v="Aaron Dillon"/>
    <s v="Regular Air"/>
    <s v="Home Office"/>
    <s v="Office Supplies"/>
    <s v="Labels"/>
    <s v="Small Box"/>
    <s v="Avery 491"/>
    <n v="0.39"/>
    <x v="0"/>
    <x v="2"/>
    <s v="Texas"/>
    <x v="359"/>
    <n v="76086"/>
    <d v="2015-02-11T00:00:00"/>
    <d v="2015-02-11T00:00:00"/>
    <n v="-1.0712000000000002"/>
    <n v="2"/>
    <n v="8.3000000000000007"/>
    <n v="91209"/>
    <s v="Low"/>
    <s v="Low Risk"/>
    <s v="Discount Applied"/>
    <s v="Other"/>
    <n v="1922"/>
  </r>
  <r>
    <x v="0"/>
    <n v="0.04"/>
    <n v="4.9800000000000004"/>
    <n v="0.49"/>
    <n v="1354"/>
    <s v="Aaron Dillon"/>
    <s v="Regular Air"/>
    <s v="Home Office"/>
    <s v="Office Supplies"/>
    <s v="Labels"/>
    <s v="Small Box"/>
    <s v="Avery White Multi-Purpose Labels"/>
    <n v="0.39"/>
    <x v="0"/>
    <x v="2"/>
    <s v="Texas"/>
    <x v="359"/>
    <n v="76086"/>
    <d v="2015-02-11T00:00:00"/>
    <d v="2015-02-13T00:00:00"/>
    <n v="4.4104000000000001"/>
    <n v="2"/>
    <n v="10.039999999999999"/>
    <n v="91209"/>
    <s v="High"/>
    <s v="Low Risk"/>
    <s v="Discount Applied"/>
    <s v="Other"/>
    <n v="1905"/>
  </r>
  <r>
    <x v="3"/>
    <n v="0.03"/>
    <n v="125.99"/>
    <n v="7.69"/>
    <n v="1357"/>
    <s v="Marguerite Yu"/>
    <s v="Regular Air"/>
    <s v="Home Office"/>
    <s v="Technology"/>
    <s v="Telephones and Communication"/>
    <s v="Small Box"/>
    <s v="Timeport L7089"/>
    <n v="0.57999999999999996"/>
    <x v="0"/>
    <x v="2"/>
    <s v="Texas"/>
    <x v="360"/>
    <n v="78596"/>
    <d v="2015-06-03T00:00:00"/>
    <d v="2015-06-05T00:00:00"/>
    <n v="500.95799999999997"/>
    <n v="9"/>
    <n v="981.65"/>
    <n v="88184"/>
    <s v="High"/>
    <s v="Low Risk"/>
    <s v="Discount Applied"/>
    <s v="Other"/>
    <n v="426"/>
  </r>
  <r>
    <x v="0"/>
    <n v="7.0000000000000007E-2"/>
    <n v="119.99"/>
    <n v="16.8"/>
    <n v="1357"/>
    <s v="Marguerite Yu"/>
    <s v="Delivery Truck"/>
    <s v="Home Office"/>
    <s v="Technology"/>
    <s v="Office Machines"/>
    <s v="Jumbo Box"/>
    <s v="Epson C62 Color Inkjet Printer"/>
    <n v="0.35"/>
    <x v="0"/>
    <x v="2"/>
    <s v="Texas"/>
    <x v="360"/>
    <n v="78596"/>
    <d v="2015-06-28T00:00:00"/>
    <d v="2015-06-30T00:00:00"/>
    <n v="1206.5961"/>
    <n v="15"/>
    <n v="1748.69"/>
    <n v="88185"/>
    <s v="High"/>
    <s v="Low Risk"/>
    <s v="Discount Applied"/>
    <s v="Other"/>
    <n v="284"/>
  </r>
  <r>
    <x v="0"/>
    <n v="0.03"/>
    <n v="14.34"/>
    <n v="5"/>
    <n v="1360"/>
    <s v="Arlene Gibbons"/>
    <s v="Regular Air"/>
    <s v="Home Office"/>
    <s v="Furniture"/>
    <s v="Office Furnishings"/>
    <s v="Small Pack"/>
    <s v="Nu-Dell Leatherette Frames"/>
    <n v="0.49"/>
    <x v="0"/>
    <x v="2"/>
    <s v="Iowa"/>
    <x v="361"/>
    <n v="52761"/>
    <d v="2015-01-26T00:00:00"/>
    <d v="2015-01-27T00:00:00"/>
    <n v="82.310099999999991"/>
    <n v="8"/>
    <n v="119.29"/>
    <n v="89595"/>
    <s v="High"/>
    <s v="Low Risk"/>
    <s v="Discount Applied"/>
    <s v="Other"/>
    <n v="1174"/>
  </r>
  <r>
    <x v="0"/>
    <n v="0.01"/>
    <n v="2.89"/>
    <n v="0.5"/>
    <n v="1361"/>
    <s v="Kristina Collier"/>
    <s v="Regular Air"/>
    <s v="Home Office"/>
    <s v="Office Supplies"/>
    <s v="Labels"/>
    <s v="Small Box"/>
    <s v="Avery 498"/>
    <n v="0.38"/>
    <x v="0"/>
    <x v="2"/>
    <s v="Michigan"/>
    <x v="362"/>
    <n v="48101"/>
    <d v="2015-01-26T00:00:00"/>
    <d v="2015-01-28T00:00:00"/>
    <n v="1.2236"/>
    <n v="1"/>
    <n v="3.08"/>
    <n v="89595"/>
    <s v="High"/>
    <s v="Low Risk"/>
    <s v="Discount Applied"/>
    <s v="Other"/>
    <n v="1949"/>
  </r>
  <r>
    <x v="2"/>
    <n v="0.01"/>
    <n v="6.48"/>
    <n v="6.22"/>
    <n v="1361"/>
    <s v="Kristina Collier"/>
    <s v="Express Air"/>
    <s v="Home Office"/>
    <s v="Office Supplies"/>
    <s v="Paper"/>
    <s v="Small Box"/>
    <s v="Xerox 1894"/>
    <n v="0.37"/>
    <x v="0"/>
    <x v="2"/>
    <s v="Michigan"/>
    <x v="362"/>
    <n v="48101"/>
    <d v="2015-02-10T00:00:00"/>
    <d v="2015-02-11T00:00:00"/>
    <n v="-15.6312"/>
    <n v="9"/>
    <n v="69.459999999999994"/>
    <n v="89596"/>
    <s v="Low"/>
    <s v="Low Risk"/>
    <s v="Discount Applied"/>
    <s v="Other"/>
    <n v="1394"/>
  </r>
  <r>
    <x v="2"/>
    <n v="0.03"/>
    <n v="85.99"/>
    <n v="3.3"/>
    <n v="1361"/>
    <s v="Kristina Collier"/>
    <s v="Regular Air"/>
    <s v="Home Office"/>
    <s v="Technology"/>
    <s v="Telephones and Communication"/>
    <s v="Small Pack"/>
    <s v="Accessory20"/>
    <n v="0.37"/>
    <x v="0"/>
    <x v="2"/>
    <s v="Michigan"/>
    <x v="362"/>
    <n v="48101"/>
    <d v="2015-02-10T00:00:00"/>
    <d v="2015-02-12T00:00:00"/>
    <n v="790.54679999999996"/>
    <n v="16"/>
    <n v="1145.72"/>
    <n v="89596"/>
    <s v="High"/>
    <s v="Low Risk"/>
    <s v="Discount Applied"/>
    <s v="Other"/>
    <n v="385"/>
  </r>
  <r>
    <x v="3"/>
    <n v="0.05"/>
    <n v="12.97"/>
    <n v="1.49"/>
    <n v="1363"/>
    <s v="Earl Roy"/>
    <s v="Regular Air"/>
    <s v="Home Office"/>
    <s v="Office Supplies"/>
    <s v="Binders and Binder Accessories"/>
    <s v="Small Box"/>
    <s v="Mead 1st Gear 2&quot; Zipper Binder, Asst. Colors"/>
    <n v="0.35"/>
    <x v="0"/>
    <x v="3"/>
    <s v="Florida"/>
    <x v="363"/>
    <n v="32707"/>
    <d v="2015-02-04T00:00:00"/>
    <d v="2015-02-06T00:00:00"/>
    <n v="5.4659999999999993"/>
    <n v="2"/>
    <n v="26.37"/>
    <n v="89993"/>
    <s v="High"/>
    <s v="Low Risk"/>
    <s v="Discount Applied"/>
    <s v="Other"/>
    <n v="1754"/>
  </r>
  <r>
    <x v="3"/>
    <n v="0.06"/>
    <n v="5.81"/>
    <n v="3.37"/>
    <n v="1363"/>
    <s v="Earl Roy"/>
    <s v="Regular Air"/>
    <s v="Home Office"/>
    <s v="Office Supplies"/>
    <s v="Rubber Bands"/>
    <s v="Wrap Bag"/>
    <s v="Advantus Push Pins, Aluminum Head"/>
    <n v="0.54"/>
    <x v="0"/>
    <x v="3"/>
    <s v="Florida"/>
    <x v="363"/>
    <n v="32707"/>
    <d v="2015-02-04T00:00:00"/>
    <d v="2015-02-06T00:00:00"/>
    <n v="-149.1182"/>
    <n v="9"/>
    <n v="53.44"/>
    <n v="89993"/>
    <s v="Low"/>
    <s v="Low Risk"/>
    <s v="Discount Applied"/>
    <s v="Other"/>
    <n v="1507"/>
  </r>
  <r>
    <x v="1"/>
    <n v="0.1"/>
    <n v="5.98"/>
    <n v="5.35"/>
    <n v="1364"/>
    <s v="Chris Ford"/>
    <s v="Regular Air"/>
    <s v="Home Office"/>
    <s v="Office Supplies"/>
    <s v="Paper"/>
    <s v="Small Box"/>
    <s v="Xerox 1947"/>
    <n v="0.4"/>
    <x v="0"/>
    <x v="1"/>
    <s v="Maryland"/>
    <x v="358"/>
    <n v="20746"/>
    <d v="2015-03-17T00:00:00"/>
    <d v="2015-03-17T00:00:00"/>
    <n v="-90.26"/>
    <n v="10"/>
    <n v="57.34"/>
    <n v="89994"/>
    <s v="Low"/>
    <s v="Low Risk"/>
    <s v="Discount Applied"/>
    <s v="Other"/>
    <n v="1477"/>
  </r>
  <r>
    <x v="3"/>
    <n v="0.03"/>
    <n v="73.98"/>
    <n v="14.52"/>
    <n v="1367"/>
    <s v="James Hunter"/>
    <s v="Regular Air"/>
    <s v="Home Office"/>
    <s v="Technology"/>
    <s v="Computer Peripherals"/>
    <s v="Small Box"/>
    <s v="Keytronic French Keyboard"/>
    <n v="0.65"/>
    <x v="0"/>
    <x v="2"/>
    <s v="Texas"/>
    <x v="364"/>
    <n v="79424"/>
    <d v="2015-01-07T00:00:00"/>
    <d v="2015-01-10T00:00:00"/>
    <n v="-326.23159999999996"/>
    <n v="1"/>
    <n v="79.02"/>
    <n v="90513"/>
    <s v="Low"/>
    <s v="Low Risk"/>
    <s v="Discount Applied"/>
    <s v="Other"/>
    <n v="1345"/>
  </r>
  <r>
    <x v="3"/>
    <n v="0.09"/>
    <n v="4.55"/>
    <n v="1.49"/>
    <n v="1368"/>
    <s v="Patsy Harmon"/>
    <s v="Regular Air"/>
    <s v="Home Office"/>
    <s v="Office Supplies"/>
    <s v="Binders and Binder Accessories"/>
    <s v="Small Box"/>
    <s v="Presstex Flexible Ring Binders"/>
    <n v="0.35"/>
    <x v="0"/>
    <x v="2"/>
    <s v="Texas"/>
    <x v="365"/>
    <n v="75901"/>
    <d v="2015-03-23T00:00:00"/>
    <d v="2015-03-25T00:00:00"/>
    <n v="16.898"/>
    <n v="6"/>
    <n v="25.45"/>
    <n v="90514"/>
    <s v="High"/>
    <s v="Low Risk"/>
    <s v="Discount Applied"/>
    <s v="Other"/>
    <n v="1761"/>
  </r>
  <r>
    <x v="3"/>
    <n v="7.0000000000000007E-2"/>
    <n v="9.7799999999999994"/>
    <n v="5.76"/>
    <n v="1369"/>
    <s v="Joe D Dean"/>
    <s v="Express Air"/>
    <s v="Home Office"/>
    <s v="Office Supplies"/>
    <s v="Envelopes"/>
    <s v="Small Box"/>
    <s v="Staples #10 Laser &amp; Inkjet Envelopes, 4 1/8&quot; x 9 1/2&quot;, 100/Box"/>
    <n v="0.35"/>
    <x v="0"/>
    <x v="2"/>
    <s v="Texas"/>
    <x v="366"/>
    <n v="76063"/>
    <d v="2015-03-23T00:00:00"/>
    <d v="2015-03-25T00:00:00"/>
    <n v="20.14"/>
    <n v="11"/>
    <n v="110.72"/>
    <n v="90514"/>
    <s v="High"/>
    <s v="Low Risk"/>
    <s v="Discount Applied"/>
    <s v="Other"/>
    <n v="1197"/>
  </r>
  <r>
    <x v="2"/>
    <n v="0.06"/>
    <n v="44.01"/>
    <n v="3.5"/>
    <n v="1374"/>
    <s v="Earl Buck"/>
    <s v="Regular Air"/>
    <s v="Home Office"/>
    <s v="Office Supplies"/>
    <s v="Appliances"/>
    <s v="Small Box"/>
    <s v="Acco Smartsocket® Color-Coded Six-Outlet AC Adapter Model Surge Protectors"/>
    <n v="0.59"/>
    <x v="0"/>
    <x v="0"/>
    <s v="California"/>
    <x v="367"/>
    <n v="95207"/>
    <d v="2015-06-07T00:00:00"/>
    <d v="2015-06-08T00:00:00"/>
    <n v="-21.231999999999999"/>
    <n v="1"/>
    <n v="46.94"/>
    <n v="88212"/>
    <s v="Low"/>
    <s v="Low Risk"/>
    <s v="Discount Applied"/>
    <s v="Other"/>
    <n v="1557"/>
  </r>
  <r>
    <x v="4"/>
    <n v="0.05"/>
    <n v="2.89"/>
    <n v="0.5"/>
    <n v="1380"/>
    <s v="Jeanne Walker"/>
    <s v="Regular Air"/>
    <s v="Home Office"/>
    <s v="Office Supplies"/>
    <s v="Labels"/>
    <s v="Small Box"/>
    <s v="Avery 498"/>
    <n v="0.38"/>
    <x v="0"/>
    <x v="1"/>
    <s v="New Hampshire"/>
    <x v="368"/>
    <n v="3801"/>
    <d v="2015-06-27T00:00:00"/>
    <d v="2015-07-03T00:00:00"/>
    <n v="18.0642"/>
    <n v="9"/>
    <n v="26.18"/>
    <n v="88213"/>
    <s v="High"/>
    <s v="Low Risk"/>
    <s v="Discount Applied"/>
    <s v="Other"/>
    <n v="1756"/>
  </r>
  <r>
    <x v="3"/>
    <n v="0.03"/>
    <n v="2.23"/>
    <n v="4.57"/>
    <n v="1383"/>
    <s v="Christina Hanna"/>
    <s v="Regular Air"/>
    <s v="Home Office"/>
    <s v="Furniture"/>
    <s v="Office Furnishings"/>
    <s v="Small Pack"/>
    <s v="Eldon Pizzaz™ Desk Accessories"/>
    <n v="0.41"/>
    <x v="0"/>
    <x v="0"/>
    <s v="Utah"/>
    <x v="350"/>
    <n v="84120"/>
    <d v="2015-05-01T00:00:00"/>
    <d v="2015-05-02T00:00:00"/>
    <n v="-93.25"/>
    <n v="12"/>
    <n v="28.66"/>
    <n v="89406"/>
    <s v="Low"/>
    <s v="Low Risk"/>
    <s v="Discount Applied"/>
    <s v="Other"/>
    <n v="1728"/>
  </r>
  <r>
    <x v="1"/>
    <n v="7.0000000000000007E-2"/>
    <n v="11.29"/>
    <n v="5.03"/>
    <n v="1384"/>
    <s v="George McLamb"/>
    <s v="Regular Air"/>
    <s v="Home Office"/>
    <s v="Office Supplies"/>
    <s v="Storage &amp; Organization"/>
    <s v="Small Box"/>
    <s v="X-Rack™ File for Hanging Folders"/>
    <n v="0.59"/>
    <x v="0"/>
    <x v="3"/>
    <s v="Virginia"/>
    <x v="369"/>
    <n v="22304"/>
    <d v="2015-06-30T00:00:00"/>
    <d v="2015-07-02T00:00:00"/>
    <n v="-163.03"/>
    <n v="11"/>
    <n v="123.18"/>
    <n v="89407"/>
    <s v="Low"/>
    <s v="Low Risk"/>
    <s v="Discount Applied"/>
    <s v="Other"/>
    <n v="1154"/>
  </r>
  <r>
    <x v="4"/>
    <n v="0.02"/>
    <n v="70.97"/>
    <n v="3.5"/>
    <n v="1384"/>
    <s v="George McLamb"/>
    <s v="Regular Air"/>
    <s v="Home Office"/>
    <s v="Office Supplies"/>
    <s v="Appliances"/>
    <s v="Small Box"/>
    <s v="Tripp Lite Isotel 8 Ultra 8 Outlet Metal Surge"/>
    <n v="0.59"/>
    <x v="0"/>
    <x v="3"/>
    <s v="Virginia"/>
    <x v="369"/>
    <n v="22304"/>
    <d v="2015-06-07T00:00:00"/>
    <d v="2015-06-14T00:00:00"/>
    <n v="23.61599999999995"/>
    <n v="21"/>
    <n v="1533.59"/>
    <n v="89408"/>
    <s v="High"/>
    <s v="Low Risk"/>
    <s v="Discount Applied"/>
    <s v="Other"/>
    <n v="307"/>
  </r>
  <r>
    <x v="2"/>
    <n v="0.06"/>
    <n v="1.74"/>
    <n v="4.08"/>
    <n v="1389"/>
    <s v="Jean Khan"/>
    <s v="Regular Air"/>
    <s v="Home Office"/>
    <s v="Furniture"/>
    <s v="Office Furnishings"/>
    <s v="Small Pack"/>
    <s v="Eldon Regeneration Recycled Desk Accessories, Smoke"/>
    <n v="0.53"/>
    <x v="0"/>
    <x v="0"/>
    <s v="California"/>
    <x v="370"/>
    <n v="94025"/>
    <d v="2015-01-25T00:00:00"/>
    <d v="2015-01-26T00:00:00"/>
    <n v="-11.0732"/>
    <n v="1"/>
    <n v="2.77"/>
    <n v="88726"/>
    <s v="Low"/>
    <s v="Low Risk"/>
    <s v="Discount Applied"/>
    <s v="Other"/>
    <n v="1951"/>
  </r>
  <r>
    <x v="0"/>
    <n v="0.08"/>
    <n v="2.62"/>
    <n v="0.8"/>
    <n v="1389"/>
    <s v="Jean Khan"/>
    <s v="Express Air"/>
    <s v="Home Office"/>
    <s v="Office Supplies"/>
    <s v="Rubber Bands"/>
    <s v="Wrap Bag"/>
    <s v="Staples Metal Binder Clips"/>
    <n v="0.39"/>
    <x v="0"/>
    <x v="0"/>
    <s v="California"/>
    <x v="370"/>
    <n v="94025"/>
    <d v="2015-05-13T00:00:00"/>
    <d v="2015-05-15T00:00:00"/>
    <n v="21.769499999999997"/>
    <n v="12"/>
    <n v="31.55"/>
    <n v="88728"/>
    <s v="High"/>
    <s v="Low Risk"/>
    <s v="Discount Applied"/>
    <s v="Other"/>
    <n v="1699"/>
  </r>
  <r>
    <x v="0"/>
    <n v="0.09"/>
    <n v="2.61"/>
    <n v="0.5"/>
    <n v="1389"/>
    <s v="Jean Khan"/>
    <s v="Regular Air"/>
    <s v="Home Office"/>
    <s v="Office Supplies"/>
    <s v="Labels"/>
    <s v="Small Box"/>
    <s v="Avery 494"/>
    <n v="0.39"/>
    <x v="0"/>
    <x v="0"/>
    <s v="California"/>
    <x v="370"/>
    <n v="94025"/>
    <d v="2015-06-03T00:00:00"/>
    <d v="2015-06-05T00:00:00"/>
    <n v="29.380199999999995"/>
    <n v="17"/>
    <n v="42.58"/>
    <n v="88729"/>
    <s v="High"/>
    <s v="Low Risk"/>
    <s v="Discount Applied"/>
    <s v="Other"/>
    <n v="1595"/>
  </r>
  <r>
    <x v="2"/>
    <n v="0.1"/>
    <n v="8.17"/>
    <n v="1.69"/>
    <n v="1390"/>
    <s v="Hazel Jones"/>
    <s v="Regular Air"/>
    <s v="Home Office"/>
    <s v="Office Supplies"/>
    <s v="Paper"/>
    <s v="Wrap Bag"/>
    <s v="Wirebound Message Forms, Four 2 3/4 x 5 Forms per Page, Pink Paper"/>
    <n v="0.38"/>
    <x v="0"/>
    <x v="0"/>
    <s v="California"/>
    <x v="367"/>
    <n v="95207"/>
    <d v="2015-05-16T00:00:00"/>
    <d v="2015-05-16T00:00:00"/>
    <n v="100.2984"/>
    <n v="19"/>
    <n v="145.36000000000001"/>
    <n v="88731"/>
    <s v="High"/>
    <s v="Low Risk"/>
    <s v="Discount Applied"/>
    <s v="Other"/>
    <n v="1096"/>
  </r>
  <r>
    <x v="2"/>
    <n v="0.03"/>
    <n v="110.99"/>
    <n v="2.5"/>
    <n v="1390"/>
    <s v="Hazel Jones"/>
    <s v="Regular Air"/>
    <s v="Home Office"/>
    <s v="Technology"/>
    <s v="Telephones and Communication"/>
    <s v="Small Box"/>
    <s v="T18"/>
    <n v="0.56999999999999995"/>
    <x v="0"/>
    <x v="0"/>
    <s v="California"/>
    <x v="367"/>
    <n v="95207"/>
    <d v="2015-05-16T00:00:00"/>
    <d v="2015-05-18T00:00:00"/>
    <n v="2495.3987999999999"/>
    <n v="38"/>
    <n v="3616.52"/>
    <n v="88731"/>
    <s v="High"/>
    <s v="Low Risk"/>
    <s v="Discount Applied"/>
    <s v="Other"/>
    <n v="136"/>
  </r>
  <r>
    <x v="1"/>
    <n v="0"/>
    <n v="2.88"/>
    <n v="0.7"/>
    <n v="1391"/>
    <s v="Carolyn Greer"/>
    <s v="Express Air"/>
    <s v="Home Office"/>
    <s v="Office Supplies"/>
    <s v="Pens &amp; Art Supplies"/>
    <s v="Wrap Bag"/>
    <s v="Newell 340"/>
    <n v="0.56000000000000005"/>
    <x v="0"/>
    <x v="0"/>
    <s v="California"/>
    <x v="371"/>
    <n v="94086"/>
    <d v="2015-04-24T00:00:00"/>
    <d v="2015-04-24T00:00:00"/>
    <n v="-0.10999999999999943"/>
    <n v="1"/>
    <n v="7.96"/>
    <n v="88727"/>
    <s v="Low"/>
    <s v="Low Risk"/>
    <s v="No Discount"/>
    <s v="Other"/>
    <n v="1925"/>
  </r>
  <r>
    <x v="4"/>
    <n v="7.0000000000000007E-2"/>
    <n v="12.28"/>
    <n v="6.13"/>
    <n v="1391"/>
    <s v="Carolyn Greer"/>
    <s v="Regular Air"/>
    <s v="Home Office"/>
    <s v="Office Supplies"/>
    <s v="Storage &amp; Organization"/>
    <s v="Small Box"/>
    <s v="Recycled Eldon Regeneration Jumbo File"/>
    <n v="0.56999999999999995"/>
    <x v="0"/>
    <x v="0"/>
    <s v="California"/>
    <x v="371"/>
    <n v="94086"/>
    <d v="2015-05-03T00:00:00"/>
    <d v="2015-05-10T00:00:00"/>
    <n v="15.236000000000018"/>
    <n v="33"/>
    <n v="389.59"/>
    <n v="88730"/>
    <s v="High"/>
    <s v="Low Risk"/>
    <s v="Discount Applied"/>
    <s v="Other"/>
    <n v="726"/>
  </r>
  <r>
    <x v="1"/>
    <n v="0"/>
    <n v="8.6"/>
    <n v="6.19"/>
    <n v="1402"/>
    <s v="Wesley Tate"/>
    <s v="Regular Air"/>
    <s v="Home Office"/>
    <s v="Office Supplies"/>
    <s v="Binders and Binder Accessories"/>
    <s v="Small Box"/>
    <s v="Avery Printable Repositionable Plastic Tabs"/>
    <n v="0.38"/>
    <x v="0"/>
    <x v="2"/>
    <s v="Illinois"/>
    <x v="25"/>
    <n v="60653"/>
    <d v="2015-01-15T00:00:00"/>
    <d v="2015-01-15T00:00:00"/>
    <n v="-42.8536"/>
    <n v="48"/>
    <n v="447.89"/>
    <n v="37729"/>
    <s v="Low"/>
    <s v="Low Risk"/>
    <s v="No Discount"/>
    <s v="Other"/>
    <n v="683"/>
  </r>
  <r>
    <x v="3"/>
    <n v="0.04"/>
    <n v="30.73"/>
    <n v="4"/>
    <n v="1402"/>
    <s v="Wesley Tate"/>
    <s v="Regular Air"/>
    <s v="Home Office"/>
    <s v="Technology"/>
    <s v="Computer Peripherals"/>
    <s v="Small Box"/>
    <s v="Fellowes 17-key keypad for PS/2 interface"/>
    <n v="0.75"/>
    <x v="0"/>
    <x v="2"/>
    <s v="Illinois"/>
    <x v="25"/>
    <n v="60653"/>
    <d v="2015-01-21T00:00:00"/>
    <d v="2015-01-22T00:00:00"/>
    <n v="-20.79"/>
    <n v="48"/>
    <n v="1420.84"/>
    <n v="43079"/>
    <s v="Low"/>
    <s v="Low Risk"/>
    <s v="Discount Applied"/>
    <s v="Other"/>
    <n v="329"/>
  </r>
  <r>
    <x v="1"/>
    <n v="0"/>
    <n v="8.6"/>
    <n v="6.19"/>
    <n v="1405"/>
    <s v="Crystal Floyd"/>
    <s v="Regular Air"/>
    <s v="Home Office"/>
    <s v="Office Supplies"/>
    <s v="Binders and Binder Accessories"/>
    <s v="Small Box"/>
    <s v="Avery Printable Repositionable Plastic Tabs"/>
    <n v="0.38"/>
    <x v="0"/>
    <x v="2"/>
    <s v="Michigan"/>
    <x v="372"/>
    <n v="49017"/>
    <d v="2015-01-15T00:00:00"/>
    <d v="2015-01-15T00:00:00"/>
    <n v="-33.211539999999999"/>
    <n v="12"/>
    <n v="111.97"/>
    <n v="86144"/>
    <s v="Low"/>
    <s v="Low Risk"/>
    <s v="No Discount"/>
    <s v="Other"/>
    <n v="1190"/>
  </r>
  <r>
    <x v="3"/>
    <n v="0.04"/>
    <n v="30.73"/>
    <n v="4"/>
    <n v="1405"/>
    <s v="Crystal Floyd"/>
    <s v="Regular Air"/>
    <s v="Home Office"/>
    <s v="Technology"/>
    <s v="Computer Peripherals"/>
    <s v="Small Box"/>
    <s v="Fellowes 17-key keypad for PS/2 interface"/>
    <n v="0.75"/>
    <x v="0"/>
    <x v="2"/>
    <s v="Michigan"/>
    <x v="372"/>
    <n v="49017"/>
    <d v="2015-01-21T00:00:00"/>
    <d v="2015-01-22T00:00:00"/>
    <n v="-20.79"/>
    <n v="12"/>
    <n v="355.21"/>
    <n v="86145"/>
    <s v="Low"/>
    <s v="Low Risk"/>
    <s v="Discount Applied"/>
    <s v="Other"/>
    <n v="768"/>
  </r>
  <r>
    <x v="3"/>
    <n v="0"/>
    <n v="65.989999999999995"/>
    <n v="5.26"/>
    <n v="1410"/>
    <s v="Charles Ward"/>
    <s v="Regular Air"/>
    <s v="Home Office"/>
    <s v="Technology"/>
    <s v="Telephones and Communication"/>
    <s v="Small Box"/>
    <s v="g520"/>
    <n v="0.59"/>
    <x v="0"/>
    <x v="0"/>
    <s v="California"/>
    <x v="373"/>
    <n v="92553"/>
    <d v="2015-04-07T00:00:00"/>
    <d v="2015-04-08T00:00:00"/>
    <n v="369.99869999999999"/>
    <n v="9"/>
    <n v="536.23"/>
    <n v="87086"/>
    <s v="High"/>
    <s v="Low Risk"/>
    <s v="No Discount"/>
    <s v="High Profit Non-Standard Shipping"/>
    <n v="624"/>
  </r>
  <r>
    <x v="1"/>
    <n v="0.08"/>
    <n v="3.38"/>
    <n v="0.85"/>
    <n v="1412"/>
    <s v="Marc Ray"/>
    <s v="Regular Air"/>
    <s v="Home Office"/>
    <s v="Office Supplies"/>
    <s v="Pens &amp; Art Supplies"/>
    <s v="Wrap Bag"/>
    <s v="Avery Hi-Liter® Fluorescent Desk Style Markers"/>
    <n v="0.48"/>
    <x v="0"/>
    <x v="0"/>
    <s v="California"/>
    <x v="374"/>
    <n v="94043"/>
    <d v="2015-02-02T00:00:00"/>
    <d v="2015-02-04T00:00:00"/>
    <n v="20.453600000000002"/>
    <n v="12"/>
    <n v="38.81"/>
    <n v="87087"/>
    <s v="High"/>
    <s v="Low Risk"/>
    <s v="Discount Applied"/>
    <s v="Other"/>
    <n v="1632"/>
  </r>
  <r>
    <x v="3"/>
    <n v="0"/>
    <n v="65.989999999999995"/>
    <n v="5.26"/>
    <n v="1413"/>
    <s v="Pamela Wiley"/>
    <s v="Regular Air"/>
    <s v="Home Office"/>
    <s v="Technology"/>
    <s v="Telephones and Communication"/>
    <s v="Small Box"/>
    <s v="g520"/>
    <n v="0.59"/>
    <x v="0"/>
    <x v="1"/>
    <s v="Massachusetts"/>
    <x v="28"/>
    <n v="2113"/>
    <d v="2015-04-07T00:00:00"/>
    <d v="2015-04-08T00:00:00"/>
    <n v="542.25"/>
    <n v="36"/>
    <n v="2144.92"/>
    <n v="10277"/>
    <s v="High"/>
    <s v="Low Risk"/>
    <s v="No Discount"/>
    <s v="High Profit Non-Standard Shipping"/>
    <n v="226"/>
  </r>
  <r>
    <x v="1"/>
    <n v="0.02"/>
    <n v="16.48"/>
    <n v="1.99"/>
    <n v="1413"/>
    <s v="Pamela Wiley"/>
    <s v="Express Air"/>
    <s v="Home Office"/>
    <s v="Technology"/>
    <s v="Computer Peripherals"/>
    <s v="Small Pack"/>
    <s v="Maxell DVD-RAM Discs"/>
    <n v="0.42"/>
    <x v="0"/>
    <x v="1"/>
    <s v="Massachusetts"/>
    <x v="28"/>
    <n v="2113"/>
    <d v="2015-02-02T00:00:00"/>
    <d v="2015-02-04T00:00:00"/>
    <n v="69.61"/>
    <n v="27"/>
    <n v="484.56"/>
    <n v="45539"/>
    <s v="High"/>
    <s v="Low Risk"/>
    <s v="Discount Applied"/>
    <s v="Other"/>
    <n v="650"/>
  </r>
  <r>
    <x v="2"/>
    <n v="0.02"/>
    <n v="417.4"/>
    <n v="75.23"/>
    <n v="1416"/>
    <s v="Betsy Gibson"/>
    <s v="Delivery Truck"/>
    <s v="Home Office"/>
    <s v="Furniture"/>
    <s v="Tables"/>
    <s v="Jumbo Box"/>
    <s v="Bretford “Just In Time” Height-Adjustable Multi-Task Work Tables"/>
    <n v="0.79"/>
    <x v="0"/>
    <x v="2"/>
    <s v="Indiana"/>
    <x v="375"/>
    <n v="46203"/>
    <d v="2015-05-06T00:00:00"/>
    <d v="2015-05-07T00:00:00"/>
    <n v="-634.86540000000002"/>
    <n v="1"/>
    <n v="471.21"/>
    <n v="90538"/>
    <s v="Low"/>
    <s v="Low Risk"/>
    <s v="Discount Applied"/>
    <s v="Other"/>
    <n v="660"/>
  </r>
  <r>
    <x v="0"/>
    <n v="0.04"/>
    <n v="46.89"/>
    <n v="5.0999999999999996"/>
    <n v="1416"/>
    <s v="Betsy Gibson"/>
    <s v="Regular Air"/>
    <s v="Home Office"/>
    <s v="Office Supplies"/>
    <s v="Appliances"/>
    <s v="Medium Box"/>
    <s v="Bionaire Personal Warm Mist Humidifier/Vaporizer"/>
    <n v="0.46"/>
    <x v="0"/>
    <x v="2"/>
    <s v="Indiana"/>
    <x v="375"/>
    <n v="46203"/>
    <d v="2015-06-25T00:00:00"/>
    <d v="2015-06-27T00:00:00"/>
    <n v="87.12"/>
    <n v="4"/>
    <n v="182.61"/>
    <n v="90540"/>
    <s v="High"/>
    <s v="Low Risk"/>
    <s v="Discount Applied"/>
    <s v="Other"/>
    <n v="1020"/>
  </r>
  <r>
    <x v="4"/>
    <n v="7.0000000000000007E-2"/>
    <n v="4.84"/>
    <n v="0.71"/>
    <n v="1418"/>
    <s v="Rebecca Lindsey"/>
    <s v="Regular Air"/>
    <s v="Home Office"/>
    <s v="Office Supplies"/>
    <s v="Pens &amp; Art Supplies"/>
    <s v="Wrap Bag"/>
    <s v="*Staples* Highlighting Markers"/>
    <n v="0.52"/>
    <x v="0"/>
    <x v="2"/>
    <s v="Indiana"/>
    <x v="376"/>
    <n v="46901"/>
    <d v="2015-01-01T00:00:00"/>
    <d v="2015-01-03T00:00:00"/>
    <n v="25.240199999999998"/>
    <n v="8"/>
    <n v="36.58"/>
    <n v="90539"/>
    <s v="High"/>
    <s v="Low Risk"/>
    <s v="Discount Applied"/>
    <s v="Other"/>
    <n v="1651"/>
  </r>
  <r>
    <x v="1"/>
    <n v="0.01"/>
    <n v="124.49"/>
    <n v="51.94"/>
    <n v="1419"/>
    <s v="Brooke Lancaster"/>
    <s v="Delivery Truck"/>
    <s v="Home Office"/>
    <s v="Furniture"/>
    <s v="Tables"/>
    <s v="Jumbo Box"/>
    <s v="Bevis 36 x 72 Conference Tables"/>
    <n v="0.63"/>
    <x v="0"/>
    <x v="2"/>
    <s v="Indiana"/>
    <x v="377"/>
    <n v="47905"/>
    <d v="2015-06-25T00:00:00"/>
    <d v="2015-06-26T00:00:00"/>
    <n v="-94.674644999999998"/>
    <n v="18"/>
    <n v="2376.12"/>
    <n v="90540"/>
    <s v="Low"/>
    <s v="Low Risk"/>
    <s v="Discount Applied"/>
    <s v="Other"/>
    <n v="203"/>
  </r>
  <r>
    <x v="4"/>
    <n v="0.05"/>
    <n v="350.99"/>
    <n v="39"/>
    <n v="1424"/>
    <s v="Robyn Zhou"/>
    <s v="Delivery Truck"/>
    <s v="Home Office"/>
    <s v="Furniture"/>
    <s v="Chairs &amp; Chairmats"/>
    <s v="Jumbo Drum"/>
    <s v="Global Leather Executive Chair"/>
    <n v="0.55000000000000004"/>
    <x v="0"/>
    <x v="0"/>
    <s v="Colorado"/>
    <x v="378"/>
    <n v="80112"/>
    <d v="2015-01-12T00:00:00"/>
    <d v="2015-01-14T00:00:00"/>
    <n v="451.28039999999999"/>
    <n v="3"/>
    <n v="1020.08"/>
    <n v="89448"/>
    <s v="High"/>
    <s v="Low Risk"/>
    <s v="Discount Applied"/>
    <s v="Other"/>
    <n v="415"/>
  </r>
  <r>
    <x v="4"/>
    <n v="0"/>
    <n v="8.74"/>
    <n v="1.39"/>
    <n v="1424"/>
    <s v="Robyn Zhou"/>
    <s v="Regular Air"/>
    <s v="Home Office"/>
    <s v="Office Supplies"/>
    <s v="Envelopes"/>
    <s v="Small Box"/>
    <s v="#10- 4 1/8&quot; x 9 1/2&quot; Recycled Envelopes"/>
    <n v="0.38"/>
    <x v="0"/>
    <x v="0"/>
    <s v="Colorado"/>
    <x v="378"/>
    <n v="80112"/>
    <d v="2015-01-12T00:00:00"/>
    <d v="2015-01-16T00:00:00"/>
    <n v="44.988"/>
    <n v="7"/>
    <n v="65.2"/>
    <n v="89448"/>
    <s v="High"/>
    <s v="Low Risk"/>
    <s v="No Discount"/>
    <s v="Other"/>
    <n v="1425"/>
  </r>
  <r>
    <x v="4"/>
    <n v="0.02"/>
    <n v="1.98"/>
    <n v="0.7"/>
    <n v="1424"/>
    <s v="Robyn Zhou"/>
    <s v="Regular Air"/>
    <s v="Home Office"/>
    <s v="Office Supplies"/>
    <s v="Rubber Bands"/>
    <s v="Wrap Bag"/>
    <s v="Brites Rubber Bands, 1 1/2 oz. Box"/>
    <n v="0.83"/>
    <x v="0"/>
    <x v="0"/>
    <s v="Colorado"/>
    <x v="378"/>
    <n v="80112"/>
    <d v="2015-01-12T00:00:00"/>
    <d v="2015-01-16T00:00:00"/>
    <n v="-20.732799999999997"/>
    <n v="11"/>
    <n v="22.59"/>
    <n v="89448"/>
    <s v="Low"/>
    <s v="Low Risk"/>
    <s v="Discount Applied"/>
    <s v="Other"/>
    <n v="1785"/>
  </r>
  <r>
    <x v="1"/>
    <n v="0.05"/>
    <n v="8.0399999999999991"/>
    <n v="8.94"/>
    <n v="1424"/>
    <s v="Robyn Zhou"/>
    <s v="Regular Air"/>
    <s v="Home Office"/>
    <s v="Office Supplies"/>
    <s v="Binders and Binder Accessories"/>
    <s v="Small Box"/>
    <s v="Fellowes Twister Kit, Gray/Clear, 3/pkg"/>
    <n v="0.4"/>
    <x v="0"/>
    <x v="0"/>
    <s v="Colorado"/>
    <x v="378"/>
    <n v="80112"/>
    <d v="2015-06-20T00:00:00"/>
    <d v="2015-06-22T00:00:00"/>
    <n v="-164.39479999999998"/>
    <n v="15"/>
    <n v="121.36"/>
    <n v="89449"/>
    <s v="Low"/>
    <s v="Low Risk"/>
    <s v="Discount Applied"/>
    <s v="Other"/>
    <n v="1163"/>
  </r>
  <r>
    <x v="4"/>
    <n v="0.04"/>
    <n v="2036.48"/>
    <n v="14.7"/>
    <n v="1425"/>
    <s v="Gregory Crane"/>
    <s v="Delivery Truck"/>
    <s v="Home Office"/>
    <s v="Technology"/>
    <s v="Office Machines"/>
    <s v="Jumbo Drum"/>
    <s v="Lexmark 4227 Plus Dot Matrix Printer"/>
    <n v="0.55000000000000004"/>
    <x v="0"/>
    <x v="0"/>
    <s v="Colorado"/>
    <x v="44"/>
    <n v="80525"/>
    <d v="2015-01-01T00:00:00"/>
    <d v="2015-01-06T00:00:00"/>
    <n v="-4793.0039999999999"/>
    <n v="1"/>
    <n v="2013.67"/>
    <n v="89450"/>
    <s v="Low"/>
    <s v="Low Risk"/>
    <s v="Discount Applied"/>
    <s v="Other"/>
    <n v="243"/>
  </r>
  <r>
    <x v="4"/>
    <n v="0.09"/>
    <n v="125.99"/>
    <n v="2.5"/>
    <n v="1427"/>
    <s v="Stacy Gould"/>
    <s v="Regular Air"/>
    <s v="Home Office"/>
    <s v="Technology"/>
    <s v="Telephones and Communication"/>
    <s v="Small Box"/>
    <s v="i2000"/>
    <n v="0.6"/>
    <x v="0"/>
    <x v="2"/>
    <s v="Michigan"/>
    <x v="379"/>
    <n v="48708"/>
    <d v="2015-02-05T00:00:00"/>
    <d v="2015-02-09T00:00:00"/>
    <n v="1258.7876999999999"/>
    <n v="18"/>
    <n v="1824.33"/>
    <n v="90905"/>
    <s v="High"/>
    <s v="Low Risk"/>
    <s v="Discount Applied"/>
    <s v="Other"/>
    <n v="266"/>
  </r>
  <r>
    <x v="1"/>
    <n v="0.05"/>
    <n v="9.7799999999999994"/>
    <n v="1.39"/>
    <n v="1432"/>
    <s v="Kerry Green"/>
    <s v="Regular Air"/>
    <s v="Home Office"/>
    <s v="Office Supplies"/>
    <s v="Envelopes"/>
    <s v="Small Box"/>
    <s v="Staples #10 Laser &amp; Inkjet Envelopes, 4 1/8&quot; x 9 1/2&quot;, 100/Box"/>
    <n v="0.39"/>
    <x v="0"/>
    <x v="2"/>
    <s v="Indiana"/>
    <x v="375"/>
    <n v="46203"/>
    <d v="2015-03-05T00:00:00"/>
    <d v="2015-03-06T00:00:00"/>
    <n v="74.278499999999994"/>
    <n v="11"/>
    <n v="107.65"/>
    <n v="86826"/>
    <s v="High"/>
    <s v="Low Risk"/>
    <s v="Discount Applied"/>
    <s v="Other"/>
    <n v="1209"/>
  </r>
  <r>
    <x v="4"/>
    <n v="7.0000000000000007E-2"/>
    <n v="10.98"/>
    <n v="4.8"/>
    <n v="1432"/>
    <s v="Kerry Green"/>
    <s v="Regular Air"/>
    <s v="Home Office"/>
    <s v="Office Supplies"/>
    <s v="Envelopes"/>
    <s v="Small Box"/>
    <s v="Manila Recycled Extra-Heavyweight Clasp Envelopes, 6&quot; x 9&quot;"/>
    <n v="0.36"/>
    <x v="0"/>
    <x v="2"/>
    <s v="Indiana"/>
    <x v="375"/>
    <n v="46203"/>
    <d v="2015-06-20T00:00:00"/>
    <d v="2015-06-27T00:00:00"/>
    <n v="52.92"/>
    <n v="16"/>
    <n v="165.21"/>
    <n v="86827"/>
    <s v="High"/>
    <s v="Low Risk"/>
    <s v="Discount Applied"/>
    <s v="Other"/>
    <n v="1048"/>
  </r>
  <r>
    <x v="1"/>
    <n v="0.02"/>
    <n v="3.28"/>
    <n v="3.97"/>
    <n v="1433"/>
    <s v="Frances Jackson"/>
    <s v="Express Air"/>
    <s v="Home Office"/>
    <s v="Office Supplies"/>
    <s v="Pens &amp; Art Supplies"/>
    <s v="Wrap Bag"/>
    <s v="Newell 337"/>
    <n v="0.56000000000000005"/>
    <x v="0"/>
    <x v="2"/>
    <s v="Indiana"/>
    <x v="380"/>
    <n v="47130"/>
    <d v="2015-03-05T00:00:00"/>
    <d v="2015-03-06T00:00:00"/>
    <n v="-66.349999999999994"/>
    <n v="7"/>
    <n v="25.15"/>
    <n v="86826"/>
    <s v="Low"/>
    <s v="Low Risk"/>
    <s v="Discount Applied"/>
    <s v="Other"/>
    <n v="1771"/>
  </r>
  <r>
    <x v="0"/>
    <n v="7.0000000000000007E-2"/>
    <n v="300.98"/>
    <n v="64.73"/>
    <n v="1433"/>
    <s v="Frances Jackson"/>
    <s v="Delivery Truck"/>
    <s v="Home Office"/>
    <s v="Furniture"/>
    <s v="Chairs &amp; Chairmats"/>
    <s v="Jumbo Drum"/>
    <s v="Global Leather and Oak Executive Chair, Black"/>
    <n v="0.56000000000000005"/>
    <x v="0"/>
    <x v="2"/>
    <s v="Indiana"/>
    <x v="380"/>
    <n v="47130"/>
    <d v="2015-05-19T00:00:00"/>
    <d v="2015-05-21T00:00:00"/>
    <n v="1399.6400000000003"/>
    <n v="14"/>
    <n v="4285.5600000000004"/>
    <n v="86828"/>
    <s v="High"/>
    <s v="Low Risk"/>
    <s v="Discount Applied"/>
    <s v="Other"/>
    <n v="111"/>
  </r>
  <r>
    <x v="0"/>
    <n v="0.01"/>
    <n v="20.98"/>
    <n v="45"/>
    <n v="1433"/>
    <s v="Frances Jackson"/>
    <s v="Delivery Truck"/>
    <s v="Home Office"/>
    <s v="Office Supplies"/>
    <s v="Storage &amp; Organization"/>
    <s v="Jumbo Drum"/>
    <s v="Tennsco Lockers, Sand"/>
    <n v="0.61"/>
    <x v="0"/>
    <x v="2"/>
    <s v="Indiana"/>
    <x v="380"/>
    <n v="47130"/>
    <d v="2015-05-19T00:00:00"/>
    <d v="2015-05-19T00:00:00"/>
    <n v="232.64200000000028"/>
    <n v="28"/>
    <n v="631.37"/>
    <n v="86828"/>
    <s v="High"/>
    <s v="Low Risk"/>
    <s v="Discount Applied"/>
    <s v="Other"/>
    <n v="566"/>
  </r>
  <r>
    <x v="2"/>
    <n v="0.01"/>
    <n v="80.98"/>
    <n v="35"/>
    <n v="1438"/>
    <s v="Jean Weiss Diaz"/>
    <s v="Regular Air"/>
    <s v="Home Office"/>
    <s v="Office Supplies"/>
    <s v="Storage &amp; Organization"/>
    <s v="Large Box"/>
    <s v="Carina 42&quot;Hx23 3/4&quot;W Media Storage Unit"/>
    <n v="0.83"/>
    <x v="0"/>
    <x v="1"/>
    <s v="Ohio"/>
    <x v="381"/>
    <n v="44035"/>
    <d v="2015-01-22T00:00:00"/>
    <d v="2015-01-24T00:00:00"/>
    <n v="-409.37360000000001"/>
    <n v="3"/>
    <n v="267.83"/>
    <n v="90120"/>
    <s v="Low"/>
    <s v="Low Risk"/>
    <s v="Discount Applied"/>
    <s v="Other"/>
    <n v="867"/>
  </r>
  <r>
    <x v="2"/>
    <n v="0.05"/>
    <n v="6.48"/>
    <n v="6.22"/>
    <n v="1439"/>
    <s v="Kyle Kaufman"/>
    <s v="Regular Air"/>
    <s v="Home Office"/>
    <s v="Office Supplies"/>
    <s v="Paper"/>
    <s v="Small Box"/>
    <s v="Xerox 1894"/>
    <n v="0.37"/>
    <x v="0"/>
    <x v="1"/>
    <s v="Ohio"/>
    <x v="382"/>
    <n v="44117"/>
    <d v="2015-04-28T00:00:00"/>
    <d v="2015-04-29T00:00:00"/>
    <n v="-29.07"/>
    <n v="3"/>
    <n v="21.46"/>
    <n v="90121"/>
    <s v="Low"/>
    <s v="Low Risk"/>
    <s v="Discount Applied"/>
    <s v="Other"/>
    <n v="1795"/>
  </r>
  <r>
    <x v="1"/>
    <n v="0.04"/>
    <n v="177.98"/>
    <n v="0.99"/>
    <n v="1442"/>
    <s v="Rodney Field"/>
    <s v="Regular Air"/>
    <s v="Home Office"/>
    <s v="Office Supplies"/>
    <s v="Appliances"/>
    <s v="Small Box"/>
    <s v="Kensington 7 Outlet MasterPiece Power Center"/>
    <n v="0.56000000000000005"/>
    <x v="0"/>
    <x v="2"/>
    <s v="Missouri"/>
    <x v="293"/>
    <n v="65807"/>
    <d v="2015-06-25T00:00:00"/>
    <d v="2015-06-27T00:00:00"/>
    <n v="1909.8854999999996"/>
    <n v="15"/>
    <n v="2767.95"/>
    <n v="89076"/>
    <s v="High"/>
    <s v="Low Risk"/>
    <s v="Discount Applied"/>
    <s v="Other"/>
    <n v="170"/>
  </r>
  <r>
    <x v="4"/>
    <n v="0.02"/>
    <n v="15.99"/>
    <n v="13.18"/>
    <n v="1442"/>
    <s v="Rodney Field"/>
    <s v="Express Air"/>
    <s v="Home Office"/>
    <s v="Office Supplies"/>
    <s v="Binders and Binder Accessories"/>
    <s v="Small Box"/>
    <s v="GBC Pre-Punched Binding Paper, Plastic, White, 8-1/2&quot; x 11&quot;"/>
    <n v="0.37"/>
    <x v="0"/>
    <x v="2"/>
    <s v="Missouri"/>
    <x v="293"/>
    <n v="65807"/>
    <d v="2015-01-30T00:00:00"/>
    <d v="2015-02-03T00:00:00"/>
    <n v="-76.992500000000007"/>
    <n v="7"/>
    <n v="123.03"/>
    <n v="89077"/>
    <s v="Low"/>
    <s v="Low Risk"/>
    <s v="Discount Applied"/>
    <s v="Other"/>
    <n v="1155"/>
  </r>
  <r>
    <x v="4"/>
    <n v="0.09"/>
    <n v="46.94"/>
    <n v="6.77"/>
    <n v="1442"/>
    <s v="Rodney Field"/>
    <s v="Express Air"/>
    <s v="Home Office"/>
    <s v="Furniture"/>
    <s v="Office Furnishings"/>
    <s v="Small Box"/>
    <s v="Howard Miller 13&quot; Diameter Goldtone Round Wall Clock"/>
    <n v="0.44"/>
    <x v="0"/>
    <x v="2"/>
    <s v="Missouri"/>
    <x v="293"/>
    <n v="65807"/>
    <d v="2015-01-30T00:00:00"/>
    <d v="2015-01-30T00:00:00"/>
    <n v="297.96959999999996"/>
    <n v="10"/>
    <n v="431.84"/>
    <n v="89077"/>
    <s v="High"/>
    <s v="Low Risk"/>
    <s v="Discount Applied"/>
    <s v="Other"/>
    <n v="693"/>
  </r>
  <r>
    <x v="3"/>
    <n v="0.1"/>
    <n v="218.08"/>
    <n v="18.059999999999999"/>
    <n v="1450"/>
    <s v="Veronica Peck"/>
    <s v="Express Air"/>
    <s v="Home Office"/>
    <s v="Furniture"/>
    <s v="Chairs &amp; Chairmats"/>
    <s v="Large Box"/>
    <s v="Lifetime Advantage™ Folding Chairs, 4/Carton"/>
    <n v="0.56999999999999995"/>
    <x v="0"/>
    <x v="0"/>
    <s v="California"/>
    <x v="383"/>
    <n v="96150"/>
    <d v="2015-05-24T00:00:00"/>
    <d v="2015-05-25T00:00:00"/>
    <n v="1318.83"/>
    <n v="12"/>
    <n v="2366.5100000000002"/>
    <n v="86735"/>
    <s v="High"/>
    <s v="Low Risk"/>
    <s v="Discount Applied"/>
    <s v="Other"/>
    <n v="205"/>
  </r>
  <r>
    <x v="0"/>
    <n v="0.05"/>
    <n v="85.99"/>
    <n v="0.99"/>
    <n v="1459"/>
    <s v="Steve Raynor"/>
    <s v="Regular Air"/>
    <s v="Home Office"/>
    <s v="Technology"/>
    <s v="Telephones and Communication"/>
    <s v="Wrap Bag"/>
    <s v="Accessory34"/>
    <n v="0.55000000000000004"/>
    <x v="0"/>
    <x v="3"/>
    <s v="South Carolina"/>
    <x v="384"/>
    <n v="29687"/>
    <d v="2015-04-05T00:00:00"/>
    <d v="2015-04-07T00:00:00"/>
    <n v="36.215999999999994"/>
    <n v="4"/>
    <n v="291.64"/>
    <n v="86734"/>
    <s v="High"/>
    <s v="Low Risk"/>
    <s v="Discount Applied"/>
    <s v="Other"/>
    <n v="828"/>
  </r>
  <r>
    <x v="0"/>
    <n v="0.05"/>
    <n v="12.95"/>
    <n v="4.9800000000000004"/>
    <n v="1461"/>
    <s v="Norman Adams"/>
    <s v="Regular Air"/>
    <s v="Home Office"/>
    <s v="Office Supplies"/>
    <s v="Binders and Binder Accessories"/>
    <s v="Small Box"/>
    <s v="GBC Binding covers"/>
    <n v="0.4"/>
    <x v="0"/>
    <x v="2"/>
    <s v="Indiana"/>
    <x v="377"/>
    <n v="47905"/>
    <d v="2015-06-02T00:00:00"/>
    <d v="2015-06-04T00:00:00"/>
    <n v="134.16825"/>
    <n v="19"/>
    <n v="252.36"/>
    <n v="86397"/>
    <s v="High"/>
    <s v="Low Risk"/>
    <s v="Discount Applied"/>
    <s v="Other"/>
    <n v="894"/>
  </r>
  <r>
    <x v="0"/>
    <n v="0"/>
    <n v="65.989999999999995"/>
    <n v="8.99"/>
    <n v="1466"/>
    <s v="Wesley Reid"/>
    <s v="Regular Air"/>
    <s v="Home Office"/>
    <s v="Technology"/>
    <s v="Telephones and Communication"/>
    <s v="Small Box"/>
    <s v="5180"/>
    <n v="0.56000000000000005"/>
    <x v="0"/>
    <x v="2"/>
    <s v="Nebraska"/>
    <x v="94"/>
    <n v="68601"/>
    <d v="2015-06-11T00:00:00"/>
    <d v="2015-06-13T00:00:00"/>
    <n v="253.30319999999998"/>
    <n v="10"/>
    <n v="575.07000000000005"/>
    <n v="91115"/>
    <s v="High"/>
    <s v="Low Risk"/>
    <s v="No Discount"/>
    <s v="High Profit Non-Standard Shipping"/>
    <n v="600"/>
  </r>
  <r>
    <x v="4"/>
    <n v="0.04"/>
    <n v="130.97999999999999"/>
    <n v="54.74"/>
    <n v="1466"/>
    <s v="Wesley Reid"/>
    <s v="Delivery Truck"/>
    <s v="Home Office"/>
    <s v="Furniture"/>
    <s v="Bookcases"/>
    <s v="Jumbo Box"/>
    <s v="O'Sullivan Elevations Bookcase, Cherry Finish"/>
    <n v="0.69"/>
    <x v="0"/>
    <x v="2"/>
    <s v="Nebraska"/>
    <x v="94"/>
    <n v="68601"/>
    <d v="2015-06-12T00:00:00"/>
    <d v="2015-06-12T00:00:00"/>
    <n v="-723.78399999999999"/>
    <n v="14"/>
    <n v="1781.66"/>
    <n v="91116"/>
    <s v="Low"/>
    <s v="Low Risk"/>
    <s v="Discount Applied"/>
    <s v="Other"/>
    <n v="278"/>
  </r>
  <r>
    <x v="4"/>
    <n v="0.04"/>
    <n v="105.29"/>
    <n v="10.119999999999999"/>
    <n v="1469"/>
    <s v="Vicki Zhu Daniels"/>
    <s v="Regular Air"/>
    <s v="Home Office"/>
    <s v="Furniture"/>
    <s v="Office Furnishings"/>
    <s v="Large Box"/>
    <s v="Eldon Antistatic Chair Mats for Low to Medium Pile Carpets"/>
    <n v="0.79"/>
    <x v="0"/>
    <x v="0"/>
    <s v="Utah"/>
    <x v="385"/>
    <n v="84015"/>
    <d v="2015-06-12T00:00:00"/>
    <d v="2015-06-16T00:00:00"/>
    <n v="589.18799999999999"/>
    <n v="9"/>
    <n v="940.64"/>
    <n v="91116"/>
    <s v="High"/>
    <s v="Low Risk"/>
    <s v="Discount Applied"/>
    <s v="Other"/>
    <n v="437"/>
  </r>
  <r>
    <x v="4"/>
    <n v="7.0000000000000007E-2"/>
    <n v="31.76"/>
    <n v="45.51"/>
    <n v="1469"/>
    <s v="Vicki Zhu Daniels"/>
    <s v="Delivery Truck"/>
    <s v="Home Office"/>
    <s v="Furniture"/>
    <s v="Tables"/>
    <s v="Jumbo Box"/>
    <s v="Hon iLevel™ Computer Training Table"/>
    <n v="0.65"/>
    <x v="0"/>
    <x v="0"/>
    <s v="Utah"/>
    <x v="385"/>
    <n v="84015"/>
    <d v="2015-06-12T00:00:00"/>
    <d v="2015-06-14T00:00:00"/>
    <n v="-1314.992"/>
    <n v="18"/>
    <n v="439.27"/>
    <n v="91116"/>
    <s v="Low"/>
    <s v="Low Risk"/>
    <s v="Discount Applied"/>
    <s v="Other"/>
    <n v="685"/>
  </r>
  <r>
    <x v="0"/>
    <n v="0.03"/>
    <n v="420.98"/>
    <n v="19.989999999999998"/>
    <n v="1471"/>
    <s v="Danielle Daniel"/>
    <s v="Regular Air"/>
    <s v="Home Office"/>
    <s v="Office Supplies"/>
    <s v="Binders and Binder Accessories"/>
    <s v="Small Box"/>
    <s v="GBC DocuBind 200 Manual Binding Machine"/>
    <n v="0.35"/>
    <x v="0"/>
    <x v="1"/>
    <s v="Ohio"/>
    <x v="386"/>
    <n v="43081"/>
    <d v="2015-03-21T00:00:00"/>
    <d v="2015-03-22T00:00:00"/>
    <n v="3043.0310999999997"/>
    <n v="10"/>
    <n v="4410.1899999999996"/>
    <n v="87077"/>
    <s v="High"/>
    <s v="Low Risk"/>
    <s v="Discount Applied"/>
    <s v="Other"/>
    <n v="109"/>
  </r>
  <r>
    <x v="1"/>
    <n v="0.02"/>
    <n v="30.98"/>
    <n v="6.5"/>
    <n v="1472"/>
    <s v="Tommy Ellis Ritchie"/>
    <s v="Express Air"/>
    <s v="Home Office"/>
    <s v="Technology"/>
    <s v="Computer Peripherals"/>
    <s v="Small Box"/>
    <s v="Logitech Internet Navigator Keyboard"/>
    <n v="0.79"/>
    <x v="0"/>
    <x v="1"/>
    <s v="Ohio"/>
    <x v="387"/>
    <n v="44145"/>
    <d v="2015-06-30T00:00:00"/>
    <d v="2015-07-01T00:00:00"/>
    <n v="-44.624000000000002"/>
    <n v="17"/>
    <n v="552.89"/>
    <n v="87078"/>
    <s v="Low"/>
    <s v="Low Risk"/>
    <s v="Discount Applied"/>
    <s v="Other"/>
    <n v="615"/>
  </r>
  <r>
    <x v="3"/>
    <n v="0.05"/>
    <n v="20.27"/>
    <n v="3.99"/>
    <n v="1472"/>
    <s v="Tommy Ellis Ritchie"/>
    <s v="Regular Air"/>
    <s v="Home Office"/>
    <s v="Office Supplies"/>
    <s v="Appliances"/>
    <s v="Small Box"/>
    <s v="Fellowes Mighty 8 Compact Surge Protector"/>
    <n v="0.56999999999999995"/>
    <x v="0"/>
    <x v="1"/>
    <s v="Ohio"/>
    <x v="387"/>
    <n v="44145"/>
    <d v="2015-05-25T00:00:00"/>
    <d v="2015-05-26T00:00:00"/>
    <n v="309.25400000000002"/>
    <n v="30"/>
    <n v="621.55999999999995"/>
    <n v="87079"/>
    <s v="High"/>
    <s v="Low Risk"/>
    <s v="Discount Applied"/>
    <s v="Other"/>
    <n v="571"/>
  </r>
  <r>
    <x v="2"/>
    <n v="0.04"/>
    <n v="9.7799999999999994"/>
    <n v="1.99"/>
    <n v="1473"/>
    <s v="Paul Puckett"/>
    <s v="Express Air"/>
    <s v="Home Office"/>
    <s v="Technology"/>
    <s v="Computer Peripherals"/>
    <s v="Small Pack"/>
    <s v="Memorex Slim 80 Minute CD-R, 10/Pack"/>
    <n v="0.43"/>
    <x v="0"/>
    <x v="1"/>
    <s v="Ohio"/>
    <x v="388"/>
    <n v="44691"/>
    <d v="2015-01-21T00:00:00"/>
    <d v="2015-01-22T00:00:00"/>
    <n v="61.292699999999996"/>
    <n v="9"/>
    <n v="88.83"/>
    <n v="87076"/>
    <s v="High"/>
    <s v="Low Risk"/>
    <s v="Discount Applied"/>
    <s v="Other"/>
    <n v="1291"/>
  </r>
  <r>
    <x v="1"/>
    <n v="7.0000000000000007E-2"/>
    <n v="8.9499999999999993"/>
    <n v="2.0099999999999998"/>
    <n v="1481"/>
    <s v="Marvin MacDonald"/>
    <s v="Regular Air"/>
    <s v="Home Office"/>
    <s v="Office Supplies"/>
    <s v="Paper"/>
    <s v="Wrap Bag"/>
    <s v="Recycled Desk Saver Line &quot;While You Were Out&quot; Book, 5 1/2&quot; X 4&quot;"/>
    <n v="0.39"/>
    <x v="0"/>
    <x v="0"/>
    <s v="California"/>
    <x v="154"/>
    <n v="90049"/>
    <d v="2015-03-27T00:00:00"/>
    <d v="2015-03-28T00:00:00"/>
    <n v="91.73"/>
    <n v="36"/>
    <n v="307.64999999999998"/>
    <n v="53953"/>
    <s v="High"/>
    <s v="Low Risk"/>
    <s v="Discount Applied"/>
    <s v="Other"/>
    <n v="813"/>
  </r>
  <r>
    <x v="1"/>
    <n v="7.0000000000000007E-2"/>
    <n v="8.9499999999999993"/>
    <n v="2.0099999999999998"/>
    <n v="1482"/>
    <s v="Michael Tanner"/>
    <s v="Regular Air"/>
    <s v="Home Office"/>
    <s v="Office Supplies"/>
    <s v="Paper"/>
    <s v="Wrap Bag"/>
    <s v="Recycled Desk Saver Line &quot;While You Were Out&quot; Book, 5 1/2&quot; X 4&quot;"/>
    <n v="0.39"/>
    <x v="0"/>
    <x v="2"/>
    <s v="Michigan"/>
    <x v="379"/>
    <n v="48708"/>
    <d v="2015-03-27T00:00:00"/>
    <d v="2015-03-28T00:00:00"/>
    <n v="53.067899999999995"/>
    <n v="9"/>
    <n v="76.91"/>
    <n v="91362"/>
    <s v="High"/>
    <s v="Low Risk"/>
    <s v="Discount Applied"/>
    <s v="Other"/>
    <n v="1356"/>
  </r>
  <r>
    <x v="1"/>
    <n v="0.05"/>
    <n v="9.65"/>
    <n v="6.22"/>
    <n v="1482"/>
    <s v="Michael Tanner"/>
    <s v="Regular Air"/>
    <s v="Home Office"/>
    <s v="Furniture"/>
    <s v="Office Furnishings"/>
    <s v="Small Box"/>
    <s v="Eldon Expressions™ Desk Accessory, Wood Pencil Holder, Oak"/>
    <n v="0.55000000000000004"/>
    <x v="0"/>
    <x v="2"/>
    <s v="Michigan"/>
    <x v="379"/>
    <n v="48708"/>
    <d v="2015-02-28T00:00:00"/>
    <d v="2015-02-28T00:00:00"/>
    <n v="-14.6432"/>
    <n v="15"/>
    <n v="151.34"/>
    <n v="91363"/>
    <s v="Low"/>
    <s v="Low Risk"/>
    <s v="Discount Applied"/>
    <s v="Other"/>
    <n v="1082"/>
  </r>
  <r>
    <x v="0"/>
    <n v="0.06"/>
    <n v="99.99"/>
    <n v="19.989999999999998"/>
    <n v="1484"/>
    <s v="Alison Stewart"/>
    <s v="Regular Air"/>
    <s v="Home Office"/>
    <s v="Technology"/>
    <s v="Computer Peripherals"/>
    <s v="Small Box"/>
    <s v="US Robotics 56K V.92 External Faxmodem"/>
    <n v="0.52"/>
    <x v="0"/>
    <x v="2"/>
    <s v="Illinois"/>
    <x v="389"/>
    <n v="60016"/>
    <d v="2015-03-11T00:00:00"/>
    <d v="2015-03-14T00:00:00"/>
    <n v="-127.56"/>
    <n v="3"/>
    <n v="290.24"/>
    <n v="91235"/>
    <s v="Low"/>
    <s v="Low Risk"/>
    <s v="Discount Applied"/>
    <s v="Other"/>
    <n v="831"/>
  </r>
  <r>
    <x v="0"/>
    <n v="0"/>
    <n v="193.17"/>
    <n v="19.989999999999998"/>
    <n v="1484"/>
    <s v="Alison Stewart"/>
    <s v="Regular Air"/>
    <s v="Home Office"/>
    <s v="Office Supplies"/>
    <s v="Storage &amp; Organization"/>
    <s v="Small Box"/>
    <s v="Fellowes Staxonsteel® Drawer Files"/>
    <n v="0.71"/>
    <x v="0"/>
    <x v="2"/>
    <s v="Illinois"/>
    <x v="389"/>
    <n v="60016"/>
    <d v="2015-03-11T00:00:00"/>
    <d v="2015-03-12T00:00:00"/>
    <n v="282.18"/>
    <n v="5"/>
    <n v="971.4"/>
    <n v="91235"/>
    <s v="High"/>
    <s v="Low Risk"/>
    <s v="No Discount"/>
    <s v="High Profit Non-Standard Shipping"/>
    <n v="428"/>
  </r>
  <r>
    <x v="0"/>
    <n v="0.08"/>
    <n v="20.99"/>
    <n v="3.3"/>
    <n v="1484"/>
    <s v="Alison Stewart"/>
    <s v="Express Air"/>
    <s v="Home Office"/>
    <s v="Technology"/>
    <s v="Telephones and Communication"/>
    <s v="Small Pack"/>
    <s v="Accessory39"/>
    <n v="0.81"/>
    <x v="0"/>
    <x v="2"/>
    <s v="Illinois"/>
    <x v="389"/>
    <n v="60016"/>
    <d v="2015-03-11T00:00:00"/>
    <d v="2015-03-11T00:00:00"/>
    <n v="-96.337999999999994"/>
    <n v="11"/>
    <n v="193.51"/>
    <n v="91235"/>
    <s v="Low"/>
    <s v="Low Risk"/>
    <s v="Discount Applied"/>
    <s v="Other"/>
    <n v="1003"/>
  </r>
  <r>
    <x v="1"/>
    <n v="0.04"/>
    <n v="11.5"/>
    <n v="7.19"/>
    <n v="1485"/>
    <s v="Wayne Sutherland"/>
    <s v="Regular Air"/>
    <s v="Home Office"/>
    <s v="Office Supplies"/>
    <s v="Binders and Binder Accessories"/>
    <s v="Small Box"/>
    <s v="Ibico Covers for Plastic or Wire Binding Elements"/>
    <n v="0.4"/>
    <x v="0"/>
    <x v="2"/>
    <s v="Illinois"/>
    <x v="390"/>
    <n v="60516"/>
    <d v="2015-02-20T00:00:00"/>
    <d v="2015-02-23T00:00:00"/>
    <n v="-23.357880000000002"/>
    <n v="14"/>
    <n v="157.81"/>
    <n v="91236"/>
    <s v="Low"/>
    <s v="Low Risk"/>
    <s v="Discount Applied"/>
    <s v="Other"/>
    <n v="1064"/>
  </r>
  <r>
    <x v="1"/>
    <n v="0.02"/>
    <n v="15.7"/>
    <n v="11.25"/>
    <n v="1485"/>
    <s v="Wayne Sutherland"/>
    <s v="Regular Air"/>
    <s v="Home Office"/>
    <s v="Office Supplies"/>
    <s v="Storage &amp; Organization"/>
    <s v="Small Box"/>
    <s v="Hanging Personal Folder File"/>
    <n v="0.6"/>
    <x v="0"/>
    <x v="2"/>
    <s v="Illinois"/>
    <x v="390"/>
    <n v="60516"/>
    <d v="2015-02-20T00:00:00"/>
    <d v="2015-02-21T00:00:00"/>
    <n v="-18.241599999999998"/>
    <n v="1"/>
    <n v="19.440000000000001"/>
    <n v="91236"/>
    <s v="Low"/>
    <s v="Low Risk"/>
    <s v="Discount Applied"/>
    <s v="Other"/>
    <n v="1819"/>
  </r>
  <r>
    <x v="1"/>
    <n v="0.05"/>
    <n v="225.02"/>
    <n v="28.66"/>
    <n v="1485"/>
    <s v="Wayne Sutherland"/>
    <s v="Delivery Truck"/>
    <s v="Home Office"/>
    <s v="Office Supplies"/>
    <s v="Storage &amp; Organization"/>
    <s v="Jumbo Drum"/>
    <s v="Tennsco Double-Tier Lockers"/>
    <n v="0.72"/>
    <x v="0"/>
    <x v="2"/>
    <s v="Illinois"/>
    <x v="390"/>
    <n v="60516"/>
    <d v="2015-02-20T00:00:00"/>
    <d v="2015-02-22T00:00:00"/>
    <n v="1428.9104"/>
    <n v="21"/>
    <n v="4636.63"/>
    <n v="91236"/>
    <s v="High"/>
    <s v="Low Risk"/>
    <s v="Discount Applied"/>
    <s v="Other"/>
    <n v="104"/>
  </r>
  <r>
    <x v="0"/>
    <n v="0.04"/>
    <n v="119.99"/>
    <n v="14"/>
    <n v="1492"/>
    <s v="Don Beard"/>
    <s v="Delivery Truck"/>
    <s v="Home Office"/>
    <s v="Technology"/>
    <s v="Office Machines"/>
    <s v="Jumbo Drum"/>
    <s v="Epson C82 Color Inkjet Printer"/>
    <n v="0.36"/>
    <x v="0"/>
    <x v="2"/>
    <s v="Missouri"/>
    <x v="391"/>
    <n v="65721"/>
    <d v="2015-06-16T00:00:00"/>
    <d v="2015-06-18T00:00:00"/>
    <n v="509.95830000000001"/>
    <n v="6"/>
    <n v="739.07"/>
    <n v="88004"/>
    <s v="High"/>
    <s v="Low Risk"/>
    <s v="Discount Applied"/>
    <s v="Other"/>
    <n v="510"/>
  </r>
  <r>
    <x v="2"/>
    <n v="0.06"/>
    <n v="8.3699999999999992"/>
    <n v="10.16"/>
    <n v="1494"/>
    <s v="Kate Lehman"/>
    <s v="Regular Air"/>
    <s v="Home Office"/>
    <s v="Furniture"/>
    <s v="Office Furnishings"/>
    <s v="Large Box"/>
    <s v="Westinghouse Clip-On Gooseneck Lamps"/>
    <n v="0.59"/>
    <x v="0"/>
    <x v="1"/>
    <s v="Maryland"/>
    <x v="392"/>
    <n v="21222"/>
    <d v="2015-03-11T00:00:00"/>
    <d v="2015-03-13T00:00:00"/>
    <n v="-255.65"/>
    <n v="18"/>
    <n v="157.63999999999999"/>
    <n v="85880"/>
    <s v="Low"/>
    <s v="Low Risk"/>
    <s v="Discount Applied"/>
    <s v="Other"/>
    <n v="1066"/>
  </r>
  <r>
    <x v="2"/>
    <n v="0.09"/>
    <n v="6.48"/>
    <n v="9.17"/>
    <n v="1494"/>
    <s v="Kate Lehman"/>
    <s v="Express Air"/>
    <s v="Home Office"/>
    <s v="Office Supplies"/>
    <s v="Paper"/>
    <s v="Small Box"/>
    <s v="Xerox 1996"/>
    <n v="0.37"/>
    <x v="0"/>
    <x v="1"/>
    <s v="Maryland"/>
    <x v="392"/>
    <n v="21222"/>
    <d v="2015-03-11T00:00:00"/>
    <d v="2015-03-13T00:00:00"/>
    <n v="-76.540000000000006"/>
    <n v="6"/>
    <n v="42.16"/>
    <n v="85880"/>
    <s v="Low"/>
    <s v="Low Risk"/>
    <s v="Discount Applied"/>
    <s v="Other"/>
    <n v="1603"/>
  </r>
  <r>
    <x v="2"/>
    <n v="0.09"/>
    <n v="6.28"/>
    <n v="5.29"/>
    <n v="1497"/>
    <s v="Gloria Jacobs"/>
    <s v="Regular Air"/>
    <s v="Home Office"/>
    <s v="Furniture"/>
    <s v="Office Furnishings"/>
    <s v="Small Box"/>
    <s v="Eldon® 200 Class™ Desk Accessories, Burgundy"/>
    <n v="0.43"/>
    <x v="0"/>
    <x v="1"/>
    <s v="New York"/>
    <x v="393"/>
    <n v="14901"/>
    <d v="2015-03-11T00:00:00"/>
    <d v="2015-03-12T00:00:00"/>
    <n v="-10.09"/>
    <n v="2"/>
    <n v="14.08"/>
    <n v="85880"/>
    <s v="Low"/>
    <s v="Low Risk"/>
    <s v="Discount Applied"/>
    <s v="Other"/>
    <n v="1877"/>
  </r>
  <r>
    <x v="2"/>
    <n v="0.03"/>
    <n v="15.14"/>
    <n v="4.53"/>
    <n v="1497"/>
    <s v="Gloria Jacobs"/>
    <s v="Regular Air"/>
    <s v="Home Office"/>
    <s v="Office Supplies"/>
    <s v="Storage &amp; Organization"/>
    <s v="Small Box"/>
    <s v="Eldon® Gobal File Keepers"/>
    <n v="0.81"/>
    <x v="0"/>
    <x v="1"/>
    <s v="New York"/>
    <x v="393"/>
    <n v="14901"/>
    <d v="2015-03-11T00:00:00"/>
    <d v="2015-03-13T00:00:00"/>
    <n v="-92.87"/>
    <n v="17"/>
    <n v="256.73"/>
    <n v="85880"/>
    <s v="Low"/>
    <s v="Low Risk"/>
    <s v="Discount Applied"/>
    <s v="Other"/>
    <n v="889"/>
  </r>
  <r>
    <x v="3"/>
    <n v="0.05"/>
    <n v="2.16"/>
    <n v="6.05"/>
    <n v="1499"/>
    <s v="Charlotte L Doyle"/>
    <s v="Regular Air"/>
    <s v="Home Office"/>
    <s v="Office Supplies"/>
    <s v="Binders and Binder Accessories"/>
    <s v="Small Box"/>
    <s v="Peel &amp; Stick Add-On Corner Pockets"/>
    <n v="0.37"/>
    <x v="0"/>
    <x v="3"/>
    <s v="Florida"/>
    <x v="394"/>
    <n v="33134"/>
    <d v="2015-02-04T00:00:00"/>
    <d v="2015-02-05T00:00:00"/>
    <n v="-298.88600000000002"/>
    <n v="8"/>
    <n v="18.59"/>
    <n v="90731"/>
    <s v="Low"/>
    <s v="Low Risk"/>
    <s v="Discount Applied"/>
    <s v="Other"/>
    <n v="1834"/>
  </r>
  <r>
    <x v="3"/>
    <n v="0.03"/>
    <n v="6.48"/>
    <n v="6.6"/>
    <n v="1499"/>
    <s v="Charlotte L Doyle"/>
    <s v="Regular Air"/>
    <s v="Home Office"/>
    <s v="Office Supplies"/>
    <s v="Paper"/>
    <s v="Small Box"/>
    <s v="Xerox 21"/>
    <n v="0.37"/>
    <x v="0"/>
    <x v="3"/>
    <s v="Florida"/>
    <x v="394"/>
    <n v="33134"/>
    <d v="2015-02-04T00:00:00"/>
    <d v="2015-02-05T00:00:00"/>
    <n v="-145.852"/>
    <n v="9"/>
    <n v="58.83"/>
    <n v="90731"/>
    <s v="Low"/>
    <s v="Low Risk"/>
    <s v="Discount Applied"/>
    <s v="Other"/>
    <n v="1463"/>
  </r>
  <r>
    <x v="3"/>
    <n v="0.08"/>
    <n v="146.05000000000001"/>
    <n v="80.2"/>
    <n v="1499"/>
    <s v="Charlotte L Doyle"/>
    <s v="Delivery Truck"/>
    <s v="Home Office"/>
    <s v="Furniture"/>
    <s v="Tables"/>
    <s v="Jumbo Box"/>
    <s v="BPI Conference Tables"/>
    <n v="0.71"/>
    <x v="0"/>
    <x v="3"/>
    <s v="Florida"/>
    <x v="394"/>
    <n v="33134"/>
    <d v="2015-02-04T00:00:00"/>
    <d v="2015-02-05T00:00:00"/>
    <n v="-27.951000000000001"/>
    <n v="11"/>
    <n v="1557.66"/>
    <n v="90731"/>
    <s v="Low"/>
    <s v="Low Risk"/>
    <s v="Discount Applied"/>
    <s v="Other"/>
    <n v="302"/>
  </r>
  <r>
    <x v="2"/>
    <n v="0.08"/>
    <n v="3.69"/>
    <n v="0.5"/>
    <n v="1502"/>
    <s v="Renee Huang"/>
    <s v="Regular Air"/>
    <s v="Home Office"/>
    <s v="Office Supplies"/>
    <s v="Labels"/>
    <s v="Small Box"/>
    <s v="Avery 487"/>
    <n v="0.38"/>
    <x v="0"/>
    <x v="3"/>
    <s v="Florida"/>
    <x v="395"/>
    <n v="33065"/>
    <d v="2015-05-07T00:00:00"/>
    <d v="2015-05-10T00:00:00"/>
    <n v="-3.6547000000000001"/>
    <n v="38"/>
    <n v="129.43"/>
    <n v="89193"/>
    <s v="Low"/>
    <s v="Low Risk"/>
    <s v="Discount Applied"/>
    <s v="Other"/>
    <n v="1139"/>
  </r>
  <r>
    <x v="4"/>
    <n v="0.08"/>
    <n v="5.84"/>
    <n v="1"/>
    <n v="1502"/>
    <s v="Renee Huang"/>
    <s v="Express Air"/>
    <s v="Home Office"/>
    <s v="Office Supplies"/>
    <s v="Pens &amp; Art Supplies"/>
    <s v="Wrap Bag"/>
    <s v="Quartet Omega® Colored Chalk, 12/Pack"/>
    <n v="0.38"/>
    <x v="0"/>
    <x v="3"/>
    <s v="Florida"/>
    <x v="395"/>
    <n v="33065"/>
    <d v="2015-06-29T00:00:00"/>
    <d v="2015-07-03T00:00:00"/>
    <n v="731.92199999999991"/>
    <n v="11"/>
    <n v="61.39"/>
    <n v="89194"/>
    <s v="High"/>
    <s v="Low Risk"/>
    <s v="Discount Applied"/>
    <s v="Other"/>
    <n v="1448"/>
  </r>
  <r>
    <x v="4"/>
    <n v="0"/>
    <n v="205.99"/>
    <n v="8.99"/>
    <n v="1502"/>
    <s v="Renee Huang"/>
    <s v="Regular Air"/>
    <s v="Home Office"/>
    <s v="Technology"/>
    <s v="Telephones and Communication"/>
    <s v="Small Box"/>
    <s v="StarTAC 8000"/>
    <n v="0.6"/>
    <x v="0"/>
    <x v="3"/>
    <s v="Florida"/>
    <x v="395"/>
    <n v="33065"/>
    <d v="2015-06-29T00:00:00"/>
    <d v="2015-07-02T00:00:00"/>
    <n v="186.55799999999999"/>
    <n v="13"/>
    <n v="2435.52"/>
    <n v="89194"/>
    <s v="High"/>
    <s v="Low Risk"/>
    <s v="No Discount"/>
    <s v="High Profit Non-Standard Shipping"/>
    <n v="196"/>
  </r>
  <r>
    <x v="4"/>
    <n v="0"/>
    <n v="85.99"/>
    <n v="0.99"/>
    <n v="1505"/>
    <s v="Kay Schultz"/>
    <s v="Regular Air"/>
    <s v="Home Office"/>
    <s v="Technology"/>
    <s v="Telephones and Communication"/>
    <s v="Wrap Bag"/>
    <s v="Accessory4"/>
    <n v="0.85"/>
    <x v="0"/>
    <x v="2"/>
    <s v="Texas"/>
    <x v="396"/>
    <n v="77840"/>
    <d v="2015-06-13T00:00:00"/>
    <d v="2015-06-18T00:00:00"/>
    <n v="-138.03680000000003"/>
    <n v="6"/>
    <n v="464.86"/>
    <n v="86181"/>
    <s v="Low"/>
    <s v="Low Risk"/>
    <s v="No Discount"/>
    <s v="Other"/>
    <n v="666"/>
  </r>
  <r>
    <x v="2"/>
    <n v="0.09"/>
    <n v="20.98"/>
    <n v="1.49"/>
    <n v="1511"/>
    <s v="Joseph Dawson"/>
    <s v="Regular Air"/>
    <s v="Home Office"/>
    <s v="Office Supplies"/>
    <s v="Binders and Binder Accessories"/>
    <s v="Small Box"/>
    <s v="Avery Legal 4-Ring Binder"/>
    <n v="0.35"/>
    <x v="0"/>
    <x v="2"/>
    <s v="Indiana"/>
    <x v="397"/>
    <n v="47302"/>
    <d v="2015-06-22T00:00:00"/>
    <d v="2015-06-24T00:00:00"/>
    <n v="199.1823"/>
    <n v="14"/>
    <n v="288.67"/>
    <n v="90303"/>
    <s v="High"/>
    <s v="Low Risk"/>
    <s v="Discount Applied"/>
    <s v="Other"/>
    <n v="834"/>
  </r>
  <r>
    <x v="2"/>
    <n v="0.06"/>
    <n v="55.48"/>
    <n v="4.8499999999999996"/>
    <n v="1519"/>
    <s v="Randall Boykin"/>
    <s v="Regular Air"/>
    <s v="Home Office"/>
    <s v="Office Supplies"/>
    <s v="Paper"/>
    <s v="Small Box"/>
    <s v="Xerox 1888"/>
    <n v="0.37"/>
    <x v="0"/>
    <x v="1"/>
    <s v="Maine"/>
    <x v="113"/>
    <n v="4210"/>
    <d v="2015-06-14T00:00:00"/>
    <d v="2015-06-14T00:00:00"/>
    <n v="711.05189999999993"/>
    <n v="19"/>
    <n v="1030.51"/>
    <n v="89957"/>
    <s v="High"/>
    <s v="Low Risk"/>
    <s v="Discount Applied"/>
    <s v="Other"/>
    <n v="413"/>
  </r>
  <r>
    <x v="2"/>
    <n v="0.1"/>
    <n v="122.99"/>
    <n v="70.2"/>
    <n v="1522"/>
    <s v="Earl Watts"/>
    <s v="Delivery Truck"/>
    <s v="Home Office"/>
    <s v="Furniture"/>
    <s v="Chairs &amp; Chairmats"/>
    <s v="Jumbo Drum"/>
    <s v="Global High-Back Leather Tilter, Burgundy"/>
    <n v="0.74"/>
    <x v="0"/>
    <x v="2"/>
    <s v="Minnesota"/>
    <x v="398"/>
    <n v="55305"/>
    <d v="2015-06-14T00:00:00"/>
    <d v="2015-06-15T00:00:00"/>
    <n v="-899.67499999999995"/>
    <n v="17"/>
    <n v="2026.91"/>
    <n v="89957"/>
    <s v="Low"/>
    <s v="Low Risk"/>
    <s v="Discount Applied"/>
    <s v="Other"/>
    <n v="240"/>
  </r>
  <r>
    <x v="0"/>
    <n v="0.04"/>
    <n v="11.34"/>
    <n v="5.01"/>
    <n v="1526"/>
    <s v="Larry Hall"/>
    <s v="Regular Air"/>
    <s v="Home Office"/>
    <s v="Office Supplies"/>
    <s v="Paper"/>
    <s v="Small Box"/>
    <s v="Xerox 188"/>
    <n v="0.36"/>
    <x v="0"/>
    <x v="3"/>
    <s v="Alabama"/>
    <x v="399"/>
    <n v="35211"/>
    <d v="2015-02-10T00:00:00"/>
    <d v="2015-02-11T00:00:00"/>
    <n v="-189.22399999999999"/>
    <n v="10"/>
    <n v="115.53"/>
    <n v="86812"/>
    <s v="Low"/>
    <s v="Low Risk"/>
    <s v="Discount Applied"/>
    <s v="Other"/>
    <n v="1184"/>
  </r>
  <r>
    <x v="2"/>
    <n v="0.03"/>
    <n v="30.98"/>
    <n v="8.99"/>
    <n v="1527"/>
    <s v="Neil Parker"/>
    <s v="Express Air"/>
    <s v="Home Office"/>
    <s v="Office Supplies"/>
    <s v="Pens &amp; Art Supplies"/>
    <s v="Small Pack"/>
    <s v="Boston School Pro Electric Pencil Sharpener, 1670"/>
    <n v="0.57999999999999996"/>
    <x v="0"/>
    <x v="3"/>
    <s v="Alabama"/>
    <x v="400"/>
    <n v="35601"/>
    <d v="2015-01-09T00:00:00"/>
    <d v="2015-01-11T00:00:00"/>
    <n v="0.50999999999999868"/>
    <n v="5"/>
    <n v="162.38999999999999"/>
    <n v="86813"/>
    <s v="High"/>
    <s v="Low Risk"/>
    <s v="Discount Applied"/>
    <s v="Other"/>
    <n v="1054"/>
  </r>
  <r>
    <x v="4"/>
    <n v="0.03"/>
    <n v="65.989999999999995"/>
    <n v="5.26"/>
    <n v="1527"/>
    <s v="Neil Parker"/>
    <s v="Regular Air"/>
    <s v="Home Office"/>
    <s v="Technology"/>
    <s v="Telephones and Communication"/>
    <s v="Small Box"/>
    <s v="8860"/>
    <n v="0.56000000000000005"/>
    <x v="0"/>
    <x v="3"/>
    <s v="Alabama"/>
    <x v="400"/>
    <n v="35601"/>
    <d v="2015-03-30T00:00:00"/>
    <d v="2015-04-09T00:00:00"/>
    <n v="-52.248000000000005"/>
    <n v="23"/>
    <n v="1316.03"/>
    <n v="86814"/>
    <s v="Low"/>
    <s v="Low Risk"/>
    <s v="Discount Applied"/>
    <s v="Other"/>
    <n v="348"/>
  </r>
  <r>
    <x v="4"/>
    <n v="0.09"/>
    <n v="50.98"/>
    <n v="6.5"/>
    <n v="1527"/>
    <s v="Neil Parker"/>
    <s v="Regular Air"/>
    <s v="Home Office"/>
    <s v="Technology"/>
    <s v="Computer Peripherals"/>
    <s v="Small Box"/>
    <s v="Microsoft Natural Multimedia Keyboard"/>
    <n v="0.73"/>
    <x v="0"/>
    <x v="3"/>
    <s v="Alabama"/>
    <x v="400"/>
    <n v="35601"/>
    <d v="2015-05-21T00:00:00"/>
    <d v="2015-05-28T00:00:00"/>
    <n v="70.175999999999988"/>
    <n v="28"/>
    <n v="1395.41"/>
    <n v="86815"/>
    <s v="High"/>
    <s v="Low Risk"/>
    <s v="Discount Applied"/>
    <s v="Other"/>
    <n v="332"/>
  </r>
  <r>
    <x v="2"/>
    <n v="0.01"/>
    <n v="525.98"/>
    <n v="19.989999999999998"/>
    <n v="1528"/>
    <s v="Brad Stark"/>
    <s v="Regular Air"/>
    <s v="Home Office"/>
    <s v="Office Supplies"/>
    <s v="Binders and Binder Accessories"/>
    <s v="Small Box"/>
    <s v="GBC DocuBind 300 Electric Binding Machine"/>
    <n v="0.37"/>
    <x v="0"/>
    <x v="3"/>
    <s v="North Carolina"/>
    <x v="401"/>
    <n v="27288"/>
    <d v="2015-01-09T00:00:00"/>
    <d v="2015-01-11T00:00:00"/>
    <n v="-161.92400000000001"/>
    <n v="9"/>
    <n v="4920.8100000000004"/>
    <n v="86813"/>
    <s v="Low"/>
    <s v="Low Risk"/>
    <s v="Discount Applied"/>
    <s v="Other"/>
    <n v="96"/>
  </r>
  <r>
    <x v="2"/>
    <n v="7.0000000000000007E-2"/>
    <n v="4.91"/>
    <n v="0.5"/>
    <n v="1531"/>
    <s v="Jon Ayers"/>
    <s v="Regular Air"/>
    <s v="Home Office"/>
    <s v="Office Supplies"/>
    <s v="Labels"/>
    <s v="Small Box"/>
    <s v="Avery 508"/>
    <n v="0.36"/>
    <x v="0"/>
    <x v="3"/>
    <s v="Florida"/>
    <x v="402"/>
    <n v="32137"/>
    <d v="2015-01-17T00:00:00"/>
    <d v="2015-01-18T00:00:00"/>
    <n v="-157.696"/>
    <n v="6"/>
    <n v="28.22"/>
    <n v="88852"/>
    <s v="Low"/>
    <s v="Low Risk"/>
    <s v="Discount Applied"/>
    <s v="Other"/>
    <n v="1733"/>
  </r>
  <r>
    <x v="0"/>
    <n v="0.02"/>
    <n v="4.8899999999999997"/>
    <n v="4.93"/>
    <n v="1533"/>
    <s v="Nicole Reid"/>
    <s v="Regular Air"/>
    <s v="Home Office"/>
    <s v="Technology"/>
    <s v="Computer Peripherals"/>
    <s v="Small Pack"/>
    <s v="Maxell 3.5&quot; DS/HD IBM-Formatted Diskettes, 10/Pack"/>
    <n v="0.66"/>
    <x v="0"/>
    <x v="2"/>
    <s v="Missouri"/>
    <x v="403"/>
    <n v="63130"/>
    <d v="2015-02-06T00:00:00"/>
    <d v="2015-02-07T00:00:00"/>
    <n v="-56.445999999999998"/>
    <n v="14"/>
    <n v="74.010000000000005"/>
    <n v="91328"/>
    <s v="Low"/>
    <s v="Low Risk"/>
    <s v="Discount Applied"/>
    <s v="Other"/>
    <n v="1369"/>
  </r>
  <r>
    <x v="0"/>
    <n v="7.0000000000000007E-2"/>
    <n v="10.06"/>
    <n v="2.06"/>
    <n v="1533"/>
    <s v="Nicole Reid"/>
    <s v="Regular Air"/>
    <s v="Home Office"/>
    <s v="Office Supplies"/>
    <s v="Paper"/>
    <s v="Wrap Bag"/>
    <s v="Riverleaf Stik-Withit® Designer Note Cubes®"/>
    <n v="0.39"/>
    <x v="0"/>
    <x v="2"/>
    <s v="Missouri"/>
    <x v="403"/>
    <n v="63130"/>
    <d v="2015-02-06T00:00:00"/>
    <d v="2015-02-07T00:00:00"/>
    <n v="33.189"/>
    <n v="5"/>
    <n v="48.1"/>
    <n v="91328"/>
    <s v="High"/>
    <s v="Low Risk"/>
    <s v="Discount Applied"/>
    <s v="Other"/>
    <n v="1548"/>
  </r>
  <r>
    <x v="4"/>
    <n v="0"/>
    <n v="599.99"/>
    <n v="24.49"/>
    <n v="1548"/>
    <s v="John Bray"/>
    <s v="Regular Air"/>
    <s v="Home Office"/>
    <s v="Technology"/>
    <s v="Copiers and Fax"/>
    <s v="Large Box"/>
    <s v="Canon Image Class D660 Copier"/>
    <n v="0.44"/>
    <x v="0"/>
    <x v="2"/>
    <s v="Indiana"/>
    <x v="404"/>
    <n v="47374"/>
    <d v="2015-06-23T00:00:00"/>
    <d v="2015-06-25T00:00:00"/>
    <n v="-367.16500000000002"/>
    <n v="18"/>
    <n v="11015.82"/>
    <n v="88487"/>
    <s v="Low"/>
    <s v="Low Risk"/>
    <s v="No Discount"/>
    <s v="Other"/>
    <n v="14"/>
  </r>
  <r>
    <x v="4"/>
    <n v="7.0000000000000007E-2"/>
    <n v="17.7"/>
    <n v="9.4700000000000006"/>
    <n v="1551"/>
    <s v="Laurence Flowers"/>
    <s v="Regular Air"/>
    <s v="Home Office"/>
    <s v="Office Supplies"/>
    <s v="Storage &amp; Organization"/>
    <s v="Small Box"/>
    <s v="Portfile® Personal File Boxes"/>
    <n v="0.59"/>
    <x v="0"/>
    <x v="3"/>
    <s v="Mississippi"/>
    <x v="405"/>
    <n v="39530"/>
    <d v="2015-06-25T00:00:00"/>
    <d v="2015-07-01T00:00:00"/>
    <n v="-243.54400000000001"/>
    <n v="18"/>
    <n v="300.67"/>
    <n v="87488"/>
    <s v="Low"/>
    <s v="Low Risk"/>
    <s v="Discount Applied"/>
    <s v="Other"/>
    <n v="818"/>
  </r>
  <r>
    <x v="2"/>
    <n v="0.01"/>
    <n v="348.21"/>
    <n v="40.19"/>
    <n v="1552"/>
    <s v="Gary Koch"/>
    <s v="Delivery Truck"/>
    <s v="Home Office"/>
    <s v="Furniture"/>
    <s v="Tables"/>
    <s v="Jumbo Box"/>
    <s v="Bretford CR4500 Series Slim Rectangular Table"/>
    <n v="0.62"/>
    <x v="0"/>
    <x v="3"/>
    <s v="Mississippi"/>
    <x v="406"/>
    <n v="39056"/>
    <d v="2015-01-01T00:00:00"/>
    <d v="2015-01-04T00:00:00"/>
    <n v="-337.09199999999998"/>
    <n v="2"/>
    <n v="723.54"/>
    <n v="87486"/>
    <s v="Low"/>
    <s v="Low Risk"/>
    <s v="Discount Applied"/>
    <s v="Other"/>
    <n v="520"/>
  </r>
  <r>
    <x v="1"/>
    <n v="0.03"/>
    <n v="12.28"/>
    <n v="6.35"/>
    <n v="1553"/>
    <s v="Tara Powers Underwood"/>
    <s v="Regular Air"/>
    <s v="Home Office"/>
    <s v="Office Supplies"/>
    <s v="Paper"/>
    <s v="Small Box"/>
    <s v="Staples Premium Bright 1-Part Blank Computer Paper"/>
    <n v="0.38"/>
    <x v="0"/>
    <x v="3"/>
    <s v="Mississippi"/>
    <x v="407"/>
    <n v="38701"/>
    <d v="2015-03-22T00:00:00"/>
    <d v="2015-03-24T00:00:00"/>
    <n v="68.675999999999988"/>
    <n v="7"/>
    <n v="87.53"/>
    <n v="87484"/>
    <s v="High"/>
    <s v="Low Risk"/>
    <s v="Discount Applied"/>
    <s v="Other"/>
    <n v="1298"/>
  </r>
  <r>
    <x v="0"/>
    <n v="0.04"/>
    <n v="10.98"/>
    <n v="3.99"/>
    <n v="1554"/>
    <s v="Joan Floyd"/>
    <s v="Regular Air"/>
    <s v="Home Office"/>
    <s v="Office Supplies"/>
    <s v="Appliances"/>
    <s v="Small Box"/>
    <s v="Staples Surge Protector 6 outlet"/>
    <n v="0.57999999999999996"/>
    <x v="0"/>
    <x v="3"/>
    <s v="Mississippi"/>
    <x v="408"/>
    <n v="39503"/>
    <d v="2015-05-18T00:00:00"/>
    <d v="2015-05-18T00:00:00"/>
    <n v="481.03199999999998"/>
    <n v="15"/>
    <n v="172.22"/>
    <n v="87485"/>
    <s v="High"/>
    <s v="Low Risk"/>
    <s v="Discount Applied"/>
    <s v="Other"/>
    <n v="1033"/>
  </r>
  <r>
    <x v="0"/>
    <n v="0.03"/>
    <n v="124.49"/>
    <n v="51.94"/>
    <n v="1554"/>
    <s v="Joan Floyd"/>
    <s v="Delivery Truck"/>
    <s v="Home Office"/>
    <s v="Furniture"/>
    <s v="Tables"/>
    <s v="Jumbo Box"/>
    <s v="Bevis 36 x 72 Conference Tables"/>
    <n v="0.63"/>
    <x v="0"/>
    <x v="3"/>
    <s v="Mississippi"/>
    <x v="408"/>
    <n v="39503"/>
    <d v="2015-02-13T00:00:00"/>
    <d v="2015-02-14T00:00:00"/>
    <n v="-4.0180000000000007"/>
    <n v="7"/>
    <n v="894.88"/>
    <n v="87487"/>
    <s v="Low"/>
    <s v="Low Risk"/>
    <s v="Discount Applied"/>
    <s v="Other"/>
    <n v="454"/>
  </r>
  <r>
    <x v="1"/>
    <n v="0.06"/>
    <n v="2.89"/>
    <n v="0.99"/>
    <n v="1556"/>
    <s v="Carol Wood"/>
    <s v="Regular Air"/>
    <s v="Home Office"/>
    <s v="Office Supplies"/>
    <s v="Labels"/>
    <s v="Small Box"/>
    <s v="Avery 482"/>
    <n v="0.38"/>
    <x v="0"/>
    <x v="3"/>
    <s v="Virginia"/>
    <x v="369"/>
    <n v="22304"/>
    <d v="2015-06-01T00:00:00"/>
    <d v="2015-06-03T00:00:00"/>
    <n v="-2.0097"/>
    <n v="6"/>
    <n v="16.670000000000002"/>
    <n v="87425"/>
    <s v="Low"/>
    <s v="Low Risk"/>
    <s v="Discount Applied"/>
    <s v="Other"/>
    <n v="1850"/>
  </r>
  <r>
    <x v="1"/>
    <n v="0.08"/>
    <n v="22.84"/>
    <n v="11.54"/>
    <n v="1556"/>
    <s v="Carol Wood"/>
    <s v="Regular Air"/>
    <s v="Home Office"/>
    <s v="Office Supplies"/>
    <s v="Paper"/>
    <s v="Small Box"/>
    <s v="Xerox 1964"/>
    <n v="0.39"/>
    <x v="0"/>
    <x v="3"/>
    <s v="Virginia"/>
    <x v="369"/>
    <n v="22304"/>
    <d v="2015-06-01T00:00:00"/>
    <d v="2015-06-03T00:00:00"/>
    <n v="-477.37200000000007"/>
    <n v="9"/>
    <n v="195.16"/>
    <n v="87425"/>
    <s v="Low"/>
    <s v="Low Risk"/>
    <s v="Discount Applied"/>
    <s v="Other"/>
    <n v="996"/>
  </r>
  <r>
    <x v="4"/>
    <n v="0.09"/>
    <n v="60.98"/>
    <n v="49"/>
    <n v="1557"/>
    <s v="James Nicholson"/>
    <s v="Regular Air"/>
    <s v="Home Office"/>
    <s v="Office Supplies"/>
    <s v="Appliances"/>
    <s v="Large Box"/>
    <s v="Euro Pro Shark Stick Mini Vacuum"/>
    <n v="0.59"/>
    <x v="0"/>
    <x v="3"/>
    <s v="Virginia"/>
    <x v="409"/>
    <n v="22003"/>
    <d v="2015-03-25T00:00:00"/>
    <d v="2015-04-02T00:00:00"/>
    <n v="-954.75800000000004"/>
    <n v="15"/>
    <n v="879.62"/>
    <n v="87426"/>
    <s v="Low"/>
    <s v="Low Risk"/>
    <s v="Discount Applied"/>
    <s v="Other"/>
    <n v="462"/>
  </r>
  <r>
    <x v="4"/>
    <n v="0.05"/>
    <n v="29.89"/>
    <n v="1.99"/>
    <n v="1557"/>
    <s v="James Nicholson"/>
    <s v="Regular Air"/>
    <s v="Home Office"/>
    <s v="Technology"/>
    <s v="Computer Peripherals"/>
    <s v="Small Pack"/>
    <s v="Verbatim DVD-RAM, 5.2GB, Rewritable, Type 1, DS"/>
    <n v="0.5"/>
    <x v="0"/>
    <x v="3"/>
    <s v="Virginia"/>
    <x v="409"/>
    <n v="22003"/>
    <d v="2015-03-25T00:00:00"/>
    <d v="2015-03-27T00:00:00"/>
    <n v="219.4734"/>
    <n v="12"/>
    <n v="361.19"/>
    <n v="87426"/>
    <s v="High"/>
    <s v="Low Risk"/>
    <s v="Discount Applied"/>
    <s v="Other"/>
    <n v="759"/>
  </r>
  <r>
    <x v="2"/>
    <n v="0.1"/>
    <n v="226.67"/>
    <n v="28.16"/>
    <n v="1559"/>
    <s v="Zachary Maynard"/>
    <s v="Delivery Truck"/>
    <s v="Home Office"/>
    <s v="Furniture"/>
    <s v="Chairs &amp; Chairmats"/>
    <s v="Jumbo Drum"/>
    <s v="Hon GuestStacker Chair"/>
    <n v="0.59"/>
    <x v="0"/>
    <x v="3"/>
    <s v="Virginia"/>
    <x v="410"/>
    <n v="24060"/>
    <d v="2015-04-15T00:00:00"/>
    <d v="2015-04-17T00:00:00"/>
    <n v="-390.76800000000003"/>
    <n v="5"/>
    <n v="1088.26"/>
    <n v="87424"/>
    <s v="Low"/>
    <s v="Low Risk"/>
    <s v="Discount Applied"/>
    <s v="Other"/>
    <n v="398"/>
  </r>
  <r>
    <x v="0"/>
    <n v="0.02"/>
    <n v="11.34"/>
    <n v="11.25"/>
    <n v="1561"/>
    <s v="Edwin Coley"/>
    <s v="Regular Air"/>
    <s v="Home Office"/>
    <s v="Office Supplies"/>
    <s v="Paper"/>
    <s v="Small Box"/>
    <s v="Staples 1 Part Blank Computer Paper"/>
    <n v="0.36"/>
    <x v="0"/>
    <x v="2"/>
    <s v="Texas"/>
    <x v="366"/>
    <n v="76063"/>
    <d v="2015-03-01T00:00:00"/>
    <d v="2015-03-02T00:00:00"/>
    <n v="-155.21"/>
    <n v="9"/>
    <n v="105.75"/>
    <n v="88093"/>
    <s v="Low"/>
    <s v="Low Risk"/>
    <s v="Discount Applied"/>
    <s v="Other"/>
    <n v="1213"/>
  </r>
  <r>
    <x v="2"/>
    <n v="0.05"/>
    <n v="12.2"/>
    <n v="6.02"/>
    <n v="1561"/>
    <s v="Edwin Coley"/>
    <s v="Regular Air"/>
    <s v="Home Office"/>
    <s v="Furniture"/>
    <s v="Office Furnishings"/>
    <s v="Small Pack"/>
    <s v="Advantus Panel Wall Certificate Holder - 8.5x11"/>
    <n v="0.43"/>
    <x v="0"/>
    <x v="2"/>
    <s v="Texas"/>
    <x v="366"/>
    <n v="76063"/>
    <d v="2015-04-13T00:00:00"/>
    <d v="2015-04-14T00:00:00"/>
    <n v="-6.6420000000000003"/>
    <n v="5"/>
    <n v="63.93"/>
    <n v="88094"/>
    <s v="Low"/>
    <s v="Low Risk"/>
    <s v="Discount Applied"/>
    <s v="Other"/>
    <n v="1436"/>
  </r>
  <r>
    <x v="3"/>
    <n v="7.0000000000000007E-2"/>
    <n v="20.95"/>
    <n v="5.99"/>
    <n v="1574"/>
    <s v="Sherry Hurley"/>
    <s v="Regular Air"/>
    <s v="Home Office"/>
    <s v="Technology"/>
    <s v="Computer Peripherals"/>
    <s v="Small Box"/>
    <s v="Fellowes Basic 104-Key Keyboard, Platinum"/>
    <n v="0.65"/>
    <x v="0"/>
    <x v="3"/>
    <s v="North Carolina"/>
    <x v="411"/>
    <n v="28314"/>
    <d v="2015-02-09T00:00:00"/>
    <d v="2015-02-10T00:00:00"/>
    <n v="27.233999999999998"/>
    <n v="19"/>
    <n v="391.4"/>
    <n v="86966"/>
    <s v="High"/>
    <s v="Low Risk"/>
    <s v="Discount Applied"/>
    <s v="Other"/>
    <n v="724"/>
  </r>
  <r>
    <x v="4"/>
    <n v="0.1"/>
    <n v="11.58"/>
    <n v="6.97"/>
    <n v="1580"/>
    <s v="Ronnie Nolan"/>
    <s v="Regular Air"/>
    <s v="Home Office"/>
    <s v="Office Supplies"/>
    <s v="Envelopes"/>
    <s v="Small Box"/>
    <s v="Peel &amp; Seel® Recycled Catalog Envelopes, Brown"/>
    <n v="0.35"/>
    <x v="0"/>
    <x v="1"/>
    <s v="Maine"/>
    <x v="412"/>
    <n v="4901"/>
    <d v="2015-02-16T00:00:00"/>
    <d v="2015-02-20T00:00:00"/>
    <n v="-8.3979999999999997"/>
    <n v="1"/>
    <n v="14.53"/>
    <n v="90934"/>
    <s v="Low"/>
    <s v="Low Risk"/>
    <s v="Discount Applied"/>
    <s v="Other"/>
    <n v="1870"/>
  </r>
  <r>
    <x v="3"/>
    <n v="0.03"/>
    <n v="19.04"/>
    <n v="6.38"/>
    <n v="1590"/>
    <s v="Lucille Buchanan"/>
    <s v="Express Air"/>
    <s v="Home Office"/>
    <s v="Furniture"/>
    <s v="Office Furnishings"/>
    <s v="Small Box"/>
    <s v="Eldon Expressions™ Desk Accessory, Wood Photo Frame, Mahogany"/>
    <n v="0.56000000000000005"/>
    <x v="0"/>
    <x v="1"/>
    <s v="Ohio"/>
    <x v="413"/>
    <n v="44094"/>
    <d v="2015-04-04T00:00:00"/>
    <d v="2015-04-04T00:00:00"/>
    <n v="83.793599999999998"/>
    <n v="7"/>
    <n v="144.03"/>
    <n v="86668"/>
    <s v="High"/>
    <s v="Low Risk"/>
    <s v="Discount Applied"/>
    <s v="Other"/>
    <n v="1099"/>
  </r>
  <r>
    <x v="3"/>
    <n v="0.02"/>
    <n v="5.53"/>
    <n v="6.98"/>
    <n v="1593"/>
    <s v="Ronald O'Neill"/>
    <s v="Regular Air"/>
    <s v="Home Office"/>
    <s v="Office Supplies"/>
    <s v="Binders and Binder Accessories"/>
    <s v="Small Box"/>
    <s v="Avery Durable Poly Binders"/>
    <n v="0.39"/>
    <x v="0"/>
    <x v="2"/>
    <s v="Oklahoma"/>
    <x v="57"/>
    <n v="74006"/>
    <d v="2015-04-04T00:00:00"/>
    <d v="2015-04-06T00:00:00"/>
    <n v="-77.823719999999994"/>
    <n v="8"/>
    <n v="48.81"/>
    <n v="86668"/>
    <s v="Low"/>
    <s v="Low Risk"/>
    <s v="Discount Applied"/>
    <s v="Other"/>
    <n v="1543"/>
  </r>
  <r>
    <x v="0"/>
    <n v="0.01"/>
    <n v="500.98"/>
    <n v="26"/>
    <n v="1595"/>
    <s v="Chad Henson"/>
    <s v="Delivery Truck"/>
    <s v="Home Office"/>
    <s v="Furniture"/>
    <s v="Chairs &amp; Chairmats"/>
    <s v="Jumbo Drum"/>
    <s v="Global Troy™ Executive Leather Low-Back Tilter"/>
    <n v="0.6"/>
    <x v="0"/>
    <x v="1"/>
    <s v="West Virginia"/>
    <x v="414"/>
    <n v="25705"/>
    <d v="2015-05-11T00:00:00"/>
    <d v="2015-05-12T00:00:00"/>
    <n v="5078.5379999999996"/>
    <n v="14"/>
    <n v="7360.2"/>
    <n v="90796"/>
    <s v="High"/>
    <s v="Low Risk"/>
    <s v="Discount Applied"/>
    <s v="Other"/>
    <n v="46"/>
  </r>
  <r>
    <x v="0"/>
    <n v="0.08"/>
    <n v="9.77"/>
    <n v="6.02"/>
    <n v="1595"/>
    <s v="Chad Henson"/>
    <s v="Regular Air"/>
    <s v="Home Office"/>
    <s v="Furniture"/>
    <s v="Office Furnishings"/>
    <s v="Medium Box"/>
    <s v="DAX Solid Wood Frames"/>
    <n v="0.48"/>
    <x v="0"/>
    <x v="1"/>
    <s v="West Virginia"/>
    <x v="414"/>
    <n v="25705"/>
    <d v="2015-05-11T00:00:00"/>
    <d v="2015-05-12T00:00:00"/>
    <n v="23.276000000000003"/>
    <n v="9"/>
    <n v="89.06"/>
    <n v="90796"/>
    <s v="High"/>
    <s v="Low Risk"/>
    <s v="Discount Applied"/>
    <s v="Other"/>
    <n v="1288"/>
  </r>
  <r>
    <x v="0"/>
    <n v="0.09"/>
    <n v="3.28"/>
    <n v="0.98"/>
    <n v="1595"/>
    <s v="Chad Henson"/>
    <s v="Regular Air"/>
    <s v="Home Office"/>
    <s v="Office Supplies"/>
    <s v="Pens &amp; Art Supplies"/>
    <s v="Wrap Bag"/>
    <s v="Newell 329"/>
    <n v="0.59"/>
    <x v="0"/>
    <x v="1"/>
    <s v="West Virginia"/>
    <x v="414"/>
    <n v="25705"/>
    <d v="2015-05-11T00:00:00"/>
    <d v="2015-05-13T00:00:00"/>
    <n v="17.754000000000001"/>
    <n v="42"/>
    <n v="134.97"/>
    <n v="90796"/>
    <s v="High"/>
    <s v="Low Risk"/>
    <s v="Discount Applied"/>
    <s v="Other"/>
    <n v="1119"/>
  </r>
  <r>
    <x v="2"/>
    <n v="0.1"/>
    <n v="9.11"/>
    <n v="2.15"/>
    <n v="1602"/>
    <s v="Frank Hess"/>
    <s v="Regular Air"/>
    <s v="Home Office"/>
    <s v="Office Supplies"/>
    <s v="Paper"/>
    <s v="Wrap Bag"/>
    <s v="Black Print Carbonless Snap-Off® Rapid Letter, 8 1/2&quot; x 7&quot;"/>
    <n v="0.4"/>
    <x v="0"/>
    <x v="1"/>
    <s v="Maryland"/>
    <x v="415"/>
    <n v="20601"/>
    <d v="2015-04-10T00:00:00"/>
    <d v="2015-04-12T00:00:00"/>
    <n v="-3.9312"/>
    <n v="2"/>
    <n v="17.420000000000002"/>
    <n v="89680"/>
    <s v="Low"/>
    <s v="Low Risk"/>
    <s v="Discount Applied"/>
    <s v="Other"/>
    <n v="1845"/>
  </r>
  <r>
    <x v="2"/>
    <n v="0.09"/>
    <n v="2.1800000000000002"/>
    <n v="0.78"/>
    <n v="1603"/>
    <s v="Alex Watkins"/>
    <s v="Regular Air"/>
    <s v="Home Office"/>
    <s v="Office Supplies"/>
    <s v="Rubber Bands"/>
    <s v="Wrap Bag"/>
    <s v="Stockwell Push Pins"/>
    <n v="0.52"/>
    <x v="0"/>
    <x v="1"/>
    <s v="New York"/>
    <x v="416"/>
    <n v="11598"/>
    <d v="2015-01-16T00:00:00"/>
    <d v="2015-01-18T00:00:00"/>
    <n v="2.4548000000000001"/>
    <n v="9"/>
    <n v="19.12"/>
    <n v="89679"/>
    <s v="High"/>
    <s v="Low Risk"/>
    <s v="Discount Applied"/>
    <s v="Other"/>
    <n v="1825"/>
  </r>
  <r>
    <x v="2"/>
    <n v="0.05"/>
    <n v="179.29"/>
    <n v="29.21"/>
    <n v="1603"/>
    <s v="Alex Watkins"/>
    <s v="Delivery Truck"/>
    <s v="Home Office"/>
    <s v="Furniture"/>
    <s v="Tables"/>
    <s v="Jumbo Box"/>
    <s v="Bevis Round Conference Table Top, X-Base"/>
    <n v="0.76"/>
    <x v="0"/>
    <x v="1"/>
    <s v="New York"/>
    <x v="416"/>
    <n v="11598"/>
    <d v="2015-01-16T00:00:00"/>
    <d v="2015-01-18T00:00:00"/>
    <n v="-537.27977732000011"/>
    <n v="1"/>
    <n v="186.64"/>
    <n v="89679"/>
    <s v="Low"/>
    <s v="Low Risk"/>
    <s v="Discount Applied"/>
    <s v="Other"/>
    <n v="1015"/>
  </r>
  <r>
    <x v="3"/>
    <n v="0.05"/>
    <n v="1.98"/>
    <n v="4.7699999999999996"/>
    <n v="1606"/>
    <s v="Don Rogers"/>
    <s v="Regular Air"/>
    <s v="Home Office"/>
    <s v="Office Supplies"/>
    <s v="Binders and Binder Accessories"/>
    <s v="Small Box"/>
    <s v="Avery Reinforcements for Hole-Punch Pages"/>
    <n v="0.4"/>
    <x v="0"/>
    <x v="1"/>
    <s v="New York"/>
    <x v="417"/>
    <n v="11010"/>
    <d v="2015-01-07T00:00:00"/>
    <d v="2015-01-08T00:00:00"/>
    <n v="-14.359820000000001"/>
    <n v="1"/>
    <n v="3.53"/>
    <n v="87993"/>
    <s v="Low"/>
    <s v="Low Risk"/>
    <s v="Discount Applied"/>
    <s v="Other"/>
    <n v="1945"/>
  </r>
  <r>
    <x v="3"/>
    <n v="7.0000000000000007E-2"/>
    <n v="699.99"/>
    <n v="24.49"/>
    <n v="1606"/>
    <s v="Don Rogers"/>
    <s v="Express Air"/>
    <s v="Home Office"/>
    <s v="Technology"/>
    <s v="Copiers and Fax"/>
    <s v="Large Box"/>
    <s v="Canon PC1060 Personal Laser Copier"/>
    <n v="0.41"/>
    <x v="0"/>
    <x v="1"/>
    <s v="New York"/>
    <x v="417"/>
    <n v="11010"/>
    <d v="2015-01-07T00:00:00"/>
    <d v="2015-01-08T00:00:00"/>
    <n v="-2870.2775999999994"/>
    <n v="1"/>
    <n v="706.56"/>
    <n v="87993"/>
    <s v="Low"/>
    <s v="Low Risk"/>
    <s v="Discount Applied"/>
    <s v="Other"/>
    <n v="527"/>
  </r>
  <r>
    <x v="3"/>
    <n v="7.0000000000000007E-2"/>
    <n v="6783.02"/>
    <n v="24.49"/>
    <n v="1606"/>
    <s v="Don Rogers"/>
    <s v="Regular Air"/>
    <s v="Home Office"/>
    <s v="Technology"/>
    <s v="Office Machines"/>
    <s v="Large Box"/>
    <s v="Polycom ViewStation™ ISDN Videoconferencing Unit"/>
    <n v="0.39"/>
    <x v="0"/>
    <x v="1"/>
    <s v="New York"/>
    <x v="417"/>
    <n v="11010"/>
    <d v="2015-01-07T00:00:00"/>
    <d v="2015-01-08T00:00:00"/>
    <n v="77.983599999997679"/>
    <n v="2"/>
    <n v="13121.07"/>
    <n v="87993"/>
    <s v="High"/>
    <s v="Low Risk"/>
    <s v="Discount Applied"/>
    <s v="Other"/>
    <n v="8"/>
  </r>
  <r>
    <x v="1"/>
    <n v="0.01"/>
    <n v="15.16"/>
    <n v="15.09"/>
    <n v="1607"/>
    <s v="Kathleen Huang Hall"/>
    <s v="Regular Air"/>
    <s v="Home Office"/>
    <s v="Office Supplies"/>
    <s v="Binders and Binder Accessories"/>
    <s v="Small Box"/>
    <s v="GBC Clear Cover, 8-1/2 x 11, unpunched, 25 covers per pack"/>
    <n v="0.39"/>
    <x v="0"/>
    <x v="1"/>
    <s v="New York"/>
    <x v="418"/>
    <n v="11520"/>
    <d v="2015-04-15T00:00:00"/>
    <d v="2015-04-15T00:00:00"/>
    <n v="-200.85899999999998"/>
    <n v="7"/>
    <n v="110.93"/>
    <n v="87994"/>
    <s v="Low"/>
    <s v="Low Risk"/>
    <s v="Discount Applied"/>
    <s v="Other"/>
    <n v="1194"/>
  </r>
  <r>
    <x v="4"/>
    <n v="0.1"/>
    <n v="5.68"/>
    <n v="3.6"/>
    <n v="1607"/>
    <s v="Kathleen Huang Hall"/>
    <s v="Express Air"/>
    <s v="Home Office"/>
    <s v="Office Supplies"/>
    <s v="Scissors, Rulers and Trimmers"/>
    <s v="Small Pack"/>
    <s v="Acme® Preferred Stainless Steel Scissors"/>
    <n v="0.56000000000000005"/>
    <x v="0"/>
    <x v="1"/>
    <s v="New York"/>
    <x v="418"/>
    <n v="11520"/>
    <d v="2015-02-06T00:00:00"/>
    <d v="2015-02-10T00:00:00"/>
    <n v="-33.2956"/>
    <n v="21"/>
    <n v="118.35"/>
    <n v="87995"/>
    <s v="Low"/>
    <s v="Low Risk"/>
    <s v="Discount Applied"/>
    <s v="Other"/>
    <n v="1177"/>
  </r>
  <r>
    <x v="0"/>
    <n v="0.03"/>
    <n v="2.16"/>
    <n v="6.05"/>
    <n v="1609"/>
    <s v="Jerry Ennis"/>
    <s v="Regular Air"/>
    <s v="Home Office"/>
    <s v="Office Supplies"/>
    <s v="Binders and Binder Accessories"/>
    <s v="Small Box"/>
    <s v="Peel &amp; Stick Add-On Corner Pockets"/>
    <n v="0.37"/>
    <x v="0"/>
    <x v="0"/>
    <s v="California"/>
    <x v="419"/>
    <n v="95823"/>
    <d v="2015-05-11T00:00:00"/>
    <d v="2015-05-12T00:00:00"/>
    <n v="-90.585499999999996"/>
    <n v="7"/>
    <n v="17.309999999999999"/>
    <n v="87824"/>
    <s v="Low"/>
    <s v="Low Risk"/>
    <s v="Discount Applied"/>
    <s v="Other"/>
    <n v="1848"/>
  </r>
  <r>
    <x v="0"/>
    <n v="0.03"/>
    <n v="9.7100000000000009"/>
    <n v="9.4499999999999993"/>
    <n v="1609"/>
    <s v="Jerry Ennis"/>
    <s v="Regular Air"/>
    <s v="Home Office"/>
    <s v="Office Supplies"/>
    <s v="Storage &amp; Organization"/>
    <s v="Small Box"/>
    <s v="Filing/Storage Totes and Swivel Casters"/>
    <n v="0.6"/>
    <x v="0"/>
    <x v="0"/>
    <s v="California"/>
    <x v="419"/>
    <n v="95823"/>
    <d v="2015-05-11T00:00:00"/>
    <d v="2015-05-11T00:00:00"/>
    <n v="-36.9"/>
    <n v="2"/>
    <n v="23.56"/>
    <n v="87824"/>
    <s v="Low"/>
    <s v="Low Risk"/>
    <s v="Discount Applied"/>
    <s v="Other"/>
    <n v="1779"/>
  </r>
  <r>
    <x v="4"/>
    <n v="0.06"/>
    <n v="40.97"/>
    <n v="1.99"/>
    <n v="1614"/>
    <s v="Wayne Lutz"/>
    <s v="Regular Air"/>
    <s v="Home Office"/>
    <s v="Technology"/>
    <s v="Computer Peripherals"/>
    <s v="Small Pack"/>
    <s v="TDK 4.7GB DVD-R Spindle, 15/Pack"/>
    <n v="0.42"/>
    <x v="0"/>
    <x v="1"/>
    <s v="Massachusetts"/>
    <x v="420"/>
    <n v="1748"/>
    <d v="2015-04-08T00:00:00"/>
    <d v="2015-04-12T00:00:00"/>
    <n v="341.19809999999995"/>
    <n v="12"/>
    <n v="494.49"/>
    <n v="87823"/>
    <s v="High"/>
    <s v="Low Risk"/>
    <s v="Discount Applied"/>
    <s v="Other"/>
    <n v="647"/>
  </r>
  <r>
    <x v="0"/>
    <n v="0.09"/>
    <n v="12.88"/>
    <n v="4.59"/>
    <n v="1618"/>
    <s v="June Roberts"/>
    <s v="Regular Air"/>
    <s v="Home Office"/>
    <s v="Office Supplies"/>
    <s v="Scissors, Rulers and Trimmers"/>
    <s v="Wrap Bag"/>
    <s v="Martin-Yale Premier Letter Opener"/>
    <n v="0.82"/>
    <x v="0"/>
    <x v="2"/>
    <s v="Indiana"/>
    <x v="421"/>
    <n v="46322"/>
    <d v="2015-04-06T00:00:00"/>
    <d v="2015-04-06T00:00:00"/>
    <n v="-175.13"/>
    <n v="13"/>
    <n v="158.13"/>
    <n v="90248"/>
    <s v="Low"/>
    <s v="Low Risk"/>
    <s v="Discount Applied"/>
    <s v="Other"/>
    <n v="1062"/>
  </r>
  <r>
    <x v="0"/>
    <n v="0.02"/>
    <n v="45.99"/>
    <n v="4.99"/>
    <n v="1620"/>
    <s v="Gerald Petty"/>
    <s v="Express Air"/>
    <s v="Home Office"/>
    <s v="Technology"/>
    <s v="Telephones and Communication"/>
    <s v="Small Box"/>
    <s v="600 Series Non-Flip"/>
    <n v="0.56999999999999995"/>
    <x v="0"/>
    <x v="1"/>
    <s v="Pennsylvania"/>
    <x v="298"/>
    <n v="17602"/>
    <d v="2015-04-06T00:00:00"/>
    <d v="2015-04-07T00:00:00"/>
    <n v="3.96"/>
    <n v="4"/>
    <n v="163.01"/>
    <n v="90248"/>
    <s v="High"/>
    <s v="Low Risk"/>
    <s v="Discount Applied"/>
    <s v="Other"/>
    <n v="1051"/>
  </r>
  <r>
    <x v="0"/>
    <n v="0.06"/>
    <n v="15.01"/>
    <n v="8.4"/>
    <n v="1623"/>
    <s v="Patrick Adcock"/>
    <s v="Regular Air"/>
    <s v="Home Office"/>
    <s v="Office Supplies"/>
    <s v="Binders and Binder Accessories"/>
    <s v="Small Box"/>
    <s v="GBC Prepunched Paper, 19-Hole, for Binding Systems, 24-lb"/>
    <n v="0.39"/>
    <x v="0"/>
    <x v="2"/>
    <s v="Indiana"/>
    <x v="422"/>
    <n v="46375"/>
    <d v="2015-05-24T00:00:00"/>
    <d v="2015-05-26T00:00:00"/>
    <n v="1.6169000000000011"/>
    <n v="22"/>
    <n v="333.04"/>
    <n v="87611"/>
    <s v="High"/>
    <s v="Low Risk"/>
    <s v="Discount Applied"/>
    <s v="Other"/>
    <n v="787"/>
  </r>
  <r>
    <x v="0"/>
    <n v="0.09"/>
    <n v="40.479999999999997"/>
    <n v="19.989999999999998"/>
    <n v="1623"/>
    <s v="Patrick Adcock"/>
    <s v="Regular Air"/>
    <s v="Home Office"/>
    <s v="Technology"/>
    <s v="Computer Peripherals"/>
    <s v="Small Box"/>
    <s v="Keytronic Designer 104- Key Black Keyboard"/>
    <n v="0.77"/>
    <x v="0"/>
    <x v="2"/>
    <s v="Indiana"/>
    <x v="422"/>
    <n v="46375"/>
    <d v="2015-05-24T00:00:00"/>
    <d v="2015-05-26T00:00:00"/>
    <n v="65.394000000000062"/>
    <n v="12"/>
    <n v="472.44"/>
    <n v="87611"/>
    <s v="High"/>
    <s v="Low Risk"/>
    <s v="Discount Applied"/>
    <s v="Other"/>
    <n v="658"/>
  </r>
  <r>
    <x v="0"/>
    <n v="0.05"/>
    <n v="12.28"/>
    <n v="6.13"/>
    <n v="1623"/>
    <s v="Patrick Adcock"/>
    <s v="Regular Air"/>
    <s v="Home Office"/>
    <s v="Office Supplies"/>
    <s v="Storage &amp; Organization"/>
    <s v="Small Box"/>
    <s v="Recycled Eldon Regeneration Jumbo File"/>
    <n v="0.56999999999999995"/>
    <x v="0"/>
    <x v="2"/>
    <s v="Indiana"/>
    <x v="422"/>
    <n v="46375"/>
    <d v="2015-05-24T00:00:00"/>
    <d v="2015-05-25T00:00:00"/>
    <n v="1.3360000000000003"/>
    <n v="1"/>
    <n v="18.73"/>
    <n v="87611"/>
    <s v="High"/>
    <s v="Low Risk"/>
    <s v="Discount Applied"/>
    <s v="Other"/>
    <n v="1829"/>
  </r>
  <r>
    <x v="3"/>
    <n v="0.08"/>
    <n v="213.45"/>
    <n v="14.7"/>
    <n v="1625"/>
    <s v="Molly Browning"/>
    <s v="Delivery Truck"/>
    <s v="Home Office"/>
    <s v="Technology"/>
    <s v="Office Machines"/>
    <s v="Jumbo Drum"/>
    <s v="Panasonic KX-P2130 Dot Matrix Printer"/>
    <n v="0.59"/>
    <x v="0"/>
    <x v="1"/>
    <s v="New York"/>
    <x v="423"/>
    <n v="11542"/>
    <d v="2015-03-27T00:00:00"/>
    <d v="2015-03-29T00:00:00"/>
    <n v="1674.7541999999999"/>
    <n v="12"/>
    <n v="2427.1799999999998"/>
    <n v="90600"/>
    <s v="High"/>
    <s v="Low Risk"/>
    <s v="Discount Applied"/>
    <s v="Other"/>
    <n v="197"/>
  </r>
  <r>
    <x v="3"/>
    <n v="0.1"/>
    <n v="55.98"/>
    <n v="13.88"/>
    <n v="1625"/>
    <s v="Molly Browning"/>
    <s v="Regular Air"/>
    <s v="Home Office"/>
    <s v="Office Supplies"/>
    <s v="Paper"/>
    <s v="Small Box"/>
    <s v="Xerox 1882"/>
    <n v="0.36"/>
    <x v="0"/>
    <x v="1"/>
    <s v="New York"/>
    <x v="423"/>
    <n v="11542"/>
    <d v="2015-03-27T00:00:00"/>
    <d v="2015-03-29T00:00:00"/>
    <n v="300.04649999999998"/>
    <n v="8"/>
    <n v="434.85"/>
    <n v="90600"/>
    <s v="High"/>
    <s v="Low Risk"/>
    <s v="Discount Applied"/>
    <s v="Other"/>
    <n v="690"/>
  </r>
  <r>
    <x v="3"/>
    <n v="0"/>
    <n v="16.059999999999999"/>
    <n v="8.34"/>
    <n v="1625"/>
    <s v="Molly Browning"/>
    <s v="Regular Air"/>
    <s v="Home Office"/>
    <s v="Office Supplies"/>
    <s v="Storage &amp; Organization"/>
    <s v="Small Box"/>
    <s v="Letter/Legal File Tote with Clear Snap-On Lid, Black Granite"/>
    <n v="0.59"/>
    <x v="0"/>
    <x v="1"/>
    <s v="New York"/>
    <x v="423"/>
    <n v="11542"/>
    <d v="2015-03-27T00:00:00"/>
    <d v="2015-03-28T00:00:00"/>
    <n v="-28.09"/>
    <n v="1"/>
    <n v="19.16"/>
    <n v="90600"/>
    <s v="Low"/>
    <s v="Low Risk"/>
    <s v="No Discount"/>
    <s v="Other"/>
    <n v="1823"/>
  </r>
  <r>
    <x v="3"/>
    <n v="0"/>
    <n v="209.37"/>
    <n v="69"/>
    <n v="1625"/>
    <s v="Molly Browning"/>
    <s v="Regular Air"/>
    <s v="Home Office"/>
    <s v="Furniture"/>
    <s v="Tables"/>
    <s v="Large Box"/>
    <s v="Hon 2111 Invitation™ Series Corner Table"/>
    <n v="0.79"/>
    <x v="0"/>
    <x v="1"/>
    <s v="New York"/>
    <x v="423"/>
    <n v="11542"/>
    <d v="2015-02-16T00:00:00"/>
    <d v="2015-02-18T00:00:00"/>
    <n v="-263.1119290800001"/>
    <n v="11"/>
    <n v="1959.88"/>
    <n v="90601"/>
    <s v="Low"/>
    <s v="Low Risk"/>
    <s v="No Discount"/>
    <s v="Other"/>
    <n v="247"/>
  </r>
  <r>
    <x v="0"/>
    <n v="0.06"/>
    <n v="43.57"/>
    <n v="16.36"/>
    <n v="1627"/>
    <s v="Aaron Day"/>
    <s v="Regular Air"/>
    <s v="Home Office"/>
    <s v="Office Supplies"/>
    <s v="Storage &amp; Organization"/>
    <s v="Small Box"/>
    <s v="Trav-L-File Heavy-Duty Shuttle II, Black"/>
    <n v="0.55000000000000004"/>
    <x v="0"/>
    <x v="3"/>
    <s v="Tennessee"/>
    <x v="424"/>
    <n v="37743"/>
    <d v="2015-05-28T00:00:00"/>
    <d v="2015-05-30T00:00:00"/>
    <n v="-38.808"/>
    <n v="17"/>
    <n v="710.16"/>
    <n v="90602"/>
    <s v="Low"/>
    <s v="Low Risk"/>
    <s v="Discount Applied"/>
    <s v="Other"/>
    <n v="525"/>
  </r>
  <r>
    <x v="0"/>
    <n v="0.08"/>
    <n v="8.09"/>
    <n v="7.96"/>
    <n v="1632"/>
    <s v="Lori Wolfe"/>
    <s v="Express Air"/>
    <s v="Home Office"/>
    <s v="Furniture"/>
    <s v="Office Furnishings"/>
    <s v="Small Box"/>
    <s v="6&quot; Cubicle Wall Clock, Black"/>
    <n v="0.49"/>
    <x v="0"/>
    <x v="3"/>
    <s v="Mississippi"/>
    <x v="425"/>
    <n v="39401"/>
    <d v="2015-01-15T00:00:00"/>
    <d v="2015-01-16T00:00:00"/>
    <n v="15.984"/>
    <n v="6"/>
    <n v="48.25"/>
    <n v="90530"/>
    <s v="High"/>
    <s v="Low Risk"/>
    <s v="Discount Applied"/>
    <s v="Other"/>
    <n v="1547"/>
  </r>
  <r>
    <x v="0"/>
    <n v="0.02"/>
    <n v="25.99"/>
    <n v="5.37"/>
    <n v="1632"/>
    <s v="Lori Wolfe"/>
    <s v="Regular Air"/>
    <s v="Home Office"/>
    <s v="Office Supplies"/>
    <s v="Pens &amp; Art Supplies"/>
    <s v="Small Box"/>
    <s v="BOSTON® Ranger® #55 Pencil Sharpener, Black"/>
    <n v="0.56000000000000005"/>
    <x v="0"/>
    <x v="3"/>
    <s v="Mississippi"/>
    <x v="425"/>
    <n v="39401"/>
    <d v="2015-04-15T00:00:00"/>
    <d v="2015-04-17T00:00:00"/>
    <n v="-88.158000000000001"/>
    <n v="9"/>
    <n v="243.24"/>
    <n v="90533"/>
    <s v="Low"/>
    <s v="Low Risk"/>
    <s v="Discount Applied"/>
    <s v="Other"/>
    <n v="907"/>
  </r>
  <r>
    <x v="1"/>
    <n v="0.03"/>
    <n v="5.98"/>
    <n v="3.85"/>
    <n v="1633"/>
    <s v="Gerald Raynor"/>
    <s v="Regular Air"/>
    <s v="Home Office"/>
    <s v="Technology"/>
    <s v="Computer Peripherals"/>
    <s v="Small Pack"/>
    <s v="Imation 3.5&quot; IBM-Formatted Diskettes, 10/Pack"/>
    <n v="0.68"/>
    <x v="0"/>
    <x v="3"/>
    <s v="Mississippi"/>
    <x v="426"/>
    <n v="38637"/>
    <d v="2015-02-10T00:00:00"/>
    <d v="2015-02-12T00:00:00"/>
    <n v="-76.106800000000007"/>
    <n v="6"/>
    <n v="38.54"/>
    <n v="90531"/>
    <s v="Low"/>
    <s v="Low Risk"/>
    <s v="Discount Applied"/>
    <s v="Other"/>
    <n v="1637"/>
  </r>
  <r>
    <x v="1"/>
    <n v="0.08"/>
    <n v="100.97"/>
    <n v="14"/>
    <n v="1634"/>
    <s v="Katherine W Epstein"/>
    <s v="Delivery Truck"/>
    <s v="Home Office"/>
    <s v="Technology"/>
    <s v="Office Machines"/>
    <s v="Jumbo Drum"/>
    <s v="Hewlett-Packard Deskjet 3820 Color Inkjet Printer"/>
    <n v="0.37"/>
    <x v="0"/>
    <x v="3"/>
    <s v="Mississippi"/>
    <x v="427"/>
    <n v="39212"/>
    <d v="2015-04-09T00:00:00"/>
    <d v="2015-04-10T00:00:00"/>
    <n v="-73.494119999999938"/>
    <n v="15"/>
    <n v="1483.16"/>
    <n v="90532"/>
    <s v="Low"/>
    <s v="Low Risk"/>
    <s v="Discount Applied"/>
    <s v="Other"/>
    <n v="319"/>
  </r>
  <r>
    <x v="2"/>
    <n v="0.08"/>
    <n v="115.99"/>
    <n v="56.14"/>
    <n v="1636"/>
    <s v="Sidney Greenberg"/>
    <s v="Delivery Truck"/>
    <s v="Home Office"/>
    <s v="Technology"/>
    <s v="Office Machines"/>
    <s v="Jumbo Drum"/>
    <s v="Hewlett-Packard Deskjet 5550 Color Inkjet Printer"/>
    <n v="0.4"/>
    <x v="0"/>
    <x v="0"/>
    <s v="California"/>
    <x v="428"/>
    <n v="93905"/>
    <d v="2015-01-14T00:00:00"/>
    <d v="2015-01-16T00:00:00"/>
    <n v="-272.860884"/>
    <n v="5"/>
    <n v="562.92999999999995"/>
    <n v="89704"/>
    <s v="Low"/>
    <s v="Low Risk"/>
    <s v="Discount Applied"/>
    <s v="Other"/>
    <n v="607"/>
  </r>
  <r>
    <x v="2"/>
    <n v="0.08"/>
    <n v="4.28"/>
    <n v="0.94"/>
    <n v="1636"/>
    <s v="Sidney Greenberg"/>
    <s v="Regular Air"/>
    <s v="Home Office"/>
    <s v="Office Supplies"/>
    <s v="Pens &amp; Art Supplies"/>
    <s v="Wrap Bag"/>
    <s v="Newell 336"/>
    <n v="0.56000000000000005"/>
    <x v="0"/>
    <x v="0"/>
    <s v="California"/>
    <x v="428"/>
    <n v="93905"/>
    <d v="2015-01-14T00:00:00"/>
    <d v="2015-01-17T00:00:00"/>
    <n v="10.5792"/>
    <n v="7"/>
    <n v="29.18"/>
    <n v="89704"/>
    <s v="High"/>
    <s v="Low Risk"/>
    <s v="Discount Applied"/>
    <s v="Other"/>
    <n v="1723"/>
  </r>
  <r>
    <x v="0"/>
    <n v="0.04"/>
    <n v="136.97999999999999"/>
    <n v="24.49"/>
    <n v="1636"/>
    <s v="Sidney Greenberg"/>
    <s v="Express Air"/>
    <s v="Home Office"/>
    <s v="Furniture"/>
    <s v="Office Furnishings"/>
    <s v="Large Box"/>
    <s v="3M Polarizing Task Lamp with Clamp Arm, Light Gray"/>
    <n v="0.59"/>
    <x v="0"/>
    <x v="0"/>
    <s v="California"/>
    <x v="428"/>
    <n v="93905"/>
    <d v="2015-01-12T00:00:00"/>
    <d v="2015-01-14T00:00:00"/>
    <n v="1127.5497"/>
    <n v="12"/>
    <n v="1634.13"/>
    <n v="89706"/>
    <s v="High"/>
    <s v="Low Risk"/>
    <s v="Discount Applied"/>
    <s v="Other"/>
    <n v="295"/>
  </r>
  <r>
    <x v="2"/>
    <n v="0.08"/>
    <n v="55.48"/>
    <n v="6.79"/>
    <n v="1639"/>
    <s v="Marvin Rollins"/>
    <s v="Regular Air"/>
    <s v="Home Office"/>
    <s v="Office Supplies"/>
    <s v="Paper"/>
    <s v="Small Box"/>
    <s v="Eaton Premium Continuous-Feed Paper, 25% Cotton, Letter Size, White, 1000 Shts/Box"/>
    <n v="0.37"/>
    <x v="0"/>
    <x v="1"/>
    <s v="Connecticut"/>
    <x v="429"/>
    <n v="6901"/>
    <d v="2015-02-26T00:00:00"/>
    <d v="2015-02-28T00:00:00"/>
    <n v="147.75659999999999"/>
    <n v="4"/>
    <n v="214.14"/>
    <n v="89705"/>
    <s v="High"/>
    <s v="Low Risk"/>
    <s v="Discount Applied"/>
    <s v="Other"/>
    <n v="955"/>
  </r>
  <r>
    <x v="4"/>
    <n v="0.09"/>
    <n v="107.53"/>
    <n v="5.81"/>
    <n v="1644"/>
    <s v="Sam Woodward"/>
    <s v="Regular Air"/>
    <s v="Home Office"/>
    <s v="Furniture"/>
    <s v="Office Furnishings"/>
    <s v="Medium Box"/>
    <s v="Tenex Contemporary Contur Chairmats for Low and Medium Pile Carpet, Computer, 39&quot; x 49&quot;"/>
    <n v="0.65"/>
    <x v="0"/>
    <x v="2"/>
    <s v="Texas"/>
    <x v="430"/>
    <n v="77546"/>
    <d v="2015-06-14T00:00:00"/>
    <d v="2015-06-16T00:00:00"/>
    <n v="69.545100000000005"/>
    <n v="1"/>
    <n v="100.79"/>
    <n v="87342"/>
    <s v="High"/>
    <s v="Low Risk"/>
    <s v="Discount Applied"/>
    <s v="Other"/>
    <n v="1234"/>
  </r>
  <r>
    <x v="1"/>
    <n v="0.06"/>
    <n v="3.29"/>
    <n v="1.35"/>
    <n v="1646"/>
    <s v="Eugene Brewer Knox"/>
    <s v="Regular Air"/>
    <s v="Home Office"/>
    <s v="Office Supplies"/>
    <s v="Rubber Bands"/>
    <s v="Wrap Bag"/>
    <s v="Acco® Hot Clips™ Clips to Go"/>
    <n v="0.4"/>
    <x v="0"/>
    <x v="1"/>
    <s v="New York"/>
    <x v="431"/>
    <n v="11714"/>
    <d v="2015-03-15T00:00:00"/>
    <d v="2015-03-17T00:00:00"/>
    <n v="8.5299999999999994"/>
    <n v="11"/>
    <n v="35.97"/>
    <n v="90932"/>
    <s v="High"/>
    <s v="Low Risk"/>
    <s v="Discount Applied"/>
    <s v="Other"/>
    <n v="1655"/>
  </r>
  <r>
    <x v="2"/>
    <n v="0.08"/>
    <n v="46.89"/>
    <n v="5.0999999999999996"/>
    <n v="1648"/>
    <s v="Nina Bowles"/>
    <s v="Regular Air"/>
    <s v="Home Office"/>
    <s v="Office Supplies"/>
    <s v="Appliances"/>
    <s v="Medium Box"/>
    <s v="Bionaire Personal Warm Mist Humidifier/Vaporizer"/>
    <n v="0.46"/>
    <x v="0"/>
    <x v="2"/>
    <s v="Illinois"/>
    <x v="432"/>
    <n v="60098"/>
    <d v="2015-03-25T00:00:00"/>
    <d v="2015-03-27T00:00:00"/>
    <n v="507.63299999999998"/>
    <n v="17"/>
    <n v="735.7"/>
    <n v="91043"/>
    <s v="High"/>
    <s v="Low Risk"/>
    <s v="Discount Applied"/>
    <s v="Other"/>
    <n v="514"/>
  </r>
  <r>
    <x v="2"/>
    <n v="0.05"/>
    <n v="12.98"/>
    <n v="3.14"/>
    <n v="1648"/>
    <s v="Nina Bowles"/>
    <s v="Regular Air"/>
    <s v="Home Office"/>
    <s v="Office Supplies"/>
    <s v="Scissors, Rulers and Trimmers"/>
    <s v="Small Pack"/>
    <s v="Acme® 8&quot; Straight Scissors"/>
    <n v="0.6"/>
    <x v="0"/>
    <x v="2"/>
    <s v="Illinois"/>
    <x v="432"/>
    <n v="60098"/>
    <d v="2015-03-25T00:00:00"/>
    <d v="2015-03-25T00:00:00"/>
    <n v="38.229999999999997"/>
    <n v="18"/>
    <n v="225.59"/>
    <n v="91043"/>
    <s v="High"/>
    <s v="Low Risk"/>
    <s v="Discount Applied"/>
    <s v="Other"/>
    <n v="940"/>
  </r>
  <r>
    <x v="2"/>
    <n v="0.03"/>
    <n v="48.58"/>
    <n v="3.99"/>
    <n v="1649"/>
    <s v="Roy Hardison"/>
    <s v="Express Air"/>
    <s v="Home Office"/>
    <s v="Office Supplies"/>
    <s v="Appliances"/>
    <s v="Small Box"/>
    <s v="Belkin Premiere Surge Master II 8-outlet surge protector"/>
    <n v="0.56000000000000005"/>
    <x v="0"/>
    <x v="1"/>
    <s v="New York"/>
    <x v="416"/>
    <n v="11598"/>
    <d v="2015-02-24T00:00:00"/>
    <d v="2015-02-26T00:00:00"/>
    <n v="100.13279999999999"/>
    <n v="3"/>
    <n v="145.12"/>
    <n v="91041"/>
    <s v="High"/>
    <s v="Low Risk"/>
    <s v="Discount Applied"/>
    <s v="Other"/>
    <n v="1097"/>
  </r>
  <r>
    <x v="0"/>
    <n v="0.05"/>
    <n v="6.48"/>
    <n v="2.74"/>
    <n v="1650"/>
    <s v="Dan Lamm"/>
    <s v="Regular Air"/>
    <s v="Home Office"/>
    <s v="Technology"/>
    <s v="Computer Peripherals"/>
    <s v="Small Pack"/>
    <s v="Sony MFD2HD Formatted Diskettes, 10/Pack"/>
    <n v="0.71"/>
    <x v="0"/>
    <x v="3"/>
    <s v="North Carolina"/>
    <x v="433"/>
    <n v="27203"/>
    <d v="2015-05-09T00:00:00"/>
    <d v="2015-05-09T00:00:00"/>
    <n v="15.096"/>
    <n v="15"/>
    <n v="94.27"/>
    <n v="91042"/>
    <s v="High"/>
    <s v="Low Risk"/>
    <s v="Discount Applied"/>
    <s v="Other"/>
    <n v="1264"/>
  </r>
  <r>
    <x v="0"/>
    <n v="0.09"/>
    <n v="12.53"/>
    <n v="0.5"/>
    <n v="1650"/>
    <s v="Dan Lamm"/>
    <s v="Regular Air"/>
    <s v="Home Office"/>
    <s v="Office Supplies"/>
    <s v="Labels"/>
    <s v="Small Box"/>
    <s v="Avery 485"/>
    <n v="0.38"/>
    <x v="0"/>
    <x v="3"/>
    <s v="North Carolina"/>
    <x v="433"/>
    <n v="27203"/>
    <d v="2015-05-09T00:00:00"/>
    <d v="2015-05-10T00:00:00"/>
    <n v="14.912399999999998"/>
    <n v="7"/>
    <n v="82.21"/>
    <n v="91042"/>
    <s v="High"/>
    <s v="Low Risk"/>
    <s v="Discount Applied"/>
    <s v="Other"/>
    <n v="1326"/>
  </r>
  <r>
    <x v="0"/>
    <n v="0.08"/>
    <n v="65.989999999999995"/>
    <n v="8.99"/>
    <n v="1650"/>
    <s v="Dan Lamm"/>
    <s v="Express Air"/>
    <s v="Home Office"/>
    <s v="Technology"/>
    <s v="Telephones and Communication"/>
    <s v="Small Box"/>
    <s v="i270"/>
    <n v="0.55000000000000004"/>
    <x v="0"/>
    <x v="3"/>
    <s v="North Carolina"/>
    <x v="433"/>
    <n v="27203"/>
    <d v="2015-05-09T00:00:00"/>
    <d v="2015-05-11T00:00:00"/>
    <n v="-135.226"/>
    <n v="8"/>
    <n v="417.47"/>
    <n v="91042"/>
    <s v="Low"/>
    <s v="Low Risk"/>
    <s v="Discount Applied"/>
    <s v="Other"/>
    <n v="702"/>
  </r>
  <r>
    <x v="1"/>
    <n v="0"/>
    <n v="101.41"/>
    <n v="35"/>
    <n v="1653"/>
    <s v="Charles Cline"/>
    <s v="Express Air"/>
    <s v="Home Office"/>
    <s v="Office Supplies"/>
    <s v="Storage &amp; Organization"/>
    <s v="Large Box"/>
    <s v="Tennsco Regal Shelving Units"/>
    <n v="0.82"/>
    <x v="0"/>
    <x v="0"/>
    <s v="California"/>
    <x v="434"/>
    <n v="91360"/>
    <d v="2015-01-24T00:00:00"/>
    <d v="2015-01-25T00:00:00"/>
    <n v="-457.73"/>
    <n v="10"/>
    <n v="1104.32"/>
    <n v="89885"/>
    <s v="Low"/>
    <s v="Low Risk"/>
    <s v="No Discount"/>
    <s v="Other"/>
    <n v="395"/>
  </r>
  <r>
    <x v="1"/>
    <n v="0.1"/>
    <n v="95.99"/>
    <n v="4.9000000000000004"/>
    <n v="1653"/>
    <s v="Charles Cline"/>
    <s v="Regular Air"/>
    <s v="Home Office"/>
    <s v="Technology"/>
    <s v="Telephones and Communication"/>
    <s v="Small Box"/>
    <s v="T60"/>
    <n v="0.56000000000000005"/>
    <x v="0"/>
    <x v="0"/>
    <s v="California"/>
    <x v="434"/>
    <n v="91360"/>
    <d v="2015-01-24T00:00:00"/>
    <d v="2015-01-25T00:00:00"/>
    <n v="-268.66399999999999"/>
    <n v="2"/>
    <n v="149.80000000000001"/>
    <n v="89885"/>
    <s v="Low"/>
    <s v="Low Risk"/>
    <s v="Discount Applied"/>
    <s v="Other"/>
    <n v="1085"/>
  </r>
  <r>
    <x v="0"/>
    <n v="0.1"/>
    <n v="3.6"/>
    <n v="2.2000000000000002"/>
    <n v="1665"/>
    <s v="Elsie Pridgen"/>
    <s v="Regular Air"/>
    <s v="Home Office"/>
    <s v="Office Supplies"/>
    <s v="Paper"/>
    <s v="Wrap Bag"/>
    <s v="Telephone Message Books with Fax/Mobile Section, 4 1/4&quot; x 6&quot;"/>
    <n v="0.39"/>
    <x v="0"/>
    <x v="0"/>
    <s v="California"/>
    <x v="435"/>
    <n v="92653"/>
    <d v="2015-02-26T00:00:00"/>
    <d v="2015-02-27T00:00:00"/>
    <n v="-8.2799999999999994"/>
    <n v="2"/>
    <n v="6.97"/>
    <n v="90678"/>
    <s v="Low"/>
    <s v="Low Risk"/>
    <s v="Discount Applied"/>
    <s v="Other"/>
    <n v="1931"/>
  </r>
  <r>
    <x v="4"/>
    <n v="0.03"/>
    <n v="35.409999999999997"/>
    <n v="1.99"/>
    <n v="1670"/>
    <s v="Carolyn Bowling"/>
    <s v="Regular Air"/>
    <s v="Home Office"/>
    <s v="Technology"/>
    <s v="Computer Peripherals"/>
    <s v="Small Pack"/>
    <s v="Imation DVD-RAM discs"/>
    <n v="0.43"/>
    <x v="0"/>
    <x v="3"/>
    <s v="Virginia"/>
    <x v="410"/>
    <n v="24060"/>
    <d v="2015-04-24T00:00:00"/>
    <d v="2015-04-26T00:00:00"/>
    <n v="1912.4219999999998"/>
    <n v="10"/>
    <n v="367.52"/>
    <n v="86722"/>
    <s v="High"/>
    <s v="Low Risk"/>
    <s v="Discount Applied"/>
    <s v="Other"/>
    <n v="751"/>
  </r>
  <r>
    <x v="4"/>
    <n v="0"/>
    <n v="142.86000000000001"/>
    <n v="19.989999999999998"/>
    <n v="1670"/>
    <s v="Carolyn Bowling"/>
    <s v="Regular Air"/>
    <s v="Home Office"/>
    <s v="Office Supplies"/>
    <s v="Storage &amp; Organization"/>
    <s v="Small Box"/>
    <s v="Letter Size Cart"/>
    <n v="0.56000000000000005"/>
    <x v="0"/>
    <x v="3"/>
    <s v="Virginia"/>
    <x v="410"/>
    <n v="24060"/>
    <d v="2015-04-24T00:00:00"/>
    <d v="2015-05-03T00:00:00"/>
    <n v="-739.32600000000002"/>
    <n v="11"/>
    <n v="1576.35"/>
    <n v="86722"/>
    <s v="Low"/>
    <s v="Low Risk"/>
    <s v="No Discount"/>
    <s v="Other"/>
    <n v="300"/>
  </r>
  <r>
    <x v="4"/>
    <n v="0.1"/>
    <n v="4.13"/>
    <n v="0.99"/>
    <n v="1671"/>
    <s v="Mitchell Ross"/>
    <s v="Regular Air"/>
    <s v="Home Office"/>
    <s v="Office Supplies"/>
    <s v="Labels"/>
    <s v="Small Box"/>
    <s v="Avery 491"/>
    <n v="0.39"/>
    <x v="0"/>
    <x v="3"/>
    <s v="Virginia"/>
    <x v="436"/>
    <n v="22015"/>
    <d v="2015-02-09T00:00:00"/>
    <d v="2015-02-13T00:00:00"/>
    <n v="-40.53"/>
    <n v="13"/>
    <n v="52.16"/>
    <n v="86724"/>
    <s v="Low"/>
    <s v="Low Risk"/>
    <s v="Discount Applied"/>
    <s v="Other"/>
    <n v="1519"/>
  </r>
  <r>
    <x v="2"/>
    <n v="0.03"/>
    <n v="223.98"/>
    <n v="15.01"/>
    <n v="1671"/>
    <s v="Mitchell Ross"/>
    <s v="Regular Air"/>
    <s v="Home Office"/>
    <s v="Office Supplies"/>
    <s v="Binders and Binder Accessories"/>
    <s v="Small Box"/>
    <s v="GBC DocuBind TL200 Manual Binding Machine"/>
    <n v="0.38"/>
    <x v="0"/>
    <x v="3"/>
    <s v="Virginia"/>
    <x v="436"/>
    <n v="22015"/>
    <d v="2015-05-12T00:00:00"/>
    <d v="2015-05-13T00:00:00"/>
    <n v="0.69599999999999995"/>
    <n v="21"/>
    <n v="4881.84"/>
    <n v="86725"/>
    <s v="High"/>
    <s v="Low Risk"/>
    <s v="Discount Applied"/>
    <s v="Other"/>
    <n v="99"/>
  </r>
  <r>
    <x v="4"/>
    <n v="0.02"/>
    <n v="284.98"/>
    <n v="69.55"/>
    <n v="1672"/>
    <s v="Sidney Scarborough"/>
    <s v="Delivery Truck"/>
    <s v="Home Office"/>
    <s v="Furniture"/>
    <s v="Chairs &amp; Chairmats"/>
    <s v="Jumbo Drum"/>
    <s v="Global Commerce™ Series High-Back Swivel/Tilt Chairs"/>
    <n v="0.6"/>
    <x v="0"/>
    <x v="3"/>
    <s v="Virginia"/>
    <x v="437"/>
    <n v="22901"/>
    <d v="2015-06-07T00:00:00"/>
    <d v="2015-06-12T00:00:00"/>
    <n v="15.527999999999999"/>
    <n v="3"/>
    <n v="926.3"/>
    <n v="86723"/>
    <s v="High"/>
    <s v="Low Risk"/>
    <s v="Discount Applied"/>
    <s v="Other"/>
    <n v="443"/>
  </r>
  <r>
    <x v="4"/>
    <n v="0.08"/>
    <n v="55.48"/>
    <n v="14.3"/>
    <n v="1672"/>
    <s v="Sidney Scarborough"/>
    <s v="Regular Air"/>
    <s v="Home Office"/>
    <s v="Office Supplies"/>
    <s v="Paper"/>
    <s v="Small Box"/>
    <s v="Xerox 194"/>
    <n v="0.37"/>
    <x v="0"/>
    <x v="3"/>
    <s v="Virginia"/>
    <x v="437"/>
    <n v="22901"/>
    <d v="2015-06-07T00:00:00"/>
    <d v="2015-06-09T00:00:00"/>
    <n v="-225.56379999999999"/>
    <n v="17"/>
    <n v="942.53"/>
    <n v="86723"/>
    <s v="Low"/>
    <s v="Low Risk"/>
    <s v="Discount Applied"/>
    <s v="Other"/>
    <n v="436"/>
  </r>
  <r>
    <x v="3"/>
    <n v="7.0000000000000007E-2"/>
    <n v="13.73"/>
    <n v="6.85"/>
    <n v="1679"/>
    <s v="Jeanne Nguyen"/>
    <s v="Regular Air"/>
    <s v="Home Office"/>
    <s v="Furniture"/>
    <s v="Office Furnishings"/>
    <s v="Wrap Bag"/>
    <s v="DAX Wood Document Frame."/>
    <n v="0.54"/>
    <x v="0"/>
    <x v="1"/>
    <s v="Ohio"/>
    <x v="438"/>
    <n v="45324"/>
    <d v="2015-03-20T00:00:00"/>
    <d v="2015-03-21T00:00:00"/>
    <n v="-22.72"/>
    <n v="21"/>
    <n v="276.64"/>
    <n v="86646"/>
    <s v="Low"/>
    <s v="Low Risk"/>
    <s v="Discount Applied"/>
    <s v="Other"/>
    <n v="856"/>
  </r>
  <r>
    <x v="4"/>
    <n v="0.09"/>
    <n v="30.98"/>
    <n v="19.510000000000002"/>
    <n v="1680"/>
    <s v="Esther Whitaker"/>
    <s v="Regular Air"/>
    <s v="Home Office"/>
    <s v="Office Supplies"/>
    <s v="Envelopes"/>
    <s v="Small Box"/>
    <s v="Staples Colored Interoffice Envelopes"/>
    <n v="0.36"/>
    <x v="0"/>
    <x v="1"/>
    <s v="Ohio"/>
    <x v="79"/>
    <n v="45014"/>
    <d v="2015-05-03T00:00:00"/>
    <d v="2015-05-05T00:00:00"/>
    <n v="-163.53"/>
    <n v="18"/>
    <n v="514.62"/>
    <n v="86645"/>
    <s v="Low"/>
    <s v="Low Risk"/>
    <s v="Discount Applied"/>
    <s v="Other"/>
    <n v="634"/>
  </r>
  <r>
    <x v="4"/>
    <n v="0.03"/>
    <n v="49.34"/>
    <n v="10.25"/>
    <n v="1680"/>
    <s v="Esther Whitaker"/>
    <s v="Regular Air"/>
    <s v="Home Office"/>
    <s v="Furniture"/>
    <s v="Office Furnishings"/>
    <s v="Large Box"/>
    <s v="Electrix Fluorescent Magnifier Lamps &amp; Weighted Base"/>
    <n v="0.56999999999999995"/>
    <x v="0"/>
    <x v="1"/>
    <s v="Ohio"/>
    <x v="79"/>
    <n v="45014"/>
    <d v="2015-05-03T00:00:00"/>
    <d v="2015-05-05T00:00:00"/>
    <n v="554.77"/>
    <n v="17"/>
    <n v="817.32"/>
    <n v="86645"/>
    <s v="High"/>
    <s v="Low Risk"/>
    <s v="Discount Applied"/>
    <s v="Other"/>
    <n v="482"/>
  </r>
  <r>
    <x v="1"/>
    <n v="0.04"/>
    <n v="6.28"/>
    <n v="5.41"/>
    <n v="1682"/>
    <s v="Julie Edwards"/>
    <s v="Regular Air"/>
    <s v="Home Office"/>
    <s v="Furniture"/>
    <s v="Office Furnishings"/>
    <s v="Small Box"/>
    <s v="Eldon® 200 Class™ Desk Accessories"/>
    <n v="0.53"/>
    <x v="0"/>
    <x v="2"/>
    <s v="Illinois"/>
    <x v="25"/>
    <n v="60611"/>
    <d v="2015-02-14T00:00:00"/>
    <d v="2015-02-16T00:00:00"/>
    <n v="-38.380000000000003"/>
    <n v="43"/>
    <n v="284.48"/>
    <n v="14115"/>
    <s v="Low"/>
    <s v="Low Risk"/>
    <s v="Discount Applied"/>
    <s v="Other"/>
    <n v="839"/>
  </r>
  <r>
    <x v="1"/>
    <n v="0.08"/>
    <n v="4.9800000000000004"/>
    <n v="4.7"/>
    <n v="1682"/>
    <s v="Julie Edwards"/>
    <s v="Regular Air"/>
    <s v="Home Office"/>
    <s v="Office Supplies"/>
    <s v="Paper"/>
    <s v="Small Box"/>
    <s v="Staples Copy Paper (20Lb. and 84 Bright)"/>
    <n v="0.38"/>
    <x v="0"/>
    <x v="2"/>
    <s v="Illinois"/>
    <x v="25"/>
    <n v="60611"/>
    <d v="2015-03-14T00:00:00"/>
    <d v="2015-03-15T00:00:00"/>
    <n v="-56.35"/>
    <n v="47"/>
    <n v="225.98"/>
    <n v="38080"/>
    <s v="Low"/>
    <s v="Low Risk"/>
    <s v="Discount Applied"/>
    <s v="Other"/>
    <n v="938"/>
  </r>
  <r>
    <x v="1"/>
    <n v="0.04"/>
    <n v="6.28"/>
    <n v="5.41"/>
    <n v="1683"/>
    <s v="Wesley Corbett"/>
    <s v="Regular Air"/>
    <s v="Home Office"/>
    <s v="Furniture"/>
    <s v="Office Furnishings"/>
    <s v="Small Box"/>
    <s v="Eldon® 200 Class™ Desk Accessories"/>
    <n v="0.53"/>
    <x v="0"/>
    <x v="2"/>
    <s v="Texas"/>
    <x v="439"/>
    <n v="77301"/>
    <d v="2015-02-14T00:00:00"/>
    <d v="2015-02-16T00:00:00"/>
    <n v="-19.957600000000003"/>
    <n v="11"/>
    <n v="72.77"/>
    <n v="90612"/>
    <s v="Low"/>
    <s v="Low Risk"/>
    <s v="Discount Applied"/>
    <s v="Other"/>
    <n v="1380"/>
  </r>
  <r>
    <x v="1"/>
    <n v="0.08"/>
    <n v="4.9800000000000004"/>
    <n v="4.7"/>
    <n v="1683"/>
    <s v="Wesley Corbett"/>
    <s v="Regular Air"/>
    <s v="Home Office"/>
    <s v="Office Supplies"/>
    <s v="Paper"/>
    <s v="Small Box"/>
    <s v="Staples Copy Paper (20Lb. and 84 Bright)"/>
    <n v="0.38"/>
    <x v="0"/>
    <x v="2"/>
    <s v="Texas"/>
    <x v="439"/>
    <n v="77301"/>
    <d v="2015-03-14T00:00:00"/>
    <d v="2015-03-15T00:00:00"/>
    <n v="-56.35"/>
    <n v="12"/>
    <n v="57.7"/>
    <n v="90613"/>
    <s v="Low"/>
    <s v="Low Risk"/>
    <s v="Discount Applied"/>
    <s v="Other"/>
    <n v="1474"/>
  </r>
  <r>
    <x v="4"/>
    <n v="0.08"/>
    <n v="2.08"/>
    <n v="5.33"/>
    <n v="1686"/>
    <s v="Lynn O'Donnell"/>
    <s v="Regular Air"/>
    <s v="Home Office"/>
    <s v="Furniture"/>
    <s v="Office Furnishings"/>
    <s v="Small Box"/>
    <s v="Eldon® Wave Desk Accessories"/>
    <n v="0.43"/>
    <x v="0"/>
    <x v="2"/>
    <s v="Illinois"/>
    <x v="440"/>
    <n v="60123"/>
    <d v="2015-03-03T00:00:00"/>
    <d v="2015-03-10T00:00:00"/>
    <n v="-129.01"/>
    <n v="9"/>
    <n v="19.670000000000002"/>
    <n v="86973"/>
    <s v="Low"/>
    <s v="Low Risk"/>
    <s v="Discount Applied"/>
    <s v="Other"/>
    <n v="1815"/>
  </r>
  <r>
    <x v="0"/>
    <n v="0"/>
    <n v="48.91"/>
    <n v="35"/>
    <n v="1689"/>
    <s v="Larry Church"/>
    <s v="Regular Air"/>
    <s v="Home Office"/>
    <s v="Office Supplies"/>
    <s v="Storage &amp; Organization"/>
    <s v="Large Box"/>
    <s v="Tennsco Industrial Shelving"/>
    <n v="0.83"/>
    <x v="0"/>
    <x v="2"/>
    <s v="Indiana"/>
    <x v="421"/>
    <n v="46322"/>
    <d v="2015-03-24T00:00:00"/>
    <d v="2015-03-25T00:00:00"/>
    <n v="-628.38"/>
    <n v="10"/>
    <n v="514.79"/>
    <n v="91077"/>
    <s v="Low"/>
    <s v="Low Risk"/>
    <s v="No Discount"/>
    <s v="Other"/>
    <n v="633"/>
  </r>
  <r>
    <x v="4"/>
    <n v="0.05"/>
    <n v="115.99"/>
    <n v="5.26"/>
    <n v="1690"/>
    <s v="Neil Bailey"/>
    <s v="Regular Air"/>
    <s v="Home Office"/>
    <s v="Technology"/>
    <s v="Telephones and Communication"/>
    <s v="Small Box"/>
    <s v="636"/>
    <n v="0.56999999999999995"/>
    <x v="0"/>
    <x v="1"/>
    <s v="Pennsylvania"/>
    <x v="441"/>
    <n v="17112"/>
    <d v="2015-01-24T00:00:00"/>
    <d v="2015-01-28T00:00:00"/>
    <n v="616.53569999999991"/>
    <n v="9"/>
    <n v="893.53"/>
    <n v="91076"/>
    <s v="High"/>
    <s v="Low Risk"/>
    <s v="Discount Applied"/>
    <s v="Other"/>
    <n v="456"/>
  </r>
  <r>
    <x v="1"/>
    <n v="0.09"/>
    <n v="95.43"/>
    <n v="19.989999999999998"/>
    <n v="1690"/>
    <s v="Neil Bailey"/>
    <s v="Regular Air"/>
    <s v="Home Office"/>
    <s v="Office Supplies"/>
    <s v="Storage &amp; Organization"/>
    <s v="Small Box"/>
    <s v="Fellowes Stor/Drawer® Steel Plus™ Storage Drawers"/>
    <n v="0.79"/>
    <x v="0"/>
    <x v="1"/>
    <s v="Pennsylvania"/>
    <x v="441"/>
    <n v="17112"/>
    <d v="2015-06-01T00:00:00"/>
    <d v="2015-06-02T00:00:00"/>
    <n v="-143.23500000000001"/>
    <n v="22"/>
    <n v="2053.6"/>
    <n v="91078"/>
    <s v="Low"/>
    <s v="Low Risk"/>
    <s v="Discount Applied"/>
    <s v="Other"/>
    <n v="235"/>
  </r>
  <r>
    <x v="1"/>
    <n v="0"/>
    <n v="6.84"/>
    <n v="8.3699999999999992"/>
    <n v="1692"/>
    <s v="Rhonda Schroeder"/>
    <s v="Regular Air"/>
    <s v="Home Office"/>
    <s v="Office Supplies"/>
    <s v="Scissors, Rulers and Trimmers"/>
    <s v="Small Pack"/>
    <s v="Acme Design Line 8&quot; Stainless Steel Bent Scissors w/Champagne Handles, 3-1/8&quot; Cut"/>
    <n v="0.57999999999999996"/>
    <x v="0"/>
    <x v="2"/>
    <s v="Kansas"/>
    <x v="63"/>
    <n v="67114"/>
    <d v="2015-01-23T00:00:00"/>
    <d v="2015-01-24T00:00:00"/>
    <n v="-123.1816"/>
    <n v="5"/>
    <n v="37.89"/>
    <n v="90189"/>
    <s v="Low"/>
    <s v="Low Risk"/>
    <s v="No Discount"/>
    <s v="Other"/>
    <n v="1643"/>
  </r>
  <r>
    <x v="1"/>
    <n v="7.0000000000000007E-2"/>
    <n v="30.98"/>
    <n v="5.76"/>
    <n v="1693"/>
    <s v="Melinda Thornton"/>
    <s v="Regular Air"/>
    <s v="Home Office"/>
    <s v="Office Supplies"/>
    <s v="Paper"/>
    <s v="Small Box"/>
    <s v="IBM Multi-Purpose Copy Paper, 8 1/2 x 11&quot;, Case"/>
    <n v="0.4"/>
    <x v="0"/>
    <x v="3"/>
    <s v="Virginia"/>
    <x v="442"/>
    <n v="20190"/>
    <d v="2015-01-23T00:00:00"/>
    <d v="2015-01-25T00:00:00"/>
    <n v="-28.798000000000002"/>
    <n v="11"/>
    <n v="343.79"/>
    <n v="90189"/>
    <s v="Low"/>
    <s v="Low Risk"/>
    <s v="Discount Applied"/>
    <s v="Other"/>
    <n v="778"/>
  </r>
  <r>
    <x v="4"/>
    <n v="0.01"/>
    <n v="15.67"/>
    <n v="1.39"/>
    <n v="1693"/>
    <s v="Melinda Thornton"/>
    <s v="Express Air"/>
    <s v="Home Office"/>
    <s v="Office Supplies"/>
    <s v="Envelopes"/>
    <s v="Small Box"/>
    <s v="#10 White Business Envelopes,4 1/8 x 9 1/2"/>
    <n v="0.38"/>
    <x v="0"/>
    <x v="3"/>
    <s v="Virginia"/>
    <x v="442"/>
    <n v="20190"/>
    <d v="2015-05-11T00:00:00"/>
    <d v="2015-05-11T00:00:00"/>
    <n v="-273.98"/>
    <n v="11"/>
    <n v="188.09"/>
    <n v="90190"/>
    <s v="Low"/>
    <s v="Low Risk"/>
    <s v="Discount Applied"/>
    <s v="Other"/>
    <n v="1014"/>
  </r>
  <r>
    <x v="3"/>
    <n v="0"/>
    <n v="13.43"/>
    <n v="5.5"/>
    <n v="1697"/>
    <s v="Holly Osborne"/>
    <s v="Regular Air"/>
    <s v="Home Office"/>
    <s v="Office Supplies"/>
    <s v="Storage &amp; Organization"/>
    <s v="Small Box"/>
    <s v="Fellowes Personal Hanging Folder Files, Navy"/>
    <n v="0.56999999999999995"/>
    <x v="0"/>
    <x v="3"/>
    <s v="Arkansas"/>
    <x v="443"/>
    <n v="71901"/>
    <d v="2015-01-16T00:00:00"/>
    <d v="2015-01-17T00:00:00"/>
    <n v="-253.77800000000002"/>
    <n v="9"/>
    <n v="129.54"/>
    <n v="86338"/>
    <s v="Low"/>
    <s v="Low Risk"/>
    <s v="No Discount"/>
    <s v="Other"/>
    <n v="1136"/>
  </r>
  <r>
    <x v="4"/>
    <n v="0.05"/>
    <n v="3.98"/>
    <n v="5.26"/>
    <n v="1699"/>
    <s v="Joseph Hurst"/>
    <s v="Regular Air"/>
    <s v="Home Office"/>
    <s v="Office Supplies"/>
    <s v="Binders and Binder Accessories"/>
    <s v="Small Box"/>
    <s v="Ibico Presentation Index for Binding Systems"/>
    <n v="0.38"/>
    <x v="0"/>
    <x v="1"/>
    <s v="Pennsylvania"/>
    <x v="444"/>
    <n v="19057"/>
    <d v="2015-03-25T00:00:00"/>
    <d v="2015-03-29T00:00:00"/>
    <n v="-152.52449999999999"/>
    <n v="12"/>
    <n v="49.44"/>
    <n v="87345"/>
    <s v="Low"/>
    <s v="Low Risk"/>
    <s v="Discount Applied"/>
    <s v="Other"/>
    <n v="1538"/>
  </r>
  <r>
    <x v="4"/>
    <n v="0.01"/>
    <n v="6.48"/>
    <n v="5.4"/>
    <n v="1699"/>
    <s v="Joseph Hurst"/>
    <s v="Regular Air"/>
    <s v="Home Office"/>
    <s v="Office Supplies"/>
    <s v="Paper"/>
    <s v="Small Box"/>
    <s v="Xerox 207"/>
    <n v="0.37"/>
    <x v="0"/>
    <x v="1"/>
    <s v="Pennsylvania"/>
    <x v="444"/>
    <n v="19057"/>
    <d v="2015-03-25T00:00:00"/>
    <d v="2015-03-25T00:00:00"/>
    <n v="-18.850000000000001"/>
    <n v="2"/>
    <n v="14.29"/>
    <n v="87345"/>
    <s v="Low"/>
    <s v="Low Risk"/>
    <s v="Discount Applied"/>
    <s v="Other"/>
    <n v="1873"/>
  </r>
  <r>
    <x v="3"/>
    <n v="0.05"/>
    <n v="14.81"/>
    <n v="13.32"/>
    <n v="1702"/>
    <s v="Sandra Berry"/>
    <s v="Regular Air"/>
    <s v="Home Office"/>
    <s v="Office Supplies"/>
    <s v="Appliances"/>
    <s v="Small Box"/>
    <s v="Holmes Replacement Filter for HEPA Air Cleaner, Large Room"/>
    <n v="0.43"/>
    <x v="0"/>
    <x v="3"/>
    <s v="Mississippi"/>
    <x v="445"/>
    <n v="39301"/>
    <d v="2015-01-17T00:00:00"/>
    <d v="2015-01-20T00:00:00"/>
    <n v="-220.05200000000002"/>
    <n v="3"/>
    <n v="45.28"/>
    <n v="90473"/>
    <s v="Low"/>
    <s v="Low Risk"/>
    <s v="Discount Applied"/>
    <s v="Other"/>
    <n v="1568"/>
  </r>
  <r>
    <x v="3"/>
    <n v="0.05"/>
    <n v="4.2"/>
    <n v="2.2599999999999998"/>
    <n v="1702"/>
    <s v="Sandra Berry"/>
    <s v="Express Air"/>
    <s v="Home Office"/>
    <s v="Office Supplies"/>
    <s v="Paper"/>
    <s v="Wrap Bag"/>
    <s v="Important Message Pads, 50 4-1/4 x 5-1/2 Forms per Pad"/>
    <n v="0.36"/>
    <x v="0"/>
    <x v="3"/>
    <s v="Mississippi"/>
    <x v="445"/>
    <n v="39301"/>
    <d v="2015-01-17T00:00:00"/>
    <d v="2015-01-19T00:00:00"/>
    <n v="20.393369999999997"/>
    <n v="3"/>
    <n v="13.57"/>
    <n v="90473"/>
    <s v="High"/>
    <s v="Low Risk"/>
    <s v="Discount Applied"/>
    <s v="Other"/>
    <n v="1880"/>
  </r>
  <r>
    <x v="3"/>
    <n v="0.05"/>
    <n v="5.68"/>
    <n v="1.39"/>
    <n v="1708"/>
    <s v="Lillian Day"/>
    <s v="Regular Air"/>
    <s v="Home Office"/>
    <s v="Office Supplies"/>
    <s v="Envelopes"/>
    <s v="Small Box"/>
    <s v="Staples Standard Envelopes"/>
    <n v="0.38"/>
    <x v="0"/>
    <x v="1"/>
    <s v="Ohio"/>
    <x v="446"/>
    <n v="44118"/>
    <d v="2015-01-17T00:00:00"/>
    <d v="2015-01-18T00:00:00"/>
    <n v="38.281199999999998"/>
    <n v="10"/>
    <n v="55.48"/>
    <n v="88781"/>
    <s v="High"/>
    <s v="Low Risk"/>
    <s v="Discount Applied"/>
    <s v="Other"/>
    <n v="1495"/>
  </r>
  <r>
    <x v="1"/>
    <n v="0.03"/>
    <n v="205.99"/>
    <n v="3"/>
    <n v="1708"/>
    <s v="Lillian Day"/>
    <s v="Regular Air"/>
    <s v="Home Office"/>
    <s v="Technology"/>
    <s v="Telephones and Communication"/>
    <s v="Small Box"/>
    <s v="6185"/>
    <n v="0.57999999999999996"/>
    <x v="0"/>
    <x v="1"/>
    <s v="Ohio"/>
    <x v="446"/>
    <n v="44118"/>
    <d v="2015-05-20T00:00:00"/>
    <d v="2015-05-21T00:00:00"/>
    <n v="3670.3514999999998"/>
    <n v="29"/>
    <n v="5319.35"/>
    <n v="88784"/>
    <s v="High"/>
    <s v="Low Risk"/>
    <s v="Discount Applied"/>
    <s v="Other"/>
    <n v="85"/>
  </r>
  <r>
    <x v="1"/>
    <n v="0.01"/>
    <n v="14.28"/>
    <n v="2.99"/>
    <n v="1709"/>
    <s v="Dennis Bowen"/>
    <s v="Regular Air"/>
    <s v="Home Office"/>
    <s v="Office Supplies"/>
    <s v="Binders and Binder Accessories"/>
    <s v="Small Box"/>
    <s v="Avery Premier Heavy-Duty Binder with Round Locking Rings"/>
    <n v="0.39"/>
    <x v="0"/>
    <x v="1"/>
    <s v="Pennsylvania"/>
    <x v="447"/>
    <n v="19464"/>
    <d v="2015-01-21T00:00:00"/>
    <d v="2015-01-22T00:00:00"/>
    <n v="21.003500000000003"/>
    <n v="2"/>
    <n v="30.44"/>
    <n v="88782"/>
    <s v="High"/>
    <s v="Low Risk"/>
    <s v="Discount Applied"/>
    <s v="Other"/>
    <n v="1712"/>
  </r>
  <r>
    <x v="3"/>
    <n v="0.04"/>
    <n v="95.43"/>
    <n v="19.989999999999998"/>
    <n v="1709"/>
    <s v="Dennis Bowen"/>
    <s v="Regular Air"/>
    <s v="Home Office"/>
    <s v="Office Supplies"/>
    <s v="Storage &amp; Organization"/>
    <s v="Small Box"/>
    <s v="Fellowes Stor/Drawer® Steel Plus™ Storage Drawers"/>
    <n v="0.79"/>
    <x v="0"/>
    <x v="1"/>
    <s v="Pennsylvania"/>
    <x v="447"/>
    <n v="19464"/>
    <d v="2015-05-10T00:00:00"/>
    <d v="2015-05-12T00:00:00"/>
    <n v="13.536000000000016"/>
    <n v="33"/>
    <n v="3251.76"/>
    <n v="88783"/>
    <s v="High"/>
    <s v="Low Risk"/>
    <s v="Discount Applied"/>
    <s v="Other"/>
    <n v="148"/>
  </r>
  <r>
    <x v="1"/>
    <n v="7.0000000000000007E-2"/>
    <n v="7.59"/>
    <n v="4"/>
    <n v="1711"/>
    <s v="Sharon Long"/>
    <s v="Regular Air"/>
    <s v="Home Office"/>
    <s v="Furniture"/>
    <s v="Office Furnishings"/>
    <s v="Wrap Bag"/>
    <s v="Master Giant Foot® Doorstop, Safety Yellow"/>
    <n v="0.42"/>
    <x v="0"/>
    <x v="3"/>
    <s v="Georgia"/>
    <x v="448"/>
    <n v="30062"/>
    <d v="2015-03-16T00:00:00"/>
    <d v="2015-03-18T00:00:00"/>
    <n v="-167.048"/>
    <n v="3"/>
    <n v="22.48"/>
    <n v="87747"/>
    <s v="Low"/>
    <s v="Low Risk"/>
    <s v="Discount Applied"/>
    <s v="Other"/>
    <n v="1786"/>
  </r>
  <r>
    <x v="4"/>
    <n v="0.03"/>
    <n v="11.66"/>
    <n v="7.95"/>
    <n v="1712"/>
    <s v="Regina Langley"/>
    <s v="Regular Air"/>
    <s v="Home Office"/>
    <s v="Office Supplies"/>
    <s v="Pens &amp; Art Supplies"/>
    <s v="Small Pack"/>
    <s v="Hunt BOSTON® Vista® Battery-Operated Pencil Sharpener, Black"/>
    <n v="0.57999999999999996"/>
    <x v="0"/>
    <x v="3"/>
    <s v="Georgia"/>
    <x v="449"/>
    <n v="30907"/>
    <d v="2015-04-11T00:00:00"/>
    <d v="2015-04-20T00:00:00"/>
    <n v="-31.094000000000001"/>
    <n v="22"/>
    <n v="267.32"/>
    <n v="87749"/>
    <s v="Low"/>
    <s v="Low Risk"/>
    <s v="Discount Applied"/>
    <s v="Other"/>
    <n v="870"/>
  </r>
  <r>
    <x v="0"/>
    <n v="0.01"/>
    <n v="23.99"/>
    <n v="6.3"/>
    <n v="1713"/>
    <s v="Rosemary Stark"/>
    <s v="Regular Air"/>
    <s v="Home Office"/>
    <s v="Technology"/>
    <s v="Office Machines"/>
    <s v="Medium Box"/>
    <s v="TI 36X Solar Scientific Calculator"/>
    <n v="0.38"/>
    <x v="0"/>
    <x v="3"/>
    <s v="Georgia"/>
    <x v="450"/>
    <n v="30265"/>
    <d v="2015-05-29T00:00:00"/>
    <d v="2015-05-31T00:00:00"/>
    <n v="-6.202"/>
    <n v="11"/>
    <n v="284.39"/>
    <n v="87748"/>
    <s v="Low"/>
    <s v="Low Risk"/>
    <s v="Discount Applied"/>
    <s v="Other"/>
    <n v="840"/>
  </r>
  <r>
    <x v="4"/>
    <n v="0.01"/>
    <n v="300.98"/>
    <n v="64.73"/>
    <n v="1718"/>
    <s v="Kathy Shah"/>
    <s v="Delivery Truck"/>
    <s v="Home Office"/>
    <s v="Furniture"/>
    <s v="Chairs &amp; Chairmats"/>
    <s v="Jumbo Drum"/>
    <s v="Global Leather and Oak Executive Chair, Black"/>
    <n v="0.56000000000000005"/>
    <x v="0"/>
    <x v="3"/>
    <s v="North Carolina"/>
    <x v="451"/>
    <n v="27529"/>
    <d v="2015-03-08T00:00:00"/>
    <d v="2015-03-15T00:00:00"/>
    <n v="-48.873999999999995"/>
    <n v="3"/>
    <n v="974.14"/>
    <n v="90621"/>
    <s v="Low"/>
    <s v="Low Risk"/>
    <s v="Discount Applied"/>
    <s v="Other"/>
    <n v="427"/>
  </r>
  <r>
    <x v="3"/>
    <n v="0.06"/>
    <n v="16.48"/>
    <n v="1.99"/>
    <n v="1719"/>
    <s v="Russell W Melton"/>
    <s v="Regular Air"/>
    <s v="Home Office"/>
    <s v="Technology"/>
    <s v="Computer Peripherals"/>
    <s v="Small Pack"/>
    <s v="Maxell DVD-RAM Discs"/>
    <n v="0.42"/>
    <x v="0"/>
    <x v="3"/>
    <s v="Alabama"/>
    <x v="452"/>
    <n v="35473"/>
    <d v="2015-01-17T00:00:00"/>
    <d v="2015-01-19T00:00:00"/>
    <n v="-144.59200000000001"/>
    <n v="8"/>
    <n v="128.13"/>
    <n v="90786"/>
    <s v="Low"/>
    <s v="Low Risk"/>
    <s v="Discount Applied"/>
    <s v="Other"/>
    <n v="1140"/>
  </r>
  <r>
    <x v="0"/>
    <n v="0.04"/>
    <n v="12.44"/>
    <n v="6.27"/>
    <n v="1721"/>
    <s v="Jennifer Zimmerman"/>
    <s v="Regular Air"/>
    <s v="Home Office"/>
    <s v="Office Supplies"/>
    <s v="Storage &amp; Organization"/>
    <s v="Medium Box"/>
    <s v="Eldon Simplefile® Box Office®"/>
    <n v="0.56999999999999995"/>
    <x v="0"/>
    <x v="3"/>
    <s v="Arkansas"/>
    <x v="453"/>
    <n v="72401"/>
    <d v="2015-05-16T00:00:00"/>
    <d v="2015-05-17T00:00:00"/>
    <n v="-258.56600000000003"/>
    <n v="37"/>
    <n v="464.94"/>
    <n v="90787"/>
    <s v="Low"/>
    <s v="Low Risk"/>
    <s v="Discount Applied"/>
    <s v="Other"/>
    <n v="665"/>
  </r>
  <r>
    <x v="4"/>
    <n v="0.1"/>
    <n v="49.99"/>
    <n v="19.989999999999998"/>
    <n v="1723"/>
    <s v="Constance Flowers"/>
    <s v="Express Air"/>
    <s v="Home Office"/>
    <s v="Technology"/>
    <s v="Computer Peripherals"/>
    <s v="Small Box"/>
    <s v="US Robotics 56K V.92 Internal PCI Faxmodem"/>
    <n v="0.45"/>
    <x v="0"/>
    <x v="0"/>
    <s v="California"/>
    <x v="454"/>
    <n v="92037"/>
    <d v="2015-01-31T00:00:00"/>
    <d v="2015-02-05T00:00:00"/>
    <n v="13.508000000000003"/>
    <n v="46"/>
    <n v="2188.06"/>
    <n v="40101"/>
    <s v="High"/>
    <s v="Low Risk"/>
    <s v="Discount Applied"/>
    <s v="Other"/>
    <n v="223"/>
  </r>
  <r>
    <x v="3"/>
    <n v="0.05"/>
    <n v="6.68"/>
    <n v="5.66"/>
    <n v="1723"/>
    <s v="Constance Flowers"/>
    <s v="Regular Air"/>
    <s v="Home Office"/>
    <s v="Office Supplies"/>
    <s v="Paper"/>
    <s v="Small Box"/>
    <s v="Xerox 1923"/>
    <n v="0.37"/>
    <x v="0"/>
    <x v="0"/>
    <s v="California"/>
    <x v="454"/>
    <n v="92037"/>
    <d v="2015-02-07T00:00:00"/>
    <d v="2015-02-09T00:00:00"/>
    <n v="-66.48"/>
    <n v="46"/>
    <n v="320.93"/>
    <n v="44002"/>
    <s v="Low"/>
    <s v="Low Risk"/>
    <s v="Discount Applied"/>
    <s v="Other"/>
    <n v="799"/>
  </r>
  <r>
    <x v="3"/>
    <n v="0.03"/>
    <n v="17.7"/>
    <n v="9.4700000000000006"/>
    <n v="1723"/>
    <s v="Constance Flowers"/>
    <s v="Regular Air"/>
    <s v="Home Office"/>
    <s v="Office Supplies"/>
    <s v="Storage &amp; Organization"/>
    <s v="Small Box"/>
    <s v="Portfile® Personal File Boxes"/>
    <n v="0.59"/>
    <x v="0"/>
    <x v="0"/>
    <s v="California"/>
    <x v="454"/>
    <n v="92037"/>
    <d v="2015-02-07T00:00:00"/>
    <d v="2015-02-07T00:00:00"/>
    <n v="-52.33"/>
    <n v="14"/>
    <n v="261.85000000000002"/>
    <n v="44002"/>
    <s v="Low"/>
    <s v="Low Risk"/>
    <s v="Discount Applied"/>
    <s v="Other"/>
    <n v="876"/>
  </r>
  <r>
    <x v="0"/>
    <n v="0.04"/>
    <n v="12.44"/>
    <n v="6.27"/>
    <n v="1723"/>
    <s v="Constance Flowers"/>
    <s v="Regular Air"/>
    <s v="Home Office"/>
    <s v="Office Supplies"/>
    <s v="Storage &amp; Organization"/>
    <s v="Medium Box"/>
    <s v="Eldon Simplefile® Box Office®"/>
    <n v="0.56999999999999995"/>
    <x v="0"/>
    <x v="0"/>
    <s v="California"/>
    <x v="454"/>
    <n v="92037"/>
    <d v="2015-05-16T00:00:00"/>
    <d v="2015-05-17T00:00:00"/>
    <n v="-59.06"/>
    <n v="146"/>
    <n v="1834.61"/>
    <n v="32710"/>
    <s v="Low"/>
    <s v="Low Risk"/>
    <s v="Discount Applied"/>
    <s v="Other"/>
    <n v="264"/>
  </r>
  <r>
    <x v="0"/>
    <n v="0.05"/>
    <n v="35.99"/>
    <n v="1.1000000000000001"/>
    <n v="1725"/>
    <s v="Linda Blake"/>
    <s v="Regular Air"/>
    <s v="Home Office"/>
    <s v="Technology"/>
    <s v="Telephones and Communication"/>
    <s v="Small Box"/>
    <s v="Accessory35"/>
    <n v="0.55000000000000004"/>
    <x v="0"/>
    <x v="1"/>
    <s v="Ohio"/>
    <x v="455"/>
    <n v="43026"/>
    <d v="2015-05-07T00:00:00"/>
    <d v="2015-05-09T00:00:00"/>
    <n v="149.166"/>
    <n v="9"/>
    <n v="261.56"/>
    <n v="87193"/>
    <s v="High"/>
    <s v="Low Risk"/>
    <s v="Discount Applied"/>
    <s v="Other"/>
    <n v="877"/>
  </r>
  <r>
    <x v="1"/>
    <n v="0.1"/>
    <n v="14.98"/>
    <n v="7.69"/>
    <n v="1727"/>
    <s v="Juanita Ballard"/>
    <s v="Express Air"/>
    <s v="Home Office"/>
    <s v="Office Supplies"/>
    <s v="Storage &amp; Organization"/>
    <s v="Small Box"/>
    <s v="Super Decoflex Portable Personal File"/>
    <n v="0.56999999999999995"/>
    <x v="0"/>
    <x v="1"/>
    <s v="Ohio"/>
    <x v="456"/>
    <n v="44240"/>
    <d v="2015-01-21T00:00:00"/>
    <d v="2015-01-23T00:00:00"/>
    <n v="-76.900000000000006"/>
    <n v="8"/>
    <n v="114.81"/>
    <n v="87194"/>
    <s v="Low"/>
    <s v="Low Risk"/>
    <s v="Discount Applied"/>
    <s v="Other"/>
    <n v="1187"/>
  </r>
  <r>
    <x v="0"/>
    <n v="0.04"/>
    <n v="55.48"/>
    <n v="6.79"/>
    <n v="1728"/>
    <s v="Carrie Lewis"/>
    <s v="Regular Air"/>
    <s v="Home Office"/>
    <s v="Office Supplies"/>
    <s v="Paper"/>
    <s v="Small Box"/>
    <s v="Eaton Premium Continuous-Feed Paper, 25% Cotton, Letter Size, White, 1000 Shts/Box"/>
    <n v="0.37"/>
    <x v="0"/>
    <x v="1"/>
    <s v="Ohio"/>
    <x v="457"/>
    <n v="45429"/>
    <d v="2015-02-22T00:00:00"/>
    <d v="2015-02-24T00:00:00"/>
    <n v="376.88490000000002"/>
    <n v="10"/>
    <n v="546.21"/>
    <n v="87195"/>
    <s v="High"/>
    <s v="Low Risk"/>
    <s v="Discount Applied"/>
    <s v="Other"/>
    <n v="619"/>
  </r>
  <r>
    <x v="0"/>
    <n v="0.1"/>
    <n v="65.989999999999995"/>
    <n v="3.99"/>
    <n v="1730"/>
    <s v="Kerry Wilkerson"/>
    <s v="Express Air"/>
    <s v="Home Office"/>
    <s v="Technology"/>
    <s v="Telephones and Communication"/>
    <s v="Small Box"/>
    <s v="StarTAC 7760"/>
    <n v="0.59"/>
    <x v="0"/>
    <x v="0"/>
    <s v="Idaho"/>
    <x v="458"/>
    <n v="83843"/>
    <d v="2015-04-07T00:00:00"/>
    <d v="2015-04-09T00:00:00"/>
    <n v="-88.624800000000008"/>
    <n v="5"/>
    <n v="272.86"/>
    <n v="90653"/>
    <s v="Low"/>
    <s v="Low Risk"/>
    <s v="Discount Applied"/>
    <s v="Other"/>
    <n v="861"/>
  </r>
  <r>
    <x v="1"/>
    <n v="0.02"/>
    <n v="60.98"/>
    <n v="49"/>
    <n v="1733"/>
    <s v="Nina Horne Kelly"/>
    <s v="Regular Air"/>
    <s v="Home Office"/>
    <s v="Office Supplies"/>
    <s v="Appliances"/>
    <s v="Large Box"/>
    <s v="Euro Pro Shark Stick Mini Vacuum"/>
    <n v="0.59"/>
    <x v="0"/>
    <x v="1"/>
    <s v="District of Columbia"/>
    <x v="246"/>
    <n v="20012"/>
    <d v="2015-04-04T00:00:00"/>
    <d v="2015-04-06T00:00:00"/>
    <n v="-662.52"/>
    <n v="34"/>
    <n v="2119.54"/>
    <n v="3841"/>
    <s v="Low"/>
    <s v="Low Risk"/>
    <s v="Discount Applied"/>
    <s v="Other"/>
    <n v="229"/>
  </r>
  <r>
    <x v="1"/>
    <n v="0.02"/>
    <n v="1270.99"/>
    <n v="19.989999999999998"/>
    <n v="1733"/>
    <s v="Nina Horne Kelly"/>
    <s v="Regular Air"/>
    <s v="Home Office"/>
    <s v="Office Supplies"/>
    <s v="Binders and Binder Accessories"/>
    <s v="Small Box"/>
    <s v="Fellowes PB500 Electric Punch Plastic Comb Binding Machine with Manual Bind"/>
    <n v="0.35"/>
    <x v="0"/>
    <x v="1"/>
    <s v="District of Columbia"/>
    <x v="246"/>
    <n v="20012"/>
    <d v="2015-04-04T00:00:00"/>
    <d v="2015-04-06T00:00:00"/>
    <n v="9228.2255999999998"/>
    <n v="36"/>
    <n v="45737.33"/>
    <n v="3841"/>
    <s v="High"/>
    <s v="Low Risk"/>
    <s v="Discount Applied"/>
    <s v="Other"/>
    <n v="1"/>
  </r>
  <r>
    <x v="0"/>
    <n v="0.02"/>
    <n v="30.98"/>
    <n v="17.079999999999998"/>
    <n v="1733"/>
    <s v="Nina Horne Kelly"/>
    <s v="Regular Air"/>
    <s v="Home Office"/>
    <s v="Office Supplies"/>
    <s v="Paper"/>
    <s v="Small Box"/>
    <s v="Xerox 197"/>
    <n v="0.4"/>
    <x v="0"/>
    <x v="1"/>
    <s v="District of Columbia"/>
    <x v="246"/>
    <n v="20012"/>
    <d v="2015-06-28T00:00:00"/>
    <d v="2015-06-29T00:00:00"/>
    <n v="-32.28"/>
    <n v="13"/>
    <n v="438.25"/>
    <n v="59937"/>
    <s v="Low"/>
    <s v="Low Risk"/>
    <s v="Discount Applied"/>
    <s v="Other"/>
    <n v="687"/>
  </r>
  <r>
    <x v="1"/>
    <n v="0.02"/>
    <n v="60.98"/>
    <n v="49"/>
    <n v="1734"/>
    <s v="Christopher Meadows"/>
    <s v="Regular Air"/>
    <s v="Home Office"/>
    <s v="Office Supplies"/>
    <s v="Appliances"/>
    <s v="Large Box"/>
    <s v="Euro Pro Shark Stick Mini Vacuum"/>
    <n v="0.59"/>
    <x v="0"/>
    <x v="1"/>
    <s v="New York"/>
    <x v="459"/>
    <n v="10528"/>
    <d v="2015-04-04T00:00:00"/>
    <d v="2015-04-06T00:00:00"/>
    <n v="-596.26800000000003"/>
    <n v="9"/>
    <n v="561.05999999999995"/>
    <n v="88443"/>
    <s v="Low"/>
    <s v="Low Risk"/>
    <s v="Discount Applied"/>
    <s v="Other"/>
    <n v="609"/>
  </r>
  <r>
    <x v="1"/>
    <n v="0.02"/>
    <n v="1270.99"/>
    <n v="19.989999999999998"/>
    <n v="1734"/>
    <s v="Christopher Meadows"/>
    <s v="Regular Air"/>
    <s v="Home Office"/>
    <s v="Office Supplies"/>
    <s v="Binders and Binder Accessories"/>
    <s v="Small Box"/>
    <s v="Fellowes PB500 Electric Punch Plastic Comb Binding Machine with Manual Bind"/>
    <n v="0.35"/>
    <x v="0"/>
    <x v="1"/>
    <s v="New York"/>
    <x v="459"/>
    <n v="10528"/>
    <d v="2015-04-04T00:00:00"/>
    <d v="2015-04-06T00:00:00"/>
    <n v="7889.6876999999995"/>
    <n v="9"/>
    <n v="11434.33"/>
    <n v="88443"/>
    <s v="High"/>
    <s v="Low Risk"/>
    <s v="Discount Applied"/>
    <s v="Other"/>
    <n v="12"/>
  </r>
  <r>
    <x v="1"/>
    <n v="0.05"/>
    <n v="205.99"/>
    <n v="8.99"/>
    <n v="1734"/>
    <s v="Christopher Meadows"/>
    <s v="Express Air"/>
    <s v="Home Office"/>
    <s v="Technology"/>
    <s v="Telephones and Communication"/>
    <s v="Small Box"/>
    <s v="StarTAC 8000"/>
    <n v="0.6"/>
    <x v="0"/>
    <x v="1"/>
    <s v="New York"/>
    <x v="459"/>
    <n v="10528"/>
    <d v="2015-04-04T00:00:00"/>
    <d v="2015-04-06T00:00:00"/>
    <n v="1545.8097600000001"/>
    <n v="19"/>
    <n v="3229.24"/>
    <n v="88443"/>
    <s v="High"/>
    <s v="Low Risk"/>
    <s v="Discount Applied"/>
    <s v="Other"/>
    <n v="150"/>
  </r>
  <r>
    <x v="0"/>
    <n v="0.02"/>
    <n v="30.98"/>
    <n v="17.079999999999998"/>
    <n v="1735"/>
    <s v="Eric West"/>
    <s v="Regular Air"/>
    <s v="Home Office"/>
    <s v="Office Supplies"/>
    <s v="Paper"/>
    <s v="Small Box"/>
    <s v="Xerox 197"/>
    <n v="0.4"/>
    <x v="0"/>
    <x v="1"/>
    <s v="New York"/>
    <x v="460"/>
    <n v="11550"/>
    <d v="2015-06-28T00:00:00"/>
    <d v="2015-06-29T00:00:00"/>
    <n v="-16.14"/>
    <n v="3"/>
    <n v="101.13"/>
    <n v="88444"/>
    <s v="Low"/>
    <s v="Low Risk"/>
    <s v="Discount Applied"/>
    <s v="Other"/>
    <n v="1230"/>
  </r>
  <r>
    <x v="1"/>
    <n v="0.09"/>
    <n v="30.93"/>
    <n v="3.92"/>
    <n v="1737"/>
    <s v="Danielle Myers"/>
    <s v="Regular Air"/>
    <s v="Home Office"/>
    <s v="Furniture"/>
    <s v="Office Furnishings"/>
    <s v="Small Pack"/>
    <s v="Advantus Employee of the Month Certificate Frame, 11 x 13-1/2"/>
    <n v="0.44"/>
    <x v="0"/>
    <x v="3"/>
    <s v="North Carolina"/>
    <x v="451"/>
    <n v="27529"/>
    <d v="2015-06-03T00:00:00"/>
    <d v="2015-06-05T00:00:00"/>
    <n v="-130.42400000000001"/>
    <n v="16"/>
    <n v="451.83"/>
    <n v="85866"/>
    <s v="Low"/>
    <s v="Low Risk"/>
    <s v="Discount Applied"/>
    <s v="Other"/>
    <n v="677"/>
  </r>
  <r>
    <x v="1"/>
    <n v="0.03"/>
    <n v="1.68"/>
    <n v="0.7"/>
    <n v="1737"/>
    <s v="Danielle Myers"/>
    <s v="Express Air"/>
    <s v="Home Office"/>
    <s v="Office Supplies"/>
    <s v="Pens &amp; Art Supplies"/>
    <s v="Wrap Bag"/>
    <s v="Newell 308"/>
    <n v="0.6"/>
    <x v="0"/>
    <x v="3"/>
    <s v="North Carolina"/>
    <x v="451"/>
    <n v="27529"/>
    <d v="2015-06-03T00:00:00"/>
    <d v="2015-06-05T00:00:00"/>
    <n v="-106.42100000000001"/>
    <n v="11"/>
    <n v="20.239999999999998"/>
    <n v="85866"/>
    <s v="Low"/>
    <s v="Low Risk"/>
    <s v="Discount Applied"/>
    <s v="Other"/>
    <n v="1808"/>
  </r>
  <r>
    <x v="3"/>
    <n v="0.08"/>
    <n v="175.99"/>
    <n v="4.99"/>
    <n v="1738"/>
    <s v="Dean Solomon"/>
    <s v="Regular Air"/>
    <s v="Home Office"/>
    <s v="Technology"/>
    <s v="Telephones and Communication"/>
    <s v="Small Box"/>
    <s v="5165"/>
    <n v="0.59"/>
    <x v="0"/>
    <x v="3"/>
    <s v="North Carolina"/>
    <x v="461"/>
    <n v="28052"/>
    <d v="2015-03-28T00:00:00"/>
    <d v="2015-03-28T00:00:00"/>
    <n v="-16476.838"/>
    <n v="10"/>
    <n v="1486.34"/>
    <n v="85865"/>
    <s v="Low"/>
    <s v="Low Risk"/>
    <s v="Discount Applied"/>
    <s v="Other"/>
    <n v="317"/>
  </r>
  <r>
    <x v="4"/>
    <n v="0.04"/>
    <n v="35.44"/>
    <n v="19.989999999999998"/>
    <n v="1738"/>
    <s v="Dean Solomon"/>
    <s v="Regular Air"/>
    <s v="Home Office"/>
    <s v="Office Supplies"/>
    <s v="Paper"/>
    <s v="Small Box"/>
    <s v="Xerox 1880"/>
    <n v="0.38"/>
    <x v="0"/>
    <x v="3"/>
    <s v="North Carolina"/>
    <x v="461"/>
    <n v="28052"/>
    <d v="2015-06-14T00:00:00"/>
    <d v="2015-06-21T00:00:00"/>
    <n v="-108.27250000000001"/>
    <n v="11"/>
    <n v="406.26"/>
    <n v="85868"/>
    <s v="Low"/>
    <s v="Low Risk"/>
    <s v="Discount Applied"/>
    <s v="Other"/>
    <n v="712"/>
  </r>
  <r>
    <x v="0"/>
    <n v="0.09"/>
    <n v="349.45"/>
    <n v="60"/>
    <n v="1739"/>
    <s v="Edna Pierce"/>
    <s v="Delivery Truck"/>
    <s v="Home Office"/>
    <s v="Furniture"/>
    <s v="Tables"/>
    <s v="Jumbo Drum"/>
    <s v="SAFCO PlanMaster Heigh-Adjustable Drafting Table Base, 43w x 30d x 30-37h, Black"/>
    <m/>
    <x v="0"/>
    <x v="3"/>
    <s v="North Carolina"/>
    <x v="462"/>
    <n v="27534"/>
    <d v="2015-05-03T00:00:00"/>
    <d v="2015-05-04T00:00:00"/>
    <n v="-90.74799999999999"/>
    <n v="17"/>
    <n v="5835.41"/>
    <n v="85867"/>
    <s v="Low"/>
    <s v="High Risk"/>
    <s v="Discount Applied"/>
    <s v="Other"/>
    <n v="75"/>
  </r>
  <r>
    <x v="3"/>
    <n v="0"/>
    <n v="55.99"/>
    <n v="2.5"/>
    <n v="1743"/>
    <s v="Paige Jacobs"/>
    <s v="Regular Air"/>
    <s v="Home Office"/>
    <s v="Technology"/>
    <s v="Telephones and Communication"/>
    <s v="Small Pack"/>
    <s v="Accessory28"/>
    <n v="0.83"/>
    <x v="0"/>
    <x v="2"/>
    <s v="Texas"/>
    <x v="430"/>
    <n v="77546"/>
    <d v="2015-02-12T00:00:00"/>
    <d v="2015-02-14T00:00:00"/>
    <n v="-121.05807999999999"/>
    <n v="1"/>
    <n v="52.1"/>
    <n v="91025"/>
    <s v="Low"/>
    <s v="Low Risk"/>
    <s v="No Discount"/>
    <s v="Other"/>
    <n v="1520"/>
  </r>
  <r>
    <x v="1"/>
    <n v="0.02"/>
    <n v="4.13"/>
    <n v="6.89"/>
    <n v="1745"/>
    <s v="Herbert Holden"/>
    <s v="Regular Air"/>
    <s v="Home Office"/>
    <s v="Office Supplies"/>
    <s v="Labels"/>
    <s v="Small Box"/>
    <s v="Avery 05222 Permanent Self-Adhesive File Folder Labels for Typewriters, on Rolls, White, 250/Roll"/>
    <n v="0.39"/>
    <x v="0"/>
    <x v="3"/>
    <s v="Georgia"/>
    <x v="135"/>
    <n v="30305"/>
    <d v="2015-01-09T00:00:00"/>
    <d v="2015-01-10T00:00:00"/>
    <n v="-51.736999999999995"/>
    <n v="9"/>
    <n v="45.87"/>
    <n v="18561"/>
    <s v="Low"/>
    <s v="Low Risk"/>
    <s v="Discount Applied"/>
    <s v="Other"/>
    <n v="1565"/>
  </r>
  <r>
    <x v="4"/>
    <n v="0.04"/>
    <n v="60.65"/>
    <n v="12.23"/>
    <n v="1745"/>
    <s v="Herbert Holden"/>
    <s v="Regular Air"/>
    <s v="Home Office"/>
    <s v="Furniture"/>
    <s v="Office Furnishings"/>
    <s v="Medium Box"/>
    <s v="Tenex Traditional Chairmats for Medium Pile Carpet, Standard Lip, 36&quot; x 48&quot;"/>
    <n v="0.64"/>
    <x v="0"/>
    <x v="3"/>
    <s v="Georgia"/>
    <x v="135"/>
    <n v="30305"/>
    <d v="2015-02-14T00:00:00"/>
    <d v="2015-02-16T00:00:00"/>
    <n v="116.50629999999998"/>
    <n v="4"/>
    <n v="256.77"/>
    <n v="13408"/>
    <s v="High"/>
    <s v="Low Risk"/>
    <s v="Discount Applied"/>
    <s v="Other"/>
    <n v="888"/>
  </r>
  <r>
    <x v="0"/>
    <n v="0.04"/>
    <n v="124.49"/>
    <n v="51.94"/>
    <n v="1745"/>
    <s v="Herbert Holden"/>
    <s v="Delivery Truck"/>
    <s v="Home Office"/>
    <s v="Furniture"/>
    <s v="Tables"/>
    <s v="Jumbo Box"/>
    <s v="Bevis 36 x 72 Conference Tables"/>
    <n v="0.63"/>
    <x v="0"/>
    <x v="3"/>
    <s v="Georgia"/>
    <x v="135"/>
    <n v="30305"/>
    <d v="2015-06-12T00:00:00"/>
    <d v="2015-06-14T00:00:00"/>
    <n v="-247.55157000000003"/>
    <n v="4"/>
    <n v="605.82000000000005"/>
    <n v="12224"/>
    <s v="Low"/>
    <s v="Low Risk"/>
    <s v="Discount Applied"/>
    <s v="Other"/>
    <n v="584"/>
  </r>
  <r>
    <x v="0"/>
    <n v="0.1"/>
    <n v="35.99"/>
    <n v="5"/>
    <n v="1745"/>
    <s v="Herbert Holden"/>
    <s v="Regular Air"/>
    <s v="Home Office"/>
    <s v="Technology"/>
    <s v="Telephones and Communication"/>
    <s v="Wrap Bag"/>
    <s v="Accessory17"/>
    <n v="0.82"/>
    <x v="0"/>
    <x v="3"/>
    <s v="Georgia"/>
    <x v="135"/>
    <n v="30305"/>
    <d v="2015-06-12T00:00:00"/>
    <d v="2015-06-12T00:00:00"/>
    <n v="-277.20924000000002"/>
    <n v="54"/>
    <n v="1569"/>
    <n v="12224"/>
    <s v="Low"/>
    <s v="Low Risk"/>
    <s v="Discount Applied"/>
    <s v="Other"/>
    <n v="301"/>
  </r>
  <r>
    <x v="0"/>
    <n v="0.04"/>
    <n v="124.49"/>
    <n v="51.94"/>
    <n v="1748"/>
    <s v="Helen Simpson"/>
    <s v="Delivery Truck"/>
    <s v="Home Office"/>
    <s v="Furniture"/>
    <s v="Tables"/>
    <s v="Jumbo Box"/>
    <s v="Bevis 36 x 72 Conference Tables"/>
    <n v="0.63"/>
    <x v="0"/>
    <x v="2"/>
    <s v="Oklahoma"/>
    <x v="463"/>
    <n v="73703"/>
    <d v="2015-06-12T00:00:00"/>
    <d v="2015-06-14T00:00:00"/>
    <n v="-93.06450000000001"/>
    <n v="1"/>
    <n v="151.46"/>
    <n v="87245"/>
    <s v="Low"/>
    <s v="Low Risk"/>
    <s v="Discount Applied"/>
    <s v="Other"/>
    <n v="1081"/>
  </r>
  <r>
    <x v="1"/>
    <n v="0.02"/>
    <n v="4.13"/>
    <n v="6.89"/>
    <n v="1749"/>
    <s v="Sherri P Stephens"/>
    <s v="Regular Air"/>
    <s v="Home Office"/>
    <s v="Office Supplies"/>
    <s v="Labels"/>
    <s v="Small Box"/>
    <s v="Avery 05222 Permanent Self-Adhesive File Folder Labels for Typewriters, on Rolls, White, 250/Roll"/>
    <n v="0.39"/>
    <x v="0"/>
    <x v="2"/>
    <s v="Oklahoma"/>
    <x v="464"/>
    <n v="73505"/>
    <d v="2015-01-09T00:00:00"/>
    <d v="2015-01-10T00:00:00"/>
    <n v="-48.235999999999997"/>
    <n v="2"/>
    <n v="10.19"/>
    <n v="87243"/>
    <s v="Low"/>
    <s v="Low Risk"/>
    <s v="Discount Applied"/>
    <s v="Other"/>
    <n v="1903"/>
  </r>
  <r>
    <x v="4"/>
    <n v="0.04"/>
    <n v="60.65"/>
    <n v="12.23"/>
    <n v="1749"/>
    <s v="Sherri P Stephens"/>
    <s v="Regular Air"/>
    <s v="Home Office"/>
    <s v="Furniture"/>
    <s v="Office Furnishings"/>
    <s v="Medium Box"/>
    <s v="Tenex Traditional Chairmats for Medium Pile Carpet, Standard Lip, 36&quot; x 48&quot;"/>
    <n v="0.64"/>
    <x v="0"/>
    <x v="2"/>
    <s v="Oklahoma"/>
    <x v="464"/>
    <n v="73505"/>
    <d v="2015-02-14T00:00:00"/>
    <d v="2015-02-16T00:00:00"/>
    <n v="44.291099999999993"/>
    <n v="1"/>
    <n v="64.19"/>
    <n v="87244"/>
    <s v="High"/>
    <s v="Low Risk"/>
    <s v="Discount Applied"/>
    <s v="Other"/>
    <n v="1435"/>
  </r>
  <r>
    <x v="4"/>
    <n v="0.04"/>
    <n v="8.5"/>
    <n v="1.99"/>
    <n v="1754"/>
    <s v="Nelson Hong"/>
    <s v="Regular Air"/>
    <s v="Home Office"/>
    <s v="Technology"/>
    <s v="Computer Peripherals"/>
    <s v="Small Pack"/>
    <s v="Hewlett-Packard 4.7GB DVD+R Discs"/>
    <n v="0.49"/>
    <x v="0"/>
    <x v="0"/>
    <s v="California"/>
    <x v="465"/>
    <n v="90503"/>
    <d v="2015-02-27T00:00:00"/>
    <d v="2015-02-28T00:00:00"/>
    <n v="43.275199999999998"/>
    <n v="14"/>
    <n v="118.57"/>
    <n v="90178"/>
    <s v="High"/>
    <s v="Low Risk"/>
    <s v="Discount Applied"/>
    <s v="Other"/>
    <n v="1176"/>
  </r>
  <r>
    <x v="4"/>
    <n v="0.1"/>
    <n v="15.99"/>
    <n v="9.4"/>
    <n v="1754"/>
    <s v="Nelson Hong"/>
    <s v="Regular Air"/>
    <s v="Home Office"/>
    <s v="Technology"/>
    <s v="Office Machines"/>
    <s v="Small Box"/>
    <s v="AT&amp;T Black Trimline Phone, Model 210"/>
    <n v="0.49"/>
    <x v="0"/>
    <x v="0"/>
    <s v="California"/>
    <x v="465"/>
    <n v="90503"/>
    <d v="2015-02-27T00:00:00"/>
    <d v="2015-02-27T00:00:00"/>
    <n v="-36.214620000000004"/>
    <n v="5"/>
    <n v="79.47"/>
    <n v="90178"/>
    <s v="Low"/>
    <s v="Low Risk"/>
    <s v="Discount Applied"/>
    <s v="Other"/>
    <n v="1341"/>
  </r>
  <r>
    <x v="4"/>
    <n v="0.09"/>
    <n v="95.99"/>
    <n v="8.99"/>
    <n v="1754"/>
    <s v="Nelson Hong"/>
    <s v="Regular Air"/>
    <s v="Home Office"/>
    <s v="Technology"/>
    <s v="Telephones and Communication"/>
    <s v="Small Box"/>
    <s v="600 Series Flip"/>
    <n v="0.56999999999999995"/>
    <x v="0"/>
    <x v="0"/>
    <s v="California"/>
    <x v="465"/>
    <n v="90503"/>
    <d v="2015-02-27T00:00:00"/>
    <d v="2015-03-03T00:00:00"/>
    <n v="7.032960000000001"/>
    <n v="8"/>
    <n v="627.28"/>
    <n v="90178"/>
    <s v="High"/>
    <s v="Low Risk"/>
    <s v="Discount Applied"/>
    <s v="Other"/>
    <n v="568"/>
  </r>
  <r>
    <x v="0"/>
    <n v="0"/>
    <n v="115.99"/>
    <n v="5.92"/>
    <n v="1764"/>
    <s v="Michele Bradshaw"/>
    <s v="Regular Air"/>
    <s v="Home Office"/>
    <s v="Technology"/>
    <s v="Telephones and Communication"/>
    <s v="Small Box"/>
    <s v="8890"/>
    <n v="0.57999999999999996"/>
    <x v="0"/>
    <x v="3"/>
    <s v="Florida"/>
    <x v="466"/>
    <n v="34698"/>
    <d v="2015-01-22T00:00:00"/>
    <d v="2015-01-22T00:00:00"/>
    <n v="-16.772000000000002"/>
    <n v="11"/>
    <n v="1160.42"/>
    <n v="89775"/>
    <s v="Low"/>
    <s v="Low Risk"/>
    <s v="No Discount"/>
    <s v="Other"/>
    <n v="381"/>
  </r>
  <r>
    <x v="0"/>
    <n v="0.06"/>
    <n v="19.98"/>
    <n v="10.49"/>
    <n v="1764"/>
    <s v="Michele Bradshaw"/>
    <s v="Regular Air"/>
    <s v="Home Office"/>
    <s v="Furniture"/>
    <s v="Office Furnishings"/>
    <s v="Small Box"/>
    <s v="12-1/2 Diameter Round Wall Clock"/>
    <n v="0.49"/>
    <x v="0"/>
    <x v="3"/>
    <s v="Florida"/>
    <x v="466"/>
    <n v="34698"/>
    <d v="2015-03-01T00:00:00"/>
    <d v="2015-03-03T00:00:00"/>
    <n v="514.17719999999997"/>
    <n v="5"/>
    <n v="103.37"/>
    <n v="89776"/>
    <s v="High"/>
    <s v="Low Risk"/>
    <s v="Discount Applied"/>
    <s v="Other"/>
    <n v="1220"/>
  </r>
  <r>
    <x v="0"/>
    <n v="0.08"/>
    <n v="1.76"/>
    <n v="4.8600000000000003"/>
    <n v="1764"/>
    <s v="Michele Bradshaw"/>
    <s v="Regular Air"/>
    <s v="Home Office"/>
    <s v="Furniture"/>
    <s v="Office Furnishings"/>
    <s v="Small Box"/>
    <s v="Regeneration Desk Collection"/>
    <n v="0.41"/>
    <x v="0"/>
    <x v="3"/>
    <s v="Florida"/>
    <x v="466"/>
    <n v="34698"/>
    <d v="2015-03-01T00:00:00"/>
    <d v="2015-03-02T00:00:00"/>
    <n v="235.65599999999998"/>
    <n v="23"/>
    <n v="40.22"/>
    <n v="89776"/>
    <s v="High"/>
    <s v="Low Risk"/>
    <s v="Discount Applied"/>
    <s v="Other"/>
    <n v="1619"/>
  </r>
  <r>
    <x v="1"/>
    <n v="0"/>
    <n v="5.77"/>
    <n v="4.97"/>
    <n v="1765"/>
    <s v="Ralph Woods Scott"/>
    <s v="Regular Air"/>
    <s v="Home Office"/>
    <s v="Office Supplies"/>
    <s v="Binders and Binder Accessories"/>
    <s v="Small Box"/>
    <s v="Avery Binding System Hidden Tab™ Executive Style Index Sets"/>
    <n v="0.35"/>
    <x v="0"/>
    <x v="2"/>
    <s v="Missouri"/>
    <x v="467"/>
    <n v="63141"/>
    <d v="2015-05-04T00:00:00"/>
    <d v="2015-05-05T00:00:00"/>
    <n v="3.5581000000000031"/>
    <n v="8"/>
    <n v="52.43"/>
    <n v="89777"/>
    <s v="High"/>
    <s v="Low Risk"/>
    <s v="No Discount"/>
    <s v="Other"/>
    <n v="1517"/>
  </r>
  <r>
    <x v="2"/>
    <n v="0.01"/>
    <n v="50.98"/>
    <n v="6.5"/>
    <n v="1767"/>
    <s v="Robert Rollins"/>
    <s v="Regular Air"/>
    <s v="Home Office"/>
    <s v="Technology"/>
    <s v="Computer Peripherals"/>
    <s v="Small Box"/>
    <s v="Microsoft Natural Multimedia Keyboard"/>
    <n v="0.73"/>
    <x v="0"/>
    <x v="3"/>
    <s v="Georgia"/>
    <x v="450"/>
    <n v="30265"/>
    <d v="2015-03-26T00:00:00"/>
    <d v="2015-03-27T00:00:00"/>
    <n v="5.3396999999999997"/>
    <n v="16"/>
    <n v="818.49"/>
    <n v="89211"/>
    <s v="High"/>
    <s v="Low Risk"/>
    <s v="Discount Applied"/>
    <s v="Other"/>
    <n v="481"/>
  </r>
  <r>
    <x v="3"/>
    <n v="7.0000000000000007E-2"/>
    <n v="60.98"/>
    <n v="49"/>
    <n v="1771"/>
    <s v="Jeff Spivey"/>
    <s v="Regular Air"/>
    <s v="Home Office"/>
    <s v="Office Supplies"/>
    <s v="Appliances"/>
    <s v="Large Box"/>
    <s v="Euro Pro Shark Stick Mini Vacuum"/>
    <n v="0.59"/>
    <x v="0"/>
    <x v="2"/>
    <s v="Illinois"/>
    <x v="418"/>
    <n v="61032"/>
    <d v="2015-03-06T00:00:00"/>
    <d v="2015-03-07T00:00:00"/>
    <n v="-807.89"/>
    <n v="7"/>
    <n v="410.17"/>
    <n v="89106"/>
    <s v="Low"/>
    <s v="Low Risk"/>
    <s v="Discount Applied"/>
    <s v="Other"/>
    <n v="709"/>
  </r>
  <r>
    <x v="4"/>
    <n v="0.09"/>
    <n v="12.95"/>
    <n v="4.9800000000000004"/>
    <n v="1775"/>
    <s v="Marlene Kirk"/>
    <s v="Regular Air"/>
    <s v="Home Office"/>
    <s v="Office Supplies"/>
    <s v="Binders and Binder Accessories"/>
    <s v="Small Box"/>
    <s v="GBC Binding covers"/>
    <n v="0.4"/>
    <x v="0"/>
    <x v="2"/>
    <s v="Indiana"/>
    <x v="468"/>
    <n v="46614"/>
    <d v="2015-06-14T00:00:00"/>
    <d v="2015-06-21T00:00:00"/>
    <n v="123.89175"/>
    <n v="21"/>
    <n v="269.54000000000002"/>
    <n v="89944"/>
    <s v="High"/>
    <s v="Low Risk"/>
    <s v="Discount Applied"/>
    <s v="Other"/>
    <n v="864"/>
  </r>
  <r>
    <x v="1"/>
    <n v="0.08"/>
    <n v="5.78"/>
    <n v="5.67"/>
    <n v="1776"/>
    <s v="Charlotte Patterson"/>
    <s v="Regular Air"/>
    <s v="Home Office"/>
    <s v="Office Supplies"/>
    <s v="Paper"/>
    <s v="Small Box"/>
    <s v="Xerox 1978"/>
    <n v="0.36"/>
    <x v="0"/>
    <x v="2"/>
    <s v="Indiana"/>
    <x v="469"/>
    <n v="47802"/>
    <d v="2015-02-04T00:00:00"/>
    <d v="2015-02-05T00:00:00"/>
    <n v="-53.898000000000003"/>
    <n v="19"/>
    <n v="106.57"/>
    <n v="89941"/>
    <s v="Low"/>
    <s v="Low Risk"/>
    <s v="Discount Applied"/>
    <s v="Other"/>
    <n v="1212"/>
  </r>
  <r>
    <x v="4"/>
    <n v="7.0000000000000007E-2"/>
    <n v="5.43"/>
    <n v="0.95"/>
    <n v="1777"/>
    <s v="Miriam Greenberg"/>
    <s v="Regular Air"/>
    <s v="Home Office"/>
    <s v="Office Supplies"/>
    <s v="Paper"/>
    <s v="Wrap Bag"/>
    <s v="Wirebound Message Book, 4 per Page"/>
    <n v="0.36"/>
    <x v="0"/>
    <x v="2"/>
    <s v="Indiana"/>
    <x v="470"/>
    <n v="46383"/>
    <d v="2015-04-22T00:00:00"/>
    <d v="2015-04-26T00:00:00"/>
    <n v="26.502899999999997"/>
    <n v="7"/>
    <n v="38.409999999999997"/>
    <n v="89939"/>
    <s v="High"/>
    <s v="Low Risk"/>
    <s v="Discount Applied"/>
    <s v="Other"/>
    <n v="1639"/>
  </r>
  <r>
    <x v="4"/>
    <n v="0.02"/>
    <n v="10.06"/>
    <n v="2.06"/>
    <n v="1777"/>
    <s v="Miriam Greenberg"/>
    <s v="Regular Air"/>
    <s v="Home Office"/>
    <s v="Office Supplies"/>
    <s v="Paper"/>
    <s v="Wrap Bag"/>
    <s v="Riverleaf Stik-Withit® Designer Note Cubes®"/>
    <n v="0.39"/>
    <x v="0"/>
    <x v="2"/>
    <s v="Indiana"/>
    <x v="470"/>
    <n v="46383"/>
    <d v="2015-01-03T00:00:00"/>
    <d v="2015-01-08T00:00:00"/>
    <n v="90.624600000000001"/>
    <n v="13"/>
    <n v="131.34"/>
    <n v="89940"/>
    <s v="High"/>
    <s v="Low Risk"/>
    <s v="Discount Applied"/>
    <s v="Other"/>
    <n v="1129"/>
  </r>
  <r>
    <x v="1"/>
    <n v="0.03"/>
    <n v="19.989999999999998"/>
    <n v="11.17"/>
    <n v="1777"/>
    <s v="Miriam Greenberg"/>
    <s v="Regular Air"/>
    <s v="Home Office"/>
    <s v="Furniture"/>
    <s v="Office Furnishings"/>
    <s v="Large Box"/>
    <s v="Telescoping Adjustable Floor Lamp"/>
    <n v="0.6"/>
    <x v="0"/>
    <x v="2"/>
    <s v="Indiana"/>
    <x v="470"/>
    <n v="46383"/>
    <d v="2015-04-02T00:00:00"/>
    <d v="2015-04-03T00:00:00"/>
    <n v="-20.876399999999997"/>
    <n v="12"/>
    <n v="251.61"/>
    <n v="89942"/>
    <s v="Low"/>
    <s v="Low Risk"/>
    <s v="Discount Applied"/>
    <s v="Other"/>
    <n v="895"/>
  </r>
  <r>
    <x v="0"/>
    <n v="0.06"/>
    <n v="13.99"/>
    <n v="7.51"/>
    <n v="1778"/>
    <s v="Ray Oakley"/>
    <s v="Regular Air"/>
    <s v="Home Office"/>
    <s v="Technology"/>
    <s v="Office Machines"/>
    <s v="Medium Box"/>
    <s v="Sharp EL500L Fraction Calculator"/>
    <n v="0.39"/>
    <x v="0"/>
    <x v="2"/>
    <s v="Indiana"/>
    <x v="471"/>
    <n v="47906"/>
    <d v="2015-05-10T00:00:00"/>
    <d v="2015-05-12T00:00:00"/>
    <n v="6.4832400000000021"/>
    <n v="21"/>
    <n v="287.99"/>
    <n v="89943"/>
    <s v="High"/>
    <s v="Low Risk"/>
    <s v="Discount Applied"/>
    <s v="Other"/>
    <n v="836"/>
  </r>
  <r>
    <x v="0"/>
    <n v="0.06"/>
    <n v="15.04"/>
    <n v="1.97"/>
    <n v="1778"/>
    <s v="Ray Oakley"/>
    <s v="Regular Air"/>
    <s v="Home Office"/>
    <s v="Office Supplies"/>
    <s v="Paper"/>
    <s v="Wrap Bag"/>
    <s v="White GlueTop Scratch Pads"/>
    <n v="0.39"/>
    <x v="0"/>
    <x v="2"/>
    <s v="Indiana"/>
    <x v="471"/>
    <n v="47906"/>
    <d v="2015-05-10T00:00:00"/>
    <d v="2015-05-10T00:00:00"/>
    <n v="2.3320000000000003"/>
    <n v="3"/>
    <n v="46.86"/>
    <n v="89943"/>
    <s v="High"/>
    <s v="Low Risk"/>
    <s v="Discount Applied"/>
    <s v="Other"/>
    <n v="1558"/>
  </r>
  <r>
    <x v="0"/>
    <n v="0"/>
    <n v="55.48"/>
    <n v="14.3"/>
    <n v="1781"/>
    <s v="Jackie Capps"/>
    <s v="Regular Air"/>
    <s v="Home Office"/>
    <s v="Office Supplies"/>
    <s v="Paper"/>
    <s v="Small Box"/>
    <s v="Xerox 194"/>
    <n v="0.37"/>
    <x v="0"/>
    <x v="0"/>
    <s v="California"/>
    <x v="472"/>
    <n v="94070"/>
    <d v="2015-06-12T00:00:00"/>
    <d v="2015-06-14T00:00:00"/>
    <n v="454.44779999999997"/>
    <n v="11"/>
    <n v="658.62"/>
    <n v="89857"/>
    <s v="High"/>
    <s v="Low Risk"/>
    <s v="No Discount"/>
    <s v="High Profit Non-Standard Shipping"/>
    <n v="549"/>
  </r>
  <r>
    <x v="4"/>
    <n v="0.03"/>
    <n v="5.08"/>
    <n v="2.0299999999999998"/>
    <n v="1781"/>
    <s v="Jackie Capps"/>
    <s v="Regular Air"/>
    <s v="Home Office"/>
    <s v="Furniture"/>
    <s v="Office Furnishings"/>
    <s v="Wrap Bag"/>
    <s v="Master Caster Door Stop, Brown"/>
    <n v="0.51"/>
    <x v="0"/>
    <x v="0"/>
    <s v="California"/>
    <x v="472"/>
    <n v="94070"/>
    <d v="2015-01-07T00:00:00"/>
    <d v="2015-01-12T00:00:00"/>
    <n v="15.1524"/>
    <n v="4"/>
    <n v="21.96"/>
    <n v="89858"/>
    <s v="High"/>
    <s v="Low Risk"/>
    <s v="Discount Applied"/>
    <s v="Other"/>
    <n v="1790"/>
  </r>
  <r>
    <x v="0"/>
    <n v="0.03"/>
    <n v="3.28"/>
    <n v="3.97"/>
    <n v="1782"/>
    <s v="Lawrence Dennis"/>
    <s v="Regular Air"/>
    <s v="Home Office"/>
    <s v="Office Supplies"/>
    <s v="Pens &amp; Art Supplies"/>
    <s v="Wrap Bag"/>
    <s v="Newell 342"/>
    <n v="0.56000000000000005"/>
    <x v="0"/>
    <x v="0"/>
    <s v="California"/>
    <x v="473"/>
    <n v="92672"/>
    <d v="2015-01-06T00:00:00"/>
    <d v="2015-01-08T00:00:00"/>
    <n v="-90.755600000000001"/>
    <n v="7"/>
    <n v="24.57"/>
    <n v="89856"/>
    <s v="Low"/>
    <s v="Low Risk"/>
    <s v="Discount Applied"/>
    <s v="Other"/>
    <n v="1773"/>
  </r>
  <r>
    <x v="2"/>
    <n v="0.04"/>
    <n v="205.99"/>
    <n v="8.99"/>
    <n v="1788"/>
    <s v="Valerie Siegel"/>
    <s v="Regular Air"/>
    <s v="Home Office"/>
    <s v="Technology"/>
    <s v="Telephones and Communication"/>
    <s v="Small Box"/>
    <s v="TimeportP7382"/>
    <n v="0.56000000000000005"/>
    <x v="0"/>
    <x v="3"/>
    <s v="Georgia"/>
    <x v="432"/>
    <n v="30188"/>
    <d v="2015-01-21T00:00:00"/>
    <d v="2015-01-22T00:00:00"/>
    <n v="960.98400000000004"/>
    <n v="6"/>
    <n v="1008.53"/>
    <n v="88256"/>
    <s v="High"/>
    <s v="Low Risk"/>
    <s v="Discount Applied"/>
    <s v="Other"/>
    <n v="421"/>
  </r>
  <r>
    <x v="2"/>
    <n v="0.04"/>
    <n v="880.98"/>
    <n v="44.55"/>
    <n v="1793"/>
    <s v="Derek Jernigan"/>
    <s v="Delivery Truck"/>
    <s v="Home Office"/>
    <s v="Furniture"/>
    <s v="Bookcases"/>
    <s v="Jumbo Box"/>
    <s v="Riverside Palais Royal Lawyers Bookcase, Royale Cherry Finish"/>
    <n v="0.62"/>
    <x v="0"/>
    <x v="2"/>
    <s v="Illinois"/>
    <x v="474"/>
    <n v="61401"/>
    <d v="2015-01-06T00:00:00"/>
    <d v="2015-01-07T00:00:00"/>
    <n v="-13706.464"/>
    <n v="8"/>
    <n v="6968.9"/>
    <n v="87853"/>
    <s v="Low"/>
    <s v="Low Risk"/>
    <s v="Discount Applied"/>
    <s v="Other"/>
    <n v="51"/>
  </r>
  <r>
    <x v="2"/>
    <n v="0.04"/>
    <n v="3.68"/>
    <n v="1.32"/>
    <n v="1802"/>
    <s v="Jack Morse"/>
    <s v="Regular Air"/>
    <s v="Home Office"/>
    <s v="Office Supplies"/>
    <s v="Scissors, Rulers and Trimmers"/>
    <s v="Wrap Bag"/>
    <s v="*Staples* vLetter Openers, 2/Pack"/>
    <n v="0.83"/>
    <x v="0"/>
    <x v="3"/>
    <s v="Florida"/>
    <x v="466"/>
    <n v="34698"/>
    <d v="2015-06-01T00:00:00"/>
    <d v="2015-06-02T00:00:00"/>
    <n v="300.92579999999998"/>
    <n v="11"/>
    <n v="41.29"/>
    <n v="91543"/>
    <s v="High"/>
    <s v="Low Risk"/>
    <s v="Discount Applied"/>
    <s v="Other"/>
    <n v="1609"/>
  </r>
  <r>
    <x v="3"/>
    <n v="0.01"/>
    <n v="8.1199999999999992"/>
    <n v="2.83"/>
    <n v="1808"/>
    <s v="Joyce Knox"/>
    <s v="Express Air"/>
    <s v="Home Office"/>
    <s v="Technology"/>
    <s v="Computer Peripherals"/>
    <s v="Small Pack"/>
    <s v="Imation Neon Mac Format Diskettes, 10/Pack"/>
    <n v="0.77"/>
    <x v="0"/>
    <x v="1"/>
    <s v="West Virginia"/>
    <x v="475"/>
    <n v="26101"/>
    <d v="2015-03-17T00:00:00"/>
    <d v="2015-03-18T00:00:00"/>
    <n v="-40.76"/>
    <n v="10"/>
    <n v="88.64"/>
    <n v="89251"/>
    <s v="Low"/>
    <s v="Low Risk"/>
    <s v="Discount Applied"/>
    <s v="Other"/>
    <n v="1292"/>
  </r>
  <r>
    <x v="1"/>
    <n v="0.09"/>
    <n v="77.510000000000005"/>
    <n v="4"/>
    <n v="1814"/>
    <s v="Albert Tyson"/>
    <s v="Express Air"/>
    <s v="Home Office"/>
    <s v="Technology"/>
    <s v="Computer Peripherals"/>
    <s v="Small Box"/>
    <s v="Micro Innovations Media Access Pro Keyboard"/>
    <n v="0.76"/>
    <x v="0"/>
    <x v="3"/>
    <s v="Mississippi"/>
    <x v="476"/>
    <n v="38654"/>
    <d v="2015-05-23T00:00:00"/>
    <d v="2015-05-25T00:00:00"/>
    <n v="-986.52399999999989"/>
    <n v="17"/>
    <n v="1300.54"/>
    <n v="90524"/>
    <s v="Low"/>
    <s v="Low Risk"/>
    <s v="Discount Applied"/>
    <s v="Other"/>
    <n v="351"/>
  </r>
  <r>
    <x v="1"/>
    <n v="0"/>
    <n v="2.88"/>
    <n v="0.7"/>
    <n v="1814"/>
    <s v="Albert Tyson"/>
    <s v="Regular Air"/>
    <s v="Home Office"/>
    <s v="Office Supplies"/>
    <s v="Pens &amp; Art Supplies"/>
    <s v="Wrap Bag"/>
    <s v="Newell 340"/>
    <n v="0.56000000000000005"/>
    <x v="0"/>
    <x v="3"/>
    <s v="Mississippi"/>
    <x v="476"/>
    <n v="38654"/>
    <d v="2015-05-23T00:00:00"/>
    <d v="2015-05-25T00:00:00"/>
    <n v="-141.666"/>
    <n v="13"/>
    <n v="38.06"/>
    <n v="90524"/>
    <s v="Low"/>
    <s v="Low Risk"/>
    <s v="No Discount"/>
    <s v="Other"/>
    <n v="1641"/>
  </r>
  <r>
    <x v="3"/>
    <n v="0.06"/>
    <n v="90.97"/>
    <n v="14"/>
    <n v="1815"/>
    <s v="Marvin Yang"/>
    <s v="Delivery Truck"/>
    <s v="Home Office"/>
    <s v="Technology"/>
    <s v="Office Machines"/>
    <s v="Jumbo Drum"/>
    <s v="Lexmark Z54se Color Inkjet Printer"/>
    <n v="0.36"/>
    <x v="0"/>
    <x v="3"/>
    <s v="Mississippi"/>
    <x v="477"/>
    <n v="39208"/>
    <d v="2015-02-11T00:00:00"/>
    <d v="2015-02-12T00:00:00"/>
    <n v="47.334000000000003"/>
    <n v="14"/>
    <n v="1263.3499999999999"/>
    <n v="90525"/>
    <s v="High"/>
    <s v="Low Risk"/>
    <s v="Discount Applied"/>
    <s v="Other"/>
    <n v="358"/>
  </r>
  <r>
    <x v="4"/>
    <n v="0.01"/>
    <n v="10.48"/>
    <n v="2.89"/>
    <n v="1816"/>
    <s v="Danielle Schneider"/>
    <s v="Regular Air"/>
    <s v="Home Office"/>
    <s v="Office Supplies"/>
    <s v="Pens &amp; Art Supplies"/>
    <s v="Small Pack"/>
    <s v="Staples Battery-Operated Desktop Pencil Sharpener"/>
    <n v="0.6"/>
    <x v="0"/>
    <x v="2"/>
    <s v="Michigan"/>
    <x v="20"/>
    <n v="48187"/>
    <d v="2015-02-05T00:00:00"/>
    <d v="2015-02-07T00:00:00"/>
    <n v="60.561599999999999"/>
    <n v="19"/>
    <n v="202.38"/>
    <n v="85990"/>
    <s v="High"/>
    <s v="Low Risk"/>
    <s v="Discount Applied"/>
    <s v="Other"/>
    <n v="977"/>
  </r>
  <r>
    <x v="1"/>
    <n v="0.06"/>
    <n v="17.98"/>
    <n v="8.51"/>
    <n v="1818"/>
    <s v="Ian Hall"/>
    <s v="Regular Air"/>
    <s v="Home Office"/>
    <s v="Technology"/>
    <s v="Office Machines"/>
    <s v="Medium Box"/>
    <s v="Canon P1-DHIII Palm Printing Calculator"/>
    <n v="0.4"/>
    <x v="0"/>
    <x v="2"/>
    <s v="Michigan"/>
    <x v="478"/>
    <n v="48126"/>
    <d v="2015-04-15T00:00:00"/>
    <d v="2015-04-17T00:00:00"/>
    <n v="-47.243088"/>
    <n v="3"/>
    <n v="56.38"/>
    <n v="85991"/>
    <s v="Low"/>
    <s v="Low Risk"/>
    <s v="Discount Applied"/>
    <s v="Other"/>
    <n v="1487"/>
  </r>
  <r>
    <x v="1"/>
    <n v="0.1"/>
    <n v="9.99"/>
    <n v="4.78"/>
    <n v="1818"/>
    <s v="Ian Hall"/>
    <s v="Express Air"/>
    <s v="Home Office"/>
    <s v="Office Supplies"/>
    <s v="Paper"/>
    <s v="Small Box"/>
    <s v="Xerox 1896"/>
    <n v="0.4"/>
    <x v="0"/>
    <x v="2"/>
    <s v="Michigan"/>
    <x v="478"/>
    <n v="48126"/>
    <d v="2015-04-15T00:00:00"/>
    <d v="2015-04-18T00:00:00"/>
    <n v="9.1539999999999999"/>
    <n v="12"/>
    <n v="119.13"/>
    <n v="85991"/>
    <s v="High"/>
    <s v="Low Risk"/>
    <s v="Discount Applied"/>
    <s v="Other"/>
    <n v="1175"/>
  </r>
  <r>
    <x v="4"/>
    <n v="0.01"/>
    <n v="10.48"/>
    <n v="2.89"/>
    <n v="1821"/>
    <s v="Vanessa Boyer"/>
    <s v="Regular Air"/>
    <s v="Home Office"/>
    <s v="Office Supplies"/>
    <s v="Pens &amp; Art Supplies"/>
    <s v="Small Pack"/>
    <s v="Staples Battery-Operated Desktop Pencil Sharpener"/>
    <n v="0.6"/>
    <x v="0"/>
    <x v="1"/>
    <s v="New York"/>
    <x v="8"/>
    <n v="10177"/>
    <d v="2015-02-05T00:00:00"/>
    <d v="2015-02-07T00:00:00"/>
    <n v="40.92"/>
    <n v="76"/>
    <n v="809.51"/>
    <n v="34435"/>
    <s v="High"/>
    <s v="Low Risk"/>
    <s v="Discount Applied"/>
    <s v="Other"/>
    <n v="484"/>
  </r>
  <r>
    <x v="1"/>
    <n v="7.0000000000000007E-2"/>
    <n v="18.649999999999999"/>
    <n v="3.77"/>
    <n v="1821"/>
    <s v="Vanessa Boyer"/>
    <s v="Regular Air"/>
    <s v="Home Office"/>
    <s v="Furniture"/>
    <s v="Office Furnishings"/>
    <s v="Small Pack"/>
    <s v="3M Polarizing Light Filter Sleeves"/>
    <n v="0.39"/>
    <x v="0"/>
    <x v="1"/>
    <s v="New York"/>
    <x v="8"/>
    <n v="10177"/>
    <d v="2015-04-15T00:00:00"/>
    <d v="2015-04-16T00:00:00"/>
    <n v="149.72"/>
    <n v="34"/>
    <n v="643.64"/>
    <n v="47108"/>
    <s v="High"/>
    <s v="Low Risk"/>
    <s v="Discount Applied"/>
    <s v="Other"/>
    <n v="557"/>
  </r>
  <r>
    <x v="1"/>
    <n v="0.06"/>
    <n v="17.98"/>
    <n v="8.51"/>
    <n v="1821"/>
    <s v="Vanessa Boyer"/>
    <s v="Regular Air"/>
    <s v="Home Office"/>
    <s v="Technology"/>
    <s v="Office Machines"/>
    <s v="Medium Box"/>
    <s v="Canon P1-DHIII Palm Printing Calculator"/>
    <n v="0.4"/>
    <x v="0"/>
    <x v="1"/>
    <s v="New York"/>
    <x v="8"/>
    <n v="10177"/>
    <d v="2015-04-15T00:00:00"/>
    <d v="2015-04-17T00:00:00"/>
    <n v="-52.492319999999999"/>
    <n v="13"/>
    <n v="244.31"/>
    <n v="47108"/>
    <s v="Low"/>
    <s v="Low Risk"/>
    <s v="Discount Applied"/>
    <s v="Other"/>
    <n v="904"/>
  </r>
  <r>
    <x v="1"/>
    <n v="0.1"/>
    <n v="9.99"/>
    <n v="4.78"/>
    <n v="1821"/>
    <s v="Vanessa Boyer"/>
    <s v="Express Air"/>
    <s v="Home Office"/>
    <s v="Office Supplies"/>
    <s v="Paper"/>
    <s v="Small Box"/>
    <s v="Xerox 1896"/>
    <n v="0.4"/>
    <x v="0"/>
    <x v="1"/>
    <s v="New York"/>
    <x v="8"/>
    <n v="10177"/>
    <d v="2015-04-15T00:00:00"/>
    <d v="2015-04-18T00:00:00"/>
    <n v="7.9599999999999991"/>
    <n v="47"/>
    <n v="466.58"/>
    <n v="47108"/>
    <s v="High"/>
    <s v="Low Risk"/>
    <s v="Discount Applied"/>
    <s v="Other"/>
    <n v="664"/>
  </r>
  <r>
    <x v="1"/>
    <n v="0.08"/>
    <n v="175.99"/>
    <n v="8.99"/>
    <n v="1821"/>
    <s v="Vanessa Boyer"/>
    <s v="Express Air"/>
    <s v="Home Office"/>
    <s v="Technology"/>
    <s v="Telephones and Communication"/>
    <s v="Small Box"/>
    <s v="2180"/>
    <n v="0.56999999999999995"/>
    <x v="0"/>
    <x v="1"/>
    <s v="New York"/>
    <x v="8"/>
    <n v="10177"/>
    <d v="2015-04-15T00:00:00"/>
    <d v="2015-04-16T00:00:00"/>
    <n v="-459.08280000000002"/>
    <n v="16"/>
    <n v="2290.69"/>
    <n v="47108"/>
    <s v="Low"/>
    <s v="Low Risk"/>
    <s v="Discount Applied"/>
    <s v="Other"/>
    <n v="216"/>
  </r>
  <r>
    <x v="3"/>
    <n v="0.1"/>
    <n v="52.99"/>
    <n v="19.989999999999998"/>
    <n v="1826"/>
    <s v="Kate Peck"/>
    <s v="Express Air"/>
    <s v="Home Office"/>
    <s v="Office Supplies"/>
    <s v="Storage &amp; Organization"/>
    <s v="Small Box"/>
    <s v="Gould Plastics 9-Pocket Panel Bin, 18-3/8w x 5-1/4d x 20-1/2h, Black"/>
    <n v="0.81"/>
    <x v="0"/>
    <x v="2"/>
    <s v="Iowa"/>
    <x v="479"/>
    <n v="52722"/>
    <d v="2015-04-18T00:00:00"/>
    <d v="2015-04-19T00:00:00"/>
    <n v="-517.16999999999996"/>
    <n v="7"/>
    <n v="337.59"/>
    <n v="86958"/>
    <s v="Low"/>
    <s v="Low Risk"/>
    <s v="Discount Applied"/>
    <s v="Other"/>
    <n v="782"/>
  </r>
  <r>
    <x v="3"/>
    <n v="0"/>
    <n v="9.27"/>
    <n v="4.3899999999999997"/>
    <n v="1826"/>
    <s v="Kate Peck"/>
    <s v="Regular Air"/>
    <s v="Home Office"/>
    <s v="Office Supplies"/>
    <s v="Paper"/>
    <s v="Wrap Bag"/>
    <s v="Wirebound Message Books, Four 2 3/4&quot; x 5&quot; Forms per Page, 600 Sets per Book"/>
    <n v="0.38"/>
    <x v="0"/>
    <x v="2"/>
    <s v="Iowa"/>
    <x v="479"/>
    <n v="52722"/>
    <d v="2015-05-12T00:00:00"/>
    <d v="2015-05-14T00:00:00"/>
    <n v="-7.61"/>
    <n v="1"/>
    <n v="10.65"/>
    <n v="86959"/>
    <s v="Low"/>
    <s v="Low Risk"/>
    <s v="No Discount"/>
    <s v="Other"/>
    <n v="1899"/>
  </r>
  <r>
    <x v="1"/>
    <n v="0"/>
    <n v="5.98"/>
    <n v="0.96"/>
    <n v="1827"/>
    <s v="Vincent Hale"/>
    <s v="Regular Air"/>
    <s v="Home Office"/>
    <s v="Office Supplies"/>
    <s v="Pens &amp; Art Supplies"/>
    <s v="Wrap Bag"/>
    <s v="Newell 315"/>
    <n v="0.6"/>
    <x v="0"/>
    <x v="2"/>
    <s v="Iowa"/>
    <x v="19"/>
    <n v="52601"/>
    <d v="2015-02-19T00:00:00"/>
    <d v="2015-02-20T00:00:00"/>
    <n v="38.039699999999996"/>
    <n v="9"/>
    <n v="55.13"/>
    <n v="86956"/>
    <s v="High"/>
    <s v="Low Risk"/>
    <s v="No Discount"/>
    <s v="Other"/>
    <n v="1499"/>
  </r>
  <r>
    <x v="3"/>
    <n v="7.0000000000000007E-2"/>
    <n v="100.98"/>
    <n v="57.38"/>
    <n v="1827"/>
    <s v="Vincent Hale"/>
    <s v="Delivery Truck"/>
    <s v="Home Office"/>
    <s v="Furniture"/>
    <s v="Bookcases"/>
    <s v="Jumbo Box"/>
    <s v="Bush Westfield Collection Bookcases, Dark Cherry Finish, Fully Assembled"/>
    <n v="0.78"/>
    <x v="0"/>
    <x v="2"/>
    <s v="Iowa"/>
    <x v="19"/>
    <n v="52601"/>
    <d v="2015-04-18T00:00:00"/>
    <d v="2015-04-21T00:00:00"/>
    <n v="-429.86"/>
    <n v="2"/>
    <n v="215.32"/>
    <n v="86958"/>
    <s v="Low"/>
    <s v="Low Risk"/>
    <s v="Discount Applied"/>
    <s v="Other"/>
    <n v="952"/>
  </r>
  <r>
    <x v="3"/>
    <n v="0.03"/>
    <n v="85.99"/>
    <n v="0.99"/>
    <n v="1827"/>
    <s v="Vincent Hale"/>
    <s v="Regular Air"/>
    <s v="Home Office"/>
    <s v="Technology"/>
    <s v="Telephones and Communication"/>
    <s v="Wrap Bag"/>
    <s v="Accessory34"/>
    <n v="0.55000000000000004"/>
    <x v="0"/>
    <x v="2"/>
    <s v="Iowa"/>
    <x v="19"/>
    <n v="52601"/>
    <d v="2015-04-18T00:00:00"/>
    <d v="2015-04-20T00:00:00"/>
    <n v="264.16649999999998"/>
    <n v="5"/>
    <n v="382.85"/>
    <n v="86958"/>
    <s v="High"/>
    <s v="Low Risk"/>
    <s v="Discount Applied"/>
    <s v="Other"/>
    <n v="731"/>
  </r>
  <r>
    <x v="1"/>
    <n v="0.02"/>
    <n v="5.98"/>
    <n v="5.46"/>
    <n v="1828"/>
    <s v="Stacey Lucas"/>
    <s v="Regular Air"/>
    <s v="Home Office"/>
    <s v="Office Supplies"/>
    <s v="Paper"/>
    <s v="Small Box"/>
    <s v="Xerox 1983"/>
    <n v="0.36"/>
    <x v="0"/>
    <x v="2"/>
    <s v="Iowa"/>
    <x v="480"/>
    <n v="50613"/>
    <d v="2015-02-19T00:00:00"/>
    <d v="2015-02-20T00:00:00"/>
    <n v="-47.12"/>
    <n v="7"/>
    <n v="44.8"/>
    <n v="86956"/>
    <s v="Low"/>
    <s v="Low Risk"/>
    <s v="Discount Applied"/>
    <s v="Other"/>
    <n v="1577"/>
  </r>
  <r>
    <x v="4"/>
    <n v="0.05"/>
    <n v="7.1"/>
    <n v="6.05"/>
    <n v="1828"/>
    <s v="Stacey Lucas"/>
    <s v="Regular Air"/>
    <s v="Home Office"/>
    <s v="Office Supplies"/>
    <s v="Binders and Binder Accessories"/>
    <s v="Small Box"/>
    <s v="Wilson Jones Hanging View Binder, White, 1&quot;"/>
    <n v="0.39"/>
    <x v="0"/>
    <x v="2"/>
    <s v="Iowa"/>
    <x v="480"/>
    <n v="50613"/>
    <d v="2015-01-06T00:00:00"/>
    <d v="2015-01-06T00:00:00"/>
    <n v="-101.24600000000001"/>
    <n v="14"/>
    <n v="100.99"/>
    <n v="86960"/>
    <s v="Low"/>
    <s v="Low Risk"/>
    <s v="Discount Applied"/>
    <s v="Other"/>
    <n v="1232"/>
  </r>
  <r>
    <x v="4"/>
    <n v="0.04"/>
    <n v="20.95"/>
    <n v="4"/>
    <n v="1828"/>
    <s v="Stacey Lucas"/>
    <s v="Regular Air"/>
    <s v="Home Office"/>
    <s v="Technology"/>
    <s v="Computer Peripherals"/>
    <s v="Small Box"/>
    <s v="Fellowes Basic 104-Key Keyboard, Platinum"/>
    <n v="0.6"/>
    <x v="0"/>
    <x v="2"/>
    <s v="Iowa"/>
    <x v="480"/>
    <n v="50613"/>
    <d v="2015-01-06T00:00:00"/>
    <d v="2015-01-11T00:00:00"/>
    <n v="-1.88"/>
    <n v="7"/>
    <n v="142.06"/>
    <n v="86960"/>
    <s v="Low"/>
    <s v="Low Risk"/>
    <s v="Discount Applied"/>
    <s v="Other"/>
    <n v="1103"/>
  </r>
  <r>
    <x v="2"/>
    <n v="0.01"/>
    <n v="10.64"/>
    <n v="5.16"/>
    <n v="1829"/>
    <s v="Suzanne Cochran"/>
    <s v="Express Air"/>
    <s v="Home Office"/>
    <s v="Furniture"/>
    <s v="Office Furnishings"/>
    <s v="Small Box"/>
    <s v="Eldon Expressions Punched Metal &amp; Wood Desk Accessories, Pewter &amp; Cherry"/>
    <n v="0.56999999999999995"/>
    <x v="0"/>
    <x v="2"/>
    <s v="Iowa"/>
    <x v="481"/>
    <n v="52402"/>
    <d v="2015-03-25T00:00:00"/>
    <d v="2015-03-27T00:00:00"/>
    <n v="-11.69"/>
    <n v="5"/>
    <n v="58.52"/>
    <n v="86957"/>
    <s v="Low"/>
    <s v="Low Risk"/>
    <s v="Discount Applied"/>
    <s v="Other"/>
    <n v="1468"/>
  </r>
  <r>
    <x v="4"/>
    <n v="0.05"/>
    <n v="39.06"/>
    <n v="10.55"/>
    <n v="1829"/>
    <s v="Suzanne Cochran"/>
    <s v="Regular Air"/>
    <s v="Home Office"/>
    <s v="Office Supplies"/>
    <s v="Binders and Binder Accessories"/>
    <s v="Small Box"/>
    <s v="Ibico Recycled Linen-Style Covers"/>
    <n v="0.37"/>
    <x v="0"/>
    <x v="2"/>
    <s v="Iowa"/>
    <x v="481"/>
    <n v="52402"/>
    <d v="2015-01-06T00:00:00"/>
    <d v="2015-01-13T00:00:00"/>
    <n v="250.98059999999998"/>
    <n v="9"/>
    <n v="363.74"/>
    <n v="86960"/>
    <s v="High"/>
    <s v="Low Risk"/>
    <s v="Discount Applied"/>
    <s v="Other"/>
    <n v="756"/>
  </r>
  <r>
    <x v="4"/>
    <n v="0.04"/>
    <n v="3.52"/>
    <n v="6.83"/>
    <n v="1829"/>
    <s v="Suzanne Cochran"/>
    <s v="Regular Air"/>
    <s v="Home Office"/>
    <s v="Office Supplies"/>
    <s v="Binders and Binder Accessories"/>
    <s v="Small Box"/>
    <s v="Self-Adhesive Ring Binder Labels"/>
    <n v="0.38"/>
    <x v="0"/>
    <x v="2"/>
    <s v="Iowa"/>
    <x v="481"/>
    <n v="52402"/>
    <d v="2015-01-06T00:00:00"/>
    <d v="2015-01-15T00:00:00"/>
    <n v="-57.753"/>
    <n v="4"/>
    <n v="15.93"/>
    <n v="86960"/>
    <s v="Low"/>
    <s v="Low Risk"/>
    <s v="Discount Applied"/>
    <s v="Other"/>
    <n v="1858"/>
  </r>
  <r>
    <x v="4"/>
    <n v="0.02"/>
    <n v="15.51"/>
    <n v="17.78"/>
    <n v="1829"/>
    <s v="Suzanne Cochran"/>
    <s v="Regular Air"/>
    <s v="Home Office"/>
    <s v="Office Supplies"/>
    <s v="Storage &amp; Organization"/>
    <s v="Small Box"/>
    <s v="Tenex File Box, Personal Filing Tote with Lid, Black"/>
    <n v="0.59"/>
    <x v="0"/>
    <x v="2"/>
    <s v="Iowa"/>
    <x v="481"/>
    <n v="52402"/>
    <d v="2015-01-06T00:00:00"/>
    <d v="2015-01-13T00:00:00"/>
    <n v="-47.97"/>
    <n v="1"/>
    <n v="21.28"/>
    <n v="86960"/>
    <s v="Low"/>
    <s v="Low Risk"/>
    <s v="Discount Applied"/>
    <s v="Other"/>
    <n v="1799"/>
  </r>
  <r>
    <x v="0"/>
    <n v="0.01"/>
    <n v="155.99"/>
    <n v="8.99"/>
    <n v="1836"/>
    <s v="Dwight Albright Huffman"/>
    <s v="Express Air"/>
    <s v="Home Office"/>
    <s v="Technology"/>
    <s v="Telephones and Communication"/>
    <s v="Small Box"/>
    <s v="CF 688"/>
    <n v="0.57999999999999996"/>
    <x v="0"/>
    <x v="0"/>
    <s v="California"/>
    <x v="49"/>
    <n v="94110"/>
    <d v="2015-04-19T00:00:00"/>
    <d v="2015-04-20T00:00:00"/>
    <n v="-219.07908"/>
    <n v="5"/>
    <n v="675.83"/>
    <n v="86600"/>
    <s v="Low"/>
    <s v="Low Risk"/>
    <s v="Discount Applied"/>
    <s v="Other"/>
    <n v="539"/>
  </r>
  <r>
    <x v="0"/>
    <n v="0.01"/>
    <n v="5.98"/>
    <n v="5.46"/>
    <n v="1837"/>
    <s v="Herbert Williamson"/>
    <s v="Regular Air"/>
    <s v="Home Office"/>
    <s v="Office Supplies"/>
    <s v="Paper"/>
    <s v="Small Box"/>
    <s v="Xerox 1983"/>
    <n v="0.36"/>
    <x v="0"/>
    <x v="0"/>
    <s v="California"/>
    <x v="1"/>
    <n v="91776"/>
    <d v="2015-04-19T00:00:00"/>
    <d v="2015-04-21T00:00:00"/>
    <n v="-18.878399999999999"/>
    <n v="4"/>
    <n v="28"/>
    <n v="86600"/>
    <s v="Low"/>
    <s v="Low Risk"/>
    <s v="Discount Applied"/>
    <s v="Other"/>
    <n v="1739"/>
  </r>
  <r>
    <x v="1"/>
    <n v="7.0000000000000007E-2"/>
    <n v="40.98"/>
    <n v="2.99"/>
    <n v="1840"/>
    <s v="Clifford Webb"/>
    <s v="Regular Air"/>
    <s v="Home Office"/>
    <s v="Office Supplies"/>
    <s v="Binders and Binder Accessories"/>
    <s v="Small Box"/>
    <s v="Avery Trapezoid Ring Binder, 3&quot; Capacity, Black, 1040 sheets"/>
    <n v="0.36"/>
    <x v="0"/>
    <x v="1"/>
    <s v="Massachusetts"/>
    <x v="482"/>
    <n v="1469"/>
    <d v="2015-03-30T00:00:00"/>
    <d v="2015-04-01T00:00:00"/>
    <n v="369.20519999999999"/>
    <n v="13"/>
    <n v="535.08000000000004"/>
    <n v="86599"/>
    <s v="High"/>
    <s v="Low Risk"/>
    <s v="Discount Applied"/>
    <s v="Other"/>
    <n v="625"/>
  </r>
  <r>
    <x v="0"/>
    <n v="0.09"/>
    <n v="35.99"/>
    <n v="1.1000000000000001"/>
    <n v="1849"/>
    <s v="Michelle Steele"/>
    <s v="Regular Air"/>
    <s v="Home Office"/>
    <s v="Technology"/>
    <s v="Telephones and Communication"/>
    <s v="Small Box"/>
    <s v="Accessory35"/>
    <n v="0.55000000000000004"/>
    <x v="0"/>
    <x v="3"/>
    <s v="Alabama"/>
    <x v="483"/>
    <n v="36330"/>
    <d v="2015-04-01T00:00:00"/>
    <d v="2015-04-03T00:00:00"/>
    <n v="19.350000000000001"/>
    <n v="8"/>
    <n v="222.71"/>
    <n v="89697"/>
    <s v="High"/>
    <s v="Low Risk"/>
    <s v="Discount Applied"/>
    <s v="Other"/>
    <n v="943"/>
  </r>
  <r>
    <x v="0"/>
    <n v="0.01"/>
    <n v="125.99"/>
    <n v="2.5"/>
    <n v="1849"/>
    <s v="Michelle Steele"/>
    <s v="Regular Air"/>
    <s v="Home Office"/>
    <s v="Technology"/>
    <s v="Telephones and Communication"/>
    <s v="Small Box"/>
    <s v="i2000"/>
    <n v="0.6"/>
    <x v="0"/>
    <x v="3"/>
    <s v="Alabama"/>
    <x v="483"/>
    <n v="36330"/>
    <d v="2015-04-01T00:00:00"/>
    <d v="2015-04-02T00:00:00"/>
    <n v="-967.83399999999995"/>
    <n v="2"/>
    <n v="220.52"/>
    <n v="89697"/>
    <s v="Low"/>
    <s v="Low Risk"/>
    <s v="Discount Applied"/>
    <s v="Other"/>
    <n v="947"/>
  </r>
  <r>
    <x v="1"/>
    <n v="0.06"/>
    <n v="6.48"/>
    <n v="5.14"/>
    <n v="1852"/>
    <s v="Joy Kaplan McNeill"/>
    <s v="Express Air"/>
    <s v="Home Office"/>
    <s v="Office Supplies"/>
    <s v="Paper"/>
    <s v="Small Box"/>
    <s v="Xerox 23"/>
    <n v="0.37"/>
    <x v="0"/>
    <x v="0"/>
    <s v="California"/>
    <x v="484"/>
    <n v="92008"/>
    <d v="2015-03-19T00:00:00"/>
    <d v="2015-03-21T00:00:00"/>
    <n v="-28.45"/>
    <n v="10"/>
    <n v="68.34"/>
    <n v="86847"/>
    <s v="Low"/>
    <s v="Low Risk"/>
    <s v="Discount Applied"/>
    <s v="Other"/>
    <n v="1402"/>
  </r>
  <r>
    <x v="1"/>
    <n v="0.02"/>
    <n v="30.73"/>
    <n v="4"/>
    <n v="1854"/>
    <s v="Erika Morgan"/>
    <s v="Regular Air"/>
    <s v="Home Office"/>
    <s v="Technology"/>
    <s v="Computer Peripherals"/>
    <s v="Small Box"/>
    <s v="Fellowes 17-key keypad for PS/2 interface"/>
    <n v="0.75"/>
    <x v="0"/>
    <x v="1"/>
    <s v="Connecticut"/>
    <x v="161"/>
    <n v="6478"/>
    <d v="2015-03-19T00:00:00"/>
    <d v="2015-03-22T00:00:00"/>
    <n v="72.78"/>
    <n v="16"/>
    <n v="522.22"/>
    <n v="86847"/>
    <s v="High"/>
    <s v="Low Risk"/>
    <s v="Discount Applied"/>
    <s v="Other"/>
    <n v="628"/>
  </r>
  <r>
    <x v="2"/>
    <n v="0.09"/>
    <n v="5.98"/>
    <n v="1.49"/>
    <n v="1860"/>
    <s v="Gina B Hess"/>
    <s v="Regular Air"/>
    <s v="Home Office"/>
    <s v="Office Supplies"/>
    <s v="Binders and Binder Accessories"/>
    <s v="Small Box"/>
    <s v="Avery Hanging File Binders"/>
    <n v="0.39"/>
    <x v="0"/>
    <x v="1"/>
    <s v="Massachusetts"/>
    <x v="485"/>
    <n v="1570"/>
    <d v="2015-06-15T00:00:00"/>
    <d v="2015-06-17T00:00:00"/>
    <n v="13.2294"/>
    <n v="5"/>
    <n v="28.01"/>
    <n v="86846"/>
    <s v="High"/>
    <s v="Low Risk"/>
    <s v="Discount Applied"/>
    <s v="Other"/>
    <n v="1738"/>
  </r>
  <r>
    <x v="1"/>
    <n v="0.08"/>
    <n v="8.09"/>
    <n v="7.96"/>
    <n v="1869"/>
    <s v="Roberta Daniel"/>
    <s v="Regular Air"/>
    <s v="Home Office"/>
    <s v="Furniture"/>
    <s v="Office Furnishings"/>
    <s v="Small Box"/>
    <s v="6&quot; Cubicle Wall Clock, Black"/>
    <n v="0.49"/>
    <x v="0"/>
    <x v="0"/>
    <s v="New Mexico"/>
    <x v="486"/>
    <n v="88310"/>
    <d v="2015-05-03T00:00:00"/>
    <d v="2015-05-04T00:00:00"/>
    <n v="-88.82"/>
    <n v="10"/>
    <n v="80.349999999999994"/>
    <n v="89209"/>
    <s v="Low"/>
    <s v="Low Risk"/>
    <s v="Discount Applied"/>
    <s v="Other"/>
    <n v="1332"/>
  </r>
  <r>
    <x v="3"/>
    <n v="0.03"/>
    <n v="90.48"/>
    <n v="19.989999999999998"/>
    <n v="1873"/>
    <s v="Lisa Kim"/>
    <s v="Regular Air"/>
    <s v="Home Office"/>
    <s v="Office Supplies"/>
    <s v="Envelopes"/>
    <s v="Small Box"/>
    <s v="Tyvek® Side-Opening Peel &amp; Seel® Expanding Envelopes"/>
    <n v="0.4"/>
    <x v="0"/>
    <x v="3"/>
    <s v="Florida"/>
    <x v="487"/>
    <n v="33403"/>
    <d v="2015-01-17T00:00:00"/>
    <d v="2015-01-19T00:00:00"/>
    <n v="15.353999999999999"/>
    <n v="1"/>
    <n v="99.69"/>
    <n v="90099"/>
    <s v="High"/>
    <s v="Low Risk"/>
    <s v="Discount Applied"/>
    <s v="Other"/>
    <n v="1242"/>
  </r>
  <r>
    <x v="3"/>
    <n v="0.06"/>
    <n v="22.84"/>
    <n v="8.18"/>
    <n v="1873"/>
    <s v="Lisa Kim"/>
    <s v="Regular Air"/>
    <s v="Home Office"/>
    <s v="Office Supplies"/>
    <s v="Paper"/>
    <s v="Small Box"/>
    <s v="Xerox 1991"/>
    <n v="0.39"/>
    <x v="0"/>
    <x v="3"/>
    <s v="Florida"/>
    <x v="487"/>
    <n v="33403"/>
    <d v="2015-01-17T00:00:00"/>
    <d v="2015-01-17T00:00:00"/>
    <n v="-357.92399999999998"/>
    <n v="7"/>
    <n v="152.49"/>
    <n v="90099"/>
    <s v="Low"/>
    <s v="Low Risk"/>
    <s v="Discount Applied"/>
    <s v="Other"/>
    <n v="1074"/>
  </r>
  <r>
    <x v="2"/>
    <n v="0.09"/>
    <n v="95.99"/>
    <n v="4.9000000000000004"/>
    <n v="1875"/>
    <s v="Martin Kirk"/>
    <s v="Regular Air"/>
    <s v="Home Office"/>
    <s v="Technology"/>
    <s v="Telephones and Communication"/>
    <s v="Small Box"/>
    <s v="T60"/>
    <n v="0.56000000000000005"/>
    <x v="0"/>
    <x v="3"/>
    <s v="Virginia"/>
    <x v="488"/>
    <n v="23320"/>
    <d v="2015-01-29T00:00:00"/>
    <d v="2015-01-31T00:00:00"/>
    <n v="34.302"/>
    <n v="4"/>
    <n v="320.75"/>
    <n v="90899"/>
    <s v="High"/>
    <s v="Low Risk"/>
    <s v="Discount Applied"/>
    <s v="Other"/>
    <n v="800"/>
  </r>
  <r>
    <x v="1"/>
    <n v="0.09"/>
    <n v="5.78"/>
    <n v="5.67"/>
    <n v="1882"/>
    <s v="Anita Kent"/>
    <s v="Regular Air"/>
    <s v="Home Office"/>
    <s v="Office Supplies"/>
    <s v="Paper"/>
    <s v="Small Box"/>
    <s v="Xerox 1978"/>
    <n v="0.36"/>
    <x v="0"/>
    <x v="1"/>
    <s v="New Jersey"/>
    <x v="489"/>
    <n v="7036"/>
    <d v="2015-03-01T00:00:00"/>
    <d v="2015-03-03T00:00:00"/>
    <n v="-7.96"/>
    <n v="1"/>
    <n v="11.35"/>
    <n v="87378"/>
    <s v="Low"/>
    <s v="Low Risk"/>
    <s v="Discount Applied"/>
    <s v="Other"/>
    <n v="1891"/>
  </r>
  <r>
    <x v="1"/>
    <n v="0.05"/>
    <n v="535.64"/>
    <n v="14.7"/>
    <n v="1885"/>
    <s v="Jacob Hirsch"/>
    <s v="Delivery Truck"/>
    <s v="Home Office"/>
    <s v="Technology"/>
    <s v="Office Machines"/>
    <s v="Jumbo Drum"/>
    <s v="Epson LQ-870 Dot Matrix Printer"/>
    <n v="0.59"/>
    <x v="0"/>
    <x v="1"/>
    <s v="Rhode Island"/>
    <x v="490"/>
    <n v="2806"/>
    <d v="2015-03-01T00:00:00"/>
    <d v="2015-03-03T00:00:00"/>
    <n v="4407.4399999999996"/>
    <n v="15"/>
    <n v="7029.1"/>
    <n v="87378"/>
    <s v="High"/>
    <s v="Low Risk"/>
    <s v="Discount Applied"/>
    <s v="Other"/>
    <n v="50"/>
  </r>
  <r>
    <x v="4"/>
    <n v="0.09"/>
    <n v="78.8"/>
    <n v="35"/>
    <n v="1889"/>
    <s v="Oscar Bowers"/>
    <s v="Regular Air"/>
    <s v="Home Office"/>
    <s v="Office Supplies"/>
    <s v="Storage &amp; Organization"/>
    <s v="Large Box"/>
    <s v="Space Solutions™ Industrial Galvanized Steel Shelving."/>
    <n v="0.83"/>
    <x v="0"/>
    <x v="1"/>
    <s v="Ohio"/>
    <x v="457"/>
    <n v="45429"/>
    <d v="2015-04-17T00:00:00"/>
    <d v="2015-04-21T00:00:00"/>
    <n v="-1025.0172"/>
    <n v="14"/>
    <n v="1059.3800000000001"/>
    <n v="90631"/>
    <s v="Low"/>
    <s v="Low Risk"/>
    <s v="Discount Applied"/>
    <s v="Other"/>
    <n v="404"/>
  </r>
  <r>
    <x v="1"/>
    <n v="0.03"/>
    <n v="320.64"/>
    <n v="29.2"/>
    <n v="1891"/>
    <s v="Gretchen Levine"/>
    <s v="Delivery Truck"/>
    <s v="Home Office"/>
    <s v="Furniture"/>
    <s v="Tables"/>
    <s v="Jumbo Box"/>
    <s v="Chromcraft 48&quot; x 96&quot; Racetrack Double Pedestal Table"/>
    <n v="0.66"/>
    <x v="0"/>
    <x v="1"/>
    <s v="Ohio"/>
    <x v="491"/>
    <n v="45801"/>
    <d v="2015-04-05T00:00:00"/>
    <d v="2015-04-07T00:00:00"/>
    <n v="429.75435600000003"/>
    <n v="7"/>
    <n v="2233.46"/>
    <n v="90630"/>
    <s v="High"/>
    <s v="Low Risk"/>
    <s v="Discount Applied"/>
    <s v="Other"/>
    <n v="221"/>
  </r>
  <r>
    <x v="4"/>
    <n v="0.03"/>
    <n v="180.98"/>
    <n v="26.2"/>
    <n v="1893"/>
    <s v="Melanie Burgess"/>
    <s v="Delivery Truck"/>
    <s v="Home Office"/>
    <s v="Furniture"/>
    <s v="Chairs &amp; Chairmats"/>
    <s v="Jumbo Drum"/>
    <s v="Global Ergonomic Managers Chair"/>
    <n v="0.59"/>
    <x v="0"/>
    <x v="2"/>
    <s v="Missouri"/>
    <x v="492"/>
    <n v="63119"/>
    <d v="2015-04-26T00:00:00"/>
    <d v="2015-04-30T00:00:00"/>
    <n v="588.54"/>
    <n v="5"/>
    <n v="928.92"/>
    <n v="91262"/>
    <s v="High"/>
    <s v="Low Risk"/>
    <s v="Discount Applied"/>
    <s v="Other"/>
    <n v="442"/>
  </r>
  <r>
    <x v="2"/>
    <n v="0"/>
    <n v="300.98"/>
    <n v="164.73"/>
    <n v="1894"/>
    <s v="Maureen Herbert Hood"/>
    <s v="Delivery Truck"/>
    <s v="Home Office"/>
    <s v="Furniture"/>
    <s v="Chairs &amp; Chairmats"/>
    <s v="Jumbo Drum"/>
    <s v="Global Leather and Oak Executive Chair, Black"/>
    <n v="0.56000000000000005"/>
    <x v="0"/>
    <x v="2"/>
    <s v="Wisconsin"/>
    <x v="493"/>
    <n v="54915"/>
    <d v="2015-02-24T00:00:00"/>
    <d v="2015-02-25T00:00:00"/>
    <n v="2653.2914999999998"/>
    <n v="12"/>
    <n v="3845.35"/>
    <n v="91261"/>
    <s v="High"/>
    <s v="Low Risk"/>
    <s v="No Discount"/>
    <s v="Other"/>
    <n v="124"/>
  </r>
  <r>
    <x v="2"/>
    <n v="0.09"/>
    <n v="2.94"/>
    <n v="0.96"/>
    <n v="1894"/>
    <s v="Maureen Herbert Hood"/>
    <s v="Regular Air"/>
    <s v="Home Office"/>
    <s v="Office Supplies"/>
    <s v="Pens &amp; Art Supplies"/>
    <s v="Wrap Bag"/>
    <s v="Newell 343"/>
    <n v="0.57999999999999996"/>
    <x v="0"/>
    <x v="2"/>
    <s v="Wisconsin"/>
    <x v="493"/>
    <n v="54915"/>
    <d v="2015-02-24T00:00:00"/>
    <d v="2015-02-26T00:00:00"/>
    <n v="-1.84"/>
    <n v="1"/>
    <n v="3.77"/>
    <n v="91261"/>
    <s v="Low"/>
    <s v="Low Risk"/>
    <s v="Discount Applied"/>
    <s v="Other"/>
    <n v="1944"/>
  </r>
  <r>
    <x v="0"/>
    <n v="0.01"/>
    <n v="26.17"/>
    <n v="1.39"/>
    <n v="1894"/>
    <s v="Maureen Herbert Hood"/>
    <s v="Regular Air"/>
    <s v="Home Office"/>
    <s v="Office Supplies"/>
    <s v="Envelopes"/>
    <s v="Small Box"/>
    <s v="Quality Park Security Envelopes"/>
    <n v="0.38"/>
    <x v="0"/>
    <x v="2"/>
    <s v="Wisconsin"/>
    <x v="493"/>
    <n v="54915"/>
    <d v="2015-03-18T00:00:00"/>
    <d v="2015-03-19T00:00:00"/>
    <n v="237.04259999999999"/>
    <n v="13"/>
    <n v="343.54"/>
    <n v="91263"/>
    <s v="High"/>
    <s v="Low Risk"/>
    <s v="Discount Applied"/>
    <s v="Other"/>
    <n v="779"/>
  </r>
  <r>
    <x v="4"/>
    <n v="7.0000000000000007E-2"/>
    <n v="172.99"/>
    <n v="19.989999999999998"/>
    <n v="1906"/>
    <s v="Penny Tuttle"/>
    <s v="Regular Air"/>
    <s v="Home Office"/>
    <s v="Office Supplies"/>
    <s v="Binders and Binder Accessories"/>
    <s v="Small Box"/>
    <s v="Ibico EB-19 Dual Function Manual Binding System"/>
    <n v="0.39"/>
    <x v="0"/>
    <x v="1"/>
    <s v="Ohio"/>
    <x v="491"/>
    <n v="45801"/>
    <d v="2015-05-17T00:00:00"/>
    <d v="2015-05-17T00:00:00"/>
    <n v="2502.6851999999999"/>
    <n v="22"/>
    <n v="3627.08"/>
    <n v="86500"/>
    <s v="High"/>
    <s v="Low Risk"/>
    <s v="Discount Applied"/>
    <s v="Other"/>
    <n v="135"/>
  </r>
  <r>
    <x v="4"/>
    <n v="0.09"/>
    <n v="7.64"/>
    <n v="1.39"/>
    <n v="1907"/>
    <s v="Amy Hall"/>
    <s v="Regular Air"/>
    <s v="Home Office"/>
    <s v="Office Supplies"/>
    <s v="Envelopes"/>
    <s v="Small Box"/>
    <s v="#10- 4 1/8&quot; x 9 1/2&quot; Security-Tint Envelopes"/>
    <n v="0.36"/>
    <x v="0"/>
    <x v="1"/>
    <s v="Ohio"/>
    <x v="494"/>
    <n v="44052"/>
    <d v="2015-05-17T00:00:00"/>
    <d v="2015-05-26T00:00:00"/>
    <n v="0.68800000000000017"/>
    <n v="1"/>
    <n v="8.34"/>
    <n v="86500"/>
    <s v="High"/>
    <s v="Low Risk"/>
    <s v="Discount Applied"/>
    <s v="Other"/>
    <n v="1921"/>
  </r>
  <r>
    <x v="1"/>
    <n v="0.02"/>
    <n v="29.17"/>
    <n v="6.27"/>
    <n v="1910"/>
    <s v="Sean Stephenson"/>
    <s v="Regular Air"/>
    <s v="Home Office"/>
    <s v="Office Supplies"/>
    <s v="Binders and Binder Accessories"/>
    <s v="Small Box"/>
    <s v="Binding Machine Supplies"/>
    <n v="0.37"/>
    <x v="0"/>
    <x v="3"/>
    <s v="Georgia"/>
    <x v="495"/>
    <n v="30269"/>
    <d v="2015-01-01T00:00:00"/>
    <d v="2015-01-02T00:00:00"/>
    <n v="36.905999999999999"/>
    <n v="2"/>
    <n v="63.32"/>
    <n v="91371"/>
    <s v="High"/>
    <s v="Low Risk"/>
    <s v="Discount Applied"/>
    <s v="Other"/>
    <n v="1440"/>
  </r>
  <r>
    <x v="2"/>
    <n v="0.03"/>
    <n v="11.99"/>
    <n v="5.99"/>
    <n v="1916"/>
    <s v="Marcia Feldman"/>
    <s v="Regular Air"/>
    <s v="Home Office"/>
    <s v="Technology"/>
    <s v="Office Machines"/>
    <s v="Medium Box"/>
    <s v="TI 30X Scientific Calculator"/>
    <n v="0.36"/>
    <x v="0"/>
    <x v="3"/>
    <s v="Arkansas"/>
    <x v="496"/>
    <n v="72209"/>
    <d v="2015-02-27T00:00:00"/>
    <d v="2015-02-28T00:00:00"/>
    <n v="-216.02980000000002"/>
    <n v="7"/>
    <n v="83.72"/>
    <n v="85893"/>
    <s v="Low"/>
    <s v="Low Risk"/>
    <s v="Discount Applied"/>
    <s v="Other"/>
    <n v="1321"/>
  </r>
  <r>
    <x v="0"/>
    <n v="0.01"/>
    <n v="125.99"/>
    <n v="8.99"/>
    <n v="1916"/>
    <s v="Marcia Feldman"/>
    <s v="Regular Air"/>
    <s v="Home Office"/>
    <s v="Technology"/>
    <s v="Telephones and Communication"/>
    <s v="Small Box"/>
    <s v="SC7868i"/>
    <n v="0.55000000000000004"/>
    <x v="0"/>
    <x v="3"/>
    <s v="Arkansas"/>
    <x v="496"/>
    <n v="72209"/>
    <d v="2015-04-16T00:00:00"/>
    <d v="2015-04-18T00:00:00"/>
    <n v="-45.471999999999994"/>
    <n v="9"/>
    <n v="1011.44"/>
    <n v="85895"/>
    <s v="Low"/>
    <s v="Low Risk"/>
    <s v="Discount Applied"/>
    <s v="Other"/>
    <n v="418"/>
  </r>
  <r>
    <x v="3"/>
    <n v="0.08"/>
    <n v="18.7"/>
    <n v="8.99"/>
    <n v="1917"/>
    <s v="Tracy Buckley"/>
    <s v="Regular Air"/>
    <s v="Home Office"/>
    <s v="Furniture"/>
    <s v="Office Furnishings"/>
    <s v="Small Pack"/>
    <s v="Executive Impressions 13-1/2&quot; Indoor/Outdoor Wall Clock"/>
    <n v="0.47"/>
    <x v="0"/>
    <x v="3"/>
    <s v="Arkansas"/>
    <x v="497"/>
    <n v="72113"/>
    <d v="2015-03-27T00:00:00"/>
    <d v="2015-03-28T00:00:00"/>
    <n v="16.136400000000002"/>
    <n v="7"/>
    <n v="132.22999999999999"/>
    <n v="85894"/>
    <s v="High"/>
    <s v="Low Risk"/>
    <s v="Discount Applied"/>
    <s v="Other"/>
    <n v="1124"/>
  </r>
  <r>
    <x v="0"/>
    <n v="0.08"/>
    <n v="22.23"/>
    <n v="3.63"/>
    <n v="1917"/>
    <s v="Tracy Buckley"/>
    <s v="Regular Air"/>
    <s v="Home Office"/>
    <s v="Furniture"/>
    <s v="Office Furnishings"/>
    <s v="Small Pack"/>
    <s v="Executive Impressions 14&quot; Contract Wall Clock"/>
    <n v="0.52"/>
    <x v="0"/>
    <x v="3"/>
    <s v="Arkansas"/>
    <x v="497"/>
    <n v="72113"/>
    <d v="2015-03-01T00:00:00"/>
    <d v="2015-03-03T00:00:00"/>
    <n v="-29.61"/>
    <n v="10"/>
    <n v="210.33"/>
    <n v="85897"/>
    <s v="Low"/>
    <s v="Low Risk"/>
    <s v="Discount Applied"/>
    <s v="Other"/>
    <n v="960"/>
  </r>
  <r>
    <x v="4"/>
    <n v="0.1"/>
    <n v="10.44"/>
    <n v="5.75"/>
    <n v="1918"/>
    <s v="Hannah Tyson"/>
    <s v="Express Air"/>
    <s v="Home Office"/>
    <s v="Office Supplies"/>
    <s v="Binders and Binder Accessories"/>
    <s v="Small Box"/>
    <s v="Avery® 3 1/2&quot; Diskette Storage Pages, 10/Pack"/>
    <n v="0.39"/>
    <x v="0"/>
    <x v="3"/>
    <s v="Arkansas"/>
    <x v="498"/>
    <n v="72450"/>
    <d v="2015-04-04T00:00:00"/>
    <d v="2015-04-11T00:00:00"/>
    <n v="125.72399999999999"/>
    <n v="17"/>
    <n v="168.04"/>
    <n v="85898"/>
    <s v="High"/>
    <s v="Low Risk"/>
    <s v="Discount Applied"/>
    <s v="Other"/>
    <n v="1044"/>
  </r>
  <r>
    <x v="0"/>
    <n v="0"/>
    <n v="195.99"/>
    <n v="8.99"/>
    <n v="1919"/>
    <s v="Nathan Jenkins"/>
    <s v="Regular Air"/>
    <s v="Home Office"/>
    <s v="Technology"/>
    <s v="Telephones and Communication"/>
    <s v="Small Box"/>
    <s v="T28 WORLD"/>
    <n v="0.6"/>
    <x v="0"/>
    <x v="3"/>
    <s v="Arkansas"/>
    <x v="499"/>
    <n v="71603"/>
    <d v="2015-02-24T00:00:00"/>
    <d v="2015-02-25T00:00:00"/>
    <n v="114.88199999999999"/>
    <n v="5"/>
    <n v="882.93"/>
    <n v="85896"/>
    <s v="High"/>
    <s v="Low Risk"/>
    <s v="No Discount"/>
    <s v="High Profit Non-Standard Shipping"/>
    <n v="459"/>
  </r>
  <r>
    <x v="0"/>
    <n v="0.02"/>
    <n v="259.70999999999998"/>
    <n v="66.67"/>
    <n v="1927"/>
    <s v="Earl Alston"/>
    <s v="Delivery Truck"/>
    <s v="Home Office"/>
    <s v="Furniture"/>
    <s v="Tables"/>
    <s v="Jumbo Box"/>
    <s v="Bevis Round Bullnose 29&quot; High Table Top"/>
    <n v="0.65"/>
    <x v="0"/>
    <x v="3"/>
    <s v="South Carolina"/>
    <x v="407"/>
    <n v="29611"/>
    <d v="2015-02-06T00:00:00"/>
    <d v="2015-02-06T00:00:00"/>
    <n v="-14.448"/>
    <n v="8"/>
    <n v="1757.15"/>
    <n v="88579"/>
    <s v="Low"/>
    <s v="Low Risk"/>
    <s v="Discount Applied"/>
    <s v="Other"/>
    <n v="282"/>
  </r>
  <r>
    <x v="1"/>
    <n v="0.1"/>
    <n v="1889.99"/>
    <n v="19.989999999999998"/>
    <n v="1928"/>
    <s v="Gregory R Snow"/>
    <s v="Regular Air"/>
    <s v="Home Office"/>
    <s v="Office Supplies"/>
    <s v="Binders and Binder Accessories"/>
    <s v="Small Box"/>
    <s v="Ibico EPK-21 Electric Binding System"/>
    <n v="0.36"/>
    <x v="0"/>
    <x v="3"/>
    <s v="South Carolina"/>
    <x v="500"/>
    <n v="29651"/>
    <d v="2015-01-21T00:00:00"/>
    <d v="2015-01-21T00:00:00"/>
    <n v="-42.545999999999999"/>
    <n v="1"/>
    <n v="1786.04"/>
    <n v="88580"/>
    <s v="Low"/>
    <s v="Low Risk"/>
    <s v="Discount Applied"/>
    <s v="Other"/>
    <n v="275"/>
  </r>
  <r>
    <x v="4"/>
    <n v="0.06"/>
    <n v="3.58"/>
    <n v="1.63"/>
    <n v="1933"/>
    <s v="William Crawford"/>
    <s v="Regular Air"/>
    <s v="Home Office"/>
    <s v="Office Supplies"/>
    <s v="Rubber Bands"/>
    <s v="Wrap Bag"/>
    <s v="OIC Colored Binder Clips, Assorted Sizes"/>
    <n v="0.36"/>
    <x v="0"/>
    <x v="2"/>
    <s v="Texas"/>
    <x v="501"/>
    <n v="75043"/>
    <d v="2015-04-19T00:00:00"/>
    <d v="2015-04-23T00:00:00"/>
    <n v="14"/>
    <n v="10"/>
    <n v="34.76"/>
    <n v="86687"/>
    <s v="High"/>
    <s v="Low Risk"/>
    <s v="Discount Applied"/>
    <s v="Other"/>
    <n v="1667"/>
  </r>
  <r>
    <x v="4"/>
    <n v="0.04"/>
    <n v="180.98"/>
    <n v="30"/>
    <n v="1934"/>
    <s v="Scott Moore"/>
    <s v="Delivery Truck"/>
    <s v="Home Office"/>
    <s v="Furniture"/>
    <s v="Chairs &amp; Chairmats"/>
    <s v="Jumbo Drum"/>
    <s v="Office Star - Ergonomic Mid Back Chair with 2-Way Adjustable Arms"/>
    <n v="0.69"/>
    <x v="0"/>
    <x v="2"/>
    <s v="Texas"/>
    <x v="212"/>
    <n v="78626"/>
    <d v="2015-05-30T00:00:00"/>
    <d v="2015-05-30T00:00:00"/>
    <n v="52.988000000000056"/>
    <n v="3"/>
    <n v="561.65"/>
    <n v="86688"/>
    <s v="High"/>
    <s v="Low Risk"/>
    <s v="Discount Applied"/>
    <s v="Other"/>
    <n v="608"/>
  </r>
  <r>
    <x v="2"/>
    <n v="0.01"/>
    <n v="42.98"/>
    <n v="4.62"/>
    <n v="1935"/>
    <s v="Diana Coble Hubbard"/>
    <s v="Express Air"/>
    <s v="Home Office"/>
    <s v="Office Supplies"/>
    <s v="Appliances"/>
    <s v="Small Box"/>
    <s v="Belkin F9M820V08 8 Outlet Surge"/>
    <n v="0.56000000000000005"/>
    <x v="0"/>
    <x v="2"/>
    <s v="Texas"/>
    <x v="502"/>
    <n v="75051"/>
    <d v="2015-04-08T00:00:00"/>
    <d v="2015-04-10T00:00:00"/>
    <n v="285.47370000000001"/>
    <n v="9"/>
    <n v="413.73"/>
    <n v="86686"/>
    <s v="High"/>
    <s v="Low Risk"/>
    <s v="Discount Applied"/>
    <s v="Other"/>
    <n v="706"/>
  </r>
  <r>
    <x v="4"/>
    <n v="0.06"/>
    <n v="3.25"/>
    <n v="49"/>
    <n v="1935"/>
    <s v="Diana Coble Hubbard"/>
    <s v="Regular Air"/>
    <s v="Home Office"/>
    <s v="Office Supplies"/>
    <s v="Appliances"/>
    <s v="Large Box"/>
    <s v="Bravo II™ Megaboss® 12-Amp Hard Body Upright, Replacement Belts, 2 Belts per Pack"/>
    <n v="0.56000000000000005"/>
    <x v="0"/>
    <x v="2"/>
    <s v="Texas"/>
    <x v="502"/>
    <n v="75051"/>
    <d v="2015-05-30T00:00:00"/>
    <d v="2015-06-05T00:00:00"/>
    <n v="10.50800000000001"/>
    <n v="2"/>
    <n v="55.6"/>
    <n v="86688"/>
    <s v="High"/>
    <s v="Low Risk"/>
    <s v="Discount Applied"/>
    <s v="Other"/>
    <n v="1493"/>
  </r>
  <r>
    <x v="4"/>
    <n v="0.01"/>
    <n v="110.98"/>
    <n v="13.99"/>
    <n v="1935"/>
    <s v="Diana Coble Hubbard"/>
    <s v="Regular Air"/>
    <s v="Home Office"/>
    <s v="Furniture"/>
    <s v="Office Furnishings"/>
    <s v="Medium Box"/>
    <s v="Rubbermaid ClusterMat Chairmats, Mat Size- 66&quot; x 60&quot;, Lip 20&quot; x 11&quot; -90 Degree Angle"/>
    <n v="0.69"/>
    <x v="0"/>
    <x v="2"/>
    <s v="Texas"/>
    <x v="502"/>
    <n v="75051"/>
    <d v="2015-05-30T00:00:00"/>
    <d v="2015-06-04T00:00:00"/>
    <n v="1448.7309"/>
    <n v="19"/>
    <n v="2099.61"/>
    <n v="86688"/>
    <s v="High"/>
    <s v="Low Risk"/>
    <s v="Discount Applied"/>
    <s v="Other"/>
    <n v="233"/>
  </r>
  <r>
    <x v="4"/>
    <n v="0.05"/>
    <n v="3.95"/>
    <n v="2"/>
    <n v="1935"/>
    <s v="Diana Coble Hubbard"/>
    <s v="Express Air"/>
    <s v="Home Office"/>
    <s v="Office Supplies"/>
    <s v="Rubber Bands"/>
    <s v="Wrap Bag"/>
    <s v="Advantus Map Pennant Flags and Round Head Tacks"/>
    <n v="0.53"/>
    <x v="0"/>
    <x v="2"/>
    <s v="Texas"/>
    <x v="502"/>
    <n v="75051"/>
    <d v="2015-05-30T00:00:00"/>
    <d v="2015-06-07T00:00:00"/>
    <n v="1.0040000000000004"/>
    <n v="23"/>
    <n v="96.6"/>
    <n v="86688"/>
    <s v="High"/>
    <s v="Low Risk"/>
    <s v="Discount Applied"/>
    <s v="Other"/>
    <n v="1257"/>
  </r>
  <r>
    <x v="3"/>
    <n v="0.1"/>
    <n v="152.47999999999999"/>
    <n v="4"/>
    <n v="1938"/>
    <s v="Franklin Spencer"/>
    <s v="Express Air"/>
    <s v="Home Office"/>
    <s v="Technology"/>
    <s v="Computer Peripherals"/>
    <s v="Small Box"/>
    <s v="Adesso Programmable 142-Key Keyboard"/>
    <n v="0.79"/>
    <x v="0"/>
    <x v="2"/>
    <s v="Kansas"/>
    <x v="503"/>
    <n v="66801"/>
    <d v="2015-03-22T00:00:00"/>
    <d v="2015-03-23T00:00:00"/>
    <n v="-521.09"/>
    <n v="4"/>
    <n v="558.16999999999996"/>
    <n v="88870"/>
    <s v="Low"/>
    <s v="Low Risk"/>
    <s v="Discount Applied"/>
    <s v="Other"/>
    <n v="612"/>
  </r>
  <r>
    <x v="3"/>
    <n v="0.08"/>
    <n v="6.84"/>
    <n v="8.3699999999999992"/>
    <n v="1940"/>
    <s v="Eileen McDonald"/>
    <s v="Regular Air"/>
    <s v="Home Office"/>
    <s v="Office Supplies"/>
    <s v="Scissors, Rulers and Trimmers"/>
    <s v="Small Pack"/>
    <s v="Acme Design Line 8&quot; Stainless Steel Bent Scissors w/Champagne Handles, 3-1/8&quot; Cut"/>
    <n v="0.57999999999999996"/>
    <x v="0"/>
    <x v="0"/>
    <s v="Utah"/>
    <x v="504"/>
    <n v="84020"/>
    <d v="2015-03-22T00:00:00"/>
    <d v="2015-03-24T00:00:00"/>
    <n v="-29.49"/>
    <n v="1"/>
    <n v="8.39"/>
    <n v="88870"/>
    <s v="Low"/>
    <s v="Low Risk"/>
    <s v="Discount Applied"/>
    <s v="Other"/>
    <n v="1920"/>
  </r>
  <r>
    <x v="4"/>
    <n v="0"/>
    <n v="78.650000000000006"/>
    <n v="13.99"/>
    <n v="1940"/>
    <s v="Eileen McDonald"/>
    <s v="Regular Air"/>
    <s v="Home Office"/>
    <s v="Office Supplies"/>
    <s v="Appliances"/>
    <s v="Medium Box"/>
    <s v="Honeywell Quietcare HEPA Air Cleaner"/>
    <n v="0.52"/>
    <x v="0"/>
    <x v="0"/>
    <s v="Utah"/>
    <x v="504"/>
    <n v="84020"/>
    <d v="2015-04-19T00:00:00"/>
    <d v="2015-04-26T00:00:00"/>
    <n v="386.00669999999991"/>
    <n v="7"/>
    <n v="559.42999999999995"/>
    <n v="88871"/>
    <s v="High"/>
    <s v="Low Risk"/>
    <s v="No Discount"/>
    <s v="High Profit Non-Standard Shipping"/>
    <n v="610"/>
  </r>
  <r>
    <x v="4"/>
    <n v="0.08"/>
    <n v="122.99"/>
    <n v="70.2"/>
    <n v="1940"/>
    <s v="Eileen McDonald"/>
    <s v="Delivery Truck"/>
    <s v="Home Office"/>
    <s v="Furniture"/>
    <s v="Chairs &amp; Chairmats"/>
    <s v="Jumbo Drum"/>
    <s v="Global High-Back Leather Tilter, Burgundy"/>
    <n v="0.74"/>
    <x v="0"/>
    <x v="0"/>
    <s v="Utah"/>
    <x v="504"/>
    <n v="84020"/>
    <d v="2015-04-19T00:00:00"/>
    <d v="2015-04-24T00:00:00"/>
    <n v="-1867.97"/>
    <n v="10"/>
    <n v="1216.52"/>
    <n v="88871"/>
    <s v="Low"/>
    <s v="Low Risk"/>
    <s v="Discount Applied"/>
    <s v="Other"/>
    <n v="366"/>
  </r>
  <r>
    <x v="3"/>
    <n v="0.08"/>
    <n v="90.98"/>
    <n v="56.2"/>
    <n v="1946"/>
    <s v="Teresa Wallace"/>
    <s v="Regular Air"/>
    <s v="Home Office"/>
    <s v="Furniture"/>
    <s v="Office Furnishings"/>
    <s v="Medium Box"/>
    <s v="Eldon ClusterMat Chair Mat with Cordless Antistatic Protection"/>
    <n v="0.74"/>
    <x v="0"/>
    <x v="1"/>
    <s v="Pennsylvania"/>
    <x v="505"/>
    <n v="15228"/>
    <d v="2015-01-26T00:00:00"/>
    <d v="2015-01-28T00:00:00"/>
    <n v="-1920.9336000000001"/>
    <n v="12"/>
    <n v="1058.3599999999999"/>
    <n v="86331"/>
    <s v="Low"/>
    <s v="Low Risk"/>
    <s v="Discount Applied"/>
    <s v="Other"/>
    <n v="405"/>
  </r>
  <r>
    <x v="3"/>
    <n v="7.0000000000000007E-2"/>
    <n v="5.98"/>
    <n v="5.35"/>
    <n v="1946"/>
    <s v="Teresa Wallace"/>
    <s v="Regular Air"/>
    <s v="Home Office"/>
    <s v="Office Supplies"/>
    <s v="Paper"/>
    <s v="Small Box"/>
    <s v="Xerox 1947"/>
    <n v="0.4"/>
    <x v="0"/>
    <x v="1"/>
    <s v="Pennsylvania"/>
    <x v="505"/>
    <n v="15228"/>
    <d v="2015-01-26T00:00:00"/>
    <d v="2015-01-28T00:00:00"/>
    <n v="-37.175200000000004"/>
    <n v="3"/>
    <n v="18.309999999999999"/>
    <n v="86331"/>
    <s v="Low"/>
    <s v="Low Risk"/>
    <s v="Discount Applied"/>
    <s v="Other"/>
    <n v="1837"/>
  </r>
  <r>
    <x v="4"/>
    <n v="0.05"/>
    <n v="424.21"/>
    <n v="110.2"/>
    <n v="1949"/>
    <s v="Dana Waller"/>
    <s v="Delivery Truck"/>
    <s v="Home Office"/>
    <s v="Furniture"/>
    <s v="Tables"/>
    <s v="Jumbo Box"/>
    <s v="Bush Advantage Collection® Racetrack Conference Table"/>
    <n v="0.67"/>
    <x v="0"/>
    <x v="0"/>
    <s v="Montana"/>
    <x v="506"/>
    <n v="59715"/>
    <d v="2015-02-01T00:00:00"/>
    <d v="2015-02-05T00:00:00"/>
    <n v="-213.40280000000001"/>
    <n v="12"/>
    <n v="4935.22"/>
    <n v="90415"/>
    <s v="Low"/>
    <s v="Low Risk"/>
    <s v="Discount Applied"/>
    <s v="Other"/>
    <n v="95"/>
  </r>
  <r>
    <x v="1"/>
    <n v="0.01"/>
    <n v="6.68"/>
    <n v="4.91"/>
    <n v="1950"/>
    <s v="Leslie Shannon"/>
    <s v="Regular Air"/>
    <s v="Home Office"/>
    <s v="Office Supplies"/>
    <s v="Paper"/>
    <s v="Small Box"/>
    <s v="Xerox 1986"/>
    <n v="0.37"/>
    <x v="0"/>
    <x v="0"/>
    <s v="Montana"/>
    <x v="507"/>
    <n v="59750"/>
    <d v="2015-01-06T00:00:00"/>
    <d v="2015-01-08T00:00:00"/>
    <n v="-15.48"/>
    <n v="7"/>
    <n v="51.03"/>
    <n v="90414"/>
    <s v="Low"/>
    <s v="Low Risk"/>
    <s v="Discount Applied"/>
    <s v="Other"/>
    <n v="1529"/>
  </r>
  <r>
    <x v="0"/>
    <n v="0.09"/>
    <n v="40.98"/>
    <n v="6.5"/>
    <n v="1956"/>
    <s v="Justin Frank"/>
    <s v="Regular Air"/>
    <s v="Home Office"/>
    <s v="Technology"/>
    <s v="Computer Peripherals"/>
    <s v="Small Box"/>
    <s v="Targus USB Numeric Keypad"/>
    <n v="0.74"/>
    <x v="0"/>
    <x v="0"/>
    <s v="Colorado"/>
    <x v="64"/>
    <n v="80027"/>
    <d v="2015-06-19T00:00:00"/>
    <d v="2015-06-21T00:00:00"/>
    <n v="-50.244999999999997"/>
    <n v="19"/>
    <n v="746.91"/>
    <n v="89820"/>
    <s v="Low"/>
    <s v="Low Risk"/>
    <s v="Discount Applied"/>
    <s v="Other"/>
    <n v="508"/>
  </r>
  <r>
    <x v="0"/>
    <n v="0.09"/>
    <n v="77.510000000000005"/>
    <n v="4"/>
    <n v="1957"/>
    <s v="Ted Crowder"/>
    <s v="Regular Air"/>
    <s v="Home Office"/>
    <s v="Technology"/>
    <s v="Computer Peripherals"/>
    <s v="Small Box"/>
    <s v="Micro Innovations Media Access Pro Keyboard"/>
    <n v="0.76"/>
    <x v="0"/>
    <x v="2"/>
    <s v="Missouri"/>
    <x v="403"/>
    <n v="63130"/>
    <d v="2015-04-07T00:00:00"/>
    <d v="2015-04-09T00:00:00"/>
    <n v="-387.1044"/>
    <n v="1"/>
    <n v="77.47"/>
    <n v="89818"/>
    <s v="Low"/>
    <s v="Low Risk"/>
    <s v="Discount Applied"/>
    <s v="Other"/>
    <n v="1353"/>
  </r>
  <r>
    <x v="4"/>
    <n v="0.09"/>
    <n v="30.98"/>
    <n v="6.5"/>
    <n v="1958"/>
    <s v="Vickie Martinez"/>
    <s v="Express Air"/>
    <s v="Home Office"/>
    <s v="Technology"/>
    <s v="Computer Peripherals"/>
    <s v="Small Box"/>
    <s v="Belkin ErgoBoard™ Keyboard"/>
    <n v="0.64"/>
    <x v="0"/>
    <x v="0"/>
    <s v="Oregon"/>
    <x v="219"/>
    <n v="97068"/>
    <d v="2015-06-18T00:00:00"/>
    <d v="2015-06-22T00:00:00"/>
    <n v="-55.97"/>
    <n v="7"/>
    <n v="204.34"/>
    <n v="89819"/>
    <s v="Low"/>
    <s v="Low Risk"/>
    <s v="Discount Applied"/>
    <s v="Other"/>
    <n v="970"/>
  </r>
  <r>
    <x v="2"/>
    <n v="0"/>
    <n v="20.28"/>
    <n v="14.39"/>
    <n v="1959"/>
    <s v="Bonnie Matthews Rowland"/>
    <s v="Regular Air"/>
    <s v="Home Office"/>
    <s v="Furniture"/>
    <s v="Office Furnishings"/>
    <s v="Small Box"/>
    <s v="Career Cubicle Clock, 8 1/4&quot;, Black"/>
    <n v="0.47"/>
    <x v="0"/>
    <x v="3"/>
    <s v="Florida"/>
    <x v="95"/>
    <n v="33916"/>
    <d v="2015-01-22T00:00:00"/>
    <d v="2015-01-22T00:00:00"/>
    <n v="-66.247299999999996"/>
    <n v="9"/>
    <n v="206.04"/>
    <n v="28225"/>
    <s v="Low"/>
    <s v="Low Risk"/>
    <s v="No Discount"/>
    <s v="Other"/>
    <n v="968"/>
  </r>
  <r>
    <x v="4"/>
    <n v="0.02"/>
    <n v="9.99"/>
    <n v="11.59"/>
    <n v="1959"/>
    <s v="Bonnie Matthews Rowland"/>
    <s v="Regular Air"/>
    <s v="Home Office"/>
    <s v="Office Supplies"/>
    <s v="Paper"/>
    <s v="Small Box"/>
    <s v="Hammermill Color Copier Paper (28Lb. and 96 Bright)"/>
    <n v="0.4"/>
    <x v="0"/>
    <x v="3"/>
    <s v="Florida"/>
    <x v="95"/>
    <n v="33916"/>
    <d v="2015-04-18T00:00:00"/>
    <d v="2015-04-27T00:00:00"/>
    <n v="-171.15770000000001"/>
    <n v="43"/>
    <n v="475.42"/>
    <n v="26342"/>
    <s v="Low"/>
    <s v="Low Risk"/>
    <s v="Discount Applied"/>
    <s v="Other"/>
    <n v="656"/>
  </r>
  <r>
    <x v="4"/>
    <n v="0.02"/>
    <n v="48.04"/>
    <n v="5.79"/>
    <n v="1959"/>
    <s v="Bonnie Matthews Rowland"/>
    <s v="Regular Air"/>
    <s v="Home Office"/>
    <s v="Office Supplies"/>
    <s v="Paper"/>
    <s v="Small Box"/>
    <s v="Xerox 1937"/>
    <n v="0.37"/>
    <x v="0"/>
    <x v="3"/>
    <s v="Florida"/>
    <x v="95"/>
    <n v="33916"/>
    <d v="2015-04-18T00:00:00"/>
    <d v="2015-04-23T00:00:00"/>
    <n v="624.23900000000003"/>
    <n v="74"/>
    <n v="3598.82"/>
    <n v="26342"/>
    <s v="High"/>
    <s v="Low Risk"/>
    <s v="Discount Applied"/>
    <s v="Other"/>
    <n v="138"/>
  </r>
  <r>
    <x v="4"/>
    <n v="0.04"/>
    <n v="6.68"/>
    <n v="4.91"/>
    <n v="1959"/>
    <s v="Bonnie Matthews Rowland"/>
    <s v="Regular Air"/>
    <s v="Home Office"/>
    <s v="Office Supplies"/>
    <s v="Paper"/>
    <s v="Small Box"/>
    <s v="Xerox 1986"/>
    <n v="0.37"/>
    <x v="0"/>
    <x v="3"/>
    <s v="Florida"/>
    <x v="95"/>
    <n v="33916"/>
    <d v="2015-04-18T00:00:00"/>
    <d v="2015-04-25T00:00:00"/>
    <n v="-14.3241"/>
    <n v="5"/>
    <n v="41.22"/>
    <n v="26342"/>
    <s v="Low"/>
    <s v="Low Risk"/>
    <s v="Discount Applied"/>
    <s v="Other"/>
    <n v="1610"/>
  </r>
  <r>
    <x v="4"/>
    <n v="0.02"/>
    <n v="48.04"/>
    <n v="5.79"/>
    <n v="1962"/>
    <s v="Sean Burton"/>
    <s v="Regular Air"/>
    <s v="Home Office"/>
    <s v="Office Supplies"/>
    <s v="Paper"/>
    <s v="Small Box"/>
    <s v="Xerox 1937"/>
    <n v="0.37"/>
    <x v="0"/>
    <x v="2"/>
    <s v="Michigan"/>
    <x v="508"/>
    <n v="48601"/>
    <d v="2015-04-18T00:00:00"/>
    <d v="2015-04-23T00:00:00"/>
    <n v="604.01909999999998"/>
    <n v="18"/>
    <n v="875.39"/>
    <n v="88857"/>
    <s v="High"/>
    <s v="Low Risk"/>
    <s v="Discount Applied"/>
    <s v="Other"/>
    <n v="465"/>
  </r>
  <r>
    <x v="4"/>
    <n v="0.04"/>
    <n v="6.68"/>
    <n v="4.91"/>
    <n v="1962"/>
    <s v="Sean Burton"/>
    <s v="Regular Air"/>
    <s v="Home Office"/>
    <s v="Office Supplies"/>
    <s v="Paper"/>
    <s v="Small Box"/>
    <s v="Xerox 1986"/>
    <n v="0.37"/>
    <x v="0"/>
    <x v="2"/>
    <s v="Michigan"/>
    <x v="508"/>
    <n v="48601"/>
    <d v="2015-04-18T00:00:00"/>
    <d v="2015-04-25T00:00:00"/>
    <n v="-11.631599999999999"/>
    <n v="1"/>
    <n v="8.24"/>
    <n v="88857"/>
    <s v="Low"/>
    <s v="Low Risk"/>
    <s v="Discount Applied"/>
    <s v="Other"/>
    <n v="1924"/>
  </r>
  <r>
    <x v="3"/>
    <n v="0.01"/>
    <n v="78.650000000000006"/>
    <n v="13.99"/>
    <n v="1967"/>
    <s v="Carolyn Hoffman"/>
    <s v="Express Air"/>
    <s v="Home Office"/>
    <s v="Office Supplies"/>
    <s v="Appliances"/>
    <s v="Medium Box"/>
    <s v="Honeywell Quietcare HEPA Air Cleaner"/>
    <n v="0.52"/>
    <x v="0"/>
    <x v="2"/>
    <s v="Iowa"/>
    <x v="406"/>
    <n v="52732"/>
    <d v="2015-03-18T00:00:00"/>
    <d v="2015-03-19T00:00:00"/>
    <n v="442.36589999999995"/>
    <n v="8"/>
    <n v="641.11"/>
    <n v="89456"/>
    <s v="High"/>
    <s v="Low Risk"/>
    <s v="Discount Applied"/>
    <s v="Other"/>
    <n v="559"/>
  </r>
  <r>
    <x v="3"/>
    <n v="0.02"/>
    <n v="11.58"/>
    <n v="5.72"/>
    <n v="1971"/>
    <s v="Marsha Roy"/>
    <s v="Regular Air"/>
    <s v="Home Office"/>
    <s v="Office Supplies"/>
    <s v="Envelopes"/>
    <s v="Small Box"/>
    <s v="Peel &amp; Seel® Recycled Catalog Envelopes, Brown"/>
    <n v="0.35"/>
    <x v="0"/>
    <x v="3"/>
    <s v="Mississippi"/>
    <x v="509"/>
    <n v="38801"/>
    <d v="2015-01-18T00:00:00"/>
    <d v="2015-01-19T00:00:00"/>
    <n v="-259.75599999999997"/>
    <n v="3"/>
    <n v="35.479999999999997"/>
    <n v="91550"/>
    <s v="Low"/>
    <s v="Low Risk"/>
    <s v="Discount Applied"/>
    <s v="Other"/>
    <n v="1659"/>
  </r>
  <r>
    <x v="3"/>
    <n v="0.05"/>
    <n v="350.99"/>
    <n v="39"/>
    <n v="1972"/>
    <s v="Priscilla Brandon"/>
    <s v="Delivery Truck"/>
    <s v="Home Office"/>
    <s v="Furniture"/>
    <s v="Chairs &amp; Chairmats"/>
    <s v="Jumbo Drum"/>
    <s v="Global Leather Executive Chair"/>
    <n v="0.55000000000000004"/>
    <x v="0"/>
    <x v="1"/>
    <s v="Pennsylvania"/>
    <x v="510"/>
    <n v="19090"/>
    <d v="2015-01-18T00:00:00"/>
    <d v="2015-01-20T00:00:00"/>
    <n v="1469.7275999999999"/>
    <n v="6"/>
    <n v="2130.04"/>
    <n v="91550"/>
    <s v="High"/>
    <s v="Low Risk"/>
    <s v="Discount Applied"/>
    <s v="Other"/>
    <n v="227"/>
  </r>
  <r>
    <x v="3"/>
    <n v="0.04"/>
    <n v="15.99"/>
    <n v="9.4"/>
    <n v="1972"/>
    <s v="Priscilla Brandon"/>
    <s v="Express Air"/>
    <s v="Home Office"/>
    <s v="Technology"/>
    <s v="Office Machines"/>
    <s v="Small Box"/>
    <s v="AT&amp;T Black Trimline Phone, Model 210"/>
    <n v="0.49"/>
    <x v="0"/>
    <x v="1"/>
    <s v="Pennsylvania"/>
    <x v="510"/>
    <n v="19090"/>
    <d v="2015-01-18T00:00:00"/>
    <d v="2015-01-20T00:00:00"/>
    <n v="-83.553060000000002"/>
    <n v="5"/>
    <n v="82.8"/>
    <n v="91550"/>
    <s v="Low"/>
    <s v="Low Risk"/>
    <s v="Discount Applied"/>
    <s v="Other"/>
    <n v="1324"/>
  </r>
  <r>
    <x v="3"/>
    <n v="0.09"/>
    <n v="20.48"/>
    <n v="6.32"/>
    <n v="1974"/>
    <s v="Robert Brantley"/>
    <s v="Regular Air"/>
    <s v="Home Office"/>
    <s v="Office Supplies"/>
    <s v="Appliances"/>
    <s v="Small Box"/>
    <s v="Kensington 6 Outlet Guardian Standard Surge Protector"/>
    <n v="0.57999999999999996"/>
    <x v="0"/>
    <x v="2"/>
    <s v="Michigan"/>
    <x v="511"/>
    <n v="48127"/>
    <d v="2015-05-20T00:00:00"/>
    <d v="2015-05-21T00:00:00"/>
    <n v="-16.89"/>
    <n v="5"/>
    <n v="99.02"/>
    <n v="89040"/>
    <s v="Low"/>
    <s v="Low Risk"/>
    <s v="Discount Applied"/>
    <s v="Other"/>
    <n v="1245"/>
  </r>
  <r>
    <x v="3"/>
    <n v="0.06"/>
    <n v="15.67"/>
    <n v="1.39"/>
    <n v="1974"/>
    <s v="Robert Brantley"/>
    <s v="Regular Air"/>
    <s v="Home Office"/>
    <s v="Office Supplies"/>
    <s v="Envelopes"/>
    <s v="Small Box"/>
    <s v="#10 White Business Envelopes,4 1/8 x 9 1/2"/>
    <n v="0.38"/>
    <x v="0"/>
    <x v="2"/>
    <s v="Michigan"/>
    <x v="511"/>
    <n v="48127"/>
    <d v="2015-05-20T00:00:00"/>
    <d v="2015-05-21T00:00:00"/>
    <n v="25.51"/>
    <n v="3"/>
    <n v="46.4"/>
    <n v="89040"/>
    <s v="High"/>
    <s v="Low Risk"/>
    <s v="Discount Applied"/>
    <s v="Other"/>
    <n v="1562"/>
  </r>
  <r>
    <x v="2"/>
    <n v="0.05"/>
    <n v="70.98"/>
    <n v="46.74"/>
    <n v="1976"/>
    <s v="Sherri F Vogel"/>
    <s v="Delivery Truck"/>
    <s v="Home Office"/>
    <s v="Furniture"/>
    <s v="Bookcases"/>
    <s v="Jumbo Box"/>
    <s v="Hon Metal Bookcases, Putty"/>
    <n v="0.56000000000000005"/>
    <x v="0"/>
    <x v="2"/>
    <s v="Michigan"/>
    <x v="512"/>
    <n v="48823"/>
    <d v="2015-01-10T00:00:00"/>
    <d v="2015-01-11T00:00:00"/>
    <n v="-850.65239999999994"/>
    <n v="8"/>
    <n v="551.51"/>
    <n v="89039"/>
    <s v="Low"/>
    <s v="Low Risk"/>
    <s v="Discount Applied"/>
    <s v="Other"/>
    <n v="616"/>
  </r>
  <r>
    <x v="2"/>
    <n v="0.05"/>
    <n v="11.55"/>
    <n v="2.36"/>
    <n v="1976"/>
    <s v="Sherri F Vogel"/>
    <s v="Regular Air"/>
    <s v="Home Office"/>
    <s v="Office Supplies"/>
    <s v="Pens &amp; Art Supplies"/>
    <s v="Wrap Bag"/>
    <s v="Newell 309"/>
    <n v="0.55000000000000004"/>
    <x v="0"/>
    <x v="2"/>
    <s v="Michigan"/>
    <x v="512"/>
    <n v="48823"/>
    <d v="2015-01-10T00:00:00"/>
    <d v="2015-01-12T00:00:00"/>
    <n v="98.525099999999981"/>
    <n v="12"/>
    <n v="142.79"/>
    <n v="89039"/>
    <s v="High"/>
    <s v="Low Risk"/>
    <s v="Discount Applied"/>
    <s v="Other"/>
    <n v="1102"/>
  </r>
  <r>
    <x v="2"/>
    <n v="0.06"/>
    <n v="40.99"/>
    <n v="17.48"/>
    <n v="1976"/>
    <s v="Sherri F Vogel"/>
    <s v="Regular Air"/>
    <s v="Home Office"/>
    <s v="Office Supplies"/>
    <s v="Paper"/>
    <s v="Small Box"/>
    <s v="Xerox 1893"/>
    <n v="0.36"/>
    <x v="0"/>
    <x v="2"/>
    <s v="Michigan"/>
    <x v="512"/>
    <n v="48823"/>
    <d v="2015-03-23T00:00:00"/>
    <d v="2015-03-25T00:00:00"/>
    <n v="214.23"/>
    <n v="14"/>
    <n v="585.08000000000004"/>
    <n v="89041"/>
    <s v="High"/>
    <s v="Low Risk"/>
    <s v="Discount Applied"/>
    <s v="Other"/>
    <n v="594"/>
  </r>
  <r>
    <x v="1"/>
    <n v="0.05"/>
    <n v="20.99"/>
    <n v="3.3"/>
    <n v="1979"/>
    <s v="Marianne Weiner Ennis"/>
    <s v="Regular Air"/>
    <s v="Home Office"/>
    <s v="Technology"/>
    <s v="Telephones and Communication"/>
    <s v="Small Pack"/>
    <s v="Accessory39"/>
    <n v="0.81"/>
    <x v="0"/>
    <x v="0"/>
    <s v="Colorado"/>
    <x v="513"/>
    <n v="80122"/>
    <d v="2015-05-05T00:00:00"/>
    <d v="2015-05-06T00:00:00"/>
    <n v="21.883400000000023"/>
    <n v="4"/>
    <n v="72.75"/>
    <n v="87757"/>
    <s v="High"/>
    <s v="Low Risk"/>
    <s v="Discount Applied"/>
    <s v="Other"/>
    <n v="1382"/>
  </r>
  <r>
    <x v="1"/>
    <n v="0.1"/>
    <n v="7.37"/>
    <n v="5.53"/>
    <n v="1984"/>
    <s v="Lynne Wilcox"/>
    <s v="Regular Air"/>
    <s v="Home Office"/>
    <s v="Technology"/>
    <s v="Computer Peripherals"/>
    <s v="Small Pack"/>
    <s v="Imation 3.5&quot; Unformatted DS/HD Diskettes, 10/Box"/>
    <n v="0.69"/>
    <x v="0"/>
    <x v="3"/>
    <s v="South Carolina"/>
    <x v="226"/>
    <n v="29915"/>
    <d v="2015-05-16T00:00:00"/>
    <d v="2015-05-16T00:00:00"/>
    <n v="290.202"/>
    <n v="38"/>
    <n v="269.33"/>
    <n v="91258"/>
    <s v="High"/>
    <s v="Low Risk"/>
    <s v="Discount Applied"/>
    <s v="Other"/>
    <n v="865"/>
  </r>
  <r>
    <x v="1"/>
    <n v="0.01"/>
    <n v="15.31"/>
    <n v="8.7799999999999994"/>
    <n v="1986"/>
    <s v="Lynda Rosenthal"/>
    <s v="Regular Air"/>
    <s v="Home Office"/>
    <s v="Office Supplies"/>
    <s v="Storage &amp; Organization"/>
    <s v="Small Box"/>
    <s v="Eldon Jumbo ProFile™ Portable File Boxes Graphite/Black"/>
    <n v="0.56999999999999995"/>
    <x v="0"/>
    <x v="2"/>
    <s v="Texas"/>
    <x v="514"/>
    <n v="79701"/>
    <d v="2015-05-06T00:00:00"/>
    <d v="2015-05-07T00:00:00"/>
    <n v="12.146000000000008"/>
    <n v="23"/>
    <n v="377"/>
    <n v="90888"/>
    <s v="High"/>
    <s v="Low Risk"/>
    <s v="Discount Applied"/>
    <s v="Other"/>
    <n v="741"/>
  </r>
  <r>
    <x v="1"/>
    <n v="0.05"/>
    <n v="7.99"/>
    <n v="5.03"/>
    <n v="1986"/>
    <s v="Lynda Rosenthal"/>
    <s v="Express Air"/>
    <s v="Home Office"/>
    <s v="Technology"/>
    <s v="Telephones and Communication"/>
    <s v="Medium Box"/>
    <s v="Bell Sonecor JB700 Caller ID"/>
    <n v="0.6"/>
    <x v="0"/>
    <x v="2"/>
    <s v="Texas"/>
    <x v="514"/>
    <n v="79701"/>
    <d v="2015-05-06T00:00:00"/>
    <d v="2015-05-08T00:00:00"/>
    <n v="5.6870000000000083"/>
    <n v="4"/>
    <n v="42.99"/>
    <n v="90888"/>
    <s v="High"/>
    <s v="Low Risk"/>
    <s v="Discount Applied"/>
    <s v="Other"/>
    <n v="1592"/>
  </r>
  <r>
    <x v="0"/>
    <n v="0.05"/>
    <n v="20.98"/>
    <n v="21.2"/>
    <n v="1988"/>
    <s v="Anna Burgess"/>
    <s v="Regular Air"/>
    <s v="Home Office"/>
    <s v="Furniture"/>
    <s v="Office Furnishings"/>
    <s v="Medium Box"/>
    <s v="36X48 HARDFLOOR CHAIRMAT"/>
    <n v="0.78"/>
    <x v="0"/>
    <x v="0"/>
    <s v="Utah"/>
    <x v="504"/>
    <n v="84020"/>
    <d v="2015-01-03T00:00:00"/>
    <d v="2015-01-04T00:00:00"/>
    <n v="-181.102"/>
    <n v="3"/>
    <n v="65.69"/>
    <n v="89999"/>
    <s v="Low"/>
    <s v="Low Risk"/>
    <s v="Discount Applied"/>
    <s v="Other"/>
    <n v="1424"/>
  </r>
  <r>
    <x v="1"/>
    <n v="0.04"/>
    <n v="355.98"/>
    <n v="58.92"/>
    <n v="1989"/>
    <s v="David Weaver"/>
    <s v="Delivery Truck"/>
    <s v="Home Office"/>
    <s v="Furniture"/>
    <s v="Chairs &amp; Chairmats"/>
    <s v="Jumbo Drum"/>
    <s v="Hon 4700 Series Mobuis™ Mid-Back Task Chairs with Adjustable Arms"/>
    <n v="0.64"/>
    <x v="0"/>
    <x v="0"/>
    <s v="Utah"/>
    <x v="515"/>
    <n v="84117"/>
    <d v="2015-01-21T00:00:00"/>
    <d v="2015-01-22T00:00:00"/>
    <n v="882.93000000000006"/>
    <n v="8"/>
    <n v="2748.21"/>
    <n v="90000"/>
    <s v="High"/>
    <s v="Low Risk"/>
    <s v="Discount Applied"/>
    <s v="Other"/>
    <n v="172"/>
  </r>
  <r>
    <x v="1"/>
    <n v="0.09"/>
    <n v="19.98"/>
    <n v="8.68"/>
    <n v="1989"/>
    <s v="David Weaver"/>
    <s v="Regular Air"/>
    <s v="Home Office"/>
    <s v="Office Supplies"/>
    <s v="Paper"/>
    <s v="Small Box"/>
    <s v="Southworth 25% Cotton Premium Laser Paper and Envelopes"/>
    <n v="0.37"/>
    <x v="0"/>
    <x v="0"/>
    <s v="Utah"/>
    <x v="515"/>
    <n v="84117"/>
    <d v="2015-01-21T00:00:00"/>
    <d v="2015-01-22T00:00:00"/>
    <n v="6.6803999999999988"/>
    <n v="5"/>
    <n v="93.19"/>
    <n v="90000"/>
    <s v="High"/>
    <s v="Low Risk"/>
    <s v="Discount Applied"/>
    <s v="Other"/>
    <n v="1271"/>
  </r>
  <r>
    <x v="0"/>
    <n v="0.01"/>
    <n v="30.98"/>
    <n v="6.5"/>
    <n v="1989"/>
    <s v="David Weaver"/>
    <s v="Regular Air"/>
    <s v="Home Office"/>
    <s v="Technology"/>
    <s v="Computer Peripherals"/>
    <s v="Small Box"/>
    <s v="Belkin ErgoBoard™ Keyboard"/>
    <n v="0.64"/>
    <x v="0"/>
    <x v="0"/>
    <s v="Utah"/>
    <x v="515"/>
    <n v="84117"/>
    <d v="2015-05-15T00:00:00"/>
    <d v="2015-05-16T00:00:00"/>
    <n v="46.29"/>
    <n v="11"/>
    <n v="363.37"/>
    <n v="90001"/>
    <s v="High"/>
    <s v="Low Risk"/>
    <s v="Discount Applied"/>
    <s v="Other"/>
    <n v="757"/>
  </r>
  <r>
    <x v="0"/>
    <n v="0.01"/>
    <n v="40.99"/>
    <n v="19.989999999999998"/>
    <n v="1989"/>
    <s v="David Weaver"/>
    <s v="Regular Air"/>
    <s v="Home Office"/>
    <s v="Office Supplies"/>
    <s v="Paper"/>
    <s v="Small Box"/>
    <s v="White Dual Perf Computer Printout Paper, 2700 Sheets, 1 Part, Heavyweight, 20 lbs., 14 7/8 x 11"/>
    <n v="0.36"/>
    <x v="0"/>
    <x v="0"/>
    <s v="Utah"/>
    <x v="515"/>
    <n v="84117"/>
    <d v="2015-05-15T00:00:00"/>
    <d v="2015-05-18T00:00:00"/>
    <n v="177.79"/>
    <n v="11"/>
    <n v="480.75"/>
    <n v="90001"/>
    <s v="High"/>
    <s v="Low Risk"/>
    <s v="Discount Applied"/>
    <s v="Other"/>
    <n v="651"/>
  </r>
  <r>
    <x v="3"/>
    <n v="0.1"/>
    <n v="1.6"/>
    <n v="1.29"/>
    <n v="1989"/>
    <s v="David Weaver"/>
    <s v="Regular Air"/>
    <s v="Home Office"/>
    <s v="Office Supplies"/>
    <s v="Pens &amp; Art Supplies"/>
    <s v="Wrap Bag"/>
    <s v="Sanford Pocket Accent® Highlighters"/>
    <n v="0.42"/>
    <x v="0"/>
    <x v="0"/>
    <s v="Utah"/>
    <x v="515"/>
    <n v="84117"/>
    <d v="2015-04-30T00:00:00"/>
    <d v="2015-04-30T00:00:00"/>
    <n v="-14.990400000000001"/>
    <n v="11"/>
    <n v="16.88"/>
    <n v="90003"/>
    <s v="Low"/>
    <s v="Low Risk"/>
    <s v="Discount Applied"/>
    <s v="Other"/>
    <n v="1849"/>
  </r>
  <r>
    <x v="3"/>
    <n v="0"/>
    <n v="47.9"/>
    <n v="5.86"/>
    <n v="1991"/>
    <s v="Paula Hubbard"/>
    <s v="Regular Air"/>
    <s v="Home Office"/>
    <s v="Office Supplies"/>
    <s v="Paper"/>
    <s v="Small Box"/>
    <s v="Xerox 1938"/>
    <n v="0.37"/>
    <x v="0"/>
    <x v="0"/>
    <s v="Utah"/>
    <x v="516"/>
    <n v="84118"/>
    <d v="2015-02-22T00:00:00"/>
    <d v="2015-02-24T00:00:00"/>
    <n v="638.38109999999995"/>
    <n v="18"/>
    <n v="925.19"/>
    <n v="90002"/>
    <s v="High"/>
    <s v="Low Risk"/>
    <s v="No Discount"/>
    <s v="High Profit Non-Standard Shipping"/>
    <n v="444"/>
  </r>
  <r>
    <x v="1"/>
    <n v="0.1"/>
    <n v="125.99"/>
    <n v="8.99"/>
    <n v="1997"/>
    <s v="Harriet Bowman"/>
    <s v="Regular Air"/>
    <s v="Home Office"/>
    <s v="Technology"/>
    <s v="Telephones and Communication"/>
    <s v="Small Box"/>
    <s v="5170i"/>
    <n v="0.56999999999999995"/>
    <x v="0"/>
    <x v="3"/>
    <s v="South Carolina"/>
    <x v="226"/>
    <n v="29915"/>
    <d v="2015-01-25T00:00:00"/>
    <d v="2015-01-28T00:00:00"/>
    <n v="17.652000000000001"/>
    <n v="4"/>
    <n v="408.66"/>
    <n v="90333"/>
    <s v="High"/>
    <s v="Low Risk"/>
    <s v="Discount Applied"/>
    <s v="Other"/>
    <n v="710"/>
  </r>
  <r>
    <x v="3"/>
    <n v="0.01"/>
    <n v="16.48"/>
    <n v="1.99"/>
    <n v="1997"/>
    <s v="Harriet Bowman"/>
    <s v="Regular Air"/>
    <s v="Home Office"/>
    <s v="Technology"/>
    <s v="Computer Peripherals"/>
    <s v="Small Pack"/>
    <s v="Maxell DVD-RAM Discs"/>
    <n v="0.42"/>
    <x v="0"/>
    <x v="3"/>
    <s v="South Carolina"/>
    <x v="226"/>
    <n v="29915"/>
    <d v="2015-05-07T00:00:00"/>
    <d v="2015-05-08T00:00:00"/>
    <n v="739.67399999999998"/>
    <n v="7"/>
    <n v="122.93"/>
    <n v="90334"/>
    <s v="High"/>
    <s v="Low Risk"/>
    <s v="Discount Applied"/>
    <s v="Other"/>
    <n v="1157"/>
  </r>
  <r>
    <x v="4"/>
    <n v="0"/>
    <n v="24.92"/>
    <n v="12.98"/>
    <n v="1997"/>
    <s v="Harriet Bowman"/>
    <s v="Regular Air"/>
    <s v="Home Office"/>
    <s v="Office Supplies"/>
    <s v="Binders and Binder Accessories"/>
    <s v="Small Box"/>
    <s v="GBC Standard Therm-A-Bind Covers"/>
    <n v="0.39"/>
    <x v="0"/>
    <x v="3"/>
    <s v="South Carolina"/>
    <x v="226"/>
    <n v="29915"/>
    <d v="2015-06-02T00:00:00"/>
    <d v="2015-06-02T00:00:00"/>
    <n v="-23.155999999999999"/>
    <n v="1"/>
    <n v="32.659999999999997"/>
    <n v="90335"/>
    <s v="Low"/>
    <s v="Low Risk"/>
    <s v="No Discount"/>
    <s v="Other"/>
    <n v="1688"/>
  </r>
  <r>
    <x v="1"/>
    <n v="0.06"/>
    <n v="4.42"/>
    <n v="4.99"/>
    <n v="1998"/>
    <s v="Judy Frazier"/>
    <s v="Regular Air"/>
    <s v="Home Office"/>
    <s v="Office Supplies"/>
    <s v="Envelopes"/>
    <s v="Small Box"/>
    <s v="Grip Seal Envelopes"/>
    <n v="0.38"/>
    <x v="0"/>
    <x v="1"/>
    <s v="New York"/>
    <x v="517"/>
    <n v="11758"/>
    <d v="2015-06-03T00:00:00"/>
    <d v="2015-06-05T00:00:00"/>
    <n v="-10.435"/>
    <n v="3"/>
    <n v="14.85"/>
    <n v="90568"/>
    <s v="Low"/>
    <s v="Low Risk"/>
    <s v="Discount Applied"/>
    <s v="Other"/>
    <n v="1865"/>
  </r>
  <r>
    <x v="3"/>
    <n v="0.06"/>
    <n v="4.24"/>
    <n v="5.41"/>
    <n v="2004"/>
    <s v="James Dickinson Ball"/>
    <s v="Regular Air"/>
    <s v="Home Office"/>
    <s v="Office Supplies"/>
    <s v="Binders and Binder Accessories"/>
    <s v="Small Box"/>
    <s v="Storex DuraTech Recycled Plastic Frosted Binders"/>
    <n v="0.35"/>
    <x v="0"/>
    <x v="0"/>
    <s v="Montana"/>
    <x v="506"/>
    <n v="59715"/>
    <d v="2015-04-17T00:00:00"/>
    <d v="2015-04-19T00:00:00"/>
    <n v="-78.916679999999999"/>
    <n v="10"/>
    <n v="45"/>
    <n v="91277"/>
    <s v="Low"/>
    <s v="Low Risk"/>
    <s v="Discount Applied"/>
    <s v="Other"/>
    <n v="1574"/>
  </r>
  <r>
    <x v="3"/>
    <n v="0.04"/>
    <n v="6783.02"/>
    <n v="24.49"/>
    <n v="2004"/>
    <s v="James Dickinson Ball"/>
    <s v="Regular Air"/>
    <s v="Home Office"/>
    <s v="Technology"/>
    <s v="Office Machines"/>
    <s v="Large Box"/>
    <s v="Polycom ViewStation™ ISDN Videoconferencing Unit"/>
    <n v="0.39"/>
    <x v="0"/>
    <x v="0"/>
    <s v="Montana"/>
    <x v="506"/>
    <n v="59715"/>
    <d v="2015-04-17T00:00:00"/>
    <d v="2015-04-19T00:00:00"/>
    <n v="-13562.637407999999"/>
    <n v="1"/>
    <n v="6569.07"/>
    <n v="91277"/>
    <s v="Low"/>
    <s v="Low Risk"/>
    <s v="Discount Applied"/>
    <s v="Other"/>
    <n v="63"/>
  </r>
  <r>
    <x v="1"/>
    <n v="0.03"/>
    <n v="5.78"/>
    <n v="5.37"/>
    <n v="2006"/>
    <s v="Cynthia Khan"/>
    <s v="Regular Air"/>
    <s v="Home Office"/>
    <s v="Office Supplies"/>
    <s v="Paper"/>
    <s v="Small Box"/>
    <s v="Xerox 1950"/>
    <n v="0.36"/>
    <x v="0"/>
    <x v="0"/>
    <s v="Colorado"/>
    <x v="518"/>
    <n v="81301"/>
    <d v="2015-03-05T00:00:00"/>
    <d v="2015-03-06T00:00:00"/>
    <n v="-63.35"/>
    <n v="15"/>
    <n v="88.22"/>
    <n v="88798"/>
    <s v="Low"/>
    <s v="Low Risk"/>
    <s v="Discount Applied"/>
    <s v="Other"/>
    <n v="1293"/>
  </r>
  <r>
    <x v="3"/>
    <n v="0.1"/>
    <n v="10.48"/>
    <n v="2.89"/>
    <n v="2016"/>
    <s v="Wayne Bean"/>
    <s v="Regular Air"/>
    <s v="Home Office"/>
    <s v="Office Supplies"/>
    <s v="Pens &amp; Art Supplies"/>
    <s v="Small Pack"/>
    <s v="Staples Battery-Operated Desktop Pencil Sharpener"/>
    <n v="0.6"/>
    <x v="0"/>
    <x v="2"/>
    <s v="Michigan"/>
    <x v="172"/>
    <n v="48195"/>
    <d v="2015-06-18T00:00:00"/>
    <d v="2015-06-19T00:00:00"/>
    <n v="-8.9039999999999999"/>
    <n v="4"/>
    <n v="40.29"/>
    <n v="86874"/>
    <s v="Low"/>
    <s v="Low Risk"/>
    <s v="Discount Applied"/>
    <s v="Other"/>
    <n v="1617"/>
  </r>
  <r>
    <x v="0"/>
    <n v="7.0000000000000007E-2"/>
    <n v="39.479999999999997"/>
    <n v="1.99"/>
    <n v="2014"/>
    <s v="Cathy Simon"/>
    <s v="Regular Air"/>
    <s v="Home Office"/>
    <s v="Technology"/>
    <s v="Computer Peripherals"/>
    <s v="Small Pack"/>
    <s v="80 Minute CD-R Spindle, 100/Pack - Staples"/>
    <n v="0.54"/>
    <x v="0"/>
    <x v="2"/>
    <s v="Iowa"/>
    <x v="519"/>
    <n v="51503"/>
    <d v="2015-03-22T00:00:00"/>
    <d v="2015-03-24T00:00:00"/>
    <n v="88.72"/>
    <n v="4"/>
    <n v="151.27000000000001"/>
    <n v="88367"/>
    <s v="High"/>
    <s v="Low Risk"/>
    <s v="Discount Applied"/>
    <s v="Other"/>
    <n v="1083"/>
  </r>
  <r>
    <x v="0"/>
    <n v="0"/>
    <n v="4.91"/>
    <n v="0.5"/>
    <n v="2014"/>
    <s v="Cathy Simon"/>
    <s v="Regular Air"/>
    <s v="Home Office"/>
    <s v="Office Supplies"/>
    <s v="Labels"/>
    <s v="Small Box"/>
    <s v="Avery 493"/>
    <n v="0.36"/>
    <x v="0"/>
    <x v="2"/>
    <s v="Iowa"/>
    <x v="519"/>
    <n v="51503"/>
    <d v="2015-03-22T00:00:00"/>
    <d v="2015-03-24T00:00:00"/>
    <n v="7.2518999999999991"/>
    <n v="2"/>
    <n v="10.51"/>
    <n v="88367"/>
    <s v="High"/>
    <s v="Low Risk"/>
    <s v="No Discount"/>
    <s v="Other"/>
    <n v="1900"/>
  </r>
  <r>
    <x v="2"/>
    <n v="0.06"/>
    <n v="6.48"/>
    <n v="7.49"/>
    <n v="2014"/>
    <s v="Cathy Simon"/>
    <s v="Regular Air"/>
    <s v="Home Office"/>
    <s v="Office Supplies"/>
    <s v="Paper"/>
    <s v="Small Box"/>
    <s v="Xerox 220"/>
    <n v="0.37"/>
    <x v="0"/>
    <x v="2"/>
    <s v="Iowa"/>
    <x v="519"/>
    <n v="51503"/>
    <d v="2015-04-04T00:00:00"/>
    <d v="2015-04-04T00:00:00"/>
    <n v="-191.49"/>
    <n v="12"/>
    <n v="74.930000000000007"/>
    <n v="88368"/>
    <s v="Low"/>
    <s v="Low Risk"/>
    <s v="Discount Applied"/>
    <s v="Other"/>
    <n v="1365"/>
  </r>
  <r>
    <x v="2"/>
    <n v="0.02"/>
    <n v="120.98"/>
    <n v="58.64"/>
    <n v="2020"/>
    <s v="Erika Jordan"/>
    <s v="Delivery Truck"/>
    <s v="Home Office"/>
    <s v="Furniture"/>
    <s v="Bookcases"/>
    <s v="Jumbo Box"/>
    <s v="O'Sullivan Living Dimensions 2-Shelf Bookcases"/>
    <n v="0.75"/>
    <x v="0"/>
    <x v="1"/>
    <s v="Pennsylvania"/>
    <x v="520"/>
    <n v="15239"/>
    <d v="2015-02-13T00:00:00"/>
    <d v="2015-02-15T00:00:00"/>
    <n v="-1330.5"/>
    <n v="11"/>
    <n v="1370.99"/>
    <n v="86933"/>
    <s v="Low"/>
    <s v="Low Risk"/>
    <s v="Discount Applied"/>
    <s v="Other"/>
    <n v="335"/>
  </r>
  <r>
    <x v="2"/>
    <n v="0.04"/>
    <n v="120.97"/>
    <n v="7.11"/>
    <n v="2030"/>
    <s v="Lindsay O'Connell"/>
    <s v="Regular Air"/>
    <s v="Home Office"/>
    <s v="Technology"/>
    <s v="Office Machines"/>
    <s v="Medium Box"/>
    <s v="Canon BP1200DH 12-Digit Bubble Jet Printing Calculator"/>
    <n v="0.36"/>
    <x v="0"/>
    <x v="2"/>
    <s v="Texas"/>
    <x v="407"/>
    <n v="75401"/>
    <d v="2015-03-17T00:00:00"/>
    <d v="2015-03-17T00:00:00"/>
    <n v="1320.5495999999998"/>
    <n v="16"/>
    <n v="1913.84"/>
    <n v="91059"/>
    <s v="High"/>
    <s v="Low Risk"/>
    <s v="Discount Applied"/>
    <s v="Other"/>
    <n v="252"/>
  </r>
  <r>
    <x v="2"/>
    <n v="0"/>
    <n v="195.99"/>
    <n v="4.2"/>
    <n v="2030"/>
    <s v="Lindsay O'Connell"/>
    <s v="Regular Air"/>
    <s v="Home Office"/>
    <s v="Technology"/>
    <s v="Telephones and Communication"/>
    <s v="Small Box"/>
    <s v="688"/>
    <n v="0.6"/>
    <x v="0"/>
    <x v="2"/>
    <s v="Texas"/>
    <x v="407"/>
    <n v="75401"/>
    <d v="2015-03-17T00:00:00"/>
    <d v="2015-03-19T00:00:00"/>
    <n v="1585.5030000000002"/>
    <n v="16"/>
    <n v="2692.12"/>
    <n v="91059"/>
    <s v="High"/>
    <s v="Low Risk"/>
    <s v="No Discount"/>
    <s v="High Profit Non-Standard Shipping"/>
    <n v="176"/>
  </r>
  <r>
    <x v="3"/>
    <n v="0.03"/>
    <n v="55.98"/>
    <n v="4.8600000000000003"/>
    <n v="2030"/>
    <s v="Lindsay O'Connell"/>
    <s v="Regular Air"/>
    <s v="Home Office"/>
    <s v="Office Supplies"/>
    <s v="Paper"/>
    <s v="Small Box"/>
    <s v="Xerox 1908"/>
    <n v="0.36"/>
    <x v="0"/>
    <x v="2"/>
    <s v="Texas"/>
    <x v="407"/>
    <n v="75401"/>
    <d v="2015-03-18T00:00:00"/>
    <d v="2015-03-20T00:00:00"/>
    <n v="526.04219999999998"/>
    <n v="13"/>
    <n v="762.38"/>
    <n v="91060"/>
    <s v="High"/>
    <s v="Low Risk"/>
    <s v="Discount Applied"/>
    <s v="Other"/>
    <n v="501"/>
  </r>
  <r>
    <x v="2"/>
    <n v="0.1"/>
    <n v="1.89"/>
    <n v="0.76"/>
    <n v="2035"/>
    <s v="Jon Ward"/>
    <s v="Regular Air"/>
    <s v="Home Office"/>
    <s v="Office Supplies"/>
    <s v="Rubber Bands"/>
    <s v="Wrap Bag"/>
    <s v="Revere Boxed Rubber Bands by Revere"/>
    <n v="0.83"/>
    <x v="0"/>
    <x v="3"/>
    <s v="Florida"/>
    <x v="487"/>
    <n v="33403"/>
    <d v="2015-05-18T00:00:00"/>
    <d v="2015-05-20T00:00:00"/>
    <n v="-40.432000000000002"/>
    <n v="20"/>
    <n v="36.72"/>
    <n v="87117"/>
    <s v="Low"/>
    <s v="Low Risk"/>
    <s v="Discount Applied"/>
    <s v="Other"/>
    <n v="1650"/>
  </r>
  <r>
    <x v="1"/>
    <n v="0"/>
    <n v="73.98"/>
    <n v="14.52"/>
    <n v="2037"/>
    <s v="Lynda Herman"/>
    <s v="Regular Air"/>
    <s v="Home Office"/>
    <s v="Technology"/>
    <s v="Computer Peripherals"/>
    <s v="Small Box"/>
    <s v="Keytronic French Keyboard"/>
    <n v="0.65"/>
    <x v="0"/>
    <x v="0"/>
    <s v="Montana"/>
    <x v="506"/>
    <n v="59715"/>
    <d v="2015-03-12T00:00:00"/>
    <d v="2015-03-14T00:00:00"/>
    <n v="-88.61"/>
    <n v="4"/>
    <n v="305.70999999999998"/>
    <n v="89333"/>
    <s v="Low"/>
    <s v="Low Risk"/>
    <s v="No Discount"/>
    <s v="Other"/>
    <n v="814"/>
  </r>
  <r>
    <x v="0"/>
    <n v="0.06"/>
    <n v="40.99"/>
    <n v="17.48"/>
    <n v="2038"/>
    <s v="Peter Adams"/>
    <s v="Regular Air"/>
    <s v="Home Office"/>
    <s v="Office Supplies"/>
    <s v="Paper"/>
    <s v="Small Box"/>
    <s v="Xerox 1893"/>
    <n v="0.36"/>
    <x v="0"/>
    <x v="1"/>
    <s v="New York"/>
    <x v="521"/>
    <n v="10550"/>
    <d v="2015-04-21T00:00:00"/>
    <d v="2015-04-21T00:00:00"/>
    <n v="109.16"/>
    <n v="7"/>
    <n v="277.12"/>
    <n v="89334"/>
    <s v="High"/>
    <s v="Low Risk"/>
    <s v="Discount Applied"/>
    <s v="Other"/>
    <n v="854"/>
  </r>
  <r>
    <x v="4"/>
    <n v="0.09"/>
    <n v="20.99"/>
    <n v="2.5"/>
    <n v="2044"/>
    <s v="Jay Simon"/>
    <s v="Regular Air"/>
    <s v="Home Office"/>
    <s v="Technology"/>
    <s v="Telephones and Communication"/>
    <s v="Wrap Bag"/>
    <s v="Accessory37"/>
    <n v="0.81"/>
    <x v="0"/>
    <x v="3"/>
    <s v="Arkansas"/>
    <x v="522"/>
    <n v="72756"/>
    <d v="2015-06-24T00:00:00"/>
    <d v="2015-07-01T00:00:00"/>
    <n v="-136.12200000000001"/>
    <n v="6"/>
    <n v="100.11"/>
    <n v="88692"/>
    <s v="Low"/>
    <s v="Low Risk"/>
    <s v="Discount Applied"/>
    <s v="Other"/>
    <n v="1237"/>
  </r>
  <r>
    <x v="2"/>
    <n v="0.04"/>
    <n v="4.28"/>
    <n v="5.68"/>
    <n v="2046"/>
    <s v="Eileen Schwartz"/>
    <s v="Regular Air"/>
    <s v="Home Office"/>
    <s v="Office Supplies"/>
    <s v="Paper"/>
    <s v="Small Box"/>
    <s v="Xerox 199"/>
    <n v="0.4"/>
    <x v="0"/>
    <x v="2"/>
    <s v="Kansas"/>
    <x v="523"/>
    <n v="67901"/>
    <d v="2015-06-12T00:00:00"/>
    <d v="2015-06-14T00:00:00"/>
    <n v="-27.375"/>
    <n v="7"/>
    <n v="31.54"/>
    <n v="88219"/>
    <s v="Low"/>
    <s v="Low Risk"/>
    <s v="Discount Applied"/>
    <s v="Other"/>
    <n v="1700"/>
  </r>
  <r>
    <x v="2"/>
    <n v="0.06"/>
    <n v="376.13"/>
    <n v="85.63"/>
    <n v="2046"/>
    <s v="Eileen Schwartz"/>
    <s v="Delivery Truck"/>
    <s v="Home Office"/>
    <s v="Furniture"/>
    <s v="Tables"/>
    <s v="Jumbo Box"/>
    <s v="Bretford Rectangular Conference Table Tops"/>
    <n v="0.74"/>
    <x v="0"/>
    <x v="2"/>
    <s v="Kansas"/>
    <x v="523"/>
    <n v="67901"/>
    <d v="2015-06-12T00:00:00"/>
    <d v="2015-06-14T00:00:00"/>
    <n v="-435.75749999999999"/>
    <n v="13"/>
    <n v="4634.6899999999996"/>
    <n v="88219"/>
    <s v="Low"/>
    <s v="Low Risk"/>
    <s v="Discount Applied"/>
    <s v="Other"/>
    <n v="105"/>
  </r>
  <r>
    <x v="2"/>
    <n v="0.06"/>
    <n v="424.21"/>
    <n v="110.2"/>
    <n v="2046"/>
    <s v="Eileen Schwartz"/>
    <s v="Delivery Truck"/>
    <s v="Home Office"/>
    <s v="Furniture"/>
    <s v="Tables"/>
    <s v="Jumbo Box"/>
    <s v="Bush Advantage Collection® Racetrack Conference Table"/>
    <n v="0.67"/>
    <x v="0"/>
    <x v="2"/>
    <s v="Kansas"/>
    <x v="523"/>
    <n v="67901"/>
    <d v="2015-06-12T00:00:00"/>
    <d v="2015-06-13T00:00:00"/>
    <n v="682.53"/>
    <n v="17"/>
    <n v="7304.03"/>
    <n v="88219"/>
    <s v="High"/>
    <s v="Low Risk"/>
    <s v="Discount Applied"/>
    <s v="Other"/>
    <n v="47"/>
  </r>
  <r>
    <x v="2"/>
    <n v="0.06"/>
    <n v="195.99"/>
    <n v="8.99"/>
    <n v="2046"/>
    <s v="Eileen Schwartz"/>
    <s v="Regular Air"/>
    <s v="Home Office"/>
    <s v="Technology"/>
    <s v="Telephones and Communication"/>
    <s v="Small Box"/>
    <s v="T28 WORLD"/>
    <n v="0.6"/>
    <x v="0"/>
    <x v="2"/>
    <s v="Kansas"/>
    <x v="523"/>
    <n v="67901"/>
    <d v="2015-06-12T00:00:00"/>
    <d v="2015-06-14T00:00:00"/>
    <n v="-277.22200000000004"/>
    <n v="4"/>
    <n v="632.65"/>
    <n v="88219"/>
    <s v="Low"/>
    <s v="Low Risk"/>
    <s v="Discount Applied"/>
    <s v="Other"/>
    <n v="564"/>
  </r>
  <r>
    <x v="0"/>
    <n v="0.03"/>
    <n v="15.28"/>
    <n v="1.99"/>
    <n v="2049"/>
    <s v="Kenneth Pollock"/>
    <s v="Regular Air"/>
    <s v="Home Office"/>
    <s v="Technology"/>
    <s v="Computer Peripherals"/>
    <s v="Small Pack"/>
    <s v="Memorex 4.7GB DVD+R, 3/Pack"/>
    <n v="0.42"/>
    <x v="0"/>
    <x v="3"/>
    <s v="Virginia"/>
    <x v="524"/>
    <n v="22801"/>
    <d v="2015-06-21T00:00:00"/>
    <d v="2015-06-23T00:00:00"/>
    <n v="-266.68600000000004"/>
    <n v="19"/>
    <n v="290.98"/>
    <n v="88220"/>
    <s v="Low"/>
    <s v="Low Risk"/>
    <s v="Discount Applied"/>
    <s v="Other"/>
    <n v="830"/>
  </r>
  <r>
    <x v="0"/>
    <n v="0.09"/>
    <n v="1.76"/>
    <n v="0.7"/>
    <n v="2049"/>
    <s v="Kenneth Pollock"/>
    <s v="Regular Air"/>
    <s v="Home Office"/>
    <s v="Office Supplies"/>
    <s v="Pens &amp; Art Supplies"/>
    <s v="Wrap Bag"/>
    <s v="Newell 326"/>
    <n v="0.56000000000000005"/>
    <x v="0"/>
    <x v="3"/>
    <s v="Virginia"/>
    <x v="524"/>
    <n v="22801"/>
    <d v="2015-06-21T00:00:00"/>
    <d v="2015-06-24T00:00:00"/>
    <n v="-12.277999999999999"/>
    <n v="13"/>
    <n v="21.77"/>
    <n v="88220"/>
    <s v="Low"/>
    <s v="Low Risk"/>
    <s v="Discount Applied"/>
    <s v="Other"/>
    <n v="1793"/>
  </r>
  <r>
    <x v="1"/>
    <n v="7.0000000000000007E-2"/>
    <n v="31.78"/>
    <n v="1.99"/>
    <n v="2052"/>
    <s v="Francis Kendall"/>
    <s v="Regular Air"/>
    <s v="Home Office"/>
    <s v="Technology"/>
    <s v="Computer Peripherals"/>
    <s v="Small Pack"/>
    <s v="Memorex 4.7GB DVD-RAM, 3/Pack"/>
    <n v="0.42"/>
    <x v="0"/>
    <x v="0"/>
    <s v="New Mexico"/>
    <x v="525"/>
    <n v="87105"/>
    <d v="2015-02-19T00:00:00"/>
    <d v="2015-02-21T00:00:00"/>
    <n v="265.11180000000002"/>
    <n v="13"/>
    <n v="384.22"/>
    <n v="87234"/>
    <s v="High"/>
    <s v="Low Risk"/>
    <s v="Discount Applied"/>
    <s v="Other"/>
    <n v="729"/>
  </r>
  <r>
    <x v="1"/>
    <n v="0"/>
    <n v="5.98"/>
    <n v="2.5"/>
    <n v="2052"/>
    <s v="Francis Kendall"/>
    <s v="Regular Air"/>
    <s v="Home Office"/>
    <s v="Office Supplies"/>
    <s v="Envelopes"/>
    <s v="Small Box"/>
    <s v="Wausau Papers Astrobrights® Colored Envelopes"/>
    <n v="0.36"/>
    <x v="0"/>
    <x v="0"/>
    <s v="New Mexico"/>
    <x v="525"/>
    <n v="87105"/>
    <d v="2015-02-19T00:00:00"/>
    <d v="2015-02-20T00:00:00"/>
    <n v="9.5608000000000004"/>
    <n v="5"/>
    <n v="31.64"/>
    <n v="87234"/>
    <s v="High"/>
    <s v="Low Risk"/>
    <s v="No Discount"/>
    <s v="Other"/>
    <n v="1698"/>
  </r>
  <r>
    <x v="1"/>
    <n v="0.1"/>
    <n v="35.99"/>
    <n v="1.1000000000000001"/>
    <n v="2052"/>
    <s v="Francis Kendall"/>
    <s v="Express Air"/>
    <s v="Home Office"/>
    <s v="Technology"/>
    <s v="Telephones and Communication"/>
    <s v="Small Box"/>
    <s v="Accessory35"/>
    <n v="0.55000000000000004"/>
    <x v="0"/>
    <x v="0"/>
    <s v="New Mexico"/>
    <x v="525"/>
    <n v="87105"/>
    <d v="2015-02-19T00:00:00"/>
    <d v="2015-02-20T00:00:00"/>
    <n v="390.09839999999997"/>
    <n v="19"/>
    <n v="565.36"/>
    <n v="87234"/>
    <s v="High"/>
    <s v="Low Risk"/>
    <s v="Discount Applied"/>
    <s v="Other"/>
    <n v="605"/>
  </r>
  <r>
    <x v="3"/>
    <n v="7.0000000000000007E-2"/>
    <n v="5.98"/>
    <n v="5.46"/>
    <n v="2058"/>
    <s v="Louise Webster Sharma"/>
    <s v="Regular Air"/>
    <s v="Home Office"/>
    <s v="Office Supplies"/>
    <s v="Paper"/>
    <s v="Small Box"/>
    <s v="Xerox 1983"/>
    <n v="0.36"/>
    <x v="0"/>
    <x v="3"/>
    <s v="North Carolina"/>
    <x v="526"/>
    <n v="28601"/>
    <d v="2015-02-13T00:00:00"/>
    <d v="2015-02-15T00:00:00"/>
    <n v="46.65"/>
    <n v="5"/>
    <n v="32.76"/>
    <n v="88040"/>
    <s v="High"/>
    <s v="Low Risk"/>
    <s v="Discount Applied"/>
    <s v="Other"/>
    <n v="1687"/>
  </r>
  <r>
    <x v="1"/>
    <n v="0.09"/>
    <n v="28.48"/>
    <n v="1.99"/>
    <n v="2059"/>
    <s v="Nathan Newton"/>
    <s v="Regular Air"/>
    <s v="Home Office"/>
    <s v="Technology"/>
    <s v="Computer Peripherals"/>
    <s v="Small Pack"/>
    <s v="Memorex 4.7GB DVD+RW, 3/Pack"/>
    <n v="0.4"/>
    <x v="0"/>
    <x v="3"/>
    <s v="North Carolina"/>
    <x v="527"/>
    <n v="27260"/>
    <d v="2015-01-17T00:00:00"/>
    <d v="2015-01-18T00:00:00"/>
    <n v="-1250.7460000000001"/>
    <n v="13"/>
    <n v="336.92"/>
    <n v="88039"/>
    <s v="Low"/>
    <s v="Low Risk"/>
    <s v="Discount Applied"/>
    <s v="Other"/>
    <n v="784"/>
  </r>
  <r>
    <x v="2"/>
    <n v="0.1"/>
    <n v="9.85"/>
    <n v="4.82"/>
    <n v="2059"/>
    <s v="Nathan Newton"/>
    <s v="Regular Air"/>
    <s v="Home Office"/>
    <s v="Office Supplies"/>
    <s v="Pens &amp; Art Supplies"/>
    <s v="Wrap Bag"/>
    <s v="Lumber Crayons"/>
    <n v="0.47"/>
    <x v="0"/>
    <x v="3"/>
    <s v="North Carolina"/>
    <x v="527"/>
    <n v="27260"/>
    <d v="2015-03-27T00:00:00"/>
    <d v="2015-03-28T00:00:00"/>
    <n v="374.904"/>
    <n v="12"/>
    <n v="114.91"/>
    <n v="88041"/>
    <s v="High"/>
    <s v="Low Risk"/>
    <s v="Discount Applied"/>
    <s v="Other"/>
    <n v="1186"/>
  </r>
  <r>
    <x v="2"/>
    <n v="0.04"/>
    <n v="125.99"/>
    <n v="7.69"/>
    <n v="2059"/>
    <s v="Nathan Newton"/>
    <s v="Regular Air"/>
    <s v="Home Office"/>
    <s v="Technology"/>
    <s v="Telephones and Communication"/>
    <s v="Small Box"/>
    <s v="Timeport L7089"/>
    <n v="0.57999999999999996"/>
    <x v="0"/>
    <x v="3"/>
    <s v="North Carolina"/>
    <x v="527"/>
    <n v="27260"/>
    <d v="2015-03-27T00:00:00"/>
    <d v="2015-03-28T00:00:00"/>
    <n v="-528.83600000000001"/>
    <n v="9"/>
    <n v="934.52"/>
    <n v="88041"/>
    <s v="Low"/>
    <s v="Low Risk"/>
    <s v="Discount Applied"/>
    <s v="Other"/>
    <n v="439"/>
  </r>
  <r>
    <x v="3"/>
    <n v="0.02"/>
    <n v="240.98"/>
    <n v="60.2"/>
    <n v="2061"/>
    <s v="Marianne Carey"/>
    <s v="Delivery Truck"/>
    <s v="Home Office"/>
    <s v="Furniture"/>
    <s v="Bookcases"/>
    <s v="Jumbo Box"/>
    <s v="Atlantic Metals Mobile 2-Shelf Bookcases, Custom Colors"/>
    <n v="0.56000000000000005"/>
    <x v="0"/>
    <x v="2"/>
    <s v="Nebraska"/>
    <x v="528"/>
    <n v="69101"/>
    <d v="2015-01-29T00:00:00"/>
    <d v="2015-01-31T00:00:00"/>
    <n v="-272.71320000000003"/>
    <n v="1"/>
    <n v="260.66000000000003"/>
    <n v="87146"/>
    <s v="Low"/>
    <s v="Low Risk"/>
    <s v="Discount Applied"/>
    <s v="Other"/>
    <n v="880"/>
  </r>
  <r>
    <x v="3"/>
    <n v="0.02"/>
    <n v="420.98"/>
    <n v="19.989999999999998"/>
    <n v="2062"/>
    <s v="Alfred Singh"/>
    <s v="Regular Air"/>
    <s v="Home Office"/>
    <s v="Office Supplies"/>
    <s v="Binders and Binder Accessories"/>
    <s v="Small Box"/>
    <s v="GBC DocuBind 200 Manual Binding Machine"/>
    <n v="0.35"/>
    <x v="0"/>
    <x v="3"/>
    <s v="Virginia"/>
    <x v="529"/>
    <n v="23111"/>
    <d v="2015-01-29T00:00:00"/>
    <d v="2015-02-01T00:00:00"/>
    <n v="-162.69399999999999"/>
    <n v="10"/>
    <n v="4249.37"/>
    <n v="87146"/>
    <s v="Low"/>
    <s v="Low Risk"/>
    <s v="Discount Applied"/>
    <s v="Other"/>
    <n v="112"/>
  </r>
  <r>
    <x v="4"/>
    <n v="0.04"/>
    <n v="291.73"/>
    <n v="48.8"/>
    <n v="2062"/>
    <s v="Alfred Singh"/>
    <s v="Delivery Truck"/>
    <s v="Home Office"/>
    <s v="Furniture"/>
    <s v="Chairs &amp; Chairmats"/>
    <s v="Jumbo Drum"/>
    <s v="Hon 4070 Series Pagoda™ Armless Upholstered Stacking Chairs"/>
    <n v="0.56000000000000005"/>
    <x v="0"/>
    <x v="3"/>
    <s v="Virginia"/>
    <x v="529"/>
    <n v="23111"/>
    <d v="2015-06-26T00:00:00"/>
    <d v="2015-06-30T00:00:00"/>
    <n v="-115.90389999999999"/>
    <n v="22"/>
    <n v="6676.61"/>
    <n v="87148"/>
    <s v="Low"/>
    <s v="Low Risk"/>
    <s v="Discount Applied"/>
    <s v="Other"/>
    <n v="59"/>
  </r>
  <r>
    <x v="4"/>
    <n v="0.06"/>
    <n v="300.97000000000003"/>
    <n v="7.18"/>
    <n v="2063"/>
    <s v="Todd D Norris"/>
    <s v="Regular Air"/>
    <s v="Home Office"/>
    <s v="Technology"/>
    <s v="Computer Peripherals"/>
    <s v="Small Box"/>
    <s v="Gyration Ultra Professional Cordless Optical Suite"/>
    <n v="0.48"/>
    <x v="0"/>
    <x v="3"/>
    <s v="Virginia"/>
    <x v="530"/>
    <n v="23602"/>
    <d v="2015-05-08T00:00:00"/>
    <d v="2015-05-08T00:00:00"/>
    <n v="-729.98799999999994"/>
    <n v="1"/>
    <n v="291.39999999999998"/>
    <n v="87147"/>
    <s v="Low"/>
    <s v="Low Risk"/>
    <s v="Discount Applied"/>
    <s v="Other"/>
    <n v="829"/>
  </r>
  <r>
    <x v="3"/>
    <n v="0.09"/>
    <n v="20.89"/>
    <n v="11.52"/>
    <n v="2066"/>
    <s v="Claudia Webb"/>
    <s v="Regular Air"/>
    <s v="Home Office"/>
    <s v="Office Supplies"/>
    <s v="Storage &amp; Organization"/>
    <s v="Small Box"/>
    <s v="Iris® 3-Drawer Stacking Bin, Black"/>
    <n v="0.83"/>
    <x v="0"/>
    <x v="3"/>
    <s v="North Carolina"/>
    <x v="531"/>
    <n v="28079"/>
    <d v="2015-03-26T00:00:00"/>
    <d v="2015-03-27T00:00:00"/>
    <n v="-133.54599999999999"/>
    <n v="7"/>
    <n v="146.5"/>
    <n v="85833"/>
    <s v="Low"/>
    <s v="Low Risk"/>
    <s v="Discount Applied"/>
    <s v="Other"/>
    <n v="1094"/>
  </r>
  <r>
    <x v="2"/>
    <n v="0.09"/>
    <n v="20.99"/>
    <n v="4.8099999999999996"/>
    <n v="2066"/>
    <s v="Claudia Webb"/>
    <s v="Express Air"/>
    <s v="Home Office"/>
    <s v="Technology"/>
    <s v="Telephones and Communication"/>
    <s v="Medium Box"/>
    <s v="1726 Digital Answering Machine"/>
    <n v="0.57999999999999996"/>
    <x v="0"/>
    <x v="3"/>
    <s v="North Carolina"/>
    <x v="531"/>
    <n v="28079"/>
    <d v="2015-03-31T00:00:00"/>
    <d v="2015-04-01T00:00:00"/>
    <n v="272.69399999999996"/>
    <n v="2"/>
    <n v="38.979999999999997"/>
    <n v="85834"/>
    <s v="High"/>
    <s v="Low Risk"/>
    <s v="Discount Applied"/>
    <s v="Other"/>
    <n v="1629"/>
  </r>
  <r>
    <x v="4"/>
    <n v="0.1"/>
    <n v="4.24"/>
    <n v="5.41"/>
    <n v="2066"/>
    <s v="Claudia Webb"/>
    <s v="Regular Air"/>
    <s v="Home Office"/>
    <s v="Office Supplies"/>
    <s v="Binders and Binder Accessories"/>
    <s v="Small Box"/>
    <s v="Storex DuraTech Recycled Plastic Frosted Binders"/>
    <n v="0.35"/>
    <x v="0"/>
    <x v="3"/>
    <s v="North Carolina"/>
    <x v="531"/>
    <n v="28079"/>
    <d v="2015-04-19T00:00:00"/>
    <d v="2015-04-23T00:00:00"/>
    <n v="-61.6"/>
    <n v="8"/>
    <n v="34.159999999999997"/>
    <n v="85835"/>
    <s v="Low"/>
    <s v="Low Risk"/>
    <s v="Discount Applied"/>
    <s v="Other"/>
    <n v="1675"/>
  </r>
  <r>
    <x v="3"/>
    <n v="0.1"/>
    <n v="40.98"/>
    <n v="6.5"/>
    <n v="2069"/>
    <s v="Elsie Boykin"/>
    <s v="Regular Air"/>
    <s v="Home Office"/>
    <s v="Technology"/>
    <s v="Computer Peripherals"/>
    <s v="Small Box"/>
    <s v="Targus USB Numeric Keypad"/>
    <n v="0.74"/>
    <x v="0"/>
    <x v="3"/>
    <s v="Kentucky"/>
    <x v="532"/>
    <n v="41075"/>
    <d v="2015-01-12T00:00:00"/>
    <d v="2015-01-14T00:00:00"/>
    <n v="66.852000000000004"/>
    <n v="3"/>
    <n v="120.34"/>
    <n v="88554"/>
    <s v="High"/>
    <s v="Low Risk"/>
    <s v="Discount Applied"/>
    <s v="Other"/>
    <n v="1166"/>
  </r>
  <r>
    <x v="4"/>
    <n v="7.0000000000000007E-2"/>
    <n v="35.99"/>
    <n v="5.99"/>
    <n v="2070"/>
    <s v="Kelly Collins"/>
    <s v="Regular Air"/>
    <s v="Home Office"/>
    <s v="Technology"/>
    <s v="Telephones and Communication"/>
    <s v="Wrap Bag"/>
    <s v="Accessory41"/>
    <n v="0.38"/>
    <x v="0"/>
    <x v="2"/>
    <s v="Michigan"/>
    <x v="533"/>
    <n v="48021"/>
    <d v="2015-05-16T00:00:00"/>
    <d v="2015-05-20T00:00:00"/>
    <n v="17.839800000000011"/>
    <n v="5"/>
    <n v="153.61000000000001"/>
    <n v="88558"/>
    <s v="High"/>
    <s v="Low Risk"/>
    <s v="Discount Applied"/>
    <s v="Other"/>
    <n v="1072"/>
  </r>
  <r>
    <x v="1"/>
    <n v="0.03"/>
    <n v="60.98"/>
    <n v="1.99"/>
    <n v="2071"/>
    <s v="Victor Cherry"/>
    <s v="Regular Air"/>
    <s v="Home Office"/>
    <s v="Technology"/>
    <s v="Computer Peripherals"/>
    <s v="Small Pack"/>
    <s v="Imation 5.2GB DVD-RAM"/>
    <n v="0.5"/>
    <x v="0"/>
    <x v="2"/>
    <s v="Michigan"/>
    <x v="534"/>
    <n v="48336"/>
    <d v="2015-02-01T00:00:00"/>
    <d v="2015-02-01T00:00:00"/>
    <n v="976.2672"/>
    <n v="23"/>
    <n v="1414.88"/>
    <n v="88555"/>
    <s v="High"/>
    <s v="Low Risk"/>
    <s v="Discount Applied"/>
    <s v="Other"/>
    <n v="330"/>
  </r>
  <r>
    <x v="1"/>
    <n v="0.04"/>
    <n v="3.08"/>
    <n v="0.99"/>
    <n v="2071"/>
    <s v="Victor Cherry"/>
    <s v="Regular Air"/>
    <s v="Home Office"/>
    <s v="Office Supplies"/>
    <s v="Labels"/>
    <s v="Small Box"/>
    <s v="Avery 481"/>
    <n v="0.37"/>
    <x v="0"/>
    <x v="2"/>
    <s v="Michigan"/>
    <x v="534"/>
    <n v="48336"/>
    <d v="2015-02-01T00:00:00"/>
    <d v="2015-02-02T00:00:00"/>
    <n v="23.204699999999999"/>
    <n v="11"/>
    <n v="33.630000000000003"/>
    <n v="88555"/>
    <s v="High"/>
    <s v="Low Risk"/>
    <s v="Discount Applied"/>
    <s v="Other"/>
    <n v="1682"/>
  </r>
  <r>
    <x v="4"/>
    <n v="0.08"/>
    <n v="65.989999999999995"/>
    <n v="5.92"/>
    <n v="2071"/>
    <s v="Victor Cherry"/>
    <s v="Express Air"/>
    <s v="Home Office"/>
    <s v="Technology"/>
    <s v="Telephones and Communication"/>
    <s v="Small Box"/>
    <s v="i500plus"/>
    <n v="0.57999999999999996"/>
    <x v="0"/>
    <x v="2"/>
    <s v="Michigan"/>
    <x v="534"/>
    <n v="48336"/>
    <d v="2015-05-16T00:00:00"/>
    <d v="2015-05-23T00:00:00"/>
    <n v="183.84300000000002"/>
    <n v="20"/>
    <n v="1063.81"/>
    <n v="88558"/>
    <s v="High"/>
    <s v="Low Risk"/>
    <s v="Discount Applied"/>
    <s v="Other"/>
    <n v="403"/>
  </r>
  <r>
    <x v="1"/>
    <n v="0"/>
    <n v="10.31"/>
    <n v="1.79"/>
    <n v="2072"/>
    <s v="Malcolm S Lanier"/>
    <s v="Regular Air"/>
    <s v="Home Office"/>
    <s v="Office Supplies"/>
    <s v="Paper"/>
    <s v="Wrap Bag"/>
    <s v="Speediset Carbonless Redi-Letter® 7&quot; x 8 1/2&quot;"/>
    <n v="0.38"/>
    <x v="0"/>
    <x v="2"/>
    <s v="Michigan"/>
    <x v="535"/>
    <n v="48505"/>
    <d v="2015-02-01T00:00:00"/>
    <d v="2015-02-03T00:00:00"/>
    <n v="167.46299999999997"/>
    <n v="23"/>
    <n v="242.7"/>
    <n v="88555"/>
    <s v="High"/>
    <s v="Low Risk"/>
    <s v="No Discount"/>
    <s v="High Profit Non-Standard Shipping"/>
    <n v="910"/>
  </r>
  <r>
    <x v="0"/>
    <n v="0.09"/>
    <n v="260.98"/>
    <n v="41.91"/>
    <n v="2072"/>
    <s v="Malcolm S Lanier"/>
    <s v="Delivery Truck"/>
    <s v="Home Office"/>
    <s v="Furniture"/>
    <s v="Bookcases"/>
    <s v="Jumbo Box"/>
    <s v="Atlantic Metals Mobile 3-Shelf Bookcases, Custom Colors"/>
    <n v="0.59"/>
    <x v="0"/>
    <x v="2"/>
    <s v="Michigan"/>
    <x v="535"/>
    <n v="48505"/>
    <d v="2015-02-11T00:00:00"/>
    <d v="2015-02-13T00:00:00"/>
    <n v="1307.2692"/>
    <n v="14"/>
    <n v="3377.06"/>
    <n v="88556"/>
    <s v="High"/>
    <s v="Low Risk"/>
    <s v="Discount Applied"/>
    <s v="Other"/>
    <n v="144"/>
  </r>
  <r>
    <x v="0"/>
    <n v="0.01"/>
    <n v="10.52"/>
    <n v="7.94"/>
    <n v="2072"/>
    <s v="Malcolm S Lanier"/>
    <s v="Regular Air"/>
    <s v="Home Office"/>
    <s v="Furniture"/>
    <s v="Office Furnishings"/>
    <s v="Small Pack"/>
    <s v="Ultra Door Pull Handle"/>
    <n v="0.52"/>
    <x v="0"/>
    <x v="2"/>
    <s v="Michigan"/>
    <x v="535"/>
    <n v="48505"/>
    <d v="2015-02-11T00:00:00"/>
    <d v="2015-02-13T00:00:00"/>
    <n v="-15.818400000000002"/>
    <n v="11"/>
    <n v="123.93"/>
    <n v="88556"/>
    <s v="Low"/>
    <s v="Low Risk"/>
    <s v="Discount Applied"/>
    <s v="Other"/>
    <n v="1153"/>
  </r>
  <r>
    <x v="0"/>
    <n v="0.02"/>
    <n v="5.98"/>
    <n v="7.5"/>
    <n v="2072"/>
    <s v="Malcolm S Lanier"/>
    <s v="Express Air"/>
    <s v="Home Office"/>
    <s v="Office Supplies"/>
    <s v="Paper"/>
    <s v="Small Box"/>
    <s v="Xerox 1920"/>
    <n v="0.4"/>
    <x v="0"/>
    <x v="2"/>
    <s v="Michigan"/>
    <x v="535"/>
    <n v="48505"/>
    <d v="2015-02-11T00:00:00"/>
    <d v="2015-02-13T00:00:00"/>
    <n v="-55.832400000000007"/>
    <n v="14"/>
    <n v="93.96"/>
    <n v="88556"/>
    <s v="Low"/>
    <s v="Low Risk"/>
    <s v="Discount Applied"/>
    <s v="Other"/>
    <n v="1266"/>
  </r>
  <r>
    <x v="1"/>
    <n v="0.05"/>
    <n v="291.73"/>
    <n v="48.8"/>
    <n v="2073"/>
    <s v="Evan Kelley"/>
    <s v="Delivery Truck"/>
    <s v="Home Office"/>
    <s v="Furniture"/>
    <s v="Chairs &amp; Chairmats"/>
    <s v="Jumbo Drum"/>
    <s v="Hon 4070 Series Pagoda™ Armless Upholstered Stacking Chairs"/>
    <n v="0.56000000000000005"/>
    <x v="0"/>
    <x v="2"/>
    <s v="Michigan"/>
    <x v="536"/>
    <n v="48135"/>
    <d v="2015-04-07T00:00:00"/>
    <d v="2015-04-09T00:00:00"/>
    <n v="550.38080000000002"/>
    <n v="6"/>
    <n v="1818.41"/>
    <n v="88557"/>
    <s v="High"/>
    <s v="Low Risk"/>
    <s v="Discount Applied"/>
    <s v="Other"/>
    <n v="268"/>
  </r>
  <r>
    <x v="4"/>
    <n v="0.09"/>
    <n v="1.48"/>
    <n v="0.7"/>
    <n v="2081"/>
    <s v="Matthew Conway"/>
    <s v="Regular Air"/>
    <s v="Home Office"/>
    <s v="Office Supplies"/>
    <s v="Rubber Bands"/>
    <s v="Wrap Bag"/>
    <s v="Binder Clips by OIC"/>
    <n v="0.37"/>
    <x v="0"/>
    <x v="1"/>
    <s v="New York"/>
    <x v="537"/>
    <n v="14853"/>
    <d v="2015-01-03T00:00:00"/>
    <d v="2015-01-05T00:00:00"/>
    <n v="1.68"/>
    <n v="6"/>
    <n v="8.9499999999999993"/>
    <n v="86092"/>
    <s v="High"/>
    <s v="Low Risk"/>
    <s v="Discount Applied"/>
    <s v="Other"/>
    <n v="1907"/>
  </r>
  <r>
    <x v="4"/>
    <n v="0.06"/>
    <n v="38.06"/>
    <n v="4.5"/>
    <n v="2089"/>
    <s v="Annie Odom"/>
    <s v="Regular Air"/>
    <s v="Home Office"/>
    <s v="Office Supplies"/>
    <s v="Appliances"/>
    <s v="Small Box"/>
    <s v="Fellowes Superior 10 Outlet Split Surge Protector"/>
    <n v="0.56000000000000005"/>
    <x v="0"/>
    <x v="1"/>
    <s v="New York"/>
    <x v="538"/>
    <n v="10956"/>
    <d v="2015-06-30T00:00:00"/>
    <d v="2015-07-06T00:00:00"/>
    <n v="450.45959999999997"/>
    <n v="17"/>
    <n v="652.84"/>
    <n v="88348"/>
    <s v="High"/>
    <s v="Low Risk"/>
    <s v="Discount Applied"/>
    <s v="Other"/>
    <n v="551"/>
  </r>
  <r>
    <x v="4"/>
    <n v="0.08"/>
    <n v="599.99"/>
    <n v="24.49"/>
    <n v="2089"/>
    <s v="Annie Odom"/>
    <s v="Regular Air"/>
    <s v="Home Office"/>
    <s v="Technology"/>
    <s v="Copiers and Fax"/>
    <s v="Large Box"/>
    <s v="Hewlett Packard LaserJet 3310 Copier"/>
    <n v="0.37"/>
    <x v="0"/>
    <x v="1"/>
    <s v="New York"/>
    <x v="538"/>
    <n v="10956"/>
    <d v="2015-06-30T00:00:00"/>
    <d v="2015-07-08T00:00:00"/>
    <n v="8798.1830999999984"/>
    <n v="22"/>
    <n v="12750.99"/>
    <n v="88348"/>
    <s v="High"/>
    <s v="Low Risk"/>
    <s v="Discount Applied"/>
    <s v="Other"/>
    <n v="9"/>
  </r>
  <r>
    <x v="4"/>
    <n v="0.1"/>
    <n v="3.98"/>
    <n v="2.97"/>
    <n v="2089"/>
    <s v="Annie Odom"/>
    <s v="Express Air"/>
    <s v="Home Office"/>
    <s v="Office Supplies"/>
    <s v="Paper"/>
    <s v="Wrap Bag"/>
    <s v="Unpadded Memo Slips"/>
    <n v="0.35"/>
    <x v="0"/>
    <x v="1"/>
    <s v="New York"/>
    <x v="538"/>
    <n v="10956"/>
    <d v="2015-06-30T00:00:00"/>
    <d v="2015-07-04T00:00:00"/>
    <n v="-5.3849999999999998"/>
    <n v="5"/>
    <n v="20.54"/>
    <n v="88348"/>
    <s v="Low"/>
    <s v="Low Risk"/>
    <s v="Discount Applied"/>
    <s v="Other"/>
    <n v="1804"/>
  </r>
  <r>
    <x v="3"/>
    <n v="0.08"/>
    <n v="400.98"/>
    <n v="42.52"/>
    <n v="2094"/>
    <s v="Vernon Hirsch Singleton"/>
    <s v="Delivery Truck"/>
    <s v="Home Office"/>
    <s v="Furniture"/>
    <s v="Tables"/>
    <s v="Jumbo Box"/>
    <s v="Bretford CR8500 Series Meeting Room Furniture"/>
    <n v="0.71"/>
    <x v="0"/>
    <x v="0"/>
    <s v="California"/>
    <x v="539"/>
    <n v="95928"/>
    <d v="2015-02-05T00:00:00"/>
    <d v="2015-02-06T00:00:00"/>
    <n v="3031.9724000000001"/>
    <n v="20"/>
    <n v="7840.04"/>
    <n v="86629"/>
    <s v="High"/>
    <s v="Low Risk"/>
    <s v="Discount Applied"/>
    <s v="Other"/>
    <n v="42"/>
  </r>
  <r>
    <x v="3"/>
    <n v="0.1"/>
    <n v="300.97000000000003"/>
    <n v="7.18"/>
    <n v="2097"/>
    <s v="Patsy Shea"/>
    <s v="Regular Air"/>
    <s v="Home Office"/>
    <s v="Technology"/>
    <s v="Computer Peripherals"/>
    <s v="Small Box"/>
    <s v="Gyration Ultra Professional Cordless Optical Suite"/>
    <n v="0.48"/>
    <x v="0"/>
    <x v="3"/>
    <s v="South Carolina"/>
    <x v="226"/>
    <n v="29915"/>
    <d v="2015-04-18T00:00:00"/>
    <d v="2015-04-19T00:00:00"/>
    <n v="138.018"/>
    <n v="4"/>
    <n v="1094.33"/>
    <n v="87889"/>
    <s v="High"/>
    <s v="Low Risk"/>
    <s v="Discount Applied"/>
    <s v="Other"/>
    <n v="397"/>
  </r>
  <r>
    <x v="3"/>
    <n v="0.06"/>
    <n v="39.89"/>
    <n v="3.04"/>
    <n v="2098"/>
    <s v="Tracy Dyer"/>
    <s v="Regular Air"/>
    <s v="Home Office"/>
    <s v="Furniture"/>
    <s v="Office Furnishings"/>
    <s v="Wrap Bag"/>
    <s v="Ultra Commercial Grade Dual Valve Door Closer"/>
    <n v="0.53"/>
    <x v="0"/>
    <x v="3"/>
    <s v="South Carolina"/>
    <x v="540"/>
    <n v="29464"/>
    <d v="2015-04-18T00:00:00"/>
    <d v="2015-04-20T00:00:00"/>
    <n v="38.874000000000002"/>
    <n v="10"/>
    <n v="389.97"/>
    <n v="87889"/>
    <s v="High"/>
    <s v="Low Risk"/>
    <s v="Discount Applied"/>
    <s v="Other"/>
    <n v="725"/>
  </r>
  <r>
    <x v="1"/>
    <n v="7.0000000000000007E-2"/>
    <n v="14.56"/>
    <n v="3.5"/>
    <n v="2099"/>
    <s v="Nathan Fox"/>
    <s v="Regular Air"/>
    <s v="Home Office"/>
    <s v="Office Supplies"/>
    <s v="Appliances"/>
    <s v="Small Box"/>
    <s v="Acco 6 Outlet Guardian Premium Surge Suppressor"/>
    <n v="0.57999999999999996"/>
    <x v="0"/>
    <x v="3"/>
    <s v="South Carolina"/>
    <x v="541"/>
    <n v="29577"/>
    <d v="2015-01-08T00:00:00"/>
    <d v="2015-01-09T00:00:00"/>
    <n v="-45.528000000000006"/>
    <n v="6"/>
    <n v="84.59"/>
    <n v="87888"/>
    <s v="Low"/>
    <s v="Low Risk"/>
    <s v="Discount Applied"/>
    <s v="Other"/>
    <n v="1313"/>
  </r>
  <r>
    <x v="3"/>
    <n v="0.05"/>
    <n v="399.98"/>
    <n v="12.06"/>
    <n v="2107"/>
    <s v="Leigh Burnette Hurley"/>
    <s v="Delivery Truck"/>
    <s v="Home Office"/>
    <s v="Technology"/>
    <s v="Office Machines"/>
    <s v="Jumbo Box"/>
    <s v="Okidata ML320 Series Turbo Dot Matrix Printers"/>
    <n v="0.56000000000000005"/>
    <x v="0"/>
    <x v="2"/>
    <s v="Illinois"/>
    <x v="25"/>
    <n v="60601"/>
    <d v="2015-06-06T00:00:00"/>
    <d v="2015-06-06T00:00:00"/>
    <n v="567.59"/>
    <n v="24"/>
    <n v="9666.7199999999993"/>
    <n v="39015"/>
    <s v="High"/>
    <s v="Low Risk"/>
    <s v="Discount Applied"/>
    <s v="Other"/>
    <n v="24"/>
  </r>
  <r>
    <x v="3"/>
    <n v="7.0000000000000007E-2"/>
    <n v="6.48"/>
    <n v="5.74"/>
    <n v="2107"/>
    <s v="Leigh Burnette Hurley"/>
    <s v="Regular Air"/>
    <s v="Home Office"/>
    <s v="Office Supplies"/>
    <s v="Paper"/>
    <s v="Small Box"/>
    <s v="Xerox 1994"/>
    <n v="0.37"/>
    <x v="0"/>
    <x v="2"/>
    <s v="Illinois"/>
    <x v="25"/>
    <n v="60601"/>
    <d v="2015-06-06T00:00:00"/>
    <d v="2015-06-06T00:00:00"/>
    <n v="-28.45"/>
    <n v="20"/>
    <n v="134.58000000000001"/>
    <n v="39015"/>
    <s v="Low"/>
    <s v="Low Risk"/>
    <s v="Discount Applied"/>
    <s v="Other"/>
    <n v="1120"/>
  </r>
  <r>
    <x v="3"/>
    <n v="7.0000000000000007E-2"/>
    <n v="6.48"/>
    <n v="5.74"/>
    <n v="2108"/>
    <s v="Alfred Barber"/>
    <s v="Regular Air"/>
    <s v="Home Office"/>
    <s v="Office Supplies"/>
    <s v="Paper"/>
    <s v="Small Box"/>
    <s v="Xerox 1994"/>
    <n v="0.37"/>
    <x v="0"/>
    <x v="2"/>
    <s v="Missouri"/>
    <x v="542"/>
    <n v="63129"/>
    <d v="2015-06-06T00:00:00"/>
    <d v="2015-06-06T00:00:00"/>
    <n v="-14.225"/>
    <n v="5"/>
    <n v="33.65"/>
    <n v="87862"/>
    <s v="Low"/>
    <s v="Low Risk"/>
    <s v="Discount Applied"/>
    <s v="Other"/>
    <n v="1681"/>
  </r>
  <r>
    <x v="2"/>
    <n v="0.08"/>
    <n v="6.68"/>
    <n v="1.5"/>
    <n v="2114"/>
    <s v="Paige Mason"/>
    <s v="Regular Air"/>
    <s v="Home Office"/>
    <s v="Office Supplies"/>
    <s v="Pens &amp; Art Supplies"/>
    <s v="Wrap Bag"/>
    <s v="Sanford Liquid Accent Highlighters"/>
    <n v="0.48"/>
    <x v="0"/>
    <x v="3"/>
    <s v="Virginia"/>
    <x v="123"/>
    <n v="23518"/>
    <d v="2015-03-26T00:00:00"/>
    <d v="2015-03-28T00:00:00"/>
    <n v="-601.80400000000009"/>
    <n v="10"/>
    <n v="66.12"/>
    <n v="88403"/>
    <s v="Low"/>
    <s v="Low Risk"/>
    <s v="Discount Applied"/>
    <s v="Other"/>
    <n v="1420"/>
  </r>
  <r>
    <x v="2"/>
    <n v="0.08"/>
    <n v="2.89"/>
    <n v="0.49"/>
    <n v="2114"/>
    <s v="Paige Mason"/>
    <s v="Regular Air"/>
    <s v="Home Office"/>
    <s v="Office Supplies"/>
    <s v="Labels"/>
    <s v="Small Box"/>
    <s v="*Staples* Packaging Labels"/>
    <n v="0.38"/>
    <x v="0"/>
    <x v="3"/>
    <s v="Virginia"/>
    <x v="123"/>
    <n v="23518"/>
    <d v="2015-04-23T00:00:00"/>
    <d v="2015-04-23T00:00:00"/>
    <n v="38.406000000000006"/>
    <n v="1"/>
    <n v="3.07"/>
    <n v="88404"/>
    <s v="High"/>
    <s v="Low Risk"/>
    <s v="Discount Applied"/>
    <s v="Other"/>
    <n v="1950"/>
  </r>
  <r>
    <x v="2"/>
    <n v="7.0000000000000007E-2"/>
    <n v="226.67"/>
    <n v="28.16"/>
    <n v="2114"/>
    <s v="Paige Mason"/>
    <s v="Delivery Truck"/>
    <s v="Home Office"/>
    <s v="Furniture"/>
    <s v="Chairs &amp; Chairmats"/>
    <s v="Jumbo Drum"/>
    <s v="Hon GuestStacker Chair"/>
    <n v="0.59"/>
    <x v="0"/>
    <x v="3"/>
    <s v="Virginia"/>
    <x v="123"/>
    <n v="23518"/>
    <d v="2015-02-26T00:00:00"/>
    <d v="2015-02-27T00:00:00"/>
    <n v="53.114399999999996"/>
    <n v="1"/>
    <n v="255.83"/>
    <n v="88405"/>
    <s v="High"/>
    <s v="Low Risk"/>
    <s v="Discount Applied"/>
    <s v="Other"/>
    <n v="891"/>
  </r>
  <r>
    <x v="2"/>
    <n v="0.08"/>
    <n v="20.98"/>
    <n v="53.03"/>
    <n v="2114"/>
    <s v="Paige Mason"/>
    <s v="Delivery Truck"/>
    <s v="Home Office"/>
    <s v="Office Supplies"/>
    <s v="Storage &amp; Organization"/>
    <s v="Jumbo Drum"/>
    <s v="Tennsco Lockers, Gray"/>
    <n v="0.78"/>
    <x v="0"/>
    <x v="3"/>
    <s v="Virginia"/>
    <x v="123"/>
    <n v="23518"/>
    <d v="2015-02-26T00:00:00"/>
    <d v="2015-02-28T00:00:00"/>
    <n v="8.7420000000000009"/>
    <n v="20"/>
    <n v="421.18"/>
    <n v="88405"/>
    <s v="High"/>
    <s v="Low Risk"/>
    <s v="Discount Applied"/>
    <s v="Other"/>
    <n v="698"/>
  </r>
  <r>
    <x v="3"/>
    <n v="0.02"/>
    <n v="95.95"/>
    <n v="74.349999999999994"/>
    <n v="2115"/>
    <s v="Jeffrey Lloyd"/>
    <s v="Delivery Truck"/>
    <s v="Home Office"/>
    <s v="Furniture"/>
    <s v="Chairs &amp; Chairmats"/>
    <s v="Jumbo Drum"/>
    <s v="Bevis Steel Folding Chairs"/>
    <n v="0.56999999999999995"/>
    <x v="0"/>
    <x v="3"/>
    <s v="Virginia"/>
    <x v="543"/>
    <n v="22124"/>
    <d v="2015-04-29T00:00:00"/>
    <d v="2015-05-01T00:00:00"/>
    <n v="636.52199999999993"/>
    <n v="14"/>
    <n v="1377.46"/>
    <n v="88406"/>
    <s v="High"/>
    <s v="Low Risk"/>
    <s v="Discount Applied"/>
    <s v="Other"/>
    <n v="333"/>
  </r>
  <r>
    <x v="0"/>
    <n v="0.03"/>
    <n v="320.98"/>
    <n v="24.49"/>
    <n v="2117"/>
    <s v="Jack Hatcher"/>
    <s v="Regular Air"/>
    <s v="Home Office"/>
    <s v="Furniture"/>
    <s v="Chairs &amp; Chairmats"/>
    <s v="Large Box"/>
    <s v="Hon Pagoda™ Stacking Chairs"/>
    <n v="0.55000000000000004"/>
    <x v="0"/>
    <x v="2"/>
    <s v="Texas"/>
    <x v="407"/>
    <n v="75401"/>
    <d v="2015-04-20T00:00:00"/>
    <d v="2015-04-22T00:00:00"/>
    <n v="4554.4346999999998"/>
    <n v="20"/>
    <n v="6600.63"/>
    <n v="90891"/>
    <s v="High"/>
    <s v="Low Risk"/>
    <s v="Discount Applied"/>
    <s v="Other"/>
    <n v="62"/>
  </r>
  <r>
    <x v="0"/>
    <n v="0.06"/>
    <n v="125.99"/>
    <n v="8.8000000000000007"/>
    <n v="2117"/>
    <s v="Jack Hatcher"/>
    <s v="Regular Air"/>
    <s v="Home Office"/>
    <s v="Technology"/>
    <s v="Telephones and Communication"/>
    <s v="Small Box"/>
    <s v="StarTAC 6500"/>
    <n v="0.59"/>
    <x v="0"/>
    <x v="2"/>
    <s v="Texas"/>
    <x v="407"/>
    <n v="75401"/>
    <d v="2015-04-20T00:00:00"/>
    <d v="2015-04-21T00:00:00"/>
    <n v="618.19308000000001"/>
    <n v="18"/>
    <n v="1811.99"/>
    <n v="90891"/>
    <s v="High"/>
    <s v="Low Risk"/>
    <s v="Discount Applied"/>
    <s v="Other"/>
    <n v="269"/>
  </r>
  <r>
    <x v="2"/>
    <n v="0.06"/>
    <n v="80.97"/>
    <n v="33.6"/>
    <n v="2122"/>
    <s v="Carolyn Fisher"/>
    <s v="Delivery Truck"/>
    <s v="Home Office"/>
    <s v="Technology"/>
    <s v="Office Machines"/>
    <s v="Jumbo Drum"/>
    <s v="Lexmark Z25 Color Inkjet Printer"/>
    <n v="0.37"/>
    <x v="0"/>
    <x v="3"/>
    <s v="Arkansas"/>
    <x v="544"/>
    <n v="72116"/>
    <d v="2015-02-01T00:00:00"/>
    <d v="2015-02-03T00:00:00"/>
    <n v="-15.1844"/>
    <n v="10"/>
    <n v="799.76"/>
    <n v="89664"/>
    <s v="Low"/>
    <s v="Low Risk"/>
    <s v="Discount Applied"/>
    <s v="Other"/>
    <n v="490"/>
  </r>
  <r>
    <x v="0"/>
    <n v="0.04"/>
    <n v="45.19"/>
    <n v="1.99"/>
    <n v="2124"/>
    <s v="Paige Powers"/>
    <s v="Regular Air"/>
    <s v="Home Office"/>
    <s v="Technology"/>
    <s v="Computer Peripherals"/>
    <s v="Small Pack"/>
    <s v="Verbatim DVD-RAM, 9.4GB, Rewritable, Type 1, DS, DataLife Plus"/>
    <n v="0.55000000000000004"/>
    <x v="0"/>
    <x v="3"/>
    <s v="Arkansas"/>
    <x v="545"/>
    <n v="72301"/>
    <d v="2015-01-01T00:00:00"/>
    <d v="2015-01-02T00:00:00"/>
    <n v="-61.194000000000003"/>
    <n v="13"/>
    <n v="609.09"/>
    <n v="89665"/>
    <s v="Low"/>
    <s v="Low Risk"/>
    <s v="Discount Applied"/>
    <s v="Other"/>
    <n v="581"/>
  </r>
  <r>
    <x v="0"/>
    <n v="0.03"/>
    <n v="124.49"/>
    <n v="51.94"/>
    <n v="2124"/>
    <s v="Paige Powers"/>
    <s v="Delivery Truck"/>
    <s v="Home Office"/>
    <s v="Furniture"/>
    <s v="Tables"/>
    <s v="Jumbo Box"/>
    <s v="Bevis 36 x 72 Conference Tables"/>
    <n v="0.63"/>
    <x v="0"/>
    <x v="3"/>
    <s v="Arkansas"/>
    <x v="545"/>
    <n v="72301"/>
    <d v="2015-03-26T00:00:00"/>
    <d v="2015-03-27T00:00:00"/>
    <n v="18.173999999999999"/>
    <n v="21"/>
    <n v="2761.94"/>
    <n v="89666"/>
    <s v="High"/>
    <s v="Low Risk"/>
    <s v="Discount Applied"/>
    <s v="Other"/>
    <n v="171"/>
  </r>
  <r>
    <x v="2"/>
    <n v="0.1"/>
    <n v="5.98"/>
    <n v="5.14"/>
    <n v="2127"/>
    <s v="Joyce Kern"/>
    <s v="Regular Air"/>
    <s v="Home Office"/>
    <s v="Office Supplies"/>
    <s v="Paper"/>
    <s v="Small Box"/>
    <s v="Xerox 1974"/>
    <n v="0.36"/>
    <x v="0"/>
    <x v="2"/>
    <s v="Michigan"/>
    <x v="546"/>
    <n v="48310"/>
    <d v="2015-03-18T00:00:00"/>
    <d v="2015-03-20T00:00:00"/>
    <n v="-49.53"/>
    <n v="6"/>
    <n v="33.950000000000003"/>
    <n v="88418"/>
    <s v="Low"/>
    <s v="Low Risk"/>
    <s v="Discount Applied"/>
    <s v="Other"/>
    <n v="1677"/>
  </r>
  <r>
    <x v="0"/>
    <n v="0.09"/>
    <n v="150.97999999999999"/>
    <n v="66.27"/>
    <n v="2131"/>
    <s v="Mary Hewitt"/>
    <s v="Delivery Truck"/>
    <s v="Home Office"/>
    <s v="Furniture"/>
    <s v="Bookcases"/>
    <s v="Jumbo Box"/>
    <s v="Bush Mission Pointe Library"/>
    <n v="0.65"/>
    <x v="0"/>
    <x v="2"/>
    <s v="Missouri"/>
    <x v="547"/>
    <n v="64118"/>
    <d v="2015-01-03T00:00:00"/>
    <d v="2015-01-04T00:00:00"/>
    <n v="-407.85"/>
    <n v="2"/>
    <n v="302.33999999999997"/>
    <n v="90079"/>
    <s v="Low"/>
    <s v="Low Risk"/>
    <s v="Discount Applied"/>
    <s v="Other"/>
    <n v="817"/>
  </r>
  <r>
    <x v="4"/>
    <n v="0.05"/>
    <n v="30.42"/>
    <n v="8.65"/>
    <n v="2132"/>
    <s v="Philip Hawkins"/>
    <s v="Express Air"/>
    <s v="Home Office"/>
    <s v="Technology"/>
    <s v="Computer Peripherals"/>
    <s v="Small Box"/>
    <s v="Fellowes Internet Keyboard, Platinum"/>
    <n v="0.74"/>
    <x v="0"/>
    <x v="2"/>
    <s v="Missouri"/>
    <x v="548"/>
    <n v="63042"/>
    <d v="2015-01-10T00:00:00"/>
    <d v="2015-01-14T00:00:00"/>
    <n v="-191.25760000000002"/>
    <n v="11"/>
    <n v="334.44"/>
    <n v="90078"/>
    <s v="Low"/>
    <s v="Low Risk"/>
    <s v="Discount Applied"/>
    <s v="Other"/>
    <n v="786"/>
  </r>
  <r>
    <x v="0"/>
    <n v="0.01"/>
    <n v="28.99"/>
    <n v="8.59"/>
    <n v="2135"/>
    <s v="Melvin Kendall"/>
    <s v="Regular Air"/>
    <s v="Home Office"/>
    <s v="Technology"/>
    <s v="Telephones and Communication"/>
    <s v="Medium Box"/>
    <s v="SouthWestern Bell FA970 Digital Answering Machine with Time/Day Stamp"/>
    <n v="0.56000000000000005"/>
    <x v="0"/>
    <x v="0"/>
    <s v="New Mexico"/>
    <x v="549"/>
    <n v="88101"/>
    <d v="2015-02-06T00:00:00"/>
    <d v="2015-02-07T00:00:00"/>
    <n v="196.52328"/>
    <n v="21"/>
    <n v="556.61"/>
    <n v="91583"/>
    <s v="High"/>
    <s v="Low Risk"/>
    <s v="Discount Applied"/>
    <s v="Other"/>
    <n v="613"/>
  </r>
  <r>
    <x v="1"/>
    <n v="0"/>
    <n v="6.98"/>
    <n v="1.6"/>
    <n v="2137"/>
    <s v="Crystal Crabtree"/>
    <s v="Regular Air"/>
    <s v="Home Office"/>
    <s v="Office Supplies"/>
    <s v="Paper"/>
    <s v="Wrap Bag"/>
    <s v="Adams Phone Message Book, Professional, 400 Message Capacity, 5 3/6” x 11”"/>
    <n v="0.38"/>
    <x v="0"/>
    <x v="3"/>
    <s v="Florida"/>
    <x v="550"/>
    <n v="33407"/>
    <d v="2015-01-31T00:00:00"/>
    <d v="2015-02-02T00:00:00"/>
    <n v="-343.86799999999999"/>
    <n v="9"/>
    <n v="64.48"/>
    <n v="86002"/>
    <s v="Low"/>
    <s v="Low Risk"/>
    <s v="No Discount"/>
    <s v="Other"/>
    <n v="1432"/>
  </r>
  <r>
    <x v="2"/>
    <n v="0.05"/>
    <n v="2550.14"/>
    <n v="29.7"/>
    <n v="2139"/>
    <s v="Jon Kendall"/>
    <s v="Delivery Truck"/>
    <s v="Home Office"/>
    <s v="Technology"/>
    <s v="Office Machines"/>
    <s v="Jumbo Drum"/>
    <s v="Epson DFX-8500 Dot Matrix Printer"/>
    <n v="0.56999999999999995"/>
    <x v="0"/>
    <x v="2"/>
    <s v="Wisconsin"/>
    <x v="98"/>
    <n v="53094"/>
    <d v="2015-04-16T00:00:00"/>
    <d v="2015-04-17T00:00:00"/>
    <n v="-3971.0627999999997"/>
    <n v="2"/>
    <n v="4845.2700000000004"/>
    <n v="86003"/>
    <s v="Low"/>
    <s v="Low Risk"/>
    <s v="Discount Applied"/>
    <s v="Other"/>
    <n v="100"/>
  </r>
  <r>
    <x v="0"/>
    <n v="0.01"/>
    <n v="5.44"/>
    <n v="7.46"/>
    <n v="2141"/>
    <s v="Molly Webster"/>
    <s v="Regular Air"/>
    <s v="Home Office"/>
    <s v="Office Supplies"/>
    <s v="Binders and Binder Accessories"/>
    <s v="Small Box"/>
    <s v="Wilson Jones Custom Binder Spines &amp; Labels"/>
    <n v="0.36"/>
    <x v="0"/>
    <x v="0"/>
    <s v="Colorado"/>
    <x v="518"/>
    <n v="81301"/>
    <d v="2015-02-18T00:00:00"/>
    <d v="2015-02-19T00:00:00"/>
    <n v="-18.478199999999998"/>
    <n v="3"/>
    <n v="19.68"/>
    <n v="87570"/>
    <s v="Low"/>
    <s v="Low Risk"/>
    <s v="Discount Applied"/>
    <s v="Other"/>
    <n v="1814"/>
  </r>
  <r>
    <x v="0"/>
    <n v="0.02"/>
    <n v="549.99"/>
    <n v="49"/>
    <n v="2141"/>
    <s v="Molly Webster"/>
    <s v="Delivery Truck"/>
    <s v="Home Office"/>
    <s v="Technology"/>
    <s v="Copiers and Fax"/>
    <s v="Jumbo Drum"/>
    <s v="Sharp 1540cs Digital Laser Copier"/>
    <n v="0.35"/>
    <x v="0"/>
    <x v="0"/>
    <s v="Colorado"/>
    <x v="518"/>
    <n v="81301"/>
    <d v="2015-02-18T00:00:00"/>
    <d v="2015-02-20T00:00:00"/>
    <n v="-381.84119999999996"/>
    <n v="18"/>
    <n v="9798.84"/>
    <n v="87570"/>
    <s v="Low"/>
    <s v="Low Risk"/>
    <s v="Discount Applied"/>
    <s v="Other"/>
    <n v="21"/>
  </r>
  <r>
    <x v="0"/>
    <n v="0.03"/>
    <n v="22.01"/>
    <n v="5.53"/>
    <n v="2141"/>
    <s v="Molly Webster"/>
    <s v="Express Air"/>
    <s v="Home Office"/>
    <s v="Office Supplies"/>
    <s v="Pens &amp; Art Supplies"/>
    <s v="Small Pack"/>
    <s v="Boston 16801 Nautilus™ Battery Pencil Sharpener"/>
    <n v="0.59"/>
    <x v="0"/>
    <x v="0"/>
    <s v="Colorado"/>
    <x v="518"/>
    <n v="81301"/>
    <d v="2015-02-18T00:00:00"/>
    <d v="2015-02-19T00:00:00"/>
    <n v="12.5504"/>
    <n v="7"/>
    <n v="154.11000000000001"/>
    <n v="87570"/>
    <s v="High"/>
    <s v="Low Risk"/>
    <s v="Discount Applied"/>
    <s v="Other"/>
    <n v="1070"/>
  </r>
  <r>
    <x v="0"/>
    <n v="0.09"/>
    <n v="34.76"/>
    <n v="8.2200000000000006"/>
    <n v="2141"/>
    <s v="Molly Webster"/>
    <s v="Regular Air"/>
    <s v="Home Office"/>
    <s v="Office Supplies"/>
    <s v="Storage &amp; Organization"/>
    <s v="Small Box"/>
    <s v="Multi-Use Personal File Cart and Caster Set, Three Stacking Bins"/>
    <n v="0.56999999999999995"/>
    <x v="0"/>
    <x v="0"/>
    <s v="Colorado"/>
    <x v="518"/>
    <n v="81301"/>
    <d v="2015-02-18T00:00:00"/>
    <d v="2015-02-20T00:00:00"/>
    <n v="45.3324"/>
    <n v="7"/>
    <n v="242.97"/>
    <n v="87570"/>
    <s v="High"/>
    <s v="Low Risk"/>
    <s v="Discount Applied"/>
    <s v="Other"/>
    <n v="909"/>
  </r>
  <r>
    <x v="0"/>
    <n v="0.08"/>
    <n v="17.149999999999999"/>
    <n v="4.96"/>
    <n v="2143"/>
    <s v="Lester Sawyer"/>
    <s v="Regular Air"/>
    <s v="Home Office"/>
    <s v="Office Supplies"/>
    <s v="Storage &amp; Organization"/>
    <s v="Small Box"/>
    <s v="Advantus Rolling Storage Box"/>
    <n v="0.57999999999999996"/>
    <x v="0"/>
    <x v="3"/>
    <s v="Virginia"/>
    <x v="551"/>
    <n v="20151"/>
    <d v="2015-06-13T00:00:00"/>
    <d v="2015-06-16T00:00:00"/>
    <n v="33.659999999999997"/>
    <n v="12"/>
    <n v="200.61"/>
    <n v="87569"/>
    <s v="High"/>
    <s v="Low Risk"/>
    <s v="Discount Applied"/>
    <s v="Other"/>
    <n v="985"/>
  </r>
  <r>
    <x v="3"/>
    <n v="0"/>
    <n v="20.28"/>
    <n v="14.39"/>
    <n v="2145"/>
    <s v="Kerry Hardy"/>
    <s v="Regular Air"/>
    <s v="Home Office"/>
    <s v="Furniture"/>
    <s v="Office Furnishings"/>
    <s v="Small Box"/>
    <s v="Career Cubicle Clock, 8 1/4&quot;, Black"/>
    <n v="0.47"/>
    <x v="0"/>
    <x v="3"/>
    <s v="Florida"/>
    <x v="552"/>
    <n v="33311"/>
    <d v="2015-02-10T00:00:00"/>
    <d v="2015-02-12T00:00:00"/>
    <n v="15.677999999999999"/>
    <n v="11"/>
    <n v="237.83"/>
    <n v="87072"/>
    <s v="High"/>
    <s v="Low Risk"/>
    <s v="No Discount"/>
    <s v="Other"/>
    <n v="918"/>
  </r>
  <r>
    <x v="4"/>
    <n v="0.05"/>
    <n v="20.34"/>
    <n v="35"/>
    <n v="2146"/>
    <s v="Courtney Boyd"/>
    <s v="Regular Air"/>
    <s v="Home Office"/>
    <s v="Office Supplies"/>
    <s v="Storage &amp; Organization"/>
    <s v="Large Box"/>
    <s v="Tennsco Commercial Shelving"/>
    <n v="0.84"/>
    <x v="0"/>
    <x v="3"/>
    <s v="Virginia"/>
    <x v="551"/>
    <n v="20151"/>
    <d v="2015-01-06T00:00:00"/>
    <d v="2015-01-10T00:00:00"/>
    <n v="52.775999999999996"/>
    <n v="2"/>
    <n v="53.02"/>
    <n v="87071"/>
    <s v="High"/>
    <s v="Low Risk"/>
    <s v="Discount Applied"/>
    <s v="Other"/>
    <n v="1513"/>
  </r>
  <r>
    <x v="1"/>
    <n v="0.08"/>
    <n v="243.98"/>
    <n v="43.32"/>
    <n v="2151"/>
    <s v="Melinda Rogers"/>
    <s v="Delivery Truck"/>
    <s v="Home Office"/>
    <s v="Furniture"/>
    <s v="Chairs &amp; Chairmats"/>
    <s v="Jumbo Drum"/>
    <s v="Hon Deluxe Fabric Upholstered Stacking Chairs, Rounded Back"/>
    <n v="0.55000000000000004"/>
    <x v="0"/>
    <x v="2"/>
    <s v="Iowa"/>
    <x v="553"/>
    <n v="52001"/>
    <d v="2015-01-05T00:00:00"/>
    <d v="2015-01-06T00:00:00"/>
    <n v="-162.8244"/>
    <n v="1"/>
    <n v="248.84"/>
    <n v="90404"/>
    <s v="Low"/>
    <s v="Low Risk"/>
    <s v="Discount Applied"/>
    <s v="Other"/>
    <n v="899"/>
  </r>
  <r>
    <x v="0"/>
    <n v="0.08"/>
    <n v="5.74"/>
    <n v="5.01"/>
    <n v="2151"/>
    <s v="Melinda Rogers"/>
    <s v="Regular Air"/>
    <s v="Home Office"/>
    <s v="Office Supplies"/>
    <s v="Binders and Binder Accessories"/>
    <s v="Small Box"/>
    <s v="Binder Posts"/>
    <n v="0.39"/>
    <x v="0"/>
    <x v="2"/>
    <s v="Iowa"/>
    <x v="553"/>
    <n v="52001"/>
    <d v="2015-02-09T00:00:00"/>
    <d v="2015-02-11T00:00:00"/>
    <n v="-6.9308200000000006"/>
    <n v="1"/>
    <n v="7.21"/>
    <n v="90405"/>
    <s v="Low"/>
    <s v="Low Risk"/>
    <s v="Discount Applied"/>
    <s v="Other"/>
    <n v="1927"/>
  </r>
  <r>
    <x v="4"/>
    <n v="0.05"/>
    <n v="55.5"/>
    <n v="52.2"/>
    <n v="2157"/>
    <s v="Tom Hoyle Honeycutt"/>
    <s v="Regular Air"/>
    <s v="Home Office"/>
    <s v="Furniture"/>
    <s v="Office Furnishings"/>
    <s v="Medium Box"/>
    <s v="Eldon Cleatmat® Chair Mats for Medium Pile Carpets"/>
    <n v="0.72"/>
    <x v="0"/>
    <x v="2"/>
    <s v="Michigan"/>
    <x v="554"/>
    <n v="48093"/>
    <d v="2015-03-16T00:00:00"/>
    <d v="2015-03-16T00:00:00"/>
    <n v="-118.54"/>
    <n v="4"/>
    <n v="253.87"/>
    <n v="90385"/>
    <s v="Low"/>
    <s v="Low Risk"/>
    <s v="Discount Applied"/>
    <s v="Other"/>
    <n v="892"/>
  </r>
  <r>
    <x v="4"/>
    <n v="0.05"/>
    <n v="442.14"/>
    <n v="14.7"/>
    <n v="2157"/>
    <s v="Tom Hoyle Honeycutt"/>
    <s v="Delivery Truck"/>
    <s v="Home Office"/>
    <s v="Technology"/>
    <s v="Office Machines"/>
    <s v="Jumbo Drum"/>
    <s v="Okidata ML390 Turbo Dot Matrix Printers"/>
    <n v="0.56000000000000005"/>
    <x v="0"/>
    <x v="2"/>
    <s v="Michigan"/>
    <x v="554"/>
    <n v="48093"/>
    <d v="2015-03-16T00:00:00"/>
    <d v="2015-03-25T00:00:00"/>
    <n v="2963.48"/>
    <n v="14"/>
    <n v="5880.46"/>
    <n v="90385"/>
    <s v="High"/>
    <s v="Low Risk"/>
    <s v="Discount Applied"/>
    <s v="Other"/>
    <n v="73"/>
  </r>
  <r>
    <x v="0"/>
    <n v="7.0000000000000007E-2"/>
    <n v="30.93"/>
    <n v="3.92"/>
    <n v="2157"/>
    <s v="Tom Hoyle Honeycutt"/>
    <s v="Regular Air"/>
    <s v="Home Office"/>
    <s v="Furniture"/>
    <s v="Office Furnishings"/>
    <s v="Small Pack"/>
    <s v="Advantus Employee of the Month Certificate Frame, 11 x 13-1/2"/>
    <n v="0.44"/>
    <x v="0"/>
    <x v="2"/>
    <s v="Michigan"/>
    <x v="554"/>
    <n v="48093"/>
    <d v="2015-05-03T00:00:00"/>
    <d v="2015-05-04T00:00:00"/>
    <n v="398.30249999999995"/>
    <n v="19"/>
    <n v="577.25"/>
    <n v="90386"/>
    <s v="High"/>
    <s v="Low Risk"/>
    <s v="Discount Applied"/>
    <s v="Other"/>
    <n v="599"/>
  </r>
  <r>
    <x v="0"/>
    <n v="0.05"/>
    <n v="297.48"/>
    <n v="18.059999999999999"/>
    <n v="2157"/>
    <s v="Tom Hoyle Honeycutt"/>
    <s v="Delivery Truck"/>
    <s v="Home Office"/>
    <s v="Technology"/>
    <s v="Office Machines"/>
    <s v="Jumbo Drum"/>
    <s v="Panasonic KX-P3200 Dot Matrix Printer"/>
    <n v="0.6"/>
    <x v="0"/>
    <x v="2"/>
    <s v="Michigan"/>
    <x v="554"/>
    <n v="48093"/>
    <d v="2015-05-03T00:00:00"/>
    <d v="2015-05-04T00:00:00"/>
    <n v="709.85200000000009"/>
    <n v="14"/>
    <n v="4075.18"/>
    <n v="90386"/>
    <s v="High"/>
    <s v="Low Risk"/>
    <s v="Discount Applied"/>
    <s v="Other"/>
    <n v="117"/>
  </r>
  <r>
    <x v="0"/>
    <n v="7.0000000000000007E-2"/>
    <n v="296.18"/>
    <n v="54.12"/>
    <n v="2157"/>
    <s v="Tom Hoyle Honeycutt"/>
    <s v="Delivery Truck"/>
    <s v="Home Office"/>
    <s v="Furniture"/>
    <s v="Tables"/>
    <s v="Jumbo Box"/>
    <s v="Hon 94000 Series Round Tables"/>
    <n v="0.76"/>
    <x v="0"/>
    <x v="2"/>
    <s v="Michigan"/>
    <x v="554"/>
    <n v="48093"/>
    <d v="2015-05-03T00:00:00"/>
    <d v="2015-05-05T00:00:00"/>
    <n v="80.809200000000089"/>
    <n v="6"/>
    <n v="1798.23"/>
    <n v="90386"/>
    <s v="High"/>
    <s v="Low Risk"/>
    <s v="Discount Applied"/>
    <s v="Other"/>
    <n v="272"/>
  </r>
  <r>
    <x v="3"/>
    <n v="0.08"/>
    <n v="30.98"/>
    <n v="8.74"/>
    <n v="2159"/>
    <s v="Wesley Field"/>
    <s v="Regular Air"/>
    <s v="Home Office"/>
    <s v="Office Supplies"/>
    <s v="Paper"/>
    <s v="Small Box"/>
    <s v="Xerox 1979"/>
    <n v="0.4"/>
    <x v="0"/>
    <x v="2"/>
    <s v="Michigan"/>
    <x v="555"/>
    <n v="48185"/>
    <d v="2015-05-20T00:00:00"/>
    <d v="2015-05-21T00:00:00"/>
    <n v="371.27200000000005"/>
    <n v="25"/>
    <n v="727.2"/>
    <n v="90387"/>
    <s v="High"/>
    <s v="Low Risk"/>
    <s v="Discount Applied"/>
    <s v="Other"/>
    <n v="518"/>
  </r>
  <r>
    <x v="3"/>
    <n v="0.09"/>
    <n v="159.31"/>
    <n v="60"/>
    <n v="2162"/>
    <s v="Brenda Jain"/>
    <s v="Delivery Truck"/>
    <s v="Home Office"/>
    <s v="Furniture"/>
    <s v="Tables"/>
    <s v="Jumbo Drum"/>
    <s v="Hon Non-Folding Utility Tables"/>
    <n v="0.55000000000000004"/>
    <x v="0"/>
    <x v="1"/>
    <s v="Pennsylvania"/>
    <x v="556"/>
    <n v="16146"/>
    <d v="2015-05-20T00:00:00"/>
    <d v="2015-05-22T00:00:00"/>
    <n v="77.000895400000104"/>
    <n v="41"/>
    <n v="6173.42"/>
    <n v="90387"/>
    <s v="High"/>
    <s v="Low Risk"/>
    <s v="Discount Applied"/>
    <s v="Other"/>
    <n v="70"/>
  </r>
  <r>
    <x v="3"/>
    <n v="0.06"/>
    <n v="55.99"/>
    <n v="5"/>
    <n v="2162"/>
    <s v="Brenda Jain"/>
    <s v="Regular Air"/>
    <s v="Home Office"/>
    <s v="Technology"/>
    <s v="Telephones and Communication"/>
    <s v="Small Pack"/>
    <s v="Accessory36"/>
    <n v="0.83"/>
    <x v="0"/>
    <x v="1"/>
    <s v="Pennsylvania"/>
    <x v="556"/>
    <n v="16146"/>
    <d v="2015-05-20T00:00:00"/>
    <d v="2015-05-22T00:00:00"/>
    <n v="27.968600000000009"/>
    <n v="33"/>
    <n v="1553.7"/>
    <n v="90387"/>
    <s v="High"/>
    <s v="Low Risk"/>
    <s v="Discount Applied"/>
    <s v="Other"/>
    <n v="303"/>
  </r>
  <r>
    <x v="1"/>
    <n v="0.01"/>
    <n v="5.38"/>
    <n v="7.57"/>
    <n v="2164"/>
    <s v="Harry Sellers"/>
    <s v="Regular Air"/>
    <s v="Home Office"/>
    <s v="Office Supplies"/>
    <s v="Binders and Binder Accessories"/>
    <s v="Small Box"/>
    <s v="Acco PRESSTEX® Data Binder with Storage Hooks, Dark Blue, 9 1/2&quot; X 11&quot;"/>
    <n v="0.36"/>
    <x v="0"/>
    <x v="0"/>
    <s v="California"/>
    <x v="557"/>
    <n v="91104"/>
    <d v="2015-01-09T00:00:00"/>
    <d v="2015-01-10T00:00:00"/>
    <n v="-66.779579999999996"/>
    <n v="3"/>
    <n v="18.68"/>
    <n v="88794"/>
    <s v="Low"/>
    <s v="Low Risk"/>
    <s v="Discount Applied"/>
    <s v="Other"/>
    <n v="1832"/>
  </r>
  <r>
    <x v="1"/>
    <n v="0.05"/>
    <n v="3.28"/>
    <n v="3.97"/>
    <n v="2164"/>
    <s v="Harry Sellers"/>
    <s v="Regular Air"/>
    <s v="Home Office"/>
    <s v="Office Supplies"/>
    <s v="Pens &amp; Art Supplies"/>
    <s v="Wrap Bag"/>
    <s v="Newell 337"/>
    <n v="0.56000000000000005"/>
    <x v="0"/>
    <x v="0"/>
    <s v="California"/>
    <x v="557"/>
    <n v="91104"/>
    <d v="2015-01-09T00:00:00"/>
    <d v="2015-01-09T00:00:00"/>
    <n v="-144.9188"/>
    <n v="11"/>
    <n v="36.299999999999997"/>
    <n v="88794"/>
    <s v="Low"/>
    <s v="Low Risk"/>
    <s v="Discount Applied"/>
    <s v="Other"/>
    <n v="1652"/>
  </r>
  <r>
    <x v="1"/>
    <n v="0.09"/>
    <n v="2.78"/>
    <n v="0.97"/>
    <n v="2165"/>
    <s v="Melanie Knight"/>
    <s v="Regular Air"/>
    <s v="Home Office"/>
    <s v="Office Supplies"/>
    <s v="Pens &amp; Art Supplies"/>
    <s v="Wrap Bag"/>
    <s v="Newell 339"/>
    <n v="0.59"/>
    <x v="0"/>
    <x v="1"/>
    <s v="Maine"/>
    <x v="255"/>
    <n v="4330"/>
    <d v="2015-01-09T00:00:00"/>
    <d v="2015-01-11T00:00:00"/>
    <n v="-5.0716000000000001"/>
    <n v="6"/>
    <n v="16.03"/>
    <n v="88794"/>
    <s v="Low"/>
    <s v="Low Risk"/>
    <s v="Discount Applied"/>
    <s v="Other"/>
    <n v="1856"/>
  </r>
  <r>
    <x v="3"/>
    <n v="0.08"/>
    <n v="2.94"/>
    <n v="0.96"/>
    <n v="2178"/>
    <s v="Judy Hall"/>
    <s v="Regular Air"/>
    <s v="Home Office"/>
    <s v="Office Supplies"/>
    <s v="Pens &amp; Art Supplies"/>
    <s v="Wrap Bag"/>
    <s v="Newell 343"/>
    <n v="0.57999999999999996"/>
    <x v="0"/>
    <x v="1"/>
    <s v="Massachusetts"/>
    <x v="558"/>
    <n v="1610"/>
    <d v="2015-01-27T00:00:00"/>
    <d v="2015-01-29T00:00:00"/>
    <n v="-1.18"/>
    <n v="9"/>
    <n v="25.35"/>
    <n v="89465"/>
    <s v="Low"/>
    <s v="Low Risk"/>
    <s v="Discount Applied"/>
    <s v="Other"/>
    <n v="1764"/>
  </r>
  <r>
    <x v="1"/>
    <n v="0"/>
    <n v="1.48"/>
    <n v="0.7"/>
    <n v="2183"/>
    <s v="Sheryl Reese"/>
    <s v="Regular Air"/>
    <s v="Home Office"/>
    <s v="Office Supplies"/>
    <s v="Rubber Bands"/>
    <s v="Wrap Bag"/>
    <s v="Binder Clips by OIC"/>
    <n v="0.37"/>
    <x v="0"/>
    <x v="3"/>
    <s v="Kentucky"/>
    <x v="559"/>
    <n v="42301"/>
    <d v="2015-06-15T00:00:00"/>
    <d v="2015-06-17T00:00:00"/>
    <n v="-203.09799999999998"/>
    <n v="12"/>
    <n v="19.32"/>
    <n v="91571"/>
    <s v="Low"/>
    <s v="Low Risk"/>
    <s v="No Discount"/>
    <s v="Other"/>
    <n v="1820"/>
  </r>
  <r>
    <x v="0"/>
    <n v="0.09"/>
    <n v="16.98"/>
    <n v="12.39"/>
    <n v="2187"/>
    <s v="Joanne Spivey"/>
    <s v="Regular Air"/>
    <s v="Home Office"/>
    <s v="Office Supplies"/>
    <s v="Envelopes"/>
    <s v="Small Box"/>
    <s v="Brown Kraft Recycled Envelopes"/>
    <n v="0.35"/>
    <x v="0"/>
    <x v="2"/>
    <s v="Missouri"/>
    <x v="560"/>
    <n v="64055"/>
    <d v="2015-05-08T00:00:00"/>
    <d v="2015-05-10T00:00:00"/>
    <n v="-48.57"/>
    <n v="5"/>
    <n v="86.8"/>
    <n v="89440"/>
    <s v="Low"/>
    <s v="Low Risk"/>
    <s v="Discount Applied"/>
    <s v="Other"/>
    <n v="1305"/>
  </r>
  <r>
    <x v="0"/>
    <n v="0.09"/>
    <n v="16.98"/>
    <n v="12.39"/>
    <n v="2189"/>
    <s v="Frank Cross"/>
    <s v="Regular Air"/>
    <s v="Home Office"/>
    <s v="Office Supplies"/>
    <s v="Envelopes"/>
    <s v="Small Box"/>
    <s v="Brown Kraft Recycled Envelopes"/>
    <n v="0.35"/>
    <x v="0"/>
    <x v="1"/>
    <s v="New York"/>
    <x v="8"/>
    <n v="10177"/>
    <d v="2015-05-08T00:00:00"/>
    <d v="2015-05-10T00:00:00"/>
    <n v="-48.57"/>
    <n v="22"/>
    <n v="381.91"/>
    <n v="7364"/>
    <s v="Low"/>
    <s v="Low Risk"/>
    <s v="Discount Applied"/>
    <s v="Other"/>
    <n v="734"/>
  </r>
  <r>
    <x v="2"/>
    <n v="0.05"/>
    <n v="16.98"/>
    <n v="7.78"/>
    <n v="2190"/>
    <s v="Marvin Patrick"/>
    <s v="Regular Air"/>
    <s v="Home Office"/>
    <s v="Office Supplies"/>
    <s v="Pens &amp; Art Supplies"/>
    <s v="Small Pack"/>
    <s v="Stanley Bostitch Contemporary Electric Pencil Sharpeners"/>
    <n v="0.56999999999999995"/>
    <x v="0"/>
    <x v="2"/>
    <s v="Michigan"/>
    <x v="56"/>
    <n v="48227"/>
    <d v="2015-02-14T00:00:00"/>
    <d v="2015-02-16T00:00:00"/>
    <n v="-47.28"/>
    <n v="45"/>
    <n v="761.67"/>
    <n v="41636"/>
    <s v="Low"/>
    <s v="Low Risk"/>
    <s v="Discount Applied"/>
    <s v="Other"/>
    <n v="502"/>
  </r>
  <r>
    <x v="2"/>
    <n v="0.03"/>
    <n v="115.99"/>
    <n v="4.2300000000000004"/>
    <n v="2190"/>
    <s v="Marvin Patrick"/>
    <s v="Regular Air"/>
    <s v="Home Office"/>
    <s v="Technology"/>
    <s v="Telephones and Communication"/>
    <s v="Small Box"/>
    <s v="282"/>
    <n v="0.56000000000000005"/>
    <x v="0"/>
    <x v="2"/>
    <s v="Michigan"/>
    <x v="56"/>
    <n v="48227"/>
    <d v="2015-02-14T00:00:00"/>
    <d v="2015-02-16T00:00:00"/>
    <n v="722.24099999999999"/>
    <n v="49"/>
    <n v="5014.07"/>
    <n v="41636"/>
    <s v="High"/>
    <s v="Low Risk"/>
    <s v="Discount Applied"/>
    <s v="Other"/>
    <n v="93"/>
  </r>
  <r>
    <x v="2"/>
    <n v="0.05"/>
    <n v="16.98"/>
    <n v="7.78"/>
    <n v="2193"/>
    <s v="Donald Melton"/>
    <s v="Regular Air"/>
    <s v="Home Office"/>
    <s v="Office Supplies"/>
    <s v="Pens &amp; Art Supplies"/>
    <s v="Small Pack"/>
    <s v="Stanley Bostitch Contemporary Electric Pencil Sharpeners"/>
    <n v="0.56999999999999995"/>
    <x v="0"/>
    <x v="3"/>
    <s v="North Carolina"/>
    <x v="561"/>
    <n v="28560"/>
    <d v="2015-02-14T00:00:00"/>
    <d v="2015-02-16T00:00:00"/>
    <n v="-161"/>
    <n v="11"/>
    <n v="186.19"/>
    <n v="90685"/>
    <s v="Low"/>
    <s v="Low Risk"/>
    <s v="Discount Applied"/>
    <s v="Other"/>
    <n v="1017"/>
  </r>
  <r>
    <x v="2"/>
    <n v="0.03"/>
    <n v="115.99"/>
    <n v="4.2300000000000004"/>
    <n v="2193"/>
    <s v="Donald Melton"/>
    <s v="Regular Air"/>
    <s v="Home Office"/>
    <s v="Technology"/>
    <s v="Telephones and Communication"/>
    <s v="Small Box"/>
    <s v="282"/>
    <n v="0.56000000000000005"/>
    <x v="0"/>
    <x v="3"/>
    <s v="North Carolina"/>
    <x v="561"/>
    <n v="28560"/>
    <d v="2015-02-14T00:00:00"/>
    <d v="2015-02-16T00:00:00"/>
    <n v="848.3646"/>
    <n v="12"/>
    <n v="1227.94"/>
    <n v="90685"/>
    <s v="High"/>
    <s v="Low Risk"/>
    <s v="Discount Applied"/>
    <s v="Other"/>
    <n v="364"/>
  </r>
  <r>
    <x v="3"/>
    <n v="0.03"/>
    <n v="27.48"/>
    <n v="4"/>
    <n v="2196"/>
    <s v="Gene Heath Cross"/>
    <s v="Regular Air"/>
    <s v="Home Office"/>
    <s v="Technology"/>
    <s v="Computer Peripherals"/>
    <s v="Small Box"/>
    <s v="Belkin MediaBoard 104- Keyboard"/>
    <n v="0.75"/>
    <x v="0"/>
    <x v="1"/>
    <s v="New York"/>
    <x v="562"/>
    <n v="14701"/>
    <d v="2015-04-07T00:00:00"/>
    <d v="2015-04-08T00:00:00"/>
    <n v="-88.840800000000002"/>
    <n v="11"/>
    <n v="294.97000000000003"/>
    <n v="89175"/>
    <s v="Low"/>
    <s v="Low Risk"/>
    <s v="Discount Applied"/>
    <s v="Other"/>
    <n v="823"/>
  </r>
  <r>
    <x v="3"/>
    <n v="0.1"/>
    <n v="179.99"/>
    <n v="19.989999999999998"/>
    <n v="2196"/>
    <s v="Gene Heath Cross"/>
    <s v="Regular Air"/>
    <s v="Home Office"/>
    <s v="Technology"/>
    <s v="Computer Peripherals"/>
    <s v="Small Box"/>
    <s v="Motorola SB4200 Cable Modem"/>
    <n v="0.48"/>
    <x v="0"/>
    <x v="1"/>
    <s v="New York"/>
    <x v="562"/>
    <n v="14701"/>
    <d v="2015-04-07T00:00:00"/>
    <d v="2015-04-08T00:00:00"/>
    <n v="1208.9903999999999"/>
    <n v="14"/>
    <n v="2458.0500000000002"/>
    <n v="89175"/>
    <s v="High"/>
    <s v="Low Risk"/>
    <s v="Discount Applied"/>
    <s v="Other"/>
    <n v="193"/>
  </r>
  <r>
    <x v="3"/>
    <n v="0.1"/>
    <n v="140.85"/>
    <n v="19.989999999999998"/>
    <n v="2196"/>
    <s v="Gene Heath Cross"/>
    <s v="Regular Air"/>
    <s v="Home Office"/>
    <s v="Office Supplies"/>
    <s v="Storage &amp; Organization"/>
    <s v="Small Box"/>
    <s v="Fellowes Strictly Business® Drawer File, Letter/Legal Size"/>
    <n v="0.73"/>
    <x v="0"/>
    <x v="1"/>
    <s v="New York"/>
    <x v="562"/>
    <n v="14701"/>
    <d v="2015-04-07T00:00:00"/>
    <d v="2015-04-09T00:00:00"/>
    <n v="9.9911999999999992"/>
    <n v="19"/>
    <n v="2465.75"/>
    <n v="89175"/>
    <s v="High"/>
    <s v="Low Risk"/>
    <s v="Discount Applied"/>
    <s v="Other"/>
    <n v="192"/>
  </r>
  <r>
    <x v="2"/>
    <n v="0.08"/>
    <n v="100.97"/>
    <n v="7.18"/>
    <n v="2197"/>
    <s v="Karen O'Donnell"/>
    <s v="Regular Air"/>
    <s v="Home Office"/>
    <s v="Technology"/>
    <s v="Computer Peripherals"/>
    <s v="Small Box"/>
    <s v="Gyration Ultra Cordless Optical Suite"/>
    <n v="0.46"/>
    <x v="0"/>
    <x v="1"/>
    <s v="New York"/>
    <x v="444"/>
    <n v="11756"/>
    <d v="2015-06-26T00:00:00"/>
    <d v="2015-06-27T00:00:00"/>
    <n v="126.22500000000001"/>
    <n v="7"/>
    <n v="650.25"/>
    <n v="89176"/>
    <s v="High"/>
    <s v="Low Risk"/>
    <s v="Discount Applied"/>
    <s v="Other"/>
    <n v="553"/>
  </r>
  <r>
    <x v="2"/>
    <n v="0"/>
    <n v="13.4"/>
    <n v="4.95"/>
    <n v="2197"/>
    <s v="Karen O'Donnell"/>
    <s v="Regular Air"/>
    <s v="Home Office"/>
    <s v="Furniture"/>
    <s v="Office Furnishings"/>
    <s v="Small Pack"/>
    <s v="Electrix 20W Halogen Replacement Bulb for Zoom-In Desk Lamp"/>
    <n v="0.37"/>
    <x v="0"/>
    <x v="1"/>
    <s v="New York"/>
    <x v="444"/>
    <n v="11756"/>
    <d v="2015-06-26T00:00:00"/>
    <d v="2015-06-27T00:00:00"/>
    <n v="187.7628"/>
    <n v="19"/>
    <n v="272.12"/>
    <n v="89176"/>
    <s v="High"/>
    <s v="Low Risk"/>
    <s v="No Discount"/>
    <s v="High Profit Non-Standard Shipping"/>
    <n v="862"/>
  </r>
  <r>
    <x v="1"/>
    <n v="0.03"/>
    <n v="25.98"/>
    <n v="4.08"/>
    <n v="2198"/>
    <s v="Lester Woodward Maynard"/>
    <s v="Regular Air"/>
    <s v="Home Office"/>
    <s v="Office Supplies"/>
    <s v="Pens &amp; Art Supplies"/>
    <s v="Small Pack"/>
    <s v="Boston 1799 Powerhouse™ Electric Pencil Sharpener"/>
    <n v="0.56999999999999995"/>
    <x v="0"/>
    <x v="1"/>
    <s v="New York"/>
    <x v="563"/>
    <n v="11757"/>
    <d v="2015-05-22T00:00:00"/>
    <d v="2015-05-25T00:00:00"/>
    <n v="295.90649999999999"/>
    <n v="16"/>
    <n v="428.85"/>
    <n v="89174"/>
    <s v="High"/>
    <s v="Low Risk"/>
    <s v="Discount Applied"/>
    <s v="Other"/>
    <n v="696"/>
  </r>
  <r>
    <x v="1"/>
    <n v="0.1"/>
    <n v="20.98"/>
    <n v="53.03"/>
    <n v="2198"/>
    <s v="Lester Woodward Maynard"/>
    <s v="Delivery Truck"/>
    <s v="Home Office"/>
    <s v="Office Supplies"/>
    <s v="Storage &amp; Organization"/>
    <s v="Jumbo Drum"/>
    <s v="Tennsco Lockers, Gray"/>
    <n v="0.78"/>
    <x v="0"/>
    <x v="1"/>
    <s v="New York"/>
    <x v="563"/>
    <n v="11757"/>
    <d v="2015-05-22T00:00:00"/>
    <d v="2015-05-22T00:00:00"/>
    <n v="-2111.36"/>
    <n v="16"/>
    <n v="342.54"/>
    <n v="89174"/>
    <s v="Low"/>
    <s v="Low Risk"/>
    <s v="Discount Applied"/>
    <s v="Other"/>
    <n v="780"/>
  </r>
  <r>
    <x v="2"/>
    <n v="0.17"/>
    <n v="14.89"/>
    <n v="13.56"/>
    <n v="2201"/>
    <s v="David Hoyle"/>
    <s v="Regular Air"/>
    <s v="Home Office"/>
    <s v="Furniture"/>
    <s v="Office Furnishings"/>
    <s v="Large Box"/>
    <s v="Tensor Computer Mounted Lamp"/>
    <n v="0.57999999999999996"/>
    <x v="0"/>
    <x v="2"/>
    <s v="Minnesota"/>
    <x v="107"/>
    <n v="55420"/>
    <d v="2015-03-25T00:00:00"/>
    <d v="2015-03-27T00:00:00"/>
    <n v="-9.1300000000000008"/>
    <n v="1"/>
    <n v="27.96"/>
    <n v="86054"/>
    <s v="Low"/>
    <s v="Low Risk"/>
    <s v="Discount Applied"/>
    <s v="Other"/>
    <n v="1740"/>
  </r>
  <r>
    <x v="4"/>
    <n v="0.09"/>
    <n v="160.97999999999999"/>
    <n v="30"/>
    <n v="2202"/>
    <s v="Laurie Howe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x v="2"/>
    <s v="Minnesota"/>
    <x v="564"/>
    <n v="55429"/>
    <d v="2015-01-31T00:00:00"/>
    <d v="2015-01-31T00:00:00"/>
    <n v="357.428"/>
    <n v="11"/>
    <n v="1635.38"/>
    <n v="86050"/>
    <s v="High"/>
    <s v="Low Risk"/>
    <s v="Discount Applied"/>
    <s v="Other"/>
    <n v="293"/>
  </r>
  <r>
    <x v="4"/>
    <n v="0.09"/>
    <n v="6.3"/>
    <n v="0.5"/>
    <n v="2202"/>
    <s v="Laurie Howe"/>
    <s v="Regular Air"/>
    <s v="Home Office"/>
    <s v="Office Supplies"/>
    <s v="Labels"/>
    <s v="Small Box"/>
    <s v="Avery 51"/>
    <n v="0.39"/>
    <x v="0"/>
    <x v="2"/>
    <s v="Minnesota"/>
    <x v="564"/>
    <n v="55429"/>
    <d v="2015-01-31T00:00:00"/>
    <d v="2015-01-31T00:00:00"/>
    <n v="40.351199999999992"/>
    <n v="10"/>
    <n v="58.48"/>
    <n v="86050"/>
    <s v="High"/>
    <s v="Low Risk"/>
    <s v="Discount Applied"/>
    <s v="Other"/>
    <n v="1470"/>
  </r>
  <r>
    <x v="4"/>
    <n v="0"/>
    <n v="4.9800000000000004"/>
    <n v="0.8"/>
    <n v="2202"/>
    <s v="Laurie Howe"/>
    <s v="Regular Air"/>
    <s v="Home Office"/>
    <s v="Office Supplies"/>
    <s v="Paper"/>
    <s v="Wrap Bag"/>
    <s v="Rediform S.O.S. Phone Message Books"/>
    <n v="0.36"/>
    <x v="0"/>
    <x v="2"/>
    <s v="Minnesota"/>
    <x v="564"/>
    <n v="55429"/>
    <d v="2015-01-31T00:00:00"/>
    <d v="2015-02-07T00:00:00"/>
    <n v="27.634499999999996"/>
    <n v="8"/>
    <n v="40.049999999999997"/>
    <n v="86050"/>
    <s v="High"/>
    <s v="Low Risk"/>
    <s v="No Discount"/>
    <s v="Other"/>
    <n v="1622"/>
  </r>
  <r>
    <x v="4"/>
    <n v="0.08"/>
    <n v="145.44999999999999"/>
    <n v="17.850000000000001"/>
    <n v="2203"/>
    <s v="Eddie Walker"/>
    <s v="Delivery Truck"/>
    <s v="Home Office"/>
    <s v="Technology"/>
    <s v="Office Machines"/>
    <s v="Jumbo Drum"/>
    <s v="Panasonic KX-P1150 Dot Matrix Printer"/>
    <n v="0.56000000000000005"/>
    <x v="0"/>
    <x v="2"/>
    <s v="Minnesota"/>
    <x v="565"/>
    <n v="55445"/>
    <d v="2015-02-04T00:00:00"/>
    <d v="2015-02-04T00:00:00"/>
    <n v="751.58"/>
    <n v="8"/>
    <n v="1117.6600000000001"/>
    <n v="86051"/>
    <s v="High"/>
    <s v="Low Risk"/>
    <s v="Discount Applied"/>
    <s v="Other"/>
    <n v="394"/>
  </r>
  <r>
    <x v="2"/>
    <n v="0.03"/>
    <n v="399.98"/>
    <n v="12.06"/>
    <n v="2203"/>
    <s v="Eddie Walker"/>
    <s v="Delivery Truck"/>
    <s v="Home Office"/>
    <s v="Technology"/>
    <s v="Office Machines"/>
    <s v="Jumbo Box"/>
    <s v="Okidata ML320 Series Turbo Dot Matrix Printers"/>
    <n v="0.56000000000000005"/>
    <x v="0"/>
    <x v="2"/>
    <s v="Minnesota"/>
    <x v="565"/>
    <n v="55445"/>
    <d v="2015-01-04T00:00:00"/>
    <d v="2015-01-06T00:00:00"/>
    <n v="-663.51419999999996"/>
    <n v="2"/>
    <n v="807"/>
    <n v="86052"/>
    <s v="Low"/>
    <s v="Low Risk"/>
    <s v="Discount Applied"/>
    <s v="Other"/>
    <n v="487"/>
  </r>
  <r>
    <x v="4"/>
    <n v="7.0000000000000007E-2"/>
    <n v="33.94"/>
    <n v="19.190000000000001"/>
    <n v="2204"/>
    <s v="Oscar Ford"/>
    <s v="Delivery Truck"/>
    <s v="Home Office"/>
    <s v="Furniture"/>
    <s v="Chairs &amp; Chairmats"/>
    <s v="Jumbo Drum"/>
    <s v="Metal Folding Chairs, Beige, 4/Carton"/>
    <n v="0.57999999999999996"/>
    <x v="0"/>
    <x v="2"/>
    <s v="Minnesota"/>
    <x v="566"/>
    <n v="55337"/>
    <d v="2015-02-04T00:00:00"/>
    <d v="2015-02-08T00:00:00"/>
    <n v="-157.56"/>
    <n v="5"/>
    <n v="169.46"/>
    <n v="86051"/>
    <s v="Low"/>
    <s v="Low Risk"/>
    <s v="Discount Applied"/>
    <s v="Other"/>
    <n v="1041"/>
  </r>
  <r>
    <x v="2"/>
    <n v="0.04"/>
    <n v="296.18"/>
    <n v="154.12"/>
    <n v="2204"/>
    <s v="Oscar Ford"/>
    <s v="Delivery Truck"/>
    <s v="Home Office"/>
    <s v="Furniture"/>
    <s v="Tables"/>
    <s v="Jumbo Box"/>
    <s v="Hon 94000 Series Round Tables"/>
    <n v="0.76"/>
    <x v="0"/>
    <x v="2"/>
    <s v="Minnesota"/>
    <x v="566"/>
    <n v="55337"/>
    <d v="2015-02-10T00:00:00"/>
    <d v="2015-02-11T00:00:00"/>
    <n v="-87.998040000000003"/>
    <n v="20"/>
    <n v="5768.12"/>
    <n v="86053"/>
    <s v="Low"/>
    <s v="Low Risk"/>
    <s v="Discount Applied"/>
    <s v="Other"/>
    <n v="77"/>
  </r>
  <r>
    <x v="0"/>
    <n v="0.03"/>
    <n v="28.48"/>
    <n v="1.99"/>
    <n v="2206"/>
    <s v="Bobby Powell"/>
    <s v="Regular Air"/>
    <s v="Home Office"/>
    <s v="Technology"/>
    <s v="Computer Peripherals"/>
    <s v="Small Pack"/>
    <s v="Memorex 4.7GB DVD+RW, 3/Pack"/>
    <n v="0.4"/>
    <x v="0"/>
    <x v="2"/>
    <s v="Iowa"/>
    <x v="567"/>
    <n v="50501"/>
    <d v="2015-01-05T00:00:00"/>
    <d v="2015-01-06T00:00:00"/>
    <n v="-35.290399999999998"/>
    <n v="2"/>
    <n v="55.25"/>
    <n v="86258"/>
    <s v="Low"/>
    <s v="Low Risk"/>
    <s v="Discount Applied"/>
    <s v="Other"/>
    <n v="1497"/>
  </r>
  <r>
    <x v="0"/>
    <n v="0.01"/>
    <n v="205.99"/>
    <n v="5.99"/>
    <n v="2206"/>
    <s v="Bobby Powell"/>
    <s v="Regular Air"/>
    <s v="Home Office"/>
    <s v="Technology"/>
    <s v="Telephones and Communication"/>
    <s v="Small Box"/>
    <s v="3285"/>
    <n v="0.59"/>
    <x v="0"/>
    <x v="2"/>
    <s v="Iowa"/>
    <x v="567"/>
    <n v="50501"/>
    <d v="2015-01-05T00:00:00"/>
    <d v="2015-01-07T00:00:00"/>
    <n v="-74.883600000000001"/>
    <n v="3"/>
    <n v="551.22"/>
    <n v="86258"/>
    <s v="Low"/>
    <s v="Low Risk"/>
    <s v="Discount Applied"/>
    <s v="Other"/>
    <n v="617"/>
  </r>
  <r>
    <x v="4"/>
    <n v="0.06"/>
    <n v="6.98"/>
    <n v="1.6"/>
    <n v="2209"/>
    <s v="Sharon Thomas"/>
    <s v="Regular Air"/>
    <s v="Home Office"/>
    <s v="Office Supplies"/>
    <s v="Paper"/>
    <s v="Wrap Bag"/>
    <s v="Adams Phone Message Book, Professional, 400 Message Capacity, 5 3/6” x 11”"/>
    <n v="0.38"/>
    <x v="0"/>
    <x v="3"/>
    <s v="Georgia"/>
    <x v="568"/>
    <n v="30337"/>
    <d v="2015-01-22T00:00:00"/>
    <d v="2015-01-29T00:00:00"/>
    <n v="-98.056000000000012"/>
    <n v="12"/>
    <n v="83.93"/>
    <n v="88030"/>
    <s v="Low"/>
    <s v="Low Risk"/>
    <s v="Discount Applied"/>
    <s v="Other"/>
    <n v="1319"/>
  </r>
  <r>
    <x v="1"/>
    <n v="0.08"/>
    <n v="95.99"/>
    <n v="35"/>
    <n v="2211"/>
    <s v="Anita Hahn"/>
    <s v="Express Air"/>
    <s v="Home Office"/>
    <s v="Office Supplies"/>
    <s v="Storage &amp; Organization"/>
    <s v="Large Box"/>
    <s v="Safco Industrial Wire Shelving"/>
    <m/>
    <x v="0"/>
    <x v="1"/>
    <s v="Maryland"/>
    <x v="569"/>
    <n v="20715"/>
    <d v="2015-01-01T00:00:00"/>
    <d v="2015-01-03T00:00:00"/>
    <n v="-425.20840000000004"/>
    <n v="2"/>
    <n v="193.88"/>
    <n v="88028"/>
    <s v="Low"/>
    <s v="High Risk"/>
    <s v="Discount Applied"/>
    <s v="Other"/>
    <n v="999"/>
  </r>
  <r>
    <x v="0"/>
    <n v="0.09"/>
    <n v="199.99"/>
    <n v="24.49"/>
    <n v="2212"/>
    <s v="Stacy Chang"/>
    <s v="Express Air"/>
    <s v="Home Office"/>
    <s v="Technology"/>
    <s v="Copiers and Fax"/>
    <s v="Large Box"/>
    <s v="Canon PC-428 Personal Copier"/>
    <n v="0.46"/>
    <x v="0"/>
    <x v="1"/>
    <s v="Maryland"/>
    <x v="570"/>
    <n v="21228"/>
    <d v="2015-04-19T00:00:00"/>
    <d v="2015-04-21T00:00:00"/>
    <n v="631.33000000000004"/>
    <n v="5"/>
    <n v="990.25"/>
    <n v="88029"/>
    <s v="High"/>
    <s v="Low Risk"/>
    <s v="Discount Applied"/>
    <s v="Other"/>
    <n v="425"/>
  </r>
  <r>
    <x v="4"/>
    <n v="7.0000000000000007E-2"/>
    <n v="3.28"/>
    <n v="3.97"/>
    <n v="2215"/>
    <s v="Christopher High"/>
    <s v="Regular Air"/>
    <s v="Home Office"/>
    <s v="Office Supplies"/>
    <s v="Pens &amp; Art Supplies"/>
    <s v="Wrap Bag"/>
    <s v="Newell 337"/>
    <n v="0.56000000000000005"/>
    <x v="0"/>
    <x v="1"/>
    <s v="Ohio"/>
    <x v="571"/>
    <n v="44646"/>
    <d v="2015-06-23T00:00:00"/>
    <d v="2015-06-23T00:00:00"/>
    <n v="-22.175999999999998"/>
    <n v="4"/>
    <n v="14.76"/>
    <n v="90314"/>
    <s v="Low"/>
    <s v="Low Risk"/>
    <s v="Discount Applied"/>
    <s v="Other"/>
    <n v="1867"/>
  </r>
  <r>
    <x v="4"/>
    <n v="0.02"/>
    <n v="256.99"/>
    <n v="11.25"/>
    <n v="2216"/>
    <s v="Clara Kaplan"/>
    <s v="Regular Air"/>
    <s v="Home Office"/>
    <s v="Technology"/>
    <s v="Computer Peripherals"/>
    <s v="Small Box"/>
    <s v="Hayes Optima 56K V.90 Internal Voice Modem"/>
    <n v="0.51"/>
    <x v="0"/>
    <x v="1"/>
    <s v="Ohio"/>
    <x v="572"/>
    <n v="44256"/>
    <d v="2015-06-23T00:00:00"/>
    <d v="2015-06-30T00:00:00"/>
    <n v="-214.10399999999998"/>
    <n v="3"/>
    <n v="808.44"/>
    <n v="90314"/>
    <s v="Low"/>
    <s v="Low Risk"/>
    <s v="Discount Applied"/>
    <s v="Other"/>
    <n v="486"/>
  </r>
  <r>
    <x v="4"/>
    <n v="0.01"/>
    <n v="6.48"/>
    <n v="5.14"/>
    <n v="2216"/>
    <s v="Clara Kaplan"/>
    <s v="Regular Air"/>
    <s v="Home Office"/>
    <s v="Office Supplies"/>
    <s v="Paper"/>
    <s v="Small Box"/>
    <s v="Xerox 23"/>
    <n v="0.37"/>
    <x v="0"/>
    <x v="1"/>
    <s v="Ohio"/>
    <x v="572"/>
    <n v="44256"/>
    <d v="2015-06-23T00:00:00"/>
    <d v="2015-06-25T00:00:00"/>
    <n v="-26.936"/>
    <n v="10"/>
    <n v="67.41"/>
    <n v="90314"/>
    <s v="Low"/>
    <s v="Low Risk"/>
    <s v="Discount Applied"/>
    <s v="Other"/>
    <n v="1407"/>
  </r>
  <r>
    <x v="4"/>
    <n v="0.09"/>
    <n v="14.2"/>
    <n v="5.3"/>
    <n v="2220"/>
    <s v="Jennifer Stanton"/>
    <s v="Regular Air"/>
    <s v="Home Office"/>
    <s v="Furniture"/>
    <s v="Office Furnishings"/>
    <s v="Wrap Bag"/>
    <s v="Coloredge Poster Frame"/>
    <n v="0.46"/>
    <x v="0"/>
    <x v="3"/>
    <s v="Florida"/>
    <x v="573"/>
    <n v="34787"/>
    <d v="2015-02-28T00:00:00"/>
    <d v="2015-03-01T00:00:00"/>
    <n v="-324.73"/>
    <n v="4"/>
    <n v="55.08"/>
    <n v="91036"/>
    <s v="Low"/>
    <s v="Low Risk"/>
    <s v="Discount Applied"/>
    <s v="Other"/>
    <n v="1500"/>
  </r>
  <r>
    <x v="2"/>
    <n v="0"/>
    <n v="100.89"/>
    <n v="42"/>
    <n v="2225"/>
    <s v="Sean McKenna"/>
    <s v="Delivery Truck"/>
    <s v="Home Office"/>
    <s v="Furniture"/>
    <s v="Chairs &amp; Chairmats"/>
    <s v="Jumbo Drum"/>
    <s v="Office Star Flex Back Scooter Chair with Aluminum Finish Frame"/>
    <n v="0.61"/>
    <x v="0"/>
    <x v="0"/>
    <s v="New Mexico"/>
    <x v="574"/>
    <n v="88240"/>
    <d v="2015-02-21T00:00:00"/>
    <d v="2015-02-22T00:00:00"/>
    <n v="1500.12"/>
    <n v="15"/>
    <n v="1608.11"/>
    <n v="89970"/>
    <s v="High"/>
    <s v="Low Risk"/>
    <s v="No Discount"/>
    <s v="Other"/>
    <n v="298"/>
  </r>
  <r>
    <x v="4"/>
    <n v="0.01"/>
    <n v="13.43"/>
    <n v="5.5"/>
    <n v="2240"/>
    <s v="Maurice Kelly"/>
    <s v="Express Air"/>
    <s v="Home Office"/>
    <s v="Office Supplies"/>
    <s v="Storage &amp; Organization"/>
    <s v="Small Box"/>
    <s v="Fellowes Personal Hanging Folder Files, Navy"/>
    <n v="0.56999999999999995"/>
    <x v="0"/>
    <x v="3"/>
    <s v="Florida"/>
    <x v="575"/>
    <n v="33801"/>
    <d v="2015-04-06T00:00:00"/>
    <d v="2015-04-13T00:00:00"/>
    <n v="-313.02180000000004"/>
    <n v="7"/>
    <n v="99.75"/>
    <n v="89102"/>
    <s v="Low"/>
    <s v="Low Risk"/>
    <s v="Discount Applied"/>
    <s v="Other"/>
    <n v="1240"/>
  </r>
  <r>
    <x v="4"/>
    <n v="0"/>
    <n v="2.08"/>
    <n v="5.33"/>
    <n v="2250"/>
    <s v="Alvin Hoover"/>
    <s v="Regular Air"/>
    <s v="Home Office"/>
    <s v="Furniture"/>
    <s v="Office Furnishings"/>
    <s v="Small Box"/>
    <s v="Eldon® Wave Desk Accessories"/>
    <n v="0.43"/>
    <x v="0"/>
    <x v="1"/>
    <s v="Pennsylvania"/>
    <x v="576"/>
    <n v="16801"/>
    <d v="2015-04-13T00:00:00"/>
    <d v="2015-04-20T00:00:00"/>
    <n v="-192.5532"/>
    <n v="22"/>
    <n v="51.41"/>
    <n v="86699"/>
    <s v="Low"/>
    <s v="Low Risk"/>
    <s v="No Discount"/>
    <s v="Other"/>
    <n v="1526"/>
  </r>
  <r>
    <x v="4"/>
    <n v="0.1"/>
    <n v="6.3"/>
    <n v="0.5"/>
    <n v="2254"/>
    <s v="Jeff Meadows"/>
    <s v="Regular Air"/>
    <s v="Home Office"/>
    <s v="Office Supplies"/>
    <s v="Labels"/>
    <s v="Small Box"/>
    <s v="Avery 48"/>
    <n v="0.39"/>
    <x v="0"/>
    <x v="3"/>
    <s v="Kentucky"/>
    <x v="577"/>
    <n v="42003"/>
    <d v="2015-01-27T00:00:00"/>
    <d v="2015-02-01T00:00:00"/>
    <n v="-464.28200000000004"/>
    <n v="12"/>
    <n v="68.72"/>
    <n v="89278"/>
    <s v="Low"/>
    <s v="Low Risk"/>
    <s v="Discount Applied"/>
    <s v="Other"/>
    <n v="1396"/>
  </r>
  <r>
    <x v="0"/>
    <n v="0.1"/>
    <n v="48.91"/>
    <n v="5.97"/>
    <n v="2254"/>
    <s v="Jeff Meadows"/>
    <s v="Regular Air"/>
    <s v="Home Office"/>
    <s v="Office Supplies"/>
    <s v="Paper"/>
    <s v="Small Box"/>
    <s v="Xerox 1917"/>
    <n v="0.38"/>
    <x v="0"/>
    <x v="3"/>
    <s v="Kentucky"/>
    <x v="577"/>
    <n v="42003"/>
    <d v="2015-04-28T00:00:00"/>
    <d v="2015-04-30T00:00:00"/>
    <n v="156.74339999999998"/>
    <n v="14"/>
    <n v="618.96"/>
    <n v="89279"/>
    <s v="High"/>
    <s v="Low Risk"/>
    <s v="Discount Applied"/>
    <s v="Other"/>
    <n v="573"/>
  </r>
  <r>
    <x v="0"/>
    <n v="0.08"/>
    <n v="5.98"/>
    <n v="5.46"/>
    <n v="2254"/>
    <s v="Jeff Meadows"/>
    <s v="Regular Air"/>
    <s v="Home Office"/>
    <s v="Office Supplies"/>
    <s v="Paper"/>
    <s v="Small Box"/>
    <s v="Xerox 1983"/>
    <n v="0.36"/>
    <x v="0"/>
    <x v="3"/>
    <s v="Kentucky"/>
    <x v="577"/>
    <n v="42003"/>
    <d v="2015-04-28T00:00:00"/>
    <d v="2015-04-28T00:00:00"/>
    <n v="110.11799999999999"/>
    <n v="13"/>
    <n v="77.540000000000006"/>
    <n v="89279"/>
    <s v="High"/>
    <s v="Low Risk"/>
    <s v="Discount Applied"/>
    <s v="Other"/>
    <n v="1352"/>
  </r>
  <r>
    <x v="2"/>
    <n v="7.0000000000000007E-2"/>
    <n v="60.97"/>
    <n v="4.5"/>
    <n v="2256"/>
    <s v="Lloyd Levin"/>
    <s v="Express Air"/>
    <s v="Home Office"/>
    <s v="Office Supplies"/>
    <s v="Appliances"/>
    <s v="Small Box"/>
    <s v="Tripp Lite Isotel 6 Outlet Surge Protector with Fax/Modem Protection"/>
    <n v="0.56000000000000005"/>
    <x v="0"/>
    <x v="3"/>
    <s v="North Carolina"/>
    <x v="561"/>
    <n v="28560"/>
    <d v="2015-01-02T00:00:00"/>
    <d v="2015-01-04T00:00:00"/>
    <n v="-42.588000000000001"/>
    <n v="6"/>
    <n v="361.72"/>
    <n v="87963"/>
    <s v="Low"/>
    <s v="Low Risk"/>
    <s v="Discount Applied"/>
    <s v="Other"/>
    <n v="758"/>
  </r>
  <r>
    <x v="3"/>
    <n v="7.0000000000000007E-2"/>
    <n v="70.98"/>
    <n v="30"/>
    <n v="2256"/>
    <s v="Lloyd Levin"/>
    <s v="Delivery Truck"/>
    <s v="Home Office"/>
    <s v="Furniture"/>
    <s v="Chairs &amp; Chairmats"/>
    <s v="Jumbo Drum"/>
    <s v="Novimex Turbo Task Chair"/>
    <n v="0.73"/>
    <x v="0"/>
    <x v="3"/>
    <s v="North Carolina"/>
    <x v="561"/>
    <n v="28560"/>
    <d v="2015-03-24T00:00:00"/>
    <d v="2015-03-26T00:00:00"/>
    <n v="-222.95"/>
    <n v="20"/>
    <n v="1373.47"/>
    <n v="87964"/>
    <s v="Low"/>
    <s v="Low Risk"/>
    <s v="Discount Applied"/>
    <s v="Other"/>
    <n v="334"/>
  </r>
  <r>
    <x v="0"/>
    <n v="0.06"/>
    <n v="6.68"/>
    <n v="6.93"/>
    <n v="2257"/>
    <s v="Bernard Thompson"/>
    <s v="Regular Air"/>
    <s v="Home Office"/>
    <s v="Office Supplies"/>
    <s v="Paper"/>
    <s v="Small Box"/>
    <s v="HP Office Paper (20Lb. and 87 Bright)"/>
    <n v="0.37"/>
    <x v="0"/>
    <x v="3"/>
    <s v="North Carolina"/>
    <x v="578"/>
    <n v="27604"/>
    <d v="2015-06-12T00:00:00"/>
    <d v="2015-06-13T00:00:00"/>
    <n v="7.6244999999999994"/>
    <n v="14"/>
    <n v="91.92"/>
    <n v="87965"/>
    <s v="High"/>
    <s v="Low Risk"/>
    <s v="Discount Applied"/>
    <s v="Other"/>
    <n v="1277"/>
  </r>
  <r>
    <x v="4"/>
    <n v="0.01"/>
    <n v="7.64"/>
    <n v="1.39"/>
    <n v="2258"/>
    <s v="Nicole Pope"/>
    <s v="Express Air"/>
    <s v="Home Office"/>
    <s v="Office Supplies"/>
    <s v="Envelopes"/>
    <s v="Small Box"/>
    <s v="#10- 4 1/8&quot; x 9 1/2&quot; Security-Tint Envelopes"/>
    <n v="0.36"/>
    <x v="0"/>
    <x v="3"/>
    <s v="North Carolina"/>
    <x v="579"/>
    <n v="27801"/>
    <d v="2015-03-09T00:00:00"/>
    <d v="2015-03-13T00:00:00"/>
    <n v="-1676.6119999999999"/>
    <n v="9"/>
    <n v="73.290000000000006"/>
    <n v="87962"/>
    <s v="Low"/>
    <s v="Low Risk"/>
    <s v="Discount Applied"/>
    <s v="Other"/>
    <n v="1375"/>
  </r>
  <r>
    <x v="4"/>
    <n v="7.0000000000000007E-2"/>
    <n v="400.97"/>
    <n v="48.26"/>
    <n v="2258"/>
    <s v="Nicole Pope"/>
    <s v="Delivery Truck"/>
    <s v="Home Office"/>
    <s v="Technology"/>
    <s v="Office Machines"/>
    <s v="Jumbo Box"/>
    <s v="Hewlett-Packard Deskjet 1220Cse Color Inkjet Printer"/>
    <n v="0.36"/>
    <x v="0"/>
    <x v="3"/>
    <s v="North Carolina"/>
    <x v="579"/>
    <n v="27801"/>
    <d v="2015-03-09T00:00:00"/>
    <d v="2015-03-13T00:00:00"/>
    <n v="45.127799999999993"/>
    <n v="8"/>
    <n v="2961.32"/>
    <n v="87962"/>
    <s v="High"/>
    <s v="Low Risk"/>
    <s v="Discount Applied"/>
    <s v="Other"/>
    <n v="158"/>
  </r>
  <r>
    <x v="2"/>
    <n v="0.02"/>
    <n v="4.9800000000000004"/>
    <n v="0.49"/>
    <n v="2260"/>
    <s v="Geoffrey H Wong"/>
    <s v="Regular Air"/>
    <s v="Home Office"/>
    <s v="Office Supplies"/>
    <s v="Labels"/>
    <s v="Small Box"/>
    <s v="Avery White Multi-Purpose Labels"/>
    <n v="0.39"/>
    <x v="0"/>
    <x v="3"/>
    <s v="Georgia"/>
    <x v="580"/>
    <n v="30161"/>
    <d v="2015-02-15T00:00:00"/>
    <d v="2015-02-16T00:00:00"/>
    <n v="-52.863999999999997"/>
    <n v="17"/>
    <n v="87.11"/>
    <n v="89601"/>
    <s v="Low"/>
    <s v="Low Risk"/>
    <s v="Discount Applied"/>
    <s v="Other"/>
    <n v="1303"/>
  </r>
  <r>
    <x v="2"/>
    <n v="0.01"/>
    <n v="20.99"/>
    <n v="0.99"/>
    <n v="2260"/>
    <s v="Geoffrey H Wong"/>
    <s v="Regular Air"/>
    <s v="Home Office"/>
    <s v="Technology"/>
    <s v="Telephones and Communication"/>
    <s v="Small Pack"/>
    <s v="Accessory15"/>
    <n v="0.83"/>
    <x v="0"/>
    <x v="3"/>
    <s v="Georgia"/>
    <x v="580"/>
    <n v="30161"/>
    <d v="2015-02-15T00:00:00"/>
    <d v="2015-02-16T00:00:00"/>
    <n v="45.378"/>
    <n v="9"/>
    <n v="170.46"/>
    <n v="89601"/>
    <s v="High"/>
    <s v="Low Risk"/>
    <s v="Discount Applied"/>
    <s v="Other"/>
    <n v="1038"/>
  </r>
  <r>
    <x v="0"/>
    <n v="0.08"/>
    <n v="4.9800000000000004"/>
    <n v="0.49"/>
    <n v="2260"/>
    <s v="Geoffrey H Wong"/>
    <s v="Regular Air"/>
    <s v="Home Office"/>
    <s v="Office Supplies"/>
    <s v="Labels"/>
    <s v="Small Box"/>
    <s v="Avery White Multi-Purpose Labels"/>
    <n v="0.39"/>
    <x v="0"/>
    <x v="3"/>
    <s v="Georgia"/>
    <x v="580"/>
    <n v="30161"/>
    <d v="2015-04-21T00:00:00"/>
    <d v="2015-04-22T00:00:00"/>
    <n v="4949.9160000000002"/>
    <n v="1"/>
    <n v="4.95"/>
    <n v="89602"/>
    <s v="High"/>
    <s v="Low Risk"/>
    <s v="Discount Applied"/>
    <s v="Other"/>
    <n v="1940"/>
  </r>
  <r>
    <x v="0"/>
    <n v="0.09"/>
    <n v="119.99"/>
    <n v="14"/>
    <n v="2260"/>
    <s v="Geoffrey H Wong"/>
    <s v="Delivery Truck"/>
    <s v="Home Office"/>
    <s v="Technology"/>
    <s v="Office Machines"/>
    <s v="Jumbo Drum"/>
    <s v="Epson C82 Color Inkjet Printer"/>
    <n v="0.36"/>
    <x v="0"/>
    <x v="3"/>
    <s v="Georgia"/>
    <x v="580"/>
    <n v="30161"/>
    <d v="2015-04-21T00:00:00"/>
    <d v="2015-04-23T00:00:00"/>
    <n v="1055.6039999999998"/>
    <n v="4"/>
    <n v="461.24"/>
    <n v="89602"/>
    <s v="High"/>
    <s v="Low Risk"/>
    <s v="Discount Applied"/>
    <s v="Other"/>
    <n v="669"/>
  </r>
  <r>
    <x v="1"/>
    <n v="0.09"/>
    <n v="207.48"/>
    <n v="0.99"/>
    <n v="2264"/>
    <s v="Helen Dickerson"/>
    <s v="Regular Air"/>
    <s v="Home Office"/>
    <s v="Office Supplies"/>
    <s v="Appliances"/>
    <s v="Small Box"/>
    <s v="Kensington 7 Outlet MasterPiece Power Center with Fax/Phone Line Protection"/>
    <n v="0.55000000000000004"/>
    <x v="0"/>
    <x v="2"/>
    <s v="Missouri"/>
    <x v="581"/>
    <n v="64804"/>
    <d v="2015-01-26T00:00:00"/>
    <d v="2015-01-29T00:00:00"/>
    <n v="359.83"/>
    <n v="3"/>
    <n v="577.75"/>
    <n v="86611"/>
    <s v="High"/>
    <s v="Low Risk"/>
    <s v="Discount Applied"/>
    <s v="Other"/>
    <n v="598"/>
  </r>
  <r>
    <x v="2"/>
    <n v="0.1"/>
    <n v="7.45"/>
    <n v="6.28"/>
    <n v="2265"/>
    <s v="James Davenport"/>
    <s v="Regular Air"/>
    <s v="Home Office"/>
    <s v="Office Supplies"/>
    <s v="Binders and Binder Accessories"/>
    <s v="Small Box"/>
    <s v="Acco Four Pocket Poly Ring Binder with Label Holder, Smoke, 1&quot;"/>
    <n v="0.4"/>
    <x v="0"/>
    <x v="2"/>
    <s v="Missouri"/>
    <x v="582"/>
    <n v="64130"/>
    <d v="2015-01-29T00:00:00"/>
    <d v="2015-02-01T00:00:00"/>
    <n v="-69.873999999999995"/>
    <n v="8"/>
    <n v="59.4"/>
    <n v="86612"/>
    <s v="Low"/>
    <s v="Low Risk"/>
    <s v="Discount Applied"/>
    <s v="Other"/>
    <n v="1460"/>
  </r>
  <r>
    <x v="2"/>
    <n v="0.01"/>
    <n v="6.48"/>
    <n v="7.86"/>
    <n v="2265"/>
    <s v="James Davenport"/>
    <s v="Regular Air"/>
    <s v="Home Office"/>
    <s v="Office Supplies"/>
    <s v="Paper"/>
    <s v="Small Box"/>
    <s v="Xerox 213"/>
    <n v="0.37"/>
    <x v="0"/>
    <x v="2"/>
    <s v="Missouri"/>
    <x v="582"/>
    <n v="64130"/>
    <d v="2015-01-29T00:00:00"/>
    <d v="2015-01-31T00:00:00"/>
    <n v="-135.74"/>
    <n v="10"/>
    <n v="66.459999999999994"/>
    <n v="86612"/>
    <s v="Low"/>
    <s v="Low Risk"/>
    <s v="Discount Applied"/>
    <s v="Other"/>
    <n v="1417"/>
  </r>
  <r>
    <x v="2"/>
    <n v="0.02"/>
    <n v="11.33"/>
    <n v="6.12"/>
    <n v="2266"/>
    <s v="Brandon Beach"/>
    <s v="Regular Air"/>
    <s v="Home Office"/>
    <s v="Office Supplies"/>
    <s v="Appliances"/>
    <s v="Medium Box"/>
    <s v="Holmes Replacement Filter for HEPA Air Cleaner, Medium Room"/>
    <n v="0.42"/>
    <x v="0"/>
    <x v="2"/>
    <s v="Missouri"/>
    <x v="583"/>
    <n v="63122"/>
    <d v="2015-05-26T00:00:00"/>
    <d v="2015-05-28T00:00:00"/>
    <n v="-14.52"/>
    <n v="3"/>
    <n v="35.35"/>
    <n v="86610"/>
    <s v="Low"/>
    <s v="Low Risk"/>
    <s v="Discount Applied"/>
    <s v="Other"/>
    <n v="1661"/>
  </r>
  <r>
    <x v="2"/>
    <n v="0.01"/>
    <n v="15.67"/>
    <n v="1.39"/>
    <n v="2266"/>
    <s v="Brandon Beach"/>
    <s v="Regular Air"/>
    <s v="Home Office"/>
    <s v="Office Supplies"/>
    <s v="Envelopes"/>
    <s v="Small Box"/>
    <s v="#10 White Business Envelopes,4 1/8 x 9 1/2"/>
    <n v="0.38"/>
    <x v="0"/>
    <x v="2"/>
    <s v="Missouri"/>
    <x v="583"/>
    <n v="63122"/>
    <d v="2015-05-26T00:00:00"/>
    <d v="2015-05-27T00:00:00"/>
    <n v="171.26489999999998"/>
    <n v="16"/>
    <n v="248.21"/>
    <n v="86610"/>
    <s v="High"/>
    <s v="Low Risk"/>
    <s v="Discount Applied"/>
    <s v="Other"/>
    <n v="900"/>
  </r>
  <r>
    <x v="4"/>
    <n v="0.08"/>
    <n v="259.70999999999998"/>
    <n v="66.67"/>
    <n v="2268"/>
    <s v="Carlos Adkins"/>
    <s v="Delivery Truck"/>
    <s v="Home Office"/>
    <s v="Furniture"/>
    <s v="Tables"/>
    <s v="Jumbo Box"/>
    <s v="Bevis Round Bullnose 29&quot; High Table Top"/>
    <n v="0.61"/>
    <x v="0"/>
    <x v="3"/>
    <s v="Florida"/>
    <x v="584"/>
    <n v="34639"/>
    <d v="2015-06-03T00:00:00"/>
    <d v="2015-06-07T00:00:00"/>
    <n v="138.22199999999998"/>
    <n v="17"/>
    <n v="4086.5"/>
    <n v="89571"/>
    <s v="High"/>
    <s v="Low Risk"/>
    <s v="Discount Applied"/>
    <s v="Other"/>
    <n v="115"/>
  </r>
  <r>
    <x v="4"/>
    <n v="0.01"/>
    <n v="20.48"/>
    <n v="6.32"/>
    <n v="2270"/>
    <s v="Kristine Holden"/>
    <s v="Regular Air"/>
    <s v="Home Office"/>
    <s v="Office Supplies"/>
    <s v="Appliances"/>
    <s v="Small Box"/>
    <s v="Kensington 6 Outlet Guardian Standard Surge Protector"/>
    <n v="0.57999999999999996"/>
    <x v="0"/>
    <x v="3"/>
    <s v="South Carolina"/>
    <x v="585"/>
    <n v="29662"/>
    <d v="2015-02-06T00:00:00"/>
    <d v="2015-02-08T00:00:00"/>
    <n v="711.24479999999994"/>
    <n v="18"/>
    <n v="375.03"/>
    <n v="89572"/>
    <s v="High"/>
    <s v="Low Risk"/>
    <s v="Discount Applied"/>
    <s v="Other"/>
    <n v="742"/>
  </r>
  <r>
    <x v="4"/>
    <n v="0.09"/>
    <n v="1.86"/>
    <n v="2.58"/>
    <n v="2270"/>
    <s v="Kristine Holden"/>
    <s v="Regular Air"/>
    <s v="Home Office"/>
    <s v="Office Supplies"/>
    <s v="Rubber Bands"/>
    <s v="Wrap Bag"/>
    <s v="Super Bands, 12/Pack"/>
    <n v="0.82"/>
    <x v="0"/>
    <x v="3"/>
    <s v="South Carolina"/>
    <x v="585"/>
    <n v="29662"/>
    <d v="2015-02-06T00:00:00"/>
    <d v="2015-02-11T00:00:00"/>
    <n v="-1084.8469632000001"/>
    <n v="12"/>
    <n v="22.11"/>
    <n v="89572"/>
    <s v="Low"/>
    <s v="Low Risk"/>
    <s v="Discount Applied"/>
    <s v="Other"/>
    <n v="1789"/>
  </r>
  <r>
    <x v="4"/>
    <n v="0.08"/>
    <n v="205.99"/>
    <n v="2.5"/>
    <n v="2270"/>
    <s v="Kristine Holden"/>
    <s v="Regular Air"/>
    <s v="Home Office"/>
    <s v="Technology"/>
    <s v="Telephones and Communication"/>
    <s v="Small Box"/>
    <s v="V70"/>
    <n v="0.59"/>
    <x v="0"/>
    <x v="3"/>
    <s v="South Carolina"/>
    <x v="585"/>
    <n v="29662"/>
    <d v="2015-02-06T00:00:00"/>
    <d v="2015-02-11T00:00:00"/>
    <n v="-156.77199999999999"/>
    <n v="17"/>
    <n v="2875.35"/>
    <n v="89572"/>
    <s v="Low"/>
    <s v="Low Risk"/>
    <s v="Discount Applied"/>
    <s v="Other"/>
    <n v="163"/>
  </r>
  <r>
    <x v="0"/>
    <n v="0.08"/>
    <n v="15.73"/>
    <n v="7.42"/>
    <n v="2272"/>
    <s v="Brett Ingram"/>
    <s v="Express Air"/>
    <s v="Home Office"/>
    <s v="Office Supplies"/>
    <s v="Scissors, Rulers and Trimmers"/>
    <s v="Small Pack"/>
    <s v="Acme Galleria® Hot Forged Steel Scissors with Colored Handles"/>
    <n v="0.56000000000000005"/>
    <x v="0"/>
    <x v="2"/>
    <s v="Texas"/>
    <x v="586"/>
    <n v="76543"/>
    <d v="2015-03-16T00:00:00"/>
    <d v="2015-03-18T00:00:00"/>
    <n v="-37.6"/>
    <n v="5"/>
    <n v="78.08"/>
    <n v="90110"/>
    <s v="Low"/>
    <s v="Low Risk"/>
    <s v="Discount Applied"/>
    <s v="Other"/>
    <n v="1350"/>
  </r>
  <r>
    <x v="4"/>
    <n v="0.04"/>
    <n v="120.98"/>
    <n v="3.99"/>
    <n v="2273"/>
    <s v="Debra Block"/>
    <s v="Regular Air"/>
    <s v="Home Office"/>
    <s v="Office Supplies"/>
    <s v="Appliances"/>
    <s v="Small Box"/>
    <s v="Belkin 325VA UPS Surge Protector, 6'"/>
    <n v="0.6"/>
    <x v="0"/>
    <x v="2"/>
    <s v="Texas"/>
    <x v="587"/>
    <n v="78550"/>
    <d v="2015-05-05T00:00:00"/>
    <d v="2015-05-05T00:00:00"/>
    <n v="1389.5771999999999"/>
    <n v="17"/>
    <n v="2013.88"/>
    <n v="90109"/>
    <s v="High"/>
    <s v="Low Risk"/>
    <s v="Discount Applied"/>
    <s v="Other"/>
    <n v="242"/>
  </r>
  <r>
    <x v="4"/>
    <n v="0.02"/>
    <n v="55.99"/>
    <n v="5"/>
    <n v="2273"/>
    <s v="Debra Block"/>
    <s v="Regular Air"/>
    <s v="Home Office"/>
    <s v="Technology"/>
    <s v="Telephones and Communication"/>
    <s v="Small Pack"/>
    <s v="Accessory36"/>
    <n v="0.83"/>
    <x v="0"/>
    <x v="2"/>
    <s v="Texas"/>
    <x v="587"/>
    <n v="78550"/>
    <d v="2015-05-05T00:00:00"/>
    <d v="2015-05-05T00:00:00"/>
    <n v="-222.816"/>
    <n v="4"/>
    <n v="201.32"/>
    <n v="90109"/>
    <s v="Low"/>
    <s v="Low Risk"/>
    <s v="Discount Applied"/>
    <s v="Other"/>
    <n v="980"/>
  </r>
  <r>
    <x v="4"/>
    <n v="0.05"/>
    <n v="23.99"/>
    <n v="15.68"/>
    <n v="2274"/>
    <s v="Marlene Harrison"/>
    <s v="Delivery Truck"/>
    <s v="Home Office"/>
    <s v="Furniture"/>
    <s v="Office Furnishings"/>
    <s v="Jumbo Drum"/>
    <s v="Westinghouse Floor Lamp with Metal Mesh Shade, Black"/>
    <n v="0.62"/>
    <x v="0"/>
    <x v="2"/>
    <s v="Texas"/>
    <x v="588"/>
    <n v="77036"/>
    <d v="2015-05-05T00:00:00"/>
    <d v="2015-05-09T00:00:00"/>
    <n v="-133.71"/>
    <n v="12"/>
    <n v="298.51"/>
    <n v="90109"/>
    <s v="Low"/>
    <s v="Low Risk"/>
    <s v="Discount Applied"/>
    <s v="Other"/>
    <n v="821"/>
  </r>
  <r>
    <x v="1"/>
    <n v="0.01"/>
    <n v="195.99"/>
    <n v="8.99"/>
    <n v="2276"/>
    <s v="Dennis Block Richardson"/>
    <s v="Regular Air"/>
    <s v="Home Office"/>
    <s v="Technology"/>
    <s v="Telephones and Communication"/>
    <s v="Small Box"/>
    <s v="T28 WORLD"/>
    <n v="0.6"/>
    <x v="0"/>
    <x v="1"/>
    <s v="New York"/>
    <x v="589"/>
    <n v="14304"/>
    <d v="2015-06-30T00:00:00"/>
    <d v="2015-06-30T00:00:00"/>
    <n v="2653.7813999999998"/>
    <n v="22"/>
    <n v="3846.06"/>
    <n v="91502"/>
    <s v="High"/>
    <s v="Low Risk"/>
    <s v="Discount Applied"/>
    <s v="Other"/>
    <n v="123"/>
  </r>
  <r>
    <x v="4"/>
    <n v="0.04"/>
    <n v="4.4800000000000004"/>
    <n v="2.5"/>
    <n v="2279"/>
    <s v="Lucille McGee"/>
    <s v="Express Air"/>
    <s v="Home Office"/>
    <s v="Office Supplies"/>
    <s v="Envelopes"/>
    <s v="Small Box"/>
    <s v="Ampad #10 Peel &amp; Seel® Holiday Envelopes"/>
    <n v="0.37"/>
    <x v="0"/>
    <x v="1"/>
    <s v="Pennsylvania"/>
    <x v="590"/>
    <n v="15601"/>
    <d v="2015-06-22T00:00:00"/>
    <d v="2015-06-26T00:00:00"/>
    <n v="10.32"/>
    <n v="7"/>
    <n v="35.93"/>
    <n v="85949"/>
    <s v="High"/>
    <s v="Low Risk"/>
    <s v="Discount Applied"/>
    <s v="Other"/>
    <n v="1658"/>
  </r>
  <r>
    <x v="1"/>
    <n v="0.08"/>
    <n v="205.99"/>
    <n v="2.5"/>
    <n v="2281"/>
    <s v="Monica Harvey"/>
    <s v="Regular Air"/>
    <s v="Home Office"/>
    <s v="Technology"/>
    <s v="Telephones and Communication"/>
    <s v="Small Box"/>
    <s v="V70"/>
    <n v="0.59"/>
    <x v="0"/>
    <x v="2"/>
    <s v="Wisconsin"/>
    <x v="591"/>
    <n v="54703"/>
    <d v="2015-01-27T00:00:00"/>
    <d v="2015-01-28T00:00:00"/>
    <n v="997.38144000000011"/>
    <n v="10"/>
    <n v="1610.84"/>
    <n v="85948"/>
    <s v="High"/>
    <s v="Low Risk"/>
    <s v="Discount Applied"/>
    <s v="Other"/>
    <n v="297"/>
  </r>
  <r>
    <x v="3"/>
    <n v="0.04"/>
    <n v="5.98"/>
    <n v="5.79"/>
    <n v="2282"/>
    <s v="Jimmy Waters"/>
    <s v="Regular Air"/>
    <s v="Home Office"/>
    <s v="Office Supplies"/>
    <s v="Paper"/>
    <s v="Small Box"/>
    <s v="Xerox 1903"/>
    <n v="0.36"/>
    <x v="0"/>
    <x v="2"/>
    <s v="Wisconsin"/>
    <x v="592"/>
    <n v="53713"/>
    <d v="2015-02-05T00:00:00"/>
    <d v="2015-02-07T00:00:00"/>
    <n v="-36.030800000000006"/>
    <n v="14"/>
    <n v="86.12"/>
    <n v="85950"/>
    <s v="Low"/>
    <s v="Low Risk"/>
    <s v="Discount Applied"/>
    <s v="Other"/>
    <n v="1307"/>
  </r>
  <r>
    <x v="3"/>
    <n v="0.01"/>
    <n v="11.7"/>
    <n v="6.96"/>
    <n v="2283"/>
    <s v="Nancy Holden"/>
    <s v="Regular Air"/>
    <s v="Home Office"/>
    <s v="Office Supplies"/>
    <s v="Appliances"/>
    <s v="Medium Box"/>
    <s v="Harmony HEPA Quiet Air Purifiers"/>
    <n v="0.5"/>
    <x v="0"/>
    <x v="2"/>
    <s v="Wisconsin"/>
    <x v="593"/>
    <n v="53132"/>
    <d v="2015-01-24T00:00:00"/>
    <d v="2015-01-26T00:00:00"/>
    <n v="-28.954000000000001"/>
    <n v="6"/>
    <n v="76.87"/>
    <n v="85947"/>
    <s v="Low"/>
    <s v="Low Risk"/>
    <s v="Discount Applied"/>
    <s v="Other"/>
    <n v="1357"/>
  </r>
  <r>
    <x v="3"/>
    <n v="0.02"/>
    <n v="17.7"/>
    <n v="9.4700000000000006"/>
    <n v="2285"/>
    <s v="Arnold Floyd Blair"/>
    <s v="Express Air"/>
    <s v="Home Office"/>
    <s v="Office Supplies"/>
    <s v="Storage &amp; Organization"/>
    <s v="Small Box"/>
    <s v="Portfile® Personal File Boxes"/>
    <n v="0.59"/>
    <x v="0"/>
    <x v="3"/>
    <s v="South Carolina"/>
    <x v="594"/>
    <n v="29730"/>
    <d v="2015-03-13T00:00:00"/>
    <d v="2015-03-15T00:00:00"/>
    <n v="-85.021999999999991"/>
    <n v="21"/>
    <n v="374.6"/>
    <n v="90148"/>
    <s v="Low"/>
    <s v="Low Risk"/>
    <s v="Discount Applied"/>
    <s v="Other"/>
    <n v="744"/>
  </r>
  <r>
    <x v="3"/>
    <n v="0"/>
    <n v="4.91"/>
    <n v="0.5"/>
    <n v="2286"/>
    <s v="Larry Langston"/>
    <s v="Regular Air"/>
    <s v="Home Office"/>
    <s v="Office Supplies"/>
    <s v="Labels"/>
    <s v="Small Box"/>
    <s v="Avery 493"/>
    <n v="0.36"/>
    <x v="0"/>
    <x v="3"/>
    <s v="South Carolina"/>
    <x v="595"/>
    <n v="29301"/>
    <d v="2015-02-04T00:00:00"/>
    <d v="2015-02-06T00:00:00"/>
    <n v="99.198000000000008"/>
    <n v="12"/>
    <n v="61.87"/>
    <n v="90145"/>
    <s v="High"/>
    <s v="Low Risk"/>
    <s v="No Discount"/>
    <s v="Other"/>
    <n v="1445"/>
  </r>
  <r>
    <x v="3"/>
    <n v="0.01"/>
    <n v="7.28"/>
    <n v="11.15"/>
    <n v="2286"/>
    <s v="Larry Langston"/>
    <s v="Regular Air"/>
    <s v="Home Office"/>
    <s v="Office Supplies"/>
    <s v="Paper"/>
    <s v="Small Box"/>
    <s v="Array® Parchment Paper, Assorted Colors"/>
    <n v="0.37"/>
    <x v="0"/>
    <x v="3"/>
    <s v="South Carolina"/>
    <x v="595"/>
    <n v="29301"/>
    <d v="2015-02-04T00:00:00"/>
    <d v="2015-02-05T00:00:00"/>
    <n v="136.03139999999999"/>
    <n v="6"/>
    <n v="48.88"/>
    <n v="90145"/>
    <s v="High"/>
    <s v="Low Risk"/>
    <s v="Discount Applied"/>
    <s v="Other"/>
    <n v="1542"/>
  </r>
  <r>
    <x v="3"/>
    <n v="0.1"/>
    <n v="6.68"/>
    <n v="6.93"/>
    <n v="2286"/>
    <s v="Larry Langston"/>
    <s v="Regular Air"/>
    <s v="Home Office"/>
    <s v="Office Supplies"/>
    <s v="Paper"/>
    <s v="Small Box"/>
    <s v="HP Office Paper (20Lb. and 87 Bright)"/>
    <n v="0.37"/>
    <x v="0"/>
    <x v="3"/>
    <s v="South Carolina"/>
    <x v="595"/>
    <n v="29301"/>
    <d v="2015-02-04T00:00:00"/>
    <d v="2015-02-07T00:00:00"/>
    <n v="-100.072"/>
    <n v="3"/>
    <n v="21.56"/>
    <n v="90145"/>
    <s v="Low"/>
    <s v="Low Risk"/>
    <s v="Discount Applied"/>
    <s v="Other"/>
    <n v="1794"/>
  </r>
  <r>
    <x v="1"/>
    <n v="0.01"/>
    <n v="18.97"/>
    <n v="9.0299999999999994"/>
    <n v="2287"/>
    <s v="Samuel Newman"/>
    <s v="Regular Air"/>
    <s v="Home Office"/>
    <s v="Office Supplies"/>
    <s v="Paper"/>
    <s v="Small Box"/>
    <s v="Computer Printout Paper with Letter-Trim Perforations"/>
    <n v="0.37"/>
    <x v="0"/>
    <x v="3"/>
    <s v="South Carolina"/>
    <x v="596"/>
    <n v="29483"/>
    <d v="2015-03-25T00:00:00"/>
    <d v="2015-03-25T00:00:00"/>
    <n v="-12.026699999999998"/>
    <n v="8"/>
    <n v="164.67"/>
    <n v="90146"/>
    <s v="Low"/>
    <s v="Low Risk"/>
    <s v="Discount Applied"/>
    <s v="Other"/>
    <n v="1050"/>
  </r>
  <r>
    <x v="1"/>
    <n v="0.03"/>
    <n v="12.28"/>
    <n v="4.8600000000000003"/>
    <n v="2287"/>
    <s v="Samuel Newman"/>
    <s v="Regular Air"/>
    <s v="Home Office"/>
    <s v="Office Supplies"/>
    <s v="Paper"/>
    <s v="Small Box"/>
    <s v="Xerox 1933"/>
    <n v="0.38"/>
    <x v="0"/>
    <x v="3"/>
    <s v="South Carolina"/>
    <x v="596"/>
    <n v="29483"/>
    <d v="2015-03-25T00:00:00"/>
    <d v="2015-03-26T00:00:00"/>
    <n v="122.508"/>
    <n v="6"/>
    <n v="72.739999999999995"/>
    <n v="90146"/>
    <s v="High"/>
    <s v="Low Risk"/>
    <s v="Discount Applied"/>
    <s v="Other"/>
    <n v="1383"/>
  </r>
  <r>
    <x v="1"/>
    <n v="0.05"/>
    <n v="34.99"/>
    <n v="7.73"/>
    <n v="2287"/>
    <s v="Samuel Newman"/>
    <s v="Express Air"/>
    <s v="Home Office"/>
    <s v="Office Supplies"/>
    <s v="Pens &amp; Art Supplies"/>
    <s v="Small Box"/>
    <s v="Hunt Boston® Vacuum Mount KS Pencil Sharpener"/>
    <n v="0.59"/>
    <x v="0"/>
    <x v="3"/>
    <s v="South Carolina"/>
    <x v="596"/>
    <n v="29483"/>
    <d v="2015-03-25T00:00:00"/>
    <d v="2015-03-27T00:00:00"/>
    <n v="-12.026699999999998"/>
    <n v="12"/>
    <n v="418.75"/>
    <n v="90146"/>
    <s v="Low"/>
    <s v="Low Risk"/>
    <s v="Discount Applied"/>
    <s v="Other"/>
    <n v="701"/>
  </r>
  <r>
    <x v="4"/>
    <n v="0.1"/>
    <n v="54.1"/>
    <n v="19.989999999999998"/>
    <n v="2287"/>
    <s v="Samuel Newman"/>
    <s v="Regular Air"/>
    <s v="Home Office"/>
    <s v="Office Supplies"/>
    <s v="Storage &amp; Organization"/>
    <s v="Small Box"/>
    <s v="Desktop 3-Pocket Hot File®"/>
    <n v="0.59"/>
    <x v="0"/>
    <x v="3"/>
    <s v="South Carolina"/>
    <x v="596"/>
    <n v="29483"/>
    <d v="2015-02-19T00:00:00"/>
    <d v="2015-02-24T00:00:00"/>
    <n v="34.067999999999998"/>
    <n v="9"/>
    <n v="469.59"/>
    <n v="90147"/>
    <s v="High"/>
    <s v="Low Risk"/>
    <s v="Discount Applied"/>
    <s v="Other"/>
    <n v="662"/>
  </r>
  <r>
    <x v="2"/>
    <n v="0.01"/>
    <n v="7.59"/>
    <n v="4"/>
    <n v="2289"/>
    <s v="Ryan Herman"/>
    <s v="Regular Air"/>
    <s v="Home Office"/>
    <s v="Furniture"/>
    <s v="Office Furnishings"/>
    <s v="Wrap Bag"/>
    <s v="Master Giant Foot® Doorstop, Safety Yellow"/>
    <n v="0.42"/>
    <x v="0"/>
    <x v="2"/>
    <s v="Minnesota"/>
    <x v="566"/>
    <n v="55337"/>
    <d v="2015-05-04T00:00:00"/>
    <d v="2015-05-04T00:00:00"/>
    <n v="2.9700000000000006"/>
    <n v="17"/>
    <n v="136.25"/>
    <n v="88165"/>
    <s v="High"/>
    <s v="Low Risk"/>
    <s v="Discount Applied"/>
    <s v="Other"/>
    <n v="1115"/>
  </r>
  <r>
    <x v="1"/>
    <n v="0"/>
    <n v="42.98"/>
    <n v="4.62"/>
    <n v="2290"/>
    <s v="Glen Robertson"/>
    <s v="Regular Air"/>
    <s v="Home Office"/>
    <s v="Office Supplies"/>
    <s v="Appliances"/>
    <s v="Small Box"/>
    <s v="Belkin F9M820V08 8 Outlet Surge"/>
    <n v="0.56000000000000005"/>
    <x v="0"/>
    <x v="2"/>
    <s v="Minnesota"/>
    <x v="597"/>
    <n v="55433"/>
    <d v="2015-01-06T00:00:00"/>
    <d v="2015-01-08T00:00:00"/>
    <n v="385.30289999999997"/>
    <n v="12"/>
    <n v="558.41"/>
    <n v="88163"/>
    <s v="High"/>
    <s v="Low Risk"/>
    <s v="No Discount"/>
    <s v="High Profit Non-Standard Shipping"/>
    <n v="611"/>
  </r>
  <r>
    <x v="1"/>
    <n v="0.03"/>
    <n v="21.78"/>
    <n v="5.94"/>
    <n v="2290"/>
    <s v="Glen Robertson"/>
    <s v="Regular Air"/>
    <s v="Home Office"/>
    <s v="Office Supplies"/>
    <s v="Appliances"/>
    <s v="Medium Box"/>
    <s v="Holmes HEPA Air Purifier"/>
    <n v="0.5"/>
    <x v="0"/>
    <x v="2"/>
    <s v="Minnesota"/>
    <x v="597"/>
    <n v="55433"/>
    <d v="2015-01-06T00:00:00"/>
    <d v="2015-01-08T00:00:00"/>
    <n v="187.2"/>
    <n v="13"/>
    <n v="290.22000000000003"/>
    <n v="88163"/>
    <s v="High"/>
    <s v="Low Risk"/>
    <s v="Discount Applied"/>
    <s v="Other"/>
    <n v="832"/>
  </r>
  <r>
    <x v="3"/>
    <n v="7.0000000000000007E-2"/>
    <n v="80.98"/>
    <n v="7.18"/>
    <n v="2290"/>
    <s v="Glen Robertson"/>
    <s v="Regular Air"/>
    <s v="Home Office"/>
    <s v="Technology"/>
    <s v="Computer Peripherals"/>
    <s v="Small Box"/>
    <s v="Logitech Cordless Navigator Duo"/>
    <n v="0.48"/>
    <x v="0"/>
    <x v="2"/>
    <s v="Minnesota"/>
    <x v="597"/>
    <n v="55433"/>
    <d v="2015-02-04T00:00:00"/>
    <d v="2015-02-06T00:00:00"/>
    <n v="779.47230000000002"/>
    <n v="15"/>
    <n v="1129.67"/>
    <n v="88164"/>
    <s v="High"/>
    <s v="Low Risk"/>
    <s v="Discount Applied"/>
    <s v="Other"/>
    <n v="391"/>
  </r>
  <r>
    <x v="2"/>
    <n v="7.0000000000000007E-2"/>
    <n v="270.98"/>
    <n v="50"/>
    <n v="2302"/>
    <s v="Beth Dolan"/>
    <s v="Delivery Truck"/>
    <s v="Home Office"/>
    <s v="Furniture"/>
    <s v="Chairs &amp; Chairmats"/>
    <s v="Jumbo Drum"/>
    <s v="Global Enterprise Series Seating High-Back Swivel/Tilt Chairs"/>
    <n v="0.77"/>
    <x v="0"/>
    <x v="3"/>
    <s v="Florida"/>
    <x v="598"/>
    <n v="32404"/>
    <d v="2015-02-11T00:00:00"/>
    <d v="2015-02-13T00:00:00"/>
    <n v="27.725999999999999"/>
    <n v="9"/>
    <n v="2439.37"/>
    <n v="87695"/>
    <s v="High"/>
    <s v="Low Risk"/>
    <s v="Discount Applied"/>
    <s v="Other"/>
    <n v="195"/>
  </r>
  <r>
    <x v="0"/>
    <n v="0.1"/>
    <n v="12.53"/>
    <n v="0.49"/>
    <n v="2302"/>
    <s v="Beth Dolan"/>
    <s v="Regular Air"/>
    <s v="Home Office"/>
    <s v="Office Supplies"/>
    <s v="Labels"/>
    <s v="Small Box"/>
    <s v="Round Specialty Laser Printer Labels"/>
    <n v="0.38"/>
    <x v="0"/>
    <x v="3"/>
    <s v="Florida"/>
    <x v="598"/>
    <n v="32404"/>
    <d v="2015-01-03T00:00:00"/>
    <d v="2015-01-04T00:00:00"/>
    <n v="244.464"/>
    <n v="8"/>
    <n v="92.02"/>
    <n v="87696"/>
    <s v="High"/>
    <s v="Low Risk"/>
    <s v="Discount Applied"/>
    <s v="Other"/>
    <n v="1276"/>
  </r>
  <r>
    <x v="0"/>
    <n v="0.1"/>
    <n v="146.34"/>
    <n v="43.75"/>
    <n v="2302"/>
    <s v="Beth Dolan"/>
    <s v="Delivery Truck"/>
    <s v="Home Office"/>
    <s v="Furniture"/>
    <s v="Tables"/>
    <s v="Jumbo Box"/>
    <s v="Bevis Round Conference Table Top &amp; Single Column Base"/>
    <n v="0.64"/>
    <x v="0"/>
    <x v="3"/>
    <s v="Florida"/>
    <x v="598"/>
    <n v="32404"/>
    <d v="2015-01-03T00:00:00"/>
    <d v="2015-01-04T00:00:00"/>
    <n v="-473.57799999999997"/>
    <n v="2"/>
    <n v="283.55"/>
    <n v="87696"/>
    <s v="Low"/>
    <s v="Low Risk"/>
    <s v="Discount Applied"/>
    <s v="Other"/>
    <n v="842"/>
  </r>
  <r>
    <x v="2"/>
    <n v="7.0000000000000007E-2"/>
    <n v="270.98"/>
    <n v="50"/>
    <n v="2303"/>
    <s v="Joe Baldwin"/>
    <s v="Delivery Truck"/>
    <s v="Home Office"/>
    <s v="Furniture"/>
    <s v="Chairs &amp; Chairmats"/>
    <s v="Jumbo Drum"/>
    <s v="Global Enterprise Series Seating High-Back Swivel/Tilt Chairs"/>
    <n v="0.77"/>
    <x v="0"/>
    <x v="1"/>
    <s v="New York"/>
    <x v="8"/>
    <n v="10011"/>
    <d v="2015-02-11T00:00:00"/>
    <d v="2015-02-13T00:00:00"/>
    <n v="-96.05"/>
    <n v="36"/>
    <n v="9757.48"/>
    <n v="47493"/>
    <s v="Low"/>
    <s v="Low Risk"/>
    <s v="Discount Applied"/>
    <s v="Other"/>
    <n v="22"/>
  </r>
  <r>
    <x v="0"/>
    <n v="0.1"/>
    <n v="146.34"/>
    <n v="43.75"/>
    <n v="2303"/>
    <s v="Joe Baldwin"/>
    <s v="Delivery Truck"/>
    <s v="Home Office"/>
    <s v="Furniture"/>
    <s v="Tables"/>
    <s v="Jumbo Box"/>
    <s v="Bevis Round Conference Table Top &amp; Single Column Base"/>
    <n v="0.64"/>
    <x v="0"/>
    <x v="1"/>
    <s v="New York"/>
    <x v="8"/>
    <n v="10011"/>
    <d v="2015-01-03T00:00:00"/>
    <d v="2015-01-04T00:00:00"/>
    <n v="-270.85000000000002"/>
    <n v="6"/>
    <n v="850.64"/>
    <n v="37987"/>
    <s v="Low"/>
    <s v="Low Risk"/>
    <s v="Discount Applied"/>
    <s v="Other"/>
    <n v="469"/>
  </r>
  <r>
    <x v="0"/>
    <n v="0"/>
    <n v="90.48"/>
    <n v="19.989999999999998"/>
    <n v="2305"/>
    <s v="Pat Kinney"/>
    <s v="Regular Air"/>
    <s v="Home Office"/>
    <s v="Office Supplies"/>
    <s v="Envelopes"/>
    <s v="Small Box"/>
    <s v="Tyvek® Side-Opening Peel &amp; Seel® Expanding Envelopes"/>
    <n v="0.4"/>
    <x v="0"/>
    <x v="2"/>
    <s v="South Dakota"/>
    <x v="98"/>
    <n v="57201"/>
    <d v="2015-06-21T00:00:00"/>
    <d v="2015-06-24T00:00:00"/>
    <n v="800.25509999999986"/>
    <n v="12"/>
    <n v="1159.79"/>
    <n v="89869"/>
    <s v="High"/>
    <s v="Low Risk"/>
    <s v="No Discount"/>
    <s v="High Profit Non-Standard Shipping"/>
    <n v="382"/>
  </r>
  <r>
    <x v="4"/>
    <n v="0.08"/>
    <n v="9.48"/>
    <n v="7.29"/>
    <n v="2308"/>
    <s v="Laurence Cummings"/>
    <s v="Regular Air"/>
    <s v="Home Office"/>
    <s v="Furniture"/>
    <s v="Office Furnishings"/>
    <s v="Small Pack"/>
    <s v="DAX Two-Tone Rosewood/Black Document Frame, Desktop, 5 x 7"/>
    <n v="0.45"/>
    <x v="0"/>
    <x v="3"/>
    <s v="Florida"/>
    <x v="599"/>
    <n v="33971"/>
    <d v="2015-03-24T00:00:00"/>
    <d v="2015-03-26T00:00:00"/>
    <n v="-50.4"/>
    <n v="2"/>
    <n v="20.22"/>
    <n v="90557"/>
    <s v="Low"/>
    <s v="Low Risk"/>
    <s v="Discount Applied"/>
    <s v="Other"/>
    <n v="1809"/>
  </r>
  <r>
    <x v="4"/>
    <n v="0.03"/>
    <n v="193.17"/>
    <n v="19.989999999999998"/>
    <n v="2308"/>
    <s v="Laurence Cummings"/>
    <s v="Regular Air"/>
    <s v="Home Office"/>
    <s v="Office Supplies"/>
    <s v="Storage &amp; Organization"/>
    <s v="Small Box"/>
    <s v="Fellowes Staxonsteel® Drawer Files"/>
    <n v="0.71"/>
    <x v="0"/>
    <x v="3"/>
    <s v="Florida"/>
    <x v="599"/>
    <n v="33971"/>
    <d v="2015-03-24T00:00:00"/>
    <d v="2015-03-28T00:00:00"/>
    <n v="-348.75400000000002"/>
    <n v="8"/>
    <n v="1548.97"/>
    <n v="90557"/>
    <s v="Low"/>
    <s v="Low Risk"/>
    <s v="Discount Applied"/>
    <s v="Other"/>
    <n v="304"/>
  </r>
  <r>
    <x v="0"/>
    <n v="0.08"/>
    <n v="68.81"/>
    <n v="60"/>
    <n v="2323"/>
    <s v="Emma Buckley"/>
    <s v="Delivery Truck"/>
    <s v="Home Office"/>
    <s v="Office Supplies"/>
    <s v="Appliances"/>
    <s v="Jumbo Drum"/>
    <s v="Holmes Replacement Filter for HEPA Air Cleaner, Very Large Room, HEPA Filter"/>
    <n v="0.41"/>
    <x v="0"/>
    <x v="0"/>
    <s v="California"/>
    <x v="600"/>
    <n v="92236"/>
    <d v="2015-03-16T00:00:00"/>
    <d v="2015-03-17T00:00:00"/>
    <n v="-550.42999999999995"/>
    <n v="5"/>
    <n v="337.86"/>
    <n v="88721"/>
    <s v="Low"/>
    <s v="Low Risk"/>
    <s v="Discount Applied"/>
    <s v="Other"/>
    <n v="781"/>
  </r>
  <r>
    <x v="0"/>
    <n v="0.04"/>
    <n v="21.38"/>
    <n v="8.99"/>
    <n v="2323"/>
    <s v="Emma Buckley"/>
    <s v="Regular Air"/>
    <s v="Home Office"/>
    <s v="Office Supplies"/>
    <s v="Pens &amp; Art Supplies"/>
    <s v="Small Pack"/>
    <s v="Boston 1730 StandUp Electric Pencil Sharpener"/>
    <n v="0.59"/>
    <x v="0"/>
    <x v="0"/>
    <s v="California"/>
    <x v="600"/>
    <n v="92236"/>
    <d v="2015-03-16T00:00:00"/>
    <d v="2015-03-18T00:00:00"/>
    <n v="-52.12"/>
    <n v="4"/>
    <n v="84.21"/>
    <n v="88721"/>
    <s v="Low"/>
    <s v="Low Risk"/>
    <s v="Discount Applied"/>
    <s v="Other"/>
    <n v="1317"/>
  </r>
  <r>
    <x v="1"/>
    <n v="0.06"/>
    <n v="4.9800000000000004"/>
    <n v="4.62"/>
    <n v="2323"/>
    <s v="Emma Buckley"/>
    <s v="Express Air"/>
    <s v="Home Office"/>
    <s v="Technology"/>
    <s v="Computer Peripherals"/>
    <s v="Small Pack"/>
    <s v="Imation 3.5&quot;, DISKETTE 44766 HGHLD3.52HD/FM, 10/Pack"/>
    <n v="0.64"/>
    <x v="0"/>
    <x v="0"/>
    <s v="California"/>
    <x v="600"/>
    <n v="92236"/>
    <d v="2015-06-19T00:00:00"/>
    <d v="2015-06-19T00:00:00"/>
    <n v="-27.004999999999999"/>
    <n v="7"/>
    <n v="38.74"/>
    <n v="88722"/>
    <s v="Low"/>
    <s v="Low Risk"/>
    <s v="Discount Applied"/>
    <s v="Other"/>
    <n v="1633"/>
  </r>
  <r>
    <x v="3"/>
    <n v="0.06"/>
    <n v="28.53"/>
    <n v="1.49"/>
    <n v="2330"/>
    <s v="Kara Foster"/>
    <s v="Regular Air"/>
    <s v="Home Office"/>
    <s v="Office Supplies"/>
    <s v="Binders and Binder Accessories"/>
    <s v="Small Box"/>
    <s v="Lock-Up Easel 'Spel-Binder'"/>
    <n v="0.38"/>
    <x v="0"/>
    <x v="2"/>
    <s v="Iowa"/>
    <x v="601"/>
    <n v="52302"/>
    <d v="2015-03-24T00:00:00"/>
    <d v="2015-03-27T00:00:00"/>
    <n v="74.638500000000008"/>
    <n v="5"/>
    <n v="134.09"/>
    <n v="90964"/>
    <s v="High"/>
    <s v="Low Risk"/>
    <s v="Discount Applied"/>
    <s v="Other"/>
    <n v="1122"/>
  </r>
  <r>
    <x v="0"/>
    <n v="0.06"/>
    <n v="180.98"/>
    <n v="26.2"/>
    <n v="2333"/>
    <s v="Megan Woods"/>
    <s v="Delivery Truck"/>
    <s v="Home Office"/>
    <s v="Furniture"/>
    <s v="Chairs &amp; Chairmats"/>
    <s v="Jumbo Drum"/>
    <s v="Global Ergonomic Managers Chair"/>
    <n v="0.59"/>
    <x v="0"/>
    <x v="2"/>
    <s v="Wisconsin"/>
    <x v="602"/>
    <n v="54302"/>
    <d v="2015-06-23T00:00:00"/>
    <d v="2015-06-24T00:00:00"/>
    <n v="-122.235"/>
    <n v="1"/>
    <n v="191.73"/>
    <n v="89611"/>
    <s v="Low"/>
    <s v="Low Risk"/>
    <s v="Discount Applied"/>
    <s v="Other"/>
    <n v="1008"/>
  </r>
  <r>
    <x v="4"/>
    <n v="0.06"/>
    <n v="60.65"/>
    <n v="12.23"/>
    <n v="2334"/>
    <s v="Stephanie Hawkins"/>
    <s v="Regular Air"/>
    <s v="Home Office"/>
    <s v="Furniture"/>
    <s v="Office Furnishings"/>
    <s v="Medium Box"/>
    <s v="Tenex Traditional Chairmats for Medium Pile Carpet, Standard Lip, 36&quot; x 48&quot;"/>
    <n v="0.64"/>
    <x v="0"/>
    <x v="2"/>
    <s v="Wisconsin"/>
    <x v="603"/>
    <n v="53220"/>
    <d v="2015-04-06T00:00:00"/>
    <d v="2015-04-08T00:00:00"/>
    <n v="427.00649999999996"/>
    <n v="10"/>
    <n v="618.85"/>
    <n v="89608"/>
    <s v="High"/>
    <s v="Low Risk"/>
    <s v="Discount Applied"/>
    <s v="Other"/>
    <n v="574"/>
  </r>
  <r>
    <x v="1"/>
    <n v="0.05"/>
    <n v="14.81"/>
    <n v="13.32"/>
    <n v="2334"/>
    <s v="Stephanie Hawkins"/>
    <s v="Regular Air"/>
    <s v="Home Office"/>
    <s v="Office Supplies"/>
    <s v="Appliances"/>
    <s v="Small Box"/>
    <s v="Holmes Replacement Filter for HEPA Air Cleaner, Large Room"/>
    <n v="0.43"/>
    <x v="0"/>
    <x v="2"/>
    <s v="Wisconsin"/>
    <x v="603"/>
    <n v="53220"/>
    <d v="2015-04-09T00:00:00"/>
    <d v="2015-04-11T00:00:00"/>
    <n v="-190.49"/>
    <n v="8"/>
    <n v="115.99"/>
    <n v="89609"/>
    <s v="Low"/>
    <s v="Low Risk"/>
    <s v="Discount Applied"/>
    <s v="Other"/>
    <n v="1183"/>
  </r>
  <r>
    <x v="1"/>
    <n v="0.08"/>
    <n v="2.78"/>
    <n v="1.25"/>
    <n v="2334"/>
    <s v="Stephanie Hawkins"/>
    <s v="Regular Air"/>
    <s v="Home Office"/>
    <s v="Office Supplies"/>
    <s v="Pens &amp; Art Supplies"/>
    <s v="Wrap Bag"/>
    <s v="Newell 318"/>
    <n v="0.59"/>
    <x v="0"/>
    <x v="2"/>
    <s v="Wisconsin"/>
    <x v="603"/>
    <n v="53220"/>
    <d v="2015-04-09T00:00:00"/>
    <d v="2015-04-10T00:00:00"/>
    <n v="-8.77"/>
    <n v="7"/>
    <n v="19.46"/>
    <n v="89609"/>
    <s v="Low"/>
    <s v="Low Risk"/>
    <s v="Discount Applied"/>
    <s v="Other"/>
    <n v="1818"/>
  </r>
  <r>
    <x v="4"/>
    <n v="0.06"/>
    <n v="3.74"/>
    <n v="0.94"/>
    <n v="2334"/>
    <s v="Stephanie Hawkins"/>
    <s v="Regular Air"/>
    <s v="Home Office"/>
    <s v="Office Supplies"/>
    <s v="Rubber Bands"/>
    <s v="Wrap Bag"/>
    <s v="Rubber Band Ball"/>
    <n v="0.83"/>
    <x v="0"/>
    <x v="2"/>
    <s v="Wisconsin"/>
    <x v="603"/>
    <n v="53220"/>
    <d v="2015-06-02T00:00:00"/>
    <d v="2015-06-09T00:00:00"/>
    <n v="-7.6849999999999996"/>
    <n v="12"/>
    <n v="44.75"/>
    <n v="89610"/>
    <s v="Low"/>
    <s v="Low Risk"/>
    <s v="Discount Applied"/>
    <s v="Other"/>
    <n v="1578"/>
  </r>
  <r>
    <x v="2"/>
    <n v="0.06"/>
    <n v="2.08"/>
    <n v="5.33"/>
    <n v="2338"/>
    <s v="Lynn Hines"/>
    <s v="Regular Air"/>
    <s v="Home Office"/>
    <s v="Furniture"/>
    <s v="Office Furnishings"/>
    <s v="Small Box"/>
    <s v="Eldon® Wave Desk Accessories"/>
    <n v="0.43"/>
    <x v="0"/>
    <x v="1"/>
    <s v="Maryland"/>
    <x v="568"/>
    <n v="20740"/>
    <d v="2015-01-13T00:00:00"/>
    <d v="2015-01-13T00:00:00"/>
    <n v="-82.559200000000004"/>
    <n v="4"/>
    <n v="9.23"/>
    <n v="91480"/>
    <s v="Low"/>
    <s v="Low Risk"/>
    <s v="Discount Applied"/>
    <s v="Other"/>
    <n v="1906"/>
  </r>
  <r>
    <x v="0"/>
    <n v="0.1"/>
    <n v="6.75"/>
    <n v="2.99"/>
    <n v="2338"/>
    <s v="Lynn Hines"/>
    <s v="Regular Air"/>
    <s v="Home Office"/>
    <s v="Office Supplies"/>
    <s v="Binders and Binder Accessories"/>
    <s v="Small Box"/>
    <s v="Wilson Jones DublLock® D-Ring Binders"/>
    <n v="0.35"/>
    <x v="0"/>
    <x v="1"/>
    <s v="Maryland"/>
    <x v="568"/>
    <n v="20740"/>
    <d v="2015-03-29T00:00:00"/>
    <d v="2015-03-29T00:00:00"/>
    <n v="18.147500000000001"/>
    <n v="15"/>
    <n v="96.13"/>
    <n v="91481"/>
    <s v="High"/>
    <s v="Low Risk"/>
    <s v="Discount Applied"/>
    <s v="Other"/>
    <n v="1258"/>
  </r>
  <r>
    <x v="3"/>
    <n v="0.05"/>
    <n v="11.58"/>
    <n v="6.97"/>
    <n v="2339"/>
    <s v="Gordon Boswell"/>
    <s v="Regular Air"/>
    <s v="Home Office"/>
    <s v="Office Supplies"/>
    <s v="Envelopes"/>
    <s v="Small Box"/>
    <s v="Peel &amp; Seel® Recycled Catalog Envelopes, Brown"/>
    <n v="0.35"/>
    <x v="0"/>
    <x v="2"/>
    <s v="Texas"/>
    <x v="604"/>
    <n v="77015"/>
    <d v="2015-05-25T00:00:00"/>
    <d v="2015-05-28T00:00:00"/>
    <n v="2.8060000000000027"/>
    <n v="6"/>
    <n v="73.959999999999994"/>
    <n v="91482"/>
    <s v="High"/>
    <s v="Low Risk"/>
    <s v="Discount Applied"/>
    <s v="Other"/>
    <n v="1371"/>
  </r>
  <r>
    <x v="3"/>
    <n v="7.0000000000000007E-2"/>
    <n v="200.98"/>
    <n v="23.76"/>
    <n v="2345"/>
    <s v="Colleen Marsh"/>
    <s v="Delivery Truck"/>
    <s v="Home Office"/>
    <s v="Furniture"/>
    <s v="Chairs &amp; Chairmats"/>
    <s v="Jumbo Drum"/>
    <s v="Global Leather Highback Executive Chair with Pneumatic Height Adjustment, Black"/>
    <n v="0.57999999999999996"/>
    <x v="0"/>
    <x v="3"/>
    <s v="Kentucky"/>
    <x v="577"/>
    <n v="42003"/>
    <d v="2015-03-14T00:00:00"/>
    <d v="2015-03-15T00:00:00"/>
    <n v="-132.42600000000002"/>
    <n v="9"/>
    <n v="1805.9"/>
    <n v="89504"/>
    <s v="Low"/>
    <s v="Low Risk"/>
    <s v="Discount Applied"/>
    <s v="Other"/>
    <n v="271"/>
  </r>
  <r>
    <x v="3"/>
    <n v="0.02"/>
    <n v="179.29"/>
    <n v="29.21"/>
    <n v="2345"/>
    <s v="Colleen Marsh"/>
    <s v="Delivery Truck"/>
    <s v="Home Office"/>
    <s v="Furniture"/>
    <s v="Tables"/>
    <s v="Jumbo Box"/>
    <s v="Bevis Round Conference Table Top, X-Base"/>
    <n v="0.76"/>
    <x v="0"/>
    <x v="3"/>
    <s v="Kentucky"/>
    <x v="577"/>
    <n v="42003"/>
    <d v="2015-03-14T00:00:00"/>
    <d v="2015-03-14T00:00:00"/>
    <n v="-411.23599999999999"/>
    <n v="2"/>
    <n v="311.41000000000003"/>
    <n v="89504"/>
    <s v="Low"/>
    <s v="Low Risk"/>
    <s v="Discount Applied"/>
    <s v="Other"/>
    <n v="810"/>
  </r>
  <r>
    <x v="4"/>
    <n v="0.03"/>
    <n v="297.64"/>
    <n v="14.7"/>
    <n v="2346"/>
    <s v="Sylvia Kumar"/>
    <s v="Delivery Truck"/>
    <s v="Home Office"/>
    <s v="Technology"/>
    <s v="Office Machines"/>
    <s v="Jumbo Drum"/>
    <s v="Panasonic KX-P3200 Dot Matrix Printer"/>
    <n v="0.56999999999999995"/>
    <x v="0"/>
    <x v="3"/>
    <s v="Kentucky"/>
    <x v="605"/>
    <n v="40258"/>
    <d v="2015-01-10T00:00:00"/>
    <d v="2015-01-15T00:00:00"/>
    <n v="-48.971999999999994"/>
    <n v="12"/>
    <n v="3707.05"/>
    <n v="89503"/>
    <s v="Low"/>
    <s v="Low Risk"/>
    <s v="Discount Applied"/>
    <s v="Other"/>
    <n v="132"/>
  </r>
  <r>
    <x v="0"/>
    <n v="0.1"/>
    <n v="218.75"/>
    <n v="69.64"/>
    <n v="2346"/>
    <s v="Sylvia Kumar"/>
    <s v="Delivery Truck"/>
    <s v="Home Office"/>
    <s v="Furniture"/>
    <s v="Tables"/>
    <s v="Jumbo Box"/>
    <s v="BoxOffice By Design Rectangular and Half-Moon Meeting Room Tables"/>
    <n v="0.77"/>
    <x v="0"/>
    <x v="3"/>
    <s v="Kentucky"/>
    <x v="605"/>
    <n v="40258"/>
    <d v="2015-05-20T00:00:00"/>
    <d v="2015-05-21T00:00:00"/>
    <n v="62.297999999999995"/>
    <n v="17"/>
    <n v="2805.18"/>
    <n v="89505"/>
    <s v="High"/>
    <s v="Low Risk"/>
    <s v="Discount Applied"/>
    <s v="Other"/>
    <n v="168"/>
  </r>
  <r>
    <x v="2"/>
    <n v="0.08"/>
    <n v="6.48"/>
    <n v="7.49"/>
    <n v="2351"/>
    <s v="Faye Silver"/>
    <s v="Regular Air"/>
    <s v="Home Office"/>
    <s v="Office Supplies"/>
    <s v="Paper"/>
    <s v="Small Box"/>
    <s v="Xerox 220"/>
    <n v="0.37"/>
    <x v="0"/>
    <x v="1"/>
    <s v="Maryland"/>
    <x v="606"/>
    <n v="21114"/>
    <d v="2015-03-30T00:00:00"/>
    <d v="2015-04-02T00:00:00"/>
    <n v="-119.32"/>
    <n v="13"/>
    <n v="80.86"/>
    <n v="86163"/>
    <s v="Low"/>
    <s v="Low Risk"/>
    <s v="Discount Applied"/>
    <s v="Other"/>
    <n v="1330"/>
  </r>
  <r>
    <x v="2"/>
    <n v="0.06"/>
    <n v="59.76"/>
    <n v="9.7100000000000009"/>
    <n v="2352"/>
    <s v="Kerry Beach"/>
    <s v="Regular Air"/>
    <s v="Home Office"/>
    <s v="Office Supplies"/>
    <s v="Storage &amp; Organization"/>
    <s v="Small Box"/>
    <s v="Advantus 10-Drawer Portable Organizer, Chrome Metal Frame, Smoke Drawers"/>
    <n v="0.56999999999999995"/>
    <x v="0"/>
    <x v="1"/>
    <s v="Maryland"/>
    <x v="607"/>
    <n v="21501"/>
    <d v="2015-06-20T00:00:00"/>
    <d v="2015-06-23T00:00:00"/>
    <n v="756.67470000000003"/>
    <n v="18"/>
    <n v="1096.6300000000001"/>
    <n v="86165"/>
    <s v="High"/>
    <s v="Low Risk"/>
    <s v="Discount Applied"/>
    <s v="Other"/>
    <n v="396"/>
  </r>
  <r>
    <x v="2"/>
    <n v="7.0000000000000007E-2"/>
    <n v="195.99"/>
    <n v="4.2"/>
    <n v="2352"/>
    <s v="Kerry Beach"/>
    <s v="Regular Air"/>
    <s v="Home Office"/>
    <s v="Technology"/>
    <s v="Telephones and Communication"/>
    <s v="Small Box"/>
    <s v="T65"/>
    <n v="0.56000000000000005"/>
    <x v="0"/>
    <x v="1"/>
    <s v="Maryland"/>
    <x v="607"/>
    <n v="21501"/>
    <d v="2015-06-20T00:00:00"/>
    <d v="2015-06-23T00:00:00"/>
    <n v="-222.34299999999999"/>
    <n v="4"/>
    <n v="632.12"/>
    <n v="86165"/>
    <s v="Low"/>
    <s v="Low Risk"/>
    <s v="Discount Applied"/>
    <s v="Other"/>
    <n v="565"/>
  </r>
  <r>
    <x v="1"/>
    <n v="0.09"/>
    <n v="71.37"/>
    <n v="69"/>
    <n v="2352"/>
    <s v="Kerry Beach"/>
    <s v="Regular Air"/>
    <s v="Home Office"/>
    <s v="Furniture"/>
    <s v="Tables"/>
    <s v="Large Box"/>
    <s v="Lesro Sheffield Collection Coffee Table, End Table, Center Table, Corner Table"/>
    <n v="0.68"/>
    <x v="0"/>
    <x v="1"/>
    <s v="Maryland"/>
    <x v="607"/>
    <n v="21501"/>
    <d v="2015-06-23T00:00:00"/>
    <d v="2015-06-24T00:00:00"/>
    <n v="-1537.1356000000003"/>
    <n v="19"/>
    <n v="1302.98"/>
    <n v="86166"/>
    <s v="Low"/>
    <s v="Low Risk"/>
    <s v="Discount Applied"/>
    <s v="Other"/>
    <n v="349"/>
  </r>
  <r>
    <x v="2"/>
    <n v="0.04"/>
    <n v="5.98"/>
    <n v="0.96"/>
    <n v="2353"/>
    <s v="Patrick Lowry"/>
    <s v="Regular Air"/>
    <s v="Home Office"/>
    <s v="Office Supplies"/>
    <s v="Pens &amp; Art Supplies"/>
    <s v="Wrap Bag"/>
    <s v="Newell 315"/>
    <n v="0.6"/>
    <x v="0"/>
    <x v="1"/>
    <s v="Maryland"/>
    <x v="608"/>
    <n v="21040"/>
    <d v="2015-04-29T00:00:00"/>
    <d v="2015-04-30T00:00:00"/>
    <n v="52.697600000000001"/>
    <n v="22"/>
    <n v="131.79"/>
    <n v="86164"/>
    <s v="High"/>
    <s v="Low Risk"/>
    <s v="Discount Applied"/>
    <s v="Other"/>
    <n v="1126"/>
  </r>
  <r>
    <x v="2"/>
    <n v="0.01"/>
    <n v="20.99"/>
    <n v="0.99"/>
    <n v="2353"/>
    <s v="Patrick Lowry"/>
    <s v="Regular Air"/>
    <s v="Home Office"/>
    <s v="Technology"/>
    <s v="Telephones and Communication"/>
    <s v="Wrap Bag"/>
    <s v="Accessory25"/>
    <n v="0.56999999999999995"/>
    <x v="0"/>
    <x v="1"/>
    <s v="Maryland"/>
    <x v="608"/>
    <n v="21040"/>
    <d v="2015-04-29T00:00:00"/>
    <d v="2015-04-30T00:00:00"/>
    <n v="-78.194159999999982"/>
    <n v="2"/>
    <n v="35.33"/>
    <n v="86164"/>
    <s v="Low"/>
    <s v="Low Risk"/>
    <s v="Discount Applied"/>
    <s v="Other"/>
    <n v="1662"/>
  </r>
  <r>
    <x v="1"/>
    <n v="0.1"/>
    <n v="78.69"/>
    <n v="19.989999999999998"/>
    <n v="2355"/>
    <s v="Clyde Burnett"/>
    <s v="Regular Air"/>
    <s v="Home Office"/>
    <s v="Furniture"/>
    <s v="Office Furnishings"/>
    <s v="Small Box"/>
    <s v="Howard Miller 12-3/4 Diameter Accuwave DS ™ Wall Clock"/>
    <n v="0.43"/>
    <x v="0"/>
    <x v="0"/>
    <s v="California"/>
    <x v="600"/>
    <n v="92236"/>
    <d v="2015-02-15T00:00:00"/>
    <d v="2015-02-16T00:00:00"/>
    <n v="465.43949999999995"/>
    <n v="9"/>
    <n v="674.55"/>
    <n v="91304"/>
    <s v="High"/>
    <s v="Low Risk"/>
    <s v="Discount Applied"/>
    <s v="Other"/>
    <n v="540"/>
  </r>
  <r>
    <x v="3"/>
    <n v="0.06"/>
    <n v="146.34"/>
    <n v="43.75"/>
    <n v="2355"/>
    <s v="Clyde Burnett"/>
    <s v="Delivery Truck"/>
    <s v="Home Office"/>
    <s v="Furniture"/>
    <s v="Tables"/>
    <s v="Jumbo Box"/>
    <s v="Bevis Round Conference Table Top &amp; Single Column Base"/>
    <n v="0.65"/>
    <x v="0"/>
    <x v="0"/>
    <s v="California"/>
    <x v="600"/>
    <n v="92236"/>
    <d v="2015-06-16T00:00:00"/>
    <d v="2015-06-18T00:00:00"/>
    <n v="-89.27"/>
    <n v="12"/>
    <n v="1721.24"/>
    <n v="91306"/>
    <s v="Low"/>
    <s v="Low Risk"/>
    <s v="Discount Applied"/>
    <s v="Other"/>
    <n v="286"/>
  </r>
  <r>
    <x v="3"/>
    <n v="0"/>
    <n v="29.34"/>
    <n v="7.87"/>
    <n v="2356"/>
    <s v="Emma Bloom"/>
    <s v="Regular Air"/>
    <s v="Home Office"/>
    <s v="Furniture"/>
    <s v="Office Furnishings"/>
    <s v="Small Box"/>
    <s v="Seth Thomas 14&quot; Putty-Colored Wall Clock"/>
    <n v="0.54"/>
    <x v="0"/>
    <x v="0"/>
    <s v="Wyoming"/>
    <x v="609"/>
    <n v="82901"/>
    <d v="2015-03-15T00:00:00"/>
    <d v="2015-03-17T00:00:00"/>
    <n v="385.37"/>
    <n v="22"/>
    <n v="668.38"/>
    <n v="91305"/>
    <s v="High"/>
    <s v="Low Risk"/>
    <s v="No Discount"/>
    <s v="High Profit Non-Standard Shipping"/>
    <n v="542"/>
  </r>
  <r>
    <x v="4"/>
    <n v="0.1"/>
    <n v="205.99"/>
    <n v="8.99"/>
    <n v="2358"/>
    <s v="Danielle Baird"/>
    <s v="Regular Air"/>
    <s v="Home Office"/>
    <s v="Technology"/>
    <s v="Telephones and Communication"/>
    <s v="Small Box"/>
    <s v="TimeportP7382"/>
    <n v="0.56000000000000005"/>
    <x v="0"/>
    <x v="3"/>
    <s v="Florida"/>
    <x v="552"/>
    <n v="33311"/>
    <d v="2015-03-04T00:00:00"/>
    <d v="2015-03-08T00:00:00"/>
    <n v="147"/>
    <n v="2"/>
    <n v="324.62"/>
    <n v="88267"/>
    <s v="High"/>
    <s v="Low Risk"/>
    <s v="Discount Applied"/>
    <s v="Other"/>
    <n v="796"/>
  </r>
  <r>
    <x v="2"/>
    <n v="0.05"/>
    <n v="2.08"/>
    <n v="2.56"/>
    <n v="2358"/>
    <s v="Danielle Baird"/>
    <s v="Regular Air"/>
    <s v="Home Office"/>
    <s v="Office Supplies"/>
    <s v="Scissors, Rulers and Trimmers"/>
    <s v="Small Pack"/>
    <s v="Kleencut® Forged Office Shears by Acme United Corporation"/>
    <n v="0.55000000000000004"/>
    <x v="0"/>
    <x v="3"/>
    <s v="Florida"/>
    <x v="552"/>
    <n v="33311"/>
    <d v="2015-02-14T00:00:00"/>
    <d v="2015-02-16T00:00:00"/>
    <n v="-1045.0160000000001"/>
    <n v="19"/>
    <n v="40.93"/>
    <n v="88268"/>
    <s v="Low"/>
    <s v="Low Risk"/>
    <s v="Discount Applied"/>
    <s v="Other"/>
    <n v="1612"/>
  </r>
  <r>
    <x v="2"/>
    <n v="0"/>
    <n v="7.28"/>
    <n v="1.77"/>
    <n v="2359"/>
    <s v="Annie Horne"/>
    <s v="Regular Air"/>
    <s v="Home Office"/>
    <s v="Office Supplies"/>
    <s v="Paper"/>
    <s v="Wrap Bag"/>
    <s v="Post-it® “Important Message” Note Pad, Neon Colors, 50 Sheets/Pad"/>
    <n v="0.37"/>
    <x v="0"/>
    <x v="3"/>
    <s v="Florida"/>
    <x v="610"/>
    <n v="33917"/>
    <d v="2015-02-05T00:00:00"/>
    <d v="2015-02-05T00:00:00"/>
    <n v="167.16000000000003"/>
    <n v="7"/>
    <n v="53.42"/>
    <n v="88265"/>
    <s v="High"/>
    <s v="Low Risk"/>
    <s v="No Discount"/>
    <s v="High Profit Non-Standard Shipping"/>
    <n v="1508"/>
  </r>
  <r>
    <x v="0"/>
    <n v="0.06"/>
    <n v="8.33"/>
    <n v="1.99"/>
    <n v="2361"/>
    <s v="Vincent Daniel"/>
    <s v="Regular Air"/>
    <s v="Home Office"/>
    <s v="Technology"/>
    <s v="Computer Peripherals"/>
    <s v="Small Pack"/>
    <s v="80 Minute Slim Jewel Case CD-R , 10/Pack - Staples"/>
    <n v="0.52"/>
    <x v="0"/>
    <x v="3"/>
    <s v="Florida"/>
    <x v="611"/>
    <n v="32259"/>
    <d v="2015-02-25T00:00:00"/>
    <d v="2015-02-26T00:00:00"/>
    <n v="-344.82000000000005"/>
    <n v="1"/>
    <n v="8.49"/>
    <n v="88266"/>
    <s v="Low"/>
    <s v="Low Risk"/>
    <s v="Discount Applied"/>
    <s v="Other"/>
    <n v="1918"/>
  </r>
  <r>
    <x v="0"/>
    <n v="0"/>
    <n v="5.77"/>
    <n v="5.92"/>
    <n v="2363"/>
    <s v="Jacob Murray"/>
    <s v="Regular Air"/>
    <s v="Home Office"/>
    <s v="Furniture"/>
    <s v="Office Furnishings"/>
    <s v="Medium Box"/>
    <s v="DAX Cubicle Frames - 8x10"/>
    <n v="0.55000000000000004"/>
    <x v="0"/>
    <x v="1"/>
    <s v="Ohio"/>
    <x v="572"/>
    <n v="44256"/>
    <d v="2015-04-11T00:00:00"/>
    <d v="2015-04-13T00:00:00"/>
    <n v="-61.5276"/>
    <n v="11"/>
    <n v="69.89"/>
    <n v="90040"/>
    <s v="Low"/>
    <s v="Low Risk"/>
    <s v="No Discount"/>
    <s v="Other"/>
    <n v="1392"/>
  </r>
  <r>
    <x v="4"/>
    <n v="7.0000000000000007E-2"/>
    <n v="5.98"/>
    <n v="5.79"/>
    <n v="2369"/>
    <s v="Mike G Hartman"/>
    <s v="Regular Air"/>
    <s v="Home Office"/>
    <s v="Office Supplies"/>
    <s v="Paper"/>
    <s v="Small Box"/>
    <s v="Xerox 1903"/>
    <n v="0.36"/>
    <x v="0"/>
    <x v="3"/>
    <s v="Florida"/>
    <x v="612"/>
    <n v="33024"/>
    <d v="2015-01-13T00:00:00"/>
    <d v="2015-01-15T00:00:00"/>
    <n v="-41.972700000000003"/>
    <n v="13"/>
    <n v="77.42"/>
    <n v="90408"/>
    <s v="Low"/>
    <s v="Low Risk"/>
    <s v="Discount Applied"/>
    <s v="Other"/>
    <n v="1354"/>
  </r>
  <r>
    <x v="3"/>
    <n v="0.01"/>
    <n v="1.76"/>
    <n v="0.7"/>
    <n v="2372"/>
    <s v="Marvin Parrott"/>
    <s v="Regular Air"/>
    <s v="Home Office"/>
    <s v="Office Supplies"/>
    <s v="Pens &amp; Art Supplies"/>
    <s v="Wrap Bag"/>
    <s v="Newell 310"/>
    <n v="0.56000000000000005"/>
    <x v="0"/>
    <x v="2"/>
    <s v="Minnesota"/>
    <x v="613"/>
    <n v="55803"/>
    <d v="2015-03-15T00:00:00"/>
    <d v="2015-03-16T00:00:00"/>
    <n v="-1.56"/>
    <n v="4"/>
    <n v="7.2"/>
    <n v="90714"/>
    <s v="Low"/>
    <s v="Low Risk"/>
    <s v="Discount Applied"/>
    <s v="Other"/>
    <n v="1928"/>
  </r>
  <r>
    <x v="0"/>
    <n v="0.05"/>
    <n v="3.28"/>
    <n v="3.97"/>
    <n v="2376"/>
    <s v="Debra Batchelor"/>
    <s v="Regular Air"/>
    <s v="Home Office"/>
    <s v="Office Supplies"/>
    <s v="Pens &amp; Art Supplies"/>
    <s v="Wrap Bag"/>
    <s v="Newell 342"/>
    <n v="0.56000000000000005"/>
    <x v="0"/>
    <x v="0"/>
    <s v="Idaho"/>
    <x v="458"/>
    <n v="83843"/>
    <d v="2015-03-05T00:00:00"/>
    <d v="2015-03-06T00:00:00"/>
    <n v="-100.24"/>
    <n v="18"/>
    <n v="61.29"/>
    <n v="91321"/>
    <s v="Low"/>
    <s v="Low Risk"/>
    <s v="Discount Applied"/>
    <s v="Other"/>
    <n v="1449"/>
  </r>
  <r>
    <x v="0"/>
    <n v="0.03"/>
    <n v="6.98"/>
    <n v="9.69"/>
    <n v="2376"/>
    <s v="Debra Batchelor"/>
    <s v="Regular Air"/>
    <s v="Home Office"/>
    <s v="Office Supplies"/>
    <s v="Storage &amp; Organization"/>
    <s v="Small Box"/>
    <s v="Eldon Shelf Savers™ Cubes and Bins"/>
    <n v="0.83"/>
    <x v="0"/>
    <x v="0"/>
    <s v="Idaho"/>
    <x v="458"/>
    <n v="83843"/>
    <d v="2015-03-05T00:00:00"/>
    <d v="2015-03-07T00:00:00"/>
    <n v="-262.62"/>
    <n v="15"/>
    <n v="109.15"/>
    <n v="91321"/>
    <s v="Low"/>
    <s v="Low Risk"/>
    <s v="Discount Applied"/>
    <s v="Other"/>
    <n v="1205"/>
  </r>
  <r>
    <x v="4"/>
    <n v="0.06"/>
    <n v="122.99"/>
    <n v="19.989999999999998"/>
    <n v="2379"/>
    <s v="Mildred Briggs"/>
    <s v="Regular Air"/>
    <s v="Home Office"/>
    <s v="Office Supplies"/>
    <s v="Binders and Binder Accessories"/>
    <s v="Small Box"/>
    <s v="GBC Therma-A-Bind 250T Electric Binding System"/>
    <n v="0.37"/>
    <x v="0"/>
    <x v="2"/>
    <s v="Michigan"/>
    <x v="536"/>
    <n v="48135"/>
    <d v="2015-05-05T00:00:00"/>
    <d v="2015-05-07T00:00:00"/>
    <n v="1019.7095999999999"/>
    <n v="12"/>
    <n v="1477.84"/>
    <n v="86655"/>
    <s v="High"/>
    <s v="Low Risk"/>
    <s v="Discount Applied"/>
    <s v="Other"/>
    <n v="320"/>
  </r>
  <r>
    <x v="1"/>
    <n v="7.0000000000000007E-2"/>
    <n v="3.38"/>
    <n v="0.85"/>
    <n v="2380"/>
    <s v="Lisa Branch"/>
    <s v="Regular Air"/>
    <s v="Home Office"/>
    <s v="Office Supplies"/>
    <s v="Pens &amp; Art Supplies"/>
    <s v="Wrap Bag"/>
    <s v="Avery Hi-Liter® Fluorescent Desk Style Markers"/>
    <n v="0.48"/>
    <x v="0"/>
    <x v="2"/>
    <s v="Michigan"/>
    <x v="614"/>
    <n v="49505"/>
    <d v="2015-04-26T00:00:00"/>
    <d v="2015-04-28T00:00:00"/>
    <n v="19.04"/>
    <n v="9"/>
    <n v="29.08"/>
    <n v="86654"/>
    <s v="High"/>
    <s v="Low Risk"/>
    <s v="Discount Applied"/>
    <s v="Other"/>
    <n v="1724"/>
  </r>
  <r>
    <x v="4"/>
    <n v="0.08"/>
    <n v="68.81"/>
    <n v="60"/>
    <n v="2380"/>
    <s v="Lisa Branch"/>
    <s v="Delivery Truck"/>
    <s v="Home Office"/>
    <s v="Office Supplies"/>
    <s v="Appliances"/>
    <s v="Jumbo Drum"/>
    <s v="Holmes Replacement Filter for HEPA Air Cleaner, Very Large Room, HEPA Filter"/>
    <n v="0.41"/>
    <x v="0"/>
    <x v="2"/>
    <s v="Michigan"/>
    <x v="614"/>
    <n v="49505"/>
    <d v="2015-05-05T00:00:00"/>
    <d v="2015-05-07T00:00:00"/>
    <n v="-1069.72"/>
    <n v="17"/>
    <n v="1162.46"/>
    <n v="86655"/>
    <s v="Low"/>
    <s v="Low Risk"/>
    <s v="Discount Applied"/>
    <s v="Other"/>
    <n v="380"/>
  </r>
  <r>
    <x v="1"/>
    <n v="7.0000000000000007E-2"/>
    <n v="3.38"/>
    <n v="0.85"/>
    <n v="2382"/>
    <s v="Geoffrey Saunders"/>
    <s v="Regular Air"/>
    <s v="Home Office"/>
    <s v="Office Supplies"/>
    <s v="Pens &amp; Art Supplies"/>
    <s v="Wrap Bag"/>
    <s v="Avery Hi-Liter® Fluorescent Desk Style Markers"/>
    <n v="0.48"/>
    <x v="0"/>
    <x v="1"/>
    <s v="New York"/>
    <x v="8"/>
    <n v="10024"/>
    <d v="2015-04-26T00:00:00"/>
    <d v="2015-04-28T00:00:00"/>
    <n v="19.04"/>
    <n v="34"/>
    <n v="109.86"/>
    <n v="13606"/>
    <s v="High"/>
    <s v="Low Risk"/>
    <s v="Discount Applied"/>
    <s v="Other"/>
    <n v="1202"/>
  </r>
  <r>
    <x v="4"/>
    <n v="0.06"/>
    <n v="122.99"/>
    <n v="19.989999999999998"/>
    <n v="2382"/>
    <s v="Geoffrey Saunders"/>
    <s v="Regular Air"/>
    <s v="Home Office"/>
    <s v="Office Supplies"/>
    <s v="Binders and Binder Accessories"/>
    <s v="Small Box"/>
    <s v="GBC Therma-A-Bind 250T Electric Binding System"/>
    <n v="0.37"/>
    <x v="0"/>
    <x v="1"/>
    <s v="New York"/>
    <x v="8"/>
    <n v="10024"/>
    <d v="2015-05-05T00:00:00"/>
    <d v="2015-05-07T00:00:00"/>
    <n v="1408.1865"/>
    <n v="48"/>
    <n v="5911.35"/>
    <n v="962"/>
    <s v="High"/>
    <s v="Low Risk"/>
    <s v="Discount Applied"/>
    <s v="Other"/>
    <n v="72"/>
  </r>
  <r>
    <x v="4"/>
    <n v="0.08"/>
    <n v="68.81"/>
    <n v="60"/>
    <n v="2382"/>
    <s v="Geoffrey Saunders"/>
    <s v="Delivery Truck"/>
    <s v="Home Office"/>
    <s v="Office Supplies"/>
    <s v="Appliances"/>
    <s v="Jumbo Drum"/>
    <s v="Holmes Replacement Filter for HEPA Air Cleaner, Very Large Room, HEPA Filter"/>
    <n v="0.41"/>
    <x v="0"/>
    <x v="1"/>
    <s v="New York"/>
    <x v="8"/>
    <n v="10024"/>
    <d v="2015-05-05T00:00:00"/>
    <d v="2015-05-07T00:00:00"/>
    <n v="-1069.72"/>
    <n v="68"/>
    <n v="4649.8500000000004"/>
    <n v="962"/>
    <s v="Low"/>
    <s v="Low Risk"/>
    <s v="Discount Applied"/>
    <s v="Other"/>
    <n v="103"/>
  </r>
  <r>
    <x v="2"/>
    <n v="0.1"/>
    <n v="130.97999999999999"/>
    <n v="30"/>
    <n v="2385"/>
    <s v="Janice Frye"/>
    <s v="Delivery Truck"/>
    <s v="Home Office"/>
    <s v="Furniture"/>
    <s v="Chairs &amp; Chairmats"/>
    <s v="Jumbo Drum"/>
    <s v="Office Star - Contemporary Task Swivel chair with 2-way adjustable arms, Plum"/>
    <n v="0.78"/>
    <x v="0"/>
    <x v="0"/>
    <s v="New Mexico"/>
    <x v="615"/>
    <n v="88001"/>
    <d v="2015-05-22T00:00:00"/>
    <d v="2015-05-24T00:00:00"/>
    <n v="2000.11"/>
    <n v="18"/>
    <n v="2259.9899999999998"/>
    <n v="89184"/>
    <s v="High"/>
    <s v="Low Risk"/>
    <s v="Discount Applied"/>
    <s v="Other"/>
    <n v="219"/>
  </r>
  <r>
    <x v="1"/>
    <n v="0.06"/>
    <n v="4.7699999999999996"/>
    <n v="2.39"/>
    <n v="2391"/>
    <s v="Jacob McNeill"/>
    <s v="Regular Air"/>
    <s v="Home Office"/>
    <s v="Technology"/>
    <s v="Computer Peripherals"/>
    <s v="Small Pack"/>
    <s v="Imation Primaris 3.5&quot; 2HD Unformatted Diskettes, 10/Pack"/>
    <n v="0.72"/>
    <x v="0"/>
    <x v="1"/>
    <s v="New York"/>
    <x v="616"/>
    <n v="11572"/>
    <d v="2015-05-25T00:00:00"/>
    <d v="2015-05-26T00:00:00"/>
    <n v="-45.64"/>
    <n v="9"/>
    <n v="42.46"/>
    <n v="91122"/>
    <s v="Low"/>
    <s v="Low Risk"/>
    <s v="Discount Applied"/>
    <s v="Other"/>
    <n v="1598"/>
  </r>
  <r>
    <x v="1"/>
    <n v="0.1"/>
    <n v="27.18"/>
    <n v="8.23"/>
    <n v="2391"/>
    <s v="Jacob McNeill"/>
    <s v="Regular Air"/>
    <s v="Home Office"/>
    <s v="Office Supplies"/>
    <s v="Envelopes"/>
    <s v="Small Box"/>
    <s v="Tyvek ® Top-Opening Peel &amp; Seel Envelopes, Plain White"/>
    <n v="0.38"/>
    <x v="0"/>
    <x v="1"/>
    <s v="New York"/>
    <x v="616"/>
    <n v="11572"/>
    <d v="2015-05-25T00:00:00"/>
    <d v="2015-05-27T00:00:00"/>
    <n v="204.49"/>
    <n v="12"/>
    <n v="314.06"/>
    <n v="91122"/>
    <s v="High"/>
    <s v="Low Risk"/>
    <s v="Discount Applied"/>
    <s v="Other"/>
    <n v="805"/>
  </r>
  <r>
    <x v="1"/>
    <n v="0"/>
    <n v="999.99"/>
    <n v="13.99"/>
    <n v="2391"/>
    <s v="Jacob McNeill"/>
    <s v="Regular Air"/>
    <s v="Home Office"/>
    <s v="Technology"/>
    <s v="Office Machines"/>
    <s v="Medium Box"/>
    <s v="Polycom Soundstation EX Audio-Conferencing Telephone, Black"/>
    <n v="0.36"/>
    <x v="0"/>
    <x v="1"/>
    <s v="New York"/>
    <x v="616"/>
    <n v="11572"/>
    <d v="2015-06-04T00:00:00"/>
    <d v="2015-06-06T00:00:00"/>
    <n v="-1455.9971999999998"/>
    <n v="1"/>
    <n v="1009.99"/>
    <n v="91123"/>
    <s v="Low"/>
    <s v="Low Risk"/>
    <s v="No Discount"/>
    <s v="Other"/>
    <n v="419"/>
  </r>
  <r>
    <x v="1"/>
    <n v="0.05"/>
    <n v="6.48"/>
    <n v="5.14"/>
    <n v="2391"/>
    <s v="Jacob McNeill"/>
    <s v="Express Air"/>
    <s v="Home Office"/>
    <s v="Office Supplies"/>
    <s v="Paper"/>
    <s v="Small Box"/>
    <s v="Xerox 23"/>
    <n v="0.37"/>
    <x v="0"/>
    <x v="1"/>
    <s v="New York"/>
    <x v="616"/>
    <n v="11572"/>
    <d v="2015-06-04T00:00:00"/>
    <d v="2015-06-05T00:00:00"/>
    <n v="-22.56"/>
    <n v="13"/>
    <n v="92.16"/>
    <n v="91123"/>
    <s v="Low"/>
    <s v="Low Risk"/>
    <s v="Discount Applied"/>
    <s v="Other"/>
    <n v="1275"/>
  </r>
  <r>
    <x v="3"/>
    <n v="0.02"/>
    <n v="6.48"/>
    <n v="7.91"/>
    <n v="2393"/>
    <s v="Debbie Dillon"/>
    <s v="Regular Air"/>
    <s v="Home Office"/>
    <s v="Office Supplies"/>
    <s v="Paper"/>
    <s v="Small Box"/>
    <s v="Xerox 216"/>
    <n v="0.37"/>
    <x v="0"/>
    <x v="3"/>
    <s v="Georgia"/>
    <x v="151"/>
    <n v="30076"/>
    <d v="2015-05-29T00:00:00"/>
    <d v="2015-05-31T00:00:00"/>
    <n v="-1191.5260000000001"/>
    <n v="2"/>
    <n v="16.5"/>
    <n v="86950"/>
    <s v="Low"/>
    <s v="Low Risk"/>
    <s v="Discount Applied"/>
    <s v="Other"/>
    <n v="1853"/>
  </r>
  <r>
    <x v="0"/>
    <n v="0.06"/>
    <n v="105.29"/>
    <n v="10.119999999999999"/>
    <n v="2393"/>
    <s v="Debbie Dillon"/>
    <s v="Regular Air"/>
    <s v="Home Office"/>
    <s v="Furniture"/>
    <s v="Office Furnishings"/>
    <s v="Large Box"/>
    <s v="Eldon Antistatic Chair Mats for Low to Medium Pile Carpets"/>
    <n v="0.79"/>
    <x v="0"/>
    <x v="3"/>
    <s v="Georgia"/>
    <x v="151"/>
    <n v="30076"/>
    <d v="2015-01-04T00:00:00"/>
    <d v="2015-01-06T00:00:00"/>
    <n v="-45.01"/>
    <n v="12"/>
    <n v="1202.6600000000001"/>
    <n v="86951"/>
    <s v="Low"/>
    <s v="Low Risk"/>
    <s v="Discount Applied"/>
    <s v="Other"/>
    <n v="370"/>
  </r>
  <r>
    <x v="2"/>
    <n v="0.01"/>
    <n v="11.7"/>
    <n v="5.63"/>
    <n v="2394"/>
    <s v="Tina Monroe"/>
    <s v="Regular Air"/>
    <s v="Home Office"/>
    <s v="Office Supplies"/>
    <s v="Binders and Binder Accessories"/>
    <s v="Small Box"/>
    <s v="Fellowes Binding Cases"/>
    <n v="0.4"/>
    <x v="0"/>
    <x v="3"/>
    <s v="Georgia"/>
    <x v="617"/>
    <n v="30328"/>
    <d v="2015-05-01T00:00:00"/>
    <d v="2015-05-03T00:00:00"/>
    <n v="39.209999999999994"/>
    <n v="16"/>
    <n v="196.69"/>
    <n v="86949"/>
    <s v="High"/>
    <s v="Low Risk"/>
    <s v="Discount Applied"/>
    <s v="Other"/>
    <n v="994"/>
  </r>
  <r>
    <x v="2"/>
    <n v="0.03"/>
    <n v="4.55"/>
    <n v="1.49"/>
    <n v="2394"/>
    <s v="Tina Monroe"/>
    <s v="Regular Air"/>
    <s v="Home Office"/>
    <s v="Office Supplies"/>
    <s v="Binders and Binder Accessories"/>
    <s v="Small Box"/>
    <s v="Presstex Flexible Ring Binders"/>
    <n v="0.35"/>
    <x v="0"/>
    <x v="3"/>
    <s v="Georgia"/>
    <x v="617"/>
    <n v="30328"/>
    <d v="2015-05-01T00:00:00"/>
    <d v="2015-05-01T00:00:00"/>
    <n v="100.38000000000001"/>
    <n v="9"/>
    <n v="40.28"/>
    <n v="86949"/>
    <s v="High"/>
    <s v="Low Risk"/>
    <s v="Discount Applied"/>
    <s v="Other"/>
    <n v="1618"/>
  </r>
  <r>
    <x v="1"/>
    <n v="0.04"/>
    <n v="60.97"/>
    <n v="4.5"/>
    <n v="2395"/>
    <s v="Beverly Roberts"/>
    <s v="Regular Air"/>
    <s v="Home Office"/>
    <s v="Office Supplies"/>
    <s v="Appliances"/>
    <s v="Small Box"/>
    <s v="Tripp Lite Isotel 6 Outlet Surge Protector with Fax/Modem Protection"/>
    <n v="0.56000000000000005"/>
    <x v="0"/>
    <x v="3"/>
    <s v="Georgia"/>
    <x v="618"/>
    <n v="31401"/>
    <d v="2015-03-23T00:00:00"/>
    <d v="2015-03-24T00:00:00"/>
    <n v="79.423200000000008"/>
    <n v="15"/>
    <n v="904.31"/>
    <n v="86952"/>
    <s v="High"/>
    <s v="Low Risk"/>
    <s v="Discount Applied"/>
    <s v="Other"/>
    <n v="449"/>
  </r>
  <r>
    <x v="1"/>
    <n v="0.03"/>
    <n v="7.64"/>
    <n v="5.83"/>
    <n v="2398"/>
    <s v="Julian F Wolfe"/>
    <s v="Regular Air"/>
    <s v="Home Office"/>
    <s v="Office Supplies"/>
    <s v="Paper"/>
    <s v="Wrap Bag"/>
    <s v="Rediform Wirebound &quot;Phone Memo&quot; Message Book, 11 x 5-3/4"/>
    <n v="0.36"/>
    <x v="0"/>
    <x v="2"/>
    <s v="Illinois"/>
    <x v="619"/>
    <n v="60103"/>
    <d v="2015-02-24T00:00:00"/>
    <d v="2015-02-26T00:00:00"/>
    <n v="-15.090400000000001"/>
    <n v="12"/>
    <n v="96.86"/>
    <n v="86373"/>
    <s v="Low"/>
    <s v="Low Risk"/>
    <s v="Discount Applied"/>
    <s v="Other"/>
    <n v="1256"/>
  </r>
  <r>
    <x v="3"/>
    <n v="0"/>
    <n v="65.989999999999995"/>
    <n v="3.99"/>
    <n v="2417"/>
    <s v="Ken H Frazier"/>
    <s v="Regular Air"/>
    <s v="Home Office"/>
    <s v="Technology"/>
    <s v="Telephones and Communication"/>
    <s v="Small Box"/>
    <s v="StarTAC 7760"/>
    <n v="0.59"/>
    <x v="0"/>
    <x v="3"/>
    <s v="Virginia"/>
    <x v="543"/>
    <n v="22124"/>
    <d v="2015-03-14T00:00:00"/>
    <d v="2015-03-15T00:00:00"/>
    <n v="-60.563999999999993"/>
    <n v="13"/>
    <n v="765.65"/>
    <n v="86754"/>
    <s v="Low"/>
    <s v="Low Risk"/>
    <s v="No Discount"/>
    <s v="Other"/>
    <n v="499"/>
  </r>
  <r>
    <x v="2"/>
    <n v="0.03"/>
    <n v="2.1"/>
    <n v="0.7"/>
    <n v="2418"/>
    <s v="Kyle Fink"/>
    <s v="Regular Air"/>
    <s v="Home Office"/>
    <s v="Office Supplies"/>
    <s v="Pens &amp; Art Supplies"/>
    <s v="Wrap Bag"/>
    <s v="Sanford EarthWrite® Recycled Pencils, Medium Soft, #2"/>
    <n v="0.56999999999999995"/>
    <x v="0"/>
    <x v="3"/>
    <s v="Virginia"/>
    <x v="620"/>
    <n v="23805"/>
    <d v="2015-01-06T00:00:00"/>
    <d v="2015-01-07T00:00:00"/>
    <n v="-1473.9059999999999"/>
    <n v="4"/>
    <n v="8.7200000000000006"/>
    <n v="86750"/>
    <s v="Low"/>
    <s v="Low Risk"/>
    <s v="Discount Applied"/>
    <s v="Other"/>
    <n v="1914"/>
  </r>
  <r>
    <x v="0"/>
    <n v="0.1"/>
    <n v="599.99"/>
    <n v="24.49"/>
    <n v="2418"/>
    <s v="Kyle Fink"/>
    <s v="Regular Air"/>
    <s v="Home Office"/>
    <s v="Technology"/>
    <s v="Copiers and Fax"/>
    <s v="Large Box"/>
    <s v="Canon PC1080F Personal Copier"/>
    <n v="0.5"/>
    <x v="0"/>
    <x v="3"/>
    <s v="Virginia"/>
    <x v="620"/>
    <n v="23805"/>
    <d v="2015-01-10T00:00:00"/>
    <d v="2015-01-11T00:00:00"/>
    <n v="-343.12599999999998"/>
    <n v="11"/>
    <n v="6355.69"/>
    <n v="86753"/>
    <s v="Low"/>
    <s v="Low Risk"/>
    <s v="Discount Applied"/>
    <s v="Other"/>
    <n v="67"/>
  </r>
  <r>
    <x v="0"/>
    <n v="0.06"/>
    <n v="2.78"/>
    <n v="1.25"/>
    <n v="2418"/>
    <s v="Kyle Fink"/>
    <s v="Regular Air"/>
    <s v="Home Office"/>
    <s v="Office Supplies"/>
    <s v="Pens &amp; Art Supplies"/>
    <s v="Wrap Bag"/>
    <s v="Newell 318"/>
    <n v="0.59"/>
    <x v="0"/>
    <x v="3"/>
    <s v="Virginia"/>
    <x v="620"/>
    <n v="23805"/>
    <d v="2015-01-10T00:00:00"/>
    <d v="2015-01-12T00:00:00"/>
    <n v="66.359999999999985"/>
    <n v="10"/>
    <n v="28.09"/>
    <n v="86753"/>
    <s v="High"/>
    <s v="Low Risk"/>
    <s v="Discount Applied"/>
    <s v="Other"/>
    <n v="1736"/>
  </r>
  <r>
    <x v="1"/>
    <n v="7.0000000000000007E-2"/>
    <n v="225.04"/>
    <n v="11.79"/>
    <n v="2419"/>
    <s v="Sandra Faulkner"/>
    <s v="Regular Air"/>
    <s v="Home Office"/>
    <s v="Office Supplies"/>
    <s v="Appliances"/>
    <s v="Medium Box"/>
    <s v="Holmes Harmony HEPA Air Purifier for 17 x 20 Room"/>
    <n v="0.42"/>
    <x v="0"/>
    <x v="3"/>
    <s v="Virginia"/>
    <x v="368"/>
    <n v="23701"/>
    <d v="2015-03-26T00:00:00"/>
    <d v="2015-03-26T00:00:00"/>
    <n v="-162.91800000000001"/>
    <n v="5"/>
    <n v="1130.1500000000001"/>
    <n v="86751"/>
    <s v="Low"/>
    <s v="Low Risk"/>
    <s v="Discount Applied"/>
    <s v="Other"/>
    <n v="390"/>
  </r>
  <r>
    <x v="1"/>
    <n v="0.03"/>
    <n v="7.84"/>
    <n v="4.71"/>
    <n v="2419"/>
    <s v="Sandra Faulkner"/>
    <s v="Regular Air"/>
    <s v="Home Office"/>
    <s v="Office Supplies"/>
    <s v="Binders and Binder Accessories"/>
    <s v="Small Box"/>
    <s v="XtraLife® ClearVue™ Slant-D® Ring Binders by Cardinal"/>
    <n v="0.35"/>
    <x v="0"/>
    <x v="3"/>
    <s v="Virginia"/>
    <x v="368"/>
    <n v="23701"/>
    <d v="2015-03-26T00:00:00"/>
    <d v="2015-03-29T00:00:00"/>
    <n v="859.7177999999999"/>
    <n v="7"/>
    <n v="54.37"/>
    <n v="86751"/>
    <s v="High"/>
    <s v="Low Risk"/>
    <s v="Discount Applied"/>
    <s v="Other"/>
    <n v="1502"/>
  </r>
  <r>
    <x v="0"/>
    <n v="0.04"/>
    <n v="9.11"/>
    <n v="2.15"/>
    <n v="2420"/>
    <s v="Wesley Cho"/>
    <s v="Regular Air"/>
    <s v="Home Office"/>
    <s v="Office Supplies"/>
    <s v="Paper"/>
    <s v="Wrap Bag"/>
    <s v="Black Print Carbonless Snap-Off® Rapid Letter, 8 1/2&quot; x 7&quot;"/>
    <n v="0.4"/>
    <x v="0"/>
    <x v="3"/>
    <s v="Virginia"/>
    <x v="404"/>
    <n v="23223"/>
    <d v="2015-05-06T00:00:00"/>
    <d v="2015-05-06T00:00:00"/>
    <n v="-23.072000000000003"/>
    <n v="11"/>
    <n v="100.87"/>
    <n v="86752"/>
    <s v="Low"/>
    <s v="Low Risk"/>
    <s v="Discount Applied"/>
    <s v="Other"/>
    <n v="1233"/>
  </r>
  <r>
    <x v="1"/>
    <n v="0.05"/>
    <n v="150.97999999999999"/>
    <n v="43.71"/>
    <n v="2422"/>
    <s v="Arlene Wiggins Dalton"/>
    <s v="Delivery Truck"/>
    <s v="Home Office"/>
    <s v="Furniture"/>
    <s v="Chairs &amp; Chairmats"/>
    <s v="Jumbo Drum"/>
    <s v="Global Airflow Leather Mesh Back Chair, Black"/>
    <n v="0.55000000000000004"/>
    <x v="0"/>
    <x v="2"/>
    <s v="Texas"/>
    <x v="621"/>
    <n v="77340"/>
    <d v="2015-05-24T00:00:00"/>
    <d v="2015-05-25T00:00:00"/>
    <n v="650.29999999999995"/>
    <n v="12"/>
    <n v="1857.08"/>
    <n v="89053"/>
    <s v="High"/>
    <s v="Low Risk"/>
    <s v="Discount Applied"/>
    <s v="Other"/>
    <n v="260"/>
  </r>
  <r>
    <x v="3"/>
    <n v="0.09"/>
    <n v="3.89"/>
    <n v="7.01"/>
    <n v="2422"/>
    <s v="Arlene Wiggins Dalton"/>
    <s v="Express Air"/>
    <s v="Home Office"/>
    <s v="Office Supplies"/>
    <s v="Binders and Binder Accessories"/>
    <s v="Small Box"/>
    <s v="Avery Binder Labels"/>
    <n v="0.37"/>
    <x v="0"/>
    <x v="2"/>
    <s v="Texas"/>
    <x v="621"/>
    <n v="77340"/>
    <d v="2015-01-22T00:00:00"/>
    <d v="2015-01-24T00:00:00"/>
    <n v="-154.30700000000002"/>
    <n v="10"/>
    <n v="42.56"/>
    <n v="89055"/>
    <s v="Low"/>
    <s v="Low Risk"/>
    <s v="Discount Applied"/>
    <s v="Other"/>
    <n v="1596"/>
  </r>
  <r>
    <x v="4"/>
    <n v="0.04"/>
    <n v="100.98"/>
    <n v="7.18"/>
    <n v="2423"/>
    <s v="Nicholas Wallace"/>
    <s v="Regular Air"/>
    <s v="Home Office"/>
    <s v="Technology"/>
    <s v="Computer Peripherals"/>
    <s v="Small Box"/>
    <s v="Logitech Cordless Elite Duo"/>
    <n v="0.4"/>
    <x v="0"/>
    <x v="2"/>
    <s v="Texas"/>
    <x v="622"/>
    <n v="76053"/>
    <d v="2015-01-21T00:00:00"/>
    <d v="2015-01-26T00:00:00"/>
    <n v="269.94"/>
    <n v="4"/>
    <n v="414.91"/>
    <n v="89054"/>
    <s v="High"/>
    <s v="Low Risk"/>
    <s v="Discount Applied"/>
    <s v="Other"/>
    <n v="704"/>
  </r>
  <r>
    <x v="0"/>
    <n v="0.08"/>
    <n v="30.93"/>
    <n v="3.92"/>
    <n v="2426"/>
    <s v="Dorothy Holt"/>
    <s v="Regular Air"/>
    <s v="Home Office"/>
    <s v="Furniture"/>
    <s v="Office Furnishings"/>
    <s v="Small Pack"/>
    <s v="Advantus Employee of the Month Certificate Frame, 11 x 13-1/2"/>
    <n v="0.44"/>
    <x v="0"/>
    <x v="2"/>
    <s v="Texas"/>
    <x v="623"/>
    <n v="75061"/>
    <d v="2015-03-15T00:00:00"/>
    <d v="2015-03-16T00:00:00"/>
    <n v="63.059099999999994"/>
    <n v="3"/>
    <n v="91.39"/>
    <n v="90859"/>
    <s v="High"/>
    <s v="Low Risk"/>
    <s v="Discount Applied"/>
    <s v="Other"/>
    <n v="1278"/>
  </r>
  <r>
    <x v="4"/>
    <n v="0.08"/>
    <n v="4.4800000000000004"/>
    <n v="49"/>
    <n v="2426"/>
    <s v="Dorothy Holt"/>
    <s v="Regular Air"/>
    <s v="Home Office"/>
    <s v="Office Supplies"/>
    <s v="Appliances"/>
    <s v="Large Box"/>
    <s v="Hoover Portapower™ Portable Vacuum"/>
    <n v="0.6"/>
    <x v="0"/>
    <x v="2"/>
    <s v="Texas"/>
    <x v="623"/>
    <n v="75061"/>
    <d v="2015-05-02T00:00:00"/>
    <d v="2015-05-02T00:00:00"/>
    <n v="139.58009999999999"/>
    <n v="37"/>
    <n v="202.29"/>
    <n v="90861"/>
    <s v="High"/>
    <s v="Low Risk"/>
    <s v="Discount Applied"/>
    <s v="Other"/>
    <n v="978"/>
  </r>
  <r>
    <x v="4"/>
    <n v="0"/>
    <n v="17.670000000000002"/>
    <n v="8.99"/>
    <n v="2426"/>
    <s v="Dorothy Holt"/>
    <s v="Regular Air"/>
    <s v="Home Office"/>
    <s v="Furniture"/>
    <s v="Office Furnishings"/>
    <s v="Small Pack"/>
    <s v="Executive Impressions 12&quot; Wall Clock"/>
    <n v="0.47"/>
    <x v="0"/>
    <x v="2"/>
    <s v="Texas"/>
    <x v="623"/>
    <n v="75061"/>
    <d v="2015-05-02T00:00:00"/>
    <d v="2015-05-09T00:00:00"/>
    <n v="109.67000000000002"/>
    <n v="9"/>
    <n v="168.71"/>
    <n v="90861"/>
    <s v="High"/>
    <s v="Low Risk"/>
    <s v="No Discount"/>
    <s v="High Profit Non-Standard Shipping"/>
    <n v="1043"/>
  </r>
  <r>
    <x v="0"/>
    <n v="0.03"/>
    <n v="40.99"/>
    <n v="19.989999999999998"/>
    <n v="2427"/>
    <s v="John Merritt"/>
    <s v="Regular Air"/>
    <s v="Home Office"/>
    <s v="Office Supplies"/>
    <s v="Paper"/>
    <s v="Small Box"/>
    <s v="White Dual Perf Computer Printout Paper, 2700 Sheets, 1 Part, Heavyweight, 20 lbs., 14 7/8 x 11"/>
    <n v="0.36"/>
    <x v="0"/>
    <x v="2"/>
    <s v="Texas"/>
    <x v="624"/>
    <n v="76248"/>
    <d v="2015-02-17T00:00:00"/>
    <d v="2015-02-18T00:00:00"/>
    <n v="395.30799999999999"/>
    <n v="21"/>
    <n v="885.65"/>
    <n v="90860"/>
    <s v="High"/>
    <s v="Low Risk"/>
    <s v="Discount Applied"/>
    <s v="Other"/>
    <n v="457"/>
  </r>
  <r>
    <x v="1"/>
    <n v="0.1"/>
    <n v="14.28"/>
    <n v="2.99"/>
    <n v="2430"/>
    <s v="Kimberly Reilly"/>
    <s v="Regular Air"/>
    <s v="Home Office"/>
    <s v="Office Supplies"/>
    <s v="Binders and Binder Accessories"/>
    <s v="Small Box"/>
    <s v="Avery Premier Heavy-Duty Binder with Round Locking Rings"/>
    <n v="0.39"/>
    <x v="0"/>
    <x v="2"/>
    <s v="Texas"/>
    <x v="625"/>
    <n v="76541"/>
    <d v="2015-03-24T00:00:00"/>
    <d v="2015-03-25T00:00:00"/>
    <n v="104.9145"/>
    <n v="11"/>
    <n v="152.05000000000001"/>
    <n v="91108"/>
    <s v="High"/>
    <s v="Low Risk"/>
    <s v="Discount Applied"/>
    <s v="Other"/>
    <n v="1077"/>
  </r>
  <r>
    <x v="1"/>
    <n v="0.04"/>
    <n v="7.08"/>
    <n v="2.35"/>
    <n v="2430"/>
    <s v="Kimberly Reilly"/>
    <s v="Regular Air"/>
    <s v="Home Office"/>
    <s v="Office Supplies"/>
    <s v="Pens &amp; Art Supplies"/>
    <s v="Wrap Bag"/>
    <s v="SANFORD Major Accent™ Highlighters"/>
    <n v="0.47"/>
    <x v="0"/>
    <x v="2"/>
    <s v="Texas"/>
    <x v="625"/>
    <n v="76541"/>
    <d v="2015-04-10T00:00:00"/>
    <d v="2015-04-11T00:00:00"/>
    <n v="24.59"/>
    <n v="7"/>
    <n v="49.1"/>
    <n v="91109"/>
    <s v="High"/>
    <s v="Low Risk"/>
    <s v="Discount Applied"/>
    <s v="Other"/>
    <n v="1540"/>
  </r>
  <r>
    <x v="4"/>
    <n v="0.03"/>
    <n v="140.99"/>
    <n v="4.2"/>
    <n v="2430"/>
    <s v="Kimberly Reilly"/>
    <s v="Regular Air"/>
    <s v="Home Office"/>
    <s v="Technology"/>
    <s v="Telephones and Communication"/>
    <s v="Small Box"/>
    <s v="7160"/>
    <n v="0.59"/>
    <x v="0"/>
    <x v="2"/>
    <s v="Texas"/>
    <x v="625"/>
    <n v="76541"/>
    <d v="2015-03-29T00:00:00"/>
    <d v="2015-04-06T00:00:00"/>
    <n v="-458.74400000000003"/>
    <n v="2"/>
    <n v="246.44"/>
    <n v="91110"/>
    <s v="Low"/>
    <s v="Low Risk"/>
    <s v="Discount Applied"/>
    <s v="Other"/>
    <n v="902"/>
  </r>
  <r>
    <x v="1"/>
    <n v="0.05"/>
    <n v="8.85"/>
    <n v="5.6"/>
    <n v="2431"/>
    <s v="Troy Cassidy"/>
    <s v="Regular Air"/>
    <s v="Home Office"/>
    <s v="Office Supplies"/>
    <s v="Binders and Binder Accessories"/>
    <s v="Small Box"/>
    <s v="GBC Standard Plastic Binding Systems Combs"/>
    <n v="0.36"/>
    <x v="0"/>
    <x v="0"/>
    <s v="California"/>
    <x v="154"/>
    <n v="90004"/>
    <d v="2015-06-10T00:00:00"/>
    <d v="2015-06-11T00:00:00"/>
    <n v="-9.1769999999999996"/>
    <n v="21"/>
    <n v="199.08"/>
    <n v="24869"/>
    <s v="Low"/>
    <s v="Low Risk"/>
    <s v="Discount Applied"/>
    <s v="Other"/>
    <n v="991"/>
  </r>
  <r>
    <x v="0"/>
    <n v="7.0000000000000007E-2"/>
    <n v="155.06"/>
    <n v="7.07"/>
    <n v="2431"/>
    <s v="Troy Cassidy"/>
    <s v="Regular Air"/>
    <s v="Home Office"/>
    <s v="Office Supplies"/>
    <s v="Storage &amp; Organization"/>
    <s v="Small Box"/>
    <s v="Dual Level, Single-Width Filing Carts"/>
    <n v="0.59"/>
    <x v="0"/>
    <x v="0"/>
    <s v="California"/>
    <x v="154"/>
    <n v="90004"/>
    <d v="2015-05-19T00:00:00"/>
    <d v="2015-05-19T00:00:00"/>
    <n v="-121.75"/>
    <n v="14"/>
    <n v="2039.07"/>
    <n v="5920"/>
    <s v="Low"/>
    <s v="Low Risk"/>
    <s v="Discount Applied"/>
    <s v="Other"/>
    <n v="238"/>
  </r>
  <r>
    <x v="0"/>
    <n v="7.0000000000000007E-2"/>
    <n v="155.06"/>
    <n v="7.07"/>
    <n v="2432"/>
    <s v="Lindsay Tate"/>
    <s v="Regular Air"/>
    <s v="Home Office"/>
    <s v="Office Supplies"/>
    <s v="Storage &amp; Organization"/>
    <s v="Small Box"/>
    <s v="Dual Level, Single-Width Filing Carts"/>
    <n v="0.59"/>
    <x v="0"/>
    <x v="2"/>
    <s v="Oklahoma"/>
    <x v="626"/>
    <n v="73110"/>
    <d v="2015-05-19T00:00:00"/>
    <d v="2015-05-19T00:00:00"/>
    <n v="24.350000000000023"/>
    <n v="3"/>
    <n v="436.94"/>
    <n v="89096"/>
    <s v="High"/>
    <s v="Low Risk"/>
    <s v="Discount Applied"/>
    <s v="Other"/>
    <n v="688"/>
  </r>
  <r>
    <x v="1"/>
    <n v="0.09"/>
    <n v="5.4"/>
    <n v="7.78"/>
    <n v="2432"/>
    <s v="Lindsay Tate"/>
    <s v="Express Air"/>
    <s v="Home Office"/>
    <s v="Office Supplies"/>
    <s v="Binders and Binder Accessories"/>
    <s v="Small Box"/>
    <s v="3M Organizer Strips"/>
    <n v="0.37"/>
    <x v="0"/>
    <x v="2"/>
    <s v="Oklahoma"/>
    <x v="626"/>
    <n v="73110"/>
    <d v="2015-06-06T00:00:00"/>
    <d v="2015-06-08T00:00:00"/>
    <n v="-34.764499999999998"/>
    <n v="6"/>
    <n v="37.380000000000003"/>
    <n v="89097"/>
    <s v="Low"/>
    <s v="Low Risk"/>
    <s v="Discount Applied"/>
    <s v="Other"/>
    <n v="1646"/>
  </r>
  <r>
    <x v="1"/>
    <n v="0.05"/>
    <n v="8.85"/>
    <n v="5.6"/>
    <n v="2433"/>
    <s v="Debra P May"/>
    <s v="Regular Air"/>
    <s v="Home Office"/>
    <s v="Office Supplies"/>
    <s v="Binders and Binder Accessories"/>
    <s v="Small Box"/>
    <s v="GBC Standard Plastic Binding Systems Combs"/>
    <n v="0.36"/>
    <x v="0"/>
    <x v="2"/>
    <s v="Oklahoma"/>
    <x v="627"/>
    <n v="73160"/>
    <d v="2015-06-10T00:00:00"/>
    <d v="2015-06-11T00:00:00"/>
    <n v="-7.3415999999999997"/>
    <n v="5"/>
    <n v="47.4"/>
    <n v="89095"/>
    <s v="Low"/>
    <s v="Low Risk"/>
    <s v="Discount Applied"/>
    <s v="Other"/>
    <n v="1551"/>
  </r>
  <r>
    <x v="4"/>
    <n v="0.09"/>
    <n v="90.97"/>
    <n v="14"/>
    <n v="2437"/>
    <s v="Judith Shepherd"/>
    <s v="Delivery Truck"/>
    <s v="Home Office"/>
    <s v="Technology"/>
    <s v="Office Machines"/>
    <s v="Jumbo Drum"/>
    <s v="Lexmark Z54se Color Inkjet Printer"/>
    <n v="0.36"/>
    <x v="0"/>
    <x v="2"/>
    <s v="Wisconsin"/>
    <x v="628"/>
    <n v="53150"/>
    <d v="2015-03-01T00:00:00"/>
    <d v="2015-03-03T00:00:00"/>
    <n v="35.290000000000049"/>
    <n v="3"/>
    <n v="260"/>
    <n v="90301"/>
    <s v="High"/>
    <s v="Low Risk"/>
    <s v="Discount Applied"/>
    <s v="Other"/>
    <n v="882"/>
  </r>
  <r>
    <x v="3"/>
    <n v="0.02"/>
    <n v="63.94"/>
    <n v="14.48"/>
    <n v="2441"/>
    <s v="Kenneth Capps"/>
    <s v="Regular Air"/>
    <s v="Home Office"/>
    <s v="Furniture"/>
    <s v="Office Furnishings"/>
    <s v="Small Box"/>
    <s v="Howard Miller 16&quot; Diameter Gallery Wall Clock"/>
    <n v="0.46"/>
    <x v="0"/>
    <x v="3"/>
    <s v="Florida"/>
    <x v="629"/>
    <n v="32935"/>
    <d v="2015-04-04T00:00:00"/>
    <d v="2015-04-04T00:00:00"/>
    <n v="-100.17"/>
    <n v="11"/>
    <n v="709.7"/>
    <n v="89300"/>
    <s v="Low"/>
    <s v="Low Risk"/>
    <s v="Discount Applied"/>
    <s v="Other"/>
    <n v="526"/>
  </r>
  <r>
    <x v="3"/>
    <n v="0.01"/>
    <n v="5.0199999999999996"/>
    <n v="5.14"/>
    <n v="2442"/>
    <s v="Natalie Aldridge"/>
    <s v="Regular Air"/>
    <s v="Home Office"/>
    <s v="Technology"/>
    <s v="Computer Peripherals"/>
    <s v="Small Pack"/>
    <s v="Imation 3.5, DISKETTE 44766 HGHLD3.52HD/FM, 10/Pack"/>
    <n v="0.79"/>
    <x v="0"/>
    <x v="3"/>
    <s v="Florida"/>
    <x v="630"/>
    <n v="32953"/>
    <d v="2015-04-04T00:00:00"/>
    <d v="2015-04-06T00:00:00"/>
    <n v="-3.9479999999999995"/>
    <n v="5"/>
    <n v="27.42"/>
    <n v="89300"/>
    <s v="Low"/>
    <s v="Low Risk"/>
    <s v="Discount Applied"/>
    <s v="Other"/>
    <n v="1747"/>
  </r>
  <r>
    <x v="0"/>
    <n v="0.05"/>
    <n v="58.1"/>
    <n v="1.49"/>
    <n v="2443"/>
    <s v="Danny Richmond"/>
    <s v="Regular Air"/>
    <s v="Home Office"/>
    <s v="Office Supplies"/>
    <s v="Binders and Binder Accessories"/>
    <s v="Small Box"/>
    <s v="Avery Arch Ring Binders"/>
    <n v="0.38"/>
    <x v="0"/>
    <x v="3"/>
    <s v="Florida"/>
    <x v="95"/>
    <n v="33142"/>
    <d v="2015-01-18T00:00:00"/>
    <d v="2015-01-18T00:00:00"/>
    <n v="1633.9859999999999"/>
    <n v="13"/>
    <n v="739.06"/>
    <n v="89299"/>
    <s v="High"/>
    <s v="Low Risk"/>
    <s v="Discount Applied"/>
    <s v="Other"/>
    <n v="511"/>
  </r>
  <r>
    <x v="1"/>
    <n v="0.06"/>
    <n v="2.2799999999999998"/>
    <n v="5.2"/>
    <n v="2443"/>
    <s v="Danny Richmond"/>
    <s v="Regular Air"/>
    <s v="Home Office"/>
    <s v="Office Supplies"/>
    <s v="Pens &amp; Art Supplies"/>
    <s v="Wrap Bag"/>
    <s v="Binney &amp; Smith inkTank™ Erasable Pocket Highlighter, Chisel Tip, Yellow"/>
    <n v="0.41"/>
    <x v="0"/>
    <x v="3"/>
    <s v="Florida"/>
    <x v="95"/>
    <n v="33142"/>
    <d v="2015-06-01T00:00:00"/>
    <d v="2015-06-03T00:00:00"/>
    <n v="-2002.6314000000002"/>
    <n v="13"/>
    <n v="30.47"/>
    <n v="89301"/>
    <s v="Low"/>
    <s v="Low Risk"/>
    <s v="Discount Applied"/>
    <s v="Other"/>
    <n v="1711"/>
  </r>
  <r>
    <x v="0"/>
    <n v="0.09"/>
    <n v="6.48"/>
    <n v="7.03"/>
    <n v="2448"/>
    <s v="Melanie Morrow"/>
    <s v="Regular Air"/>
    <s v="Home Office"/>
    <s v="Office Supplies"/>
    <s v="Paper"/>
    <s v="Small Box"/>
    <s v="Xerox 214"/>
    <n v="0.37"/>
    <x v="0"/>
    <x v="2"/>
    <s v="Minnesota"/>
    <x v="631"/>
    <n v="55410"/>
    <d v="2015-06-29T00:00:00"/>
    <d v="2015-07-01T00:00:00"/>
    <n v="-126.208"/>
    <n v="16"/>
    <n v="96.96"/>
    <n v="87790"/>
    <s v="Low"/>
    <s v="Low Risk"/>
    <s v="Discount Applied"/>
    <s v="Other"/>
    <n v="1255"/>
  </r>
  <r>
    <x v="1"/>
    <n v="0.08"/>
    <n v="4.13"/>
    <n v="1.17"/>
    <n v="2450"/>
    <s v="Tonya Miller"/>
    <s v="Regular Air"/>
    <s v="Home Office"/>
    <s v="Office Supplies"/>
    <s v="Pens &amp; Art Supplies"/>
    <s v="Wrap Bag"/>
    <s v="Newell 31"/>
    <n v="0.56999999999999995"/>
    <x v="0"/>
    <x v="2"/>
    <s v="Wisconsin"/>
    <x v="632"/>
    <n v="53545"/>
    <d v="2015-05-23T00:00:00"/>
    <d v="2015-05-25T00:00:00"/>
    <n v="-5.54"/>
    <n v="1"/>
    <n v="4.21"/>
    <n v="90322"/>
    <s v="Low"/>
    <s v="Low Risk"/>
    <s v="Discount Applied"/>
    <s v="Other"/>
    <n v="1942"/>
  </r>
  <r>
    <x v="3"/>
    <n v="0.06"/>
    <n v="3499.99"/>
    <n v="24.49"/>
    <n v="2454"/>
    <s v="Donna Braun"/>
    <s v="Express Air"/>
    <s v="Home Office"/>
    <s v="Technology"/>
    <s v="Copiers and Fax"/>
    <s v="Large Box"/>
    <s v="Canon imageCLASS 2200 Advanced Copier"/>
    <n v="0.37"/>
    <x v="0"/>
    <x v="3"/>
    <s v="Alabama"/>
    <x v="633"/>
    <n v="35244"/>
    <d v="2015-03-01T00:00:00"/>
    <d v="2015-03-04T00:00:00"/>
    <n v="-68.432000000000002"/>
    <n v="1"/>
    <n v="3550.28"/>
    <n v="89219"/>
    <s v="Low"/>
    <s v="Low Risk"/>
    <s v="Discount Applied"/>
    <s v="Other"/>
    <n v="140"/>
  </r>
  <r>
    <x v="0"/>
    <n v="7.0000000000000007E-2"/>
    <n v="179.99"/>
    <n v="19.989999999999998"/>
    <n v="2456"/>
    <s v="Joan Beach"/>
    <s v="Regular Air"/>
    <s v="Home Office"/>
    <s v="Technology"/>
    <s v="Computer Peripherals"/>
    <s v="Small Box"/>
    <s v="Motorola SB4200 Cable Modem"/>
    <n v="0.48"/>
    <x v="0"/>
    <x v="3"/>
    <s v="Alabama"/>
    <x v="634"/>
    <n v="36608"/>
    <d v="2015-01-22T00:00:00"/>
    <d v="2015-01-23T00:00:00"/>
    <n v="733.2822000000001"/>
    <n v="7"/>
    <n v="1188.6300000000001"/>
    <n v="89218"/>
    <s v="High"/>
    <s v="Low Risk"/>
    <s v="Discount Applied"/>
    <s v="Other"/>
    <n v="373"/>
  </r>
  <r>
    <x v="0"/>
    <n v="0.02"/>
    <n v="92.23"/>
    <n v="39.61"/>
    <n v="2456"/>
    <s v="Joan Beach"/>
    <s v="Express Air"/>
    <s v="Home Office"/>
    <s v="Furniture"/>
    <s v="Office Furnishings"/>
    <s v="Medium Box"/>
    <s v="Deflect-o RollaMat Studded, Beveled Mat for Medium Pile Carpeting"/>
    <n v="0.67"/>
    <x v="0"/>
    <x v="3"/>
    <s v="Alabama"/>
    <x v="634"/>
    <n v="36608"/>
    <d v="2015-01-22T00:00:00"/>
    <d v="2015-01-23T00:00:00"/>
    <n v="-905.99039999999991"/>
    <n v="11"/>
    <n v="1009.93"/>
    <n v="89218"/>
    <s v="Low"/>
    <s v="Low Risk"/>
    <s v="Discount Applied"/>
    <s v="Other"/>
    <n v="420"/>
  </r>
  <r>
    <x v="0"/>
    <n v="0.02"/>
    <n v="15.22"/>
    <n v="9.73"/>
    <n v="2457"/>
    <s v="Yvonne Collier"/>
    <s v="Regular Air"/>
    <s v="Home Office"/>
    <s v="Office Supplies"/>
    <s v="Binders and Binder Accessories"/>
    <s v="Small Box"/>
    <s v="GBC Twin Loop™ Wire Binding Elements, 9/16&quot; Spine, Black"/>
    <n v="0.36"/>
    <x v="0"/>
    <x v="2"/>
    <s v="Minnesota"/>
    <x v="635"/>
    <n v="55014"/>
    <d v="2015-01-22T00:00:00"/>
    <d v="2015-01-22T00:00:00"/>
    <n v="-21.63242"/>
    <n v="9"/>
    <n v="140.69999999999999"/>
    <n v="89218"/>
    <s v="Low"/>
    <s v="Low Risk"/>
    <s v="Discount Applied"/>
    <s v="Other"/>
    <n v="1108"/>
  </r>
  <r>
    <x v="0"/>
    <n v="0.03"/>
    <n v="6.48"/>
    <n v="8.73"/>
    <n v="2458"/>
    <s v="Troy Casey"/>
    <s v="Regular Air"/>
    <s v="Home Office"/>
    <s v="Office Supplies"/>
    <s v="Paper"/>
    <s v="Small Box"/>
    <s v="Xerox 227"/>
    <n v="0.37"/>
    <x v="0"/>
    <x v="2"/>
    <s v="Minnesota"/>
    <x v="631"/>
    <n v="55410"/>
    <d v="2015-01-03T00:00:00"/>
    <d v="2015-01-05T00:00:00"/>
    <n v="-35.04"/>
    <n v="2"/>
    <n v="15.95"/>
    <n v="91285"/>
    <s v="Low"/>
    <s v="Low Risk"/>
    <s v="Discount Applied"/>
    <s v="Other"/>
    <n v="1857"/>
  </r>
  <r>
    <x v="3"/>
    <n v="0.05"/>
    <n v="12.88"/>
    <n v="4.59"/>
    <n v="2458"/>
    <s v="Troy Casey"/>
    <s v="Regular Air"/>
    <s v="Home Office"/>
    <s v="Office Supplies"/>
    <s v="Scissors, Rulers and Trimmers"/>
    <s v="Wrap Bag"/>
    <s v="Martin-Yale Premier Letter Opener"/>
    <n v="0.82"/>
    <x v="0"/>
    <x v="2"/>
    <s v="Minnesota"/>
    <x v="631"/>
    <n v="55410"/>
    <d v="2015-05-23T00:00:00"/>
    <d v="2015-05-25T00:00:00"/>
    <n v="5.980000000000004"/>
    <n v="3"/>
    <n v="42.35"/>
    <n v="91286"/>
    <s v="High"/>
    <s v="Low Risk"/>
    <s v="Discount Applied"/>
    <s v="Other"/>
    <n v="1601"/>
  </r>
  <r>
    <x v="0"/>
    <n v="0.03"/>
    <n v="6.48"/>
    <n v="8.73"/>
    <n v="2460"/>
    <s v="Lucille Gibbons"/>
    <s v="Regular Air"/>
    <s v="Home Office"/>
    <s v="Office Supplies"/>
    <s v="Paper"/>
    <s v="Small Box"/>
    <s v="Xerox 227"/>
    <n v="0.37"/>
    <x v="0"/>
    <x v="1"/>
    <s v="New York"/>
    <x v="8"/>
    <n v="10035"/>
    <d v="2015-01-03T00:00:00"/>
    <d v="2015-01-05T00:00:00"/>
    <n v="-35.04"/>
    <n v="8"/>
    <n v="63.78"/>
    <n v="30785"/>
    <s v="Low"/>
    <s v="Low Risk"/>
    <s v="Discount Applied"/>
    <s v="Other"/>
    <n v="1437"/>
  </r>
  <r>
    <x v="0"/>
    <n v="7.0000000000000007E-2"/>
    <n v="9.93"/>
    <n v="1.0900000000000001"/>
    <n v="2460"/>
    <s v="Lucille Gibbons"/>
    <s v="Regular Air"/>
    <s v="Home Office"/>
    <s v="Office Supplies"/>
    <s v="Pens &amp; Art Supplies"/>
    <s v="Wrap Bag"/>
    <s v="Peel-Off® China Markers"/>
    <n v="0.43"/>
    <x v="0"/>
    <x v="1"/>
    <s v="New York"/>
    <x v="8"/>
    <n v="10035"/>
    <d v="2015-01-03T00:00:00"/>
    <d v="2015-01-06T00:00:00"/>
    <n v="149.53"/>
    <n v="46"/>
    <n v="451.61"/>
    <n v="30785"/>
    <s v="High"/>
    <s v="Low Risk"/>
    <s v="Discount Applied"/>
    <s v="Other"/>
    <n v="678"/>
  </r>
  <r>
    <x v="0"/>
    <n v="0.09"/>
    <n v="1.74"/>
    <n v="4.08"/>
    <n v="2464"/>
    <s v="Joe George"/>
    <s v="Express Air"/>
    <s v="Home Office"/>
    <s v="Furniture"/>
    <s v="Office Furnishings"/>
    <s v="Small Pack"/>
    <s v="Eldon Regeneration Recycled Desk Accessories, Smoke"/>
    <n v="0.53"/>
    <x v="0"/>
    <x v="3"/>
    <s v="Louisiana"/>
    <x v="636"/>
    <n v="71111"/>
    <d v="2015-05-11T00:00:00"/>
    <d v="2015-05-13T00:00:00"/>
    <n v="608.26199999999994"/>
    <n v="4"/>
    <n v="10.41"/>
    <n v="88713"/>
    <s v="High"/>
    <s v="Low Risk"/>
    <s v="Discount Applied"/>
    <s v="Other"/>
    <n v="1901"/>
  </r>
  <r>
    <x v="0"/>
    <n v="0.08"/>
    <n v="227.55"/>
    <n v="32.479999999999997"/>
    <n v="2464"/>
    <s v="Joe George"/>
    <s v="Delivery Truck"/>
    <s v="Home Office"/>
    <s v="Furniture"/>
    <s v="Tables"/>
    <s v="Jumbo Box"/>
    <s v="Hon Rectangular Conference Tables"/>
    <n v="0.68"/>
    <x v="0"/>
    <x v="3"/>
    <s v="Louisiana"/>
    <x v="636"/>
    <n v="71111"/>
    <d v="2015-05-11T00:00:00"/>
    <d v="2015-05-11T00:00:00"/>
    <n v="-570.16960000000006"/>
    <n v="16"/>
    <n v="2849.64"/>
    <n v="88713"/>
    <s v="Low"/>
    <s v="Low Risk"/>
    <s v="Discount Applied"/>
    <s v="Other"/>
    <n v="164"/>
  </r>
  <r>
    <x v="1"/>
    <n v="0.05"/>
    <n v="6.28"/>
    <n v="5.36"/>
    <n v="2464"/>
    <s v="Joe George"/>
    <s v="Regular Air"/>
    <s v="Home Office"/>
    <s v="Office Supplies"/>
    <s v="Binders and Binder Accessories"/>
    <s v="Small Box"/>
    <s v="GBC Standard Plastic Binding Systems' Combs"/>
    <n v="0.4"/>
    <x v="0"/>
    <x v="3"/>
    <s v="Louisiana"/>
    <x v="636"/>
    <n v="71111"/>
    <d v="2015-01-20T00:00:00"/>
    <d v="2015-01-23T00:00:00"/>
    <n v="1.278"/>
    <n v="6"/>
    <n v="38.04"/>
    <n v="88714"/>
    <s v="High"/>
    <s v="Low Risk"/>
    <s v="Discount Applied"/>
    <s v="Other"/>
    <n v="1642"/>
  </r>
  <r>
    <x v="1"/>
    <n v="0.04"/>
    <n v="3.08"/>
    <n v="0.99"/>
    <n v="2464"/>
    <s v="Joe George"/>
    <s v="Regular Air"/>
    <s v="Home Office"/>
    <s v="Office Supplies"/>
    <s v="Labels"/>
    <s v="Small Box"/>
    <s v="Avery 481"/>
    <n v="0.37"/>
    <x v="0"/>
    <x v="3"/>
    <s v="Louisiana"/>
    <x v="636"/>
    <n v="71111"/>
    <d v="2015-01-20T00:00:00"/>
    <d v="2015-01-21T00:00:00"/>
    <n v="424.28999999999996"/>
    <n v="14"/>
    <n v="42.53"/>
    <n v="88714"/>
    <s v="High"/>
    <s v="Low Risk"/>
    <s v="Discount Applied"/>
    <s v="Other"/>
    <n v="1597"/>
  </r>
  <r>
    <x v="3"/>
    <n v="0.04"/>
    <n v="2.08"/>
    <n v="1.49"/>
    <n v="2466"/>
    <s v="Gilbert Godfrey"/>
    <s v="Regular Air"/>
    <s v="Home Office"/>
    <s v="Office Supplies"/>
    <s v="Binders and Binder Accessories"/>
    <s v="Small Box"/>
    <s v="Economy Binders"/>
    <n v="0.36"/>
    <x v="0"/>
    <x v="2"/>
    <s v="Michigan"/>
    <x v="637"/>
    <n v="49783"/>
    <d v="2015-02-27T00:00:00"/>
    <d v="2015-02-28T00:00:00"/>
    <n v="-3.71956"/>
    <n v="7"/>
    <n v="14.77"/>
    <n v="88136"/>
    <s v="Low"/>
    <s v="Low Risk"/>
    <s v="Discount Applied"/>
    <s v="Other"/>
    <n v="1866"/>
  </r>
  <r>
    <x v="3"/>
    <n v="0.02"/>
    <n v="53.98"/>
    <n v="5.5"/>
    <n v="2466"/>
    <s v="Gilbert Godfrey"/>
    <s v="Express Air"/>
    <s v="Home Office"/>
    <s v="Technology"/>
    <s v="Computer Peripherals"/>
    <s v="Small Box"/>
    <s v="Nu-Form 106-Key Ergonomic Keyboard w/ Touchpad"/>
    <n v="0.62"/>
    <x v="0"/>
    <x v="2"/>
    <s v="Michigan"/>
    <x v="637"/>
    <n v="49783"/>
    <d v="2015-02-27T00:00:00"/>
    <d v="2015-02-28T00:00:00"/>
    <n v="101.97200000000001"/>
    <n v="8"/>
    <n v="438.33"/>
    <n v="88136"/>
    <s v="High"/>
    <s v="Low Risk"/>
    <s v="Discount Applied"/>
    <s v="Other"/>
    <n v="686"/>
  </r>
  <r>
    <x v="3"/>
    <n v="0.05"/>
    <n v="4.9800000000000004"/>
    <n v="5.0199999999999996"/>
    <n v="2466"/>
    <s v="Gilbert Godfrey"/>
    <s v="Regular Air"/>
    <s v="Home Office"/>
    <s v="Office Supplies"/>
    <s v="Paper"/>
    <s v="Small Box"/>
    <s v="Xerox 1989"/>
    <n v="0.38"/>
    <x v="0"/>
    <x v="2"/>
    <s v="Michigan"/>
    <x v="637"/>
    <n v="49783"/>
    <d v="2015-02-27T00:00:00"/>
    <d v="2015-02-27T00:00:00"/>
    <n v="-16.634799999999998"/>
    <n v="7"/>
    <n v="38.11"/>
    <n v="88136"/>
    <s v="Low"/>
    <s v="Low Risk"/>
    <s v="Discount Applied"/>
    <s v="Other"/>
    <n v="1640"/>
  </r>
  <r>
    <x v="2"/>
    <n v="0.09"/>
    <n v="58.1"/>
    <n v="1.49"/>
    <n v="2468"/>
    <s v="Rhonda Stein"/>
    <s v="Express Air"/>
    <s v="Home Office"/>
    <s v="Office Supplies"/>
    <s v="Binders and Binder Accessories"/>
    <s v="Small Box"/>
    <s v="Avery Arch Ring Binders"/>
    <n v="0.38"/>
    <x v="0"/>
    <x v="3"/>
    <s v="North Carolina"/>
    <x v="638"/>
    <n v="28144"/>
    <d v="2015-04-27T00:00:00"/>
    <d v="2015-04-29T00:00:00"/>
    <n v="765.75"/>
    <n v="3"/>
    <n v="169.46"/>
    <n v="88135"/>
    <s v="High"/>
    <s v="Low Risk"/>
    <s v="Discount Applied"/>
    <s v="Other"/>
    <n v="1041"/>
  </r>
  <r>
    <x v="2"/>
    <n v="0.04"/>
    <n v="65.989999999999995"/>
    <n v="8.99"/>
    <n v="2468"/>
    <s v="Rhonda Stein"/>
    <s v="Regular Air"/>
    <s v="Home Office"/>
    <s v="Technology"/>
    <s v="Telephones and Communication"/>
    <s v="Small Box"/>
    <s v="i270"/>
    <n v="0.55000000000000004"/>
    <x v="0"/>
    <x v="3"/>
    <s v="North Carolina"/>
    <x v="638"/>
    <n v="28144"/>
    <d v="2015-03-13T00:00:00"/>
    <d v="2015-03-14T00:00:00"/>
    <n v="-335.041"/>
    <n v="13"/>
    <n v="724.57"/>
    <n v="88137"/>
    <s v="Low"/>
    <s v="Low Risk"/>
    <s v="Discount Applied"/>
    <s v="Other"/>
    <n v="519"/>
  </r>
  <r>
    <x v="4"/>
    <n v="0.1"/>
    <n v="4.91"/>
    <n v="0.5"/>
    <n v="2472"/>
    <s v="Ricky Sanders"/>
    <s v="Express Air"/>
    <s v="Home Office"/>
    <s v="Office Supplies"/>
    <s v="Labels"/>
    <s v="Small Box"/>
    <s v="Avery 493"/>
    <n v="0.36"/>
    <x v="0"/>
    <x v="2"/>
    <s v="Illinois"/>
    <x v="639"/>
    <n v="60432"/>
    <d v="2015-02-21T00:00:00"/>
    <d v="2015-02-21T00:00:00"/>
    <n v="35.279699999999998"/>
    <n v="10"/>
    <n v="51.13"/>
    <n v="86514"/>
    <s v="High"/>
    <s v="Low Risk"/>
    <s v="Discount Applied"/>
    <s v="Other"/>
    <n v="1528"/>
  </r>
  <r>
    <x v="2"/>
    <n v="7.0000000000000007E-2"/>
    <n v="5.18"/>
    <n v="5.74"/>
    <n v="2481"/>
    <s v="Kelly Sawyer"/>
    <s v="Express Air"/>
    <s v="Home Office"/>
    <s v="Office Supplies"/>
    <s v="Binders and Binder Accessories"/>
    <s v="Small Box"/>
    <s v="Wilson Jones Impact Binders"/>
    <n v="0.36"/>
    <x v="0"/>
    <x v="3"/>
    <s v="Louisiana"/>
    <x v="377"/>
    <n v="70506"/>
    <d v="2015-04-06T00:00:00"/>
    <d v="2015-04-08T00:00:00"/>
    <n v="-188.03399999999999"/>
    <n v="14"/>
    <n v="79.61"/>
    <n v="91000"/>
    <s v="Low"/>
    <s v="Low Risk"/>
    <s v="Discount Applied"/>
    <s v="Other"/>
    <n v="1340"/>
  </r>
  <r>
    <x v="3"/>
    <n v="0.05"/>
    <n v="6.48"/>
    <n v="7.91"/>
    <n v="2484"/>
    <s v="Rhonda Bryant"/>
    <s v="Regular Air"/>
    <s v="Home Office"/>
    <s v="Office Supplies"/>
    <s v="Paper"/>
    <s v="Small Box"/>
    <s v="Xerox 216"/>
    <n v="0.37"/>
    <x v="0"/>
    <x v="3"/>
    <s v="Florida"/>
    <x v="640"/>
    <n v="33881"/>
    <d v="2015-03-13T00:00:00"/>
    <d v="2015-03-14T00:00:00"/>
    <n v="322.12199999999996"/>
    <n v="16"/>
    <n v="109.99"/>
    <n v="88998"/>
    <s v="High"/>
    <s v="Low Risk"/>
    <s v="Discount Applied"/>
    <s v="Other"/>
    <n v="1201"/>
  </r>
  <r>
    <x v="3"/>
    <n v="0.03"/>
    <n v="111.03"/>
    <n v="8.64"/>
    <n v="2484"/>
    <s v="Rhonda Bryant"/>
    <s v="Regular Air"/>
    <s v="Home Office"/>
    <s v="Office Supplies"/>
    <s v="Storage &amp; Organization"/>
    <s v="Small Box"/>
    <s v="Fellowes Recycled Storage Drawers"/>
    <n v="0.78"/>
    <x v="0"/>
    <x v="3"/>
    <s v="Florida"/>
    <x v="640"/>
    <n v="33881"/>
    <d v="2015-03-13T00:00:00"/>
    <d v="2015-03-14T00:00:00"/>
    <n v="366.53999999999996"/>
    <n v="8"/>
    <n v="900.12"/>
    <n v="88998"/>
    <s v="High"/>
    <s v="Low Risk"/>
    <s v="Discount Applied"/>
    <s v="Other"/>
    <n v="452"/>
  </r>
  <r>
    <x v="0"/>
    <n v="0.02"/>
    <n v="71.37"/>
    <n v="69"/>
    <n v="2486"/>
    <s v="Jack Horn"/>
    <s v="Regular Air"/>
    <s v="Home Office"/>
    <s v="Furniture"/>
    <s v="Tables"/>
    <s v="Large Box"/>
    <s v="Lesro Sheffield Collection Coffee Table, End Table, Center Table, Corner Table"/>
    <n v="0.68"/>
    <x v="0"/>
    <x v="3"/>
    <s v="Georgia"/>
    <x v="641"/>
    <n v="30458"/>
    <d v="2015-02-06T00:00:00"/>
    <d v="2015-02-07T00:00:00"/>
    <n v="-439.90800000000002"/>
    <n v="4"/>
    <n v="237.62"/>
    <n v="91414"/>
    <s v="Low"/>
    <s v="Low Risk"/>
    <s v="Discount Applied"/>
    <s v="Other"/>
    <n v="921"/>
  </r>
  <r>
    <x v="0"/>
    <n v="0.03"/>
    <n v="205.99"/>
    <n v="8.99"/>
    <n v="2486"/>
    <s v="Jack Horn"/>
    <s v="Express Air"/>
    <s v="Home Office"/>
    <s v="Technology"/>
    <s v="Telephones and Communication"/>
    <s v="Small Box"/>
    <s v="StarTAC 8000"/>
    <n v="0.6"/>
    <x v="0"/>
    <x v="3"/>
    <s v="Georgia"/>
    <x v="641"/>
    <n v="30458"/>
    <d v="2015-02-06T00:00:00"/>
    <d v="2015-02-08T00:00:00"/>
    <n v="1087.7159999999999"/>
    <n v="1"/>
    <n v="176.42"/>
    <n v="91414"/>
    <s v="High"/>
    <s v="Low Risk"/>
    <s v="Discount Applied"/>
    <s v="Other"/>
    <n v="1029"/>
  </r>
  <r>
    <x v="4"/>
    <n v="0"/>
    <n v="180.98"/>
    <n v="30"/>
    <n v="2486"/>
    <s v="Jack Horn"/>
    <s v="Delivery Truck"/>
    <s v="Home Office"/>
    <s v="Furniture"/>
    <s v="Chairs &amp; Chairmats"/>
    <s v="Jumbo Drum"/>
    <s v="Office Star - Ergonomic Mid Back Chair with 2-Way Adjustable Arms"/>
    <n v="0.69"/>
    <x v="0"/>
    <x v="3"/>
    <s v="Georgia"/>
    <x v="641"/>
    <n v="30458"/>
    <d v="2015-02-03T00:00:00"/>
    <d v="2015-02-05T00:00:00"/>
    <n v="9.2040000000000006"/>
    <n v="11"/>
    <n v="2084.16"/>
    <n v="91416"/>
    <s v="High"/>
    <s v="Low Risk"/>
    <s v="No Discount"/>
    <s v="Other"/>
    <n v="234"/>
  </r>
  <r>
    <x v="1"/>
    <n v="0.04"/>
    <n v="3.08"/>
    <n v="0.99"/>
    <n v="2487"/>
    <s v="Michelle Bryant Phillips"/>
    <s v="Regular Air"/>
    <s v="Home Office"/>
    <s v="Office Supplies"/>
    <s v="Labels"/>
    <s v="Small Box"/>
    <s v="Avery 481"/>
    <n v="0.37"/>
    <x v="0"/>
    <x v="3"/>
    <s v="Georgia"/>
    <x v="642"/>
    <n v="30084"/>
    <d v="2015-06-20T00:00:00"/>
    <d v="2015-06-21T00:00:00"/>
    <n v="257.08319999999998"/>
    <n v="14"/>
    <n v="43.41"/>
    <n v="91415"/>
    <s v="High"/>
    <s v="Low Risk"/>
    <s v="Discount Applied"/>
    <s v="Other"/>
    <n v="1586"/>
  </r>
  <r>
    <x v="1"/>
    <n v="0.1"/>
    <n v="2.78"/>
    <n v="1.25"/>
    <n v="2487"/>
    <s v="Michelle Bryant Phillips"/>
    <s v="Regular Air"/>
    <s v="Home Office"/>
    <s v="Office Supplies"/>
    <s v="Pens &amp; Art Supplies"/>
    <s v="Wrap Bag"/>
    <s v="Newell 318"/>
    <n v="0.59"/>
    <x v="0"/>
    <x v="3"/>
    <s v="Georgia"/>
    <x v="642"/>
    <n v="30084"/>
    <d v="2015-06-20T00:00:00"/>
    <d v="2015-06-21T00:00:00"/>
    <n v="0.7854000000000001"/>
    <n v="18"/>
    <n v="46.42"/>
    <n v="91415"/>
    <s v="High"/>
    <s v="Low Risk"/>
    <s v="Discount Applied"/>
    <s v="Other"/>
    <n v="1561"/>
  </r>
  <r>
    <x v="1"/>
    <n v="0.02"/>
    <n v="136.97999999999999"/>
    <n v="24.49"/>
    <n v="2487"/>
    <s v="Michelle Bryant Phillips"/>
    <s v="Express Air"/>
    <s v="Home Office"/>
    <s v="Furniture"/>
    <s v="Office Furnishings"/>
    <s v="Large Box"/>
    <s v="3M Polarizing Task Lamp with Clamp Arm, Light Gray"/>
    <n v="0.59"/>
    <x v="0"/>
    <x v="3"/>
    <s v="Georgia"/>
    <x v="642"/>
    <n v="30084"/>
    <d v="2015-06-02T00:00:00"/>
    <d v="2015-06-03T00:00:00"/>
    <n v="88.56"/>
    <n v="8"/>
    <n v="1140.95"/>
    <n v="91417"/>
    <s v="High"/>
    <s v="Low Risk"/>
    <s v="Discount Applied"/>
    <s v="Other"/>
    <n v="387"/>
  </r>
  <r>
    <x v="0"/>
    <n v="0.08"/>
    <n v="4.91"/>
    <n v="0.5"/>
    <n v="2488"/>
    <s v="Gordon Walker"/>
    <s v="Regular Air"/>
    <s v="Home Office"/>
    <s v="Office Supplies"/>
    <s v="Labels"/>
    <s v="Small Box"/>
    <s v="Avery 493"/>
    <n v="0.36"/>
    <x v="0"/>
    <x v="3"/>
    <s v="Arkansas"/>
    <x v="643"/>
    <n v="72023"/>
    <d v="2015-04-09T00:00:00"/>
    <d v="2015-04-09T00:00:00"/>
    <n v="12.726000000000001"/>
    <n v="9"/>
    <n v="42.69"/>
    <n v="86887"/>
    <s v="High"/>
    <s v="Low Risk"/>
    <s v="Discount Applied"/>
    <s v="Other"/>
    <n v="1594"/>
  </r>
  <r>
    <x v="0"/>
    <n v="0.02"/>
    <n v="28.15"/>
    <n v="6.17"/>
    <n v="2488"/>
    <s v="Gordon Walker"/>
    <s v="Regular Air"/>
    <s v="Home Office"/>
    <s v="Office Supplies"/>
    <s v="Pens &amp; Art Supplies"/>
    <s v="Small Pack"/>
    <s v="Boston Model 1800 Electric Pencil Sharpener, Gray"/>
    <n v="0.55000000000000004"/>
    <x v="0"/>
    <x v="3"/>
    <s v="Arkansas"/>
    <x v="643"/>
    <n v="72023"/>
    <d v="2015-04-09T00:00:00"/>
    <d v="2015-04-10T00:00:00"/>
    <n v="160.8066"/>
    <n v="11"/>
    <n v="327.41000000000003"/>
    <n v="86887"/>
    <s v="High"/>
    <s v="Low Risk"/>
    <s v="Discount Applied"/>
    <s v="Other"/>
    <n v="793"/>
  </r>
  <r>
    <x v="0"/>
    <n v="0.01"/>
    <n v="2036.48"/>
    <n v="14.7"/>
    <n v="2489"/>
    <s v="Craig Liu"/>
    <s v="Delivery Truck"/>
    <s v="Home Office"/>
    <s v="Technology"/>
    <s v="Office Machines"/>
    <s v="Jumbo Drum"/>
    <s v="Lexmark 4227 Plus Dot Matrix Printer"/>
    <n v="0.55000000000000004"/>
    <x v="0"/>
    <x v="0"/>
    <s v="California"/>
    <x v="163"/>
    <n v="94521"/>
    <d v="2015-02-11T00:00:00"/>
    <d v="2015-02-13T00:00:00"/>
    <n v="-1596.7457999999999"/>
    <n v="2"/>
    <n v="3786.84"/>
    <n v="86883"/>
    <s v="Low"/>
    <s v="Low Risk"/>
    <s v="Discount Applied"/>
    <s v="Other"/>
    <n v="128"/>
  </r>
  <r>
    <x v="3"/>
    <n v="0.04"/>
    <n v="419.19"/>
    <n v="19.989999999999998"/>
    <n v="2489"/>
    <s v="Craig Liu"/>
    <s v="Regular Air"/>
    <s v="Home Office"/>
    <s v="Office Supplies"/>
    <s v="Storage &amp; Organization"/>
    <s v="Small Box"/>
    <s v="Smead Adjustable Mobile File Trolley with Lockable Top"/>
    <n v="0.57999999999999996"/>
    <x v="0"/>
    <x v="0"/>
    <s v="California"/>
    <x v="163"/>
    <n v="94521"/>
    <d v="2015-04-26T00:00:00"/>
    <d v="2015-04-27T00:00:00"/>
    <n v="1388.3558999999998"/>
    <n v="5"/>
    <n v="2012.11"/>
    <n v="86885"/>
    <s v="High"/>
    <s v="Low Risk"/>
    <s v="Discount Applied"/>
    <s v="Other"/>
    <n v="244"/>
  </r>
  <r>
    <x v="1"/>
    <n v="7.0000000000000007E-2"/>
    <n v="65.989999999999995"/>
    <n v="8.8000000000000007"/>
    <n v="2489"/>
    <s v="Craig Liu"/>
    <s v="Regular Air"/>
    <s v="Home Office"/>
    <s v="Technology"/>
    <s v="Telephones and Communication"/>
    <s v="Small Box"/>
    <s v="6120"/>
    <n v="0.57999999999999996"/>
    <x v="0"/>
    <x v="0"/>
    <s v="California"/>
    <x v="163"/>
    <n v="94521"/>
    <d v="2015-01-12T00:00:00"/>
    <d v="2015-01-12T00:00:00"/>
    <n v="109.83600000000001"/>
    <n v="9"/>
    <n v="471.66"/>
    <n v="86886"/>
    <s v="High"/>
    <s v="Low Risk"/>
    <s v="Discount Applied"/>
    <s v="Other"/>
    <n v="659"/>
  </r>
  <r>
    <x v="2"/>
    <n v="0.09"/>
    <n v="348.21"/>
    <n v="40.19"/>
    <n v="2490"/>
    <s v="Pauline Finch"/>
    <s v="Delivery Truck"/>
    <s v="Home Office"/>
    <s v="Furniture"/>
    <s v="Tables"/>
    <s v="Jumbo Box"/>
    <s v="Bretford CR4500 Series Slim Rectangular Table"/>
    <n v="0.62"/>
    <x v="0"/>
    <x v="0"/>
    <s v="California"/>
    <x v="644"/>
    <n v="92627"/>
    <d v="2015-02-14T00:00:00"/>
    <d v="2015-02-16T00:00:00"/>
    <n v="-93.849999999999909"/>
    <n v="2"/>
    <n v="662.8"/>
    <n v="86884"/>
    <s v="Low"/>
    <s v="Low Risk"/>
    <s v="Discount Applied"/>
    <s v="Other"/>
    <n v="545"/>
  </r>
  <r>
    <x v="1"/>
    <n v="0"/>
    <n v="10.01"/>
    <n v="1.99"/>
    <n v="2490"/>
    <s v="Pauline Finch"/>
    <s v="Express Air"/>
    <s v="Home Office"/>
    <s v="Technology"/>
    <s v="Computer Peripherals"/>
    <s v="Small Pack"/>
    <s v="TDK 4.7GB DVD-R"/>
    <n v="0.41"/>
    <x v="0"/>
    <x v="0"/>
    <s v="California"/>
    <x v="644"/>
    <n v="92627"/>
    <d v="2015-01-12T00:00:00"/>
    <d v="2015-01-14T00:00:00"/>
    <n v="82.703399999999988"/>
    <n v="11"/>
    <n v="119.86"/>
    <n v="86886"/>
    <s v="High"/>
    <s v="Low Risk"/>
    <s v="No Discount"/>
    <s v="Other"/>
    <n v="1169"/>
  </r>
  <r>
    <x v="2"/>
    <n v="0.09"/>
    <n v="348.21"/>
    <n v="40.19"/>
    <n v="2491"/>
    <s v="Sean N Boyer"/>
    <s v="Delivery Truck"/>
    <s v="Home Office"/>
    <s v="Furniture"/>
    <s v="Tables"/>
    <s v="Jumbo Box"/>
    <s v="Bretford CR4500 Series Slim Rectangular Table"/>
    <n v="0.62"/>
    <x v="0"/>
    <x v="0"/>
    <s v="California"/>
    <x v="154"/>
    <n v="90045"/>
    <d v="2015-02-14T00:00:00"/>
    <d v="2015-02-16T00:00:00"/>
    <n v="-93.849999999999909"/>
    <n v="8"/>
    <n v="2651.21"/>
    <n v="48836"/>
    <s v="Low"/>
    <s v="Low Risk"/>
    <s v="Discount Applied"/>
    <s v="Other"/>
    <n v="179"/>
  </r>
  <r>
    <x v="4"/>
    <n v="0.06"/>
    <n v="4.28"/>
    <n v="0.94"/>
    <n v="2491"/>
    <s v="Sean N Boyer"/>
    <s v="Regular Air"/>
    <s v="Home Office"/>
    <s v="Office Supplies"/>
    <s v="Pens &amp; Art Supplies"/>
    <s v="Wrap Bag"/>
    <s v="Newell 336"/>
    <n v="0.56000000000000005"/>
    <x v="0"/>
    <x v="0"/>
    <s v="California"/>
    <x v="154"/>
    <n v="90045"/>
    <d v="2015-04-26T00:00:00"/>
    <d v="2015-04-28T00:00:00"/>
    <n v="0.36999999999999922"/>
    <n v="9"/>
    <n v="38.96"/>
    <n v="11712"/>
    <s v="High"/>
    <s v="Low Risk"/>
    <s v="Discount Applied"/>
    <s v="Other"/>
    <n v="1630"/>
  </r>
  <r>
    <x v="3"/>
    <n v="0.04"/>
    <n v="419.19"/>
    <n v="19.989999999999998"/>
    <n v="2491"/>
    <s v="Sean N Boyer"/>
    <s v="Regular Air"/>
    <s v="Home Office"/>
    <s v="Office Supplies"/>
    <s v="Storage &amp; Organization"/>
    <s v="Small Box"/>
    <s v="Smead Adjustable Mobile File Trolley with Lockable Top"/>
    <n v="0.57999999999999996"/>
    <x v="0"/>
    <x v="0"/>
    <s v="California"/>
    <x v="154"/>
    <n v="90045"/>
    <d v="2015-04-26T00:00:00"/>
    <d v="2015-04-27T00:00:00"/>
    <n v="1947.67"/>
    <n v="20"/>
    <n v="8048.45"/>
    <n v="23042"/>
    <s v="High"/>
    <s v="Low Risk"/>
    <s v="Discount Applied"/>
    <s v="Other"/>
    <n v="40"/>
  </r>
  <r>
    <x v="1"/>
    <n v="7.0000000000000007E-2"/>
    <n v="65.989999999999995"/>
    <n v="8.8000000000000007"/>
    <n v="2491"/>
    <s v="Sean N Boyer"/>
    <s v="Regular Air"/>
    <s v="Home Office"/>
    <s v="Technology"/>
    <s v="Telephones and Communication"/>
    <s v="Small Box"/>
    <s v="6120"/>
    <n v="0.57999999999999996"/>
    <x v="0"/>
    <x v="0"/>
    <s v="California"/>
    <x v="154"/>
    <n v="90045"/>
    <d v="2015-01-12T00:00:00"/>
    <d v="2015-01-12T00:00:00"/>
    <n v="109.83600000000001"/>
    <n v="37"/>
    <n v="1939.03"/>
    <n v="23877"/>
    <s v="High"/>
    <s v="Low Risk"/>
    <s v="Discount Applied"/>
    <s v="Other"/>
    <n v="251"/>
  </r>
  <r>
    <x v="1"/>
    <n v="0"/>
    <n v="10.01"/>
    <n v="1.99"/>
    <n v="2491"/>
    <s v="Sean N Boyer"/>
    <s v="Express Air"/>
    <s v="Home Office"/>
    <s v="Technology"/>
    <s v="Computer Peripherals"/>
    <s v="Small Pack"/>
    <s v="TDK 4.7GB DVD-R"/>
    <n v="0.41"/>
    <x v="0"/>
    <x v="0"/>
    <s v="California"/>
    <x v="154"/>
    <n v="90045"/>
    <d v="2015-01-12T00:00:00"/>
    <d v="2015-01-14T00:00:00"/>
    <n v="128.03"/>
    <n v="42"/>
    <n v="457.63"/>
    <n v="23877"/>
    <s v="High"/>
    <s v="Low Risk"/>
    <s v="No Discount"/>
    <s v="High Profit Non-Standard Shipping"/>
    <n v="672"/>
  </r>
  <r>
    <x v="0"/>
    <n v="0.08"/>
    <n v="4.91"/>
    <n v="0.5"/>
    <n v="2491"/>
    <s v="Sean N Boyer"/>
    <s v="Regular Air"/>
    <s v="Home Office"/>
    <s v="Office Supplies"/>
    <s v="Labels"/>
    <s v="Small Box"/>
    <s v="Avery 493"/>
    <n v="0.36"/>
    <x v="0"/>
    <x v="0"/>
    <s v="California"/>
    <x v="154"/>
    <n v="90045"/>
    <d v="2015-04-09T00:00:00"/>
    <d v="2015-04-09T00:00:00"/>
    <n v="31.751999999999999"/>
    <n v="36"/>
    <n v="170.75"/>
    <n v="14785"/>
    <s v="High"/>
    <s v="Low Risk"/>
    <s v="Discount Applied"/>
    <s v="Other"/>
    <n v="1037"/>
  </r>
  <r>
    <x v="0"/>
    <n v="0.02"/>
    <n v="28.15"/>
    <n v="6.17"/>
    <n v="2491"/>
    <s v="Sean N Boyer"/>
    <s v="Regular Air"/>
    <s v="Home Office"/>
    <s v="Office Supplies"/>
    <s v="Pens &amp; Art Supplies"/>
    <s v="Small Pack"/>
    <s v="Boston Model 1800 Electric Pencil Sharpener, Gray"/>
    <n v="0.55000000000000004"/>
    <x v="0"/>
    <x v="0"/>
    <s v="California"/>
    <x v="154"/>
    <n v="90045"/>
    <d v="2015-04-09T00:00:00"/>
    <d v="2015-04-10T00:00:00"/>
    <n v="117.208"/>
    <n v="45"/>
    <n v="1339.42"/>
    <n v="14785"/>
    <s v="High"/>
    <s v="Low Risk"/>
    <s v="Discount Applied"/>
    <s v="Other"/>
    <n v="344"/>
  </r>
  <r>
    <x v="4"/>
    <n v="0.06"/>
    <n v="4.28"/>
    <n v="0.94"/>
    <n v="2495"/>
    <s v="Maria Block"/>
    <s v="Regular Air"/>
    <s v="Home Office"/>
    <s v="Office Supplies"/>
    <s v="Pens &amp; Art Supplies"/>
    <s v="Wrap Bag"/>
    <s v="Newell 336"/>
    <n v="0.56000000000000005"/>
    <x v="0"/>
    <x v="0"/>
    <s v="Wyoming"/>
    <x v="609"/>
    <n v="82901"/>
    <d v="2015-04-26T00:00:00"/>
    <d v="2015-04-28T00:00:00"/>
    <n v="0.36999999999999922"/>
    <n v="2"/>
    <n v="8.66"/>
    <n v="86885"/>
    <s v="High"/>
    <s v="Low Risk"/>
    <s v="Discount Applied"/>
    <s v="Other"/>
    <n v="1915"/>
  </r>
  <r>
    <x v="1"/>
    <n v="0.09"/>
    <n v="355.98"/>
    <n v="58.92"/>
    <n v="2498"/>
    <s v="Arlene Long"/>
    <s v="Delivery Truck"/>
    <s v="Home Office"/>
    <s v="Furniture"/>
    <s v="Chairs &amp; Chairmats"/>
    <s v="Jumbo Drum"/>
    <s v="Hon 4700 Series Mobuis™ Mid-Back Task Chairs with Adjustable Arms"/>
    <n v="0.64"/>
    <x v="0"/>
    <x v="0"/>
    <s v="California"/>
    <x v="454"/>
    <n v="92024"/>
    <d v="2015-02-18T00:00:00"/>
    <d v="2015-02-20T00:00:00"/>
    <n v="1240.25"/>
    <n v="30"/>
    <n v="10554.63"/>
    <n v="16547"/>
    <s v="High"/>
    <s v="Low Risk"/>
    <s v="Discount Applied"/>
    <s v="Other"/>
    <n v="16"/>
  </r>
  <r>
    <x v="1"/>
    <n v="0.04"/>
    <n v="218.75"/>
    <n v="69.64"/>
    <n v="2498"/>
    <s v="Arlene Long"/>
    <s v="Delivery Truck"/>
    <s v="Home Office"/>
    <s v="Furniture"/>
    <s v="Tables"/>
    <s v="Jumbo Box"/>
    <s v="BoxOffice By Design Rectangular and Half-Moon Meeting Room Tables"/>
    <n v="0.77"/>
    <x v="0"/>
    <x v="0"/>
    <s v="California"/>
    <x v="454"/>
    <n v="92024"/>
    <d v="2015-02-18T00:00:00"/>
    <d v="2015-02-18T00:00:00"/>
    <n v="-533.23200000000008"/>
    <n v="8"/>
    <n v="1749.64"/>
    <n v="16547"/>
    <s v="Low"/>
    <s v="Low Risk"/>
    <s v="Discount Applied"/>
    <s v="Other"/>
    <n v="283"/>
  </r>
  <r>
    <x v="3"/>
    <n v="0.09"/>
    <n v="6.28"/>
    <n v="5.41"/>
    <n v="2498"/>
    <s v="Arlene Long"/>
    <s v="Regular Air"/>
    <s v="Home Office"/>
    <s v="Furniture"/>
    <s v="Office Furnishings"/>
    <s v="Small Box"/>
    <s v="Eldon® 200 Class™ Desk Accessories"/>
    <n v="0.53"/>
    <x v="0"/>
    <x v="0"/>
    <s v="California"/>
    <x v="454"/>
    <n v="92024"/>
    <d v="2015-02-02T00:00:00"/>
    <d v="2015-02-04T00:00:00"/>
    <n v="-61.59"/>
    <n v="56"/>
    <n v="355.4"/>
    <n v="54567"/>
    <s v="Low"/>
    <s v="Low Risk"/>
    <s v="Discount Applied"/>
    <s v="Other"/>
    <n v="767"/>
  </r>
  <r>
    <x v="1"/>
    <n v="0.08"/>
    <n v="1.68"/>
    <n v="1.57"/>
    <n v="2498"/>
    <s v="Arlene Long"/>
    <s v="Regular Air"/>
    <s v="Home Office"/>
    <s v="Office Supplies"/>
    <s v="Pens &amp; Art Supplies"/>
    <s v="Wrap Bag"/>
    <s v="Newell 323"/>
    <n v="0.59"/>
    <x v="0"/>
    <x v="0"/>
    <s v="California"/>
    <x v="454"/>
    <n v="92024"/>
    <d v="2015-02-05T00:00:00"/>
    <d v="2015-02-06T00:00:00"/>
    <n v="-46.25"/>
    <n v="88"/>
    <n v="148.36000000000001"/>
    <n v="20007"/>
    <s v="Low"/>
    <s v="Low Risk"/>
    <s v="Discount Applied"/>
    <s v="Other"/>
    <n v="1090"/>
  </r>
  <r>
    <x v="1"/>
    <n v="0.09"/>
    <n v="355.98"/>
    <n v="58.92"/>
    <n v="2499"/>
    <s v="Geoffrey Koch"/>
    <s v="Delivery Truck"/>
    <s v="Home Office"/>
    <s v="Furniture"/>
    <s v="Chairs &amp; Chairmats"/>
    <s v="Jumbo Drum"/>
    <s v="Hon 4700 Series Mobuis™ Mid-Back Task Chairs with Adjustable Arms"/>
    <n v="0.64"/>
    <x v="0"/>
    <x v="2"/>
    <s v="Illinois"/>
    <x v="645"/>
    <n v="60901"/>
    <d v="2015-02-18T00:00:00"/>
    <d v="2015-02-20T00:00:00"/>
    <n v="1240.25"/>
    <n v="8"/>
    <n v="2814.57"/>
    <n v="88319"/>
    <s v="High"/>
    <s v="Low Risk"/>
    <s v="Discount Applied"/>
    <s v="Other"/>
    <n v="166"/>
  </r>
  <r>
    <x v="3"/>
    <n v="0.09"/>
    <n v="6.28"/>
    <n v="5.41"/>
    <n v="2500"/>
    <s v="Kevin Smith"/>
    <s v="Regular Air"/>
    <s v="Home Office"/>
    <s v="Furniture"/>
    <s v="Office Furnishings"/>
    <s v="Small Box"/>
    <s v="Eldon® 200 Class™ Desk Accessories"/>
    <n v="0.53"/>
    <x v="0"/>
    <x v="2"/>
    <s v="Illinois"/>
    <x v="646"/>
    <n v="60102"/>
    <d v="2015-02-02T00:00:00"/>
    <d v="2015-02-04T00:00:00"/>
    <n v="-32.026800000000001"/>
    <n v="14"/>
    <n v="88.85"/>
    <n v="88320"/>
    <s v="Low"/>
    <s v="Low Risk"/>
    <s v="Discount Applied"/>
    <s v="Other"/>
    <n v="1289"/>
  </r>
  <r>
    <x v="0"/>
    <n v="0.1"/>
    <n v="24.92"/>
    <n v="12.98"/>
    <n v="2502"/>
    <s v="Toni Owens Poe"/>
    <s v="Regular Air"/>
    <s v="Home Office"/>
    <s v="Office Supplies"/>
    <s v="Binders and Binder Accessories"/>
    <s v="Small Box"/>
    <s v="GBC Standard Therm-A-Bind Covers"/>
    <n v="0.39"/>
    <x v="0"/>
    <x v="2"/>
    <s v="Indiana"/>
    <x v="647"/>
    <n v="46321"/>
    <d v="2015-03-19T00:00:00"/>
    <d v="2015-03-19T00:00:00"/>
    <n v="-45.816000000000003"/>
    <n v="3"/>
    <n v="70.819999999999993"/>
    <n v="91310"/>
    <s v="Low"/>
    <s v="Low Risk"/>
    <s v="Discount Applied"/>
    <s v="Other"/>
    <n v="1386"/>
  </r>
  <r>
    <x v="0"/>
    <n v="0"/>
    <n v="12.28"/>
    <n v="6.35"/>
    <n v="2502"/>
    <s v="Toni Owens Poe"/>
    <s v="Express Air"/>
    <s v="Home Office"/>
    <s v="Office Supplies"/>
    <s v="Paper"/>
    <s v="Small Box"/>
    <s v="Staples Premium Bright 1-Part Blank Computer Paper"/>
    <n v="0.38"/>
    <x v="0"/>
    <x v="2"/>
    <s v="Indiana"/>
    <x v="647"/>
    <n v="46321"/>
    <d v="2015-03-19T00:00:00"/>
    <d v="2015-03-20T00:00:00"/>
    <n v="30.63"/>
    <n v="7"/>
    <n v="90.44"/>
    <n v="91310"/>
    <s v="High"/>
    <s v="Low Risk"/>
    <s v="No Discount"/>
    <s v="Other"/>
    <n v="1284"/>
  </r>
  <r>
    <x v="3"/>
    <n v="0.02"/>
    <n v="6.48"/>
    <n v="8.74"/>
    <n v="2506"/>
    <s v="Alfred Harmon"/>
    <s v="Regular Air"/>
    <s v="Home Office"/>
    <s v="Office Supplies"/>
    <s v="Paper"/>
    <s v="Small Box"/>
    <s v="Xerox 1984"/>
    <n v="0.36"/>
    <x v="0"/>
    <x v="1"/>
    <s v="Connecticut"/>
    <x v="648"/>
    <n v="6408"/>
    <d v="2015-06-05T00:00:00"/>
    <d v="2015-06-07T00:00:00"/>
    <n v="-6.835"/>
    <n v="1"/>
    <n v="10.72"/>
    <n v="87033"/>
    <s v="Low"/>
    <s v="Low Risk"/>
    <s v="Discount Applied"/>
    <s v="Other"/>
    <n v="1898"/>
  </r>
  <r>
    <x v="3"/>
    <n v="0.06"/>
    <n v="699.99"/>
    <n v="24.49"/>
    <n v="2507"/>
    <s v="Jeanette Davies"/>
    <s v="Express Air"/>
    <s v="Home Office"/>
    <s v="Technology"/>
    <s v="Copiers and Fax"/>
    <s v="Large Box"/>
    <s v="Canon PC1060 Personal Laser Copier"/>
    <n v="0.41"/>
    <x v="0"/>
    <x v="1"/>
    <s v="Maine"/>
    <x v="96"/>
    <n v="4401"/>
    <d v="2015-06-05T00:00:00"/>
    <d v="2015-06-07T00:00:00"/>
    <n v="7024.2068999999992"/>
    <n v="15"/>
    <n v="10180.01"/>
    <n v="87033"/>
    <s v="High"/>
    <s v="Low Risk"/>
    <s v="Discount Applied"/>
    <s v="Other"/>
    <n v="19"/>
  </r>
  <r>
    <x v="4"/>
    <n v="0.02"/>
    <n v="5.81"/>
    <n v="8.49"/>
    <n v="2508"/>
    <s v="Pauline Brooks"/>
    <s v="Regular Air"/>
    <s v="Home Office"/>
    <s v="Office Supplies"/>
    <s v="Binders and Binder Accessories"/>
    <s v="Small Box"/>
    <s v="Fellowes Black Plastic Comb Bindings"/>
    <n v="0.39"/>
    <x v="0"/>
    <x v="1"/>
    <s v="Maine"/>
    <x v="91"/>
    <n v="4073"/>
    <d v="2015-01-08T00:00:00"/>
    <d v="2015-01-12T00:00:00"/>
    <n v="-137.494"/>
    <n v="7"/>
    <n v="42.44"/>
    <n v="87031"/>
    <s v="Low"/>
    <s v="Low Risk"/>
    <s v="Discount Applied"/>
    <s v="Other"/>
    <n v="1600"/>
  </r>
  <r>
    <x v="3"/>
    <n v="0.05"/>
    <n v="30.98"/>
    <n v="9.18"/>
    <n v="2509"/>
    <s v="Sidney Larson"/>
    <s v="Regular Air"/>
    <s v="Home Office"/>
    <s v="Office Supplies"/>
    <s v="Paper"/>
    <s v="Small Box"/>
    <s v="Xerox 1951"/>
    <n v="0.4"/>
    <x v="0"/>
    <x v="1"/>
    <s v="Maine"/>
    <x v="139"/>
    <n v="4106"/>
    <d v="2015-05-05T00:00:00"/>
    <d v="2015-05-05T00:00:00"/>
    <n v="308.67"/>
    <n v="15"/>
    <n v="462.57"/>
    <n v="87029"/>
    <s v="High"/>
    <s v="Low Risk"/>
    <s v="Discount Applied"/>
    <s v="Other"/>
    <n v="667"/>
  </r>
  <r>
    <x v="1"/>
    <n v="0.04"/>
    <n v="6.48"/>
    <n v="9.5399999999999991"/>
    <n v="2512"/>
    <s v="Frances Holt"/>
    <s v="Regular Air"/>
    <s v="Home Office"/>
    <s v="Office Supplies"/>
    <s v="Paper"/>
    <s v="Small Box"/>
    <s v="Xerox 1905"/>
    <n v="0.37"/>
    <x v="0"/>
    <x v="1"/>
    <s v="Massachusetts"/>
    <x v="649"/>
    <n v="2138"/>
    <d v="2015-06-15T00:00:00"/>
    <d v="2015-06-17T00:00:00"/>
    <n v="-223.94400000000002"/>
    <n v="19"/>
    <n v="125.37"/>
    <n v="87030"/>
    <s v="Low"/>
    <s v="Low Risk"/>
    <s v="Discount Applied"/>
    <s v="Other"/>
    <n v="1150"/>
  </r>
  <r>
    <x v="3"/>
    <n v="0.02"/>
    <n v="17.149999999999999"/>
    <n v="4.96"/>
    <n v="2516"/>
    <s v="Leo E Underwood"/>
    <s v="Regular Air"/>
    <s v="Home Office"/>
    <s v="Office Supplies"/>
    <s v="Storage &amp; Organization"/>
    <s v="Small Box"/>
    <s v="Advantus Rolling Storage Box"/>
    <n v="0.57999999999999996"/>
    <x v="0"/>
    <x v="1"/>
    <s v="New Jersey"/>
    <x v="378"/>
    <n v="7631"/>
    <d v="2015-06-05T00:00:00"/>
    <d v="2015-06-07T00:00:00"/>
    <n v="36.494999999999997"/>
    <n v="11"/>
    <n v="190.85"/>
    <n v="87033"/>
    <s v="High"/>
    <s v="Low Risk"/>
    <s v="Discount Applied"/>
    <s v="Other"/>
    <n v="1010"/>
  </r>
  <r>
    <x v="3"/>
    <n v="7.0000000000000007E-2"/>
    <n v="30.98"/>
    <n v="8.74"/>
    <n v="2520"/>
    <s v="Sandy Mueller"/>
    <s v="Regular Air"/>
    <s v="Home Office"/>
    <s v="Office Supplies"/>
    <s v="Paper"/>
    <s v="Small Box"/>
    <s v="Xerox 1979"/>
    <n v="0.4"/>
    <x v="0"/>
    <x v="1"/>
    <s v="Rhode Island"/>
    <x v="650"/>
    <n v="2908"/>
    <d v="2015-06-05T00:00:00"/>
    <d v="2015-06-06T00:00:00"/>
    <n v="255.76919999999998"/>
    <n v="12"/>
    <n v="370.68"/>
    <n v="87033"/>
    <s v="High"/>
    <s v="Low Risk"/>
    <s v="Discount Applied"/>
    <s v="Other"/>
    <n v="747"/>
  </r>
  <r>
    <x v="3"/>
    <n v="0"/>
    <n v="175.99"/>
    <n v="4.99"/>
    <n v="2521"/>
    <s v="Shawn Meyer"/>
    <s v="Regular Air"/>
    <s v="Home Office"/>
    <s v="Technology"/>
    <s v="Telephones and Communication"/>
    <s v="Small Box"/>
    <s v="5165"/>
    <n v="0.59"/>
    <x v="0"/>
    <x v="2"/>
    <s v="Texas"/>
    <x v="651"/>
    <n v="75109"/>
    <d v="2015-02-18T00:00:00"/>
    <d v="2015-02-21T00:00:00"/>
    <n v="1656.6554999999998"/>
    <n v="15"/>
    <n v="2400.9499999999998"/>
    <n v="87032"/>
    <s v="High"/>
    <s v="Low Risk"/>
    <s v="No Discount"/>
    <s v="High Profit Non-Standard Shipping"/>
    <n v="201"/>
  </r>
  <r>
    <x v="3"/>
    <n v="0.04"/>
    <n v="1360.14"/>
    <n v="14.7"/>
    <n v="2522"/>
    <s v="Harriet Wooten"/>
    <s v="Delivery Truck"/>
    <s v="Home Office"/>
    <s v="Technology"/>
    <s v="Office Machines"/>
    <s v="Jumbo Drum"/>
    <s v="Okidata ML395C Color Dot Matrix Printer"/>
    <n v="0.59"/>
    <x v="0"/>
    <x v="1"/>
    <s v="Vermont"/>
    <x v="19"/>
    <n v="5401"/>
    <d v="2015-06-05T00:00:00"/>
    <d v="2015-06-08T00:00:00"/>
    <n v="2639.0099999999998"/>
    <n v="6"/>
    <n v="7303.05"/>
    <n v="87033"/>
    <s v="High"/>
    <s v="Low Risk"/>
    <s v="Discount Applied"/>
    <s v="Other"/>
    <n v="48"/>
  </r>
  <r>
    <x v="2"/>
    <n v="0.01"/>
    <n v="2.16"/>
    <n v="6.05"/>
    <n v="2526"/>
    <s v="Derek Sweeney"/>
    <s v="Regular Air"/>
    <s v="Home Office"/>
    <s v="Office Supplies"/>
    <s v="Binders and Binder Accessories"/>
    <s v="Small Box"/>
    <s v="Peel &amp; Stick Add-On Corner Pockets"/>
    <n v="0.37"/>
    <x v="0"/>
    <x v="3"/>
    <s v="Louisiana"/>
    <x v="377"/>
    <n v="70506"/>
    <d v="2015-05-23T00:00:00"/>
    <d v="2015-05-25T00:00:00"/>
    <n v="395.76"/>
    <n v="24"/>
    <n v="58.05"/>
    <n v="87208"/>
    <s v="High"/>
    <s v="Low Risk"/>
    <s v="Discount Applied"/>
    <s v="Other"/>
    <n v="1472"/>
  </r>
  <r>
    <x v="2"/>
    <n v="7.0000000000000007E-2"/>
    <n v="21.38"/>
    <n v="8.99"/>
    <n v="2527"/>
    <s v="Gretchen Orr"/>
    <s v="Regular Air"/>
    <s v="Home Office"/>
    <s v="Office Supplies"/>
    <s v="Pens &amp; Art Supplies"/>
    <s v="Small Pack"/>
    <s v="Boston 1730 StandUp Electric Pencil Sharpener"/>
    <n v="0.59"/>
    <x v="0"/>
    <x v="3"/>
    <s v="Louisiana"/>
    <x v="652"/>
    <n v="70601"/>
    <d v="2015-05-23T00:00:00"/>
    <d v="2015-05-25T00:00:00"/>
    <n v="-39.396000000000001"/>
    <n v="3"/>
    <n v="68.64"/>
    <n v="87208"/>
    <s v="Low"/>
    <s v="Low Risk"/>
    <s v="Discount Applied"/>
    <s v="Other"/>
    <n v="1398"/>
  </r>
  <r>
    <x v="0"/>
    <n v="0.04"/>
    <n v="40.98"/>
    <n v="6.5"/>
    <n v="2530"/>
    <s v="Janet Zhang"/>
    <s v="Regular Air"/>
    <s v="Home Office"/>
    <s v="Technology"/>
    <s v="Computer Peripherals"/>
    <s v="Small Box"/>
    <s v="Targus USB Numeric Keypad"/>
    <n v="0.74"/>
    <x v="0"/>
    <x v="0"/>
    <s v="California"/>
    <x v="653"/>
    <n v="92307"/>
    <d v="2015-03-29T00:00:00"/>
    <d v="2015-03-30T00:00:00"/>
    <n v="-89.5"/>
    <n v="7"/>
    <n v="277.07"/>
    <n v="87451"/>
    <s v="Low"/>
    <s v="Low Risk"/>
    <s v="Discount Applied"/>
    <s v="Other"/>
    <n v="855"/>
  </r>
  <r>
    <x v="3"/>
    <n v="0.08"/>
    <n v="4"/>
    <n v="1.3"/>
    <n v="2531"/>
    <s v="Rick Houston"/>
    <s v="Regular Air"/>
    <s v="Home Office"/>
    <s v="Office Supplies"/>
    <s v="Paper"/>
    <s v="Wrap Bag"/>
    <s v="EcoTones® Memo Sheets"/>
    <n v="0.37"/>
    <x v="0"/>
    <x v="0"/>
    <s v="California"/>
    <x v="654"/>
    <n v="93422"/>
    <d v="2015-05-02T00:00:00"/>
    <d v="2015-05-04T00:00:00"/>
    <n v="28.4"/>
    <n v="14"/>
    <n v="51.99"/>
    <n v="87452"/>
    <s v="High"/>
    <s v="Low Risk"/>
    <s v="Discount Applied"/>
    <s v="Other"/>
    <n v="1522"/>
  </r>
  <r>
    <x v="0"/>
    <n v="0.05"/>
    <n v="35.99"/>
    <n v="3.3"/>
    <n v="2534"/>
    <s v="Mitchell Goldberg"/>
    <s v="Regular Air"/>
    <s v="Home Office"/>
    <s v="Technology"/>
    <s v="Telephones and Communication"/>
    <s v="Small Pack"/>
    <s v="Accessory9"/>
    <n v="0.39"/>
    <x v="0"/>
    <x v="1"/>
    <s v="Maine"/>
    <x v="96"/>
    <n v="4401"/>
    <d v="2015-03-29T00:00:00"/>
    <d v="2015-03-31T00:00:00"/>
    <n v="103.27229999999999"/>
    <n v="5"/>
    <n v="149.66999999999999"/>
    <n v="87451"/>
    <s v="High"/>
    <s v="Low Risk"/>
    <s v="Discount Applied"/>
    <s v="Other"/>
    <n v="1086"/>
  </r>
  <r>
    <x v="1"/>
    <n v="0.08"/>
    <n v="12.53"/>
    <n v="0.5"/>
    <n v="2539"/>
    <s v="Max Hubbard"/>
    <s v="Regular Air"/>
    <s v="Home Office"/>
    <s v="Office Supplies"/>
    <s v="Labels"/>
    <s v="Small Box"/>
    <s v="Avery 485"/>
    <n v="0.38"/>
    <x v="0"/>
    <x v="3"/>
    <s v="Florida"/>
    <x v="655"/>
    <n v="32789"/>
    <d v="2015-04-07T00:00:00"/>
    <d v="2015-04-08T00:00:00"/>
    <n v="215.71799999999999"/>
    <n v="5"/>
    <n v="61.1"/>
    <n v="91017"/>
    <s v="High"/>
    <s v="Low Risk"/>
    <s v="Discount Applied"/>
    <s v="Other"/>
    <n v="1450"/>
  </r>
  <r>
    <x v="1"/>
    <n v="0.02"/>
    <n v="178.47"/>
    <n v="19.989999999999998"/>
    <n v="2540"/>
    <s v="Helen Ferguson"/>
    <s v="Regular Air"/>
    <s v="Home Office"/>
    <s v="Office Supplies"/>
    <s v="Storage &amp; Organization"/>
    <s v="Small Box"/>
    <s v="Hot File® 7-Pocket, Floor Stand"/>
    <n v="0.55000000000000004"/>
    <x v="0"/>
    <x v="3"/>
    <s v="Florida"/>
    <x v="656"/>
    <n v="32708"/>
    <d v="2015-04-07T00:00:00"/>
    <d v="2015-04-08T00:00:00"/>
    <n v="106.98479999999999"/>
    <n v="1"/>
    <n v="193.81"/>
    <n v="91017"/>
    <s v="High"/>
    <s v="Low Risk"/>
    <s v="Discount Applied"/>
    <s v="Other"/>
    <n v="1001"/>
  </r>
  <r>
    <x v="3"/>
    <n v="0.05"/>
    <n v="15.68"/>
    <n v="3.73"/>
    <n v="2543"/>
    <s v="Josephine Dalton"/>
    <s v="Regular Air"/>
    <s v="Home Office"/>
    <s v="Furniture"/>
    <s v="Office Furnishings"/>
    <s v="Small Pack"/>
    <s v="Artistic Insta-Plaque"/>
    <n v="0.46"/>
    <x v="0"/>
    <x v="3"/>
    <s v="Virginia"/>
    <x v="404"/>
    <n v="23223"/>
    <d v="2015-06-11T00:00:00"/>
    <d v="2015-06-12T00:00:00"/>
    <n v="3.54"/>
    <n v="17"/>
    <n v="257.48"/>
    <n v="87917"/>
    <s v="High"/>
    <s v="Low Risk"/>
    <s v="Discount Applied"/>
    <s v="Other"/>
    <n v="887"/>
  </r>
  <r>
    <x v="3"/>
    <n v="0.02"/>
    <n v="195.99"/>
    <n v="4.2"/>
    <n v="2543"/>
    <s v="Josephine Dalton"/>
    <s v="Regular Air"/>
    <s v="Home Office"/>
    <s v="Technology"/>
    <s v="Telephones and Communication"/>
    <s v="Small Box"/>
    <s v="T65"/>
    <n v="0.56000000000000005"/>
    <x v="0"/>
    <x v="3"/>
    <s v="Virginia"/>
    <x v="404"/>
    <n v="23223"/>
    <d v="2015-06-11T00:00:00"/>
    <d v="2015-06-12T00:00:00"/>
    <n v="40.283999999999999"/>
    <n v="19"/>
    <n v="3194.99"/>
    <n v="87917"/>
    <s v="High"/>
    <s v="Low Risk"/>
    <s v="Discount Applied"/>
    <s v="Other"/>
    <n v="152"/>
  </r>
  <r>
    <x v="3"/>
    <n v="0.01"/>
    <n v="99.99"/>
    <n v="19.989999999999998"/>
    <n v="2545"/>
    <s v="Rick Ellis"/>
    <s v="Express Air"/>
    <s v="Home Office"/>
    <s v="Technology"/>
    <s v="Office Machines"/>
    <s v="Small Box"/>
    <s v="AT&amp;T 2230 Dual Handset Phone With Caller ID/Call Waiting"/>
    <n v="0.52"/>
    <x v="0"/>
    <x v="3"/>
    <s v="Virginia"/>
    <x v="293"/>
    <n v="22153"/>
    <d v="2015-03-10T00:00:00"/>
    <d v="2015-03-12T00:00:00"/>
    <n v="90.024000000000001"/>
    <n v="2"/>
    <n v="202.98"/>
    <n v="87915"/>
    <s v="High"/>
    <s v="Low Risk"/>
    <s v="Discount Applied"/>
    <s v="Other"/>
    <n v="975"/>
  </r>
  <r>
    <x v="4"/>
    <n v="7.0000000000000007E-2"/>
    <n v="6.48"/>
    <n v="9.5399999999999991"/>
    <n v="2547"/>
    <s v="Edna Freeman"/>
    <s v="Regular Air"/>
    <s v="Home Office"/>
    <s v="Office Supplies"/>
    <s v="Paper"/>
    <s v="Small Box"/>
    <s v="Xerox 1905"/>
    <n v="0.37"/>
    <x v="0"/>
    <x v="3"/>
    <s v="Virginia"/>
    <x v="657"/>
    <n v="23464"/>
    <d v="2015-04-19T00:00:00"/>
    <d v="2015-04-19T00:00:00"/>
    <n v="2.2320000000000002"/>
    <n v="1"/>
    <n v="10.86"/>
    <n v="87916"/>
    <s v="High"/>
    <s v="Low Risk"/>
    <s v="Discount Applied"/>
    <s v="Other"/>
    <n v="1897"/>
  </r>
  <r>
    <x v="4"/>
    <n v="0"/>
    <n v="35.99"/>
    <n v="0.99"/>
    <n v="2548"/>
    <s v="Wayne Bass"/>
    <s v="Regular Air"/>
    <s v="Home Office"/>
    <s v="Technology"/>
    <s v="Telephones and Communication"/>
    <s v="Small Pack"/>
    <s v="Accessory31"/>
    <n v="0.35"/>
    <x v="0"/>
    <x v="0"/>
    <s v="California"/>
    <x v="154"/>
    <n v="90068"/>
    <d v="2015-04-04T00:00:00"/>
    <d v="2015-04-11T00:00:00"/>
    <n v="840.05099999999993"/>
    <n v="46"/>
    <n v="1477.57"/>
    <n v="46436"/>
    <s v="High"/>
    <s v="Low Risk"/>
    <s v="No Discount"/>
    <s v="High Profit Non-Standard Shipping"/>
    <n v="321"/>
  </r>
  <r>
    <x v="4"/>
    <n v="0.05"/>
    <n v="30.98"/>
    <n v="9.18"/>
    <n v="2548"/>
    <s v="Wayne Bass"/>
    <s v="Express Air"/>
    <s v="Home Office"/>
    <s v="Office Supplies"/>
    <s v="Paper"/>
    <s v="Small Box"/>
    <s v="Xerox 1951"/>
    <n v="0.4"/>
    <x v="0"/>
    <x v="0"/>
    <s v="California"/>
    <x v="154"/>
    <n v="90068"/>
    <d v="2015-04-21T00:00:00"/>
    <d v="2015-04-21T00:00:00"/>
    <n v="61.47"/>
    <n v="12"/>
    <n v="382.29"/>
    <n v="40997"/>
    <s v="High"/>
    <s v="Low Risk"/>
    <s v="Discount Applied"/>
    <s v="Other"/>
    <n v="733"/>
  </r>
  <r>
    <x v="4"/>
    <n v="0.05"/>
    <n v="22.99"/>
    <n v="8.99"/>
    <n v="2548"/>
    <s v="Wayne Bass"/>
    <s v="Regular Air"/>
    <s v="Home Office"/>
    <s v="Office Supplies"/>
    <s v="Pens &amp; Art Supplies"/>
    <s v="Small Pack"/>
    <s v="Boston KS Multi-Size Manual Pencil Sharpener"/>
    <n v="0.56999999999999995"/>
    <x v="0"/>
    <x v="0"/>
    <s v="California"/>
    <x v="154"/>
    <n v="90068"/>
    <d v="2015-04-21T00:00:00"/>
    <d v="2015-04-28T00:00:00"/>
    <n v="18.27"/>
    <n v="37"/>
    <n v="881.74"/>
    <n v="40997"/>
    <s v="High"/>
    <s v="Low Risk"/>
    <s v="Discount Applied"/>
    <s v="Other"/>
    <n v="460"/>
  </r>
  <r>
    <x v="4"/>
    <n v="0.04"/>
    <n v="212.6"/>
    <n v="110.2"/>
    <n v="2548"/>
    <s v="Wayne Bass"/>
    <s v="Delivery Truck"/>
    <s v="Home Office"/>
    <s v="Furniture"/>
    <s v="Tables"/>
    <s v="Jumbo Box"/>
    <s v="Bush Advantage Collection® Round Conference Table"/>
    <n v="0.73"/>
    <x v="0"/>
    <x v="0"/>
    <s v="California"/>
    <x v="154"/>
    <n v="90068"/>
    <d v="2015-04-21T00:00:00"/>
    <d v="2015-04-25T00:00:00"/>
    <n v="-513.79042000000004"/>
    <n v="33"/>
    <n v="7384.18"/>
    <n v="40997"/>
    <s v="Low"/>
    <s v="Low Risk"/>
    <s v="Discount Applied"/>
    <s v="Other"/>
    <n v="45"/>
  </r>
  <r>
    <x v="1"/>
    <n v="0.09"/>
    <n v="5.98"/>
    <n v="1.67"/>
    <n v="2548"/>
    <s v="Wayne Bass"/>
    <s v="Regular Air"/>
    <s v="Home Office"/>
    <s v="Office Supplies"/>
    <s v="Pens &amp; Art Supplies"/>
    <s v="Wrap Bag"/>
    <s v="Dixon Ticonderoga® Erasable Colored Pencil Set, 12-Color"/>
    <n v="0.51"/>
    <x v="0"/>
    <x v="0"/>
    <s v="California"/>
    <x v="154"/>
    <n v="90068"/>
    <d v="2015-06-04T00:00:00"/>
    <d v="2015-06-07T00:00:00"/>
    <n v="23.87"/>
    <n v="81"/>
    <n v="448.26"/>
    <n v="29889"/>
    <s v="High"/>
    <s v="Low Risk"/>
    <s v="Discount Applied"/>
    <s v="Other"/>
    <n v="682"/>
  </r>
  <r>
    <x v="4"/>
    <n v="0.05"/>
    <n v="30.98"/>
    <n v="9.18"/>
    <n v="2549"/>
    <s v="Martha Bowers"/>
    <s v="Express Air"/>
    <s v="Home Office"/>
    <s v="Office Supplies"/>
    <s v="Paper"/>
    <s v="Small Box"/>
    <s v="Xerox 1951"/>
    <n v="0.4"/>
    <x v="0"/>
    <x v="1"/>
    <s v="Ohio"/>
    <x v="658"/>
    <n v="43213"/>
    <d v="2015-04-21T00:00:00"/>
    <d v="2015-04-21T00:00:00"/>
    <n v="61.47"/>
    <n v="3"/>
    <n v="95.57"/>
    <n v="88657"/>
    <s v="High"/>
    <s v="Low Risk"/>
    <s v="Discount Applied"/>
    <s v="Other"/>
    <n v="1259"/>
  </r>
  <r>
    <x v="4"/>
    <n v="0.05"/>
    <n v="22.99"/>
    <n v="8.99"/>
    <n v="2549"/>
    <s v="Martha Bowers"/>
    <s v="Regular Air"/>
    <s v="Home Office"/>
    <s v="Office Supplies"/>
    <s v="Pens &amp; Art Supplies"/>
    <s v="Small Pack"/>
    <s v="Boston KS Multi-Size Manual Pencil Sharpener"/>
    <n v="0.56999999999999995"/>
    <x v="0"/>
    <x v="1"/>
    <s v="Ohio"/>
    <x v="658"/>
    <n v="43213"/>
    <d v="2015-04-21T00:00:00"/>
    <d v="2015-04-28T00:00:00"/>
    <n v="18.27"/>
    <n v="9"/>
    <n v="214.48"/>
    <n v="88657"/>
    <s v="High"/>
    <s v="Low Risk"/>
    <s v="Discount Applied"/>
    <s v="Other"/>
    <n v="954"/>
  </r>
  <r>
    <x v="4"/>
    <n v="0.04"/>
    <n v="212.6"/>
    <n v="110.2"/>
    <n v="2549"/>
    <s v="Martha Bowers"/>
    <s v="Delivery Truck"/>
    <s v="Home Office"/>
    <s v="Furniture"/>
    <s v="Tables"/>
    <s v="Jumbo Box"/>
    <s v="Bush Advantage Collection® Round Conference Table"/>
    <n v="0.73"/>
    <x v="0"/>
    <x v="1"/>
    <s v="Ohio"/>
    <x v="658"/>
    <n v="43213"/>
    <d v="2015-04-21T00:00:00"/>
    <d v="2015-04-25T00:00:00"/>
    <n v="-513.79042000000004"/>
    <n v="8"/>
    <n v="1790.1"/>
    <n v="88657"/>
    <s v="Low"/>
    <s v="Low Risk"/>
    <s v="Discount Applied"/>
    <s v="Other"/>
    <n v="274"/>
  </r>
  <r>
    <x v="1"/>
    <n v="0.09"/>
    <n v="5.98"/>
    <n v="1.67"/>
    <n v="2549"/>
    <s v="Martha Bowers"/>
    <s v="Regular Air"/>
    <s v="Home Office"/>
    <s v="Office Supplies"/>
    <s v="Pens &amp; Art Supplies"/>
    <s v="Wrap Bag"/>
    <s v="Dixon Ticonderoga® Erasable Colored Pencil Set, 12-Color"/>
    <n v="0.51"/>
    <x v="0"/>
    <x v="1"/>
    <s v="Ohio"/>
    <x v="658"/>
    <n v="43213"/>
    <d v="2015-06-04T00:00:00"/>
    <d v="2015-06-07T00:00:00"/>
    <n v="35.805"/>
    <n v="20"/>
    <n v="110.68"/>
    <n v="88658"/>
    <s v="High"/>
    <s v="Low Risk"/>
    <s v="Discount Applied"/>
    <s v="Other"/>
    <n v="1199"/>
  </r>
  <r>
    <x v="4"/>
    <n v="0"/>
    <n v="35.99"/>
    <n v="0.99"/>
    <n v="2551"/>
    <s v="Joan Bowers"/>
    <s v="Regular Air"/>
    <s v="Home Office"/>
    <s v="Technology"/>
    <s v="Telephones and Communication"/>
    <s v="Small Pack"/>
    <s v="Accessory31"/>
    <n v="0.35"/>
    <x v="0"/>
    <x v="1"/>
    <s v="Pennsylvania"/>
    <x v="659"/>
    <n v="17403"/>
    <d v="2015-04-04T00:00:00"/>
    <d v="2015-04-11T00:00:00"/>
    <n v="265.96049999999997"/>
    <n v="12"/>
    <n v="385.45"/>
    <n v="88656"/>
    <s v="High"/>
    <s v="Low Risk"/>
    <s v="No Discount"/>
    <s v="High Profit Non-Standard Shipping"/>
    <n v="728"/>
  </r>
  <r>
    <x v="3"/>
    <n v="0.03"/>
    <n v="12.53"/>
    <n v="7.17"/>
    <n v="2553"/>
    <s v="Virginia McNeill"/>
    <s v="Regular Air"/>
    <s v="Home Office"/>
    <s v="Office Supplies"/>
    <s v="Binders and Binder Accessories"/>
    <s v="Small Box"/>
    <s v="GBC ProClick Spines for 32-Hole Punch"/>
    <n v="0.38"/>
    <x v="0"/>
    <x v="2"/>
    <s v="Wisconsin"/>
    <x v="660"/>
    <n v="53142"/>
    <d v="2015-02-12T00:00:00"/>
    <d v="2015-02-13T00:00:00"/>
    <n v="-20.320500000000003"/>
    <n v="1"/>
    <n v="19.32"/>
    <n v="86528"/>
    <s v="Low"/>
    <s v="Low Risk"/>
    <s v="Discount Applied"/>
    <s v="Other"/>
    <n v="1820"/>
  </r>
  <r>
    <x v="4"/>
    <n v="0.1"/>
    <n v="2.6"/>
    <n v="2.4"/>
    <n v="2555"/>
    <s v="Karl Knowles"/>
    <s v="Regular Air"/>
    <s v="Home Office"/>
    <s v="Office Supplies"/>
    <s v="Pens &amp; Art Supplies"/>
    <s v="Wrap Bag"/>
    <s v="12 Colored Short Pencils"/>
    <n v="0.57999999999999996"/>
    <x v="0"/>
    <x v="2"/>
    <s v="Wisconsin"/>
    <x v="320"/>
    <n v="53711"/>
    <d v="2015-01-09T00:00:00"/>
    <d v="2015-01-14T00:00:00"/>
    <n v="-88.039999999999992"/>
    <n v="12"/>
    <n v="30.1"/>
    <n v="86527"/>
    <s v="Low"/>
    <s v="Low Risk"/>
    <s v="Discount Applied"/>
    <s v="Other"/>
    <n v="1713"/>
  </r>
  <r>
    <x v="2"/>
    <n v="0"/>
    <n v="12.97"/>
    <n v="1.49"/>
    <n v="2555"/>
    <s v="Karl Knowles"/>
    <s v="Regular Air"/>
    <s v="Home Office"/>
    <s v="Office Supplies"/>
    <s v="Binders and Binder Accessories"/>
    <s v="Small Box"/>
    <s v="Mead 1st Gear 2&quot; Zipper Binder, Asst. Colors"/>
    <n v="0.35"/>
    <x v="0"/>
    <x v="2"/>
    <s v="Wisconsin"/>
    <x v="320"/>
    <n v="53711"/>
    <d v="2015-02-02T00:00:00"/>
    <d v="2015-02-03T00:00:00"/>
    <n v="180.23489999999998"/>
    <n v="19"/>
    <n v="261.20999999999998"/>
    <n v="86529"/>
    <s v="High"/>
    <s v="Low Risk"/>
    <s v="No Discount"/>
    <s v="High Profit Non-Standard Shipping"/>
    <n v="879"/>
  </r>
  <r>
    <x v="2"/>
    <n v="0.06"/>
    <n v="4.91"/>
    <n v="0.5"/>
    <n v="2555"/>
    <s v="Karl Knowles"/>
    <s v="Regular Air"/>
    <s v="Home Office"/>
    <s v="Office Supplies"/>
    <s v="Labels"/>
    <s v="Small Box"/>
    <s v="Avery 508"/>
    <n v="0.36"/>
    <x v="0"/>
    <x v="2"/>
    <s v="Wisconsin"/>
    <x v="320"/>
    <n v="53711"/>
    <d v="2015-02-02T00:00:00"/>
    <d v="2015-02-02T00:00:00"/>
    <n v="29.525099999999998"/>
    <n v="9"/>
    <n v="42.79"/>
    <n v="86529"/>
    <s v="High"/>
    <s v="Low Risk"/>
    <s v="Discount Applied"/>
    <s v="Other"/>
    <n v="1593"/>
  </r>
  <r>
    <x v="1"/>
    <n v="0.03"/>
    <n v="160.97999999999999"/>
    <n v="30"/>
    <n v="2561"/>
    <s v="Laurie Moon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x v="1"/>
    <s v="New York"/>
    <x v="661"/>
    <n v="10562"/>
    <d v="2015-03-22T00:00:00"/>
    <d v="2015-03-25T00:00:00"/>
    <n v="1261.4718"/>
    <n v="11"/>
    <n v="1828.22"/>
    <n v="86465"/>
    <s v="High"/>
    <s v="Low Risk"/>
    <s v="Discount Applied"/>
    <s v="Other"/>
    <n v="265"/>
  </r>
  <r>
    <x v="1"/>
    <n v="7.0000000000000007E-2"/>
    <n v="3.98"/>
    <n v="5.26"/>
    <n v="2561"/>
    <s v="Laurie Moon"/>
    <s v="Regular Air"/>
    <s v="Home Office"/>
    <s v="Office Supplies"/>
    <s v="Binders and Binder Accessories"/>
    <s v="Small Box"/>
    <s v="Ibico Presentation Index for Binding Systems"/>
    <n v="0.38"/>
    <x v="0"/>
    <x v="1"/>
    <s v="New York"/>
    <x v="661"/>
    <n v="10562"/>
    <d v="2015-04-08T00:00:00"/>
    <d v="2015-04-10T00:00:00"/>
    <n v="-59.963760000000001"/>
    <n v="7"/>
    <n v="29.77"/>
    <n v="86466"/>
    <s v="Low"/>
    <s v="Low Risk"/>
    <s v="Discount Applied"/>
    <s v="Other"/>
    <n v="1719"/>
  </r>
  <r>
    <x v="1"/>
    <n v="7.0000000000000007E-2"/>
    <n v="12.22"/>
    <n v="2.85"/>
    <n v="2561"/>
    <s v="Laurie Moon"/>
    <s v="Regular Air"/>
    <s v="Home Office"/>
    <s v="Furniture"/>
    <s v="Office Furnishings"/>
    <s v="Small Pack"/>
    <s v="Aluminum Document Frame"/>
    <n v="0.55000000000000004"/>
    <x v="0"/>
    <x v="1"/>
    <s v="New York"/>
    <x v="661"/>
    <n v="10562"/>
    <d v="2015-04-08T00:00:00"/>
    <d v="2015-04-08T00:00:00"/>
    <n v="89.4148"/>
    <n v="12"/>
    <n v="147.19"/>
    <n v="86466"/>
    <s v="High"/>
    <s v="Low Risk"/>
    <s v="Discount Applied"/>
    <s v="Other"/>
    <n v="1093"/>
  </r>
  <r>
    <x v="1"/>
    <n v="0.08"/>
    <n v="4.55"/>
    <n v="1.49"/>
    <n v="2563"/>
    <s v="Karen Warren"/>
    <s v="Regular Air"/>
    <s v="Home Office"/>
    <s v="Office Supplies"/>
    <s v="Binders and Binder Accessories"/>
    <s v="Small Box"/>
    <s v="Presstex Flexible Ring Binders"/>
    <n v="0.35"/>
    <x v="0"/>
    <x v="2"/>
    <s v="Minnesota"/>
    <x v="662"/>
    <n v="55432"/>
    <d v="2015-04-08T00:00:00"/>
    <d v="2015-04-09T00:00:00"/>
    <n v="27.0273"/>
    <n v="9"/>
    <n v="39.17"/>
    <n v="91447"/>
    <s v="High"/>
    <s v="Low Risk"/>
    <s v="Discount Applied"/>
    <s v="Other"/>
    <n v="1627"/>
  </r>
  <r>
    <x v="2"/>
    <n v="0"/>
    <n v="4.37"/>
    <n v="5.15"/>
    <n v="2570"/>
    <s v="Yvonne Stephens"/>
    <s v="Regular Air"/>
    <s v="Home Office"/>
    <s v="Office Supplies"/>
    <s v="Appliances"/>
    <s v="Small Box"/>
    <s v="Eureka Sanitaire ® Multi-Pro Heavy-Duty Upright, Disposable Bags"/>
    <n v="0.59"/>
    <x v="0"/>
    <x v="0"/>
    <s v="California"/>
    <x v="663"/>
    <n v="95616"/>
    <d v="2015-04-25T00:00:00"/>
    <d v="2015-04-27T00:00:00"/>
    <n v="-150.2604"/>
    <n v="19"/>
    <n v="87.85"/>
    <n v="90327"/>
    <s v="Low"/>
    <s v="Low Risk"/>
    <s v="No Discount"/>
    <s v="Other"/>
    <n v="1295"/>
  </r>
  <r>
    <x v="2"/>
    <n v="0.01"/>
    <n v="500.98"/>
    <n v="56"/>
    <n v="2570"/>
    <s v="Yvonne Stephens"/>
    <s v="Delivery Truck"/>
    <s v="Home Office"/>
    <s v="Furniture"/>
    <s v="Chairs &amp; Chairmats"/>
    <s v="Jumbo Drum"/>
    <s v="Global Troy™ Executive Leather Low-Back Tilter"/>
    <n v="0.6"/>
    <x v="0"/>
    <x v="0"/>
    <s v="California"/>
    <x v="663"/>
    <n v="95616"/>
    <d v="2015-04-25T00:00:00"/>
    <d v="2015-04-26T00:00:00"/>
    <n v="4899.1288000000004"/>
    <n v="14"/>
    <n v="7429.63"/>
    <n v="90327"/>
    <s v="High"/>
    <s v="Low Risk"/>
    <s v="Discount Applied"/>
    <s v="Other"/>
    <n v="44"/>
  </r>
  <r>
    <x v="2"/>
    <n v="0.02"/>
    <n v="12.58"/>
    <n v="5.16"/>
    <n v="2570"/>
    <s v="Yvonne Stephens"/>
    <s v="Regular Air"/>
    <s v="Home Office"/>
    <s v="Furniture"/>
    <s v="Office Furnishings"/>
    <s v="Small Box"/>
    <s v="DAX Copper Panel Document Frame, 5 x 7 Size"/>
    <n v="0.43"/>
    <x v="0"/>
    <x v="0"/>
    <s v="California"/>
    <x v="663"/>
    <n v="95616"/>
    <d v="2015-04-25T00:00:00"/>
    <d v="2015-04-25T00:00:00"/>
    <n v="44.712000000000003"/>
    <n v="18"/>
    <n v="224.29"/>
    <n v="90327"/>
    <s v="High"/>
    <s v="Low Risk"/>
    <s v="Discount Applied"/>
    <s v="Other"/>
    <n v="941"/>
  </r>
  <r>
    <x v="2"/>
    <n v="0.1"/>
    <n v="7.7"/>
    <n v="3.68"/>
    <n v="2570"/>
    <s v="Yvonne Stephens"/>
    <s v="Regular Air"/>
    <s v="Home Office"/>
    <s v="Furniture"/>
    <s v="Office Furnishings"/>
    <s v="Wrap Bag"/>
    <s v="Deflect-O® Glasstique™ Clear Desk Accessories"/>
    <n v="0.52"/>
    <x v="0"/>
    <x v="0"/>
    <s v="California"/>
    <x v="663"/>
    <n v="95616"/>
    <d v="2015-04-25T00:00:00"/>
    <d v="2015-04-26T00:00:00"/>
    <n v="-22.626000000000001"/>
    <n v="7"/>
    <n v="51.2"/>
    <n v="90327"/>
    <s v="Low"/>
    <s v="Low Risk"/>
    <s v="Discount Applied"/>
    <s v="Other"/>
    <n v="1527"/>
  </r>
  <r>
    <x v="2"/>
    <n v="0.01"/>
    <n v="500.98"/>
    <n v="56"/>
    <n v="2571"/>
    <s v="Rosemary O'Brien"/>
    <s v="Delivery Truck"/>
    <s v="Home Office"/>
    <s v="Furniture"/>
    <s v="Chairs &amp; Chairmats"/>
    <s v="Jumbo Drum"/>
    <s v="Global Troy™ Executive Leather Low-Back Tilter"/>
    <n v="0.6"/>
    <x v="0"/>
    <x v="1"/>
    <s v="New York"/>
    <x v="8"/>
    <n v="10165"/>
    <d v="2015-04-25T00:00:00"/>
    <d v="2015-04-26T00:00:00"/>
    <n v="4260.1120000000001"/>
    <n v="56"/>
    <n v="29718.53"/>
    <n v="50656"/>
    <s v="High"/>
    <s v="Low Risk"/>
    <s v="Discount Applied"/>
    <s v="Other"/>
    <n v="4"/>
  </r>
  <r>
    <x v="2"/>
    <n v="0.1"/>
    <n v="7.7"/>
    <n v="3.68"/>
    <n v="2571"/>
    <s v="Rosemary O'Brien"/>
    <s v="Regular Air"/>
    <s v="Home Office"/>
    <s v="Furniture"/>
    <s v="Office Furnishings"/>
    <s v="Wrap Bag"/>
    <s v="Deflect-O® Glasstique™ Clear Desk Accessories"/>
    <n v="0.52"/>
    <x v="0"/>
    <x v="1"/>
    <s v="New York"/>
    <x v="8"/>
    <n v="10165"/>
    <d v="2015-04-25T00:00:00"/>
    <d v="2015-04-26T00:00:00"/>
    <n v="-25.14"/>
    <n v="27"/>
    <n v="197.48"/>
    <n v="50656"/>
    <s v="Low"/>
    <s v="Low Risk"/>
    <s v="Discount Applied"/>
    <s v="Other"/>
    <n v="993"/>
  </r>
  <r>
    <x v="4"/>
    <n v="0.04"/>
    <n v="8.6"/>
    <n v="6.19"/>
    <n v="2578"/>
    <s v="Kent Gill"/>
    <s v="Regular Air"/>
    <s v="Home Office"/>
    <s v="Office Supplies"/>
    <s v="Binders and Binder Accessories"/>
    <s v="Small Box"/>
    <s v="Avery Printable Repositionable Plastic Tabs"/>
    <n v="0.38"/>
    <x v="0"/>
    <x v="3"/>
    <s v="Alabama"/>
    <x v="664"/>
    <n v="36801"/>
    <d v="2015-05-02T00:00:00"/>
    <d v="2015-05-04T00:00:00"/>
    <n v="309.71159999999998"/>
    <n v="5"/>
    <n v="46.85"/>
    <n v="88298"/>
    <s v="High"/>
    <s v="Low Risk"/>
    <s v="Discount Applied"/>
    <s v="Other"/>
    <n v="1559"/>
  </r>
  <r>
    <x v="4"/>
    <n v="0.01"/>
    <n v="3.58"/>
    <n v="1.63"/>
    <n v="2578"/>
    <s v="Kent Gill"/>
    <s v="Regular Air"/>
    <s v="Home Office"/>
    <s v="Office Supplies"/>
    <s v="Rubber Bands"/>
    <s v="Wrap Bag"/>
    <s v="OIC Colored Binder Clips, Assorted Sizes"/>
    <n v="0.36"/>
    <x v="0"/>
    <x v="3"/>
    <s v="Alabama"/>
    <x v="664"/>
    <n v="36801"/>
    <d v="2015-05-02T00:00:00"/>
    <d v="2015-05-06T00:00:00"/>
    <n v="-128.85599999999999"/>
    <n v="26"/>
    <n v="93.57"/>
    <n v="88298"/>
    <s v="Low"/>
    <s v="Low Risk"/>
    <s v="Discount Applied"/>
    <s v="Other"/>
    <n v="1270"/>
  </r>
  <r>
    <x v="4"/>
    <n v="0.08"/>
    <n v="105.49"/>
    <n v="41.64"/>
    <n v="2578"/>
    <s v="Kent Gill"/>
    <s v="Delivery Truck"/>
    <s v="Home Office"/>
    <s v="Furniture"/>
    <s v="Tables"/>
    <s v="Jumbo Box"/>
    <s v="Balt Solid Wood Rectangular Table"/>
    <n v="0.75"/>
    <x v="0"/>
    <x v="3"/>
    <s v="Alabama"/>
    <x v="664"/>
    <n v="36801"/>
    <d v="2015-05-02T00:00:00"/>
    <d v="2015-05-09T00:00:00"/>
    <n v="-36.945999999999998"/>
    <n v="34"/>
    <n v="2694.49"/>
    <n v="88298"/>
    <s v="Low"/>
    <s v="Low Risk"/>
    <s v="Discount Applied"/>
    <s v="Other"/>
    <n v="175"/>
  </r>
  <r>
    <x v="0"/>
    <n v="0.09"/>
    <n v="212.6"/>
    <n v="52.2"/>
    <n v="2579"/>
    <s v="Marshall Sutherland"/>
    <s v="Delivery Truck"/>
    <s v="Home Office"/>
    <s v="Furniture"/>
    <s v="Tables"/>
    <s v="Jumbo Box"/>
    <s v="Bush Advantage Collection® Round Conference Table"/>
    <n v="0.64"/>
    <x v="0"/>
    <x v="3"/>
    <s v="Alabama"/>
    <x v="665"/>
    <n v="36869"/>
    <d v="2015-01-03T00:00:00"/>
    <d v="2015-01-04T00:00:00"/>
    <n v="-274.49799999999999"/>
    <n v="1"/>
    <n v="174.5"/>
    <n v="88296"/>
    <s v="Low"/>
    <s v="Low Risk"/>
    <s v="Discount Applied"/>
    <s v="Other"/>
    <n v="1030"/>
  </r>
  <r>
    <x v="3"/>
    <n v="7.0000000000000007E-2"/>
    <n v="1.76"/>
    <n v="4.8600000000000003"/>
    <n v="2579"/>
    <s v="Marshall Sutherland"/>
    <s v="Regular Air"/>
    <s v="Home Office"/>
    <s v="Furniture"/>
    <s v="Office Furnishings"/>
    <s v="Small Box"/>
    <s v="Regeneration Desk Collection"/>
    <n v="0.41"/>
    <x v="0"/>
    <x v="3"/>
    <s v="Alabama"/>
    <x v="665"/>
    <n v="36869"/>
    <d v="2015-01-17T00:00:00"/>
    <d v="2015-01-17T00:00:00"/>
    <n v="0.58800000000001096"/>
    <n v="15"/>
    <n v="26.01"/>
    <n v="88297"/>
    <s v="High"/>
    <s v="Low Risk"/>
    <s v="Discount Applied"/>
    <s v="Other"/>
    <n v="1758"/>
  </r>
  <r>
    <x v="3"/>
    <n v="0.04"/>
    <n v="510.14"/>
    <n v="14.7"/>
    <n v="2583"/>
    <s v="Wendy Pridgen Pearce"/>
    <s v="Delivery Truck"/>
    <s v="Home Office"/>
    <s v="Technology"/>
    <s v="Office Machines"/>
    <s v="Jumbo Drum"/>
    <s v="Okidata ML520 Series Dot Matrix Printers"/>
    <n v="0.56000000000000005"/>
    <x v="0"/>
    <x v="2"/>
    <s v="Michigan"/>
    <x v="666"/>
    <n v="49423"/>
    <d v="2015-06-07T00:00:00"/>
    <d v="2015-06-09T00:00:00"/>
    <n v="-251.40390000000002"/>
    <n v="3"/>
    <n v="1527.97"/>
    <n v="89657"/>
    <s v="Low"/>
    <s v="Low Risk"/>
    <s v="Discount Applied"/>
    <s v="Other"/>
    <n v="309"/>
  </r>
  <r>
    <x v="3"/>
    <n v="0"/>
    <n v="4.76"/>
    <n v="3.01"/>
    <n v="2583"/>
    <s v="Wendy Pridgen Pearce"/>
    <s v="Regular Air"/>
    <s v="Home Office"/>
    <s v="Office Supplies"/>
    <s v="Paper"/>
    <s v="Wrap Bag"/>
    <s v="TOPS Voice Message Log Book, Flash Format"/>
    <n v="0.36"/>
    <x v="0"/>
    <x v="2"/>
    <s v="Michigan"/>
    <x v="666"/>
    <n v="49423"/>
    <d v="2015-06-07T00:00:00"/>
    <d v="2015-06-09T00:00:00"/>
    <n v="-2.3450000000000002"/>
    <n v="23"/>
    <n v="110.86"/>
    <n v="89657"/>
    <s v="Low"/>
    <s v="Low Risk"/>
    <s v="No Discount"/>
    <s v="Other"/>
    <n v="1195"/>
  </r>
  <r>
    <x v="2"/>
    <n v="0.04"/>
    <n v="6.3"/>
    <n v="0.5"/>
    <n v="2584"/>
    <s v="Seth Matthews"/>
    <s v="Regular Air"/>
    <s v="Home Office"/>
    <s v="Office Supplies"/>
    <s v="Labels"/>
    <s v="Small Box"/>
    <s v="Avery 48"/>
    <n v="0.39"/>
    <x v="0"/>
    <x v="2"/>
    <s v="Michigan"/>
    <x v="667"/>
    <n v="48141"/>
    <d v="2015-06-09T00:00:00"/>
    <d v="2015-06-11T00:00:00"/>
    <n v="67.606200000000001"/>
    <n v="15"/>
    <n v="97.98"/>
    <n v="89658"/>
    <s v="High"/>
    <s v="Low Risk"/>
    <s v="Discount Applied"/>
    <s v="Other"/>
    <n v="1251"/>
  </r>
  <r>
    <x v="3"/>
    <n v="0.01"/>
    <n v="6.48"/>
    <n v="6.57"/>
    <n v="2587"/>
    <s v="Eugene H Walsh"/>
    <s v="Express Air"/>
    <s v="Home Office"/>
    <s v="Office Supplies"/>
    <s v="Paper"/>
    <s v="Small Box"/>
    <s v="Xerox 20"/>
    <n v="0.37"/>
    <x v="0"/>
    <x v="2"/>
    <s v="Wisconsin"/>
    <x v="668"/>
    <n v="54220"/>
    <d v="2015-02-28T00:00:00"/>
    <d v="2015-02-28T00:00:00"/>
    <n v="-46.5244"/>
    <n v="18"/>
    <n v="127.83"/>
    <n v="91166"/>
    <s v="Low"/>
    <s v="Low Risk"/>
    <s v="Discount Applied"/>
    <s v="Other"/>
    <n v="1142"/>
  </r>
  <r>
    <x v="1"/>
    <n v="0.02"/>
    <n v="22.72"/>
    <n v="8.99"/>
    <n v="2587"/>
    <s v="Eugene H Walsh"/>
    <s v="Regular Air"/>
    <s v="Home Office"/>
    <s v="Furniture"/>
    <s v="Office Furnishings"/>
    <s v="Small Pack"/>
    <s v="Executive Impressions 14&quot; Two-Color Numerals Wall Clock"/>
    <n v="0.44"/>
    <x v="0"/>
    <x v="2"/>
    <s v="Wisconsin"/>
    <x v="668"/>
    <n v="54220"/>
    <d v="2015-06-26T00:00:00"/>
    <d v="2015-06-26T00:00:00"/>
    <n v="200.01719999999997"/>
    <n v="12"/>
    <n v="289.88"/>
    <n v="91167"/>
    <s v="High"/>
    <s v="Low Risk"/>
    <s v="Discount Applied"/>
    <s v="Other"/>
    <n v="833"/>
  </r>
  <r>
    <x v="4"/>
    <n v="0.02"/>
    <n v="419.19"/>
    <n v="19.989999999999998"/>
    <n v="2593"/>
    <s v="Anne Schultz"/>
    <s v="Regular Air"/>
    <s v="Home Office"/>
    <s v="Office Supplies"/>
    <s v="Storage &amp; Organization"/>
    <s v="Small Box"/>
    <s v="Smead Adjustable Mobile File Trolley with Lockable Top"/>
    <n v="0.57999999999999996"/>
    <x v="0"/>
    <x v="3"/>
    <s v="Georgia"/>
    <x v="669"/>
    <n v="30605"/>
    <d v="2015-04-17T00:00:00"/>
    <d v="2015-04-17T00:00:00"/>
    <n v="-39.606000000000002"/>
    <n v="10"/>
    <n v="4354.55"/>
    <n v="87772"/>
    <s v="Low"/>
    <s v="Low Risk"/>
    <s v="Discount Applied"/>
    <s v="Other"/>
    <n v="110"/>
  </r>
  <r>
    <x v="4"/>
    <n v="0.01"/>
    <n v="85.99"/>
    <n v="0.99"/>
    <n v="2593"/>
    <s v="Anne Schultz"/>
    <s v="Regular Air"/>
    <s v="Home Office"/>
    <s v="Technology"/>
    <s v="Telephones and Communication"/>
    <s v="Wrap Bag"/>
    <s v="Accessory4"/>
    <n v="0.85"/>
    <x v="0"/>
    <x v="3"/>
    <s v="Georgia"/>
    <x v="669"/>
    <n v="30605"/>
    <d v="2015-03-12T00:00:00"/>
    <d v="2015-03-17T00:00:00"/>
    <n v="311.72999999999996"/>
    <n v="2"/>
    <n v="146.16999999999999"/>
    <n v="87773"/>
    <s v="High"/>
    <s v="Low Risk"/>
    <s v="Discount Applied"/>
    <s v="Other"/>
    <n v="1095"/>
  </r>
  <r>
    <x v="4"/>
    <n v="0.05"/>
    <n v="5.74"/>
    <n v="5.3"/>
    <n v="2601"/>
    <s v="Malcolm French"/>
    <s v="Regular Air"/>
    <s v="Home Office"/>
    <s v="Office Supplies"/>
    <s v="Scissors, Rulers and Trimmers"/>
    <s v="Small Pack"/>
    <s v="Acme Kleencut® Forged Steel Scissors"/>
    <n v="0.55000000000000004"/>
    <x v="0"/>
    <x v="1"/>
    <s v="New Hampshire"/>
    <x v="670"/>
    <n v="3054"/>
    <d v="2015-03-21T00:00:00"/>
    <d v="2015-03-26T00:00:00"/>
    <n v="-50.75"/>
    <n v="7"/>
    <n v="42.02"/>
    <n v="87382"/>
    <s v="Low"/>
    <s v="Low Risk"/>
    <s v="Discount Applied"/>
    <s v="Other"/>
    <n v="1604"/>
  </r>
  <r>
    <x v="2"/>
    <n v="7.0000000000000007E-2"/>
    <n v="200.99"/>
    <n v="4.2"/>
    <n v="2603"/>
    <s v="Penny Leach"/>
    <s v="Regular Air"/>
    <s v="Home Office"/>
    <s v="Technology"/>
    <s v="Telephones and Communication"/>
    <s v="Small Box"/>
    <s v="2160i"/>
    <n v="0.59"/>
    <x v="0"/>
    <x v="1"/>
    <s v="New Jersey"/>
    <x v="671"/>
    <n v="7601"/>
    <d v="2015-04-05T00:00:00"/>
    <d v="2015-04-06T00:00:00"/>
    <n v="2225.0761200000002"/>
    <n v="22"/>
    <n v="3705.14"/>
    <n v="87383"/>
    <s v="High"/>
    <s v="Low Risk"/>
    <s v="Discount Applied"/>
    <s v="Other"/>
    <n v="133"/>
  </r>
  <r>
    <x v="2"/>
    <n v="0.01"/>
    <n v="297.48"/>
    <n v="18.059999999999999"/>
    <n v="2604"/>
    <s v="Gina Curry"/>
    <s v="Delivery Truck"/>
    <s v="Home Office"/>
    <s v="Technology"/>
    <s v="Office Machines"/>
    <s v="Jumbo Drum"/>
    <s v="Panasonic KX-P3200 Dot Matrix Printer"/>
    <n v="0.6"/>
    <x v="0"/>
    <x v="1"/>
    <s v="New Jersey"/>
    <x v="672"/>
    <n v="8830"/>
    <d v="2015-04-05T00:00:00"/>
    <d v="2015-04-06T00:00:00"/>
    <n v="-338.18083200000001"/>
    <n v="3"/>
    <n v="945.36"/>
    <n v="87383"/>
    <s v="Low"/>
    <s v="Low Risk"/>
    <s v="Discount Applied"/>
    <s v="Other"/>
    <n v="435"/>
  </r>
  <r>
    <x v="0"/>
    <n v="0.09"/>
    <n v="5.4"/>
    <n v="7.78"/>
    <n v="2610"/>
    <s v="Tommy Lutz"/>
    <s v="Regular Air"/>
    <s v="Home Office"/>
    <s v="Office Supplies"/>
    <s v="Binders and Binder Accessories"/>
    <s v="Small Box"/>
    <s v="3M Organizer Strips"/>
    <n v="0.37"/>
    <x v="0"/>
    <x v="0"/>
    <s v="California"/>
    <x v="663"/>
    <n v="95616"/>
    <d v="2015-05-16T00:00:00"/>
    <d v="2015-05-17T00:00:00"/>
    <n v="-136.25200000000001"/>
    <n v="9"/>
    <n v="49.24"/>
    <n v="86118"/>
    <s v="Low"/>
    <s v="Low Risk"/>
    <s v="Discount Applied"/>
    <s v="Other"/>
    <n v="1539"/>
  </r>
  <r>
    <x v="4"/>
    <n v="0.02"/>
    <n v="50.98"/>
    <n v="13.66"/>
    <n v="2613"/>
    <s v="Anthony Stanley"/>
    <s v="Express Air"/>
    <s v="Home Office"/>
    <s v="Office Supplies"/>
    <s v="Appliances"/>
    <s v="Small Box"/>
    <s v="Eureka The Boss® Cordless Rechargeable Stick Vac"/>
    <n v="0.57999999999999996"/>
    <x v="0"/>
    <x v="1"/>
    <s v="New Jersey"/>
    <x v="673"/>
    <n v="8863"/>
    <d v="2015-01-24T00:00:00"/>
    <d v="2015-01-24T00:00:00"/>
    <n v="-25.76"/>
    <n v="1"/>
    <n v="68.45"/>
    <n v="86119"/>
    <s v="Low"/>
    <s v="Low Risk"/>
    <s v="Discount Applied"/>
    <s v="Other"/>
    <n v="1401"/>
  </r>
  <r>
    <x v="2"/>
    <n v="0"/>
    <n v="2.6"/>
    <n v="2.4"/>
    <n v="2616"/>
    <s v="Laurence Hull"/>
    <s v="Regular Air"/>
    <s v="Home Office"/>
    <s v="Office Supplies"/>
    <s v="Pens &amp; Art Supplies"/>
    <s v="Wrap Bag"/>
    <s v="12 Colored Short Pencils"/>
    <n v="0.57999999999999996"/>
    <x v="0"/>
    <x v="2"/>
    <s v="Michigan"/>
    <x v="674"/>
    <n v="49002"/>
    <d v="2015-03-11T00:00:00"/>
    <d v="2015-03-13T00:00:00"/>
    <n v="-45.21"/>
    <n v="16"/>
    <n v="44.75"/>
    <n v="91495"/>
    <s v="Low"/>
    <s v="Low Risk"/>
    <s v="No Discount"/>
    <s v="Other"/>
    <n v="1578"/>
  </r>
  <r>
    <x v="1"/>
    <n v="0.1"/>
    <n v="3.25"/>
    <n v="49"/>
    <n v="2617"/>
    <s v="Gerald Crabtree"/>
    <s v="Regular Air"/>
    <s v="Home Office"/>
    <s v="Office Supplies"/>
    <s v="Appliances"/>
    <s v="Large Box"/>
    <s v="Bravo II™ Megaboss® 12-Amp Hard Body Upright, Replacement Belts, 2 Belts per Pack"/>
    <n v="0.56000000000000005"/>
    <x v="0"/>
    <x v="2"/>
    <s v="South Dakota"/>
    <x v="675"/>
    <n v="57401"/>
    <d v="2015-06-27T00:00:00"/>
    <d v="2015-06-28T00:00:00"/>
    <n v="-286.245"/>
    <n v="6"/>
    <n v="40.69"/>
    <n v="91496"/>
    <s v="Low"/>
    <s v="Low Risk"/>
    <s v="Discount Applied"/>
    <s v="Other"/>
    <n v="1614"/>
  </r>
  <r>
    <x v="3"/>
    <n v="0.1"/>
    <n v="7.64"/>
    <n v="1.39"/>
    <n v="2618"/>
    <s v="Amy Hamrick Melvin"/>
    <s v="Regular Air"/>
    <s v="Home Office"/>
    <s v="Office Supplies"/>
    <s v="Envelopes"/>
    <s v="Small Box"/>
    <s v="Security-Tint Envelopes"/>
    <n v="0.36"/>
    <x v="0"/>
    <x v="1"/>
    <s v="New York"/>
    <x v="8"/>
    <n v="10004"/>
    <d v="2015-01-17T00:00:00"/>
    <d v="2015-01-19T00:00:00"/>
    <n v="16.12"/>
    <n v="18"/>
    <n v="130.11000000000001"/>
    <n v="46884"/>
    <s v="High"/>
    <s v="Low Risk"/>
    <s v="Discount Applied"/>
    <s v="Other"/>
    <n v="1134"/>
  </r>
  <r>
    <x v="3"/>
    <n v="0"/>
    <n v="125.99"/>
    <n v="2.5"/>
    <n v="2618"/>
    <s v="Amy Hamrick Melvin"/>
    <s v="Regular Air"/>
    <s v="Home Office"/>
    <s v="Technology"/>
    <s v="Telephones and Communication"/>
    <s v="Small Box"/>
    <s v="6162"/>
    <n v="0.59"/>
    <x v="0"/>
    <x v="1"/>
    <s v="New York"/>
    <x v="8"/>
    <n v="10004"/>
    <d v="2015-01-17T00:00:00"/>
    <d v="2015-01-19T00:00:00"/>
    <n v="-815.90079999999989"/>
    <n v="3"/>
    <n v="337.34"/>
    <n v="46884"/>
    <s v="Low"/>
    <s v="Low Risk"/>
    <s v="No Discount"/>
    <s v="Other"/>
    <n v="783"/>
  </r>
  <r>
    <x v="3"/>
    <n v="0.1"/>
    <n v="11.55"/>
    <n v="2.36"/>
    <n v="2618"/>
    <s v="Amy Hamrick Melvin"/>
    <s v="Regular Air"/>
    <s v="Home Office"/>
    <s v="Office Supplies"/>
    <s v="Pens &amp; Art Supplies"/>
    <s v="Wrap Bag"/>
    <s v="Newell 309"/>
    <n v="0.55000000000000004"/>
    <x v="0"/>
    <x v="1"/>
    <s v="New York"/>
    <x v="8"/>
    <n v="10004"/>
    <d v="2015-01-17T00:00:00"/>
    <d v="2015-01-18T00:00:00"/>
    <n v="15.808000000000003"/>
    <n v="25"/>
    <n v="280.43"/>
    <n v="46884"/>
    <s v="High"/>
    <s v="Low Risk"/>
    <s v="Discount Applied"/>
    <s v="Other"/>
    <n v="849"/>
  </r>
  <r>
    <x v="0"/>
    <n v="0.05"/>
    <n v="4.84"/>
    <n v="0.71"/>
    <n v="2618"/>
    <s v="Amy Hamrick Melvin"/>
    <s v="Express Air"/>
    <s v="Home Office"/>
    <s v="Office Supplies"/>
    <s v="Pens &amp; Art Supplies"/>
    <s v="Wrap Bag"/>
    <s v="*Staples* Highlighting Markers"/>
    <n v="0.52"/>
    <x v="0"/>
    <x v="1"/>
    <s v="New York"/>
    <x v="8"/>
    <n v="10004"/>
    <d v="2015-03-23T00:00:00"/>
    <d v="2015-03-23T00:00:00"/>
    <n v="29.17"/>
    <n v="20"/>
    <n v="103.39"/>
    <n v="34017"/>
    <s v="High"/>
    <s v="Low Risk"/>
    <s v="Discount Applied"/>
    <s v="Other"/>
    <n v="1219"/>
  </r>
  <r>
    <x v="0"/>
    <n v="0.01"/>
    <n v="14.98"/>
    <n v="7.69"/>
    <n v="2618"/>
    <s v="Amy Hamrick Melvin"/>
    <s v="Regular Air"/>
    <s v="Home Office"/>
    <s v="Office Supplies"/>
    <s v="Storage &amp; Organization"/>
    <s v="Small Box"/>
    <s v="Super Decoflex Portable Personal File"/>
    <n v="0.56999999999999995"/>
    <x v="0"/>
    <x v="1"/>
    <s v="New York"/>
    <x v="8"/>
    <n v="10004"/>
    <d v="2015-03-23T00:00:00"/>
    <d v="2015-03-25T00:00:00"/>
    <n v="-48.97"/>
    <n v="28"/>
    <n v="435.39"/>
    <n v="34017"/>
    <s v="Low"/>
    <s v="Low Risk"/>
    <s v="Discount Applied"/>
    <s v="Other"/>
    <n v="689"/>
  </r>
  <r>
    <x v="2"/>
    <n v="0.1"/>
    <n v="20.27"/>
    <n v="3.99"/>
    <n v="2618"/>
    <s v="Amy Hamrick Melvin"/>
    <s v="Regular Air"/>
    <s v="Home Office"/>
    <s v="Office Supplies"/>
    <s v="Appliances"/>
    <s v="Small Box"/>
    <s v="Fellowes Mighty 8 Compact Surge Protector"/>
    <n v="0.56999999999999995"/>
    <x v="0"/>
    <x v="1"/>
    <s v="New York"/>
    <x v="8"/>
    <n v="10004"/>
    <d v="2015-03-23T00:00:00"/>
    <d v="2015-03-24T00:00:00"/>
    <n v="84.05"/>
    <n v="53"/>
    <n v="1051.52"/>
    <n v="53153"/>
    <s v="High"/>
    <s v="Low Risk"/>
    <s v="Discount Applied"/>
    <s v="Other"/>
    <n v="407"/>
  </r>
  <r>
    <x v="0"/>
    <n v="0.05"/>
    <n v="4.84"/>
    <n v="0.71"/>
    <n v="2619"/>
    <s v="Brandon E Shepherd"/>
    <s v="Express Air"/>
    <s v="Home Office"/>
    <s v="Office Supplies"/>
    <s v="Pens &amp; Art Supplies"/>
    <s v="Wrap Bag"/>
    <s v="*Staples* Highlighting Markers"/>
    <n v="0.52"/>
    <x v="0"/>
    <x v="2"/>
    <s v="South Dakota"/>
    <x v="676"/>
    <n v="57103"/>
    <d v="2015-03-23T00:00:00"/>
    <d v="2015-03-23T00:00:00"/>
    <n v="17.836500000000001"/>
    <n v="5"/>
    <n v="25.85"/>
    <n v="88014"/>
    <s v="High"/>
    <s v="Low Risk"/>
    <s v="Discount Applied"/>
    <s v="Other"/>
    <n v="1759"/>
  </r>
  <r>
    <x v="1"/>
    <n v="0.1"/>
    <n v="30.98"/>
    <n v="8.99"/>
    <n v="2619"/>
    <s v="Brandon E Shepherd"/>
    <s v="Regular Air"/>
    <s v="Home Office"/>
    <s v="Office Supplies"/>
    <s v="Pens &amp; Art Supplies"/>
    <s v="Small Pack"/>
    <s v="Boston School Pro Electric Pencil Sharpener, 1670"/>
    <n v="0.57999999999999996"/>
    <x v="0"/>
    <x v="2"/>
    <s v="South Dakota"/>
    <x v="676"/>
    <n v="57103"/>
    <d v="2015-02-09T00:00:00"/>
    <d v="2015-02-11T00:00:00"/>
    <n v="-20.222799999999999"/>
    <n v="4"/>
    <n v="119.37"/>
    <n v="88015"/>
    <s v="Low"/>
    <s v="Low Risk"/>
    <s v="Discount Applied"/>
    <s v="Other"/>
    <n v="1173"/>
  </r>
  <r>
    <x v="2"/>
    <n v="0.1"/>
    <n v="20.27"/>
    <n v="3.99"/>
    <n v="2620"/>
    <s v="Phyllis Little"/>
    <s v="Regular Air"/>
    <s v="Home Office"/>
    <s v="Office Supplies"/>
    <s v="Appliances"/>
    <s v="Small Box"/>
    <s v="Fellowes Mighty 8 Compact Surge Protector"/>
    <n v="0.56999999999999995"/>
    <x v="0"/>
    <x v="3"/>
    <s v="Tennessee"/>
    <x v="677"/>
    <n v="38134"/>
    <d v="2015-03-23T00:00:00"/>
    <d v="2015-03-24T00:00:00"/>
    <n v="381.61799999999994"/>
    <n v="13"/>
    <n v="257.92"/>
    <n v="88017"/>
    <s v="High"/>
    <s v="Low Risk"/>
    <s v="Discount Applied"/>
    <s v="Other"/>
    <n v="884"/>
  </r>
  <r>
    <x v="0"/>
    <n v="0.03"/>
    <n v="40.97"/>
    <n v="8.99"/>
    <n v="2621"/>
    <s v="Robyn Hayes"/>
    <s v="Express Air"/>
    <s v="Home Office"/>
    <s v="Office Supplies"/>
    <s v="Pens &amp; Art Supplies"/>
    <s v="Small Pack"/>
    <s v="Sanford 52201 APSCO Electric Pencil Sharpener"/>
    <n v="0.59"/>
    <x v="0"/>
    <x v="3"/>
    <s v="Tennessee"/>
    <x v="678"/>
    <n v="37027"/>
    <d v="2015-03-19T00:00:00"/>
    <d v="2015-03-20T00:00:00"/>
    <n v="-177.05799999999999"/>
    <n v="5"/>
    <n v="207.22"/>
    <n v="88016"/>
    <s v="Low"/>
    <s v="Low Risk"/>
    <s v="Discount Applied"/>
    <s v="Other"/>
    <n v="966"/>
  </r>
  <r>
    <x v="0"/>
    <n v="0.1"/>
    <n v="41.94"/>
    <n v="2.99"/>
    <n v="2626"/>
    <s v="Lillian Fischer"/>
    <s v="Regular Air"/>
    <s v="Home Office"/>
    <s v="Office Supplies"/>
    <s v="Binders and Binder Accessories"/>
    <s v="Small Box"/>
    <s v="Avery Trapezoid Extra Heavy Duty 4&quot; Binders"/>
    <n v="0.35"/>
    <x v="0"/>
    <x v="0"/>
    <s v="California"/>
    <x v="370"/>
    <n v="94025"/>
    <d v="2015-02-07T00:00:00"/>
    <d v="2015-02-08T00:00:00"/>
    <n v="164.08199999999999"/>
    <n v="6"/>
    <n v="237.8"/>
    <n v="90927"/>
    <s v="High"/>
    <s v="Low Risk"/>
    <s v="Discount Applied"/>
    <s v="Other"/>
    <n v="919"/>
  </r>
  <r>
    <x v="3"/>
    <n v="0.02"/>
    <n v="30.53"/>
    <n v="19.989999999999998"/>
    <n v="2628"/>
    <s v="Danielle P Rao"/>
    <s v="Express Air"/>
    <s v="Home Office"/>
    <s v="Office Supplies"/>
    <s v="Labels"/>
    <s v="Small Box"/>
    <s v="Avery 4027 File Folder Labels for Dot Matrix Printers, 5000 Labels per Box, White"/>
    <n v="0.39"/>
    <x v="0"/>
    <x v="2"/>
    <s v="Oklahoma"/>
    <x v="627"/>
    <n v="73160"/>
    <d v="2015-01-17T00:00:00"/>
    <d v="2015-01-19T00:00:00"/>
    <n v="-54.63"/>
    <n v="14"/>
    <n v="448.47"/>
    <n v="85916"/>
    <s v="Low"/>
    <s v="Low Risk"/>
    <s v="Discount Applied"/>
    <s v="Other"/>
    <n v="681"/>
  </r>
  <r>
    <x v="2"/>
    <n v="0.01"/>
    <n v="194.3"/>
    <n v="11.54"/>
    <n v="2630"/>
    <s v="Betsy Puckett"/>
    <s v="Regular Air"/>
    <s v="Home Office"/>
    <s v="Furniture"/>
    <s v="Office Furnishings"/>
    <s v="Large Box"/>
    <s v="Electrix Halogen Magnifier Lamp"/>
    <n v="0.59"/>
    <x v="0"/>
    <x v="2"/>
    <s v="Oklahoma"/>
    <x v="679"/>
    <n v="73071"/>
    <d v="2015-01-05T00:00:00"/>
    <d v="2015-01-07T00:00:00"/>
    <n v="690.17939999999999"/>
    <n v="5"/>
    <n v="1000.26"/>
    <n v="85914"/>
    <s v="High"/>
    <s v="Low Risk"/>
    <s v="Discount Applied"/>
    <s v="Other"/>
    <n v="423"/>
  </r>
  <r>
    <x v="2"/>
    <n v="0.02"/>
    <n v="209.84"/>
    <n v="21.21"/>
    <n v="2630"/>
    <s v="Betsy Puckett"/>
    <s v="Regular Air"/>
    <s v="Home Office"/>
    <s v="Furniture"/>
    <s v="Office Furnishings"/>
    <s v="Large Box"/>
    <s v="Luxo Professional Fluorescent Magnifier Lamp with Clamp-Mount Base"/>
    <n v="0.59"/>
    <x v="0"/>
    <x v="2"/>
    <s v="Oklahoma"/>
    <x v="679"/>
    <n v="73071"/>
    <d v="2015-01-05T00:00:00"/>
    <d v="2015-01-06T00:00:00"/>
    <n v="1507.6430999999998"/>
    <n v="10"/>
    <n v="2184.9899999999998"/>
    <n v="85914"/>
    <s v="High"/>
    <s v="Low Risk"/>
    <s v="Discount Applied"/>
    <s v="Other"/>
    <n v="224"/>
  </r>
  <r>
    <x v="2"/>
    <n v="0"/>
    <n v="145.44999999999999"/>
    <n v="17.850000000000001"/>
    <n v="2630"/>
    <s v="Betsy Puckett"/>
    <s v="Delivery Truck"/>
    <s v="Home Office"/>
    <s v="Technology"/>
    <s v="Office Machines"/>
    <s v="Jumbo Drum"/>
    <s v="Panasonic KX-P1150 Dot Matrix Printer"/>
    <n v="0.56000000000000005"/>
    <x v="0"/>
    <x v="2"/>
    <s v="Oklahoma"/>
    <x v="679"/>
    <n v="73071"/>
    <d v="2015-01-05T00:00:00"/>
    <d v="2015-01-07T00:00:00"/>
    <n v="801.74680000000012"/>
    <n v="8"/>
    <n v="1191.2"/>
    <n v="85914"/>
    <s v="High"/>
    <s v="Low Risk"/>
    <s v="No Discount"/>
    <s v="Other"/>
    <n v="372"/>
  </r>
  <r>
    <x v="0"/>
    <n v="7.0000000000000007E-2"/>
    <n v="65.989999999999995"/>
    <n v="5.99"/>
    <n v="2630"/>
    <s v="Betsy Puckett"/>
    <s v="Regular Air"/>
    <s v="Home Office"/>
    <s v="Technology"/>
    <s v="Telephones and Communication"/>
    <s v="Small Box"/>
    <s v="i1000"/>
    <n v="0.57999999999999996"/>
    <x v="0"/>
    <x v="2"/>
    <s v="Oklahoma"/>
    <x v="679"/>
    <n v="73071"/>
    <d v="2015-01-07T00:00:00"/>
    <d v="2015-01-08T00:00:00"/>
    <n v="-139.18256"/>
    <n v="3"/>
    <n v="165.71"/>
    <n v="85915"/>
    <s v="Low"/>
    <s v="Low Risk"/>
    <s v="Discount Applied"/>
    <s v="Other"/>
    <n v="1047"/>
  </r>
  <r>
    <x v="4"/>
    <n v="0.05"/>
    <n v="100.97"/>
    <n v="7.18"/>
    <n v="2638"/>
    <s v="Alicia Wood Shah"/>
    <s v="Express Air"/>
    <s v="Home Office"/>
    <s v="Technology"/>
    <s v="Computer Peripherals"/>
    <s v="Small Box"/>
    <s v="Gyration Ultra Cordless Optical Suite"/>
    <n v="0.46"/>
    <x v="0"/>
    <x v="0"/>
    <s v="Idaho"/>
    <x v="680"/>
    <n v="83704"/>
    <d v="2015-06-08T00:00:00"/>
    <d v="2015-06-08T00:00:00"/>
    <n v="881.46809999999994"/>
    <n v="13"/>
    <n v="1277.49"/>
    <n v="90951"/>
    <s v="High"/>
    <s v="Low Risk"/>
    <s v="Discount Applied"/>
    <s v="Other"/>
    <n v="355"/>
  </r>
  <r>
    <x v="1"/>
    <n v="0.05"/>
    <n v="4.9800000000000004"/>
    <n v="0.49"/>
    <n v="2639"/>
    <s v="Marianne Connor"/>
    <s v="Regular Air"/>
    <s v="Home Office"/>
    <s v="Office Supplies"/>
    <s v="Labels"/>
    <s v="Small Box"/>
    <s v="Avery White Multi-Purpose Labels"/>
    <n v="0.39"/>
    <x v="0"/>
    <x v="0"/>
    <s v="New Mexico"/>
    <x v="151"/>
    <n v="88201"/>
    <d v="2015-03-19T00:00:00"/>
    <d v="2015-03-19T00:00:00"/>
    <n v="3.84"/>
    <n v="3"/>
    <n v="14.2"/>
    <n v="90952"/>
    <s v="High"/>
    <s v="Low Risk"/>
    <s v="Discount Applied"/>
    <s v="Other"/>
    <n v="1875"/>
  </r>
  <r>
    <x v="4"/>
    <n v="0.1"/>
    <n v="10.98"/>
    <n v="3.99"/>
    <n v="2647"/>
    <s v="Teresa Bishop"/>
    <s v="Regular Air"/>
    <s v="Home Office"/>
    <s v="Office Supplies"/>
    <s v="Appliances"/>
    <s v="Small Box"/>
    <s v="Staples Surge Protector 6 outlet"/>
    <n v="0.57999999999999996"/>
    <x v="0"/>
    <x v="0"/>
    <s v="California"/>
    <x v="681"/>
    <n v="93309"/>
    <d v="2015-03-17T00:00:00"/>
    <d v="2015-03-24T00:00:00"/>
    <n v="-21.03"/>
    <n v="5"/>
    <n v="52.21"/>
    <n v="91386"/>
    <s v="Low"/>
    <s v="Low Risk"/>
    <s v="Discount Applied"/>
    <s v="Other"/>
    <n v="1518"/>
  </r>
  <r>
    <x v="4"/>
    <n v="0.01"/>
    <n v="39.979999999999997"/>
    <n v="9.1999999999999993"/>
    <n v="2647"/>
    <s v="Teresa Bishop"/>
    <s v="Regular Air"/>
    <s v="Home Office"/>
    <s v="Furniture"/>
    <s v="Office Furnishings"/>
    <s v="Wrap Bag"/>
    <s v="Eldon Radial Chair Mat for Low to Medium Pile Carpets"/>
    <n v="0.65"/>
    <x v="0"/>
    <x v="0"/>
    <s v="California"/>
    <x v="681"/>
    <n v="93309"/>
    <d v="2015-03-17T00:00:00"/>
    <d v="2015-03-19T00:00:00"/>
    <n v="117.52079999999998"/>
    <n v="4"/>
    <n v="170.32"/>
    <n v="91386"/>
    <s v="High"/>
    <s v="Low Risk"/>
    <s v="Discount Applied"/>
    <s v="Other"/>
    <n v="1040"/>
  </r>
  <r>
    <x v="0"/>
    <n v="0.01"/>
    <n v="39.979999999999997"/>
    <n v="4"/>
    <n v="2649"/>
    <s v="Leo J Olson"/>
    <s v="Regular Air"/>
    <s v="Home Office"/>
    <s v="Technology"/>
    <s v="Computer Peripherals"/>
    <s v="Small Box"/>
    <s v="Microsoft Natural Keyboard Elite"/>
    <n v="0.7"/>
    <x v="0"/>
    <x v="1"/>
    <s v="Maryland"/>
    <x v="608"/>
    <n v="21040"/>
    <d v="2015-06-11T00:00:00"/>
    <d v="2015-06-12T00:00:00"/>
    <n v="-30.808"/>
    <n v="5"/>
    <n v="203.29"/>
    <n v="88814"/>
    <s v="Low"/>
    <s v="Low Risk"/>
    <s v="Discount Applied"/>
    <s v="Other"/>
    <n v="973"/>
  </r>
  <r>
    <x v="2"/>
    <n v="0.05"/>
    <n v="35.99"/>
    <n v="5.99"/>
    <n v="2650"/>
    <s v="Joanne Chu"/>
    <s v="Regular Air"/>
    <s v="Home Office"/>
    <s v="Technology"/>
    <s v="Telephones and Communication"/>
    <s v="Wrap Bag"/>
    <s v="Accessory41"/>
    <n v="0.38"/>
    <x v="0"/>
    <x v="1"/>
    <s v="Pennsylvania"/>
    <x v="682"/>
    <n v="15234"/>
    <d v="2015-05-04T00:00:00"/>
    <d v="2015-05-05T00:00:00"/>
    <n v="524.31719999999996"/>
    <n v="26"/>
    <n v="759.88"/>
    <n v="88815"/>
    <s v="High"/>
    <s v="Low Risk"/>
    <s v="Discount Applied"/>
    <s v="Other"/>
    <n v="504"/>
  </r>
  <r>
    <x v="3"/>
    <n v="0.06"/>
    <n v="47.9"/>
    <n v="5.86"/>
    <n v="2652"/>
    <s v="Brenda Ross"/>
    <s v="Regular Air"/>
    <s v="Home Office"/>
    <s v="Office Supplies"/>
    <s v="Paper"/>
    <s v="Small Box"/>
    <s v="Xerox 1938"/>
    <n v="0.37"/>
    <x v="0"/>
    <x v="0"/>
    <s v="California"/>
    <x v="681"/>
    <n v="93309"/>
    <d v="2015-05-25T00:00:00"/>
    <d v="2015-05-27T00:00:00"/>
    <n v="21.78"/>
    <n v="2"/>
    <n v="94.2"/>
    <n v="89361"/>
    <s v="High"/>
    <s v="Low Risk"/>
    <s v="Discount Applied"/>
    <s v="Other"/>
    <n v="1265"/>
  </r>
  <r>
    <x v="1"/>
    <n v="0.05"/>
    <n v="4.9800000000000004"/>
    <n v="4.62"/>
    <n v="2653"/>
    <s v="Leo Kane"/>
    <s v="Regular Air"/>
    <s v="Home Office"/>
    <s v="Technology"/>
    <s v="Computer Peripherals"/>
    <s v="Small Pack"/>
    <s v="Imation 3.5&quot;, DISKETTE 44766 HGHLD3.52HD/FM, 10/Pack"/>
    <n v="0.64"/>
    <x v="0"/>
    <x v="2"/>
    <s v="Kansas"/>
    <x v="683"/>
    <n v="67037"/>
    <d v="2015-02-22T00:00:00"/>
    <d v="2015-02-23T00:00:00"/>
    <n v="-98.35"/>
    <n v="7"/>
    <n v="34.32"/>
    <n v="89360"/>
    <s v="Low"/>
    <s v="Low Risk"/>
    <s v="Discount Applied"/>
    <s v="Other"/>
    <n v="1672"/>
  </r>
  <r>
    <x v="1"/>
    <n v="0.02"/>
    <n v="34.229999999999997"/>
    <n v="5.0199999999999996"/>
    <n v="2653"/>
    <s v="Leo Kane"/>
    <s v="Regular Air"/>
    <s v="Home Office"/>
    <s v="Furniture"/>
    <s v="Office Furnishings"/>
    <s v="Small Box"/>
    <s v="Hand-Finished Solid Wood Document Frame"/>
    <n v="0.55000000000000004"/>
    <x v="0"/>
    <x v="2"/>
    <s v="Kansas"/>
    <x v="683"/>
    <n v="67037"/>
    <d v="2015-02-22T00:00:00"/>
    <d v="2015-02-24T00:00:00"/>
    <n v="270.79049999999995"/>
    <n v="11"/>
    <n v="392.45"/>
    <n v="89360"/>
    <s v="High"/>
    <s v="Low Risk"/>
    <s v="Discount Applied"/>
    <s v="Other"/>
    <n v="722"/>
  </r>
  <r>
    <x v="3"/>
    <n v="0.09"/>
    <n v="89.99"/>
    <n v="42"/>
    <n v="2655"/>
    <s v="Benjamin Lam"/>
    <s v="Delivery Truck"/>
    <s v="Home Office"/>
    <s v="Furniture"/>
    <s v="Chairs &amp; Chairmats"/>
    <s v="Jumbo Drum"/>
    <s v="Global Leather Task Chair, Black"/>
    <n v="0.66"/>
    <x v="0"/>
    <x v="3"/>
    <s v="Georgia"/>
    <x v="135"/>
    <n v="30318"/>
    <d v="2015-04-18T00:00:00"/>
    <d v="2015-04-18T00:00:00"/>
    <n v="223.416"/>
    <n v="6"/>
    <n v="511.25"/>
    <n v="86063"/>
    <s v="High"/>
    <s v="Low Risk"/>
    <s v="Discount Applied"/>
    <s v="Other"/>
    <n v="639"/>
  </r>
  <r>
    <x v="2"/>
    <n v="7.0000000000000007E-2"/>
    <n v="2.94"/>
    <n v="0.81"/>
    <n v="2655"/>
    <s v="Benjamin Lam"/>
    <s v="Regular Air"/>
    <s v="Home Office"/>
    <s v="Office Supplies"/>
    <s v="Pens &amp; Art Supplies"/>
    <s v="Wrap Bag"/>
    <s v="Prang Colored Pencils"/>
    <n v="0.4"/>
    <x v="0"/>
    <x v="3"/>
    <s v="Georgia"/>
    <x v="135"/>
    <n v="30318"/>
    <d v="2015-04-08T00:00:00"/>
    <d v="2015-04-09T00:00:00"/>
    <n v="-93.927400000000006"/>
    <n v="10"/>
    <n v="29.88"/>
    <n v="86064"/>
    <s v="Low"/>
    <s v="Low Risk"/>
    <s v="Discount Applied"/>
    <s v="Other"/>
    <n v="1717"/>
  </r>
  <r>
    <x v="2"/>
    <n v="0.01"/>
    <n v="138.13999999999999"/>
    <n v="35"/>
    <n v="2660"/>
    <s v="Jeffrey Page"/>
    <s v="Regular Air"/>
    <s v="Home Office"/>
    <s v="Office Supplies"/>
    <s v="Storage &amp; Organization"/>
    <s v="Large Box"/>
    <s v="SAFCO Commercial Wire Shelving, Black"/>
    <m/>
    <x v="0"/>
    <x v="1"/>
    <s v="Maine"/>
    <x v="269"/>
    <n v="4038"/>
    <d v="2015-02-24T00:00:00"/>
    <d v="2015-02-26T00:00:00"/>
    <n v="-321.51"/>
    <n v="4"/>
    <n v="599.03"/>
    <n v="86486"/>
    <s v="Low"/>
    <s v="High Risk"/>
    <s v="Discount Applied"/>
    <s v="Other"/>
    <n v="588"/>
  </r>
  <r>
    <x v="0"/>
    <n v="0.04"/>
    <n v="90.24"/>
    <n v="0.99"/>
    <n v="2667"/>
    <s v="Pat Baker"/>
    <s v="Regular Air"/>
    <s v="Home Office"/>
    <s v="Office Supplies"/>
    <s v="Appliances"/>
    <s v="Small Box"/>
    <s v="Kensington 6 Outlet MasterPiece® HOMEOFFICE Power Control Center"/>
    <n v="0.56000000000000005"/>
    <x v="0"/>
    <x v="1"/>
    <s v="Ohio"/>
    <x v="10"/>
    <n v="44107"/>
    <d v="2015-04-02T00:00:00"/>
    <d v="2015-04-04T00:00:00"/>
    <n v="246.2748"/>
    <n v="4"/>
    <n v="356.92"/>
    <n v="87831"/>
    <s v="High"/>
    <s v="Low Risk"/>
    <s v="Discount Applied"/>
    <s v="Other"/>
    <n v="762"/>
  </r>
  <r>
    <x v="0"/>
    <n v="0.09"/>
    <n v="47.9"/>
    <n v="5.86"/>
    <n v="2667"/>
    <s v="Pat Baker"/>
    <s v="Express Air"/>
    <s v="Home Office"/>
    <s v="Office Supplies"/>
    <s v="Paper"/>
    <s v="Small Box"/>
    <s v="Xerox 1938"/>
    <n v="0.37"/>
    <x v="0"/>
    <x v="1"/>
    <s v="Ohio"/>
    <x v="10"/>
    <n v="44107"/>
    <d v="2015-04-02T00:00:00"/>
    <d v="2015-04-04T00:00:00"/>
    <n v="93.950399999999988"/>
    <n v="3"/>
    <n v="136.16"/>
    <n v="87831"/>
    <s v="High"/>
    <s v="Low Risk"/>
    <s v="Discount Applied"/>
    <s v="Other"/>
    <n v="1116"/>
  </r>
  <r>
    <x v="0"/>
    <n v="0.04"/>
    <n v="10.4"/>
    <n v="5.4"/>
    <n v="2668"/>
    <s v="Carlos Hanson"/>
    <s v="Regular Air"/>
    <s v="Home Office"/>
    <s v="Furniture"/>
    <s v="Office Furnishings"/>
    <s v="Small Pack"/>
    <s v="Executive Impressions 8-1/2&quot; Career Panel/Partition Cubicle Clock"/>
    <n v="0.51"/>
    <x v="0"/>
    <x v="2"/>
    <s v="South Dakota"/>
    <x v="684"/>
    <n v="57701"/>
    <d v="2015-03-28T00:00:00"/>
    <d v="2015-03-29T00:00:00"/>
    <n v="29.98"/>
    <n v="12"/>
    <n v="130.74"/>
    <n v="87830"/>
    <s v="High"/>
    <s v="Low Risk"/>
    <s v="Discount Applied"/>
    <s v="Other"/>
    <n v="1132"/>
  </r>
  <r>
    <x v="0"/>
    <n v="0.08"/>
    <n v="4.28"/>
    <n v="4.79"/>
    <n v="2668"/>
    <s v="Carlos Hanson"/>
    <s v="Regular Air"/>
    <s v="Home Office"/>
    <s v="Office Supplies"/>
    <s v="Paper"/>
    <s v="Small Box"/>
    <s v="Xerox 1962"/>
    <n v="0.4"/>
    <x v="0"/>
    <x v="2"/>
    <s v="South Dakota"/>
    <x v="684"/>
    <n v="57701"/>
    <d v="2015-03-28T00:00:00"/>
    <d v="2015-03-30T00:00:00"/>
    <n v="-121.2"/>
    <n v="12"/>
    <n v="49.87"/>
    <n v="87830"/>
    <s v="Low"/>
    <s v="Low Risk"/>
    <s v="Discount Applied"/>
    <s v="Other"/>
    <n v="1535"/>
  </r>
  <r>
    <x v="1"/>
    <n v="0.06"/>
    <n v="3.93"/>
    <n v="0.99"/>
    <n v="2668"/>
    <s v="Carlos Hanson"/>
    <s v="Regular Air"/>
    <s v="Home Office"/>
    <s v="Office Supplies"/>
    <s v="Rubber Bands"/>
    <s v="Wrap Bag"/>
    <s v="Staples Vinyl Coated Paper Clips"/>
    <n v="0.39"/>
    <x v="0"/>
    <x v="2"/>
    <s v="South Dakota"/>
    <x v="684"/>
    <n v="57701"/>
    <d v="2015-04-21T00:00:00"/>
    <d v="2015-04-23T00:00:00"/>
    <n v="10.782400000000001"/>
    <n v="6"/>
    <n v="24.18"/>
    <n v="87832"/>
    <s v="High"/>
    <s v="Low Risk"/>
    <s v="Discount Applied"/>
    <s v="Other"/>
    <n v="1777"/>
  </r>
  <r>
    <x v="0"/>
    <n v="0.05"/>
    <n v="165.2"/>
    <n v="19.989999999999998"/>
    <n v="2670"/>
    <s v="Yvonne Mann"/>
    <s v="Regular Air"/>
    <s v="Home Office"/>
    <s v="Office Supplies"/>
    <s v="Storage &amp; Organization"/>
    <s v="Small Box"/>
    <s v="Economy Rollaway Files"/>
    <n v="0.59"/>
    <x v="0"/>
    <x v="0"/>
    <s v="California"/>
    <x v="154"/>
    <n v="90049"/>
    <d v="2015-05-29T00:00:00"/>
    <d v="2015-05-29T00:00:00"/>
    <n v="2008.71"/>
    <n v="167"/>
    <n v="27587.55"/>
    <n v="37924"/>
    <s v="High"/>
    <s v="Low Risk"/>
    <s v="Discount Applied"/>
    <s v="Other"/>
    <n v="5"/>
  </r>
  <r>
    <x v="0"/>
    <n v="0.09"/>
    <n v="17.989999999999998"/>
    <n v="8.65"/>
    <n v="2670"/>
    <s v="Yvonne Mann"/>
    <s v="Regular Air"/>
    <s v="Home Office"/>
    <s v="Office Supplies"/>
    <s v="Pens &amp; Art Supplies"/>
    <s v="Small Box"/>
    <s v="Model L Table or Wall-Mount Pencil Sharpener"/>
    <n v="0.56999999999999995"/>
    <x v="0"/>
    <x v="0"/>
    <s v="California"/>
    <x v="154"/>
    <n v="90049"/>
    <d v="2015-05-29T00:00:00"/>
    <d v="2015-05-29T00:00:00"/>
    <n v="-80.53"/>
    <n v="71"/>
    <n v="1191.58"/>
    <n v="37924"/>
    <s v="Low"/>
    <s v="Low Risk"/>
    <s v="Discount Applied"/>
    <s v="Other"/>
    <n v="371"/>
  </r>
  <r>
    <x v="0"/>
    <n v="0.05"/>
    <n v="165.2"/>
    <n v="19.989999999999998"/>
    <n v="2671"/>
    <s v="Lloyd Fuller"/>
    <s v="Regular Air"/>
    <s v="Home Office"/>
    <s v="Office Supplies"/>
    <s v="Storage &amp; Organization"/>
    <s v="Small Box"/>
    <s v="Economy Rollaway Files"/>
    <n v="0.59"/>
    <x v="0"/>
    <x v="3"/>
    <s v="Tennessee"/>
    <x v="678"/>
    <n v="37027"/>
    <d v="2015-05-29T00:00:00"/>
    <d v="2015-05-29T00:00:00"/>
    <n v="-48.957999999999998"/>
    <n v="42"/>
    <n v="6938.19"/>
    <n v="90551"/>
    <s v="Low"/>
    <s v="Low Risk"/>
    <s v="Discount Applied"/>
    <s v="Other"/>
    <n v="54"/>
  </r>
  <r>
    <x v="2"/>
    <n v="0.03"/>
    <n v="41.32"/>
    <n v="58.66"/>
    <n v="2677"/>
    <s v="Geoffrey Rivera"/>
    <s v="Express Air"/>
    <s v="Home Office"/>
    <s v="Furniture"/>
    <s v="Office Furnishings"/>
    <s v="Medium Box"/>
    <s v="Deflect-o EconoMat Studded, No Bevel Mat for Low Pile Carpeting"/>
    <n v="0.76"/>
    <x v="0"/>
    <x v="3"/>
    <s v="Virginia"/>
    <x v="685"/>
    <n v="22601"/>
    <d v="2015-06-16T00:00:00"/>
    <d v="2015-06-17T00:00:00"/>
    <n v="-32.816000000000003"/>
    <n v="10"/>
    <n v="419.27"/>
    <n v="86633"/>
    <s v="Low"/>
    <s v="Low Risk"/>
    <s v="Discount Applied"/>
    <s v="Other"/>
    <n v="700"/>
  </r>
  <r>
    <x v="2"/>
    <n v="0"/>
    <n v="6.88"/>
    <n v="2"/>
    <n v="2677"/>
    <s v="Geoffrey Rivera"/>
    <s v="Regular Air"/>
    <s v="Home Office"/>
    <s v="Office Supplies"/>
    <s v="Paper"/>
    <s v="Wrap Bag"/>
    <s v="Adams Phone Message Book, 200 Message Capacity, 8 1/16” x 11”"/>
    <n v="0.39"/>
    <x v="0"/>
    <x v="3"/>
    <s v="Virginia"/>
    <x v="685"/>
    <n v="22601"/>
    <d v="2015-06-16T00:00:00"/>
    <d v="2015-06-16T00:00:00"/>
    <n v="-15.61"/>
    <n v="5"/>
    <n v="36"/>
    <n v="86633"/>
    <s v="Low"/>
    <s v="Low Risk"/>
    <s v="No Discount"/>
    <s v="Other"/>
    <n v="1654"/>
  </r>
  <r>
    <x v="4"/>
    <n v="0.09"/>
    <n v="8.74"/>
    <n v="1.39"/>
    <n v="2684"/>
    <s v="Edna Michael"/>
    <s v="Express Air"/>
    <s v="Home Office"/>
    <s v="Office Supplies"/>
    <s v="Envelopes"/>
    <s v="Small Box"/>
    <s v="#10- 4 1/8&quot; x 9 1/2&quot; Recycled Envelopes"/>
    <n v="0.38"/>
    <x v="0"/>
    <x v="3"/>
    <s v="Florida"/>
    <x v="686"/>
    <n v="33952"/>
    <d v="2015-02-15T00:00:00"/>
    <d v="2015-02-20T00:00:00"/>
    <n v="23.616"/>
    <n v="1"/>
    <n v="11.78"/>
    <n v="89146"/>
    <s v="High"/>
    <s v="Low Risk"/>
    <s v="Discount Applied"/>
    <s v="Other"/>
    <n v="1888"/>
  </r>
  <r>
    <x v="4"/>
    <n v="0.09"/>
    <n v="18.97"/>
    <n v="9.0299999999999994"/>
    <n v="2684"/>
    <s v="Edna Michael"/>
    <s v="Regular Air"/>
    <s v="Home Office"/>
    <s v="Office Supplies"/>
    <s v="Paper"/>
    <s v="Small Box"/>
    <s v="Computer Printout Paper with Letter-Trim Perforations"/>
    <n v="0.37"/>
    <x v="0"/>
    <x v="3"/>
    <s v="Florida"/>
    <x v="686"/>
    <n v="33952"/>
    <d v="2015-02-15T00:00:00"/>
    <d v="2015-02-20T00:00:00"/>
    <n v="-1748.0119999999999"/>
    <n v="1"/>
    <n v="20.96"/>
    <n v="89146"/>
    <s v="Low"/>
    <s v="Low Risk"/>
    <s v="Discount Applied"/>
    <s v="Other"/>
    <n v="1801"/>
  </r>
  <r>
    <x v="4"/>
    <n v="7.0000000000000007E-2"/>
    <n v="4.97"/>
    <n v="5.71"/>
    <n v="2684"/>
    <s v="Edna Michael"/>
    <s v="Regular Air"/>
    <s v="Home Office"/>
    <s v="Furniture"/>
    <s v="Office Furnishings"/>
    <s v="Medium Box"/>
    <s v="DAX Value U-Channel Document Frames, Easel Back"/>
    <n v="0.54"/>
    <x v="0"/>
    <x v="3"/>
    <s v="Florida"/>
    <x v="686"/>
    <n v="33952"/>
    <d v="2015-04-10T00:00:00"/>
    <d v="2015-04-15T00:00:00"/>
    <n v="-180.15200000000002"/>
    <n v="5"/>
    <n v="26.66"/>
    <n v="89148"/>
    <s v="Low"/>
    <s v="Low Risk"/>
    <s v="Discount Applied"/>
    <s v="Other"/>
    <n v="1752"/>
  </r>
  <r>
    <x v="4"/>
    <n v="0.09"/>
    <n v="2.62"/>
    <n v="0.8"/>
    <n v="2684"/>
    <s v="Edna Michael"/>
    <s v="Regular Air"/>
    <s v="Home Office"/>
    <s v="Office Supplies"/>
    <s v="Rubber Bands"/>
    <s v="Wrap Bag"/>
    <s v="Staples Metal Binder Clips"/>
    <n v="0.39"/>
    <x v="0"/>
    <x v="3"/>
    <s v="Florida"/>
    <x v="686"/>
    <n v="33952"/>
    <d v="2015-04-10T00:00:00"/>
    <d v="2015-04-12T00:00:00"/>
    <n v="8.3879999999999999"/>
    <n v="12"/>
    <n v="29.55"/>
    <n v="89148"/>
    <s v="High"/>
    <s v="Low Risk"/>
    <s v="Discount Applied"/>
    <s v="Other"/>
    <n v="1721"/>
  </r>
  <r>
    <x v="4"/>
    <n v="0.03"/>
    <n v="65.989999999999995"/>
    <n v="8.8000000000000007"/>
    <n v="2684"/>
    <s v="Edna Michael"/>
    <s v="Regular Air"/>
    <s v="Home Office"/>
    <s v="Technology"/>
    <s v="Telephones and Communication"/>
    <s v="Small Box"/>
    <s v="6120"/>
    <n v="0.57999999999999996"/>
    <x v="0"/>
    <x v="3"/>
    <s v="Florida"/>
    <x v="686"/>
    <n v="33952"/>
    <d v="2015-04-10T00:00:00"/>
    <d v="2015-04-10T00:00:00"/>
    <n v="9.939899999999998"/>
    <n v="21"/>
    <n v="1237.4000000000001"/>
    <n v="89148"/>
    <s v="High"/>
    <s v="Low Risk"/>
    <s v="Discount Applied"/>
    <s v="Other"/>
    <n v="361"/>
  </r>
  <r>
    <x v="0"/>
    <n v="0"/>
    <n v="7.38"/>
    <n v="11.51"/>
    <n v="2685"/>
    <s v="Kathryn Wolfe"/>
    <s v="Regular Air"/>
    <s v="Home Office"/>
    <s v="Office Supplies"/>
    <s v="Binders and Binder Accessories"/>
    <s v="Small Box"/>
    <s v="GBC Plastic Binding Combs"/>
    <n v="0.36"/>
    <x v="0"/>
    <x v="1"/>
    <s v="New York"/>
    <x v="687"/>
    <n v="11803"/>
    <d v="2015-04-04T00:00:00"/>
    <d v="2015-04-05T00:00:00"/>
    <n v="-66.170999999999992"/>
    <n v="2"/>
    <n v="17.64"/>
    <n v="89147"/>
    <s v="Low"/>
    <s v="Low Risk"/>
    <s v="No Discount"/>
    <s v="Other"/>
    <n v="1840"/>
  </r>
  <r>
    <x v="2"/>
    <n v="0.09"/>
    <n v="3.75"/>
    <n v="0.5"/>
    <n v="2689"/>
    <s v="Marlene Gray"/>
    <s v="Regular Air"/>
    <s v="Home Office"/>
    <s v="Office Supplies"/>
    <s v="Labels"/>
    <s v="Small Box"/>
    <s v="Avery 496"/>
    <n v="0.37"/>
    <x v="0"/>
    <x v="1"/>
    <s v="New Jersey"/>
    <x v="688"/>
    <n v="7011"/>
    <d v="2015-05-04T00:00:00"/>
    <d v="2015-05-06T00:00:00"/>
    <n v="51.218699999999998"/>
    <n v="21"/>
    <n v="74.23"/>
    <n v="90624"/>
    <s v="High"/>
    <s v="Low Risk"/>
    <s v="Discount Applied"/>
    <s v="Other"/>
    <n v="1367"/>
  </r>
  <r>
    <x v="2"/>
    <n v="0.01"/>
    <n v="30.98"/>
    <n v="9.18"/>
    <n v="2693"/>
    <s v="Lloyd Cannon"/>
    <s v="Regular Air"/>
    <s v="Home Office"/>
    <s v="Office Supplies"/>
    <s v="Paper"/>
    <s v="Small Box"/>
    <s v="Xerox 1951"/>
    <n v="0.4"/>
    <x v="0"/>
    <x v="1"/>
    <s v="Vermont"/>
    <x v="268"/>
    <n v="5201"/>
    <d v="2015-05-04T00:00:00"/>
    <d v="2015-05-04T00:00:00"/>
    <n v="380.46800000000002"/>
    <n v="20"/>
    <n v="627.19000000000005"/>
    <n v="90624"/>
    <s v="High"/>
    <s v="Low Risk"/>
    <s v="Discount Applied"/>
    <s v="Other"/>
    <n v="569"/>
  </r>
  <r>
    <x v="2"/>
    <n v="0.05"/>
    <n v="107.53"/>
    <n v="5.81"/>
    <n v="2696"/>
    <s v="Sally Dunn"/>
    <s v="Regular Air"/>
    <s v="Home Office"/>
    <s v="Furniture"/>
    <s v="Office Furnishings"/>
    <s v="Medium Box"/>
    <s v="Tenex Contemporary Contur Chairmats for Low and Medium Pile Carpet, Computer, 39&quot; x 49&quot;"/>
    <n v="0.65"/>
    <x v="0"/>
    <x v="3"/>
    <s v="Alabama"/>
    <x v="689"/>
    <n v="35401"/>
    <d v="2015-03-05T00:00:00"/>
    <d v="2015-03-06T00:00:00"/>
    <n v="-89.418000000000006"/>
    <n v="6"/>
    <n v="612.91999999999996"/>
    <n v="87676"/>
    <s v="Low"/>
    <s v="Low Risk"/>
    <s v="Discount Applied"/>
    <s v="Other"/>
    <n v="578"/>
  </r>
  <r>
    <x v="2"/>
    <n v="0.04"/>
    <n v="1.74"/>
    <n v="4.08"/>
    <n v="2697"/>
    <s v="Ricky W Clements"/>
    <s v="Regular Air"/>
    <s v="Home Office"/>
    <s v="Furniture"/>
    <s v="Office Furnishings"/>
    <s v="Small Pack"/>
    <s v="Eldon Regeneration Recycled Desk Accessories, Smoke"/>
    <n v="0.53"/>
    <x v="0"/>
    <x v="3"/>
    <s v="Alabama"/>
    <x v="690"/>
    <n v="35216"/>
    <d v="2015-02-23T00:00:00"/>
    <d v="2015-02-25T00:00:00"/>
    <n v="9.2519999999999989"/>
    <n v="16"/>
    <n v="29.08"/>
    <n v="87678"/>
    <s v="High"/>
    <s v="Low Risk"/>
    <s v="Discount Applied"/>
    <s v="Other"/>
    <n v="1724"/>
  </r>
  <r>
    <x v="2"/>
    <n v="0.01"/>
    <n v="119.99"/>
    <n v="56.14"/>
    <n v="2697"/>
    <s v="Ricky W Clements"/>
    <s v="Delivery Truck"/>
    <s v="Home Office"/>
    <s v="Technology"/>
    <s v="Office Machines"/>
    <s v="Jumbo Box"/>
    <s v="Hewlett-Packard 2600DN Business Color Inkjet Printer"/>
    <n v="0.39"/>
    <x v="0"/>
    <x v="3"/>
    <s v="Alabama"/>
    <x v="690"/>
    <n v="35216"/>
    <d v="2015-02-23T00:00:00"/>
    <d v="2015-02-24T00:00:00"/>
    <n v="-1197.0419999999999"/>
    <n v="21"/>
    <n v="2569.5700000000002"/>
    <n v="87678"/>
    <s v="Low"/>
    <s v="Low Risk"/>
    <s v="Discount Applied"/>
    <s v="Other"/>
    <n v="186"/>
  </r>
  <r>
    <x v="2"/>
    <n v="0.06"/>
    <n v="4.9800000000000004"/>
    <n v="4.95"/>
    <n v="2699"/>
    <s v="Marcia Greenberg"/>
    <s v="Regular Air"/>
    <s v="Home Office"/>
    <s v="Office Supplies"/>
    <s v="Binders and Binder Accessories"/>
    <s v="Small Box"/>
    <s v="Cardinal Holdit Business Card Pockets"/>
    <n v="0.37"/>
    <x v="0"/>
    <x v="0"/>
    <s v="Arizona"/>
    <x v="691"/>
    <n v="86442"/>
    <d v="2015-05-22T00:00:00"/>
    <d v="2015-05-24T00:00:00"/>
    <n v="-103.224"/>
    <n v="16"/>
    <n v="78.989999999999995"/>
    <n v="87677"/>
    <s v="Low"/>
    <s v="Low Risk"/>
    <s v="Discount Applied"/>
    <s v="Other"/>
    <n v="1346"/>
  </r>
  <r>
    <x v="1"/>
    <n v="0.04"/>
    <n v="70.98"/>
    <n v="26.74"/>
    <n v="2699"/>
    <s v="Marcia Greenberg"/>
    <s v="Delivery Truck"/>
    <s v="Home Office"/>
    <s v="Furniture"/>
    <s v="Bookcases"/>
    <s v="Jumbo Box"/>
    <s v="Hon Metal Bookcases, Black"/>
    <n v="0.6"/>
    <x v="0"/>
    <x v="0"/>
    <s v="Arizona"/>
    <x v="691"/>
    <n v="86442"/>
    <d v="2015-04-08T00:00:00"/>
    <d v="2015-04-10T00:00:00"/>
    <n v="-84.628799999999998"/>
    <n v="19"/>
    <n v="1345.33"/>
    <n v="87679"/>
    <s v="Low"/>
    <s v="Low Risk"/>
    <s v="Discount Applied"/>
    <s v="Other"/>
    <n v="343"/>
  </r>
  <r>
    <x v="2"/>
    <n v="0.06"/>
    <n v="3.6"/>
    <n v="2.2000000000000002"/>
    <n v="2704"/>
    <s v="Juan Gold"/>
    <s v="Regular Air"/>
    <s v="Home Office"/>
    <s v="Office Supplies"/>
    <s v="Paper"/>
    <s v="Wrap Bag"/>
    <s v="Telephone Message Books with Fax/Mobile Section, 4 1/4&quot; x 6&quot;"/>
    <n v="0.39"/>
    <x v="0"/>
    <x v="3"/>
    <s v="Florida"/>
    <x v="692"/>
    <n v="32503"/>
    <d v="2015-04-30T00:00:00"/>
    <d v="2015-05-02T00:00:00"/>
    <n v="2755.6422000000002"/>
    <n v="4"/>
    <n v="15.19"/>
    <n v="91407"/>
    <s v="High"/>
    <s v="Low Risk"/>
    <s v="Discount Applied"/>
    <s v="Other"/>
    <n v="1863"/>
  </r>
  <r>
    <x v="4"/>
    <n v="0.03"/>
    <n v="13.48"/>
    <n v="4.51"/>
    <n v="2704"/>
    <s v="Juan Gold"/>
    <s v="Express Air"/>
    <s v="Home Office"/>
    <s v="Office Supplies"/>
    <s v="Storage &amp; Organization"/>
    <s v="Small Box"/>
    <s v="Tenex Personal Project File with Scoop Front Design, Black"/>
    <n v="0.59"/>
    <x v="0"/>
    <x v="3"/>
    <s v="Florida"/>
    <x v="692"/>
    <n v="32503"/>
    <d v="2015-04-30T00:00:00"/>
    <d v="2015-05-04T00:00:00"/>
    <n v="-256.01800000000003"/>
    <n v="4"/>
    <n v="59.49"/>
    <n v="91408"/>
    <s v="Low"/>
    <s v="Low Risk"/>
    <s v="Discount Applied"/>
    <s v="Other"/>
    <n v="1459"/>
  </r>
  <r>
    <x v="3"/>
    <n v="7.0000000000000007E-2"/>
    <n v="60.97"/>
    <n v="4.5"/>
    <n v="2709"/>
    <s v="Stanley Steele"/>
    <s v="Regular Air"/>
    <s v="Home Office"/>
    <s v="Office Supplies"/>
    <s v="Appliances"/>
    <s v="Small Box"/>
    <s v="Tripp Lite Isotel 6 Outlet Surge Protector with Fax/Modem Protection"/>
    <n v="0.56000000000000005"/>
    <x v="0"/>
    <x v="1"/>
    <s v="Maryland"/>
    <x v="693"/>
    <n v="21042"/>
    <d v="2015-05-28T00:00:00"/>
    <d v="2015-05-30T00:00:00"/>
    <n v="-41.77"/>
    <n v="1"/>
    <n v="57.84"/>
    <n v="89240"/>
    <s v="Low"/>
    <s v="Low Risk"/>
    <s v="Discount Applied"/>
    <s v="Other"/>
    <n v="1473"/>
  </r>
  <r>
    <x v="3"/>
    <n v="0"/>
    <n v="90.98"/>
    <n v="56.2"/>
    <n v="2709"/>
    <s v="Stanley Steele"/>
    <s v="Regular Air"/>
    <s v="Home Office"/>
    <s v="Furniture"/>
    <s v="Office Furnishings"/>
    <s v="Medium Box"/>
    <s v="Eldon ClusterMat Chair Mat with Cordless Antistatic Protection"/>
    <n v="0.74"/>
    <x v="0"/>
    <x v="1"/>
    <s v="Maryland"/>
    <x v="693"/>
    <n v="21042"/>
    <d v="2015-05-28T00:00:00"/>
    <d v="2015-05-30T00:00:00"/>
    <n v="-1014.11"/>
    <n v="15"/>
    <n v="1425.71"/>
    <n v="89240"/>
    <s v="Low"/>
    <s v="Low Risk"/>
    <s v="No Discount"/>
    <s v="Other"/>
    <n v="327"/>
  </r>
  <r>
    <x v="2"/>
    <n v="7.0000000000000007E-2"/>
    <n v="2.88"/>
    <n v="0.5"/>
    <n v="2713"/>
    <s v="Lynda Banks"/>
    <s v="Regular Air"/>
    <s v="Home Office"/>
    <s v="Office Supplies"/>
    <s v="Labels"/>
    <s v="Small Box"/>
    <s v="Avery 492"/>
    <n v="0.39"/>
    <x v="0"/>
    <x v="2"/>
    <s v="Michigan"/>
    <x v="694"/>
    <n v="49001"/>
    <d v="2015-06-21T00:00:00"/>
    <d v="2015-06-24T00:00:00"/>
    <n v="17.429400000000001"/>
    <n v="9"/>
    <n v="25.26"/>
    <n v="88701"/>
    <s v="High"/>
    <s v="Low Risk"/>
    <s v="Discount Applied"/>
    <s v="Other"/>
    <n v="1768"/>
  </r>
  <r>
    <x v="2"/>
    <n v="0.03"/>
    <n v="348.21"/>
    <n v="40.19"/>
    <n v="2713"/>
    <s v="Lynda Banks"/>
    <s v="Delivery Truck"/>
    <s v="Home Office"/>
    <s v="Furniture"/>
    <s v="Tables"/>
    <s v="Jumbo Box"/>
    <s v="Bretford CR4500 Series Slim Rectangular Table"/>
    <n v="0.62"/>
    <x v="0"/>
    <x v="2"/>
    <s v="Michigan"/>
    <x v="694"/>
    <n v="49001"/>
    <d v="2015-06-21T00:00:00"/>
    <d v="2015-06-22T00:00:00"/>
    <n v="-178.86960000000002"/>
    <n v="2"/>
    <n v="736.16"/>
    <n v="88701"/>
    <s v="Low"/>
    <s v="Low Risk"/>
    <s v="Discount Applied"/>
    <s v="Other"/>
    <n v="513"/>
  </r>
  <r>
    <x v="4"/>
    <n v="0.01"/>
    <n v="29.89"/>
    <n v="1.99"/>
    <n v="2715"/>
    <s v="Becky Farmer"/>
    <s v="Regular Air"/>
    <s v="Home Office"/>
    <s v="Technology"/>
    <s v="Computer Peripherals"/>
    <s v="Small Pack"/>
    <s v="Verbatim DVD-RAM, 5.2GB, Rewritable, Type 1, DS"/>
    <n v="0.5"/>
    <x v="0"/>
    <x v="2"/>
    <s v="Michigan"/>
    <x v="695"/>
    <n v="48911"/>
    <d v="2015-01-12T00:00:00"/>
    <d v="2015-01-16T00:00:00"/>
    <n v="-74.64"/>
    <n v="1"/>
    <n v="31.96"/>
    <n v="88702"/>
    <s v="Low"/>
    <s v="Low Risk"/>
    <s v="Discount Applied"/>
    <s v="Other"/>
    <n v="1695"/>
  </r>
  <r>
    <x v="2"/>
    <n v="0.1"/>
    <n v="6.74"/>
    <n v="1.72"/>
    <n v="2718"/>
    <s v="Caroline Stone"/>
    <s v="Regular Air"/>
    <s v="Home Office"/>
    <s v="Office Supplies"/>
    <s v="Paper"/>
    <s v="Wrap Bag"/>
    <s v="Memo Book, 100 Message Capacity, 5 3/8” x 11”"/>
    <n v="0.35"/>
    <x v="0"/>
    <x v="2"/>
    <s v="Illinois"/>
    <x v="695"/>
    <n v="60438"/>
    <d v="2015-03-01T00:00:00"/>
    <d v="2015-03-03T00:00:00"/>
    <n v="65.41"/>
    <n v="15"/>
    <n v="98.17"/>
    <n v="89394"/>
    <s v="High"/>
    <s v="Low Risk"/>
    <s v="Discount Applied"/>
    <s v="Other"/>
    <n v="1249"/>
  </r>
  <r>
    <x v="2"/>
    <n v="0"/>
    <n v="40.479999999999997"/>
    <n v="19.989999999999998"/>
    <n v="2720"/>
    <s v="Donna Block"/>
    <s v="Regular Air"/>
    <s v="Home Office"/>
    <s v="Technology"/>
    <s v="Computer Peripherals"/>
    <s v="Small Box"/>
    <s v="Keytronic Designer 104- Key Black Keyboard"/>
    <n v="0.77"/>
    <x v="0"/>
    <x v="3"/>
    <s v="Georgia"/>
    <x v="696"/>
    <n v="30721"/>
    <d v="2015-06-16T00:00:00"/>
    <d v="2015-06-17T00:00:00"/>
    <n v="-25.634"/>
    <n v="6"/>
    <n v="264.95"/>
    <n v="88766"/>
    <s v="Low"/>
    <s v="Low Risk"/>
    <s v="No Discount"/>
    <s v="Other"/>
    <n v="874"/>
  </r>
  <r>
    <x v="2"/>
    <n v="0.06"/>
    <n v="4.9800000000000004"/>
    <n v="7.44"/>
    <n v="2724"/>
    <s v="Erika Clapp"/>
    <s v="Regular Air"/>
    <s v="Home Office"/>
    <s v="Office Supplies"/>
    <s v="Paper"/>
    <s v="Small Box"/>
    <s v="Xerox 1922"/>
    <n v="0.36"/>
    <x v="0"/>
    <x v="3"/>
    <s v="Tennessee"/>
    <x v="697"/>
    <n v="37421"/>
    <d v="2015-05-01T00:00:00"/>
    <d v="2015-05-02T00:00:00"/>
    <n v="-37.561999999999998"/>
    <n v="10"/>
    <n v="53.21"/>
    <n v="88959"/>
    <s v="Low"/>
    <s v="Low Risk"/>
    <s v="Discount Applied"/>
    <s v="Other"/>
    <n v="1511"/>
  </r>
  <r>
    <x v="2"/>
    <n v="0.01"/>
    <n v="6.48"/>
    <n v="7.37"/>
    <n v="2724"/>
    <s v="Erika Clapp"/>
    <s v="Regular Air"/>
    <s v="Home Office"/>
    <s v="Office Supplies"/>
    <s v="Paper"/>
    <s v="Small Box"/>
    <s v="Xerox 210"/>
    <n v="0.37"/>
    <x v="0"/>
    <x v="3"/>
    <s v="Tennessee"/>
    <x v="697"/>
    <n v="37421"/>
    <d v="2015-05-01T00:00:00"/>
    <d v="2015-05-03T00:00:00"/>
    <n v="-449.69399999999996"/>
    <n v="18"/>
    <n v="122.8"/>
    <n v="88959"/>
    <s v="Low"/>
    <s v="Low Risk"/>
    <s v="Discount Applied"/>
    <s v="Other"/>
    <n v="1158"/>
  </r>
  <r>
    <x v="1"/>
    <n v="0.05"/>
    <n v="28.15"/>
    <n v="6.17"/>
    <n v="2725"/>
    <s v="Katharine Hudson"/>
    <s v="Regular Air"/>
    <s v="Home Office"/>
    <s v="Office Supplies"/>
    <s v="Pens &amp; Art Supplies"/>
    <s v="Small Pack"/>
    <s v="Boston Model 1800 Electric Pencil Sharpener, Gray"/>
    <n v="0.55000000000000004"/>
    <x v="0"/>
    <x v="3"/>
    <s v="Tennessee"/>
    <x v="698"/>
    <n v="37042"/>
    <d v="2015-01-17T00:00:00"/>
    <d v="2015-01-18T00:00:00"/>
    <n v="-66.248000000000005"/>
    <n v="10"/>
    <n v="282.38"/>
    <n v="88958"/>
    <s v="Low"/>
    <s v="Low Risk"/>
    <s v="Discount Applied"/>
    <s v="Other"/>
    <n v="845"/>
  </r>
  <r>
    <x v="4"/>
    <n v="0.08"/>
    <n v="230.98"/>
    <n v="23.78"/>
    <n v="2729"/>
    <s v="Penny O Caldwell"/>
    <s v="Delivery Truck"/>
    <s v="Home Office"/>
    <s v="Furniture"/>
    <s v="Tables"/>
    <s v="Jumbo Box"/>
    <s v="Bush® Cubix Conference Tables, Fully Assembled"/>
    <n v="0.6"/>
    <x v="0"/>
    <x v="0"/>
    <s v="Washington"/>
    <x v="130"/>
    <n v="98226"/>
    <d v="2015-03-06T00:00:00"/>
    <d v="2015-03-10T00:00:00"/>
    <n v="501.69"/>
    <n v="4"/>
    <n v="924.8"/>
    <n v="88114"/>
    <s v="High"/>
    <s v="Low Risk"/>
    <s v="Discount Applied"/>
    <s v="Other"/>
    <n v="445"/>
  </r>
  <r>
    <x v="1"/>
    <n v="0.05"/>
    <n v="100.98"/>
    <n v="7.18"/>
    <n v="2737"/>
    <s v="Rachel Bates"/>
    <s v="Regular Air"/>
    <s v="Home Office"/>
    <s v="Technology"/>
    <s v="Computer Peripherals"/>
    <s v="Small Box"/>
    <s v="Logitech Cordless Elite Duo"/>
    <n v="0.4"/>
    <x v="0"/>
    <x v="1"/>
    <s v="Vermont"/>
    <x v="174"/>
    <n v="5701"/>
    <d v="2015-04-22T00:00:00"/>
    <d v="2015-04-24T00:00:00"/>
    <n v="566.6072999999999"/>
    <n v="8"/>
    <n v="821.17"/>
    <n v="89018"/>
    <s v="High"/>
    <s v="Low Risk"/>
    <s v="Discount Applied"/>
    <s v="Other"/>
    <n v="478"/>
  </r>
  <r>
    <x v="3"/>
    <n v="0.03"/>
    <n v="15.31"/>
    <n v="8.7799999999999994"/>
    <n v="2737"/>
    <s v="Rachel Bates"/>
    <s v="Regular Air"/>
    <s v="Home Office"/>
    <s v="Office Supplies"/>
    <s v="Storage &amp; Organization"/>
    <s v="Small Box"/>
    <s v="Eldon Jumbo ProFile™ Portable File Boxes Graphite/Black"/>
    <n v="0.56999999999999995"/>
    <x v="0"/>
    <x v="1"/>
    <s v="Vermont"/>
    <x v="174"/>
    <n v="5701"/>
    <d v="2015-06-01T00:00:00"/>
    <d v="2015-06-02T00:00:00"/>
    <n v="-57.56"/>
    <n v="12"/>
    <n v="194.08"/>
    <n v="89019"/>
    <s v="Low"/>
    <s v="Low Risk"/>
    <s v="Discount Applied"/>
    <s v="Other"/>
    <n v="997"/>
  </r>
  <r>
    <x v="2"/>
    <n v="0.02"/>
    <n v="33.979999999999997"/>
    <n v="1.99"/>
    <n v="2738"/>
    <s v="Sherri Kramer"/>
    <s v="Regular Air"/>
    <s v="Home Office"/>
    <s v="Technology"/>
    <s v="Computer Peripherals"/>
    <s v="Small Pack"/>
    <s v="Imation Neon 80 Minute CD-R Spindle, 50/Pack"/>
    <n v="0.45"/>
    <x v="0"/>
    <x v="1"/>
    <s v="Vermont"/>
    <x v="186"/>
    <n v="5403"/>
    <d v="2015-04-13T00:00:00"/>
    <d v="2015-04-15T00:00:00"/>
    <n v="164.06129999999999"/>
    <n v="7"/>
    <n v="237.77"/>
    <n v="89017"/>
    <s v="High"/>
    <s v="Low Risk"/>
    <s v="Discount Applied"/>
    <s v="Other"/>
    <n v="920"/>
  </r>
  <r>
    <x v="4"/>
    <n v="0.01"/>
    <n v="35.99"/>
    <n v="5.99"/>
    <n v="2741"/>
    <s v="Megan York"/>
    <s v="Regular Air"/>
    <s v="Home Office"/>
    <s v="Technology"/>
    <s v="Telephones and Communication"/>
    <s v="Wrap Bag"/>
    <s v="Accessory41"/>
    <n v="0.38"/>
    <x v="0"/>
    <x v="0"/>
    <s v="Idaho"/>
    <x v="699"/>
    <n v="83605"/>
    <d v="2015-03-12T00:00:00"/>
    <d v="2015-03-19T00:00:00"/>
    <n v="218.23319999999995"/>
    <n v="10"/>
    <n v="316.27999999999997"/>
    <n v="89481"/>
    <s v="High"/>
    <s v="Low Risk"/>
    <s v="Discount Applied"/>
    <s v="Other"/>
    <n v="804"/>
  </r>
  <r>
    <x v="3"/>
    <n v="0.01"/>
    <n v="220.98"/>
    <n v="64.66"/>
    <n v="2745"/>
    <s v="Arnold Gay"/>
    <s v="Delivery Truck"/>
    <s v="Home Office"/>
    <s v="Furniture"/>
    <s v="Bookcases"/>
    <s v="Jumbo Box"/>
    <s v="Bush Cubix Collection Bookcases, Fully Assembled"/>
    <n v="0.62"/>
    <x v="0"/>
    <x v="0"/>
    <s v="Arizona"/>
    <x v="700"/>
    <n v="85224"/>
    <d v="2015-03-18T00:00:00"/>
    <d v="2015-03-19T00:00:00"/>
    <n v="1049.03"/>
    <n v="11"/>
    <n v="2591.09"/>
    <n v="86184"/>
    <s v="High"/>
    <s v="Low Risk"/>
    <s v="Discount Applied"/>
    <s v="Other"/>
    <n v="183"/>
  </r>
  <r>
    <x v="3"/>
    <n v="0.08"/>
    <n v="9.98"/>
    <n v="12.52"/>
    <n v="2747"/>
    <s v="Brian Grady"/>
    <s v="Regular Air"/>
    <s v="Home Office"/>
    <s v="Furniture"/>
    <s v="Office Furnishings"/>
    <s v="Small Box"/>
    <s v="Eldon® Expressions™ Wood and Plastic Desk Accessories, Oak"/>
    <n v="0.56999999999999995"/>
    <x v="0"/>
    <x v="1"/>
    <s v="New York"/>
    <x v="8"/>
    <n v="10115"/>
    <d v="2015-02-05T00:00:00"/>
    <d v="2015-02-07T00:00:00"/>
    <n v="-102.93"/>
    <n v="15"/>
    <n v="150.24"/>
    <n v="35200"/>
    <s v="Low"/>
    <s v="Low Risk"/>
    <s v="Discount Applied"/>
    <s v="Other"/>
    <n v="1084"/>
  </r>
  <r>
    <x v="3"/>
    <n v="0.01"/>
    <n v="220.98"/>
    <n v="64.66"/>
    <n v="2747"/>
    <s v="Brian Grady"/>
    <s v="Delivery Truck"/>
    <s v="Home Office"/>
    <s v="Furniture"/>
    <s v="Bookcases"/>
    <s v="Jumbo Box"/>
    <s v="Bush Cubix Collection Bookcases, Fully Assembled"/>
    <n v="0.62"/>
    <x v="0"/>
    <x v="1"/>
    <s v="New York"/>
    <x v="8"/>
    <n v="10115"/>
    <d v="2015-03-18T00:00:00"/>
    <d v="2015-03-19T00:00:00"/>
    <n v="1049.03"/>
    <n v="44"/>
    <n v="10364.36"/>
    <n v="23751"/>
    <s v="High"/>
    <s v="Low Risk"/>
    <s v="Discount Applied"/>
    <s v="Other"/>
    <n v="17"/>
  </r>
  <r>
    <x v="2"/>
    <n v="0.02"/>
    <n v="161.55000000000001"/>
    <n v="19.989999999999998"/>
    <n v="2750"/>
    <s v="Allen Nash"/>
    <s v="Regular Air"/>
    <s v="Home Office"/>
    <s v="Office Supplies"/>
    <s v="Storage &amp; Organization"/>
    <s v="Small Box"/>
    <s v="Fellowes Super Stor/Drawer® Files"/>
    <n v="0.66"/>
    <x v="0"/>
    <x v="3"/>
    <s v="Virginia"/>
    <x v="701"/>
    <n v="22980"/>
    <d v="2015-03-08T00:00:00"/>
    <d v="2015-03-08T00:00:00"/>
    <n v="664.51800000000003"/>
    <n v="4"/>
    <n v="657.61"/>
    <n v="91424"/>
    <s v="High"/>
    <s v="Low Risk"/>
    <s v="Discount Applied"/>
    <s v="Other"/>
    <n v="550"/>
  </r>
  <r>
    <x v="3"/>
    <n v="0.08"/>
    <n v="22.01"/>
    <n v="5.53"/>
    <n v="2760"/>
    <s v="Evan Adkins"/>
    <s v="Regular Air"/>
    <s v="Home Office"/>
    <s v="Office Supplies"/>
    <s v="Pens &amp; Art Supplies"/>
    <s v="Small Pack"/>
    <s v="Boston 16801 Nautilus™ Battery Pencil Sharpener"/>
    <n v="0.59"/>
    <x v="0"/>
    <x v="1"/>
    <s v="Connecticut"/>
    <x v="702"/>
    <n v="6708"/>
    <d v="2015-04-22T00:00:00"/>
    <d v="2015-04-24T00:00:00"/>
    <n v="105.7"/>
    <n v="11"/>
    <n v="241.97"/>
    <n v="90724"/>
    <s v="High"/>
    <s v="Low Risk"/>
    <s v="Discount Applied"/>
    <s v="Other"/>
    <n v="911"/>
  </r>
  <r>
    <x v="3"/>
    <n v="0.02"/>
    <n v="29.74"/>
    <n v="6.64"/>
    <n v="2764"/>
    <s v="Arnold Johnson"/>
    <s v="Regular Air"/>
    <s v="Home Office"/>
    <s v="Office Supplies"/>
    <s v="Storage &amp; Organization"/>
    <s v="Small Box"/>
    <s v="Acco Perma® 2700 Stacking Storage Drawers"/>
    <n v="0.7"/>
    <x v="0"/>
    <x v="1"/>
    <s v="New Jersey"/>
    <x v="671"/>
    <n v="7601"/>
    <d v="2015-04-22T00:00:00"/>
    <d v="2015-04-22T00:00:00"/>
    <n v="-21.06"/>
    <n v="4"/>
    <n v="120.81"/>
    <n v="90724"/>
    <s v="Low"/>
    <s v="Low Risk"/>
    <s v="Discount Applied"/>
    <s v="Other"/>
    <n v="1164"/>
  </r>
  <r>
    <x v="4"/>
    <n v="0.03"/>
    <n v="5.85"/>
    <n v="2.27"/>
    <n v="2765"/>
    <s v="Tracy Schultz"/>
    <s v="Regular Air"/>
    <s v="Home Office"/>
    <s v="Office Supplies"/>
    <s v="Pens &amp; Art Supplies"/>
    <s v="Wrap Bag"/>
    <s v="Dixon My First Ticonderoga Pencil, #2"/>
    <n v="0.56000000000000005"/>
    <x v="0"/>
    <x v="1"/>
    <s v="New Jersey"/>
    <x v="703"/>
    <n v="8021"/>
    <d v="2015-05-28T00:00:00"/>
    <d v="2015-05-30T00:00:00"/>
    <n v="-5.08"/>
    <n v="7"/>
    <n v="41.4"/>
    <n v="90725"/>
    <s v="Low"/>
    <s v="Low Risk"/>
    <s v="Discount Applied"/>
    <s v="Other"/>
    <n v="1608"/>
  </r>
  <r>
    <x v="2"/>
    <n v="0.02"/>
    <n v="11.55"/>
    <n v="2.36"/>
    <n v="2770"/>
    <s v="Joel Burnette"/>
    <s v="Regular Air"/>
    <s v="Home Office"/>
    <s v="Office Supplies"/>
    <s v="Pens &amp; Art Supplies"/>
    <s v="Wrap Bag"/>
    <s v="Newell 309"/>
    <n v="0.55000000000000004"/>
    <x v="0"/>
    <x v="3"/>
    <s v="Georgia"/>
    <x v="704"/>
    <n v="30338"/>
    <d v="2015-03-08T00:00:00"/>
    <d v="2015-03-10T00:00:00"/>
    <n v="1289.3819999999998"/>
    <n v="14"/>
    <n v="159.53"/>
    <n v="88975"/>
    <s v="High"/>
    <s v="Low Risk"/>
    <s v="Discount Applied"/>
    <s v="Other"/>
    <n v="1058"/>
  </r>
  <r>
    <x v="0"/>
    <n v="7.0000000000000007E-2"/>
    <n v="177.98"/>
    <n v="0.99"/>
    <n v="2771"/>
    <s v="Kevin Wolfe"/>
    <s v="Regular Air"/>
    <s v="Home Office"/>
    <s v="Office Supplies"/>
    <s v="Appliances"/>
    <s v="Small Box"/>
    <s v="Kensington 7 Outlet MasterPiece Power Center"/>
    <n v="0.56000000000000005"/>
    <x v="0"/>
    <x v="3"/>
    <s v="Georgia"/>
    <x v="705"/>
    <n v="30344"/>
    <d v="2015-06-13T00:00:00"/>
    <d v="2015-06-13T00:00:00"/>
    <n v="-191.548"/>
    <n v="3"/>
    <n v="536.29"/>
    <n v="88974"/>
    <s v="Low"/>
    <s v="Low Risk"/>
    <s v="Discount Applied"/>
    <s v="Other"/>
    <n v="623"/>
  </r>
  <r>
    <x v="1"/>
    <n v="0.1"/>
    <n v="5.18"/>
    <n v="5.74"/>
    <n v="2773"/>
    <s v="Christina Zhu"/>
    <s v="Regular Air"/>
    <s v="Home Office"/>
    <s v="Office Supplies"/>
    <s v="Binders and Binder Accessories"/>
    <s v="Small Box"/>
    <s v="Wilson Jones Impact Binders"/>
    <n v="0.36"/>
    <x v="0"/>
    <x v="0"/>
    <s v="California"/>
    <x v="281"/>
    <n v="94568"/>
    <d v="2015-03-26T00:00:00"/>
    <d v="2015-03-28T00:00:00"/>
    <n v="-29.003"/>
    <n v="2"/>
    <n v="10.96"/>
    <n v="91584"/>
    <s v="Low"/>
    <s v="Low Risk"/>
    <s v="Discount Applied"/>
    <s v="Other"/>
    <n v="1895"/>
  </r>
  <r>
    <x v="4"/>
    <n v="7.0000000000000007E-2"/>
    <n v="574.74"/>
    <n v="24.49"/>
    <n v="2775"/>
    <s v="Theodore Rubin"/>
    <s v="Regular Air"/>
    <s v="Home Office"/>
    <s v="Technology"/>
    <s v="Office Machines"/>
    <s v="Large Box"/>
    <s v="Polycom ViaVideo™ Desktop Video Communications Unit"/>
    <n v="0.37"/>
    <x v="0"/>
    <x v="2"/>
    <s v="Illinois"/>
    <x v="706"/>
    <n v="60131"/>
    <d v="2015-01-30T00:00:00"/>
    <d v="2015-02-04T00:00:00"/>
    <n v="2860.9331999999995"/>
    <n v="8"/>
    <n v="4146.28"/>
    <n v="91229"/>
    <s v="High"/>
    <s v="Low Risk"/>
    <s v="Discount Applied"/>
    <s v="Other"/>
    <n v="114"/>
  </r>
  <r>
    <x v="2"/>
    <n v="0.03"/>
    <n v="350.98"/>
    <n v="30"/>
    <n v="2776"/>
    <s v="April Henson"/>
    <s v="Delivery Truck"/>
    <s v="Home Office"/>
    <s v="Furniture"/>
    <s v="Chairs &amp; Chairmats"/>
    <s v="Jumbo Drum"/>
    <s v="Office Star - Professional Matrix Back Chair with 2-to-1 Synchro Tilt and Mesh Fabric Seat"/>
    <n v="0.61"/>
    <x v="0"/>
    <x v="1"/>
    <s v="Maryland"/>
    <x v="707"/>
    <n v="20877"/>
    <d v="2015-01-12T00:00:00"/>
    <d v="2015-01-15T00:00:00"/>
    <n v="2692.4420999999998"/>
    <n v="11"/>
    <n v="3902.09"/>
    <n v="91228"/>
    <s v="High"/>
    <s v="Low Risk"/>
    <s v="Discount Applied"/>
    <s v="Other"/>
    <n v="121"/>
  </r>
  <r>
    <x v="2"/>
    <n v="0.04"/>
    <n v="1.68"/>
    <n v="1"/>
    <n v="2776"/>
    <s v="April Henson"/>
    <s v="Regular Air"/>
    <s v="Home Office"/>
    <s v="Office Supplies"/>
    <s v="Pens &amp; Art Supplies"/>
    <s v="Wrap Bag"/>
    <s v="Prang Dustless Chalk Sticks"/>
    <n v="0.35"/>
    <x v="0"/>
    <x v="1"/>
    <s v="Maryland"/>
    <x v="707"/>
    <n v="20877"/>
    <d v="2015-01-12T00:00:00"/>
    <d v="2015-01-14T00:00:00"/>
    <n v="2.0672000000000001"/>
    <n v="8"/>
    <n v="14.18"/>
    <n v="91228"/>
    <s v="High"/>
    <s v="Low Risk"/>
    <s v="Discount Applied"/>
    <s v="Other"/>
    <n v="1876"/>
  </r>
  <r>
    <x v="0"/>
    <n v="0.05"/>
    <n v="205.99"/>
    <n v="8.99"/>
    <n v="2778"/>
    <s v="Alison Jones"/>
    <s v="Express Air"/>
    <s v="Home Office"/>
    <s v="Technology"/>
    <s v="Telephones and Communication"/>
    <s v="Small Box"/>
    <s v="Talkabout T8097"/>
    <n v="0.57999999999999996"/>
    <x v="0"/>
    <x v="3"/>
    <s v="North Carolina"/>
    <x v="249"/>
    <n v="28403"/>
    <d v="2015-02-11T00:00:00"/>
    <d v="2015-02-12T00:00:00"/>
    <n v="111.05249999999999"/>
    <n v="12"/>
    <n v="2118.9899999999998"/>
    <n v="87160"/>
    <s v="High"/>
    <s v="Low Risk"/>
    <s v="Discount Applied"/>
    <s v="Other"/>
    <n v="230"/>
  </r>
  <r>
    <x v="0"/>
    <n v="0.08"/>
    <n v="205.99"/>
    <n v="8.99"/>
    <n v="2778"/>
    <s v="Alison Jones"/>
    <s v="Regular Air"/>
    <s v="Home Office"/>
    <s v="Technology"/>
    <s v="Telephones and Communication"/>
    <s v="Small Box"/>
    <s v="TimeportP7382"/>
    <n v="0.56000000000000005"/>
    <x v="0"/>
    <x v="3"/>
    <s v="North Carolina"/>
    <x v="249"/>
    <n v="28403"/>
    <d v="2015-02-11T00:00:00"/>
    <d v="2015-02-12T00:00:00"/>
    <n v="-1963.752"/>
    <n v="5"/>
    <n v="837.64"/>
    <n v="87160"/>
    <s v="Low"/>
    <s v="Low Risk"/>
    <s v="Discount Applied"/>
    <s v="Other"/>
    <n v="470"/>
  </r>
  <r>
    <x v="2"/>
    <n v="0.01"/>
    <n v="35.99"/>
    <n v="5.99"/>
    <n v="2779"/>
    <s v="Jacob Burgess"/>
    <s v="Regular Air"/>
    <s v="Home Office"/>
    <s v="Technology"/>
    <s v="Telephones and Communication"/>
    <s v="Wrap Bag"/>
    <s v="Accessory41"/>
    <n v="0.38"/>
    <x v="0"/>
    <x v="3"/>
    <s v="North Carolina"/>
    <x v="708"/>
    <n v="27893"/>
    <d v="2015-06-11T00:00:00"/>
    <d v="2015-06-12T00:00:00"/>
    <n v="-60.704000000000001"/>
    <n v="11"/>
    <n v="345.07"/>
    <n v="87161"/>
    <s v="Low"/>
    <s v="Low Risk"/>
    <s v="Discount Applied"/>
    <s v="Other"/>
    <n v="775"/>
  </r>
  <r>
    <x v="4"/>
    <n v="0.09"/>
    <n v="2.16"/>
    <n v="6.05"/>
    <n v="2781"/>
    <s v="Kelly Byers"/>
    <s v="Regular Air"/>
    <s v="Home Office"/>
    <s v="Office Supplies"/>
    <s v="Binders and Binder Accessories"/>
    <s v="Small Box"/>
    <s v="Peel &amp; Stick Add-On Corner Pockets"/>
    <n v="0.37"/>
    <x v="0"/>
    <x v="0"/>
    <s v="Oregon"/>
    <x v="709"/>
    <n v="97071"/>
    <d v="2015-01-31T00:00:00"/>
    <d v="2015-02-04T00:00:00"/>
    <n v="-37.789000000000001"/>
    <n v="2"/>
    <n v="5.48"/>
    <n v="87162"/>
    <s v="Low"/>
    <s v="Low Risk"/>
    <s v="Discount Applied"/>
    <s v="Other"/>
    <n v="1937"/>
  </r>
  <r>
    <x v="4"/>
    <n v="0.03"/>
    <n v="808.49"/>
    <n v="55.3"/>
    <n v="2781"/>
    <s v="Kelly Byers"/>
    <s v="Delivery Truck"/>
    <s v="Home Office"/>
    <s v="Technology"/>
    <s v="Office Machines"/>
    <s v="Jumbo Drum"/>
    <s v="Hewlett-Packard Business Color Inkjet 3000 [N, DTN] Series Printers"/>
    <n v="0.4"/>
    <x v="0"/>
    <x v="0"/>
    <s v="Oregon"/>
    <x v="709"/>
    <n v="97071"/>
    <d v="2015-01-31T00:00:00"/>
    <d v="2015-02-07T00:00:00"/>
    <n v="7576.11"/>
    <n v="11"/>
    <n v="8201.33"/>
    <n v="87162"/>
    <s v="High"/>
    <s v="Low Risk"/>
    <s v="Discount Applied"/>
    <s v="Other"/>
    <n v="39"/>
  </r>
  <r>
    <x v="4"/>
    <n v="0"/>
    <n v="6.48"/>
    <n v="8.19"/>
    <n v="2781"/>
    <s v="Kelly Byers"/>
    <s v="Regular Air"/>
    <s v="Home Office"/>
    <s v="Office Supplies"/>
    <s v="Paper"/>
    <s v="Small Box"/>
    <s v="Xerox 217"/>
    <n v="0.37"/>
    <x v="0"/>
    <x v="0"/>
    <s v="Oregon"/>
    <x v="709"/>
    <n v="97071"/>
    <d v="2015-01-31T00:00:00"/>
    <d v="2015-02-07T00:00:00"/>
    <n v="-43.26"/>
    <n v="3"/>
    <n v="22.67"/>
    <n v="87162"/>
    <s v="Low"/>
    <s v="Low Risk"/>
    <s v="No Discount"/>
    <s v="Other"/>
    <n v="1784"/>
  </r>
  <r>
    <x v="1"/>
    <n v="0.01"/>
    <n v="47.98"/>
    <n v="3.61"/>
    <n v="2787"/>
    <s v="Rodney Kearney"/>
    <s v="Express Air"/>
    <s v="Home Office"/>
    <s v="Technology"/>
    <s v="Computer Peripherals"/>
    <s v="Small Pack"/>
    <s v="DS/HD IBM Formatted Diskettes, 200/Pack - Staples"/>
    <n v="0.71"/>
    <x v="0"/>
    <x v="3"/>
    <s v="Louisiana"/>
    <x v="710"/>
    <n v="70003"/>
    <d v="2015-03-12T00:00:00"/>
    <d v="2015-03-13T00:00:00"/>
    <n v="-44.436"/>
    <n v="8"/>
    <n v="393.98"/>
    <n v="91316"/>
    <s v="Low"/>
    <s v="Low Risk"/>
    <s v="Discount Applied"/>
    <s v="Other"/>
    <n v="721"/>
  </r>
  <r>
    <x v="2"/>
    <n v="0.09"/>
    <n v="2.88"/>
    <n v="0.7"/>
    <n v="2791"/>
    <s v="Dawn Larson"/>
    <s v="Regular Air"/>
    <s v="Home Office"/>
    <s v="Office Supplies"/>
    <s v="Pens &amp; Art Supplies"/>
    <s v="Wrap Bag"/>
    <s v="Newell 346"/>
    <n v="0.56000000000000005"/>
    <x v="0"/>
    <x v="2"/>
    <s v="Michigan"/>
    <x v="711"/>
    <n v="48071"/>
    <d v="2015-01-15T00:00:00"/>
    <d v="2015-01-15T00:00:00"/>
    <n v="4.8499999999999996"/>
    <n v="7"/>
    <n v="19.29"/>
    <n v="88758"/>
    <s v="High"/>
    <s v="Low Risk"/>
    <s v="Discount Applied"/>
    <s v="Other"/>
    <n v="1822"/>
  </r>
  <r>
    <x v="3"/>
    <n v="0.06"/>
    <n v="2.61"/>
    <n v="0.5"/>
    <n v="2794"/>
    <s v="Connie Bunn"/>
    <s v="Regular Air"/>
    <s v="Home Office"/>
    <s v="Office Supplies"/>
    <s v="Labels"/>
    <s v="Small Box"/>
    <s v="Avery 479"/>
    <n v="0.39"/>
    <x v="0"/>
    <x v="2"/>
    <s v="Iowa"/>
    <x v="712"/>
    <n v="50158"/>
    <d v="2015-03-20T00:00:00"/>
    <d v="2015-03-22T00:00:00"/>
    <n v="3.5948999999999995"/>
    <n v="2"/>
    <n v="5.21"/>
    <n v="87554"/>
    <s v="High"/>
    <s v="Low Risk"/>
    <s v="Discount Applied"/>
    <s v="Other"/>
    <n v="1939"/>
  </r>
  <r>
    <x v="0"/>
    <n v="7.0000000000000007E-2"/>
    <n v="4.76"/>
    <n v="0.88"/>
    <n v="2794"/>
    <s v="Connie Bunn"/>
    <s v="Regular Air"/>
    <s v="Home Office"/>
    <s v="Office Supplies"/>
    <s v="Paper"/>
    <s v="Wrap Bag"/>
    <s v="Wirebound Voice Message Log Book"/>
    <n v="0.39"/>
    <x v="0"/>
    <x v="2"/>
    <s v="Iowa"/>
    <x v="712"/>
    <n v="50158"/>
    <d v="2015-06-07T00:00:00"/>
    <d v="2015-06-07T00:00:00"/>
    <n v="15.8148"/>
    <n v="5"/>
    <n v="22.92"/>
    <n v="87555"/>
    <s v="High"/>
    <s v="Low Risk"/>
    <s v="Discount Applied"/>
    <s v="Other"/>
    <n v="1781"/>
  </r>
  <r>
    <x v="4"/>
    <n v="0.04"/>
    <n v="3.57"/>
    <n v="4.17"/>
    <n v="2795"/>
    <s v="Harry Burns"/>
    <s v="Regular Air"/>
    <s v="Home Office"/>
    <s v="Office Supplies"/>
    <s v="Pens &amp; Art Supplies"/>
    <s v="Small Pack"/>
    <s v="Barrel Sharpener"/>
    <n v="0.59"/>
    <x v="0"/>
    <x v="2"/>
    <s v="Iowa"/>
    <x v="713"/>
    <n v="50401"/>
    <d v="2015-01-26T00:00:00"/>
    <d v="2015-01-28T00:00:00"/>
    <n v="-69.91"/>
    <n v="8"/>
    <n v="30.9"/>
    <n v="87556"/>
    <s v="Low"/>
    <s v="Low Risk"/>
    <s v="Discount Applied"/>
    <s v="Other"/>
    <n v="1708"/>
  </r>
  <r>
    <x v="4"/>
    <n v="0.05"/>
    <n v="200.99"/>
    <n v="4.2"/>
    <n v="2795"/>
    <s v="Harry Burns"/>
    <s v="Regular Air"/>
    <s v="Home Office"/>
    <s v="Technology"/>
    <s v="Telephones and Communication"/>
    <s v="Small Box"/>
    <s v="2160i"/>
    <n v="0.59"/>
    <x v="0"/>
    <x v="2"/>
    <s v="Iowa"/>
    <x v="713"/>
    <n v="50401"/>
    <d v="2015-01-26T00:00:00"/>
    <d v="2015-01-30T00:00:00"/>
    <n v="1630.5251999999998"/>
    <n v="14"/>
    <n v="2363.08"/>
    <n v="87556"/>
    <s v="High"/>
    <s v="Low Risk"/>
    <s v="Discount Applied"/>
    <s v="Other"/>
    <n v="206"/>
  </r>
  <r>
    <x v="4"/>
    <n v="7.0000000000000007E-2"/>
    <n v="195.99"/>
    <n v="8.99"/>
    <n v="2795"/>
    <s v="Harry Burns"/>
    <s v="Regular Air"/>
    <s v="Home Office"/>
    <s v="Technology"/>
    <s v="Telephones and Communication"/>
    <s v="Small Box"/>
    <s v="A1228"/>
    <n v="0.57999999999999996"/>
    <x v="0"/>
    <x v="2"/>
    <s v="Iowa"/>
    <x v="713"/>
    <n v="50401"/>
    <d v="2015-01-26T00:00:00"/>
    <d v="2015-01-26T00:00:00"/>
    <n v="-457.16"/>
    <n v="2"/>
    <n v="328.45"/>
    <n v="87556"/>
    <s v="Low"/>
    <s v="Low Risk"/>
    <s v="Discount Applied"/>
    <s v="Other"/>
    <n v="791"/>
  </r>
  <r>
    <x v="3"/>
    <n v="0.02"/>
    <n v="30.44"/>
    <n v="1.49"/>
    <n v="2796"/>
    <s v="Cindy McLeod"/>
    <s v="Regular Air"/>
    <s v="Home Office"/>
    <s v="Office Supplies"/>
    <s v="Binders and Binder Accessories"/>
    <s v="Small Box"/>
    <s v="Premier Elliptical Ring Binder, Black"/>
    <n v="0.37"/>
    <x v="0"/>
    <x v="2"/>
    <s v="Iowa"/>
    <x v="714"/>
    <n v="51106"/>
    <d v="2015-01-21T00:00:00"/>
    <d v="2015-01-23T00:00:00"/>
    <n v="266.76089999999999"/>
    <n v="12"/>
    <n v="386.61"/>
    <n v="87553"/>
    <s v="High"/>
    <s v="Low Risk"/>
    <s v="Discount Applied"/>
    <s v="Other"/>
    <n v="727"/>
  </r>
  <r>
    <x v="3"/>
    <n v="0"/>
    <n v="5.0199999999999996"/>
    <n v="5.14"/>
    <n v="2797"/>
    <s v="Cameron Kendall"/>
    <s v="Regular Air"/>
    <s v="Home Office"/>
    <s v="Technology"/>
    <s v="Computer Peripherals"/>
    <s v="Small Pack"/>
    <s v="Imation 3.5, DISKETTE 44766 HGHLD3.52HD/FM, 10/Pack"/>
    <n v="0.79"/>
    <x v="0"/>
    <x v="1"/>
    <s v="Pennsylvania"/>
    <x v="715"/>
    <n v="15122"/>
    <d v="2015-01-10T00:00:00"/>
    <d v="2015-01-11T00:00:00"/>
    <n v="-159.30279999999999"/>
    <n v="8"/>
    <n v="43.94"/>
    <n v="87552"/>
    <s v="Low"/>
    <s v="Low Risk"/>
    <s v="No Discount"/>
    <s v="Other"/>
    <n v="1583"/>
  </r>
  <r>
    <x v="3"/>
    <n v="0.02"/>
    <n v="4.91"/>
    <n v="0.5"/>
    <n v="2797"/>
    <s v="Cameron Kendall"/>
    <s v="Regular Air"/>
    <s v="Home Office"/>
    <s v="Office Supplies"/>
    <s v="Labels"/>
    <s v="Small Box"/>
    <s v="Avery 508"/>
    <n v="0.36"/>
    <x v="0"/>
    <x v="1"/>
    <s v="Pennsylvania"/>
    <x v="715"/>
    <n v="15122"/>
    <d v="2015-01-21T00:00:00"/>
    <d v="2015-01-22T00:00:00"/>
    <n v="29.883900000000001"/>
    <n v="9"/>
    <n v="43.31"/>
    <n v="87553"/>
    <s v="High"/>
    <s v="Low Risk"/>
    <s v="Discount Applied"/>
    <s v="Other"/>
    <n v="1587"/>
  </r>
  <r>
    <x v="4"/>
    <n v="0"/>
    <n v="17.52"/>
    <n v="8.17"/>
    <n v="2801"/>
    <s v="Jimmy Wang"/>
    <s v="Regular Air"/>
    <s v="Home Office"/>
    <s v="Office Supplies"/>
    <s v="Appliances"/>
    <s v="Medium Box"/>
    <s v="Bionaire 99.97% HEPA Air Cleaner"/>
    <n v="0.5"/>
    <x v="0"/>
    <x v="0"/>
    <s v="Arizona"/>
    <x v="700"/>
    <n v="85224"/>
    <d v="2015-06-28T00:00:00"/>
    <d v="2015-07-03T00:00:00"/>
    <n v="52.763999999999996"/>
    <n v="15"/>
    <n v="284.33999999999997"/>
    <n v="91049"/>
    <s v="High"/>
    <s v="Low Risk"/>
    <s v="No Discount"/>
    <s v="Other"/>
    <n v="841"/>
  </r>
  <r>
    <x v="3"/>
    <n v="7.0000000000000007E-2"/>
    <n v="500.98"/>
    <n v="28.14"/>
    <n v="2803"/>
    <s v="Catherine Dorsey Burnett"/>
    <s v="Delivery Truck"/>
    <s v="Home Office"/>
    <s v="Technology"/>
    <s v="Office Machines"/>
    <s v="Jumbo Drum"/>
    <s v="Hewlett-Packard cp1700 [D, PS] Series Color Inkjet Printers"/>
    <n v="0.38"/>
    <x v="0"/>
    <x v="0"/>
    <s v="California"/>
    <x v="716"/>
    <n v="90022"/>
    <d v="2015-02-05T00:00:00"/>
    <d v="2015-02-06T00:00:00"/>
    <n v="2699.9838"/>
    <n v="10"/>
    <n v="3913.02"/>
    <n v="86227"/>
    <s v="High"/>
    <s v="Low Risk"/>
    <s v="Discount Applied"/>
    <s v="Other"/>
    <n v="120"/>
  </r>
  <r>
    <x v="3"/>
    <n v="0.1"/>
    <n v="178.47"/>
    <n v="19.989999999999998"/>
    <n v="2803"/>
    <s v="Catherine Dorsey Burnett"/>
    <s v="Regular Air"/>
    <s v="Home Office"/>
    <s v="Office Supplies"/>
    <s v="Storage &amp; Organization"/>
    <s v="Small Box"/>
    <s v="Hot File® 7-Pocket, Floor Stand"/>
    <n v="0.55000000000000004"/>
    <x v="0"/>
    <x v="0"/>
    <s v="California"/>
    <x v="716"/>
    <n v="90022"/>
    <d v="2015-02-05T00:00:00"/>
    <d v="2015-02-07T00:00:00"/>
    <n v="-170.98"/>
    <n v="1"/>
    <n v="180.14"/>
    <n v="86227"/>
    <s v="Low"/>
    <s v="Low Risk"/>
    <s v="Discount Applied"/>
    <s v="Other"/>
    <n v="1024"/>
  </r>
  <r>
    <x v="3"/>
    <n v="7.0000000000000007E-2"/>
    <n v="30.56"/>
    <n v="2.99"/>
    <n v="2813"/>
    <s v="Marjorie Burnette"/>
    <s v="Regular Air"/>
    <s v="Home Office"/>
    <s v="Office Supplies"/>
    <s v="Binders and Binder Accessories"/>
    <s v="Small Box"/>
    <s v="Surelock™ Post Binders"/>
    <n v="0.35"/>
    <x v="0"/>
    <x v="3"/>
    <s v="Tennessee"/>
    <x v="717"/>
    <n v="37311"/>
    <d v="2015-02-07T00:00:00"/>
    <d v="2015-02-07T00:00:00"/>
    <n v="-95.618600000000015"/>
    <n v="12"/>
    <n v="364.92"/>
    <n v="88819"/>
    <s v="Low"/>
    <s v="Low Risk"/>
    <s v="Discount Applied"/>
    <s v="Other"/>
    <n v="754"/>
  </r>
  <r>
    <x v="0"/>
    <n v="0.05"/>
    <n v="4.71"/>
    <n v="0.7"/>
    <n v="2817"/>
    <s v="Paul W French"/>
    <s v="Express Air"/>
    <s v="Home Office"/>
    <s v="Office Supplies"/>
    <s v="Rubber Bands"/>
    <s v="Wrap Bag"/>
    <s v="Plymouth Boxed Rubber Bands by Plymouth"/>
    <n v="0.8"/>
    <x v="0"/>
    <x v="1"/>
    <s v="Ohio"/>
    <x v="82"/>
    <n v="43055"/>
    <d v="2015-06-01T00:00:00"/>
    <d v="2015-06-02T00:00:00"/>
    <n v="-2.3760000000000003"/>
    <n v="2"/>
    <n v="12.16"/>
    <n v="89743"/>
    <s v="Low"/>
    <s v="Low Risk"/>
    <s v="Discount Applied"/>
    <s v="Other"/>
    <n v="1886"/>
  </r>
  <r>
    <x v="0"/>
    <n v="0.04"/>
    <n v="55.99"/>
    <n v="1.25"/>
    <n v="2817"/>
    <s v="Paul W French"/>
    <s v="Express Air"/>
    <s v="Home Office"/>
    <s v="Technology"/>
    <s v="Telephones and Communication"/>
    <s v="Small Pack"/>
    <s v="Accessory32"/>
    <n v="0.35"/>
    <x v="0"/>
    <x v="1"/>
    <s v="Ohio"/>
    <x v="82"/>
    <n v="43055"/>
    <d v="2015-06-01T00:00:00"/>
    <d v="2015-06-02T00:00:00"/>
    <n v="-18.3216"/>
    <n v="3"/>
    <n v="147.56"/>
    <n v="89743"/>
    <s v="Low"/>
    <s v="Low Risk"/>
    <s v="Discount Applied"/>
    <s v="Other"/>
    <n v="1092"/>
  </r>
  <r>
    <x v="4"/>
    <n v="0.08"/>
    <n v="6.48"/>
    <n v="2.74"/>
    <n v="2820"/>
    <s v="Laurence Simon"/>
    <s v="Regular Air"/>
    <s v="Home Office"/>
    <s v="Technology"/>
    <s v="Computer Peripherals"/>
    <s v="Small Pack"/>
    <s v="Sony MFD2HD Formatted Diskettes, 10/Pack"/>
    <n v="0.71"/>
    <x v="0"/>
    <x v="2"/>
    <s v="Missouri"/>
    <x v="718"/>
    <n v="63129"/>
    <d v="2015-05-10T00:00:00"/>
    <d v="2015-05-12T00:00:00"/>
    <n v="-82.64"/>
    <n v="18"/>
    <n v="113.68"/>
    <n v="87899"/>
    <s v="Low"/>
    <s v="Low Risk"/>
    <s v="Discount Applied"/>
    <s v="Other"/>
    <n v="1188"/>
  </r>
  <r>
    <x v="1"/>
    <n v="0.1"/>
    <n v="22.01"/>
    <n v="5.53"/>
    <n v="2820"/>
    <s v="Laurence Simon"/>
    <s v="Regular Air"/>
    <s v="Home Office"/>
    <s v="Office Supplies"/>
    <s v="Pens &amp; Art Supplies"/>
    <s v="Small Pack"/>
    <s v="Boston 16801 Nautilus™ Battery Pencil Sharpener"/>
    <n v="0.59"/>
    <x v="0"/>
    <x v="2"/>
    <s v="Missouri"/>
    <x v="718"/>
    <n v="63129"/>
    <d v="2015-01-14T00:00:00"/>
    <d v="2015-01-15T00:00:00"/>
    <n v="31.59"/>
    <n v="14"/>
    <n v="281.75"/>
    <n v="87900"/>
    <s v="High"/>
    <s v="Low Risk"/>
    <s v="Discount Applied"/>
    <s v="Other"/>
    <n v="847"/>
  </r>
  <r>
    <x v="4"/>
    <n v="0.02"/>
    <n v="21.98"/>
    <n v="2.87"/>
    <n v="2823"/>
    <s v="Max Hurley"/>
    <s v="Regular Air"/>
    <s v="Home Office"/>
    <s v="Office Supplies"/>
    <s v="Pens &amp; Art Supplies"/>
    <s v="Small Pack"/>
    <s v="Panasonic KP-310 Heavy-Duty Electric Pencil Sharpener"/>
    <n v="0.55000000000000004"/>
    <x v="0"/>
    <x v="0"/>
    <s v="Nevada"/>
    <x v="719"/>
    <n v="89031"/>
    <d v="2015-04-30T00:00:00"/>
    <d v="2015-05-02T00:00:00"/>
    <n v="165.6345"/>
    <n v="11"/>
    <n v="240.05"/>
    <n v="87240"/>
    <s v="High"/>
    <s v="Low Risk"/>
    <s v="Discount Applied"/>
    <s v="Other"/>
    <n v="916"/>
  </r>
  <r>
    <x v="4"/>
    <n v="0.02"/>
    <n v="27.48"/>
    <n v="4"/>
    <n v="2825"/>
    <s v="Carole Rosen"/>
    <s v="Regular Air"/>
    <s v="Home Office"/>
    <s v="Technology"/>
    <s v="Computer Peripherals"/>
    <s v="Small Box"/>
    <s v="Belkin MediaBoard 104- Keyboard"/>
    <n v="0.75"/>
    <x v="0"/>
    <x v="0"/>
    <s v="Idaho"/>
    <x v="680"/>
    <n v="83701"/>
    <d v="2015-05-20T00:00:00"/>
    <d v="2015-05-27T00:00:00"/>
    <n v="19.308000000000021"/>
    <n v="3"/>
    <n v="87.21"/>
    <n v="89497"/>
    <s v="High"/>
    <s v="Low Risk"/>
    <s v="Discount Applied"/>
    <s v="Other"/>
    <n v="1300"/>
  </r>
  <r>
    <x v="4"/>
    <n v="0.08"/>
    <n v="10.06"/>
    <n v="2.06"/>
    <n v="2825"/>
    <s v="Carole Rosen"/>
    <s v="Regular Air"/>
    <s v="Home Office"/>
    <s v="Office Supplies"/>
    <s v="Paper"/>
    <s v="Wrap Bag"/>
    <s v="Riverleaf Stik-Withit® Designer Note Cubes®"/>
    <n v="0.39"/>
    <x v="0"/>
    <x v="0"/>
    <s v="Idaho"/>
    <x v="680"/>
    <n v="83701"/>
    <d v="2015-05-20T00:00:00"/>
    <d v="2015-05-24T00:00:00"/>
    <n v="0.32999999999999691"/>
    <n v="4"/>
    <n v="40.15"/>
    <n v="89497"/>
    <s v="High"/>
    <s v="Low Risk"/>
    <s v="Discount Applied"/>
    <s v="Other"/>
    <n v="1621"/>
  </r>
  <r>
    <x v="0"/>
    <n v="0.05"/>
    <n v="11.29"/>
    <n v="5.03"/>
    <n v="2828"/>
    <s v="Monica Howard"/>
    <s v="Regular Air"/>
    <s v="Home Office"/>
    <s v="Office Supplies"/>
    <s v="Storage &amp; Organization"/>
    <s v="Small Box"/>
    <s v="X-Rack™ File for Hanging Folders"/>
    <n v="0.59"/>
    <x v="0"/>
    <x v="0"/>
    <s v="California"/>
    <x v="720"/>
    <n v="92243"/>
    <d v="2015-02-19T00:00:00"/>
    <d v="2015-02-21T00:00:00"/>
    <n v="-35.26"/>
    <n v="8"/>
    <n v="90.46"/>
    <n v="87720"/>
    <s v="Low"/>
    <s v="Low Risk"/>
    <s v="Discount Applied"/>
    <s v="Other"/>
    <n v="1282"/>
  </r>
  <r>
    <x v="3"/>
    <n v="7.0000000000000007E-2"/>
    <n v="39.479999999999997"/>
    <n v="1.99"/>
    <n v="2828"/>
    <s v="Monica Howard"/>
    <s v="Regular Air"/>
    <s v="Home Office"/>
    <s v="Technology"/>
    <s v="Computer Peripherals"/>
    <s v="Small Pack"/>
    <s v="80 Minute CD-R Spindle, 100/Pack - Staples"/>
    <n v="0.54"/>
    <x v="0"/>
    <x v="0"/>
    <s v="California"/>
    <x v="720"/>
    <n v="92243"/>
    <d v="2015-06-01T00:00:00"/>
    <d v="2015-06-02T00:00:00"/>
    <n v="322.25069999999994"/>
    <n v="12"/>
    <n v="467.03"/>
    <n v="87721"/>
    <s v="High"/>
    <s v="Low Risk"/>
    <s v="Discount Applied"/>
    <s v="Other"/>
    <n v="663"/>
  </r>
  <r>
    <x v="1"/>
    <n v="0.03"/>
    <n v="140.97999999999999"/>
    <n v="36.090000000000003"/>
    <n v="2833"/>
    <s v="Tim Connolly"/>
    <s v="Delivery Truck"/>
    <s v="Home Office"/>
    <s v="Furniture"/>
    <s v="Bookcases"/>
    <s v="Jumbo Box"/>
    <s v="Sauder Forest Hills Library, Woodland Oak Finish"/>
    <n v="0.77"/>
    <x v="0"/>
    <x v="2"/>
    <s v="Minnesota"/>
    <x v="721"/>
    <n v="55076"/>
    <d v="2015-03-25T00:00:00"/>
    <d v="2015-03-27T00:00:00"/>
    <n v="-221.5"/>
    <n v="4"/>
    <n v="608.80999999999995"/>
    <n v="91030"/>
    <s v="Low"/>
    <s v="Low Risk"/>
    <s v="Discount Applied"/>
    <s v="Other"/>
    <n v="582"/>
  </r>
  <r>
    <x v="1"/>
    <n v="0.08"/>
    <n v="65.989999999999995"/>
    <n v="8.99"/>
    <n v="2833"/>
    <s v="Tim Connolly"/>
    <s v="Regular Air"/>
    <s v="Home Office"/>
    <s v="Technology"/>
    <s v="Telephones and Communication"/>
    <s v="Small Box"/>
    <s v="Talkabout T8367"/>
    <n v="0.56000000000000005"/>
    <x v="0"/>
    <x v="2"/>
    <s v="Minnesota"/>
    <x v="721"/>
    <n v="55076"/>
    <d v="2015-03-25T00:00:00"/>
    <d v="2015-03-26T00:00:00"/>
    <n v="206.352"/>
    <n v="15"/>
    <n v="808.61"/>
    <n v="91030"/>
    <s v="High"/>
    <s v="Low Risk"/>
    <s v="Discount Applied"/>
    <s v="Other"/>
    <n v="485"/>
  </r>
  <r>
    <x v="0"/>
    <n v="7.0000000000000007E-2"/>
    <n v="51.98"/>
    <n v="10.17"/>
    <n v="2837"/>
    <s v="Leslie Hawley"/>
    <s v="Regular Air"/>
    <s v="Home Office"/>
    <s v="Technology"/>
    <s v="Office Machines"/>
    <s v="Medium Box"/>
    <s v="Canon MP25DIII Desktop Whisper-Quiet Printing Calculator"/>
    <n v="0.37"/>
    <x v="0"/>
    <x v="2"/>
    <s v="Oklahoma"/>
    <x v="722"/>
    <n v="74133"/>
    <d v="2015-03-08T00:00:00"/>
    <d v="2015-03-10T00:00:00"/>
    <n v="439.78529999999995"/>
    <n v="13"/>
    <n v="637.37"/>
    <n v="89801"/>
    <s v="High"/>
    <s v="Low Risk"/>
    <s v="Discount Applied"/>
    <s v="Other"/>
    <n v="562"/>
  </r>
  <r>
    <x v="0"/>
    <n v="0.1"/>
    <n v="80.97"/>
    <n v="33.6"/>
    <n v="2837"/>
    <s v="Leslie Hawley"/>
    <s v="Delivery Truck"/>
    <s v="Home Office"/>
    <s v="Technology"/>
    <s v="Office Machines"/>
    <s v="Jumbo Drum"/>
    <s v="Lexmark Z25 Color Inkjet Printer"/>
    <n v="0.37"/>
    <x v="0"/>
    <x v="2"/>
    <s v="Oklahoma"/>
    <x v="722"/>
    <n v="74133"/>
    <d v="2015-03-08T00:00:00"/>
    <d v="2015-03-11T00:00:00"/>
    <n v="-149.4573"/>
    <n v="3"/>
    <n v="232.16"/>
    <n v="89801"/>
    <s v="Low"/>
    <s v="Low Risk"/>
    <s v="Discount Applied"/>
    <s v="Other"/>
    <n v="928"/>
  </r>
  <r>
    <x v="0"/>
    <n v="0"/>
    <n v="21.98"/>
    <n v="2.87"/>
    <n v="2840"/>
    <s v="Bob Berg"/>
    <s v="Regular Air"/>
    <s v="Home Office"/>
    <s v="Office Supplies"/>
    <s v="Pens &amp; Art Supplies"/>
    <s v="Small Pack"/>
    <s v="Panasonic KP-310 Heavy-Duty Electric Pencil Sharpener"/>
    <n v="0.55000000000000004"/>
    <x v="0"/>
    <x v="3"/>
    <s v="Florida"/>
    <x v="723"/>
    <n v="33161"/>
    <d v="2015-03-19T00:00:00"/>
    <d v="2015-03-20T00:00:00"/>
    <n v="21.095999999999997"/>
    <n v="16"/>
    <n v="360.03"/>
    <n v="87884"/>
    <s v="High"/>
    <s v="Low Risk"/>
    <s v="No Discount"/>
    <s v="Other"/>
    <n v="760"/>
  </r>
  <r>
    <x v="3"/>
    <n v="0.05"/>
    <n v="15.68"/>
    <n v="3.73"/>
    <n v="2840"/>
    <s v="Bob Berg"/>
    <s v="Regular Air"/>
    <s v="Home Office"/>
    <s v="Furniture"/>
    <s v="Office Furnishings"/>
    <s v="Small Pack"/>
    <s v="Artistic Insta-Plaque"/>
    <n v="0.46"/>
    <x v="0"/>
    <x v="3"/>
    <s v="Florida"/>
    <x v="723"/>
    <n v="33161"/>
    <d v="2015-06-11T00:00:00"/>
    <d v="2015-06-13T00:00:00"/>
    <n v="1166.6280000000002"/>
    <n v="17"/>
    <n v="260.01"/>
    <n v="87885"/>
    <s v="High"/>
    <s v="Low Risk"/>
    <s v="Discount Applied"/>
    <s v="Other"/>
    <n v="881"/>
  </r>
  <r>
    <x v="3"/>
    <n v="0"/>
    <n v="14.98"/>
    <n v="8.99"/>
    <n v="2840"/>
    <s v="Bob Berg"/>
    <s v="Regular Air"/>
    <s v="Home Office"/>
    <s v="Furniture"/>
    <s v="Office Furnishings"/>
    <s v="Small Pack"/>
    <s v="GE 4 Foot Flourescent Tube, 40 Watt"/>
    <n v="0.39"/>
    <x v="0"/>
    <x v="3"/>
    <s v="Florida"/>
    <x v="723"/>
    <n v="33161"/>
    <d v="2015-06-11T00:00:00"/>
    <d v="2015-06-12T00:00:00"/>
    <n v="-40.604199999999999"/>
    <n v="18"/>
    <n v="273.79000000000002"/>
    <n v="87885"/>
    <s v="Low"/>
    <s v="Low Risk"/>
    <s v="No Discount"/>
    <s v="Other"/>
    <n v="859"/>
  </r>
  <r>
    <x v="3"/>
    <n v="0.02"/>
    <n v="38.76"/>
    <n v="13.26"/>
    <n v="2840"/>
    <s v="Bob Berg"/>
    <s v="Regular Air"/>
    <s v="Home Office"/>
    <s v="Office Supplies"/>
    <s v="Paper"/>
    <s v="Small Box"/>
    <s v="Xerox 1892"/>
    <n v="0.36"/>
    <x v="0"/>
    <x v="3"/>
    <s v="Florida"/>
    <x v="723"/>
    <n v="33161"/>
    <d v="2015-06-11T00:00:00"/>
    <d v="2015-06-12T00:00:00"/>
    <n v="-294.084"/>
    <n v="1"/>
    <n v="44.62"/>
    <n v="87885"/>
    <s v="Low"/>
    <s v="Low Risk"/>
    <s v="Discount Applied"/>
    <s v="Other"/>
    <n v="1581"/>
  </r>
  <r>
    <x v="1"/>
    <n v="0.04"/>
    <n v="90.48"/>
    <n v="19.989999999999998"/>
    <n v="2847"/>
    <s v="Vanessa Day"/>
    <s v="Regular Air"/>
    <s v="Home Office"/>
    <s v="Office Supplies"/>
    <s v="Envelopes"/>
    <s v="Small Box"/>
    <s v="Tyvek® Side-Opening Peel &amp; Seel® Expanding Envelopes"/>
    <n v="0.4"/>
    <x v="0"/>
    <x v="3"/>
    <s v="Tennessee"/>
    <x v="724"/>
    <n v="38017"/>
    <d v="2015-04-09T00:00:00"/>
    <d v="2015-04-11T00:00:00"/>
    <n v="55.555199999999999"/>
    <n v="3"/>
    <n v="268.64"/>
    <n v="85928"/>
    <s v="High"/>
    <s v="Low Risk"/>
    <s v="Discount Applied"/>
    <s v="Other"/>
    <n v="866"/>
  </r>
  <r>
    <x v="1"/>
    <n v="0.02"/>
    <n v="9.77"/>
    <n v="6.02"/>
    <n v="2847"/>
    <s v="Vanessa Day"/>
    <s v="Regular Air"/>
    <s v="Home Office"/>
    <s v="Furniture"/>
    <s v="Office Furnishings"/>
    <s v="Medium Box"/>
    <s v="DAX Solid Wood Frames"/>
    <n v="0.48"/>
    <x v="0"/>
    <x v="3"/>
    <s v="Tennessee"/>
    <x v="724"/>
    <n v="38017"/>
    <d v="2015-04-09T00:00:00"/>
    <d v="2015-04-10T00:00:00"/>
    <n v="-535.33199999999999"/>
    <n v="9"/>
    <n v="87.68"/>
    <n v="85928"/>
    <s v="Low"/>
    <s v="Low Risk"/>
    <s v="Discount Applied"/>
    <s v="Other"/>
    <n v="1297"/>
  </r>
  <r>
    <x v="1"/>
    <n v="0.09"/>
    <n v="34.99"/>
    <n v="7.73"/>
    <n v="2847"/>
    <s v="Vanessa Day"/>
    <s v="Regular Air"/>
    <s v="Home Office"/>
    <s v="Office Supplies"/>
    <s v="Pens &amp; Art Supplies"/>
    <s v="Small Box"/>
    <s v="Hunt Boston® Vacuum Mount KS Pencil Sharpener"/>
    <n v="0.59"/>
    <x v="0"/>
    <x v="3"/>
    <s v="Tennessee"/>
    <x v="724"/>
    <n v="38017"/>
    <d v="2015-04-09T00:00:00"/>
    <d v="2015-04-11T00:00:00"/>
    <n v="-208.72039999999998"/>
    <n v="1"/>
    <n v="37.619999999999997"/>
    <n v="85928"/>
    <s v="Low"/>
    <s v="Low Risk"/>
    <s v="Discount Applied"/>
    <s v="Other"/>
    <n v="1645"/>
  </r>
  <r>
    <x v="3"/>
    <n v="0"/>
    <n v="49.99"/>
    <n v="19.989999999999998"/>
    <n v="2848"/>
    <s v="Eileen Dalton"/>
    <s v="Regular Air"/>
    <s v="Home Office"/>
    <s v="Technology"/>
    <s v="Computer Peripherals"/>
    <s v="Small Box"/>
    <s v="Zoom V.92 USB External Faxmodem"/>
    <n v="0.41"/>
    <x v="0"/>
    <x v="3"/>
    <s v="Tennessee"/>
    <x v="725"/>
    <n v="38401"/>
    <d v="2015-06-06T00:00:00"/>
    <d v="2015-06-08T00:00:00"/>
    <n v="38.885999999999996"/>
    <n v="16"/>
    <n v="832.97"/>
    <n v="85929"/>
    <s v="High"/>
    <s v="Low Risk"/>
    <s v="No Discount"/>
    <s v="Other"/>
    <n v="474"/>
  </r>
  <r>
    <x v="4"/>
    <n v="0.05"/>
    <n v="115.99"/>
    <n v="8.99"/>
    <n v="2851"/>
    <s v="Annie Sherrill"/>
    <s v="Regular Air"/>
    <s v="Home Office"/>
    <s v="Technology"/>
    <s v="Telephones and Communication"/>
    <s v="Small Box"/>
    <s v="5185"/>
    <n v="0.57999999999999996"/>
    <x v="0"/>
    <x v="2"/>
    <s v="Texas"/>
    <x v="726"/>
    <n v="79762"/>
    <d v="2015-04-09T00:00:00"/>
    <d v="2015-04-13T00:00:00"/>
    <n v="719.35259999999994"/>
    <n v="11"/>
    <n v="1042.54"/>
    <n v="86454"/>
    <s v="High"/>
    <s v="Low Risk"/>
    <s v="Discount Applied"/>
    <s v="Other"/>
    <n v="410"/>
  </r>
  <r>
    <x v="3"/>
    <n v="0.08"/>
    <n v="7.84"/>
    <n v="4.71"/>
    <n v="2855"/>
    <s v="Vicki Womble"/>
    <s v="Regular Air"/>
    <s v="Home Office"/>
    <s v="Office Supplies"/>
    <s v="Binders and Binder Accessories"/>
    <s v="Small Box"/>
    <s v="XtraLife® ClearVue™ Slant-D® Ring Binders by Cardinal"/>
    <n v="0.35"/>
    <x v="0"/>
    <x v="0"/>
    <s v="Washington"/>
    <x v="727"/>
    <n v="98198"/>
    <d v="2015-01-21T00:00:00"/>
    <d v="2015-01-22T00:00:00"/>
    <n v="-12.876779999999998"/>
    <n v="10"/>
    <n v="76.16"/>
    <n v="87316"/>
    <s v="Low"/>
    <s v="Low Risk"/>
    <s v="Discount Applied"/>
    <s v="Other"/>
    <n v="1360"/>
  </r>
  <r>
    <x v="3"/>
    <n v="0.03"/>
    <n v="105.34"/>
    <n v="24.49"/>
    <n v="2855"/>
    <s v="Vicki Womble"/>
    <s v="Regular Air"/>
    <s v="Home Office"/>
    <s v="Furniture"/>
    <s v="Office Furnishings"/>
    <s v="Large Box"/>
    <s v="Deflect-o DuraMat Antistatic Studded Beveled Mat for Medium Pile Carpeting"/>
    <n v="0.61"/>
    <x v="0"/>
    <x v="0"/>
    <s v="Washington"/>
    <x v="727"/>
    <n v="98198"/>
    <d v="2015-01-21T00:00:00"/>
    <d v="2015-01-22T00:00:00"/>
    <n v="618.13080000000002"/>
    <n v="10"/>
    <n v="1038.1400000000001"/>
    <n v="87316"/>
    <s v="High"/>
    <s v="Low Risk"/>
    <s v="Discount Applied"/>
    <s v="Other"/>
    <n v="411"/>
  </r>
  <r>
    <x v="4"/>
    <n v="0.09"/>
    <n v="6783.02"/>
    <n v="24.49"/>
    <n v="2855"/>
    <s v="Vicki Womble"/>
    <s v="Regular Air"/>
    <s v="Home Office"/>
    <s v="Technology"/>
    <s v="Office Machines"/>
    <s v="Large Box"/>
    <s v="Polycom ViewStation™ ISDN Videoconferencing Unit"/>
    <n v="0.39"/>
    <x v="0"/>
    <x v="0"/>
    <s v="Washington"/>
    <x v="727"/>
    <n v="98198"/>
    <d v="2015-03-10T00:00:00"/>
    <d v="2015-03-14T00:00:00"/>
    <n v="-14140.7016"/>
    <n v="1"/>
    <n v="6296"/>
    <n v="87317"/>
    <s v="Low"/>
    <s v="Low Risk"/>
    <s v="Discount Applied"/>
    <s v="Other"/>
    <n v="68"/>
  </r>
  <r>
    <x v="3"/>
    <n v="0.06"/>
    <n v="2.94"/>
    <n v="0.96"/>
    <n v="2858"/>
    <s v="Jerry Webster"/>
    <s v="Regular Air"/>
    <s v="Home Office"/>
    <s v="Office Supplies"/>
    <s v="Pens &amp; Art Supplies"/>
    <s v="Wrap Bag"/>
    <s v="Newell 343"/>
    <n v="0.57999999999999996"/>
    <x v="0"/>
    <x v="3"/>
    <s v="Florida"/>
    <x v="611"/>
    <n v="32259"/>
    <d v="2015-05-17T00:00:00"/>
    <d v="2015-05-18T00:00:00"/>
    <n v="-8.8759999999999994"/>
    <n v="3"/>
    <n v="8.7899999999999991"/>
    <n v="88279"/>
    <s v="Low"/>
    <s v="Low Risk"/>
    <s v="Discount Applied"/>
    <s v="Other"/>
    <n v="1911"/>
  </r>
  <r>
    <x v="4"/>
    <n v="0.04"/>
    <n v="67.28"/>
    <n v="19.989999999999998"/>
    <n v="2858"/>
    <s v="Jerry Webster"/>
    <s v="Regular Air"/>
    <s v="Home Office"/>
    <s v="Office Supplies"/>
    <s v="Binders and Binder Accessories"/>
    <s v="Small Box"/>
    <s v="Catalog Binders with Expanding Posts"/>
    <n v="0.4"/>
    <x v="0"/>
    <x v="3"/>
    <s v="Florida"/>
    <x v="611"/>
    <n v="32259"/>
    <d v="2015-05-23T00:00:00"/>
    <d v="2015-05-28T00:00:00"/>
    <n v="14.754"/>
    <n v="30"/>
    <n v="2051.6799999999998"/>
    <n v="88282"/>
    <s v="High"/>
    <s v="Low Risk"/>
    <s v="Discount Applied"/>
    <s v="Other"/>
    <n v="236"/>
  </r>
  <r>
    <x v="4"/>
    <n v="0.1"/>
    <n v="130.97999999999999"/>
    <n v="54.74"/>
    <n v="2858"/>
    <s v="Jerry Webster"/>
    <s v="Delivery Truck"/>
    <s v="Home Office"/>
    <s v="Furniture"/>
    <s v="Bookcases"/>
    <s v="Jumbo Box"/>
    <s v="O'Sullivan Elevations Bookcase, Cherry Finish"/>
    <n v="0.69"/>
    <x v="0"/>
    <x v="3"/>
    <s v="Florida"/>
    <x v="611"/>
    <n v="32259"/>
    <d v="2015-05-23T00:00:00"/>
    <d v="2015-05-23T00:00:00"/>
    <n v="669.61199999999997"/>
    <n v="42"/>
    <n v="5295.03"/>
    <n v="88282"/>
    <s v="High"/>
    <s v="Low Risk"/>
    <s v="Discount Applied"/>
    <s v="Other"/>
    <n v="86"/>
  </r>
  <r>
    <x v="4"/>
    <n v="0.04"/>
    <n v="2.78"/>
    <n v="1.25"/>
    <n v="2858"/>
    <s v="Jerry Webster"/>
    <s v="Regular Air"/>
    <s v="Home Office"/>
    <s v="Office Supplies"/>
    <s v="Pens &amp; Art Supplies"/>
    <s v="Wrap Bag"/>
    <s v="Newell 318"/>
    <n v="0.59"/>
    <x v="0"/>
    <x v="3"/>
    <s v="Florida"/>
    <x v="611"/>
    <n v="32259"/>
    <d v="2015-05-23T00:00:00"/>
    <d v="2015-05-23T00:00:00"/>
    <n v="213"/>
    <n v="28"/>
    <n v="80.27"/>
    <n v="88282"/>
    <s v="High"/>
    <s v="Low Risk"/>
    <s v="Discount Applied"/>
    <s v="Other"/>
    <n v="1333"/>
  </r>
  <r>
    <x v="1"/>
    <n v="0.03"/>
    <n v="142.86000000000001"/>
    <n v="19.989999999999998"/>
    <n v="2859"/>
    <s v="Brad H Blake"/>
    <s v="Regular Air"/>
    <s v="Home Office"/>
    <s v="Office Supplies"/>
    <s v="Storage &amp; Organization"/>
    <s v="Small Box"/>
    <s v="Letter Size Cart"/>
    <n v="0.56000000000000005"/>
    <x v="0"/>
    <x v="3"/>
    <s v="Florida"/>
    <x v="51"/>
    <n v="32601"/>
    <d v="2015-04-01T00:00:00"/>
    <d v="2015-04-03T00:00:00"/>
    <n v="-8.3881000000000014"/>
    <n v="23"/>
    <n v="3292.02"/>
    <n v="88281"/>
    <s v="Low"/>
    <s v="Low Risk"/>
    <s v="Discount Applied"/>
    <s v="Other"/>
    <n v="146"/>
  </r>
  <r>
    <x v="3"/>
    <n v="0.05"/>
    <n v="20.99"/>
    <n v="4.8099999999999996"/>
    <n v="2861"/>
    <s v="Dwight Robinson"/>
    <s v="Regular Air"/>
    <s v="Home Office"/>
    <s v="Technology"/>
    <s v="Telephones and Communication"/>
    <s v="Medium Box"/>
    <s v="1726 Digital Answering Machine"/>
    <n v="0.57999999999999996"/>
    <x v="0"/>
    <x v="2"/>
    <s v="Kansas"/>
    <x v="728"/>
    <n v="67601"/>
    <d v="2015-02-28T00:00:00"/>
    <d v="2015-02-28T00:00:00"/>
    <n v="4.9017600000000003"/>
    <n v="11"/>
    <n v="199.43"/>
    <n v="88280"/>
    <s v="High"/>
    <s v="Low Risk"/>
    <s v="Discount Applied"/>
    <s v="Other"/>
    <n v="989"/>
  </r>
  <r>
    <x v="0"/>
    <n v="0"/>
    <n v="12.22"/>
    <n v="2.85"/>
    <n v="2862"/>
    <s v="Carrie High"/>
    <s v="Regular Air"/>
    <s v="Home Office"/>
    <s v="Furniture"/>
    <s v="Office Furnishings"/>
    <s v="Small Pack"/>
    <s v="Aluminum Document Frame"/>
    <n v="0.55000000000000004"/>
    <x v="0"/>
    <x v="2"/>
    <s v="Nebraska"/>
    <x v="729"/>
    <n v="68128"/>
    <d v="2015-04-11T00:00:00"/>
    <d v="2015-04-12T00:00:00"/>
    <n v="76.389899999999983"/>
    <n v="9"/>
    <n v="110.71"/>
    <n v="88278"/>
    <s v="High"/>
    <s v="Low Risk"/>
    <s v="No Discount"/>
    <s v="Other"/>
    <n v="1198"/>
  </r>
  <r>
    <x v="2"/>
    <n v="0.01"/>
    <n v="13.79"/>
    <n v="8.7799999999999994"/>
    <n v="2865"/>
    <s v="Roberta Mitchell"/>
    <s v="Regular Air"/>
    <s v="Home Office"/>
    <s v="Furniture"/>
    <s v="Office Furnishings"/>
    <s v="Small Box"/>
    <s v="9-3/4 Diameter Round Wall Clock"/>
    <n v="0.43"/>
    <x v="0"/>
    <x v="2"/>
    <s v="Texas"/>
    <x v="730"/>
    <n v="75460"/>
    <d v="2015-02-23T00:00:00"/>
    <d v="2015-02-25T00:00:00"/>
    <n v="-36.770000000000003"/>
    <n v="4"/>
    <n v="56.68"/>
    <n v="90871"/>
    <s v="Low"/>
    <s v="Low Risk"/>
    <s v="Discount Applied"/>
    <s v="Other"/>
    <n v="1484"/>
  </r>
  <r>
    <x v="2"/>
    <n v="0.04"/>
    <n v="33.29"/>
    <n v="8.74"/>
    <n v="2865"/>
    <s v="Roberta Mitchell"/>
    <s v="Regular Air"/>
    <s v="Home Office"/>
    <s v="Office Supplies"/>
    <s v="Storage &amp; Organization"/>
    <s v="Small Box"/>
    <s v="Fellowes Bases and Tops For Staxonsteel®/High-Stak® Systems"/>
    <n v="0.61"/>
    <x v="0"/>
    <x v="2"/>
    <s v="Texas"/>
    <x v="730"/>
    <n v="75460"/>
    <d v="2015-02-23T00:00:00"/>
    <d v="2015-02-24T00:00:00"/>
    <n v="87.03"/>
    <n v="8"/>
    <n v="273.33999999999997"/>
    <n v="90871"/>
    <s v="High"/>
    <s v="Low Risk"/>
    <s v="Discount Applied"/>
    <s v="Other"/>
    <n v="860"/>
  </r>
  <r>
    <x v="0"/>
    <n v="0.01"/>
    <n v="125.99"/>
    <n v="8.99"/>
    <n v="2867"/>
    <s v="Dana Teague"/>
    <s v="Regular Air"/>
    <s v="Home Office"/>
    <s v="Technology"/>
    <s v="Telephones and Communication"/>
    <s v="Small Box"/>
    <s v="M70"/>
    <n v="0.59"/>
    <x v="0"/>
    <x v="1"/>
    <s v="District of Columbia"/>
    <x v="246"/>
    <n v="20016"/>
    <d v="2015-04-17T00:00:00"/>
    <d v="2015-04-18T00:00:00"/>
    <n v="-582.64799999999991"/>
    <n v="2"/>
    <n v="226.88"/>
    <n v="11013"/>
    <s v="Low"/>
    <s v="Low Risk"/>
    <s v="Discount Applied"/>
    <s v="Other"/>
    <n v="936"/>
  </r>
  <r>
    <x v="0"/>
    <n v="0.03"/>
    <n v="896.99"/>
    <n v="19.989999999999998"/>
    <n v="2868"/>
    <s v="Eugene Clayton"/>
    <s v="Regular Air"/>
    <s v="Home Office"/>
    <s v="Office Supplies"/>
    <s v="Binders and Binder Accessories"/>
    <s v="Small Box"/>
    <s v="GBC DocuBind TL300 Electric Binding System"/>
    <n v="0.38"/>
    <x v="0"/>
    <x v="0"/>
    <s v="Washington"/>
    <x v="731"/>
    <n v="98026"/>
    <d v="2015-01-08T00:00:00"/>
    <d v="2015-01-10T00:00:00"/>
    <n v="3602.1311999999994"/>
    <n v="6"/>
    <n v="5220.4799999999996"/>
    <n v="85826"/>
    <s v="High"/>
    <s v="Low Risk"/>
    <s v="Discount Applied"/>
    <s v="Other"/>
    <n v="89"/>
  </r>
  <r>
    <x v="0"/>
    <n v="0.01"/>
    <n v="125.99"/>
    <n v="8.99"/>
    <n v="2868"/>
    <s v="Eugene Clayton"/>
    <s v="Regular Air"/>
    <s v="Home Office"/>
    <s v="Technology"/>
    <s v="Telephones and Communication"/>
    <s v="Small Box"/>
    <s v="M70"/>
    <n v="0.59"/>
    <x v="0"/>
    <x v="0"/>
    <s v="Washington"/>
    <x v="731"/>
    <n v="98026"/>
    <d v="2015-04-17T00:00:00"/>
    <d v="2015-04-18T00:00:00"/>
    <n v="-582.64799999999991"/>
    <n v="1"/>
    <n v="113.44"/>
    <n v="85827"/>
    <s v="Low"/>
    <s v="Low Risk"/>
    <s v="Discount Applied"/>
    <s v="Other"/>
    <n v="1189"/>
  </r>
  <r>
    <x v="1"/>
    <n v="0.08"/>
    <n v="15.99"/>
    <n v="13.18"/>
    <n v="2868"/>
    <s v="Eugene Clayton"/>
    <s v="Express Air"/>
    <s v="Home Office"/>
    <s v="Office Supplies"/>
    <s v="Binders and Binder Accessories"/>
    <s v="Small Box"/>
    <s v="GBC Pre-Punched Binding Paper, Plastic, White, 8-1/2&quot; x 11&quot;"/>
    <n v="0.37"/>
    <x v="0"/>
    <x v="0"/>
    <s v="Washington"/>
    <x v="731"/>
    <n v="98026"/>
    <d v="2015-05-25T00:00:00"/>
    <d v="2015-05-27T00:00:00"/>
    <n v="-66.584999999999994"/>
    <n v="4"/>
    <n v="66.02"/>
    <n v="85828"/>
    <s v="Low"/>
    <s v="Low Risk"/>
    <s v="Discount Applied"/>
    <s v="Other"/>
    <n v="1421"/>
  </r>
  <r>
    <x v="3"/>
    <n v="7.0000000000000007E-2"/>
    <n v="2.89"/>
    <n v="0.5"/>
    <n v="2873"/>
    <s v="Benjamin Gunter"/>
    <s v="Regular Air"/>
    <s v="Home Office"/>
    <s v="Office Supplies"/>
    <s v="Labels"/>
    <s v="Small Box"/>
    <s v="Avery 498"/>
    <n v="0.38"/>
    <x v="0"/>
    <x v="3"/>
    <s v="Florida"/>
    <x v="732"/>
    <n v="33012"/>
    <d v="2015-01-22T00:00:00"/>
    <d v="2015-01-24T00:00:00"/>
    <n v="441.59399999999999"/>
    <n v="12"/>
    <n v="33.020000000000003"/>
    <n v="89872"/>
    <s v="High"/>
    <s v="Low Risk"/>
    <s v="Discount Applied"/>
    <s v="Other"/>
    <n v="1686"/>
  </r>
  <r>
    <x v="3"/>
    <n v="0"/>
    <n v="217.85"/>
    <n v="29.1"/>
    <n v="2873"/>
    <s v="Benjamin Gunter"/>
    <s v="Delivery Truck"/>
    <s v="Home Office"/>
    <s v="Furniture"/>
    <s v="Tables"/>
    <s v="Jumbo Box"/>
    <s v="Chromcraft Bull-Nose Wood Round Conference Table Top, Wood Base"/>
    <n v="0.68"/>
    <x v="0"/>
    <x v="3"/>
    <s v="Florida"/>
    <x v="732"/>
    <n v="33012"/>
    <d v="2015-01-22T00:00:00"/>
    <d v="2015-01-23T00:00:00"/>
    <n v="394.17"/>
    <n v="10"/>
    <n v="2273.1"/>
    <n v="89872"/>
    <s v="High"/>
    <s v="Low Risk"/>
    <s v="No Discount"/>
    <s v="Other"/>
    <n v="218"/>
  </r>
  <r>
    <x v="4"/>
    <n v="0.05"/>
    <n v="4.84"/>
    <n v="0.71"/>
    <n v="2874"/>
    <s v="Marian Willis"/>
    <s v="Regular Air"/>
    <s v="Home Office"/>
    <s v="Office Supplies"/>
    <s v="Pens &amp; Art Supplies"/>
    <s v="Wrap Bag"/>
    <s v="*Staples* Highlighting Markers"/>
    <n v="0.52"/>
    <x v="0"/>
    <x v="2"/>
    <s v="Nebraska"/>
    <x v="729"/>
    <n v="68128"/>
    <d v="2015-04-06T00:00:00"/>
    <d v="2015-04-15T00:00:00"/>
    <n v="13.448099999999998"/>
    <n v="4"/>
    <n v="19.489999999999998"/>
    <n v="89873"/>
    <s v="High"/>
    <s v="Low Risk"/>
    <s v="Discount Applied"/>
    <s v="Other"/>
    <n v="1817"/>
  </r>
  <r>
    <x v="2"/>
    <n v="0.03"/>
    <n v="304.99"/>
    <n v="19.989999999999998"/>
    <n v="2874"/>
    <s v="Marian Willis"/>
    <s v="Regular Air"/>
    <s v="Home Office"/>
    <s v="Office Supplies"/>
    <s v="Binders and Binder Accessories"/>
    <s v="Small Box"/>
    <s v="Ibico Hi-Tech Manual Binding System"/>
    <n v="0.4"/>
    <x v="0"/>
    <x v="2"/>
    <s v="Nebraska"/>
    <x v="729"/>
    <n v="68128"/>
    <d v="2015-06-22T00:00:00"/>
    <d v="2015-06-24T00:00:00"/>
    <n v="4033.6089000000002"/>
    <n v="19"/>
    <n v="5845.81"/>
    <n v="89874"/>
    <s v="High"/>
    <s v="Low Risk"/>
    <s v="Discount Applied"/>
    <s v="Other"/>
    <n v="74"/>
  </r>
  <r>
    <x v="2"/>
    <n v="0.09"/>
    <n v="65.989999999999995"/>
    <n v="8.99"/>
    <n v="2874"/>
    <s v="Marian Willis"/>
    <s v="Regular Air"/>
    <s v="Home Office"/>
    <s v="Technology"/>
    <s v="Telephones and Communication"/>
    <s v="Small Box"/>
    <s v="V 3600 Series"/>
    <n v="0.57999999999999996"/>
    <x v="0"/>
    <x v="2"/>
    <s v="Nebraska"/>
    <x v="729"/>
    <n v="68128"/>
    <d v="2015-06-22T00:00:00"/>
    <d v="2015-06-24T00:00:00"/>
    <n v="141.7824"/>
    <n v="12"/>
    <n v="633.85"/>
    <n v="89874"/>
    <s v="High"/>
    <s v="Low Risk"/>
    <s v="Discount Applied"/>
    <s v="Other"/>
    <n v="563"/>
  </r>
  <r>
    <x v="1"/>
    <n v="0"/>
    <n v="8.33"/>
    <n v="1.99"/>
    <n v="2877"/>
    <s v="Shannon Aldridge"/>
    <s v="Express Air"/>
    <s v="Home Office"/>
    <s v="Technology"/>
    <s v="Computer Peripherals"/>
    <s v="Small Pack"/>
    <s v="80 Minute Slim Jewel Case CD-R , 10/Pack - Staples"/>
    <n v="0.52"/>
    <x v="0"/>
    <x v="1"/>
    <s v="Ohio"/>
    <x v="733"/>
    <n v="44070"/>
    <d v="2015-03-02T00:00:00"/>
    <d v="2015-03-04T00:00:00"/>
    <n v="74.181899999999999"/>
    <n v="12"/>
    <n v="107.51"/>
    <n v="91492"/>
    <s v="High"/>
    <s v="Low Risk"/>
    <s v="No Discount"/>
    <s v="Other"/>
    <n v="1210"/>
  </r>
  <r>
    <x v="1"/>
    <n v="0"/>
    <n v="8.33"/>
    <n v="1.99"/>
    <n v="2878"/>
    <s v="Susan Carroll Berman"/>
    <s v="Express Air"/>
    <s v="Home Office"/>
    <s v="Technology"/>
    <s v="Computer Peripherals"/>
    <s v="Small Pack"/>
    <s v="80 Minute Slim Jewel Case CD-R , 10/Pack - Staples"/>
    <n v="0.52"/>
    <x v="0"/>
    <x v="0"/>
    <s v="Washington"/>
    <x v="33"/>
    <n v="98107"/>
    <d v="2015-03-02T00:00:00"/>
    <d v="2015-03-04T00:00:00"/>
    <n v="82.31"/>
    <n v="47"/>
    <n v="421.08"/>
    <n v="54369"/>
    <s v="High"/>
    <s v="Low Risk"/>
    <s v="No Discount"/>
    <s v="Other"/>
    <n v="699"/>
  </r>
  <r>
    <x v="3"/>
    <n v="0.05"/>
    <n v="6.68"/>
    <n v="6.93"/>
    <n v="2880"/>
    <s v="Grace Black"/>
    <s v="Regular Air"/>
    <s v="Home Office"/>
    <s v="Office Supplies"/>
    <s v="Paper"/>
    <s v="Small Box"/>
    <s v="HP Office Paper (20Lb. and 87 Bright)"/>
    <n v="0.37"/>
    <x v="0"/>
    <x v="3"/>
    <s v="Florida"/>
    <x v="734"/>
    <n v="33160"/>
    <d v="2015-03-28T00:00:00"/>
    <d v="2015-03-29T00:00:00"/>
    <n v="-2.3520000000000096"/>
    <n v="11"/>
    <n v="77.2"/>
    <n v="88626"/>
    <s v="Low"/>
    <s v="Low Risk"/>
    <s v="Discount Applied"/>
    <s v="Other"/>
    <n v="1355"/>
  </r>
  <r>
    <x v="4"/>
    <n v="0.09"/>
    <n v="243.98"/>
    <n v="43.32"/>
    <n v="2880"/>
    <s v="Grace Black"/>
    <s v="Delivery Truck"/>
    <s v="Home Office"/>
    <s v="Furniture"/>
    <s v="Chairs &amp; Chairmats"/>
    <s v="Jumbo Drum"/>
    <s v="Hon Deluxe Fabric Upholstered Stacking Chairs, Rounded Back"/>
    <n v="0.55000000000000004"/>
    <x v="0"/>
    <x v="3"/>
    <s v="Florida"/>
    <x v="734"/>
    <n v="33160"/>
    <d v="2015-05-08T00:00:00"/>
    <d v="2015-05-13T00:00:00"/>
    <n v="1059.288"/>
    <n v="25"/>
    <n v="5587.89"/>
    <n v="88627"/>
    <s v="High"/>
    <s v="Low Risk"/>
    <s v="Discount Applied"/>
    <s v="Other"/>
    <n v="80"/>
  </r>
  <r>
    <x v="0"/>
    <n v="0.03"/>
    <n v="4.0599999999999996"/>
    <n v="6.89"/>
    <n v="2882"/>
    <s v="Andrew Gonzalez"/>
    <s v="Regular Air"/>
    <s v="Home Office"/>
    <s v="Office Supplies"/>
    <s v="Appliances"/>
    <s v="Small Box"/>
    <s v="Eureka Disposable Bags for Sanitaire® Vibra Groomer I® Upright Vac"/>
    <n v="0.6"/>
    <x v="0"/>
    <x v="3"/>
    <s v="North Carolina"/>
    <x v="78"/>
    <n v="28206"/>
    <d v="2015-02-20T00:00:00"/>
    <d v="2015-02-22T00:00:00"/>
    <n v="-246.27609999999999"/>
    <n v="37"/>
    <n v="159.88999999999999"/>
    <n v="55300"/>
    <s v="Low"/>
    <s v="Low Risk"/>
    <s v="Discount Applied"/>
    <s v="Other"/>
    <n v="1057"/>
  </r>
  <r>
    <x v="0"/>
    <n v="0.01"/>
    <n v="3.75"/>
    <n v="0.5"/>
    <n v="2882"/>
    <s v="Andrew Gonzalez"/>
    <s v="Regular Air"/>
    <s v="Home Office"/>
    <s v="Office Supplies"/>
    <s v="Labels"/>
    <s v="Small Box"/>
    <s v="Avery 510"/>
    <n v="0.37"/>
    <x v="0"/>
    <x v="3"/>
    <s v="North Carolina"/>
    <x v="78"/>
    <n v="28206"/>
    <d v="2015-02-20T00:00:00"/>
    <d v="2015-02-21T00:00:00"/>
    <n v="55.194599999999994"/>
    <n v="48"/>
    <n v="180.48"/>
    <n v="55300"/>
    <s v="High"/>
    <s v="Low Risk"/>
    <s v="Discount Applied"/>
    <s v="Other"/>
    <n v="1023"/>
  </r>
  <r>
    <x v="0"/>
    <n v="0.02"/>
    <n v="10.68"/>
    <n v="13.04"/>
    <n v="2882"/>
    <s v="Andrew Gonzalez"/>
    <s v="Regular Air"/>
    <s v="Home Office"/>
    <s v="Furniture"/>
    <s v="Office Furnishings"/>
    <s v="Large Box"/>
    <s v="Dana Swing-Arm Lamps"/>
    <n v="0.6"/>
    <x v="0"/>
    <x v="3"/>
    <s v="North Carolina"/>
    <x v="78"/>
    <n v="28206"/>
    <d v="2015-02-20T00:00:00"/>
    <d v="2015-02-22T00:00:00"/>
    <n v="-307.29650000000004"/>
    <n v="31"/>
    <n v="350.48"/>
    <n v="55300"/>
    <s v="Low"/>
    <s v="Low Risk"/>
    <s v="Discount Applied"/>
    <s v="Other"/>
    <n v="771"/>
  </r>
  <r>
    <x v="0"/>
    <n v="7.0000000000000007E-2"/>
    <n v="28.99"/>
    <n v="8.59"/>
    <n v="2882"/>
    <s v="Andrew Gonzalez"/>
    <s v="Regular Air"/>
    <s v="Home Office"/>
    <s v="Technology"/>
    <s v="Telephones and Communication"/>
    <s v="Medium Box"/>
    <s v="SouthWestern Bell FA970 Digital Answering Machine with Time/Day Stamp"/>
    <n v="0.56000000000000005"/>
    <x v="0"/>
    <x v="3"/>
    <s v="North Carolina"/>
    <x v="78"/>
    <n v="28206"/>
    <d v="2015-03-19T00:00:00"/>
    <d v="2015-03-19T00:00:00"/>
    <n v="-16.063740000000003"/>
    <n v="39"/>
    <n v="936.8"/>
    <n v="16676"/>
    <s v="Low"/>
    <s v="Low Risk"/>
    <s v="Discount Applied"/>
    <s v="Other"/>
    <n v="438"/>
  </r>
  <r>
    <x v="2"/>
    <n v="0.05"/>
    <n v="6.48"/>
    <n v="8.73"/>
    <n v="2882"/>
    <s v="Andrew Gonzalez"/>
    <s v="Regular Air"/>
    <s v="Home Office"/>
    <s v="Office Supplies"/>
    <s v="Paper"/>
    <s v="Small Box"/>
    <s v="Xerox 227"/>
    <n v="0.37"/>
    <x v="0"/>
    <x v="3"/>
    <s v="North Carolina"/>
    <x v="78"/>
    <n v="28206"/>
    <d v="2015-05-09T00:00:00"/>
    <d v="2015-05-09T00:00:00"/>
    <n v="-160.38470000000001"/>
    <n v="35"/>
    <n v="232.5"/>
    <n v="4839"/>
    <s v="Low"/>
    <s v="Low Risk"/>
    <s v="Discount Applied"/>
    <s v="Other"/>
    <n v="927"/>
  </r>
  <r>
    <x v="0"/>
    <n v="0.09"/>
    <n v="363.25"/>
    <n v="19.989999999999998"/>
    <n v="2882"/>
    <s v="Andrew Gonzalez"/>
    <s v="Regular Air"/>
    <s v="Home Office"/>
    <s v="Office Supplies"/>
    <s v="Appliances"/>
    <s v="Small Box"/>
    <s v="Hoover WindTunnel™ Plus Canister Vacuum"/>
    <n v="0.56999999999999995"/>
    <x v="0"/>
    <x v="3"/>
    <s v="North Carolina"/>
    <x v="78"/>
    <n v="28206"/>
    <d v="2015-06-05T00:00:00"/>
    <d v="2015-06-06T00:00:00"/>
    <n v="732.26980000000003"/>
    <n v="21"/>
    <n v="7497.05"/>
    <n v="21958"/>
    <s v="High"/>
    <s v="Low Risk"/>
    <s v="Discount Applied"/>
    <s v="Other"/>
    <n v="43"/>
  </r>
  <r>
    <x v="4"/>
    <n v="0.05"/>
    <n v="63.94"/>
    <n v="14.48"/>
    <n v="2882"/>
    <s v="Andrew Gonzalez"/>
    <s v="Express Air"/>
    <s v="Home Office"/>
    <s v="Furniture"/>
    <s v="Office Furnishings"/>
    <s v="Small Box"/>
    <s v="Howard Miller 16&quot; Diameter Gallery Wall Clock"/>
    <n v="0.46"/>
    <x v="0"/>
    <x v="3"/>
    <s v="North Carolina"/>
    <x v="78"/>
    <n v="28206"/>
    <d v="2015-06-30T00:00:00"/>
    <d v="2015-07-07T00:00:00"/>
    <n v="270.87430000000001"/>
    <n v="21"/>
    <n v="1336.35"/>
    <n v="40224"/>
    <s v="High"/>
    <s v="Low Risk"/>
    <s v="Discount Applied"/>
    <s v="Other"/>
    <n v="345"/>
  </r>
  <r>
    <x v="4"/>
    <n v="0.02"/>
    <n v="43.98"/>
    <n v="1.99"/>
    <n v="2882"/>
    <s v="Andrew Gonzalez"/>
    <s v="Regular Air"/>
    <s v="Home Office"/>
    <s v="Technology"/>
    <s v="Computer Peripherals"/>
    <s v="Small Pack"/>
    <s v="Memorex 80 Minute CD-R Spindle, 100/Pack"/>
    <n v="0.44"/>
    <x v="0"/>
    <x v="3"/>
    <s v="North Carolina"/>
    <x v="78"/>
    <n v="28206"/>
    <d v="2015-01-21T00:00:00"/>
    <d v="2015-01-25T00:00:00"/>
    <n v="333.76049999999998"/>
    <n v="40"/>
    <n v="1724.01"/>
    <n v="50917"/>
    <s v="High"/>
    <s v="Low Risk"/>
    <s v="Discount Applied"/>
    <s v="Other"/>
    <n v="285"/>
  </r>
  <r>
    <x v="2"/>
    <n v="0.05"/>
    <n v="6.48"/>
    <n v="8.73"/>
    <n v="2883"/>
    <s v="Stuart Sharma"/>
    <s v="Regular Air"/>
    <s v="Home Office"/>
    <s v="Office Supplies"/>
    <s v="Paper"/>
    <s v="Small Box"/>
    <s v="Xerox 227"/>
    <n v="0.37"/>
    <x v="0"/>
    <x v="1"/>
    <s v="Ohio"/>
    <x v="733"/>
    <n v="44070"/>
    <d v="2015-05-09T00:00:00"/>
    <d v="2015-05-09T00:00:00"/>
    <n v="-120.59"/>
    <n v="9"/>
    <n v="59.79"/>
    <n v="87632"/>
    <s v="Low"/>
    <s v="Low Risk"/>
    <s v="Discount Applied"/>
    <s v="Other"/>
    <n v="1457"/>
  </r>
  <r>
    <x v="0"/>
    <n v="7.0000000000000007E-2"/>
    <n v="28.99"/>
    <n v="8.59"/>
    <n v="2884"/>
    <s v="Stuart C Robinson"/>
    <s v="Regular Air"/>
    <s v="Home Office"/>
    <s v="Technology"/>
    <s v="Telephones and Communication"/>
    <s v="Medium Box"/>
    <s v="SouthWestern Bell FA970 Digital Answering Machine with Time/Day Stamp"/>
    <n v="0.56000000000000005"/>
    <x v="0"/>
    <x v="1"/>
    <s v="Ohio"/>
    <x v="735"/>
    <n v="44039"/>
    <d v="2015-03-19T00:00:00"/>
    <d v="2015-03-19T00:00:00"/>
    <n v="-12.078000000000001"/>
    <n v="10"/>
    <n v="240.21"/>
    <n v="87631"/>
    <s v="Low"/>
    <s v="Low Risk"/>
    <s v="Discount Applied"/>
    <s v="Other"/>
    <n v="915"/>
  </r>
  <r>
    <x v="0"/>
    <n v="0.09"/>
    <n v="363.25"/>
    <n v="19.989999999999998"/>
    <n v="2884"/>
    <s v="Stuart C Robinson"/>
    <s v="Regular Air"/>
    <s v="Home Office"/>
    <s v="Office Supplies"/>
    <s v="Appliances"/>
    <s v="Small Box"/>
    <s v="Hoover WindTunnel™ Plus Canister Vacuum"/>
    <n v="0.56999999999999995"/>
    <x v="0"/>
    <x v="1"/>
    <s v="Ohio"/>
    <x v="735"/>
    <n v="44039"/>
    <d v="2015-06-05T00:00:00"/>
    <d v="2015-06-06T00:00:00"/>
    <n v="1231.6569"/>
    <n v="5"/>
    <n v="1785.01"/>
    <n v="87633"/>
    <s v="High"/>
    <s v="Low Risk"/>
    <s v="Discount Applied"/>
    <s v="Other"/>
    <n v="276"/>
  </r>
  <r>
    <x v="4"/>
    <n v="0.05"/>
    <n v="63.94"/>
    <n v="14.48"/>
    <n v="2885"/>
    <s v="Gary Frazier"/>
    <s v="Express Air"/>
    <s v="Home Office"/>
    <s v="Furniture"/>
    <s v="Office Furnishings"/>
    <s v="Small Box"/>
    <s v="Howard Miller 16&quot; Diameter Gallery Wall Clock"/>
    <n v="0.46"/>
    <x v="0"/>
    <x v="1"/>
    <s v="Ohio"/>
    <x v="736"/>
    <n v="44133"/>
    <d v="2015-06-30T00:00:00"/>
    <d v="2015-07-07T00:00:00"/>
    <n v="219.54419999999999"/>
    <n v="5"/>
    <n v="318.18"/>
    <n v="87634"/>
    <s v="High"/>
    <s v="Low Risk"/>
    <s v="Discount Applied"/>
    <s v="Other"/>
    <n v="803"/>
  </r>
  <r>
    <x v="0"/>
    <n v="0.03"/>
    <n v="4.0599999999999996"/>
    <n v="6.89"/>
    <n v="2886"/>
    <s v="Gretchen McKinney"/>
    <s v="Regular Air"/>
    <s v="Home Office"/>
    <s v="Office Supplies"/>
    <s v="Appliances"/>
    <s v="Small Box"/>
    <s v="Eureka Disposable Bags for Sanitaire® Vibra Groomer I® Upright Vac"/>
    <n v="0.6"/>
    <x v="0"/>
    <x v="1"/>
    <s v="Ohio"/>
    <x v="737"/>
    <n v="44134"/>
    <d v="2015-02-20T00:00:00"/>
    <d v="2015-02-22T00:00:00"/>
    <n v="-185.17"/>
    <n v="9"/>
    <n v="38.89"/>
    <n v="87630"/>
    <s v="Low"/>
    <s v="Low Risk"/>
    <s v="Discount Applied"/>
    <s v="Other"/>
    <n v="1631"/>
  </r>
  <r>
    <x v="0"/>
    <n v="0.01"/>
    <n v="3.75"/>
    <n v="0.5"/>
    <n v="2886"/>
    <s v="Gretchen McKinney"/>
    <s v="Regular Air"/>
    <s v="Home Office"/>
    <s v="Office Supplies"/>
    <s v="Labels"/>
    <s v="Small Box"/>
    <s v="Avery 510"/>
    <n v="0.37"/>
    <x v="0"/>
    <x v="1"/>
    <s v="Ohio"/>
    <x v="737"/>
    <n v="44134"/>
    <d v="2015-02-20T00:00:00"/>
    <d v="2015-02-21T00:00:00"/>
    <n v="31.132799999999996"/>
    <n v="12"/>
    <n v="45.12"/>
    <n v="87630"/>
    <s v="High"/>
    <s v="Low Risk"/>
    <s v="Discount Applied"/>
    <s v="Other"/>
    <n v="1571"/>
  </r>
  <r>
    <x v="0"/>
    <n v="0.02"/>
    <n v="10.68"/>
    <n v="13.04"/>
    <n v="2886"/>
    <s v="Gretchen McKinney"/>
    <s v="Regular Air"/>
    <s v="Home Office"/>
    <s v="Furniture"/>
    <s v="Office Furnishings"/>
    <s v="Large Box"/>
    <s v="Dana Swing-Arm Lamps"/>
    <n v="0.6"/>
    <x v="0"/>
    <x v="1"/>
    <s v="Ohio"/>
    <x v="737"/>
    <n v="44134"/>
    <d v="2015-02-20T00:00:00"/>
    <d v="2015-02-22T00:00:00"/>
    <n v="-231.05"/>
    <n v="8"/>
    <n v="90.45"/>
    <n v="87630"/>
    <s v="Low"/>
    <s v="Low Risk"/>
    <s v="Discount Applied"/>
    <s v="Other"/>
    <n v="1283"/>
  </r>
  <r>
    <x v="0"/>
    <n v="0.1"/>
    <n v="209.37"/>
    <n v="69"/>
    <n v="2892"/>
    <s v="Benjamin Porter"/>
    <s v="Regular Air"/>
    <s v="Home Office"/>
    <s v="Furniture"/>
    <s v="Tables"/>
    <s v="Large Box"/>
    <s v="Hon 2111 Invitation™ Series Corner Table"/>
    <n v="0.79"/>
    <x v="0"/>
    <x v="2"/>
    <s v="Michigan"/>
    <x v="738"/>
    <n v="48154"/>
    <d v="2015-02-23T00:00:00"/>
    <d v="2015-02-25T00:00:00"/>
    <n v="-165.59492040000003"/>
    <n v="11"/>
    <n v="2125.12"/>
    <n v="90011"/>
    <s v="Low"/>
    <s v="Low Risk"/>
    <s v="Discount Applied"/>
    <s v="Other"/>
    <n v="228"/>
  </r>
  <r>
    <x v="0"/>
    <n v="7.0000000000000007E-2"/>
    <n v="4.9800000000000004"/>
    <n v="4.7"/>
    <n v="2893"/>
    <s v="Kathryn Tate"/>
    <s v="Regular Air"/>
    <s v="Home Office"/>
    <s v="Office Supplies"/>
    <s v="Paper"/>
    <s v="Small Box"/>
    <s v="Staples Copy Paper (20Lb. and 84 Bright)"/>
    <n v="0.38"/>
    <x v="0"/>
    <x v="2"/>
    <s v="Michigan"/>
    <x v="711"/>
    <n v="48071"/>
    <d v="2015-02-23T00:00:00"/>
    <d v="2015-02-24T00:00:00"/>
    <n v="-21.684000000000001"/>
    <n v="9"/>
    <n v="45.05"/>
    <n v="90011"/>
    <s v="Low"/>
    <s v="Low Risk"/>
    <s v="Discount Applied"/>
    <s v="Other"/>
    <n v="1572"/>
  </r>
  <r>
    <x v="4"/>
    <n v="0.02"/>
    <n v="880.98"/>
    <n v="44.55"/>
    <n v="2896"/>
    <s v="Anna Ellis"/>
    <s v="Delivery Truck"/>
    <s v="Home Office"/>
    <s v="Furniture"/>
    <s v="Bookcases"/>
    <s v="Jumbo Box"/>
    <s v="Riverside Palais Royal Lawyers Bookcase, Royale Cherry Finish"/>
    <n v="0.62"/>
    <x v="0"/>
    <x v="2"/>
    <s v="Minnesota"/>
    <x v="739"/>
    <n v="56001"/>
    <d v="2015-01-22T00:00:00"/>
    <d v="2015-01-26T00:00:00"/>
    <n v="4861.0637999999999"/>
    <n v="8"/>
    <n v="7045.02"/>
    <n v="86925"/>
    <s v="High"/>
    <s v="Low Risk"/>
    <s v="Discount Applied"/>
    <s v="Other"/>
    <n v="49"/>
  </r>
  <r>
    <x v="2"/>
    <n v="0"/>
    <n v="22.84"/>
    <n v="16.920000000000002"/>
    <n v="2896"/>
    <s v="Anna Ellis"/>
    <s v="Regular Air"/>
    <s v="Home Office"/>
    <s v="Office Supplies"/>
    <s v="Paper"/>
    <s v="Small Box"/>
    <s v="Xerox 1973"/>
    <n v="0.39"/>
    <x v="0"/>
    <x v="2"/>
    <s v="Minnesota"/>
    <x v="739"/>
    <n v="56001"/>
    <d v="2015-03-12T00:00:00"/>
    <d v="2015-03-14T00:00:00"/>
    <n v="-83.75"/>
    <n v="15"/>
    <n v="370.62"/>
    <n v="86927"/>
    <s v="Low"/>
    <s v="Low Risk"/>
    <s v="No Discount"/>
    <s v="Other"/>
    <n v="748"/>
  </r>
  <r>
    <x v="0"/>
    <n v="0.05"/>
    <n v="80.97"/>
    <n v="30.06"/>
    <n v="2897"/>
    <s v="Betty Giles"/>
    <s v="Delivery Truck"/>
    <s v="Home Office"/>
    <s v="Technology"/>
    <s v="Office Machines"/>
    <s v="Jumbo Box"/>
    <s v="Hewlett-Packard Deskjet 940 REFURBISHED Color Inkjet Printer"/>
    <n v="0.4"/>
    <x v="0"/>
    <x v="2"/>
    <s v="Minnesota"/>
    <x v="740"/>
    <n v="55369"/>
    <d v="2015-02-13T00:00:00"/>
    <d v="2015-02-14T00:00:00"/>
    <n v="565.17999999999995"/>
    <n v="11"/>
    <n v="904.25"/>
    <n v="86926"/>
    <s v="High"/>
    <s v="Low Risk"/>
    <s v="Discount Applied"/>
    <s v="Other"/>
    <n v="450"/>
  </r>
  <r>
    <x v="0"/>
    <n v="0"/>
    <n v="6.48"/>
    <n v="10.050000000000001"/>
    <n v="2897"/>
    <s v="Betty Giles"/>
    <s v="Regular Air"/>
    <s v="Home Office"/>
    <s v="Office Supplies"/>
    <s v="Paper"/>
    <s v="Small Box"/>
    <s v="Xerox 1997"/>
    <n v="0.37"/>
    <x v="0"/>
    <x v="2"/>
    <s v="Minnesota"/>
    <x v="740"/>
    <n v="55369"/>
    <d v="2015-02-13T00:00:00"/>
    <d v="2015-02-15T00:00:00"/>
    <n v="-38.72"/>
    <n v="2"/>
    <n v="16.309999999999999"/>
    <n v="86926"/>
    <s v="Low"/>
    <s v="Low Risk"/>
    <s v="No Discount"/>
    <s v="Other"/>
    <n v="1854"/>
  </r>
  <r>
    <x v="1"/>
    <n v="0.06"/>
    <n v="70.89"/>
    <n v="89.3"/>
    <n v="2903"/>
    <s v="Frances Powers"/>
    <s v="Delivery Truck"/>
    <s v="Home Office"/>
    <s v="Furniture"/>
    <s v="Tables"/>
    <s v="Jumbo Box"/>
    <s v="KI Conference Tables"/>
    <n v="0.72"/>
    <x v="0"/>
    <x v="1"/>
    <s v="Ohio"/>
    <x v="741"/>
    <n v="43068"/>
    <d v="2015-06-25T00:00:00"/>
    <d v="2015-06-25T00:00:00"/>
    <n v="65.077020000000005"/>
    <n v="6"/>
    <n v="364.26"/>
    <n v="87374"/>
    <s v="High"/>
    <s v="Low Risk"/>
    <s v="Discount Applied"/>
    <s v="Other"/>
    <n v="755"/>
  </r>
  <r>
    <x v="0"/>
    <n v="7.0000000000000007E-2"/>
    <n v="4.13"/>
    <n v="0.99"/>
    <n v="2908"/>
    <s v="Robyn Lyon"/>
    <s v="Regular Air"/>
    <s v="Home Office"/>
    <s v="Office Supplies"/>
    <s v="Labels"/>
    <s v="Small Box"/>
    <s v="Avery 491"/>
    <n v="0.39"/>
    <x v="0"/>
    <x v="1"/>
    <s v="Ohio"/>
    <x v="742"/>
    <n v="44125"/>
    <d v="2015-01-08T00:00:00"/>
    <d v="2015-01-08T00:00:00"/>
    <n v="10.959199999999999"/>
    <n v="4"/>
    <n v="16.07"/>
    <n v="88156"/>
    <s v="High"/>
    <s v="Low Risk"/>
    <s v="Discount Applied"/>
    <s v="Other"/>
    <n v="1855"/>
  </r>
  <r>
    <x v="0"/>
    <n v="0.03"/>
    <n v="22.72"/>
    <n v="8.99"/>
    <n v="2908"/>
    <s v="Robyn Lyon"/>
    <s v="Regular Air"/>
    <s v="Home Office"/>
    <s v="Furniture"/>
    <s v="Office Furnishings"/>
    <s v="Small Pack"/>
    <s v="Executive Impressions 14&quot; Two-Color Numerals Wall Clock"/>
    <n v="0.44"/>
    <x v="0"/>
    <x v="1"/>
    <s v="Ohio"/>
    <x v="742"/>
    <n v="44125"/>
    <d v="2015-01-08T00:00:00"/>
    <d v="2015-01-08T00:00:00"/>
    <n v="17.429400000000001"/>
    <n v="1"/>
    <n v="25.26"/>
    <n v="88156"/>
    <s v="High"/>
    <s v="Low Risk"/>
    <s v="Discount Applied"/>
    <s v="Other"/>
    <n v="1768"/>
  </r>
  <r>
    <x v="1"/>
    <n v="0.05"/>
    <n v="34.979999999999997"/>
    <n v="7.53"/>
    <n v="2908"/>
    <s v="Robyn Lyon"/>
    <s v="Express Air"/>
    <s v="Home Office"/>
    <s v="Technology"/>
    <s v="Computer Peripherals"/>
    <s v="Small Box"/>
    <s v="Fellowes EZ Multi-Media Keyboard"/>
    <n v="0.76"/>
    <x v="0"/>
    <x v="1"/>
    <s v="Ohio"/>
    <x v="742"/>
    <n v="44125"/>
    <d v="2015-02-28T00:00:00"/>
    <d v="2015-03-03T00:00:00"/>
    <n v="-32.666400000000003"/>
    <n v="16"/>
    <n v="581.08000000000004"/>
    <n v="88157"/>
    <s v="Low"/>
    <s v="Low Risk"/>
    <s v="Discount Applied"/>
    <s v="Other"/>
    <n v="596"/>
  </r>
  <r>
    <x v="1"/>
    <n v="0"/>
    <n v="3.14"/>
    <n v="1.92"/>
    <n v="2908"/>
    <s v="Robyn Lyon"/>
    <s v="Regular Air"/>
    <s v="Home Office"/>
    <s v="Office Supplies"/>
    <s v="Scissors, Rulers and Trimmers"/>
    <s v="Wrap Bag"/>
    <s v="Serrated Blade or Curved Handle Hand Letter Openers"/>
    <n v="0.84"/>
    <x v="0"/>
    <x v="1"/>
    <s v="Ohio"/>
    <x v="742"/>
    <n v="44125"/>
    <d v="2015-02-28T00:00:00"/>
    <d v="2015-03-02T00:00:00"/>
    <n v="-13.135200000000001"/>
    <n v="8"/>
    <n v="27.53"/>
    <n v="88157"/>
    <s v="Low"/>
    <s v="Low Risk"/>
    <s v="No Discount"/>
    <s v="Other"/>
    <n v="1744"/>
  </r>
  <r>
    <x v="0"/>
    <n v="0.04"/>
    <n v="4.13"/>
    <n v="0.99"/>
    <n v="2912"/>
    <s v="Hannah Carver"/>
    <s v="Express Air"/>
    <s v="Home Office"/>
    <s v="Office Supplies"/>
    <s v="Labels"/>
    <s v="Small Box"/>
    <s v="Avery 491"/>
    <n v="0.39"/>
    <x v="0"/>
    <x v="2"/>
    <s v="North Dakota"/>
    <x v="743"/>
    <n v="58201"/>
    <d v="2015-04-28T00:00:00"/>
    <d v="2015-04-30T00:00:00"/>
    <n v="22.307699999999997"/>
    <n v="7"/>
    <n v="32.33"/>
    <n v="87396"/>
    <s v="High"/>
    <s v="Low Risk"/>
    <s v="Discount Applied"/>
    <s v="Other"/>
    <n v="1693"/>
  </r>
  <r>
    <x v="0"/>
    <n v="0.06"/>
    <n v="55.48"/>
    <n v="14.3"/>
    <n v="2912"/>
    <s v="Hannah Carver"/>
    <s v="Regular Air"/>
    <s v="Home Office"/>
    <s v="Office Supplies"/>
    <s v="Paper"/>
    <s v="Small Box"/>
    <s v="Xerox 194"/>
    <n v="0.37"/>
    <x v="0"/>
    <x v="2"/>
    <s v="North Dakota"/>
    <x v="743"/>
    <n v="58201"/>
    <d v="2015-04-28T00:00:00"/>
    <d v="2015-04-30T00:00:00"/>
    <n v="443.02139999999991"/>
    <n v="12"/>
    <n v="642.05999999999995"/>
    <n v="87396"/>
    <s v="High"/>
    <s v="Low Risk"/>
    <s v="Discount Applied"/>
    <s v="Other"/>
    <n v="558"/>
  </r>
  <r>
    <x v="3"/>
    <n v="0.05"/>
    <n v="535.64"/>
    <n v="14.7"/>
    <n v="2920"/>
    <s v="Ernest Peele"/>
    <s v="Delivery Truck"/>
    <s v="Home Office"/>
    <s v="Technology"/>
    <s v="Office Machines"/>
    <s v="Jumbo Drum"/>
    <s v="Epson LQ-870 Dot Matrix Printer"/>
    <n v="0.59"/>
    <x v="0"/>
    <x v="2"/>
    <s v="Illinois"/>
    <x v="25"/>
    <n v="60603"/>
    <d v="2015-06-07T00:00:00"/>
    <d v="2015-06-09T00:00:00"/>
    <n v="-1220.9144999999999"/>
    <n v="2"/>
    <n v="1068.5999999999999"/>
    <n v="59365"/>
    <s v="Low"/>
    <s v="Low Risk"/>
    <s v="Discount Applied"/>
    <s v="Other"/>
    <n v="401"/>
  </r>
  <r>
    <x v="3"/>
    <n v="0"/>
    <n v="6.37"/>
    <n v="5.19"/>
    <n v="2923"/>
    <s v="Lynne Griffith"/>
    <s v="Regular Air"/>
    <s v="Home Office"/>
    <s v="Office Supplies"/>
    <s v="Binders and Binder Accessories"/>
    <s v="Small Box"/>
    <s v="C-Line Peel &amp; Stick Add-On Filing Pockets, 8-3/4 x 5-1/8, 10/Pack"/>
    <n v="0.38"/>
    <x v="0"/>
    <x v="1"/>
    <s v="Maryland"/>
    <x v="744"/>
    <n v="21740"/>
    <d v="2015-02-28T00:00:00"/>
    <d v="2015-03-02T00:00:00"/>
    <n v="-27.1492"/>
    <n v="15"/>
    <n v="99.75"/>
    <n v="86592"/>
    <s v="Low"/>
    <s v="Low Risk"/>
    <s v="No Discount"/>
    <s v="Other"/>
    <n v="1240"/>
  </r>
  <r>
    <x v="2"/>
    <n v="0.02"/>
    <n v="110.98"/>
    <n v="13.99"/>
    <n v="2924"/>
    <s v="Courtney Nelson"/>
    <s v="Regular Air"/>
    <s v="Home Office"/>
    <s v="Furniture"/>
    <s v="Office Furnishings"/>
    <s v="Medium Box"/>
    <s v="Rubbermaid ClusterMat Chairmats, Mat Size- 66&quot; x 60&quot;, Lip 20&quot; x 11&quot; -90 Degree Angle"/>
    <n v="0.69"/>
    <x v="0"/>
    <x v="1"/>
    <s v="Maryland"/>
    <x v="745"/>
    <n v="20707"/>
    <d v="2015-01-16T00:00:00"/>
    <d v="2015-01-18T00:00:00"/>
    <n v="-106.3424"/>
    <n v="2"/>
    <n v="226.53"/>
    <n v="86591"/>
    <s v="Low"/>
    <s v="Low Risk"/>
    <s v="Discount Applied"/>
    <s v="Other"/>
    <n v="937"/>
  </r>
  <r>
    <x v="2"/>
    <n v="0.01"/>
    <n v="8.01"/>
    <n v="2.87"/>
    <n v="2924"/>
    <s v="Courtney Nelson"/>
    <s v="Regular Air"/>
    <s v="Home Office"/>
    <s v="Office Supplies"/>
    <s v="Paper"/>
    <s v="Wrap Bag"/>
    <s v="TOPS Money Receipt Book, Consecutively Numbered in Red,"/>
    <n v="0.4"/>
    <x v="0"/>
    <x v="1"/>
    <s v="Maryland"/>
    <x v="745"/>
    <n v="20707"/>
    <d v="2015-01-16T00:00:00"/>
    <d v="2015-01-18T00:00:00"/>
    <n v="44.976799999999997"/>
    <n v="8"/>
    <n v="68.650000000000006"/>
    <n v="86591"/>
    <s v="High"/>
    <s v="Low Risk"/>
    <s v="Discount Applied"/>
    <s v="Other"/>
    <n v="1397"/>
  </r>
  <r>
    <x v="2"/>
    <n v="0.02"/>
    <n v="5.58"/>
    <n v="2.99"/>
    <n v="2928"/>
    <s v="Leslie Woodard"/>
    <s v="Regular Air"/>
    <s v="Home Office"/>
    <s v="Office Supplies"/>
    <s v="Binders and Binder Accessories"/>
    <s v="Small Box"/>
    <s v="Avery Heavy-Duty EZD ™ Binder With Locking Rings"/>
    <n v="0.37"/>
    <x v="0"/>
    <x v="3"/>
    <s v="South Carolina"/>
    <x v="746"/>
    <n v="29418"/>
    <d v="2015-05-26T00:00:00"/>
    <d v="2015-05-28T00:00:00"/>
    <n v="689.32799999999997"/>
    <n v="42"/>
    <n v="236.83"/>
    <n v="90218"/>
    <s v="High"/>
    <s v="Low Risk"/>
    <s v="Discount Applied"/>
    <s v="Other"/>
    <n v="924"/>
  </r>
  <r>
    <x v="2"/>
    <n v="0.02"/>
    <n v="54.1"/>
    <n v="19.989999999999998"/>
    <n v="2928"/>
    <s v="Leslie Woodard"/>
    <s v="Regular Air"/>
    <s v="Home Office"/>
    <s v="Office Supplies"/>
    <s v="Storage &amp; Organization"/>
    <s v="Small Box"/>
    <s v="Desktop 3-Pocket Hot File®"/>
    <n v="0.59"/>
    <x v="0"/>
    <x v="3"/>
    <s v="South Carolina"/>
    <x v="746"/>
    <n v="29418"/>
    <d v="2015-05-26T00:00:00"/>
    <d v="2015-05-27T00:00:00"/>
    <n v="-33.585999999999999"/>
    <n v="36"/>
    <n v="1944.87"/>
    <n v="90218"/>
    <s v="Low"/>
    <s v="Low Risk"/>
    <s v="Discount Applied"/>
    <s v="Other"/>
    <n v="250"/>
  </r>
  <r>
    <x v="1"/>
    <n v="0.1"/>
    <n v="11.55"/>
    <n v="2.36"/>
    <n v="2931"/>
    <s v="Faye Hanna"/>
    <s v="Regular Air"/>
    <s v="Home Office"/>
    <s v="Office Supplies"/>
    <s v="Pens &amp; Art Supplies"/>
    <s v="Wrap Bag"/>
    <s v="Newell 309"/>
    <n v="0.55000000000000004"/>
    <x v="0"/>
    <x v="0"/>
    <s v="California"/>
    <x v="747"/>
    <n v="95630"/>
    <d v="2015-02-28T00:00:00"/>
    <d v="2015-02-28T00:00:00"/>
    <n v="69.767200000000003"/>
    <n v="12"/>
    <n v="135.77000000000001"/>
    <n v="87619"/>
    <s v="High"/>
    <s v="Low Risk"/>
    <s v="Discount Applied"/>
    <s v="Other"/>
    <n v="1118"/>
  </r>
  <r>
    <x v="0"/>
    <n v="0.01"/>
    <n v="35.44"/>
    <n v="19.989999999999998"/>
    <n v="2932"/>
    <s v="Phyllis Hull"/>
    <s v="Regular Air"/>
    <s v="Home Office"/>
    <s v="Office Supplies"/>
    <s v="Paper"/>
    <s v="Small Box"/>
    <s v="Xerox 1880"/>
    <n v="0.38"/>
    <x v="0"/>
    <x v="1"/>
    <s v="Connecticut"/>
    <x v="205"/>
    <n v="6614"/>
    <d v="2015-04-22T00:00:00"/>
    <d v="2015-04-23T00:00:00"/>
    <n v="-52.822799999999994"/>
    <n v="1"/>
    <n v="55.43"/>
    <n v="87620"/>
    <s v="Low"/>
    <s v="Low Risk"/>
    <s v="Discount Applied"/>
    <s v="Other"/>
    <n v="1496"/>
  </r>
  <r>
    <x v="4"/>
    <n v="0.02"/>
    <n v="3.8"/>
    <n v="1.49"/>
    <n v="2935"/>
    <s v="Shirley Riley"/>
    <s v="Regular Air"/>
    <s v="Home Office"/>
    <s v="Office Supplies"/>
    <s v="Binders and Binder Accessories"/>
    <s v="Small Box"/>
    <s v="Durable Pressboard Binders"/>
    <n v="0.38"/>
    <x v="0"/>
    <x v="1"/>
    <s v="Massachusetts"/>
    <x v="28"/>
    <n v="2215"/>
    <d v="2015-05-11T00:00:00"/>
    <d v="2015-05-15T00:00:00"/>
    <n v="7.31"/>
    <n v="5"/>
    <n v="20.46"/>
    <n v="87617"/>
    <s v="High"/>
    <s v="Low Risk"/>
    <s v="Discount Applied"/>
    <s v="Other"/>
    <n v="1805"/>
  </r>
  <r>
    <x v="0"/>
    <n v="0.03"/>
    <n v="47.9"/>
    <n v="5.86"/>
    <n v="2938"/>
    <s v="Laurie Case Daniel"/>
    <s v="Regular Air"/>
    <s v="Home Office"/>
    <s v="Office Supplies"/>
    <s v="Paper"/>
    <s v="Small Box"/>
    <s v="Xerox 1938"/>
    <n v="0.37"/>
    <x v="0"/>
    <x v="1"/>
    <s v="Massachusetts"/>
    <x v="748"/>
    <n v="2180"/>
    <d v="2015-04-22T00:00:00"/>
    <d v="2015-04-25T00:00:00"/>
    <n v="642.99029999999993"/>
    <n v="20"/>
    <n v="931.87"/>
    <n v="87620"/>
    <s v="High"/>
    <s v="Low Risk"/>
    <s v="Discount Applied"/>
    <s v="Other"/>
    <n v="440"/>
  </r>
  <r>
    <x v="2"/>
    <n v="0.05"/>
    <n v="2.62"/>
    <n v="0.8"/>
    <n v="2941"/>
    <s v="Leah Pollock"/>
    <s v="Regular Air"/>
    <s v="Home Office"/>
    <s v="Office Supplies"/>
    <s v="Rubber Bands"/>
    <s v="Wrap Bag"/>
    <s v="Staples Metal Binder Clips"/>
    <n v="0.39"/>
    <x v="0"/>
    <x v="1"/>
    <s v="New Jersey"/>
    <x v="106"/>
    <n v="7960"/>
    <d v="2015-05-26T00:00:00"/>
    <d v="2015-05-27T00:00:00"/>
    <n v="12.71"/>
    <n v="8"/>
    <n v="21.41"/>
    <n v="87618"/>
    <s v="High"/>
    <s v="Low Risk"/>
    <s v="Discount Applied"/>
    <s v="Other"/>
    <n v="1797"/>
  </r>
  <r>
    <x v="4"/>
    <n v="0.04"/>
    <n v="4.55"/>
    <n v="1.49"/>
    <n v="2944"/>
    <s v="Elsie Lane"/>
    <s v="Regular Air"/>
    <s v="Home Office"/>
    <s v="Office Supplies"/>
    <s v="Binders and Binder Accessories"/>
    <s v="Small Box"/>
    <s v="Presstex Flexible Ring Binders"/>
    <n v="0.35"/>
    <x v="0"/>
    <x v="2"/>
    <s v="Michigan"/>
    <x v="514"/>
    <n v="48640"/>
    <d v="2015-03-05T00:00:00"/>
    <d v="2015-03-07T00:00:00"/>
    <n v="28.288"/>
    <n v="13"/>
    <n v="59.75"/>
    <n v="90309"/>
    <s v="High"/>
    <s v="Low Risk"/>
    <s v="Discount Applied"/>
    <s v="Other"/>
    <n v="1458"/>
  </r>
  <r>
    <x v="1"/>
    <n v="0.01"/>
    <n v="7.64"/>
    <n v="1.39"/>
    <n v="2947"/>
    <s v="Kathy Turner"/>
    <s v="Regular Air"/>
    <s v="Home Office"/>
    <s v="Office Supplies"/>
    <s v="Envelopes"/>
    <s v="Small Box"/>
    <s v="Security-Tint Envelopes"/>
    <n v="0.36"/>
    <x v="0"/>
    <x v="1"/>
    <s v="New York"/>
    <x v="749"/>
    <n v="14043"/>
    <d v="2015-02-04T00:00:00"/>
    <d v="2015-02-07T00:00:00"/>
    <n v="112.1181"/>
    <n v="20"/>
    <n v="162.49"/>
    <n v="87511"/>
    <s v="High"/>
    <s v="Low Risk"/>
    <s v="Discount Applied"/>
    <s v="Other"/>
    <n v="1053"/>
  </r>
  <r>
    <x v="3"/>
    <n v="7.0000000000000007E-2"/>
    <n v="42.98"/>
    <n v="4.62"/>
    <n v="2951"/>
    <s v="Jordan Womble"/>
    <s v="Express Air"/>
    <s v="Home Office"/>
    <s v="Office Supplies"/>
    <s v="Appliances"/>
    <s v="Small Box"/>
    <s v="Belkin F9M820V08 8 Outlet Surge"/>
    <n v="0.56000000000000005"/>
    <x v="0"/>
    <x v="2"/>
    <s v="Kansas"/>
    <x v="728"/>
    <n v="67601"/>
    <d v="2015-02-15T00:00:00"/>
    <d v="2015-02-17T00:00:00"/>
    <n v="565.38599999999997"/>
    <n v="19"/>
    <n v="819.4"/>
    <n v="91397"/>
    <s v="High"/>
    <s v="Low Risk"/>
    <s v="Discount Applied"/>
    <s v="Other"/>
    <n v="479"/>
  </r>
  <r>
    <x v="3"/>
    <n v="0.03"/>
    <n v="89.99"/>
    <n v="42"/>
    <n v="2951"/>
    <s v="Jordan Womble"/>
    <s v="Delivery Truck"/>
    <s v="Home Office"/>
    <s v="Furniture"/>
    <s v="Chairs &amp; Chairmats"/>
    <s v="Jumbo Drum"/>
    <s v="Global Leather Task Chair, Black"/>
    <n v="0.66"/>
    <x v="0"/>
    <x v="2"/>
    <s v="Kansas"/>
    <x v="728"/>
    <n v="67601"/>
    <d v="2015-02-15T00:00:00"/>
    <d v="2015-02-18T00:00:00"/>
    <n v="-230.9528"/>
    <n v="19"/>
    <n v="1809.75"/>
    <n v="91397"/>
    <s v="Low"/>
    <s v="Low Risk"/>
    <s v="Discount Applied"/>
    <s v="Other"/>
    <n v="270"/>
  </r>
  <r>
    <x v="3"/>
    <n v="0.08"/>
    <n v="5.74"/>
    <n v="5.01"/>
    <n v="2952"/>
    <s v="Thelma Murray"/>
    <s v="Express Air"/>
    <s v="Home Office"/>
    <s v="Office Supplies"/>
    <s v="Binders and Binder Accessories"/>
    <s v="Small Box"/>
    <s v="Binder Posts"/>
    <n v="0.39"/>
    <x v="0"/>
    <x v="1"/>
    <s v="Ohio"/>
    <x v="750"/>
    <n v="43123"/>
    <d v="2015-04-15T00:00:00"/>
    <d v="2015-04-17T00:00:00"/>
    <n v="-61.628039999999999"/>
    <n v="12"/>
    <n v="70.03"/>
    <n v="91398"/>
    <s v="Low"/>
    <s v="Low Risk"/>
    <s v="Discount Applied"/>
    <s v="Other"/>
    <n v="1390"/>
  </r>
  <r>
    <x v="4"/>
    <n v="0.09"/>
    <n v="12.22"/>
    <n v="2.85"/>
    <n v="2954"/>
    <s v="William Sharma"/>
    <s v="Regular Air"/>
    <s v="Home Office"/>
    <s v="Furniture"/>
    <s v="Office Furnishings"/>
    <s v="Small Pack"/>
    <s v="Aluminum Document Frame"/>
    <n v="0.55000000000000004"/>
    <x v="0"/>
    <x v="2"/>
    <s v="Minnesota"/>
    <x v="751"/>
    <n v="55119"/>
    <d v="2015-06-18T00:00:00"/>
    <d v="2015-06-25T00:00:00"/>
    <n v="70.676699999999997"/>
    <n v="9"/>
    <n v="102.43"/>
    <n v="86427"/>
    <s v="High"/>
    <s v="Low Risk"/>
    <s v="Discount Applied"/>
    <s v="Other"/>
    <n v="1223"/>
  </r>
  <r>
    <x v="3"/>
    <n v="0.1"/>
    <n v="37.94"/>
    <n v="5.08"/>
    <n v="2957"/>
    <s v="Francis I Davis"/>
    <s v="Express Air"/>
    <s v="Home Office"/>
    <s v="Office Supplies"/>
    <s v="Paper"/>
    <s v="Wrap Bag"/>
    <s v="Snap-A-Way® Black Print Carbonless Ruled Speed Letter, Triplicate"/>
    <n v="0.38"/>
    <x v="0"/>
    <x v="2"/>
    <s v="Wisconsin"/>
    <x v="752"/>
    <n v="53209"/>
    <d v="2015-04-02T00:00:00"/>
    <d v="2015-04-04T00:00:00"/>
    <n v="95.054399999999987"/>
    <n v="4"/>
    <n v="137.76"/>
    <n v="90264"/>
    <s v="High"/>
    <s v="Low Risk"/>
    <s v="Discount Applied"/>
    <s v="Other"/>
    <n v="1113"/>
  </r>
  <r>
    <x v="4"/>
    <n v="0.06"/>
    <n v="20.99"/>
    <n v="0.99"/>
    <n v="2958"/>
    <s v="Ellen Sparks"/>
    <s v="Regular Air"/>
    <s v="Home Office"/>
    <s v="Technology"/>
    <s v="Telephones and Communication"/>
    <s v="Wrap Bag"/>
    <s v="Accessory21"/>
    <n v="0.37"/>
    <x v="0"/>
    <x v="2"/>
    <s v="Wisconsin"/>
    <x v="753"/>
    <n v="54956"/>
    <d v="2015-03-23T00:00:00"/>
    <d v="2015-03-28T00:00:00"/>
    <n v="224.96069999999997"/>
    <n v="18"/>
    <n v="326.02999999999997"/>
    <n v="90265"/>
    <s v="High"/>
    <s v="Low Risk"/>
    <s v="Discount Applied"/>
    <s v="Other"/>
    <n v="794"/>
  </r>
  <r>
    <x v="1"/>
    <n v="0.1"/>
    <n v="36.549999999999997"/>
    <n v="13.89"/>
    <n v="2960"/>
    <s v="Allan Dickinson"/>
    <s v="Regular Air"/>
    <s v="Home Office"/>
    <s v="Office Supplies"/>
    <s v="Pens &amp; Art Supplies"/>
    <s v="Wrap Bag"/>
    <s v="Dixon Ticonderoga Core-Lock Colored Pencils, 48-Color Set"/>
    <n v="0.41"/>
    <x v="0"/>
    <x v="3"/>
    <s v="Arkansas"/>
    <x v="754"/>
    <n v="72956"/>
    <d v="2015-04-05T00:00:00"/>
    <d v="2015-04-07T00:00:00"/>
    <n v="-89.572000000000003"/>
    <n v="11"/>
    <n v="379.72"/>
    <n v="90646"/>
    <s v="Low"/>
    <s v="Low Risk"/>
    <s v="Discount Applied"/>
    <s v="Other"/>
    <n v="736"/>
  </r>
  <r>
    <x v="0"/>
    <n v="7.0000000000000007E-2"/>
    <n v="4.76"/>
    <n v="0.88"/>
    <n v="2962"/>
    <s v="Leonard Strauss"/>
    <s v="Express Air"/>
    <s v="Home Office"/>
    <s v="Office Supplies"/>
    <s v="Paper"/>
    <s v="Wrap Bag"/>
    <s v="Wirebound Voice Message Log Book"/>
    <n v="0.39"/>
    <x v="0"/>
    <x v="0"/>
    <s v="Colorado"/>
    <x v="64"/>
    <n v="80027"/>
    <d v="2015-05-07T00:00:00"/>
    <d v="2015-05-09T00:00:00"/>
    <n v="33.347699999999996"/>
    <n v="10"/>
    <n v="48.33"/>
    <n v="88611"/>
    <s v="High"/>
    <s v="Low Risk"/>
    <s v="Discount Applied"/>
    <s v="Other"/>
    <n v="1544"/>
  </r>
  <r>
    <x v="2"/>
    <n v="0.01"/>
    <n v="7.98"/>
    <n v="6.5"/>
    <n v="2963"/>
    <s v="Frances Johnson"/>
    <s v="Regular Air"/>
    <s v="Home Office"/>
    <s v="Office Supplies"/>
    <s v="Storage &amp; Organization"/>
    <s v="Medium Box"/>
    <s v="Iris Project Case"/>
    <n v="0.59"/>
    <x v="0"/>
    <x v="1"/>
    <s v="Maryland"/>
    <x v="755"/>
    <n v="21220"/>
    <d v="2015-06-22T00:00:00"/>
    <d v="2015-06-23T00:00:00"/>
    <n v="-34.591999999999999"/>
    <n v="4"/>
    <n v="34.909999999999997"/>
    <n v="88612"/>
    <s v="Low"/>
    <s v="Low Risk"/>
    <s v="Discount Applied"/>
    <s v="Other"/>
    <n v="1666"/>
  </r>
  <r>
    <x v="0"/>
    <n v="0.06"/>
    <n v="42.98"/>
    <n v="4.62"/>
    <n v="2964"/>
    <s v="Kathy Hinton"/>
    <s v="Regular Air"/>
    <s v="Home Office"/>
    <s v="Office Supplies"/>
    <s v="Appliances"/>
    <s v="Small Box"/>
    <s v="Belkin F9M820V08 8 Outlet Surge"/>
    <n v="0.56000000000000005"/>
    <x v="0"/>
    <x v="1"/>
    <s v="Ohio"/>
    <x v="521"/>
    <n v="43050"/>
    <d v="2015-04-21T00:00:00"/>
    <d v="2015-04-23T00:00:00"/>
    <n v="-24.63"/>
    <n v="1"/>
    <n v="47.04"/>
    <n v="88610"/>
    <s v="Low"/>
    <s v="Low Risk"/>
    <s v="Discount Applied"/>
    <s v="Other"/>
    <n v="1556"/>
  </r>
  <r>
    <x v="1"/>
    <n v="0.08"/>
    <n v="9.68"/>
    <n v="2.0299999999999998"/>
    <n v="2968"/>
    <s v="Miriam Bowman"/>
    <s v="Regular Air"/>
    <s v="Home Office"/>
    <s v="Office Supplies"/>
    <s v="Paper"/>
    <s v="Wrap Bag"/>
    <s v="Wirebound Service Call Books, 5 1/2&quot; x 4&quot;"/>
    <n v="0.37"/>
    <x v="0"/>
    <x v="3"/>
    <s v="Florida"/>
    <x v="756"/>
    <n v="33021"/>
    <d v="2015-02-22T00:00:00"/>
    <d v="2015-02-24T00:00:00"/>
    <n v="-536.24199999999996"/>
    <n v="1"/>
    <n v="10.94"/>
    <n v="86085"/>
    <s v="Low"/>
    <s v="Low Risk"/>
    <s v="Discount Applied"/>
    <s v="Other"/>
    <n v="1896"/>
  </r>
  <r>
    <x v="1"/>
    <n v="0.04"/>
    <n v="150.97999999999999"/>
    <n v="16.010000000000002"/>
    <n v="2968"/>
    <s v="Miriam Bowman"/>
    <s v="Delivery Truck"/>
    <s v="Home Office"/>
    <s v="Furniture"/>
    <s v="Tables"/>
    <s v="Jumbo Box"/>
    <s v="Iceberg OfficeWorks 42&quot; Round Tables"/>
    <n v="0.7"/>
    <x v="0"/>
    <x v="3"/>
    <s v="Florida"/>
    <x v="756"/>
    <n v="33021"/>
    <d v="2015-02-22T00:00:00"/>
    <d v="2015-02-23T00:00:00"/>
    <n v="-125.86000000000001"/>
    <n v="5"/>
    <n v="731.38"/>
    <n v="86085"/>
    <s v="Low"/>
    <s v="Low Risk"/>
    <s v="Discount Applied"/>
    <s v="Other"/>
    <n v="516"/>
  </r>
  <r>
    <x v="0"/>
    <n v="0.06"/>
    <n v="363.25"/>
    <n v="19.989999999999998"/>
    <n v="2968"/>
    <s v="Miriam Bowman"/>
    <s v="Regular Air"/>
    <s v="Home Office"/>
    <s v="Office Supplies"/>
    <s v="Appliances"/>
    <s v="Small Box"/>
    <s v="Hoover WindTunnel™ Plus Canister Vacuum"/>
    <n v="0.56999999999999995"/>
    <x v="0"/>
    <x v="3"/>
    <s v="Florida"/>
    <x v="756"/>
    <n v="33021"/>
    <d v="2015-03-28T00:00:00"/>
    <d v="2015-03-30T00:00:00"/>
    <n v="36.164099999999998"/>
    <n v="1"/>
    <n v="344.87"/>
    <n v="86086"/>
    <s v="High"/>
    <s v="Low Risk"/>
    <s v="Discount Applied"/>
    <s v="Other"/>
    <n v="776"/>
  </r>
  <r>
    <x v="0"/>
    <n v="0.01"/>
    <n v="30.97"/>
    <n v="4"/>
    <n v="2973"/>
    <s v="Sally Liu"/>
    <s v="Regular Air"/>
    <s v="Home Office"/>
    <s v="Technology"/>
    <s v="Computer Peripherals"/>
    <s v="Small Box"/>
    <s v="Microsoft Multimedia Keyboard"/>
    <n v="0.74"/>
    <x v="0"/>
    <x v="2"/>
    <s v="Wisconsin"/>
    <x v="757"/>
    <n v="53151"/>
    <d v="2015-04-13T00:00:00"/>
    <d v="2015-04-15T00:00:00"/>
    <n v="17.102799999999998"/>
    <n v="17"/>
    <n v="523.05999999999995"/>
    <n v="87186"/>
    <s v="High"/>
    <s v="Low Risk"/>
    <s v="Discount Applied"/>
    <s v="Other"/>
    <n v="626"/>
  </r>
  <r>
    <x v="0"/>
    <n v="0.08"/>
    <n v="125.99"/>
    <n v="7.69"/>
    <n v="2973"/>
    <s v="Sally Liu"/>
    <s v="Regular Air"/>
    <s v="Home Office"/>
    <s v="Technology"/>
    <s v="Telephones and Communication"/>
    <s v="Small Box"/>
    <s v="Timeport L7089"/>
    <n v="0.57999999999999996"/>
    <x v="0"/>
    <x v="2"/>
    <s v="Wisconsin"/>
    <x v="757"/>
    <n v="53151"/>
    <d v="2015-04-13T00:00:00"/>
    <d v="2015-04-15T00:00:00"/>
    <n v="1269.3819599999999"/>
    <n v="23"/>
    <n v="2424.6799999999998"/>
    <n v="87186"/>
    <s v="High"/>
    <s v="Low Risk"/>
    <s v="Discount Applied"/>
    <s v="Other"/>
    <n v="199"/>
  </r>
  <r>
    <x v="2"/>
    <n v="0.1"/>
    <n v="442.14"/>
    <n v="14.7"/>
    <n v="2973"/>
    <s v="Sally Liu"/>
    <s v="Delivery Truck"/>
    <s v="Home Office"/>
    <s v="Technology"/>
    <s v="Office Machines"/>
    <s v="Jumbo Drum"/>
    <s v="Okidata ML390 Turbo Dot Matrix Printers"/>
    <n v="0.56000000000000005"/>
    <x v="0"/>
    <x v="2"/>
    <s v="Wisconsin"/>
    <x v="757"/>
    <n v="53151"/>
    <d v="2015-05-20T00:00:00"/>
    <d v="2015-05-21T00:00:00"/>
    <n v="137.68794000000014"/>
    <n v="6"/>
    <n v="2411.4299999999998"/>
    <n v="87187"/>
    <s v="High"/>
    <s v="Low Risk"/>
    <s v="Discount Applied"/>
    <s v="Other"/>
    <n v="200"/>
  </r>
  <r>
    <x v="3"/>
    <n v="0.01"/>
    <n v="35.99"/>
    <n v="0.99"/>
    <n v="2976"/>
    <s v="Fred Barber"/>
    <s v="Regular Air"/>
    <s v="Home Office"/>
    <s v="Technology"/>
    <s v="Telephones and Communication"/>
    <s v="Small Pack"/>
    <s v="Accessory31"/>
    <n v="0.35"/>
    <x v="0"/>
    <x v="2"/>
    <s v="Wisconsin"/>
    <x v="758"/>
    <n v="53154"/>
    <d v="2015-05-22T00:00:00"/>
    <d v="2015-05-23T00:00:00"/>
    <n v="882.48239999999998"/>
    <n v="41"/>
    <n v="1278.96"/>
    <n v="89047"/>
    <s v="High"/>
    <s v="Low Risk"/>
    <s v="Discount Applied"/>
    <s v="Other"/>
    <n v="354"/>
  </r>
  <r>
    <x v="2"/>
    <n v="0.09"/>
    <n v="2.94"/>
    <n v="0.7"/>
    <n v="2979"/>
    <s v="Lloyd Dolan"/>
    <s v="Regular Air"/>
    <s v="Home Office"/>
    <s v="Office Supplies"/>
    <s v="Pens &amp; Art Supplies"/>
    <s v="Wrap Bag"/>
    <s v="Newell 338"/>
    <n v="0.57999999999999996"/>
    <x v="0"/>
    <x v="2"/>
    <s v="North Dakota"/>
    <x v="759"/>
    <n v="58601"/>
    <d v="2015-01-27T00:00:00"/>
    <d v="2015-01-28T00:00:00"/>
    <n v="6.3840000000000003"/>
    <n v="9"/>
    <n v="25.22"/>
    <n v="86544"/>
    <s v="High"/>
    <s v="Low Risk"/>
    <s v="Discount Applied"/>
    <s v="Other"/>
    <n v="1770"/>
  </r>
  <r>
    <x v="2"/>
    <n v="0.02"/>
    <n v="5.34"/>
    <n v="2.99"/>
    <n v="2979"/>
    <s v="Lloyd Dolan"/>
    <s v="Regular Air"/>
    <s v="Home Office"/>
    <s v="Office Supplies"/>
    <s v="Binders and Binder Accessories"/>
    <s v="Small Box"/>
    <s v="Wilson Jones 14 Line Acrylic Coated Pressboard Data Binders"/>
    <n v="0.38"/>
    <x v="0"/>
    <x v="2"/>
    <s v="North Dakota"/>
    <x v="759"/>
    <n v="58601"/>
    <d v="2015-02-26T00:00:00"/>
    <d v="2015-02-28T00:00:00"/>
    <n v="5.2955000000000005"/>
    <n v="6"/>
    <n v="34.729999999999997"/>
    <n v="86545"/>
    <s v="High"/>
    <s v="Low Risk"/>
    <s v="Discount Applied"/>
    <s v="Other"/>
    <n v="1668"/>
  </r>
  <r>
    <x v="2"/>
    <n v="0.03"/>
    <n v="40.98"/>
    <n v="7.47"/>
    <n v="2979"/>
    <s v="Lloyd Dolan"/>
    <s v="Regular Air"/>
    <s v="Home Office"/>
    <s v="Office Supplies"/>
    <s v="Binders and Binder Accessories"/>
    <s v="Small Box"/>
    <s v="Wilson Jones Ledger-Size, Piano-Hinge Binder, 2&quot;, Blue"/>
    <n v="0.37"/>
    <x v="0"/>
    <x v="2"/>
    <s v="North Dakota"/>
    <x v="759"/>
    <n v="58601"/>
    <d v="2015-02-26T00:00:00"/>
    <d v="2015-02-27T00:00:00"/>
    <n v="170.79569999999998"/>
    <n v="6"/>
    <n v="247.53"/>
    <n v="86545"/>
    <s v="High"/>
    <s v="Low Risk"/>
    <s v="Discount Applied"/>
    <s v="Other"/>
    <n v="901"/>
  </r>
  <r>
    <x v="1"/>
    <n v="0.01"/>
    <n v="5.84"/>
    <n v="0.83"/>
    <n v="2979"/>
    <s v="Lloyd Dolan"/>
    <s v="Regular Air"/>
    <s v="Home Office"/>
    <s v="Office Supplies"/>
    <s v="Pens &amp; Art Supplies"/>
    <s v="Wrap Bag"/>
    <s v="Avery Hi-Liter® Smear-Safe Highlighters"/>
    <n v="0.49"/>
    <x v="0"/>
    <x v="2"/>
    <s v="North Dakota"/>
    <x v="759"/>
    <n v="58601"/>
    <d v="2015-06-14T00:00:00"/>
    <d v="2015-06-16T00:00:00"/>
    <n v="16.091999999999999"/>
    <n v="4"/>
    <n v="23.89"/>
    <n v="86546"/>
    <s v="High"/>
    <s v="Low Risk"/>
    <s v="Discount Applied"/>
    <s v="Other"/>
    <n v="1778"/>
  </r>
  <r>
    <x v="2"/>
    <n v="0.03"/>
    <n v="43.98"/>
    <n v="8.99"/>
    <n v="2980"/>
    <s v="Joanna Kenney"/>
    <s v="Regular Air"/>
    <s v="Home Office"/>
    <s v="Office Supplies"/>
    <s v="Pens &amp; Art Supplies"/>
    <s v="Small Pack"/>
    <s v="Boston 1645 Deluxe Heavier-Duty Electric Pencil Sharpener"/>
    <n v="0.57999999999999996"/>
    <x v="0"/>
    <x v="1"/>
    <s v="Ohio"/>
    <x v="760"/>
    <n v="44870"/>
    <d v="2015-01-27T00:00:00"/>
    <d v="2015-01-29T00:00:00"/>
    <n v="274.0788"/>
    <n v="10"/>
    <n v="454.4"/>
    <n v="86544"/>
    <s v="High"/>
    <s v="Low Risk"/>
    <s v="Discount Applied"/>
    <s v="Other"/>
    <n v="675"/>
  </r>
  <r>
    <x v="2"/>
    <n v="0.06"/>
    <n v="1.1399999999999999"/>
    <n v="0.7"/>
    <n v="2980"/>
    <s v="Joanna Kenney"/>
    <s v="Regular Air"/>
    <s v="Home Office"/>
    <s v="Office Supplies"/>
    <s v="Rubber Bands"/>
    <s v="Wrap Bag"/>
    <s v="OIC Thumb-Tacks"/>
    <n v="0.38"/>
    <x v="0"/>
    <x v="1"/>
    <s v="Ohio"/>
    <x v="760"/>
    <n v="44870"/>
    <d v="2015-01-27T00:00:00"/>
    <d v="2015-01-30T00:00:00"/>
    <n v="-3.782"/>
    <n v="13"/>
    <n v="14.53"/>
    <n v="86544"/>
    <s v="Low"/>
    <s v="Low Risk"/>
    <s v="Discount Applied"/>
    <s v="Other"/>
    <n v="1870"/>
  </r>
  <r>
    <x v="3"/>
    <n v="7.0000000000000007E-2"/>
    <n v="2.61"/>
    <n v="0.5"/>
    <n v="2980"/>
    <s v="Joanna Kenney"/>
    <s v="Regular Air"/>
    <s v="Home Office"/>
    <s v="Office Supplies"/>
    <s v="Labels"/>
    <s v="Small Box"/>
    <s v="Avery 494"/>
    <n v="0.39"/>
    <x v="0"/>
    <x v="1"/>
    <s v="Ohio"/>
    <x v="760"/>
    <n v="44870"/>
    <d v="2015-02-25T00:00:00"/>
    <d v="2015-02-27T00:00:00"/>
    <n v="10.798499999999999"/>
    <n v="6"/>
    <n v="15.65"/>
    <n v="86547"/>
    <s v="High"/>
    <s v="Low Risk"/>
    <s v="Discount Applied"/>
    <s v="Other"/>
    <n v="1861"/>
  </r>
  <r>
    <x v="4"/>
    <n v="0.04"/>
    <n v="2.88"/>
    <n v="1.01"/>
    <n v="2980"/>
    <s v="Joanna Kenney"/>
    <s v="Regular Air"/>
    <s v="Home Office"/>
    <s v="Office Supplies"/>
    <s v="Pens &amp; Art Supplies"/>
    <s v="Wrap Bag"/>
    <s v="Sanford Colorific Colored Pencils, 12/Box"/>
    <n v="0.55000000000000004"/>
    <x v="0"/>
    <x v="1"/>
    <s v="Ohio"/>
    <x v="760"/>
    <n v="44870"/>
    <d v="2015-05-30T00:00:00"/>
    <d v="2015-06-04T00:00:00"/>
    <n v="15.246"/>
    <n v="39"/>
    <n v="111.92"/>
    <n v="86548"/>
    <s v="High"/>
    <s v="Low Risk"/>
    <s v="Discount Applied"/>
    <s v="Other"/>
    <n v="1191"/>
  </r>
  <r>
    <x v="2"/>
    <n v="0.09"/>
    <n v="100.98"/>
    <n v="35.840000000000003"/>
    <n v="2987"/>
    <s v="Natalie Watts"/>
    <s v="Delivery Truck"/>
    <s v="Home Office"/>
    <s v="Furniture"/>
    <s v="Bookcases"/>
    <s v="Jumbo Box"/>
    <s v="Bush Westfield Collection Bookcases, Fully Assembled"/>
    <n v="0.62"/>
    <x v="0"/>
    <x v="2"/>
    <s v="Iowa"/>
    <x v="761"/>
    <n v="50265"/>
    <d v="2015-06-28T00:00:00"/>
    <d v="2015-06-28T00:00:00"/>
    <n v="-103.624"/>
    <n v="17"/>
    <n v="1700.38"/>
    <n v="91180"/>
    <s v="Low"/>
    <s v="Low Risk"/>
    <s v="Discount Applied"/>
    <s v="Other"/>
    <n v="291"/>
  </r>
  <r>
    <x v="2"/>
    <n v="0.1"/>
    <n v="5.78"/>
    <n v="7.96"/>
    <n v="2987"/>
    <s v="Natalie Watts"/>
    <s v="Regular Air"/>
    <s v="Home Office"/>
    <s v="Office Supplies"/>
    <s v="Paper"/>
    <s v="Small Box"/>
    <s v="Xerox 196"/>
    <n v="0.36"/>
    <x v="0"/>
    <x v="2"/>
    <s v="Iowa"/>
    <x v="761"/>
    <n v="50265"/>
    <d v="2015-06-28T00:00:00"/>
    <d v="2015-06-28T00:00:00"/>
    <n v="-57.823999999999998"/>
    <n v="6"/>
    <n v="35.96"/>
    <n v="91180"/>
    <s v="Low"/>
    <s v="Low Risk"/>
    <s v="Discount Applied"/>
    <s v="Other"/>
    <n v="1657"/>
  </r>
  <r>
    <x v="4"/>
    <n v="0.05"/>
    <n v="70.97"/>
    <n v="3.5"/>
    <n v="2991"/>
    <s v="Sean Herbert"/>
    <s v="Regular Air"/>
    <s v="Home Office"/>
    <s v="Office Supplies"/>
    <s v="Appliances"/>
    <s v="Small Box"/>
    <s v="Tripp Lite Isotel 8 Ultra 8 Outlet Metal Surge"/>
    <n v="0.59"/>
    <x v="0"/>
    <x v="2"/>
    <s v="Wisconsin"/>
    <x v="762"/>
    <n v="53402"/>
    <d v="2015-05-08T00:00:00"/>
    <d v="2015-05-13T00:00:00"/>
    <n v="18.218000000000018"/>
    <n v="2"/>
    <n v="141.59"/>
    <n v="91466"/>
    <s v="High"/>
    <s v="Low Risk"/>
    <s v="Discount Applied"/>
    <s v="Other"/>
    <n v="1105"/>
  </r>
  <r>
    <x v="4"/>
    <n v="0"/>
    <n v="5.28"/>
    <n v="6.26"/>
    <n v="2992"/>
    <s v="Lindsay Webb"/>
    <s v="Regular Air"/>
    <s v="Home Office"/>
    <s v="Office Supplies"/>
    <s v="Paper"/>
    <s v="Small Box"/>
    <s v="Xerox 1928"/>
    <n v="0.4"/>
    <x v="0"/>
    <x v="2"/>
    <s v="Wisconsin"/>
    <x v="763"/>
    <n v="53081"/>
    <d v="2015-05-08T00:00:00"/>
    <d v="2015-05-15T00:00:00"/>
    <n v="25.058000000000035"/>
    <n v="36"/>
    <n v="203.05"/>
    <n v="91466"/>
    <s v="High"/>
    <s v="Low Risk"/>
    <s v="No Discount"/>
    <s v="Other"/>
    <n v="974"/>
  </r>
  <r>
    <x v="1"/>
    <n v="0.03"/>
    <n v="10.98"/>
    <n v="3.37"/>
    <n v="2999"/>
    <s v="Kim McCarthy"/>
    <s v="Regular Air"/>
    <s v="Home Office"/>
    <s v="Office Supplies"/>
    <s v="Scissors, Rulers and Trimmers"/>
    <s v="Small Pack"/>
    <s v="Fiskars® Softgrip Scissors"/>
    <n v="0.56999999999999995"/>
    <x v="0"/>
    <x v="2"/>
    <s v="Michigan"/>
    <x v="764"/>
    <n v="48237"/>
    <d v="2015-04-10T00:00:00"/>
    <d v="2015-04-11T00:00:00"/>
    <n v="11.82"/>
    <n v="5"/>
    <n v="56.19"/>
    <n v="87041"/>
    <s v="High"/>
    <s v="Low Risk"/>
    <s v="Discount Applied"/>
    <s v="Other"/>
    <n v="1490"/>
  </r>
  <r>
    <x v="4"/>
    <n v="0.01"/>
    <n v="10.14"/>
    <n v="2.27"/>
    <n v="3000"/>
    <s v="Priscilla Allen"/>
    <s v="Regular Air"/>
    <s v="Home Office"/>
    <s v="Office Supplies"/>
    <s v="Paper"/>
    <s v="Wrap Bag"/>
    <s v="Staples Wirebound Steno Books, 6&quot; x 9&quot;, 12/Pack"/>
    <n v="0.36"/>
    <x v="0"/>
    <x v="2"/>
    <s v="Michigan"/>
    <x v="765"/>
    <n v="48342"/>
    <d v="2015-01-26T00:00:00"/>
    <d v="2015-01-28T00:00:00"/>
    <n v="28.151999999999997"/>
    <n v="4"/>
    <n v="40.799999999999997"/>
    <n v="87042"/>
    <s v="High"/>
    <s v="Low Risk"/>
    <s v="Discount Applied"/>
    <s v="Other"/>
    <n v="1613"/>
  </r>
  <r>
    <x v="1"/>
    <n v="0.03"/>
    <n v="5.4"/>
    <n v="7.78"/>
    <n v="3001"/>
    <s v="Anthony Foley"/>
    <s v="Regular Air"/>
    <s v="Home Office"/>
    <s v="Office Supplies"/>
    <s v="Binders and Binder Accessories"/>
    <s v="Small Box"/>
    <s v="3M Organizer Strips"/>
    <n v="0.37"/>
    <x v="0"/>
    <x v="2"/>
    <s v="Michigan"/>
    <x v="766"/>
    <n v="48060"/>
    <d v="2015-03-17T00:00:00"/>
    <d v="2015-03-19T00:00:00"/>
    <n v="-237.54400000000001"/>
    <n v="21"/>
    <n v="117.87"/>
    <n v="87043"/>
    <s v="Low"/>
    <s v="Low Risk"/>
    <s v="Discount Applied"/>
    <s v="Other"/>
    <n v="1178"/>
  </r>
  <r>
    <x v="3"/>
    <n v="0.03"/>
    <n v="85.99"/>
    <n v="0.99"/>
    <n v="3003"/>
    <s v="Roy Rouse"/>
    <s v="Regular Air"/>
    <s v="Home Office"/>
    <s v="Technology"/>
    <s v="Telephones and Communication"/>
    <s v="Wrap Bag"/>
    <s v="Accessory34"/>
    <n v="0.55000000000000004"/>
    <x v="0"/>
    <x v="0"/>
    <s v="Idaho"/>
    <x v="767"/>
    <n v="83814"/>
    <d v="2015-03-05T00:00:00"/>
    <d v="2015-03-06T00:00:00"/>
    <n v="1037.1044999999999"/>
    <n v="20"/>
    <n v="1503.05"/>
    <n v="91586"/>
    <s v="High"/>
    <s v="Low Risk"/>
    <s v="Discount Applied"/>
    <s v="Other"/>
    <n v="312"/>
  </r>
  <r>
    <x v="4"/>
    <n v="0.08"/>
    <n v="6.48"/>
    <n v="6.81"/>
    <n v="3004"/>
    <s v="Maurice Everett"/>
    <s v="Regular Air"/>
    <s v="Home Office"/>
    <s v="Office Supplies"/>
    <s v="Paper"/>
    <s v="Small Box"/>
    <s v="Xerox 1930"/>
    <n v="0.36"/>
    <x v="0"/>
    <x v="0"/>
    <s v="California"/>
    <x v="154"/>
    <n v="90049"/>
    <d v="2015-02-10T00:00:00"/>
    <d v="2015-02-15T00:00:00"/>
    <n v="-94.59"/>
    <n v="58"/>
    <n v="382.33"/>
    <n v="54949"/>
    <s v="Low"/>
    <s v="Low Risk"/>
    <s v="Discount Applied"/>
    <s v="Other"/>
    <n v="732"/>
  </r>
  <r>
    <x v="4"/>
    <n v="0.09"/>
    <n v="20.98"/>
    <n v="53.03"/>
    <n v="3004"/>
    <s v="Maurice Everett"/>
    <s v="Delivery Truck"/>
    <s v="Home Office"/>
    <s v="Office Supplies"/>
    <s v="Storage &amp; Organization"/>
    <s v="Jumbo Drum"/>
    <s v="Tennsco Lockers, Gray"/>
    <n v="0.78"/>
    <x v="0"/>
    <x v="0"/>
    <s v="California"/>
    <x v="154"/>
    <n v="90049"/>
    <d v="2015-02-10T00:00:00"/>
    <d v="2015-02-17T00:00:00"/>
    <n v="-293.74"/>
    <n v="13"/>
    <n v="356.61"/>
    <n v="54949"/>
    <s v="Low"/>
    <s v="Low Risk"/>
    <s v="Discount Applied"/>
    <s v="Other"/>
    <n v="763"/>
  </r>
  <r>
    <x v="2"/>
    <n v="0.05"/>
    <n v="122.99"/>
    <n v="19.989999999999998"/>
    <n v="3005"/>
    <s v="Teresa Watts"/>
    <s v="Express Air"/>
    <s v="Home Office"/>
    <s v="Office Supplies"/>
    <s v="Binders and Binder Accessories"/>
    <s v="Small Box"/>
    <s v="GBC Therma-A-Bind 250T Electric Binding System"/>
    <n v="0.37"/>
    <x v="0"/>
    <x v="0"/>
    <s v="Idaho"/>
    <x v="767"/>
    <n v="83814"/>
    <d v="2015-06-08T00:00:00"/>
    <d v="2015-06-11T00:00:00"/>
    <n v="1039.7540999999999"/>
    <n v="12"/>
    <n v="1506.89"/>
    <n v="91389"/>
    <s v="High"/>
    <s v="Low Risk"/>
    <s v="Discount Applied"/>
    <s v="Other"/>
    <n v="311"/>
  </r>
  <r>
    <x v="4"/>
    <n v="0.08"/>
    <n v="6.48"/>
    <n v="6.81"/>
    <n v="3006"/>
    <s v="Thomas Spence"/>
    <s v="Regular Air"/>
    <s v="Home Office"/>
    <s v="Office Supplies"/>
    <s v="Paper"/>
    <s v="Small Box"/>
    <s v="Xerox 1930"/>
    <n v="0.36"/>
    <x v="0"/>
    <x v="0"/>
    <s v="Idaho"/>
    <x v="768"/>
    <n v="83402"/>
    <d v="2015-02-10T00:00:00"/>
    <d v="2015-02-15T00:00:00"/>
    <n v="-49.186800000000005"/>
    <n v="14"/>
    <n v="92.29"/>
    <n v="91388"/>
    <s v="Low"/>
    <s v="Low Risk"/>
    <s v="Discount Applied"/>
    <s v="Other"/>
    <n v="1274"/>
  </r>
  <r>
    <x v="4"/>
    <n v="0.09"/>
    <n v="20.98"/>
    <n v="53.03"/>
    <n v="3006"/>
    <s v="Thomas Spence"/>
    <s v="Delivery Truck"/>
    <s v="Home Office"/>
    <s v="Office Supplies"/>
    <s v="Storage &amp; Organization"/>
    <s v="Jumbo Drum"/>
    <s v="Tennsco Lockers, Gray"/>
    <n v="0.78"/>
    <x v="0"/>
    <x v="0"/>
    <s v="Idaho"/>
    <x v="768"/>
    <n v="83402"/>
    <d v="2015-02-10T00:00:00"/>
    <d v="2015-02-17T00:00:00"/>
    <n v="-152.7448"/>
    <n v="3"/>
    <n v="82.29"/>
    <n v="91388"/>
    <s v="Low"/>
    <s v="Low Risk"/>
    <s v="Discount Applied"/>
    <s v="Other"/>
    <n v="1325"/>
  </r>
  <r>
    <x v="2"/>
    <n v="0.05"/>
    <n v="9.99"/>
    <n v="4.78"/>
    <n v="3008"/>
    <s v="Penny Rich"/>
    <s v="Regular Air"/>
    <s v="Home Office"/>
    <s v="Office Supplies"/>
    <s v="Paper"/>
    <s v="Small Box"/>
    <s v="Xerox 1896"/>
    <n v="0.4"/>
    <x v="0"/>
    <x v="2"/>
    <s v="Minnesota"/>
    <x v="769"/>
    <n v="55343"/>
    <d v="2015-03-06T00:00:00"/>
    <d v="2015-03-07T00:00:00"/>
    <n v="41.3"/>
    <n v="20"/>
    <n v="203.37"/>
    <n v="89414"/>
    <s v="High"/>
    <s v="Low Risk"/>
    <s v="Discount Applied"/>
    <s v="Other"/>
    <n v="972"/>
  </r>
  <r>
    <x v="0"/>
    <n v="0.01"/>
    <n v="12.28"/>
    <n v="6.47"/>
    <n v="3008"/>
    <s v="Penny Rich"/>
    <s v="Regular Air"/>
    <s v="Home Office"/>
    <s v="Office Supplies"/>
    <s v="Paper"/>
    <s v="Small Box"/>
    <s v="Xerox 1881"/>
    <n v="0.38"/>
    <x v="0"/>
    <x v="2"/>
    <s v="Minnesota"/>
    <x v="769"/>
    <n v="55343"/>
    <d v="2015-06-11T00:00:00"/>
    <d v="2015-06-12T00:00:00"/>
    <n v="47.61"/>
    <n v="12"/>
    <n v="160.66"/>
    <n v="89415"/>
    <s v="High"/>
    <s v="Low Risk"/>
    <s v="Discount Applied"/>
    <s v="Other"/>
    <n v="1055"/>
  </r>
  <r>
    <x v="2"/>
    <n v="0.03"/>
    <n v="5.98"/>
    <n v="5.35"/>
    <n v="3011"/>
    <s v="Tammy Raynor"/>
    <s v="Regular Air"/>
    <s v="Home Office"/>
    <s v="Office Supplies"/>
    <s v="Paper"/>
    <s v="Small Box"/>
    <s v="Xerox 1947"/>
    <n v="0.4"/>
    <x v="0"/>
    <x v="1"/>
    <s v="Massachusetts"/>
    <x v="28"/>
    <n v="2113"/>
    <d v="2015-05-28T00:00:00"/>
    <d v="2015-05-29T00:00:00"/>
    <n v="-23.5"/>
    <n v="16"/>
    <n v="107.08"/>
    <n v="56486"/>
    <s v="Low"/>
    <s v="Low Risk"/>
    <s v="Discount Applied"/>
    <s v="Other"/>
    <n v="1211"/>
  </r>
  <r>
    <x v="2"/>
    <n v="0.03"/>
    <n v="300.64999999999998"/>
    <n v="24.49"/>
    <n v="3011"/>
    <s v="Tammy Raynor"/>
    <s v="Regular Air"/>
    <s v="Home Office"/>
    <s v="Office Supplies"/>
    <s v="Appliances"/>
    <s v="Large Box"/>
    <s v="Honeywell Enviracaire Portable HEPA Air Cleaner for 17' x 22' Room"/>
    <n v="0.52"/>
    <x v="0"/>
    <x v="1"/>
    <s v="Massachusetts"/>
    <x v="28"/>
    <n v="2113"/>
    <d v="2015-04-28T00:00:00"/>
    <d v="2015-04-30T00:00:00"/>
    <n v="1282.4959999999999"/>
    <n v="32"/>
    <n v="9705.4599999999991"/>
    <n v="7623"/>
    <s v="High"/>
    <s v="Low Risk"/>
    <s v="Discount Applied"/>
    <s v="Other"/>
    <n v="23"/>
  </r>
  <r>
    <x v="2"/>
    <n v="0.06"/>
    <n v="49.99"/>
    <n v="19.989999999999998"/>
    <n v="3011"/>
    <s v="Tammy Raynor"/>
    <s v="Regular Air"/>
    <s v="Home Office"/>
    <s v="Technology"/>
    <s v="Computer Peripherals"/>
    <s v="Small Box"/>
    <s v="US Robotics 56K V.92 Internal PCI Faxmodem"/>
    <n v="0.45"/>
    <x v="0"/>
    <x v="1"/>
    <s v="Massachusetts"/>
    <x v="28"/>
    <n v="2113"/>
    <d v="2015-04-28T00:00:00"/>
    <d v="2015-04-30T00:00:00"/>
    <n v="17.2"/>
    <n v="67"/>
    <n v="3247.54"/>
    <n v="7623"/>
    <s v="High"/>
    <s v="Low Risk"/>
    <s v="Discount Applied"/>
    <s v="Other"/>
    <n v="149"/>
  </r>
  <r>
    <x v="2"/>
    <n v="0.1"/>
    <n v="104.85"/>
    <n v="4.6500000000000004"/>
    <n v="3011"/>
    <s v="Tammy Raynor"/>
    <s v="Regular Air"/>
    <s v="Home Office"/>
    <s v="Office Supplies"/>
    <s v="Paper"/>
    <s v="Small Box"/>
    <s v="Xerox 1941"/>
    <n v="0.37"/>
    <x v="0"/>
    <x v="1"/>
    <s v="Massachusetts"/>
    <x v="28"/>
    <n v="2113"/>
    <d v="2015-04-28T00:00:00"/>
    <d v="2015-04-29T00:00:00"/>
    <n v="1184.1200000000001"/>
    <n v="58"/>
    <n v="5582.63"/>
    <n v="7623"/>
    <s v="High"/>
    <s v="Low Risk"/>
    <s v="Discount Applied"/>
    <s v="Other"/>
    <n v="81"/>
  </r>
  <r>
    <x v="2"/>
    <n v="0.03"/>
    <n v="300.64999999999998"/>
    <n v="24.49"/>
    <n v="3012"/>
    <s v="Annie Livingston"/>
    <s v="Regular Air"/>
    <s v="Home Office"/>
    <s v="Office Supplies"/>
    <s v="Appliances"/>
    <s v="Large Box"/>
    <s v="Honeywell Enviracaire Portable HEPA Air Cleaner for 17' x 22' Room"/>
    <n v="0.52"/>
    <x v="0"/>
    <x v="1"/>
    <s v="New York"/>
    <x v="770"/>
    <n v="14609"/>
    <d v="2015-04-28T00:00:00"/>
    <d v="2015-04-30T00:00:00"/>
    <n v="1474.8703999999998"/>
    <n v="8"/>
    <n v="2426.36"/>
    <n v="86346"/>
    <s v="High"/>
    <s v="Low Risk"/>
    <s v="Discount Applied"/>
    <s v="Other"/>
    <n v="198"/>
  </r>
  <r>
    <x v="2"/>
    <n v="0.06"/>
    <n v="49.99"/>
    <n v="19.989999999999998"/>
    <n v="3012"/>
    <s v="Annie Livingston"/>
    <s v="Regular Air"/>
    <s v="Home Office"/>
    <s v="Technology"/>
    <s v="Computer Peripherals"/>
    <s v="Small Box"/>
    <s v="US Robotics 56K V.92 Internal PCI Faxmodem"/>
    <n v="0.45"/>
    <x v="0"/>
    <x v="1"/>
    <s v="New York"/>
    <x v="770"/>
    <n v="14609"/>
    <d v="2015-04-28T00:00:00"/>
    <d v="2015-04-30T00:00:00"/>
    <n v="19.78"/>
    <n v="17"/>
    <n v="824"/>
    <n v="86346"/>
    <s v="High"/>
    <s v="Low Risk"/>
    <s v="Discount Applied"/>
    <s v="Other"/>
    <n v="477"/>
  </r>
  <r>
    <x v="2"/>
    <n v="0.1"/>
    <n v="104.85"/>
    <n v="4.6500000000000004"/>
    <n v="3012"/>
    <s v="Annie Livingston"/>
    <s v="Regular Air"/>
    <s v="Home Office"/>
    <s v="Office Supplies"/>
    <s v="Paper"/>
    <s v="Small Box"/>
    <s v="Xerox 1941"/>
    <n v="0.37"/>
    <x v="0"/>
    <x v="1"/>
    <s v="New York"/>
    <x v="770"/>
    <n v="14609"/>
    <d v="2015-04-28T00:00:00"/>
    <d v="2015-04-29T00:00:00"/>
    <n v="929.7956999999999"/>
    <n v="14"/>
    <n v="1347.53"/>
    <n v="86346"/>
    <s v="High"/>
    <s v="Low Risk"/>
    <s v="Discount Applied"/>
    <s v="Other"/>
    <n v="341"/>
  </r>
  <r>
    <x v="2"/>
    <n v="0.01"/>
    <n v="5.58"/>
    <n v="5.3"/>
    <n v="3017"/>
    <s v="Melvin Benton"/>
    <s v="Regular Air"/>
    <s v="Home Office"/>
    <s v="Office Supplies"/>
    <s v="Envelopes"/>
    <s v="Small Box"/>
    <s v="Staples Brown Kraft Recycled Clasp Envelopes"/>
    <n v="0.35"/>
    <x v="0"/>
    <x v="0"/>
    <s v="California"/>
    <x v="771"/>
    <n v="92024"/>
    <d v="2015-01-09T00:00:00"/>
    <d v="2015-01-10T00:00:00"/>
    <n v="-7.25"/>
    <n v="1"/>
    <n v="11.16"/>
    <n v="89071"/>
    <s v="Low"/>
    <s v="Low Risk"/>
    <s v="Discount Applied"/>
    <s v="Other"/>
    <n v="1893"/>
  </r>
  <r>
    <x v="2"/>
    <n v="0.03"/>
    <n v="3.98"/>
    <n v="0.7"/>
    <n v="3017"/>
    <s v="Melvin Benton"/>
    <s v="Regular Air"/>
    <s v="Home Office"/>
    <s v="Office Supplies"/>
    <s v="Pens &amp; Art Supplies"/>
    <s v="Wrap Bag"/>
    <s v="4009® Highlighters by Sanford"/>
    <n v="0.52"/>
    <x v="0"/>
    <x v="0"/>
    <s v="California"/>
    <x v="771"/>
    <n v="92024"/>
    <d v="2015-01-09T00:00:00"/>
    <d v="2015-01-10T00:00:00"/>
    <n v="31.201799999999995"/>
    <n v="11"/>
    <n v="45.22"/>
    <n v="89071"/>
    <s v="High"/>
    <s v="Low Risk"/>
    <s v="Discount Applied"/>
    <s v="Other"/>
    <n v="1570"/>
  </r>
  <r>
    <x v="4"/>
    <n v="0.01"/>
    <n v="4.9800000000000004"/>
    <n v="4.75"/>
    <n v="3035"/>
    <s v="Tina Evans"/>
    <s v="Regular Air"/>
    <s v="Home Office"/>
    <s v="Office Supplies"/>
    <s v="Paper"/>
    <s v="Small Box"/>
    <s v="Hammermill CopyPlus Copy Paper (20Lb. and 84 Bright)"/>
    <n v="0.36"/>
    <x v="0"/>
    <x v="2"/>
    <s v="Illinois"/>
    <x v="772"/>
    <n v="60148"/>
    <d v="2015-01-15T00:00:00"/>
    <d v="2015-01-20T00:00:00"/>
    <n v="-75.900400000000005"/>
    <n v="10"/>
    <n v="52.93"/>
    <n v="89128"/>
    <s v="Low"/>
    <s v="Low Risk"/>
    <s v="Discount Applied"/>
    <s v="Other"/>
    <n v="1514"/>
  </r>
  <r>
    <x v="4"/>
    <n v="0.04"/>
    <n v="6.35"/>
    <n v="1.02"/>
    <n v="3035"/>
    <s v="Tina Evans"/>
    <s v="Regular Air"/>
    <s v="Home Office"/>
    <s v="Office Supplies"/>
    <s v="Paper"/>
    <s v="Wrap Bag"/>
    <s v="Telephone Message Books with Fax/Mobile Section, 5 1/2&quot; x 3 3/16&quot;"/>
    <n v="0.39"/>
    <x v="0"/>
    <x v="2"/>
    <s v="Illinois"/>
    <x v="772"/>
    <n v="60148"/>
    <d v="2015-01-15T00:00:00"/>
    <d v="2015-01-20T00:00:00"/>
    <n v="52.170899999999996"/>
    <n v="12"/>
    <n v="75.61"/>
    <n v="89128"/>
    <s v="High"/>
    <s v="Low Risk"/>
    <s v="Discount Applied"/>
    <s v="Other"/>
    <n v="1362"/>
  </r>
  <r>
    <x v="1"/>
    <n v="0.02"/>
    <n v="12.99"/>
    <n v="14.37"/>
    <n v="3036"/>
    <s v="Edith Reynolds"/>
    <s v="Regular Air"/>
    <s v="Home Office"/>
    <s v="Furniture"/>
    <s v="Office Furnishings"/>
    <s v="Large Box"/>
    <s v="Tensor &quot;Hersey Kiss&quot; Styled Floor Lamp"/>
    <n v="0.73"/>
    <x v="0"/>
    <x v="2"/>
    <s v="North Dakota"/>
    <x v="773"/>
    <n v="58554"/>
    <d v="2015-01-16T00:00:00"/>
    <d v="2015-01-18T00:00:00"/>
    <n v="-159.86000000000001"/>
    <n v="5"/>
    <n v="67.64"/>
    <n v="89129"/>
    <s v="Low"/>
    <s v="Low Risk"/>
    <s v="Discount Applied"/>
    <s v="Other"/>
    <n v="1405"/>
  </r>
  <r>
    <x v="1"/>
    <n v="0.05"/>
    <n v="35.44"/>
    <n v="7.5"/>
    <n v="3036"/>
    <s v="Edith Reynolds"/>
    <s v="Regular Air"/>
    <s v="Home Office"/>
    <s v="Office Supplies"/>
    <s v="Paper"/>
    <s v="Small Box"/>
    <s v="Xerox 1906"/>
    <n v="0.38"/>
    <x v="0"/>
    <x v="2"/>
    <s v="North Dakota"/>
    <x v="773"/>
    <n v="58554"/>
    <d v="2015-01-16T00:00:00"/>
    <d v="2015-01-18T00:00:00"/>
    <n v="165.88979999999998"/>
    <n v="7"/>
    <n v="240.42"/>
    <n v="89129"/>
    <s v="High"/>
    <s v="Low Risk"/>
    <s v="Discount Applied"/>
    <s v="Other"/>
    <n v="914"/>
  </r>
  <r>
    <x v="1"/>
    <n v="0.02"/>
    <n v="12.98"/>
    <n v="3.14"/>
    <n v="3036"/>
    <s v="Edith Reynolds"/>
    <s v="Regular Air"/>
    <s v="Home Office"/>
    <s v="Office Supplies"/>
    <s v="Scissors, Rulers and Trimmers"/>
    <s v="Small Pack"/>
    <s v="Acme® 8&quot; Straight Scissors"/>
    <n v="0.6"/>
    <x v="0"/>
    <x v="2"/>
    <s v="North Dakota"/>
    <x v="773"/>
    <n v="58554"/>
    <d v="2015-01-16T00:00:00"/>
    <d v="2015-01-19T00:00:00"/>
    <n v="75.010000000000005"/>
    <n v="14"/>
    <n v="184.4"/>
    <n v="89129"/>
    <s v="High"/>
    <s v="Low Risk"/>
    <s v="Discount Applied"/>
    <s v="Other"/>
    <n v="1018"/>
  </r>
  <r>
    <x v="2"/>
    <n v="0.08"/>
    <n v="178.47"/>
    <n v="19.989999999999998"/>
    <n v="3036"/>
    <s v="Edith Reynolds"/>
    <s v="Regular Air"/>
    <s v="Home Office"/>
    <s v="Office Supplies"/>
    <s v="Storage &amp; Organization"/>
    <s v="Small Box"/>
    <s v="Hot File® 7-Pocket, Floor Stand"/>
    <n v="0.55000000000000004"/>
    <x v="0"/>
    <x v="2"/>
    <s v="North Dakota"/>
    <x v="773"/>
    <n v="58554"/>
    <d v="2015-03-13T00:00:00"/>
    <d v="2015-03-16T00:00:00"/>
    <n v="2267.2199999999998"/>
    <n v="22"/>
    <n v="3802.01"/>
    <n v="89130"/>
    <s v="High"/>
    <s v="Low Risk"/>
    <s v="Discount Applied"/>
    <s v="Other"/>
    <n v="127"/>
  </r>
  <r>
    <x v="1"/>
    <n v="0.08"/>
    <n v="73.98"/>
    <n v="4"/>
    <n v="3041"/>
    <s v="Carrie Duke"/>
    <s v="Regular Air"/>
    <s v="Home Office"/>
    <s v="Technology"/>
    <s v="Computer Peripherals"/>
    <s v="Small Box"/>
    <s v="Keytronic 105-Key Spanish Keyboard"/>
    <n v="0.77"/>
    <x v="0"/>
    <x v="2"/>
    <s v="Kansas"/>
    <x v="536"/>
    <n v="67846"/>
    <d v="2015-05-15T00:00:00"/>
    <d v="2015-05-18T00:00:00"/>
    <n v="97.159999999999926"/>
    <n v="17"/>
    <n v="1181.67"/>
    <n v="86102"/>
    <s v="High"/>
    <s v="Low Risk"/>
    <s v="Discount Applied"/>
    <s v="Other"/>
    <n v="375"/>
  </r>
  <r>
    <x v="1"/>
    <n v="0.02"/>
    <n v="3.68"/>
    <n v="1.32"/>
    <n v="3041"/>
    <s v="Carrie Duke"/>
    <s v="Regular Air"/>
    <s v="Home Office"/>
    <s v="Office Supplies"/>
    <s v="Scissors, Rulers and Trimmers"/>
    <s v="Wrap Bag"/>
    <s v="*Staples* vLetter Openers, 2/Pack"/>
    <n v="0.83"/>
    <x v="0"/>
    <x v="2"/>
    <s v="Kansas"/>
    <x v="536"/>
    <n v="67846"/>
    <d v="2015-05-15T00:00:00"/>
    <d v="2015-05-17T00:00:00"/>
    <n v="-20.65"/>
    <n v="8"/>
    <n v="29.93"/>
    <n v="86102"/>
    <s v="Low"/>
    <s v="Low Risk"/>
    <s v="Discount Applied"/>
    <s v="Other"/>
    <n v="1715"/>
  </r>
  <r>
    <x v="3"/>
    <n v="7.0000000000000007E-2"/>
    <n v="14.48"/>
    <n v="6.46"/>
    <n v="3042"/>
    <s v="Tara Gold"/>
    <s v="Regular Air"/>
    <s v="Home Office"/>
    <s v="Office Supplies"/>
    <s v="Binders and Binder Accessories"/>
    <s v="Small Box"/>
    <s v="GBC White Gloss Covers, Plain Front"/>
    <n v="0.38"/>
    <x v="0"/>
    <x v="2"/>
    <s v="Kansas"/>
    <x v="774"/>
    <n v="67501"/>
    <d v="2015-02-04T00:00:00"/>
    <d v="2015-02-05T00:00:00"/>
    <n v="67.864000000000004"/>
    <n v="12"/>
    <n v="171.33"/>
    <n v="86101"/>
    <s v="High"/>
    <s v="Low Risk"/>
    <s v="Discount Applied"/>
    <s v="Other"/>
    <n v="1035"/>
  </r>
  <r>
    <x v="0"/>
    <n v="0"/>
    <n v="6.48"/>
    <n v="5.19"/>
    <n v="3045"/>
    <s v="Jordan Beard"/>
    <s v="Regular Air"/>
    <s v="Home Office"/>
    <s v="Office Supplies"/>
    <s v="Paper"/>
    <s v="Small Box"/>
    <s v="Xerox 1995"/>
    <n v="0.37"/>
    <x v="0"/>
    <x v="2"/>
    <s v="Kansas"/>
    <x v="775"/>
    <n v="66048"/>
    <d v="2015-06-06T00:00:00"/>
    <d v="2015-06-07T00:00:00"/>
    <n v="-14.074999999999999"/>
    <n v="12"/>
    <n v="84.04"/>
    <n v="86104"/>
    <s v="Low"/>
    <s v="Low Risk"/>
    <s v="No Discount"/>
    <s v="Other"/>
    <n v="1318"/>
  </r>
  <r>
    <x v="0"/>
    <n v="0.05"/>
    <n v="120.98"/>
    <n v="30"/>
    <n v="3046"/>
    <s v="Andrew Pearce"/>
    <s v="Delivery Truck"/>
    <s v="Home Office"/>
    <s v="Furniture"/>
    <s v="Chairs &amp; Chairmats"/>
    <s v="Jumbo Drum"/>
    <s v="Hon Every-Day® Chair Series Swivel Task Chairs"/>
    <n v="0.64"/>
    <x v="0"/>
    <x v="2"/>
    <s v="Kansas"/>
    <x v="776"/>
    <n v="66209"/>
    <d v="2015-02-12T00:00:00"/>
    <d v="2015-02-14T00:00:00"/>
    <n v="-78.759200000000007"/>
    <n v="2"/>
    <n v="251.06"/>
    <n v="86103"/>
    <s v="Low"/>
    <s v="Low Risk"/>
    <s v="Discount Applied"/>
    <s v="Other"/>
    <n v="896"/>
  </r>
  <r>
    <x v="0"/>
    <n v="0.06"/>
    <n v="276.2"/>
    <n v="24.49"/>
    <n v="3048"/>
    <s v="Tracy G Starr"/>
    <s v="Express Air"/>
    <s v="Home Office"/>
    <s v="Furniture"/>
    <s v="Chairs &amp; Chairmats"/>
    <s v="Large Box"/>
    <s v="SAFCO Arco Folding Chair"/>
    <m/>
    <x v="0"/>
    <x v="0"/>
    <s v="California"/>
    <x v="777"/>
    <n v="94704"/>
    <d v="2015-03-05T00:00:00"/>
    <d v="2015-03-07T00:00:00"/>
    <n v="1167.3800000000001"/>
    <n v="10"/>
    <n v="2610.56"/>
    <n v="89789"/>
    <s v="High"/>
    <s v="High Risk"/>
    <s v="Discount Applied"/>
    <s v="Other"/>
    <n v="182"/>
  </r>
  <r>
    <x v="3"/>
    <n v="0.06"/>
    <n v="125.99"/>
    <n v="2.5"/>
    <n v="3053"/>
    <s v="Robin Tyler"/>
    <s v="Regular Air"/>
    <s v="Home Office"/>
    <s v="Technology"/>
    <s v="Telephones and Communication"/>
    <s v="Small Box"/>
    <s v="i2000"/>
    <n v="0.6"/>
    <x v="0"/>
    <x v="3"/>
    <s v="Kentucky"/>
    <x v="60"/>
    <n v="42071"/>
    <d v="2015-02-03T00:00:00"/>
    <d v="2015-02-05T00:00:00"/>
    <n v="402.06599999999997"/>
    <n v="11"/>
    <n v="1173.76"/>
    <n v="86662"/>
    <s v="High"/>
    <s v="Low Risk"/>
    <s v="Discount Applied"/>
    <s v="Other"/>
    <n v="377"/>
  </r>
  <r>
    <x v="3"/>
    <n v="7.0000000000000007E-2"/>
    <n v="8.33"/>
    <n v="1.99"/>
    <n v="3063"/>
    <s v="Ann Steele"/>
    <s v="Regular Air"/>
    <s v="Home Office"/>
    <s v="Technology"/>
    <s v="Computer Peripherals"/>
    <s v="Small Pack"/>
    <s v="80 Minute Slim Jewel Case CD-R , 10/Pack - Staples"/>
    <n v="0.52"/>
    <x v="0"/>
    <x v="0"/>
    <s v="Washington"/>
    <x v="778"/>
    <n v="98034"/>
    <d v="2015-02-26T00:00:00"/>
    <d v="2015-02-28T00:00:00"/>
    <n v="11.95"/>
    <n v="6"/>
    <n v="50.28"/>
    <n v="88447"/>
    <s v="High"/>
    <s v="Low Risk"/>
    <s v="Discount Applied"/>
    <s v="Other"/>
    <n v="1534"/>
  </r>
  <r>
    <x v="3"/>
    <n v="0.03"/>
    <n v="499.99"/>
    <n v="24.49"/>
    <n v="3063"/>
    <s v="Ann Steele"/>
    <s v="Regular Air"/>
    <s v="Home Office"/>
    <s v="Technology"/>
    <s v="Copiers and Fax"/>
    <s v="Large Box"/>
    <s v="Sharp AL-1530CS Digital Copier"/>
    <n v="0.36"/>
    <x v="0"/>
    <x v="0"/>
    <s v="Washington"/>
    <x v="778"/>
    <n v="98034"/>
    <d v="2015-02-26T00:00:00"/>
    <d v="2015-02-27T00:00:00"/>
    <n v="1773.6104999999998"/>
    <n v="5"/>
    <n v="2570.4499999999998"/>
    <n v="88447"/>
    <s v="High"/>
    <s v="Low Risk"/>
    <s v="Discount Applied"/>
    <s v="Other"/>
    <n v="185"/>
  </r>
  <r>
    <x v="1"/>
    <n v="0.03"/>
    <n v="20.99"/>
    <n v="0.99"/>
    <n v="3063"/>
    <s v="Ann Steele"/>
    <s v="Regular Air"/>
    <s v="Home Office"/>
    <s v="Technology"/>
    <s v="Telephones and Communication"/>
    <s v="Wrap Bag"/>
    <s v="Accessory25"/>
    <n v="0.56999999999999995"/>
    <x v="0"/>
    <x v="0"/>
    <s v="Washington"/>
    <x v="778"/>
    <n v="98034"/>
    <d v="2015-05-24T00:00:00"/>
    <d v="2015-05-26T00:00:00"/>
    <n v="4.1822000000000052"/>
    <n v="9"/>
    <n v="158.87"/>
    <n v="88449"/>
    <s v="High"/>
    <s v="Low Risk"/>
    <s v="Discount Applied"/>
    <s v="Other"/>
    <n v="1060"/>
  </r>
  <r>
    <x v="4"/>
    <n v="0.03"/>
    <n v="6.45"/>
    <n v="1.34"/>
    <n v="3064"/>
    <s v="Clarence Crowder"/>
    <s v="Regular Air"/>
    <s v="Home Office"/>
    <s v="Office Supplies"/>
    <s v="Paper"/>
    <s v="Wrap Bag"/>
    <s v="Wirebound Four 2-3/4 x 5 Forms per Page, 400 Sets per Book"/>
    <n v="0.36"/>
    <x v="0"/>
    <x v="0"/>
    <s v="Washington"/>
    <x v="779"/>
    <n v="98503"/>
    <d v="2015-01-14T00:00:00"/>
    <d v="2015-01-19T00:00:00"/>
    <n v="39.129899999999999"/>
    <n v="9"/>
    <n v="56.71"/>
    <n v="88448"/>
    <s v="High"/>
    <s v="Low Risk"/>
    <s v="Discount Applied"/>
    <s v="Other"/>
    <n v="1483"/>
  </r>
  <r>
    <x v="1"/>
    <n v="0.06"/>
    <n v="355.98"/>
    <n v="58.92"/>
    <n v="3067"/>
    <s v="Carole Miller"/>
    <s v="Delivery Truck"/>
    <s v="Home Office"/>
    <s v="Furniture"/>
    <s v="Chairs &amp; Chairmats"/>
    <s v="Jumbo Drum"/>
    <s v="Hon 4700 Series Mobuis™ Mid-Back Task Chairs with Adjustable Arms"/>
    <n v="0.64"/>
    <x v="0"/>
    <x v="1"/>
    <s v="Ohio"/>
    <x v="780"/>
    <n v="44515"/>
    <d v="2015-03-02T00:00:00"/>
    <d v="2015-03-03T00:00:00"/>
    <n v="1660.92"/>
    <n v="14"/>
    <n v="5086.08"/>
    <n v="91376"/>
    <s v="High"/>
    <s v="Low Risk"/>
    <s v="Discount Applied"/>
    <s v="Other"/>
    <n v="91"/>
  </r>
  <r>
    <x v="0"/>
    <n v="0.03"/>
    <n v="120.98"/>
    <n v="30"/>
    <n v="3069"/>
    <s v="Tiffany Merrill"/>
    <s v="Delivery Truck"/>
    <s v="Home Office"/>
    <s v="Furniture"/>
    <s v="Chairs &amp; Chairmats"/>
    <s v="Jumbo Drum"/>
    <s v="Hon Every-Day® Chair Series Swivel Task Chairs"/>
    <n v="0.64"/>
    <x v="0"/>
    <x v="2"/>
    <s v="Minnesota"/>
    <x v="781"/>
    <n v="55128"/>
    <d v="2015-06-01T00:00:00"/>
    <d v="2015-06-03T00:00:00"/>
    <n v="638.02800000000002"/>
    <n v="15"/>
    <n v="1894.45"/>
    <n v="88191"/>
    <s v="High"/>
    <s v="Low Risk"/>
    <s v="Discount Applied"/>
    <s v="Other"/>
    <n v="254"/>
  </r>
  <r>
    <x v="0"/>
    <n v="0.01"/>
    <n v="15.68"/>
    <n v="3.73"/>
    <n v="3069"/>
    <s v="Tiffany Merrill"/>
    <s v="Regular Air"/>
    <s v="Home Office"/>
    <s v="Furniture"/>
    <s v="Office Furnishings"/>
    <s v="Small Pack"/>
    <s v="Artistic Insta-Plaque"/>
    <n v="0.46"/>
    <x v="0"/>
    <x v="2"/>
    <s v="Minnesota"/>
    <x v="781"/>
    <n v="55128"/>
    <d v="2015-06-01T00:00:00"/>
    <d v="2015-06-03T00:00:00"/>
    <n v="138.49679999999998"/>
    <n v="12"/>
    <n v="200.72"/>
    <n v="88191"/>
    <s v="High"/>
    <s v="Low Risk"/>
    <s v="Discount Applied"/>
    <s v="Other"/>
    <n v="982"/>
  </r>
  <r>
    <x v="2"/>
    <n v="0.09"/>
    <n v="1.82"/>
    <n v="0.83"/>
    <n v="3069"/>
    <s v="Tiffany Merrill"/>
    <s v="Regular Air"/>
    <s v="Home Office"/>
    <s v="Office Supplies"/>
    <s v="Pens &amp; Art Supplies"/>
    <s v="Wrap Bag"/>
    <s v="Newell 307"/>
    <n v="0.56999999999999995"/>
    <x v="0"/>
    <x v="2"/>
    <s v="Minnesota"/>
    <x v="781"/>
    <n v="55128"/>
    <d v="2015-02-14T00:00:00"/>
    <d v="2015-02-15T00:00:00"/>
    <n v="-6.734"/>
    <n v="22"/>
    <n v="36.82"/>
    <n v="88192"/>
    <s v="Low"/>
    <s v="Low Risk"/>
    <s v="Discount Applied"/>
    <s v="Other"/>
    <n v="1649"/>
  </r>
  <r>
    <x v="4"/>
    <n v="0.06"/>
    <n v="19.23"/>
    <n v="6.15"/>
    <n v="3075"/>
    <s v="Gordon Brandt"/>
    <s v="Regular Air"/>
    <s v="Home Office"/>
    <s v="Furniture"/>
    <s v="Office Furnishings"/>
    <s v="Small Pack"/>
    <s v="Executive Impressions 13&quot; Clairmont Wall Clock"/>
    <n v="0.44"/>
    <x v="0"/>
    <x v="0"/>
    <s v="California"/>
    <x v="154"/>
    <n v="90061"/>
    <d v="2015-02-28T00:00:00"/>
    <d v="2015-02-28T00:00:00"/>
    <n v="-25.38"/>
    <n v="4"/>
    <n v="84.6"/>
    <n v="14756"/>
    <s v="Low"/>
    <s v="Low Risk"/>
    <s v="Discount Applied"/>
    <s v="Other"/>
    <n v="1312"/>
  </r>
  <r>
    <x v="3"/>
    <n v="0"/>
    <n v="137.47999999999999"/>
    <n v="32.18"/>
    <n v="3076"/>
    <s v="Peter Hardy"/>
    <s v="Delivery Truck"/>
    <s v="Home Office"/>
    <s v="Furniture"/>
    <s v="Bookcases"/>
    <s v="Jumbo Box"/>
    <s v="O'Sullivan Cherrywood Estates Traditional Barrister Bookcase"/>
    <n v="0.78"/>
    <x v="0"/>
    <x v="1"/>
    <s v="Ohio"/>
    <x v="782"/>
    <n v="44224"/>
    <d v="2015-01-07T00:00:00"/>
    <d v="2015-01-08T00:00:00"/>
    <n v="-203.27"/>
    <n v="2"/>
    <n v="296.75"/>
    <n v="88241"/>
    <s v="Low"/>
    <s v="Low Risk"/>
    <s v="No Discount"/>
    <s v="Other"/>
    <n v="822"/>
  </r>
  <r>
    <x v="3"/>
    <n v="7.0000000000000007E-2"/>
    <n v="300.97000000000003"/>
    <n v="7.18"/>
    <n v="3077"/>
    <s v="Lynne Reid"/>
    <s v="Regular Air"/>
    <s v="Home Office"/>
    <s v="Technology"/>
    <s v="Computer Peripherals"/>
    <s v="Small Box"/>
    <s v="Gyration Ultra Professional Cordless Optical Suite"/>
    <n v="0.48"/>
    <x v="0"/>
    <x v="1"/>
    <s v="Ohio"/>
    <x v="783"/>
    <n v="44136"/>
    <d v="2015-05-07T00:00:00"/>
    <d v="2015-05-09T00:00:00"/>
    <n v="-807.59"/>
    <n v="2"/>
    <n v="582.20000000000005"/>
    <n v="88239"/>
    <s v="Low"/>
    <s v="Low Risk"/>
    <s v="Discount Applied"/>
    <s v="Other"/>
    <n v="595"/>
  </r>
  <r>
    <x v="1"/>
    <n v="0.04"/>
    <n v="35.44"/>
    <n v="5.09"/>
    <n v="3078"/>
    <s v="Kate McKenna"/>
    <s v="Regular Air"/>
    <s v="Home Office"/>
    <s v="Office Supplies"/>
    <s v="Paper"/>
    <s v="Small Box"/>
    <s v="Xerox 1932"/>
    <n v="0.38"/>
    <x v="0"/>
    <x v="1"/>
    <s v="Ohio"/>
    <x v="784"/>
    <n v="43615"/>
    <d v="2015-06-11T00:00:00"/>
    <d v="2015-06-11T00:00:00"/>
    <n v="118.6317"/>
    <n v="5"/>
    <n v="171.93"/>
    <n v="88240"/>
    <s v="High"/>
    <s v="Low Risk"/>
    <s v="Discount Applied"/>
    <s v="Other"/>
    <n v="1034"/>
  </r>
  <r>
    <x v="1"/>
    <n v="0.08"/>
    <n v="3.98"/>
    <n v="0.7"/>
    <n v="3078"/>
    <s v="Kate McKenna"/>
    <s v="Regular Air"/>
    <s v="Home Office"/>
    <s v="Office Supplies"/>
    <s v="Pens &amp; Art Supplies"/>
    <s v="Wrap Bag"/>
    <s v="4009® Highlighters by Sanford"/>
    <n v="0.52"/>
    <x v="0"/>
    <x v="1"/>
    <s v="Ohio"/>
    <x v="784"/>
    <n v="43615"/>
    <d v="2015-06-11T00:00:00"/>
    <d v="2015-06-14T00:00:00"/>
    <n v="23.304000000000002"/>
    <n v="9"/>
    <n v="35.19"/>
    <n v="88240"/>
    <s v="High"/>
    <s v="Low Risk"/>
    <s v="Discount Applied"/>
    <s v="Other"/>
    <n v="1663"/>
  </r>
  <r>
    <x v="3"/>
    <n v="7.0000000000000007E-2"/>
    <n v="300.97000000000003"/>
    <n v="7.18"/>
    <n v="3079"/>
    <s v="Andrew Levine"/>
    <s v="Regular Air"/>
    <s v="Home Office"/>
    <s v="Technology"/>
    <s v="Computer Peripherals"/>
    <s v="Small Box"/>
    <s v="Gyration Ultra Professional Cordless Optical Suite"/>
    <n v="0.48"/>
    <x v="0"/>
    <x v="1"/>
    <s v="Pennsylvania"/>
    <x v="332"/>
    <n v="19112"/>
    <d v="2015-05-07T00:00:00"/>
    <d v="2015-05-09T00:00:00"/>
    <n v="-807.59"/>
    <n v="7"/>
    <n v="2037.69"/>
    <n v="41253"/>
    <s v="Low"/>
    <s v="Low Risk"/>
    <s v="Discount Applied"/>
    <s v="Other"/>
    <n v="239"/>
  </r>
  <r>
    <x v="1"/>
    <n v="0.04"/>
    <n v="35.44"/>
    <n v="5.09"/>
    <n v="3079"/>
    <s v="Andrew Levine"/>
    <s v="Regular Air"/>
    <s v="Home Office"/>
    <s v="Office Supplies"/>
    <s v="Paper"/>
    <s v="Small Box"/>
    <s v="Xerox 1932"/>
    <n v="0.38"/>
    <x v="0"/>
    <x v="1"/>
    <s v="Pennsylvania"/>
    <x v="332"/>
    <n v="19112"/>
    <d v="2015-06-11T00:00:00"/>
    <d v="2015-06-11T00:00:00"/>
    <n v="150.72"/>
    <n v="21"/>
    <n v="722.1"/>
    <n v="53476"/>
    <s v="High"/>
    <s v="Low Risk"/>
    <s v="Discount Applied"/>
    <s v="Other"/>
    <n v="521"/>
  </r>
  <r>
    <x v="1"/>
    <n v="0.08"/>
    <n v="3.98"/>
    <n v="0.7"/>
    <n v="3079"/>
    <s v="Andrew Levine"/>
    <s v="Regular Air"/>
    <s v="Home Office"/>
    <s v="Office Supplies"/>
    <s v="Pens &amp; Art Supplies"/>
    <s v="Wrap Bag"/>
    <s v="4009® Highlighters by Sanford"/>
    <n v="0.52"/>
    <x v="0"/>
    <x v="1"/>
    <s v="Pennsylvania"/>
    <x v="332"/>
    <n v="19112"/>
    <d v="2015-06-11T00:00:00"/>
    <d v="2015-06-14T00:00:00"/>
    <n v="19.420000000000002"/>
    <n v="36"/>
    <n v="140.78"/>
    <n v="53476"/>
    <s v="High"/>
    <s v="Low Risk"/>
    <s v="Discount Applied"/>
    <s v="Other"/>
    <n v="1107"/>
  </r>
  <r>
    <x v="1"/>
    <n v="0.01"/>
    <n v="1.76"/>
    <n v="0.7"/>
    <n v="3079"/>
    <s v="Andrew Levine"/>
    <s v="Regular Air"/>
    <s v="Home Office"/>
    <s v="Office Supplies"/>
    <s v="Pens &amp; Art Supplies"/>
    <s v="Wrap Bag"/>
    <s v="Newell 310"/>
    <n v="0.56000000000000005"/>
    <x v="0"/>
    <x v="1"/>
    <s v="Pennsylvania"/>
    <x v="332"/>
    <n v="19112"/>
    <d v="2015-06-11T00:00:00"/>
    <d v="2015-06-12T00:00:00"/>
    <n v="3.13"/>
    <n v="71"/>
    <n v="129.72"/>
    <n v="53476"/>
    <s v="High"/>
    <s v="Low Risk"/>
    <s v="Discount Applied"/>
    <s v="Other"/>
    <n v="1135"/>
  </r>
  <r>
    <x v="1"/>
    <n v="0.01"/>
    <n v="193.17"/>
    <n v="19.989999999999998"/>
    <n v="3079"/>
    <s v="Andrew Levine"/>
    <s v="Express Air"/>
    <s v="Home Office"/>
    <s v="Office Supplies"/>
    <s v="Storage &amp; Organization"/>
    <s v="Small Box"/>
    <s v="Fellowes Staxonsteel® Drawer Files"/>
    <n v="0.71"/>
    <x v="0"/>
    <x v="1"/>
    <s v="Pennsylvania"/>
    <x v="332"/>
    <n v="19112"/>
    <d v="2015-06-11T00:00:00"/>
    <d v="2015-06-11T00:00:00"/>
    <n v="1141.07"/>
    <n v="63"/>
    <n v="12190.98"/>
    <n v="53476"/>
    <s v="High"/>
    <s v="Low Risk"/>
    <s v="Discount Applied"/>
    <s v="Other"/>
    <n v="11"/>
  </r>
  <r>
    <x v="3"/>
    <n v="0"/>
    <n v="137.47999999999999"/>
    <n v="32.18"/>
    <n v="3079"/>
    <s v="Andrew Levine"/>
    <s v="Delivery Truck"/>
    <s v="Home Office"/>
    <s v="Furniture"/>
    <s v="Bookcases"/>
    <s v="Jumbo Box"/>
    <s v="O'Sullivan Cherrywood Estates Traditional Barrister Bookcase"/>
    <n v="0.78"/>
    <x v="0"/>
    <x v="1"/>
    <s v="Pennsylvania"/>
    <x v="332"/>
    <n v="19112"/>
    <d v="2015-01-07T00:00:00"/>
    <d v="2015-01-08T00:00:00"/>
    <n v="-203.27"/>
    <n v="10"/>
    <n v="1483.76"/>
    <n v="12480"/>
    <s v="Low"/>
    <s v="Low Risk"/>
    <s v="No Discount"/>
    <s v="Other"/>
    <n v="318"/>
  </r>
  <r>
    <x v="2"/>
    <n v="0"/>
    <n v="2.21"/>
    <n v="1"/>
    <n v="3079"/>
    <s v="Andrew Levine"/>
    <s v="Express Air"/>
    <s v="Home Office"/>
    <s v="Office Supplies"/>
    <s v="Pens &amp; Art Supplies"/>
    <s v="Wrap Bag"/>
    <s v="Quartet Alpha® White Chalk, 12/Pack"/>
    <n v="0.38"/>
    <x v="0"/>
    <x v="1"/>
    <s v="Pennsylvania"/>
    <x v="332"/>
    <n v="19112"/>
    <d v="2015-06-10T00:00:00"/>
    <d v="2015-06-11T00:00:00"/>
    <n v="10.01"/>
    <n v="33"/>
    <n v="87.18"/>
    <n v="48483"/>
    <s v="High"/>
    <s v="Low Risk"/>
    <s v="No Discount"/>
    <s v="Other"/>
    <n v="1301"/>
  </r>
  <r>
    <x v="0"/>
    <n v="0"/>
    <n v="65.989999999999995"/>
    <n v="5.99"/>
    <n v="3084"/>
    <s v="Debbie Hsu"/>
    <s v="Express Air"/>
    <s v="Home Office"/>
    <s v="Technology"/>
    <s v="Telephones and Communication"/>
    <s v="Small Box"/>
    <s v="i1000"/>
    <n v="0.57999999999999996"/>
    <x v="0"/>
    <x v="0"/>
    <s v="Washington"/>
    <x v="779"/>
    <n v="98503"/>
    <d v="2015-04-20T00:00:00"/>
    <d v="2015-04-22T00:00:00"/>
    <n v="313.81200000000001"/>
    <n v="14"/>
    <n v="798.89"/>
    <n v="89879"/>
    <s v="High"/>
    <s v="Low Risk"/>
    <s v="No Discount"/>
    <s v="High Profit Non-Standard Shipping"/>
    <n v="491"/>
  </r>
  <r>
    <x v="1"/>
    <n v="0.01"/>
    <n v="7.1"/>
    <n v="6.05"/>
    <n v="3084"/>
    <s v="Debbie Hsu"/>
    <s v="Regular Air"/>
    <s v="Home Office"/>
    <s v="Office Supplies"/>
    <s v="Binders and Binder Accessories"/>
    <s v="Small Box"/>
    <s v="Wilson Jones Hanging View Binder, White, 1&quot;"/>
    <n v="0.39"/>
    <x v="0"/>
    <x v="0"/>
    <s v="Washington"/>
    <x v="779"/>
    <n v="98503"/>
    <d v="2015-06-24T00:00:00"/>
    <d v="2015-06-25T00:00:00"/>
    <n v="-39.186250000000001"/>
    <n v="18"/>
    <n v="133.19"/>
    <n v="89880"/>
    <s v="Low"/>
    <s v="Low Risk"/>
    <s v="Discount Applied"/>
    <s v="Other"/>
    <n v="1123"/>
  </r>
  <r>
    <x v="1"/>
    <n v="0.05"/>
    <n v="18.97"/>
    <n v="9.0299999999999994"/>
    <n v="3084"/>
    <s v="Debbie Hsu"/>
    <s v="Regular Air"/>
    <s v="Home Office"/>
    <s v="Office Supplies"/>
    <s v="Paper"/>
    <s v="Small Box"/>
    <s v="Computer Printout Paper with Letter-Trim Perforations"/>
    <n v="0.37"/>
    <x v="0"/>
    <x v="0"/>
    <s v="Washington"/>
    <x v="779"/>
    <n v="98503"/>
    <d v="2015-06-24T00:00:00"/>
    <d v="2015-06-25T00:00:00"/>
    <n v="-1.89"/>
    <n v="5"/>
    <n v="97.33"/>
    <n v="89880"/>
    <s v="Low"/>
    <s v="Low Risk"/>
    <s v="Discount Applied"/>
    <s v="Other"/>
    <n v="1254"/>
  </r>
  <r>
    <x v="0"/>
    <n v="0.05"/>
    <n v="39.99"/>
    <n v="10.25"/>
    <n v="3086"/>
    <s v="Ted Durham"/>
    <s v="Express Air"/>
    <s v="Home Office"/>
    <s v="Technology"/>
    <s v="Computer Peripherals"/>
    <s v="Small Box"/>
    <s v="Zoom V.92 V.44 PCI Internal Controllerless FaxModem"/>
    <n v="0.55000000000000004"/>
    <x v="0"/>
    <x v="3"/>
    <s v="Florida"/>
    <x v="785"/>
    <n v="34287"/>
    <d v="2015-05-18T00:00:00"/>
    <d v="2015-05-19T00:00:00"/>
    <n v="4.29"/>
    <n v="3"/>
    <n v="130.91"/>
    <n v="88380"/>
    <s v="High"/>
    <s v="Low Risk"/>
    <s v="Discount Applied"/>
    <s v="Other"/>
    <n v="1131"/>
  </r>
  <r>
    <x v="4"/>
    <n v="7.0000000000000007E-2"/>
    <n v="49.43"/>
    <n v="19.989999999999998"/>
    <n v="3089"/>
    <s v="Sandy Cannon"/>
    <s v="Regular Air"/>
    <s v="Home Office"/>
    <s v="Office Supplies"/>
    <s v="Appliances"/>
    <s v="Small Box"/>
    <s v="Eureka Hand Vacuum, Bagless"/>
    <n v="0.56999999999999995"/>
    <x v="0"/>
    <x v="2"/>
    <s v="Kansas"/>
    <x v="776"/>
    <n v="66209"/>
    <d v="2015-01-24T00:00:00"/>
    <d v="2015-01-29T00:00:00"/>
    <n v="-122.77"/>
    <n v="6"/>
    <n v="281.82"/>
    <n v="91219"/>
    <s v="Low"/>
    <s v="Low Risk"/>
    <s v="Discount Applied"/>
    <s v="Other"/>
    <n v="846"/>
  </r>
  <r>
    <x v="2"/>
    <n v="0.09"/>
    <n v="207.48"/>
    <n v="0.99"/>
    <n v="3095"/>
    <s v="Milton Lindsay"/>
    <s v="Regular Air"/>
    <s v="Home Office"/>
    <s v="Office Supplies"/>
    <s v="Appliances"/>
    <s v="Small Box"/>
    <s v="Kensington 7 Outlet MasterPiece Power Center with Fax/Phone Line Protection"/>
    <n v="0.55000000000000004"/>
    <x v="0"/>
    <x v="1"/>
    <s v="Ohio"/>
    <x v="786"/>
    <n v="45011"/>
    <d v="2015-01-19T00:00:00"/>
    <d v="2015-01-21T00:00:00"/>
    <n v="683.9556"/>
    <n v="5"/>
    <n v="991.24"/>
    <n v="86220"/>
    <s v="High"/>
    <s v="Low Risk"/>
    <s v="Discount Applied"/>
    <s v="Other"/>
    <n v="424"/>
  </r>
  <r>
    <x v="0"/>
    <n v="0.08"/>
    <n v="40.98"/>
    <n v="7.2"/>
    <n v="3096"/>
    <s v="Mike Howard"/>
    <s v="Express Air"/>
    <s v="Home Office"/>
    <s v="Office Supplies"/>
    <s v="Appliances"/>
    <s v="Small Box"/>
    <s v="Kensington 6 Outlet SmartSocket Surge Protector"/>
    <n v="0.6"/>
    <x v="0"/>
    <x v="1"/>
    <s v="Ohio"/>
    <x v="455"/>
    <n v="43026"/>
    <d v="2015-05-24T00:00:00"/>
    <d v="2015-05-25T00:00:00"/>
    <n v="-16.64"/>
    <n v="3"/>
    <n v="119.86"/>
    <n v="86221"/>
    <s v="Low"/>
    <s v="Low Risk"/>
    <s v="Discount Applied"/>
    <s v="Other"/>
    <n v="1169"/>
  </r>
  <r>
    <x v="0"/>
    <n v="0.08"/>
    <n v="8.1199999999999992"/>
    <n v="2.83"/>
    <n v="3096"/>
    <s v="Mike Howard"/>
    <s v="Express Air"/>
    <s v="Home Office"/>
    <s v="Technology"/>
    <s v="Computer Peripherals"/>
    <s v="Small Pack"/>
    <s v="Imation Neon Mac Format Diskettes, 10/Pack"/>
    <n v="0.77"/>
    <x v="0"/>
    <x v="1"/>
    <s v="Ohio"/>
    <x v="455"/>
    <n v="43026"/>
    <d v="2015-05-24T00:00:00"/>
    <d v="2015-05-25T00:00:00"/>
    <n v="-59.73"/>
    <n v="12"/>
    <n v="98.77"/>
    <n v="86221"/>
    <s v="Low"/>
    <s v="Low Risk"/>
    <s v="Discount Applied"/>
    <s v="Other"/>
    <n v="1247"/>
  </r>
  <r>
    <x v="0"/>
    <n v="0.02"/>
    <n v="262.11"/>
    <n v="62.74"/>
    <n v="3096"/>
    <s v="Mike Howard"/>
    <s v="Delivery Truck"/>
    <s v="Home Office"/>
    <s v="Furniture"/>
    <s v="Tables"/>
    <s v="Jumbo Box"/>
    <s v="Bevis Boat-Shaped Conference Table"/>
    <n v="0.75"/>
    <x v="0"/>
    <x v="1"/>
    <s v="Ohio"/>
    <x v="455"/>
    <n v="43026"/>
    <d v="2015-05-24T00:00:00"/>
    <d v="2015-05-25T00:00:00"/>
    <n v="-633.44123700000023"/>
    <n v="9"/>
    <n v="2495.35"/>
    <n v="86221"/>
    <s v="Low"/>
    <s v="Low Risk"/>
    <s v="Discount Applied"/>
    <s v="Other"/>
    <n v="190"/>
  </r>
  <r>
    <x v="2"/>
    <n v="0.04"/>
    <n v="33.89"/>
    <n v="5.0999999999999996"/>
    <n v="3096"/>
    <s v="Mike Howard"/>
    <s v="Express Air"/>
    <s v="Home Office"/>
    <s v="Office Supplies"/>
    <s v="Storage &amp; Organization"/>
    <s v="Small Box"/>
    <s v="File Shuttle II and Handi-File, Black"/>
    <n v="0.6"/>
    <x v="0"/>
    <x v="1"/>
    <s v="Ohio"/>
    <x v="455"/>
    <n v="43026"/>
    <d v="2015-06-17T00:00:00"/>
    <d v="2015-06-18T00:00:00"/>
    <n v="72.984000000000009"/>
    <n v="6"/>
    <n v="200.83"/>
    <n v="86222"/>
    <s v="High"/>
    <s v="Low Risk"/>
    <s v="Discount Applied"/>
    <s v="Other"/>
    <n v="981"/>
  </r>
  <r>
    <x v="2"/>
    <n v="0.05"/>
    <n v="35.44"/>
    <n v="5.09"/>
    <n v="3098"/>
    <s v="Lorraine Boykin"/>
    <s v="Regular Air"/>
    <s v="Home Office"/>
    <s v="Office Supplies"/>
    <s v="Paper"/>
    <s v="Small Box"/>
    <s v="Xerox 1932"/>
    <n v="0.38"/>
    <x v="0"/>
    <x v="1"/>
    <s v="New York"/>
    <x v="787"/>
    <n v="11967"/>
    <d v="2015-04-08T00:00:00"/>
    <d v="2015-04-09T00:00:00"/>
    <n v="240.17519999999996"/>
    <n v="10"/>
    <n v="348.08"/>
    <n v="89314"/>
    <s v="High"/>
    <s v="Low Risk"/>
    <s v="Discount Applied"/>
    <s v="Other"/>
    <n v="772"/>
  </r>
  <r>
    <x v="4"/>
    <n v="0"/>
    <n v="11.7"/>
    <n v="6.96"/>
    <n v="3098"/>
    <s v="Lorraine Boykin"/>
    <s v="Express Air"/>
    <s v="Home Office"/>
    <s v="Office Supplies"/>
    <s v="Appliances"/>
    <s v="Medium Box"/>
    <s v="Harmony HEPA Quiet Air Purifiers"/>
    <n v="0.5"/>
    <x v="0"/>
    <x v="1"/>
    <s v="New York"/>
    <x v="787"/>
    <n v="11967"/>
    <d v="2015-06-17T00:00:00"/>
    <d v="2015-06-19T00:00:00"/>
    <n v="-11.248000000000001"/>
    <n v="10"/>
    <n v="131.69"/>
    <n v="89315"/>
    <s v="Low"/>
    <s v="Low Risk"/>
    <s v="No Discount"/>
    <s v="Other"/>
    <n v="1127"/>
  </r>
  <r>
    <x v="4"/>
    <n v="0.06"/>
    <n v="2.89"/>
    <n v="0.5"/>
    <n v="3098"/>
    <s v="Lorraine Boykin"/>
    <s v="Regular Air"/>
    <s v="Home Office"/>
    <s v="Office Supplies"/>
    <s v="Labels"/>
    <s v="Small Box"/>
    <s v="Avery 498"/>
    <n v="0.38"/>
    <x v="0"/>
    <x v="1"/>
    <s v="New York"/>
    <x v="787"/>
    <n v="11967"/>
    <d v="2015-02-28T00:00:00"/>
    <d v="2015-02-28T00:00:00"/>
    <n v="9.611699999999999"/>
    <n v="5"/>
    <n v="13.93"/>
    <n v="89316"/>
    <s v="High"/>
    <s v="Low Risk"/>
    <s v="Discount Applied"/>
    <s v="Other"/>
    <n v="1879"/>
  </r>
  <r>
    <x v="2"/>
    <n v="7.0000000000000007E-2"/>
    <n v="35.99"/>
    <n v="5"/>
    <n v="3100"/>
    <s v="Gladys Holloway"/>
    <s v="Regular Air"/>
    <s v="Home Office"/>
    <s v="Technology"/>
    <s v="Telephones and Communication"/>
    <s v="Wrap Bag"/>
    <s v="Accessory17"/>
    <n v="0.82"/>
    <x v="0"/>
    <x v="3"/>
    <s v="Florida"/>
    <x v="788"/>
    <n v="33334"/>
    <d v="2015-03-25T00:00:00"/>
    <d v="2015-03-27T00:00:00"/>
    <n v="-299.81420000000003"/>
    <n v="1"/>
    <n v="31.71"/>
    <n v="89988"/>
    <s v="Low"/>
    <s v="Low Risk"/>
    <s v="Discount Applied"/>
    <s v="Other"/>
    <n v="1697"/>
  </r>
  <r>
    <x v="2"/>
    <n v="0.04"/>
    <n v="3.08"/>
    <n v="0.99"/>
    <n v="3105"/>
    <s v="Lawrence Hester"/>
    <s v="Regular Air"/>
    <s v="Home Office"/>
    <s v="Office Supplies"/>
    <s v="Labels"/>
    <s v="Small Box"/>
    <s v="Avery 481"/>
    <n v="0.37"/>
    <x v="0"/>
    <x v="3"/>
    <s v="Kentucky"/>
    <x v="60"/>
    <n v="42071"/>
    <d v="2015-03-20T00:00:00"/>
    <d v="2015-03-21T00:00:00"/>
    <n v="13.799999999999999"/>
    <n v="19"/>
    <n v="60.01"/>
    <n v="86327"/>
    <s v="High"/>
    <s v="Low Risk"/>
    <s v="Discount Applied"/>
    <s v="Other"/>
    <n v="1452"/>
  </r>
  <r>
    <x v="2"/>
    <n v="0.02"/>
    <n v="6.48"/>
    <n v="5.9"/>
    <n v="3105"/>
    <s v="Lawrence Hester"/>
    <s v="Regular Air"/>
    <s v="Home Office"/>
    <s v="Office Supplies"/>
    <s v="Paper"/>
    <s v="Small Box"/>
    <s v="Xerox 1976"/>
    <n v="0.37"/>
    <x v="0"/>
    <x v="3"/>
    <s v="Kentucky"/>
    <x v="60"/>
    <n v="42071"/>
    <d v="2015-03-20T00:00:00"/>
    <d v="2015-03-21T00:00:00"/>
    <n v="4.3919999999999995"/>
    <n v="13"/>
    <n v="90.98"/>
    <n v="86327"/>
    <s v="High"/>
    <s v="Low Risk"/>
    <s v="Discount Applied"/>
    <s v="Other"/>
    <n v="1279"/>
  </r>
  <r>
    <x v="2"/>
    <n v="0.04"/>
    <n v="125.99"/>
    <n v="4.2"/>
    <n v="3105"/>
    <s v="Lawrence Hester"/>
    <s v="Regular Air"/>
    <s v="Home Office"/>
    <s v="Technology"/>
    <s v="Telephones and Communication"/>
    <s v="Small Box"/>
    <s v="V3682"/>
    <n v="0.59"/>
    <x v="0"/>
    <x v="3"/>
    <s v="Kentucky"/>
    <x v="60"/>
    <n v="42071"/>
    <d v="2015-03-20T00:00:00"/>
    <d v="2015-03-22T00:00:00"/>
    <n v="-236.25"/>
    <n v="12"/>
    <n v="1270.7"/>
    <n v="86327"/>
    <s v="Low"/>
    <s v="Low Risk"/>
    <s v="Discount Applied"/>
    <s v="Other"/>
    <n v="357"/>
  </r>
  <r>
    <x v="2"/>
    <n v="0.04"/>
    <n v="3.08"/>
    <n v="0.99"/>
    <n v="3106"/>
    <s v="Alexander O'Brien"/>
    <s v="Regular Air"/>
    <s v="Home Office"/>
    <s v="Office Supplies"/>
    <s v="Labels"/>
    <s v="Small Box"/>
    <s v="Avery 481"/>
    <n v="0.37"/>
    <x v="0"/>
    <x v="2"/>
    <s v="Texas"/>
    <x v="588"/>
    <n v="77041"/>
    <d v="2015-03-20T00:00:00"/>
    <d v="2015-03-21T00:00:00"/>
    <n v="36.020000000000003"/>
    <n v="75"/>
    <n v="236.87"/>
    <n v="548"/>
    <s v="High"/>
    <s v="Low Risk"/>
    <s v="Discount Applied"/>
    <s v="Other"/>
    <n v="923"/>
  </r>
  <r>
    <x v="2"/>
    <n v="0.02"/>
    <n v="6.48"/>
    <n v="5.9"/>
    <n v="3106"/>
    <s v="Alexander O'Brien"/>
    <s v="Regular Air"/>
    <s v="Home Office"/>
    <s v="Office Supplies"/>
    <s v="Paper"/>
    <s v="Small Box"/>
    <s v="Xerox 1976"/>
    <n v="0.37"/>
    <x v="0"/>
    <x v="2"/>
    <s v="Texas"/>
    <x v="588"/>
    <n v="77041"/>
    <d v="2015-03-20T00:00:00"/>
    <d v="2015-03-21T00:00:00"/>
    <n v="-50.64"/>
    <n v="53"/>
    <n v="370.91"/>
    <n v="548"/>
    <s v="Low"/>
    <s v="Low Risk"/>
    <s v="Discount Applied"/>
    <s v="Other"/>
    <n v="745"/>
  </r>
  <r>
    <x v="2"/>
    <n v="0.04"/>
    <n v="125.99"/>
    <n v="4.2"/>
    <n v="3106"/>
    <s v="Alexander O'Brien"/>
    <s v="Regular Air"/>
    <s v="Home Office"/>
    <s v="Technology"/>
    <s v="Telephones and Communication"/>
    <s v="Small Box"/>
    <s v="V3682"/>
    <n v="0.59"/>
    <x v="0"/>
    <x v="2"/>
    <s v="Texas"/>
    <x v="588"/>
    <n v="77041"/>
    <d v="2015-03-20T00:00:00"/>
    <d v="2015-03-22T00:00:00"/>
    <n v="510.48900000000003"/>
    <n v="47"/>
    <n v="4976.92"/>
    <n v="548"/>
    <s v="High"/>
    <s v="Low Risk"/>
    <s v="Discount Applied"/>
    <s v="Other"/>
    <n v="94"/>
  </r>
  <r>
    <x v="1"/>
    <n v="7.0000000000000007E-2"/>
    <n v="34.54"/>
    <n v="14.72"/>
    <n v="3113"/>
    <s v="Wayne English"/>
    <s v="Regular Air"/>
    <s v="Home Office"/>
    <s v="Office Supplies"/>
    <s v="Binders and Binder Accessories"/>
    <s v="Small Box"/>
    <s v="GBC Recycled Grain Textured Covers"/>
    <n v="0.37"/>
    <x v="0"/>
    <x v="3"/>
    <s v="Louisiana"/>
    <x v="789"/>
    <n v="70560"/>
    <d v="2015-05-17T00:00:00"/>
    <d v="2015-05-18T00:00:00"/>
    <n v="-20.182259999999999"/>
    <n v="17"/>
    <n v="574.97"/>
    <n v="86860"/>
    <s v="Low"/>
    <s v="Low Risk"/>
    <s v="Discount Applied"/>
    <s v="Other"/>
    <n v="601"/>
  </r>
  <r>
    <x v="1"/>
    <n v="0.02"/>
    <n v="12.28"/>
    <n v="6.47"/>
    <n v="3113"/>
    <s v="Wayne English"/>
    <s v="Regular Air"/>
    <s v="Home Office"/>
    <s v="Office Supplies"/>
    <s v="Paper"/>
    <s v="Small Box"/>
    <s v="Xerox 1881"/>
    <n v="0.38"/>
    <x v="0"/>
    <x v="3"/>
    <s v="Louisiana"/>
    <x v="789"/>
    <n v="70560"/>
    <d v="2015-05-17T00:00:00"/>
    <d v="2015-05-17T00:00:00"/>
    <n v="-156.97220000000002"/>
    <n v="9"/>
    <n v="115.22"/>
    <n v="86860"/>
    <s v="Low"/>
    <s v="Low Risk"/>
    <s v="Discount Applied"/>
    <s v="Other"/>
    <n v="1185"/>
  </r>
  <r>
    <x v="1"/>
    <n v="0.06"/>
    <n v="34.58"/>
    <n v="8.99"/>
    <n v="3113"/>
    <s v="Wayne English"/>
    <s v="Express Air"/>
    <s v="Home Office"/>
    <s v="Office Supplies"/>
    <s v="Pens &amp; Art Supplies"/>
    <s v="Small Pack"/>
    <s v="Panasonic KP-350BK Electric Pencil Sharpener with Auto Stop"/>
    <n v="0.56000000000000005"/>
    <x v="0"/>
    <x v="3"/>
    <s v="Louisiana"/>
    <x v="789"/>
    <n v="70560"/>
    <d v="2015-05-17T00:00:00"/>
    <d v="2015-05-19T00:00:00"/>
    <n v="384.5043"/>
    <n v="13"/>
    <n v="456.58"/>
    <n v="86860"/>
    <s v="High"/>
    <s v="Low Risk"/>
    <s v="Discount Applied"/>
    <s v="Other"/>
    <n v="673"/>
  </r>
  <r>
    <x v="2"/>
    <n v="0.08"/>
    <n v="349.45"/>
    <n v="60"/>
    <n v="3119"/>
    <s v="Jay Hubbard"/>
    <s v="Delivery Truck"/>
    <s v="Home Office"/>
    <s v="Furniture"/>
    <s v="Tables"/>
    <s v="Jumbo Drum"/>
    <s v="SAFCO PlanMaster Heigh-Adjustable Drafting Table Base, 43w x 30d x 30-37h, Black"/>
    <m/>
    <x v="0"/>
    <x v="3"/>
    <s v="Florida"/>
    <x v="790"/>
    <n v="32839"/>
    <d v="2015-06-30T00:00:00"/>
    <d v="2015-07-02T00:00:00"/>
    <n v="513.08399999999995"/>
    <n v="11"/>
    <n v="3772.19"/>
    <n v="86432"/>
    <s v="High"/>
    <s v="High Risk"/>
    <s v="Discount Applied"/>
    <s v="Other"/>
    <n v="129"/>
  </r>
  <r>
    <x v="1"/>
    <n v="0.08"/>
    <n v="315.98"/>
    <n v="19.989999999999998"/>
    <n v="3120"/>
    <s v="Daniel Christian"/>
    <s v="Regular Air"/>
    <s v="Home Office"/>
    <s v="Office Supplies"/>
    <s v="Binders and Binder Accessories"/>
    <s v="Small Box"/>
    <s v="GBC ProClick™ 150 Presentation Binding System"/>
    <n v="0.38"/>
    <x v="0"/>
    <x v="3"/>
    <s v="Louisiana"/>
    <x v="791"/>
    <n v="70117"/>
    <d v="2015-06-14T00:00:00"/>
    <d v="2015-06-14T00:00:00"/>
    <n v="44.519999999999996"/>
    <n v="9"/>
    <n v="2642.48"/>
    <n v="90160"/>
    <s v="High"/>
    <s v="Low Risk"/>
    <s v="Discount Applied"/>
    <s v="Other"/>
    <n v="180"/>
  </r>
  <r>
    <x v="4"/>
    <n v="0.02"/>
    <n v="7.1"/>
    <n v="6.05"/>
    <n v="3123"/>
    <s v="Jamie Manning"/>
    <s v="Regular Air"/>
    <s v="Home Office"/>
    <s v="Office Supplies"/>
    <s v="Binders and Binder Accessories"/>
    <s v="Small Box"/>
    <s v="Wilson Jones Hanging View Binder, White, 1&quot;"/>
    <n v="0.39"/>
    <x v="0"/>
    <x v="2"/>
    <s v="Illinois"/>
    <x v="792"/>
    <n v="60160"/>
    <d v="2015-01-07T00:00:00"/>
    <d v="2015-01-09T00:00:00"/>
    <n v="-48.875"/>
    <n v="8"/>
    <n v="61.5"/>
    <n v="87287"/>
    <s v="Low"/>
    <s v="Low Risk"/>
    <s v="Discount Applied"/>
    <s v="Other"/>
    <n v="1447"/>
  </r>
  <r>
    <x v="1"/>
    <n v="0.05"/>
    <n v="120.98"/>
    <n v="9.07"/>
    <n v="3124"/>
    <s v="Neil Barbee"/>
    <s v="Regular Air"/>
    <s v="Home Office"/>
    <s v="Office Supplies"/>
    <s v="Binders and Binder Accessories"/>
    <s v="Small Box"/>
    <s v="GBC VeloBinder Electric Binding Machine"/>
    <n v="0.35"/>
    <x v="0"/>
    <x v="2"/>
    <s v="Illinois"/>
    <x v="793"/>
    <n v="61265"/>
    <d v="2015-05-30T00:00:00"/>
    <d v="2015-05-31T00:00:00"/>
    <n v="881.04719999999998"/>
    <n v="11"/>
    <n v="1276.8800000000001"/>
    <n v="87286"/>
    <s v="High"/>
    <s v="Low Risk"/>
    <s v="Discount Applied"/>
    <s v="Other"/>
    <n v="356"/>
  </r>
  <r>
    <x v="0"/>
    <n v="0.08"/>
    <n v="120.97"/>
    <n v="26.3"/>
    <n v="3125"/>
    <s v="Guy McDonald"/>
    <s v="Delivery Truck"/>
    <s v="Home Office"/>
    <s v="Technology"/>
    <s v="Office Machines"/>
    <s v="Jumbo Drum"/>
    <s v="Canon S750 Color Inkjet Printer"/>
    <n v="0.38"/>
    <x v="0"/>
    <x v="2"/>
    <s v="Illinois"/>
    <x v="794"/>
    <n v="60056"/>
    <d v="2015-01-05T00:00:00"/>
    <d v="2015-01-07T00:00:00"/>
    <n v="-233.840688"/>
    <n v="2"/>
    <n v="233.58"/>
    <n v="87285"/>
    <s v="Low"/>
    <s v="Low Risk"/>
    <s v="Discount Applied"/>
    <s v="Other"/>
    <n v="926"/>
  </r>
  <r>
    <x v="4"/>
    <n v="0.08"/>
    <n v="3.69"/>
    <n v="2.5"/>
    <n v="3128"/>
    <s v="Cathy Burgess"/>
    <s v="Regular Air"/>
    <s v="Home Office"/>
    <s v="Office Supplies"/>
    <s v="Envelopes"/>
    <s v="Small Box"/>
    <s v="Colored Envelopes"/>
    <n v="0.39"/>
    <x v="0"/>
    <x v="3"/>
    <s v="Louisiana"/>
    <x v="795"/>
    <n v="71109"/>
    <d v="2015-06-25T00:00:00"/>
    <d v="2015-06-30T00:00:00"/>
    <n v="-139.07600000000002"/>
    <n v="9"/>
    <n v="31.98"/>
    <n v="89810"/>
    <s v="Low"/>
    <s v="Low Risk"/>
    <s v="Discount Applied"/>
    <s v="Other"/>
    <n v="1694"/>
  </r>
  <r>
    <x v="0"/>
    <n v="0.1"/>
    <n v="180.98"/>
    <n v="26.2"/>
    <n v="3132"/>
    <s v="Anita Kang"/>
    <s v="Delivery Truck"/>
    <s v="Home Office"/>
    <s v="Furniture"/>
    <s v="Chairs &amp; Chairmats"/>
    <s v="Jumbo Drum"/>
    <s v="Global Ergonomic Managers Chair"/>
    <n v="0.59"/>
    <x v="0"/>
    <x v="2"/>
    <s v="Illinois"/>
    <x v="796"/>
    <n v="60060"/>
    <d v="2015-06-22T00:00:00"/>
    <d v="2015-06-23T00:00:00"/>
    <n v="-64.664000000000001"/>
    <n v="3"/>
    <n v="519.41999999999996"/>
    <n v="86790"/>
    <s v="Low"/>
    <s v="Low Risk"/>
    <s v="Discount Applied"/>
    <s v="Other"/>
    <n v="629"/>
  </r>
  <r>
    <x v="3"/>
    <n v="0.04"/>
    <n v="62.05"/>
    <n v="3.99"/>
    <n v="3132"/>
    <s v="Anita Kang"/>
    <s v="Regular Air"/>
    <s v="Home Office"/>
    <s v="Office Supplies"/>
    <s v="Appliances"/>
    <s v="Small Box"/>
    <s v="Acco Smartsocket™ Table Surge Protector, 6 Color-Coded Adapter Outlets"/>
    <n v="0.55000000000000004"/>
    <x v="0"/>
    <x v="2"/>
    <s v="Illinois"/>
    <x v="796"/>
    <n v="60060"/>
    <d v="2015-05-17T00:00:00"/>
    <d v="2015-05-18T00:00:00"/>
    <n v="1644.0767999999998"/>
    <n v="40"/>
    <n v="2382.7199999999998"/>
    <n v="86794"/>
    <s v="High"/>
    <s v="Low Risk"/>
    <s v="Discount Applied"/>
    <s v="Other"/>
    <n v="202"/>
  </r>
  <r>
    <x v="3"/>
    <n v="0.1"/>
    <n v="5.81"/>
    <n v="8.49"/>
    <n v="3133"/>
    <s v="Kristine Singleton"/>
    <s v="Regular Air"/>
    <s v="Home Office"/>
    <s v="Office Supplies"/>
    <s v="Binders and Binder Accessories"/>
    <s v="Small Box"/>
    <s v="Fellowes Black Plastic Comb Bindings"/>
    <n v="0.39"/>
    <x v="0"/>
    <x v="2"/>
    <s v="Illinois"/>
    <x v="797"/>
    <n v="60540"/>
    <d v="2015-01-16T00:00:00"/>
    <d v="2015-01-17T00:00:00"/>
    <n v="-350.43950000000001"/>
    <n v="12"/>
    <n v="64.959999999999994"/>
    <n v="86789"/>
    <s v="Low"/>
    <s v="Low Risk"/>
    <s v="Discount Applied"/>
    <s v="Other"/>
    <n v="1428"/>
  </r>
  <r>
    <x v="3"/>
    <n v="0.03"/>
    <n v="1.81"/>
    <n v="0.75"/>
    <n v="3133"/>
    <s v="Kristine Singleton"/>
    <s v="Regular Air"/>
    <s v="Home Office"/>
    <s v="Office Supplies"/>
    <s v="Rubber Bands"/>
    <s v="Wrap Bag"/>
    <s v="Assorted Color Push Pins"/>
    <n v="0.52"/>
    <x v="0"/>
    <x v="2"/>
    <s v="Illinois"/>
    <x v="797"/>
    <n v="60540"/>
    <d v="2015-01-16T00:00:00"/>
    <d v="2015-01-17T00:00:00"/>
    <n v="4.2027999999999999"/>
    <n v="10"/>
    <n v="19.14"/>
    <n v="86789"/>
    <s v="High"/>
    <s v="Low Risk"/>
    <s v="Discount Applied"/>
    <s v="Other"/>
    <n v="1824"/>
  </r>
  <r>
    <x v="2"/>
    <n v="0.08"/>
    <n v="5.4"/>
    <n v="7.78"/>
    <n v="3133"/>
    <s v="Kristine Singleton"/>
    <s v="Regular Air"/>
    <s v="Home Office"/>
    <s v="Office Supplies"/>
    <s v="Binders and Binder Accessories"/>
    <s v="Small Box"/>
    <s v="3M Organizer Strips"/>
    <n v="0.37"/>
    <x v="0"/>
    <x v="2"/>
    <s v="Illinois"/>
    <x v="797"/>
    <n v="60540"/>
    <d v="2015-03-04T00:00:00"/>
    <d v="2015-03-04T00:00:00"/>
    <n v="-44.067999999999998"/>
    <n v="4"/>
    <n v="25.35"/>
    <n v="86792"/>
    <s v="Low"/>
    <s v="Low Risk"/>
    <s v="Discount Applied"/>
    <s v="Other"/>
    <n v="1764"/>
  </r>
  <r>
    <x v="2"/>
    <n v="0.09"/>
    <n v="8.4600000000000009"/>
    <n v="8.99"/>
    <n v="3133"/>
    <s v="Kristine Singleton"/>
    <s v="Express Air"/>
    <s v="Home Office"/>
    <s v="Technology"/>
    <s v="Computer Peripherals"/>
    <s v="Small Pack"/>
    <s v="Imation 3.5 IBM Diskettes, 10/Box"/>
    <n v="0.79"/>
    <x v="0"/>
    <x v="2"/>
    <s v="Illinois"/>
    <x v="797"/>
    <n v="60540"/>
    <d v="2015-03-04T00:00:00"/>
    <d v="2015-03-07T00:00:00"/>
    <n v="-100.51"/>
    <n v="5"/>
    <n v="45.03"/>
    <n v="86792"/>
    <s v="Low"/>
    <s v="Low Risk"/>
    <s v="Discount Applied"/>
    <s v="Other"/>
    <n v="1573"/>
  </r>
  <r>
    <x v="2"/>
    <n v="0.21"/>
    <n v="14.98"/>
    <n v="8.99"/>
    <n v="3133"/>
    <s v="Kristine Singleton"/>
    <s v="Regular Air"/>
    <s v="Home Office"/>
    <s v="Furniture"/>
    <s v="Office Furnishings"/>
    <s v="Small Pack"/>
    <s v="GE 4 Foot Flourescent Tube, 40 Watt"/>
    <n v="0.39"/>
    <x v="0"/>
    <x v="2"/>
    <s v="Illinois"/>
    <x v="797"/>
    <n v="60540"/>
    <d v="2015-03-04T00:00:00"/>
    <d v="2015-03-05T00:00:00"/>
    <n v="-17.75"/>
    <n v="10"/>
    <n v="153.87"/>
    <n v="86792"/>
    <s v="Low"/>
    <s v="High Risk"/>
    <s v="Discount Applied"/>
    <s v="Other"/>
    <n v="1071"/>
  </r>
  <r>
    <x v="2"/>
    <n v="0.04"/>
    <n v="155.99"/>
    <n v="8.08"/>
    <n v="3133"/>
    <s v="Kristine Singleton"/>
    <s v="Regular Air"/>
    <s v="Home Office"/>
    <s v="Technology"/>
    <s v="Telephones and Communication"/>
    <s v="Small Box"/>
    <s v="300 Series Non-Flip"/>
    <n v="0.6"/>
    <x v="0"/>
    <x v="2"/>
    <s v="Illinois"/>
    <x v="797"/>
    <n v="60540"/>
    <d v="2015-03-04T00:00:00"/>
    <d v="2015-03-05T00:00:00"/>
    <n v="1374.9480000000001"/>
    <n v="22"/>
    <n v="2800.33"/>
    <n v="86792"/>
    <s v="High"/>
    <s v="Low Risk"/>
    <s v="Discount Applied"/>
    <s v="Other"/>
    <n v="169"/>
  </r>
  <r>
    <x v="2"/>
    <n v="0.03"/>
    <n v="150.88999999999999"/>
    <n v="60.2"/>
    <n v="3136"/>
    <s v="Lee Hancock"/>
    <s v="Delivery Truck"/>
    <s v="Home Office"/>
    <s v="Furniture"/>
    <s v="Chairs &amp; Chairmats"/>
    <s v="Jumbo Drum"/>
    <s v="Global Leather &amp; Oak Executive Chair, Burgundy"/>
    <n v="0.77"/>
    <x v="0"/>
    <x v="1"/>
    <s v="Maine"/>
    <x v="91"/>
    <n v="4073"/>
    <d v="2015-02-22T00:00:00"/>
    <d v="2015-02-22T00:00:00"/>
    <n v="-677.87199999999996"/>
    <n v="23"/>
    <n v="3596.03"/>
    <n v="86791"/>
    <s v="Low"/>
    <s v="Low Risk"/>
    <s v="Discount Applied"/>
    <s v="Other"/>
    <n v="139"/>
  </r>
  <r>
    <x v="1"/>
    <n v="0.09"/>
    <n v="304.99"/>
    <n v="19.989999999999998"/>
    <n v="3137"/>
    <s v="Alison Sharp"/>
    <s v="Regular Air"/>
    <s v="Home Office"/>
    <s v="Office Supplies"/>
    <s v="Binders and Binder Accessories"/>
    <s v="Small Box"/>
    <s v="Ibico Hi-Tech Manual Binding System"/>
    <n v="0.4"/>
    <x v="0"/>
    <x v="1"/>
    <s v="New Hampshire"/>
    <x v="798"/>
    <n v="3246"/>
    <d v="2015-06-08T00:00:00"/>
    <d v="2015-06-09T00:00:00"/>
    <n v="1623.9494999999999"/>
    <n v="8"/>
    <n v="2353.5500000000002"/>
    <n v="86795"/>
    <s v="High"/>
    <s v="Low Risk"/>
    <s v="Discount Applied"/>
    <s v="Other"/>
    <n v="209"/>
  </r>
  <r>
    <x v="1"/>
    <n v="0.05"/>
    <n v="4.0599999999999996"/>
    <n v="6.89"/>
    <n v="3138"/>
    <s v="Herbert Donnelly Swanson"/>
    <s v="Express Air"/>
    <s v="Home Office"/>
    <s v="Office Supplies"/>
    <s v="Appliances"/>
    <s v="Small Box"/>
    <s v="Eureka Disposable Bags for Sanitaire® Vibra Groomer I® Upright Vac"/>
    <n v="0.6"/>
    <x v="0"/>
    <x v="1"/>
    <s v="New Hampshire"/>
    <x v="799"/>
    <n v="3053"/>
    <d v="2015-06-19T00:00:00"/>
    <d v="2015-06-21T00:00:00"/>
    <n v="-122.83499999999999"/>
    <n v="22"/>
    <n v="92.57"/>
    <n v="86796"/>
    <s v="Low"/>
    <s v="Low Risk"/>
    <s v="Discount Applied"/>
    <s v="Other"/>
    <n v="1273"/>
  </r>
  <r>
    <x v="2"/>
    <n v="0.09"/>
    <n v="280.98"/>
    <n v="57"/>
    <n v="3139"/>
    <s v="David Powell"/>
    <s v="Delivery Truck"/>
    <s v="Home Office"/>
    <s v="Furniture"/>
    <s v="Chairs &amp; Chairmats"/>
    <s v="Jumbo Drum"/>
    <s v="Hon 2090 “Pillow Soft” Series Mid Back Swivel/Tilt Chairs"/>
    <n v="0.78"/>
    <x v="0"/>
    <x v="1"/>
    <s v="New Jersey"/>
    <x v="207"/>
    <n v="7016"/>
    <d v="2015-05-02T00:00:00"/>
    <d v="2015-05-05T00:00:00"/>
    <n v="252.48800000000028"/>
    <n v="31"/>
    <n v="7974.21"/>
    <n v="86793"/>
    <s v="High"/>
    <s v="Low Risk"/>
    <s v="Discount Applied"/>
    <s v="Other"/>
    <n v="41"/>
  </r>
  <r>
    <x v="4"/>
    <n v="0.09"/>
    <n v="6.84"/>
    <n v="8.3699999999999992"/>
    <n v="3141"/>
    <s v="Jerome McIntosh"/>
    <s v="Regular Air"/>
    <s v="Home Office"/>
    <s v="Office Supplies"/>
    <s v="Scissors, Rulers and Trimmers"/>
    <s v="Small Pack"/>
    <s v="Acme Design Line 8&quot; Stainless Steel Bent Scissors w/Champagne Handles, 3-1/8&quot; Cut"/>
    <n v="0.57999999999999996"/>
    <x v="0"/>
    <x v="2"/>
    <s v="Texas"/>
    <x v="557"/>
    <n v="77506"/>
    <d v="2015-06-01T00:00:00"/>
    <d v="2015-06-08T00:00:00"/>
    <n v="-88.584999999999994"/>
    <n v="13"/>
    <n v="87.1"/>
    <n v="86369"/>
    <s v="Low"/>
    <s v="Low Risk"/>
    <s v="Discount Applied"/>
    <s v="Other"/>
    <n v="1304"/>
  </r>
  <r>
    <x v="4"/>
    <n v="7.0000000000000007E-2"/>
    <n v="48.91"/>
    <n v="35"/>
    <n v="3141"/>
    <s v="Jerome McIntosh"/>
    <s v="Express Air"/>
    <s v="Home Office"/>
    <s v="Office Supplies"/>
    <s v="Storage &amp; Organization"/>
    <s v="Large Box"/>
    <s v="Tennsco Industrial Shelving"/>
    <n v="0.83"/>
    <x v="0"/>
    <x v="2"/>
    <s v="Texas"/>
    <x v="557"/>
    <n v="77506"/>
    <d v="2015-06-01T00:00:00"/>
    <d v="2015-06-03T00:00:00"/>
    <n v="-485.68"/>
    <n v="15"/>
    <n v="736.86"/>
    <n v="86369"/>
    <s v="Low"/>
    <s v="Low Risk"/>
    <s v="Discount Applied"/>
    <s v="Other"/>
    <n v="512"/>
  </r>
  <r>
    <x v="3"/>
    <n v="0.02"/>
    <n v="15.42"/>
    <n v="5.41"/>
    <n v="3143"/>
    <s v="Neil Song"/>
    <s v="Regular Air"/>
    <s v="Home Office"/>
    <s v="Office Supplies"/>
    <s v="Storage &amp; Organization"/>
    <s v="Small Box"/>
    <s v="Decoflex Hanging Personal Folder File"/>
    <n v="0.59"/>
    <x v="0"/>
    <x v="2"/>
    <s v="Texas"/>
    <x v="800"/>
    <n v="78660"/>
    <d v="2015-03-24T00:00:00"/>
    <d v="2015-03-25T00:00:00"/>
    <n v="-16.37"/>
    <n v="2"/>
    <n v="33.840000000000003"/>
    <n v="86368"/>
    <s v="Low"/>
    <s v="Low Risk"/>
    <s v="Discount Applied"/>
    <s v="Other"/>
    <n v="1678"/>
  </r>
  <r>
    <x v="2"/>
    <n v="0.03"/>
    <n v="3.36"/>
    <n v="6.27"/>
    <n v="3146"/>
    <s v="Maureen Stout"/>
    <s v="Regular Air"/>
    <s v="Home Office"/>
    <s v="Office Supplies"/>
    <s v="Binders and Binder Accessories"/>
    <s v="Small Box"/>
    <s v="Cardinal Poly Pocket Divider Pockets for Ring Binders"/>
    <n v="0.4"/>
    <x v="0"/>
    <x v="2"/>
    <s v="Texas"/>
    <x v="801"/>
    <n v="78577"/>
    <d v="2015-01-04T00:00:00"/>
    <d v="2015-01-05T00:00:00"/>
    <n v="-94.258600000000001"/>
    <n v="4"/>
    <n v="14.9"/>
    <n v="85850"/>
    <s v="Low"/>
    <s v="Low Risk"/>
    <s v="Discount Applied"/>
    <s v="Other"/>
    <n v="1864"/>
  </r>
  <r>
    <x v="2"/>
    <n v="7.0000000000000007E-2"/>
    <n v="3.71"/>
    <n v="1.93"/>
    <n v="3146"/>
    <s v="Maureen Stout"/>
    <s v="Express Air"/>
    <s v="Home Office"/>
    <s v="Office Supplies"/>
    <s v="Paper"/>
    <s v="Wrap Bag"/>
    <s v="&quot;While you Were Out&quot; Message Book, One Form per Page"/>
    <n v="0.35"/>
    <x v="0"/>
    <x v="2"/>
    <s v="Texas"/>
    <x v="801"/>
    <n v="78577"/>
    <d v="2015-01-04T00:00:00"/>
    <d v="2015-01-06T00:00:00"/>
    <n v="6.3308"/>
    <n v="11"/>
    <n v="39.64"/>
    <n v="85850"/>
    <s v="High"/>
    <s v="Low Risk"/>
    <s v="Discount Applied"/>
    <s v="Other"/>
    <n v="1624"/>
  </r>
  <r>
    <x v="3"/>
    <n v="0.06"/>
    <n v="19.989999999999998"/>
    <n v="11.17"/>
    <n v="3148"/>
    <s v="Leroy Field"/>
    <s v="Regular Air"/>
    <s v="Home Office"/>
    <s v="Furniture"/>
    <s v="Office Furnishings"/>
    <s v="Large Box"/>
    <s v="Telescoping Adjustable Floor Lamp"/>
    <n v="0.6"/>
    <x v="0"/>
    <x v="0"/>
    <s v="Idaho"/>
    <x v="802"/>
    <n v="83854"/>
    <d v="2015-01-14T00:00:00"/>
    <d v="2015-01-14T00:00:00"/>
    <n v="-66.823599999999999"/>
    <n v="7"/>
    <n v="139.49"/>
    <n v="89716"/>
    <s v="Low"/>
    <s v="Low Risk"/>
    <s v="Discount Applied"/>
    <s v="Other"/>
    <n v="1111"/>
  </r>
  <r>
    <x v="3"/>
    <n v="0.06"/>
    <n v="320.98"/>
    <n v="58.95"/>
    <n v="3149"/>
    <s v="Harriet Moore"/>
    <s v="Delivery Truck"/>
    <s v="Home Office"/>
    <s v="Furniture"/>
    <s v="Chairs &amp; Chairmats"/>
    <s v="Jumbo Drum"/>
    <s v="Hon 4070 Series Pagoda™ Round Back Stacking Chairs"/>
    <n v="0.56999999999999995"/>
    <x v="0"/>
    <x v="0"/>
    <s v="Idaho"/>
    <x v="803"/>
    <n v="83440"/>
    <d v="2015-01-14T00:00:00"/>
    <d v="2015-01-16T00:00:00"/>
    <n v="971.62200000000007"/>
    <n v="6"/>
    <n v="1952.43"/>
    <n v="89716"/>
    <s v="High"/>
    <s v="Low Risk"/>
    <s v="Discount Applied"/>
    <s v="Other"/>
    <n v="249"/>
  </r>
  <r>
    <x v="1"/>
    <n v="0.01"/>
    <n v="145.97999999999999"/>
    <n v="46.2"/>
    <n v="3151"/>
    <s v="Glenda Hunter"/>
    <s v="Delivery Truck"/>
    <s v="Home Office"/>
    <s v="Furniture"/>
    <s v="Tables"/>
    <s v="Jumbo Box"/>
    <s v="Bevis Rectangular Conference Tables"/>
    <n v="0.69"/>
    <x v="0"/>
    <x v="0"/>
    <s v="California"/>
    <x v="804"/>
    <n v="92277"/>
    <d v="2015-06-03T00:00:00"/>
    <d v="2015-06-03T00:00:00"/>
    <n v="-134.512"/>
    <n v="9"/>
    <n v="1370.79"/>
    <n v="88543"/>
    <s v="Low"/>
    <s v="Low Risk"/>
    <s v="Discount Applied"/>
    <s v="Other"/>
    <n v="336"/>
  </r>
  <r>
    <x v="2"/>
    <n v="0.01"/>
    <n v="3502.14"/>
    <n v="8.73"/>
    <n v="3151"/>
    <s v="Glenda Hunter"/>
    <s v="Delivery Truck"/>
    <s v="Home Office"/>
    <s v="Technology"/>
    <s v="Office Machines"/>
    <s v="Jumbo Box"/>
    <s v="Okidata Pacemark 4410N Wide Format Dot Matrix Printer"/>
    <n v="0.56999999999999995"/>
    <x v="0"/>
    <x v="0"/>
    <s v="California"/>
    <x v="804"/>
    <n v="92277"/>
    <d v="2015-02-04T00:00:00"/>
    <d v="2015-02-05T00:00:00"/>
    <n v="-4075.9339920000002"/>
    <n v="1"/>
    <n v="3501.79"/>
    <n v="88544"/>
    <s v="Low"/>
    <s v="Low Risk"/>
    <s v="Discount Applied"/>
    <s v="Other"/>
    <n v="143"/>
  </r>
  <r>
    <x v="2"/>
    <n v="0.06"/>
    <n v="15.73"/>
    <n v="7.42"/>
    <n v="3151"/>
    <s v="Glenda Hunter"/>
    <s v="Regular Air"/>
    <s v="Home Office"/>
    <s v="Office Supplies"/>
    <s v="Scissors, Rulers and Trimmers"/>
    <s v="Small Pack"/>
    <s v="Acme Galleria® Hot Forged Steel Scissors with Colored Handles"/>
    <n v="0.56000000000000005"/>
    <x v="0"/>
    <x v="0"/>
    <s v="California"/>
    <x v="804"/>
    <n v="92277"/>
    <d v="2015-02-04T00:00:00"/>
    <d v="2015-02-05T00:00:00"/>
    <n v="-18.558799999999998"/>
    <n v="4"/>
    <n v="63.04"/>
    <n v="88544"/>
    <s v="Low"/>
    <s v="Low Risk"/>
    <s v="Discount Applied"/>
    <s v="Other"/>
    <n v="1442"/>
  </r>
  <r>
    <x v="1"/>
    <n v="0.05"/>
    <n v="25.99"/>
    <n v="5.37"/>
    <n v="3151"/>
    <s v="Glenda Hunter"/>
    <s v="Express Air"/>
    <s v="Home Office"/>
    <s v="Office Supplies"/>
    <s v="Pens &amp; Art Supplies"/>
    <s v="Small Box"/>
    <s v="BOSTON® Ranger® #55 Pencil Sharpener, Black"/>
    <n v="0.56000000000000005"/>
    <x v="0"/>
    <x v="0"/>
    <s v="California"/>
    <x v="804"/>
    <n v="92277"/>
    <d v="2015-02-16T00:00:00"/>
    <d v="2015-02-18T00:00:00"/>
    <n v="220.35719999999998"/>
    <n v="18"/>
    <n v="451.35"/>
    <n v="88545"/>
    <s v="High"/>
    <s v="Low Risk"/>
    <s v="Discount Applied"/>
    <s v="Other"/>
    <n v="679"/>
  </r>
  <r>
    <x v="3"/>
    <n v="0.04"/>
    <n v="17.239999999999998"/>
    <n v="3.26"/>
    <n v="3151"/>
    <s v="Glenda Hunter"/>
    <s v="Regular Air"/>
    <s v="Home Office"/>
    <s v="Office Supplies"/>
    <s v="Scissors, Rulers and Trimmers"/>
    <s v="Small Pack"/>
    <s v="Fiskars 8&quot; Scissors, 2/Pack"/>
    <n v="0.56000000000000005"/>
    <x v="0"/>
    <x v="0"/>
    <s v="California"/>
    <x v="804"/>
    <n v="92277"/>
    <d v="2015-02-28T00:00:00"/>
    <d v="2015-02-28T00:00:00"/>
    <n v="47.73"/>
    <n v="7"/>
    <n v="119.6"/>
    <n v="88546"/>
    <s v="High"/>
    <s v="Low Risk"/>
    <s v="Discount Applied"/>
    <s v="Other"/>
    <n v="1172"/>
  </r>
  <r>
    <x v="3"/>
    <n v="0.02"/>
    <n v="5.98"/>
    <n v="1.49"/>
    <n v="3151"/>
    <s v="Glenda Hunter"/>
    <s v="Regular Air"/>
    <s v="Home Office"/>
    <s v="Office Supplies"/>
    <s v="Binders and Binder Accessories"/>
    <s v="Small Box"/>
    <s v="Avery Hanging File Binders"/>
    <n v="0.39"/>
    <x v="0"/>
    <x v="0"/>
    <s v="California"/>
    <x v="804"/>
    <n v="92277"/>
    <d v="2015-03-11T00:00:00"/>
    <d v="2015-03-12T00:00:00"/>
    <n v="28.526000000000003"/>
    <n v="10"/>
    <n v="59.9"/>
    <n v="88547"/>
    <s v="High"/>
    <s v="Low Risk"/>
    <s v="Discount Applied"/>
    <s v="Other"/>
    <n v="1455"/>
  </r>
  <r>
    <x v="0"/>
    <n v="0.01"/>
    <n v="99.23"/>
    <n v="8.99"/>
    <n v="3151"/>
    <s v="Glenda Hunter"/>
    <s v="Regular Air"/>
    <s v="Home Office"/>
    <s v="Furniture"/>
    <s v="Office Furnishings"/>
    <s v="Small Pack"/>
    <s v="GE 48&quot; Fluorescent Tube, Cool White Energy Saver, 34 Watts, 30/Box"/>
    <n v="0.35"/>
    <x v="0"/>
    <x v="0"/>
    <s v="California"/>
    <x v="804"/>
    <n v="92277"/>
    <d v="2015-03-29T00:00:00"/>
    <d v="2015-04-02T00:00:00"/>
    <n v="-87.46"/>
    <n v="1"/>
    <n v="99.22"/>
    <n v="88548"/>
    <s v="Low"/>
    <s v="Low Risk"/>
    <s v="Discount Applied"/>
    <s v="Other"/>
    <n v="1244"/>
  </r>
  <r>
    <x v="0"/>
    <n v="0.08"/>
    <n v="150.97999999999999"/>
    <n v="13.99"/>
    <n v="3154"/>
    <s v="Faye Manning"/>
    <s v="Express Air"/>
    <s v="Home Office"/>
    <s v="Technology"/>
    <s v="Office Machines"/>
    <s v="Medium Box"/>
    <s v="Canon MP41DH Printing Calculator"/>
    <n v="0.38"/>
    <x v="0"/>
    <x v="3"/>
    <s v="Florida"/>
    <x v="805"/>
    <n v="33710"/>
    <d v="2015-01-26T00:00:00"/>
    <d v="2015-01-27T00:00:00"/>
    <n v="-3.9479999999999995"/>
    <n v="8"/>
    <n v="1183.82"/>
    <n v="86899"/>
    <s v="Low"/>
    <s v="Low Risk"/>
    <s v="Discount Applied"/>
    <s v="Other"/>
    <n v="374"/>
  </r>
  <r>
    <x v="2"/>
    <n v="0.03"/>
    <n v="17.7"/>
    <n v="9.4700000000000006"/>
    <n v="3154"/>
    <s v="Faye Manning"/>
    <s v="Regular Air"/>
    <s v="Home Office"/>
    <s v="Office Supplies"/>
    <s v="Storage &amp; Organization"/>
    <s v="Small Box"/>
    <s v="Portfile® Personal File Boxes"/>
    <n v="0.59"/>
    <x v="0"/>
    <x v="3"/>
    <s v="Florida"/>
    <x v="805"/>
    <n v="33710"/>
    <d v="2015-05-28T00:00:00"/>
    <d v="2015-05-30T00:00:00"/>
    <n v="28.182599999999997"/>
    <n v="11"/>
    <n v="201.77"/>
    <n v="86900"/>
    <s v="High"/>
    <s v="Low Risk"/>
    <s v="Discount Applied"/>
    <s v="Other"/>
    <n v="979"/>
  </r>
  <r>
    <x v="2"/>
    <n v="0.04"/>
    <n v="21.38"/>
    <n v="8.99"/>
    <n v="3154"/>
    <s v="Faye Manning"/>
    <s v="Regular Air"/>
    <s v="Home Office"/>
    <s v="Office Supplies"/>
    <s v="Pens &amp; Art Supplies"/>
    <s v="Small Pack"/>
    <s v="Boston 1730 StandUp Electric Pencil Sharpener"/>
    <n v="0.59"/>
    <x v="0"/>
    <x v="3"/>
    <s v="Florida"/>
    <x v="805"/>
    <n v="33710"/>
    <d v="2015-03-30T00:00:00"/>
    <d v="2015-03-30T00:00:00"/>
    <n v="-51.66"/>
    <n v="21"/>
    <n v="443.66"/>
    <n v="86901"/>
    <s v="Low"/>
    <s v="Low Risk"/>
    <s v="Discount Applied"/>
    <s v="Other"/>
    <n v="684"/>
  </r>
  <r>
    <x v="2"/>
    <n v="0.02"/>
    <n v="60.22"/>
    <n v="3.5"/>
    <n v="3155"/>
    <s v="Julian Keith Mayer"/>
    <s v="Regular Air"/>
    <s v="Home Office"/>
    <s v="Office Supplies"/>
    <s v="Appliances"/>
    <s v="Small Box"/>
    <s v="Fellowes Smart Surge Ten-Outlet Protector, Platinum"/>
    <n v="0.56999999999999995"/>
    <x v="0"/>
    <x v="3"/>
    <s v="Florida"/>
    <x v="91"/>
    <n v="32771"/>
    <d v="2015-01-20T00:00:00"/>
    <d v="2015-01-21T00:00:00"/>
    <n v="-193.91399999999999"/>
    <n v="9"/>
    <n v="541.76"/>
    <n v="86898"/>
    <s v="Low"/>
    <s v="Low Risk"/>
    <s v="Discount Applied"/>
    <s v="Other"/>
    <n v="620"/>
  </r>
  <r>
    <x v="0"/>
    <n v="0.03"/>
    <n v="25.98"/>
    <n v="14.36"/>
    <n v="3155"/>
    <s v="Julian Keith Mayer"/>
    <s v="Delivery Truck"/>
    <s v="Home Office"/>
    <s v="Furniture"/>
    <s v="Chairs &amp; Chairmats"/>
    <s v="Jumbo Drum"/>
    <s v="Global Stack Chair without Arms, Black"/>
    <n v="0.6"/>
    <x v="0"/>
    <x v="3"/>
    <s v="Florida"/>
    <x v="91"/>
    <n v="32771"/>
    <d v="2015-01-26T00:00:00"/>
    <d v="2015-01-27T00:00:00"/>
    <n v="57.545999999999999"/>
    <n v="4"/>
    <n v="107.66"/>
    <n v="86899"/>
    <s v="High"/>
    <s v="Low Risk"/>
    <s v="Discount Applied"/>
    <s v="Other"/>
    <n v="1208"/>
  </r>
  <r>
    <x v="0"/>
    <n v="0.1"/>
    <n v="32.479999999999997"/>
    <n v="35"/>
    <n v="3155"/>
    <s v="Julian Keith Mayer"/>
    <s v="Regular Air"/>
    <s v="Home Office"/>
    <s v="Office Supplies"/>
    <s v="Storage &amp; Organization"/>
    <s v="Large Box"/>
    <s v="Fellowes Neat Ideas® Storage Cubes"/>
    <n v="0.81"/>
    <x v="0"/>
    <x v="3"/>
    <s v="Florida"/>
    <x v="91"/>
    <n v="32771"/>
    <d v="2015-01-26T00:00:00"/>
    <d v="2015-01-27T00:00:00"/>
    <n v="-333.42540000000002"/>
    <n v="10"/>
    <n v="318.83"/>
    <n v="86899"/>
    <s v="Low"/>
    <s v="Low Risk"/>
    <s v="Discount Applied"/>
    <s v="Other"/>
    <n v="801"/>
  </r>
  <r>
    <x v="2"/>
    <n v="0.05"/>
    <n v="159.99"/>
    <n v="5.5"/>
    <n v="3155"/>
    <s v="Julian Keith Mayer"/>
    <s v="Regular Air"/>
    <s v="Home Office"/>
    <s v="Technology"/>
    <s v="Computer Peripherals"/>
    <s v="Small Box"/>
    <s v="Gyration RF Keyboard"/>
    <n v="0.49"/>
    <x v="0"/>
    <x v="3"/>
    <s v="Florida"/>
    <x v="91"/>
    <n v="32771"/>
    <d v="2015-04-19T00:00:00"/>
    <d v="2015-04-21T00:00:00"/>
    <n v="12.264000000000001"/>
    <n v="23"/>
    <n v="3600.65"/>
    <n v="86902"/>
    <s v="High"/>
    <s v="Low Risk"/>
    <s v="Discount Applied"/>
    <s v="Other"/>
    <n v="137"/>
  </r>
  <r>
    <x v="1"/>
    <n v="7.0000000000000007E-2"/>
    <n v="280.98"/>
    <n v="57"/>
    <n v="3167"/>
    <s v="Ray Silverman"/>
    <s v="Delivery Truck"/>
    <s v="Home Office"/>
    <s v="Furniture"/>
    <s v="Chairs &amp; Chairmats"/>
    <s v="Jumbo Drum"/>
    <s v="Hon 2090 “Pillow Soft” Series Mid Back Swivel/Tilt Chairs"/>
    <n v="0.78"/>
    <x v="0"/>
    <x v="3"/>
    <s v="Florida"/>
    <x v="806"/>
    <n v="32004"/>
    <d v="2015-06-19T00:00:00"/>
    <d v="2015-06-20T00:00:00"/>
    <n v="-283.9914"/>
    <n v="14"/>
    <n v="3936.61"/>
    <n v="86491"/>
    <s v="Low"/>
    <s v="Low Risk"/>
    <s v="Discount Applied"/>
    <s v="Other"/>
    <n v="118"/>
  </r>
  <r>
    <x v="1"/>
    <n v="0"/>
    <n v="4.9800000000000004"/>
    <n v="7.44"/>
    <n v="3167"/>
    <s v="Ray Silverman"/>
    <s v="Regular Air"/>
    <s v="Home Office"/>
    <s v="Office Supplies"/>
    <s v="Paper"/>
    <s v="Small Box"/>
    <s v="Xerox 1922"/>
    <n v="0.36"/>
    <x v="0"/>
    <x v="3"/>
    <s v="Florida"/>
    <x v="806"/>
    <n v="32004"/>
    <d v="2015-06-19T00:00:00"/>
    <d v="2015-06-21T00:00:00"/>
    <n v="-195.34200000000001"/>
    <n v="15"/>
    <n v="78.31"/>
    <n v="86491"/>
    <s v="Low"/>
    <s v="Low Risk"/>
    <s v="No Discount"/>
    <s v="Other"/>
    <n v="1349"/>
  </r>
  <r>
    <x v="1"/>
    <n v="0.1"/>
    <n v="3.98"/>
    <n v="0.83"/>
    <n v="3167"/>
    <s v="Ray Silverman"/>
    <s v="Regular Air"/>
    <s v="Home Office"/>
    <s v="Office Supplies"/>
    <s v="Pens &amp; Art Supplies"/>
    <s v="Wrap Bag"/>
    <s v="Fluorescent Highlighters by Dixon"/>
    <n v="0.51"/>
    <x v="0"/>
    <x v="3"/>
    <s v="Florida"/>
    <x v="806"/>
    <n v="32004"/>
    <d v="2015-06-19T00:00:00"/>
    <d v="2015-06-21T00:00:00"/>
    <n v="-89.70920000000001"/>
    <n v="11"/>
    <n v="42.46"/>
    <n v="86491"/>
    <s v="Low"/>
    <s v="Low Risk"/>
    <s v="Discount Applied"/>
    <s v="Other"/>
    <n v="1598"/>
  </r>
  <r>
    <x v="2"/>
    <n v="0.08"/>
    <n v="7.28"/>
    <n v="11.15"/>
    <n v="3169"/>
    <s v="Janice Boswell"/>
    <s v="Express Air"/>
    <s v="Home Office"/>
    <s v="Office Supplies"/>
    <s v="Paper"/>
    <s v="Small Box"/>
    <s v="Array® Parchment Paper, Assorted Colors"/>
    <n v="0.37"/>
    <x v="0"/>
    <x v="3"/>
    <s v="Florida"/>
    <x v="807"/>
    <n v="32127"/>
    <d v="2015-04-13T00:00:00"/>
    <d v="2015-04-14T00:00:00"/>
    <n v="-44.415000000000006"/>
    <n v="1"/>
    <n v="14.66"/>
    <n v="86490"/>
    <s v="Low"/>
    <s v="Low Risk"/>
    <s v="Discount Applied"/>
    <s v="Other"/>
    <n v="1868"/>
  </r>
  <r>
    <x v="3"/>
    <n v="0.1"/>
    <n v="7.28"/>
    <n v="5.47"/>
    <n v="3170"/>
    <s v="Lawrence Haas"/>
    <s v="Regular Air"/>
    <s v="Home Office"/>
    <s v="Office Supplies"/>
    <s v="Paper"/>
    <s v="Small Box"/>
    <s v="Southworth Structures Collection™"/>
    <n v="0.35"/>
    <x v="0"/>
    <x v="3"/>
    <s v="Florida"/>
    <x v="808"/>
    <n v="34952"/>
    <d v="2015-02-13T00:00:00"/>
    <d v="2015-02-13T00:00:00"/>
    <n v="167.334"/>
    <n v="12"/>
    <n v="83.14"/>
    <n v="86489"/>
    <s v="High"/>
    <s v="Low Risk"/>
    <s v="Discount Applied"/>
    <s v="Other"/>
    <n v="1323"/>
  </r>
  <r>
    <x v="0"/>
    <n v="0.06"/>
    <n v="10.97"/>
    <n v="6.5"/>
    <n v="3176"/>
    <s v="Jackie McCullough"/>
    <s v="Regular Air"/>
    <s v="Home Office"/>
    <s v="Technology"/>
    <s v="Computer Peripherals"/>
    <s v="Small Box"/>
    <s v="Micro Innovations 104 Keyboard"/>
    <n v="0.64"/>
    <x v="0"/>
    <x v="3"/>
    <s v="Florida"/>
    <x v="809"/>
    <n v="32216"/>
    <d v="2015-05-04T00:00:00"/>
    <d v="2015-05-06T00:00:00"/>
    <n v="65.597999999999999"/>
    <n v="19"/>
    <n v="215.25"/>
    <n v="90820"/>
    <s v="High"/>
    <s v="Low Risk"/>
    <s v="Discount Applied"/>
    <s v="Other"/>
    <n v="953"/>
  </r>
  <r>
    <x v="4"/>
    <n v="0.02"/>
    <n v="58.14"/>
    <n v="36.61"/>
    <n v="3176"/>
    <s v="Jackie McCullough"/>
    <s v="Delivery Truck"/>
    <s v="Home Office"/>
    <s v="Furniture"/>
    <s v="Bookcases"/>
    <s v="Jumbo Box"/>
    <s v="O'Sullivan 3-Shelf Heavy-Duty Bookcases"/>
    <n v="0.61"/>
    <x v="0"/>
    <x v="3"/>
    <s v="Florida"/>
    <x v="809"/>
    <n v="32216"/>
    <d v="2015-06-25T00:00:00"/>
    <d v="2015-07-01T00:00:00"/>
    <n v="0.25800000000000001"/>
    <n v="22"/>
    <n v="1358.02"/>
    <n v="90821"/>
    <s v="High"/>
    <s v="Low Risk"/>
    <s v="Discount Applied"/>
    <s v="Other"/>
    <n v="338"/>
  </r>
  <r>
    <x v="4"/>
    <n v="0.03"/>
    <n v="15.57"/>
    <n v="1.39"/>
    <n v="3176"/>
    <s v="Jackie McCullough"/>
    <s v="Regular Air"/>
    <s v="Home Office"/>
    <s v="Office Supplies"/>
    <s v="Envelopes"/>
    <s v="Small Box"/>
    <s v="Park Ridge™ Embossed Executive Business Envelopes"/>
    <n v="0.38"/>
    <x v="0"/>
    <x v="3"/>
    <s v="Florida"/>
    <x v="809"/>
    <n v="32216"/>
    <d v="2015-06-25T00:00:00"/>
    <d v="2015-07-01T00:00:00"/>
    <n v="63.222000000000001"/>
    <n v="22"/>
    <n v="358.84"/>
    <n v="90821"/>
    <s v="High"/>
    <s v="Low Risk"/>
    <s v="Discount Applied"/>
    <s v="Other"/>
    <n v="761"/>
  </r>
  <r>
    <x v="1"/>
    <n v="0.1"/>
    <n v="62.18"/>
    <n v="10.84"/>
    <n v="3177"/>
    <s v="Laurie Petty"/>
    <s v="Regular Air"/>
    <s v="Home Office"/>
    <s v="Furniture"/>
    <s v="Office Furnishings"/>
    <s v="Medium Box"/>
    <s v="Deflect-o Glass Clear Studded Chair Mats"/>
    <n v="0.63"/>
    <x v="0"/>
    <x v="3"/>
    <s v="Florida"/>
    <x v="810"/>
    <n v="33458"/>
    <d v="2015-03-14T00:00:00"/>
    <d v="2015-03-16T00:00:00"/>
    <n v="-29.666000000000004"/>
    <n v="9"/>
    <n v="511.57"/>
    <n v="90818"/>
    <s v="Low"/>
    <s v="Low Risk"/>
    <s v="Discount Applied"/>
    <s v="Other"/>
    <n v="637"/>
  </r>
  <r>
    <x v="2"/>
    <n v="0.06"/>
    <n v="1.68"/>
    <n v="1"/>
    <n v="3177"/>
    <s v="Laurie Petty"/>
    <s v="Regular Air"/>
    <s v="Home Office"/>
    <s v="Office Supplies"/>
    <s v="Pens &amp; Art Supplies"/>
    <s v="Wrap Bag"/>
    <s v="Prang Dustless Chalk Sticks"/>
    <n v="0.35"/>
    <x v="0"/>
    <x v="3"/>
    <s v="Florida"/>
    <x v="810"/>
    <n v="33458"/>
    <d v="2015-03-31T00:00:00"/>
    <d v="2015-04-02T00:00:00"/>
    <n v="-1319.5"/>
    <n v="5"/>
    <n v="8.65"/>
    <n v="90819"/>
    <s v="Low"/>
    <s v="Low Risk"/>
    <s v="Discount Applied"/>
    <s v="Other"/>
    <n v="1916"/>
  </r>
  <r>
    <x v="4"/>
    <n v="7.0000000000000007E-2"/>
    <n v="35.44"/>
    <n v="7.5"/>
    <n v="3179"/>
    <s v="Marie Pittman"/>
    <s v="Regular Air"/>
    <s v="Home Office"/>
    <s v="Office Supplies"/>
    <s v="Paper"/>
    <s v="Small Box"/>
    <s v="Xerox 1906"/>
    <n v="0.38"/>
    <x v="0"/>
    <x v="2"/>
    <s v="Minnesota"/>
    <x v="811"/>
    <n v="55060"/>
    <d v="2015-06-12T00:00:00"/>
    <d v="2015-06-19T00:00:00"/>
    <n v="262.2"/>
    <n v="11"/>
    <n v="380"/>
    <n v="86989"/>
    <s v="High"/>
    <s v="Low Risk"/>
    <s v="Discount Applied"/>
    <s v="Other"/>
    <n v="735"/>
  </r>
  <r>
    <x v="0"/>
    <n v="0.08"/>
    <n v="170.98"/>
    <n v="35.89"/>
    <n v="3187"/>
    <s v="Sidney Gilliam"/>
    <s v="Delivery Truck"/>
    <s v="Home Office"/>
    <s v="Furniture"/>
    <s v="Bookcases"/>
    <s v="Jumbo Box"/>
    <s v="Rush Hierlooms Collection 1&quot; Thick Stackable Bookcases"/>
    <n v="0.66"/>
    <x v="0"/>
    <x v="3"/>
    <s v="Florida"/>
    <x v="812"/>
    <n v="33569"/>
    <d v="2015-03-02T00:00:00"/>
    <d v="2015-03-04T00:00:00"/>
    <n v="-119.812"/>
    <n v="1"/>
    <n v="199.48"/>
    <n v="89025"/>
    <s v="Low"/>
    <s v="Low Risk"/>
    <s v="Discount Applied"/>
    <s v="Other"/>
    <n v="988"/>
  </r>
  <r>
    <x v="2"/>
    <n v="0.01"/>
    <n v="20.99"/>
    <n v="4.8099999999999996"/>
    <n v="3191"/>
    <s v="Jenny Hawkins"/>
    <s v="Regular Air"/>
    <s v="Home Office"/>
    <s v="Technology"/>
    <s v="Telephones and Communication"/>
    <s v="Medium Box"/>
    <s v="1726 Digital Answering Machine"/>
    <n v="0.57999999999999996"/>
    <x v="0"/>
    <x v="2"/>
    <s v="Wisconsin"/>
    <x v="813"/>
    <n v="54481"/>
    <d v="2015-03-18T00:00:00"/>
    <d v="2015-03-18T00:00:00"/>
    <n v="-9.1079999999999988"/>
    <n v="5"/>
    <n v="93.81"/>
    <n v="86447"/>
    <s v="Low"/>
    <s v="Low Risk"/>
    <s v="Discount Applied"/>
    <s v="Other"/>
    <n v="1269"/>
  </r>
  <r>
    <x v="0"/>
    <n v="0.09"/>
    <n v="35.94"/>
    <n v="6.66"/>
    <n v="3191"/>
    <s v="Jenny Hawkins"/>
    <s v="Regular Air"/>
    <s v="Home Office"/>
    <s v="Office Supplies"/>
    <s v="Envelopes"/>
    <s v="Small Box"/>
    <s v="Tyvek ® Top-Opening Peel &amp; Seel ® Envelopes, Gray"/>
    <n v="0.4"/>
    <x v="0"/>
    <x v="2"/>
    <s v="Wisconsin"/>
    <x v="813"/>
    <n v="54481"/>
    <d v="2015-04-10T00:00:00"/>
    <d v="2015-04-12T00:00:00"/>
    <n v="172.56439999999998"/>
    <n v="9"/>
    <n v="312.22000000000003"/>
    <n v="86448"/>
    <s v="High"/>
    <s v="Low Risk"/>
    <s v="Discount Applied"/>
    <s v="Other"/>
    <n v="808"/>
  </r>
  <r>
    <x v="3"/>
    <n v="0.1"/>
    <n v="4.9800000000000004"/>
    <n v="7.54"/>
    <n v="3194"/>
    <s v="Angela Rose"/>
    <s v="Regular Air"/>
    <s v="Home Office"/>
    <s v="Office Supplies"/>
    <s v="Paper"/>
    <s v="Small Box"/>
    <s v="Xerox 1961"/>
    <n v="0.38"/>
    <x v="0"/>
    <x v="3"/>
    <s v="Florida"/>
    <x v="230"/>
    <n v="34609"/>
    <d v="2015-03-10T00:00:00"/>
    <d v="2015-03-11T00:00:00"/>
    <n v="45.077999999999996"/>
    <n v="9"/>
    <n v="43.84"/>
    <n v="89805"/>
    <s v="High"/>
    <s v="Low Risk"/>
    <s v="Discount Applied"/>
    <s v="Other"/>
    <n v="1584"/>
  </r>
  <r>
    <x v="3"/>
    <n v="0"/>
    <n v="22.84"/>
    <n v="8.18"/>
    <n v="3194"/>
    <s v="Angela Rose"/>
    <s v="Regular Air"/>
    <s v="Home Office"/>
    <s v="Office Supplies"/>
    <s v="Paper"/>
    <s v="Small Box"/>
    <s v="Xerox 1991"/>
    <n v="0.39"/>
    <x v="0"/>
    <x v="3"/>
    <s v="Florida"/>
    <x v="230"/>
    <n v="34609"/>
    <d v="2015-03-10T00:00:00"/>
    <d v="2015-03-12T00:00:00"/>
    <n v="-110.376"/>
    <n v="6"/>
    <n v="141.74"/>
    <n v="89805"/>
    <s v="Low"/>
    <s v="Low Risk"/>
    <s v="No Discount"/>
    <s v="Other"/>
    <n v="1104"/>
  </r>
  <r>
    <x v="1"/>
    <n v="0.03"/>
    <n v="200.97"/>
    <n v="15.59"/>
    <n v="3196"/>
    <s v="Rick Foster Hawkins"/>
    <s v="Delivery Truck"/>
    <s v="Home Office"/>
    <s v="Technology"/>
    <s v="Office Machines"/>
    <s v="Jumbo Drum"/>
    <s v="Hewlett-Packard Deskjet 6122 Color Inkjet Printer"/>
    <n v="0.36"/>
    <x v="0"/>
    <x v="0"/>
    <s v="California"/>
    <x v="49"/>
    <n v="94109"/>
    <d v="2015-02-02T00:00:00"/>
    <d v="2015-02-03T00:00:00"/>
    <n v="1951.3"/>
    <n v="43"/>
    <n v="8717.75"/>
    <n v="24294"/>
    <s v="High"/>
    <s v="Low Risk"/>
    <s v="Discount Applied"/>
    <s v="Other"/>
    <n v="32"/>
  </r>
  <r>
    <x v="1"/>
    <n v="0.03"/>
    <n v="200.97"/>
    <n v="15.59"/>
    <n v="3197"/>
    <s v="Wallace Pugh"/>
    <s v="Delivery Truck"/>
    <s v="Home Office"/>
    <s v="Technology"/>
    <s v="Office Machines"/>
    <s v="Jumbo Drum"/>
    <s v="Hewlett-Packard Deskjet 6122 Color Inkjet Printer"/>
    <n v="0.36"/>
    <x v="0"/>
    <x v="2"/>
    <s v="Illinois"/>
    <x v="814"/>
    <n v="60062"/>
    <d v="2015-02-02T00:00:00"/>
    <d v="2015-02-03T00:00:00"/>
    <n v="1538.7827999999997"/>
    <n v="11"/>
    <n v="2230.12"/>
    <n v="90850"/>
    <s v="High"/>
    <s v="Low Risk"/>
    <s v="Discount Applied"/>
    <s v="Other"/>
    <n v="222"/>
  </r>
  <r>
    <x v="4"/>
    <n v="7.0000000000000007E-2"/>
    <n v="5.98"/>
    <n v="0.96"/>
    <n v="3205"/>
    <s v="Alvin Mullins"/>
    <s v="Regular Air"/>
    <s v="Home Office"/>
    <s v="Office Supplies"/>
    <s v="Pens &amp; Art Supplies"/>
    <s v="Wrap Bag"/>
    <s v="Newell 315"/>
    <n v="0.6"/>
    <x v="0"/>
    <x v="0"/>
    <s v="Idaho"/>
    <x v="803"/>
    <n v="83440"/>
    <d v="2015-03-30T00:00:00"/>
    <d v="2015-04-03T00:00:00"/>
    <n v="32.83"/>
    <n v="10"/>
    <n v="56.4"/>
    <n v="87933"/>
    <s v="High"/>
    <s v="Low Risk"/>
    <s v="Discount Applied"/>
    <s v="Other"/>
    <n v="1486"/>
  </r>
  <r>
    <x v="4"/>
    <n v="0.01"/>
    <n v="39.979999999999997"/>
    <n v="4"/>
    <n v="3206"/>
    <s v="Dana Rankin"/>
    <s v="Regular Air"/>
    <s v="Home Office"/>
    <s v="Technology"/>
    <s v="Computer Peripherals"/>
    <s v="Small Box"/>
    <s v="Microsoft Natural Keyboard Elite"/>
    <n v="0.7"/>
    <x v="0"/>
    <x v="0"/>
    <s v="Idaho"/>
    <x v="815"/>
    <n v="83301"/>
    <d v="2015-03-30T00:00:00"/>
    <d v="2015-04-04T00:00:00"/>
    <n v="51.590000000000053"/>
    <n v="6"/>
    <n v="257.52"/>
    <n v="87933"/>
    <s v="High"/>
    <s v="Low Risk"/>
    <s v="Discount Applied"/>
    <s v="Other"/>
    <n v="885"/>
  </r>
  <r>
    <x v="1"/>
    <n v="0.06"/>
    <n v="218.08"/>
    <n v="18.059999999999999"/>
    <n v="3206"/>
    <s v="Dana Rankin"/>
    <s v="Express Air"/>
    <s v="Home Office"/>
    <s v="Furniture"/>
    <s v="Chairs &amp; Chairmats"/>
    <s v="Large Box"/>
    <s v="Lifetime Advantage™ Folding Chairs, 4/Carton"/>
    <n v="0.56999999999999995"/>
    <x v="0"/>
    <x v="0"/>
    <s v="Idaho"/>
    <x v="815"/>
    <n v="83301"/>
    <d v="2015-05-21T00:00:00"/>
    <d v="2015-05-23T00:00:00"/>
    <n v="969.42"/>
    <n v="7"/>
    <n v="1488.51"/>
    <n v="87934"/>
    <s v="High"/>
    <s v="Low Risk"/>
    <s v="Discount Applied"/>
    <s v="Other"/>
    <n v="315"/>
  </r>
  <r>
    <x v="1"/>
    <n v="0.05"/>
    <n v="35.44"/>
    <n v="5.09"/>
    <n v="3206"/>
    <s v="Dana Rankin"/>
    <s v="Regular Air"/>
    <s v="Home Office"/>
    <s v="Office Supplies"/>
    <s v="Paper"/>
    <s v="Small Box"/>
    <s v="Xerox 1932"/>
    <n v="0.38"/>
    <x v="0"/>
    <x v="0"/>
    <s v="Idaho"/>
    <x v="815"/>
    <n v="83301"/>
    <d v="2015-05-28T00:00:00"/>
    <d v="2015-05-29T00:00:00"/>
    <n v="553.33169999999996"/>
    <n v="23"/>
    <n v="801.93"/>
    <n v="87935"/>
    <s v="High"/>
    <s v="Low Risk"/>
    <s v="Discount Applied"/>
    <s v="Other"/>
    <n v="489"/>
  </r>
  <r>
    <x v="2"/>
    <n v="0.03"/>
    <n v="4.9800000000000004"/>
    <n v="4.62"/>
    <n v="3209"/>
    <s v="Elsie Floyd"/>
    <s v="Express Air"/>
    <s v="Home Office"/>
    <s v="Technology"/>
    <s v="Computer Peripherals"/>
    <s v="Small Pack"/>
    <s v="Imation 3.5&quot;, DISKETTE 44766 HGHLD3.52HD/FM, 10/Pack"/>
    <n v="0.64"/>
    <x v="0"/>
    <x v="0"/>
    <s v="California"/>
    <x v="816"/>
    <n v="90210"/>
    <d v="2015-06-28T00:00:00"/>
    <d v="2015-06-29T00:00:00"/>
    <n v="-30.45"/>
    <n v="8"/>
    <n v="44.24"/>
    <n v="90739"/>
    <s v="Low"/>
    <s v="Low Risk"/>
    <s v="Discount Applied"/>
    <s v="Other"/>
    <n v="1582"/>
  </r>
  <r>
    <x v="0"/>
    <n v="0.1"/>
    <n v="7.31"/>
    <n v="0.49"/>
    <n v="3211"/>
    <s v="Jonathan Crabtree"/>
    <s v="Regular Air"/>
    <s v="Home Office"/>
    <s v="Office Supplies"/>
    <s v="Labels"/>
    <s v="Small Box"/>
    <s v="Self-Adhesive Address Labels for Typewriters by Universal"/>
    <n v="0.38"/>
    <x v="0"/>
    <x v="2"/>
    <s v="Illinois"/>
    <x v="817"/>
    <n v="60101"/>
    <d v="2015-02-15T00:00:00"/>
    <d v="2015-02-16T00:00:00"/>
    <n v="55.020599999999995"/>
    <n v="12"/>
    <n v="79.739999999999995"/>
    <n v="91522"/>
    <s v="High"/>
    <s v="Low Risk"/>
    <s v="Discount Applied"/>
    <s v="Other"/>
    <n v="1337"/>
  </r>
  <r>
    <x v="0"/>
    <n v="0.1"/>
    <n v="20.99"/>
    <n v="2.5"/>
    <n v="3211"/>
    <s v="Jonathan Crabtree"/>
    <s v="Regular Air"/>
    <s v="Home Office"/>
    <s v="Technology"/>
    <s v="Telephones and Communication"/>
    <s v="Wrap Bag"/>
    <s v="Accessory37"/>
    <n v="0.81"/>
    <x v="0"/>
    <x v="2"/>
    <s v="Illinois"/>
    <x v="817"/>
    <n v="60101"/>
    <d v="2015-02-15T00:00:00"/>
    <d v="2015-02-16T00:00:00"/>
    <n v="-43.65504"/>
    <n v="23"/>
    <n v="392.45"/>
    <n v="91522"/>
    <s v="Low"/>
    <s v="Low Risk"/>
    <s v="Discount Applied"/>
    <s v="Other"/>
    <n v="722"/>
  </r>
  <r>
    <x v="1"/>
    <n v="0.03"/>
    <n v="6.68"/>
    <n v="1.5"/>
    <n v="3221"/>
    <s v="Sean Pugh"/>
    <s v="Regular Air"/>
    <s v="Home Office"/>
    <s v="Office Supplies"/>
    <s v="Pens &amp; Art Supplies"/>
    <s v="Wrap Bag"/>
    <s v="Sanford Liquid Accent Highlighters"/>
    <n v="0.48"/>
    <x v="0"/>
    <x v="3"/>
    <s v="Florida"/>
    <x v="818"/>
    <n v="33322"/>
    <d v="2015-04-12T00:00:00"/>
    <d v="2015-04-13T00:00:00"/>
    <n v="-577.30400000000009"/>
    <n v="7"/>
    <n v="48.32"/>
    <n v="90815"/>
    <s v="Low"/>
    <s v="Low Risk"/>
    <s v="Discount Applied"/>
    <s v="Other"/>
    <n v="1545"/>
  </r>
  <r>
    <x v="0"/>
    <n v="0.04"/>
    <n v="39.479999999999997"/>
    <n v="1.99"/>
    <n v="3222"/>
    <s v="Diane Lu"/>
    <s v="Express Air"/>
    <s v="Home Office"/>
    <s v="Technology"/>
    <s v="Computer Peripherals"/>
    <s v="Small Pack"/>
    <s v="80 Minute CD-R Spindle, 100/Pack - Staples"/>
    <n v="0.54"/>
    <x v="0"/>
    <x v="3"/>
    <s v="Florida"/>
    <x v="819"/>
    <n v="32303"/>
    <d v="2015-03-19T00:00:00"/>
    <d v="2015-03-19T00:00:00"/>
    <n v="-1535.4864000000002"/>
    <n v="8"/>
    <n v="332.16"/>
    <n v="90814"/>
    <s v="Low"/>
    <s v="Low Risk"/>
    <s v="Discount Applied"/>
    <s v="Other"/>
    <n v="789"/>
  </r>
  <r>
    <x v="0"/>
    <n v="0"/>
    <n v="8.1199999999999992"/>
    <n v="2.83"/>
    <n v="3222"/>
    <s v="Diane Lu"/>
    <s v="Regular Air"/>
    <s v="Home Office"/>
    <s v="Technology"/>
    <s v="Computer Peripherals"/>
    <s v="Small Pack"/>
    <s v="Imation Neon Mac Format Diskettes, 10/Pack"/>
    <n v="0.77"/>
    <x v="0"/>
    <x v="3"/>
    <s v="Florida"/>
    <x v="819"/>
    <n v="32303"/>
    <d v="2015-03-19T00:00:00"/>
    <d v="2015-03-20T00:00:00"/>
    <n v="-159.32"/>
    <n v="17"/>
    <n v="147.62"/>
    <n v="90814"/>
    <s v="Low"/>
    <s v="Low Risk"/>
    <s v="No Discount"/>
    <s v="Other"/>
    <n v="1091"/>
  </r>
  <r>
    <x v="2"/>
    <n v="0.06"/>
    <n v="60.98"/>
    <n v="30"/>
    <n v="3224"/>
    <s v="Claudia White"/>
    <s v="Delivery Truck"/>
    <s v="Home Office"/>
    <s v="Furniture"/>
    <s v="Chairs &amp; Chairmats"/>
    <s v="Jumbo Drum"/>
    <s v="Novimex Fabric Task Chair"/>
    <n v="0.7"/>
    <x v="0"/>
    <x v="3"/>
    <s v="Tennessee"/>
    <x v="820"/>
    <n v="37066"/>
    <d v="2015-04-01T00:00:00"/>
    <d v="2015-04-02T00:00:00"/>
    <n v="-74.088000000000008"/>
    <n v="2"/>
    <n v="125.9"/>
    <n v="86508"/>
    <s v="Low"/>
    <s v="Low Risk"/>
    <s v="Discount Applied"/>
    <s v="Other"/>
    <n v="1148"/>
  </r>
  <r>
    <x v="1"/>
    <n v="0.1"/>
    <n v="208.16"/>
    <n v="68.02"/>
    <n v="3225"/>
    <s v="Robyn Crawford"/>
    <s v="Delivery Truck"/>
    <s v="Home Office"/>
    <s v="Office Supplies"/>
    <s v="Appliances"/>
    <s v="Jumbo Drum"/>
    <s v="1.7 Cubic Foot Compact &quot;Cube&quot; Office Refrigerators"/>
    <n v="0.57999999999999996"/>
    <x v="0"/>
    <x v="3"/>
    <s v="Tennessee"/>
    <x v="821"/>
    <n v="38138"/>
    <d v="2015-01-14T00:00:00"/>
    <d v="2015-01-14T00:00:00"/>
    <n v="-137.52199999999999"/>
    <n v="4"/>
    <n v="768.81"/>
    <n v="86507"/>
    <s v="Low"/>
    <s v="Low Risk"/>
    <s v="Discount Applied"/>
    <s v="Other"/>
    <n v="498"/>
  </r>
  <r>
    <x v="1"/>
    <n v="7.0000000000000007E-2"/>
    <n v="90.48"/>
    <n v="19.989999999999998"/>
    <n v="3226"/>
    <s v="Arthur Gold"/>
    <s v="Regular Air"/>
    <s v="Home Office"/>
    <s v="Office Supplies"/>
    <s v="Envelopes"/>
    <s v="Small Box"/>
    <s v="Tyvek® Side-Opening Peel &amp; Seel® Expanding Envelopes"/>
    <n v="0.4"/>
    <x v="0"/>
    <x v="3"/>
    <s v="Tennessee"/>
    <x v="822"/>
    <n v="37075"/>
    <d v="2015-01-14T00:00:00"/>
    <d v="2015-01-15T00:00:00"/>
    <n v="-11.815999999999999"/>
    <n v="2"/>
    <n v="183.39"/>
    <n v="86507"/>
    <s v="Low"/>
    <s v="Low Risk"/>
    <s v="Discount Applied"/>
    <s v="Other"/>
    <n v="1019"/>
  </r>
  <r>
    <x v="1"/>
    <n v="0.01"/>
    <n v="9.48"/>
    <n v="7.29"/>
    <n v="3226"/>
    <s v="Arthur Gold"/>
    <s v="Express Air"/>
    <s v="Home Office"/>
    <s v="Furniture"/>
    <s v="Office Furnishings"/>
    <s v="Small Pack"/>
    <s v="DAX Two-Tone Rosewood/Black Document Frame, Desktop, 5 x 7"/>
    <n v="0.45"/>
    <x v="0"/>
    <x v="3"/>
    <s v="Tennessee"/>
    <x v="822"/>
    <n v="37075"/>
    <d v="2015-01-14T00:00:00"/>
    <d v="2015-01-16T00:00:00"/>
    <n v="238.93379999999999"/>
    <n v="1"/>
    <n v="12.9"/>
    <n v="86507"/>
    <s v="High"/>
    <s v="Low Risk"/>
    <s v="Discount Applied"/>
    <s v="Other"/>
    <n v="1884"/>
  </r>
  <r>
    <x v="1"/>
    <n v="0.02"/>
    <n v="4.28"/>
    <n v="0.94"/>
    <n v="3226"/>
    <s v="Arthur Gold"/>
    <s v="Regular Air"/>
    <s v="Home Office"/>
    <s v="Office Supplies"/>
    <s v="Pens &amp; Art Supplies"/>
    <s v="Wrap Bag"/>
    <s v="Newell 336"/>
    <n v="0.56000000000000005"/>
    <x v="0"/>
    <x v="3"/>
    <s v="Tennessee"/>
    <x v="822"/>
    <n v="37075"/>
    <d v="2015-01-14T00:00:00"/>
    <d v="2015-01-15T00:00:00"/>
    <n v="-105.126"/>
    <n v="4"/>
    <n v="17.89"/>
    <n v="86507"/>
    <s v="Low"/>
    <s v="Low Risk"/>
    <s v="Discount Applied"/>
    <s v="Other"/>
    <n v="1838"/>
  </r>
  <r>
    <x v="3"/>
    <n v="0.06"/>
    <n v="22.24"/>
    <n v="1.99"/>
    <n v="3226"/>
    <s v="Arthur Gold"/>
    <s v="Regular Air"/>
    <s v="Home Office"/>
    <s v="Technology"/>
    <s v="Computer Peripherals"/>
    <s v="Small Pack"/>
    <s v="Verbatim DVD-R, 3.95GB, SR, Mitsubishi Branded, Jewel"/>
    <n v="0.43"/>
    <x v="0"/>
    <x v="3"/>
    <s v="Tennessee"/>
    <x v="822"/>
    <n v="37075"/>
    <d v="2015-06-28T00:00:00"/>
    <d v="2015-06-30T00:00:00"/>
    <n v="95.387999999999991"/>
    <n v="12"/>
    <n v="255.88"/>
    <n v="86509"/>
    <s v="High"/>
    <s v="Low Risk"/>
    <s v="Discount Applied"/>
    <s v="Other"/>
    <n v="890"/>
  </r>
  <r>
    <x v="1"/>
    <n v="0.01"/>
    <n v="24.95"/>
    <n v="2.99"/>
    <n v="3229"/>
    <s v="Sharon Kessler"/>
    <s v="Regular Air"/>
    <s v="Home Office"/>
    <s v="Office Supplies"/>
    <s v="Binders and Binder Accessories"/>
    <s v="Small Box"/>
    <s v="Large Capacity Hanging Post Binders"/>
    <n v="0.39"/>
    <x v="0"/>
    <x v="2"/>
    <s v="Wisconsin"/>
    <x v="823"/>
    <n v="54880"/>
    <d v="2015-01-21T00:00:00"/>
    <d v="2015-01-22T00:00:00"/>
    <n v="261.38579999999996"/>
    <n v="15"/>
    <n v="378.82"/>
    <n v="87435"/>
    <s v="High"/>
    <s v="Low Risk"/>
    <s v="Discount Applied"/>
    <s v="Other"/>
    <n v="738"/>
  </r>
  <r>
    <x v="1"/>
    <n v="0"/>
    <n v="15.98"/>
    <n v="8.99"/>
    <n v="3230"/>
    <s v="Monica Stuart"/>
    <s v="Regular Air"/>
    <s v="Home Office"/>
    <s v="Technology"/>
    <s v="Computer Peripherals"/>
    <s v="Small Pack"/>
    <s v="Imation 3.5&quot; DS/HD IBM Formatted Diskettes, 50/Pack"/>
    <n v="0.64"/>
    <x v="0"/>
    <x v="2"/>
    <s v="Wisconsin"/>
    <x v="824"/>
    <n v="53186"/>
    <d v="2015-01-21T00:00:00"/>
    <d v="2015-01-23T00:00:00"/>
    <n v="-135.46"/>
    <n v="9"/>
    <n v="152.18"/>
    <n v="87435"/>
    <s v="Low"/>
    <s v="Low Risk"/>
    <s v="No Discount"/>
    <s v="Other"/>
    <n v="1075"/>
  </r>
  <r>
    <x v="2"/>
    <n v="0.06"/>
    <n v="4.91"/>
    <n v="5.68"/>
    <n v="3230"/>
    <s v="Monica Stuart"/>
    <s v="Express Air"/>
    <s v="Home Office"/>
    <s v="Office Supplies"/>
    <s v="Binders and Binder Accessories"/>
    <s v="Small Box"/>
    <s v="Acco Pressboard Covers with Storage Hooks, 14 7/8&quot; x 11&quot;, Light Blue"/>
    <n v="0.36"/>
    <x v="0"/>
    <x v="2"/>
    <s v="Wisconsin"/>
    <x v="824"/>
    <n v="53186"/>
    <d v="2015-06-13T00:00:00"/>
    <d v="2015-06-13T00:00:00"/>
    <n v="-31.68825"/>
    <n v="10"/>
    <n v="53.89"/>
    <n v="87436"/>
    <s v="Low"/>
    <s v="Low Risk"/>
    <s v="Discount Applied"/>
    <s v="Other"/>
    <n v="1505"/>
  </r>
  <r>
    <x v="2"/>
    <n v="7.0000000000000007E-2"/>
    <n v="48.94"/>
    <n v="5.86"/>
    <n v="3230"/>
    <s v="Monica Stuart"/>
    <s v="Express Air"/>
    <s v="Home Office"/>
    <s v="Office Supplies"/>
    <s v="Paper"/>
    <s v="Small Box"/>
    <s v="Xerox 1916"/>
    <n v="0.35"/>
    <x v="0"/>
    <x v="2"/>
    <s v="Wisconsin"/>
    <x v="824"/>
    <n v="53186"/>
    <d v="2015-06-13T00:00:00"/>
    <d v="2015-06-14T00:00:00"/>
    <n v="690.70379999999989"/>
    <n v="21"/>
    <n v="1001.02"/>
    <n v="87436"/>
    <s v="High"/>
    <s v="Low Risk"/>
    <s v="Discount Applied"/>
    <s v="Other"/>
    <n v="422"/>
  </r>
  <r>
    <x v="4"/>
    <n v="0.06"/>
    <n v="115.99"/>
    <n v="5.92"/>
    <n v="3238"/>
    <s v="Kathleen P Bloom"/>
    <s v="Regular Air"/>
    <s v="Home Office"/>
    <s v="Technology"/>
    <s v="Telephones and Communication"/>
    <s v="Small Box"/>
    <s v="8890"/>
    <n v="0.57999999999999996"/>
    <x v="0"/>
    <x v="0"/>
    <s v="Oregon"/>
    <x v="825"/>
    <n v="97330"/>
    <d v="2015-06-04T00:00:00"/>
    <d v="2015-06-06T00:00:00"/>
    <n v="-13.068000000000001"/>
    <n v="5"/>
    <n v="495.82"/>
    <n v="89564"/>
    <s v="Low"/>
    <s v="Low Risk"/>
    <s v="Discount Applied"/>
    <s v="Other"/>
    <n v="646"/>
  </r>
  <r>
    <x v="0"/>
    <n v="0"/>
    <n v="7.28"/>
    <n v="3.52"/>
    <n v="3243"/>
    <s v="Marlene Phillips"/>
    <s v="Regular Air"/>
    <s v="Home Office"/>
    <s v="Technology"/>
    <s v="Computer Peripherals"/>
    <s v="Small Pack"/>
    <s v="Imation 3.5&quot; DS-HD Macintosh Formatted Diskettes, 10/Pack"/>
    <n v="0.68"/>
    <x v="0"/>
    <x v="1"/>
    <s v="Connecticut"/>
    <x v="222"/>
    <n v="6010"/>
    <d v="2015-06-10T00:00:00"/>
    <d v="2015-06-10T00:00:00"/>
    <n v="-25.103999999999999"/>
    <n v="3"/>
    <n v="24.44"/>
    <n v="88329"/>
    <s v="Low"/>
    <s v="Low Risk"/>
    <s v="No Discount"/>
    <s v="Other"/>
    <n v="1775"/>
  </r>
  <r>
    <x v="4"/>
    <n v="0.06"/>
    <n v="5.18"/>
    <n v="2.04"/>
    <n v="3246"/>
    <s v="Wanda Harris"/>
    <s v="Regular Air"/>
    <s v="Home Office"/>
    <s v="Office Supplies"/>
    <s v="Paper"/>
    <s v="Wrap Bag"/>
    <s v="Array® Memo Cubes"/>
    <n v="0.36"/>
    <x v="0"/>
    <x v="1"/>
    <s v="New Hampshire"/>
    <x v="826"/>
    <n v="3051"/>
    <d v="2015-04-01T00:00:00"/>
    <d v="2015-04-01T00:00:00"/>
    <n v="1.9504000000000001"/>
    <n v="4"/>
    <n v="21.86"/>
    <n v="88330"/>
    <s v="High"/>
    <s v="Low Risk"/>
    <s v="Discount Applied"/>
    <s v="Other"/>
    <n v="1792"/>
  </r>
  <r>
    <x v="0"/>
    <n v="7.0000000000000007E-2"/>
    <n v="2.78"/>
    <n v="1.49"/>
    <n v="3248"/>
    <s v="Earl Donnelly"/>
    <s v="Regular Air"/>
    <s v="Home Office"/>
    <s v="Office Supplies"/>
    <s v="Binders and Binder Accessories"/>
    <s v="Small Box"/>
    <s v="Wilson Jones Suede Grain Vinyl Binders"/>
    <n v="0.36"/>
    <x v="0"/>
    <x v="3"/>
    <s v="Louisiana"/>
    <x v="827"/>
    <n v="70458"/>
    <d v="2015-05-07T00:00:00"/>
    <d v="2015-05-08T00:00:00"/>
    <n v="-340.53109999999998"/>
    <n v="17"/>
    <n v="47.12"/>
    <n v="87297"/>
    <s v="Low"/>
    <s v="Low Risk"/>
    <s v="Discount Applied"/>
    <s v="Other"/>
    <n v="1555"/>
  </r>
  <r>
    <x v="0"/>
    <n v="0.03"/>
    <n v="42.8"/>
    <n v="2.99"/>
    <n v="3249"/>
    <s v="Nicole Goldstein"/>
    <s v="Regular Air"/>
    <s v="Home Office"/>
    <s v="Office Supplies"/>
    <s v="Binders and Binder Accessories"/>
    <s v="Small Box"/>
    <s v="Wilson Jones Elliptical Ring 3 1/2&quot; Capacity Binders, 800 sheets"/>
    <n v="0.36"/>
    <x v="0"/>
    <x v="1"/>
    <s v="Maryland"/>
    <x v="828"/>
    <n v="21403"/>
    <d v="2015-05-23T00:00:00"/>
    <d v="2015-05-24T00:00:00"/>
    <n v="462.92099999999994"/>
    <n v="16"/>
    <n v="670.9"/>
    <n v="87298"/>
    <s v="High"/>
    <s v="Low Risk"/>
    <s v="Discount Applied"/>
    <s v="Other"/>
    <n v="541"/>
  </r>
  <r>
    <x v="2"/>
    <n v="0.02"/>
    <n v="5.28"/>
    <n v="6.26"/>
    <n v="3251"/>
    <s v="Peter Brooks"/>
    <s v="Regular Air"/>
    <s v="Home Office"/>
    <s v="Office Supplies"/>
    <s v="Paper"/>
    <s v="Small Box"/>
    <s v="Xerox 1928"/>
    <n v="0.4"/>
    <x v="0"/>
    <x v="1"/>
    <s v="New York"/>
    <x v="8"/>
    <n v="10112"/>
    <d v="2015-06-11T00:00:00"/>
    <d v="2015-06-12T00:00:00"/>
    <n v="-131.16"/>
    <n v="76"/>
    <n v="412.72"/>
    <n v="39076"/>
    <s v="Low"/>
    <s v="Low Risk"/>
    <s v="Discount Applied"/>
    <s v="Other"/>
    <n v="707"/>
  </r>
  <r>
    <x v="2"/>
    <n v="0.01"/>
    <n v="11.34"/>
    <n v="5.01"/>
    <n v="3252"/>
    <s v="Milton Harrell"/>
    <s v="Regular Air"/>
    <s v="Home Office"/>
    <s v="Office Supplies"/>
    <s v="Paper"/>
    <s v="Small Box"/>
    <s v="Xerox 188"/>
    <n v="0.36"/>
    <x v="0"/>
    <x v="1"/>
    <s v="New York"/>
    <x v="829"/>
    <n v="12306"/>
    <d v="2015-03-30T00:00:00"/>
    <d v="2015-04-01T00:00:00"/>
    <n v="-11.83"/>
    <n v="1"/>
    <n v="14.52"/>
    <n v="87296"/>
    <s v="Low"/>
    <s v="Low Risk"/>
    <s v="Discount Applied"/>
    <s v="Other"/>
    <n v="1872"/>
  </r>
  <r>
    <x v="2"/>
    <n v="0.02"/>
    <n v="5.28"/>
    <n v="6.26"/>
    <n v="3252"/>
    <s v="Milton Harrell"/>
    <s v="Regular Air"/>
    <s v="Home Office"/>
    <s v="Office Supplies"/>
    <s v="Paper"/>
    <s v="Small Box"/>
    <s v="Xerox 1928"/>
    <n v="0.4"/>
    <x v="0"/>
    <x v="1"/>
    <s v="New York"/>
    <x v="829"/>
    <n v="12306"/>
    <d v="2015-06-11T00:00:00"/>
    <d v="2015-06-12T00:00:00"/>
    <n v="-65.58"/>
    <n v="19"/>
    <n v="103.18"/>
    <n v="87299"/>
    <s v="Low"/>
    <s v="Low Risk"/>
    <s v="Discount Applied"/>
    <s v="Other"/>
    <n v="1221"/>
  </r>
  <r>
    <x v="2"/>
    <n v="0.06"/>
    <n v="47.98"/>
    <n v="3.61"/>
    <n v="3255"/>
    <s v="Maureen Whitley"/>
    <s v="Regular Air"/>
    <s v="Home Office"/>
    <s v="Technology"/>
    <s v="Computer Peripherals"/>
    <s v="Small Pack"/>
    <s v="DS/HD IBM Formatted Diskettes, 200/Pack - Staples"/>
    <n v="0.71"/>
    <x v="0"/>
    <x v="3"/>
    <s v="Florida"/>
    <x v="830"/>
    <n v="33319"/>
    <d v="2015-02-18T00:00:00"/>
    <d v="2015-02-20T00:00:00"/>
    <n v="596.80799999999999"/>
    <n v="2"/>
    <n v="97.96"/>
    <n v="90488"/>
    <s v="High"/>
    <s v="Low Risk"/>
    <s v="Discount Applied"/>
    <s v="Other"/>
    <n v="1252"/>
  </r>
  <r>
    <x v="1"/>
    <n v="0.01"/>
    <n v="349.45"/>
    <n v="60"/>
    <n v="3257"/>
    <s v="Sharon Marcus"/>
    <s v="Delivery Truck"/>
    <s v="Home Office"/>
    <s v="Furniture"/>
    <s v="Tables"/>
    <s v="Jumbo Drum"/>
    <s v="SAFCO PlanMaster Heigh-Adjustable Drafting Table Base, 43w x 30d x 30-37h, Black"/>
    <m/>
    <x v="0"/>
    <x v="0"/>
    <s v="Washington"/>
    <x v="831"/>
    <n v="98632"/>
    <d v="2015-05-26T00:00:00"/>
    <d v="2015-05-27T00:00:00"/>
    <n v="3739.3928999999998"/>
    <n v="15"/>
    <n v="5419.41"/>
    <n v="88825"/>
    <s v="High"/>
    <s v="High Risk"/>
    <s v="Discount Applied"/>
    <s v="Other"/>
    <n v="84"/>
  </r>
  <r>
    <x v="3"/>
    <n v="0"/>
    <n v="25.38"/>
    <n v="8.99"/>
    <n v="3257"/>
    <s v="Sharon Marcus"/>
    <s v="Regular Air"/>
    <s v="Home Office"/>
    <s v="Furniture"/>
    <s v="Office Furnishings"/>
    <s v="Small Pack"/>
    <s v="Executive Impressions 13&quot; Chairman Wall Clock"/>
    <n v="0.5"/>
    <x v="0"/>
    <x v="0"/>
    <s v="Washington"/>
    <x v="831"/>
    <n v="98632"/>
    <d v="2015-05-13T00:00:00"/>
    <d v="2015-05-15T00:00:00"/>
    <n v="470.33799999999997"/>
    <n v="26"/>
    <n v="700.41"/>
    <n v="88826"/>
    <s v="High"/>
    <s v="Low Risk"/>
    <s v="No Discount"/>
    <s v="High Profit Non-Standard Shipping"/>
    <n v="530"/>
  </r>
  <r>
    <x v="1"/>
    <n v="0.02"/>
    <n v="55.94"/>
    <n v="6.55"/>
    <n v="3258"/>
    <s v="Gretchen Best Wilkins"/>
    <s v="Regular Air"/>
    <s v="Home Office"/>
    <s v="Technology"/>
    <s v="Computer Peripherals"/>
    <s v="Small Box"/>
    <s v="Fellowes Smart Design 104-Key Enhanced Keyboard, PS/2 Adapter, Platinum"/>
    <n v="0.68"/>
    <x v="0"/>
    <x v="0"/>
    <s v="Washington"/>
    <x v="832"/>
    <n v="98037"/>
    <d v="2015-03-21T00:00:00"/>
    <d v="2015-03-23T00:00:00"/>
    <n v="401.85"/>
    <n v="11"/>
    <n v="646.88"/>
    <n v="88824"/>
    <s v="High"/>
    <s v="Low Risk"/>
    <s v="Discount Applied"/>
    <s v="Other"/>
    <n v="556"/>
  </r>
  <r>
    <x v="1"/>
    <n v="7.0000000000000007E-2"/>
    <n v="105.34"/>
    <n v="24.49"/>
    <n v="3261"/>
    <s v="Steven Long"/>
    <s v="Express Air"/>
    <s v="Home Office"/>
    <s v="Furniture"/>
    <s v="Office Furnishings"/>
    <s v="Large Box"/>
    <s v="Deflect-o DuraMat Antistatic Studded Beveled Mat for Medium Pile Carpeting"/>
    <n v="0.61"/>
    <x v="0"/>
    <x v="2"/>
    <s v="Michigan"/>
    <x v="833"/>
    <n v="49221"/>
    <d v="2015-06-25T00:00:00"/>
    <d v="2015-06-26T00:00:00"/>
    <n v="710.67239999999993"/>
    <n v="10"/>
    <n v="1029.96"/>
    <n v="90296"/>
    <s v="High"/>
    <s v="Low Risk"/>
    <s v="Discount Applied"/>
    <s v="Other"/>
    <n v="414"/>
  </r>
  <r>
    <x v="3"/>
    <n v="0.04"/>
    <n v="9.99"/>
    <n v="11.59"/>
    <n v="3264"/>
    <s v="Becky Puckett"/>
    <s v="Regular Air"/>
    <s v="Home Office"/>
    <s v="Office Supplies"/>
    <s v="Paper"/>
    <s v="Small Box"/>
    <s v="Hammermill Color Copier Paper (28Lb. and 96 Bright)"/>
    <n v="0.4"/>
    <x v="0"/>
    <x v="0"/>
    <s v="California"/>
    <x v="834"/>
    <n v="95501"/>
    <d v="2015-05-19T00:00:00"/>
    <d v="2015-05-21T00:00:00"/>
    <n v="-92.32"/>
    <n v="5"/>
    <n v="52.09"/>
    <n v="89835"/>
    <s v="Low"/>
    <s v="Low Risk"/>
    <s v="Discount Applied"/>
    <s v="Other"/>
    <n v="1521"/>
  </r>
  <r>
    <x v="2"/>
    <n v="0"/>
    <n v="122.99"/>
    <n v="70.2"/>
    <n v="3266"/>
    <s v="Edgar Kumar"/>
    <s v="Delivery Truck"/>
    <s v="Home Office"/>
    <s v="Furniture"/>
    <s v="Chairs &amp; Chairmats"/>
    <s v="Jumbo Drum"/>
    <s v="Global High-Back Leather Tilter, Burgundy"/>
    <n v="0.74"/>
    <x v="0"/>
    <x v="1"/>
    <s v="Maine"/>
    <x v="91"/>
    <n v="4073"/>
    <d v="2015-01-28T00:00:00"/>
    <d v="2015-01-29T00:00:00"/>
    <n v="-1764.29"/>
    <n v="14"/>
    <n v="1794.88"/>
    <n v="89836"/>
    <s v="Low"/>
    <s v="Low Risk"/>
    <s v="No Discount"/>
    <s v="Other"/>
    <n v="273"/>
  </r>
  <r>
    <x v="2"/>
    <n v="0.01"/>
    <n v="60.97"/>
    <n v="4.5"/>
    <n v="3269"/>
    <s v="Billie Stern"/>
    <s v="Express Air"/>
    <s v="Home Office"/>
    <s v="Office Supplies"/>
    <s v="Appliances"/>
    <s v="Small Box"/>
    <s v="Tripp Lite Isotel 6 Outlet Surge Protector with Fax/Modem Protection"/>
    <n v="0.56000000000000005"/>
    <x v="0"/>
    <x v="1"/>
    <s v="New Jersey"/>
    <x v="835"/>
    <n v="7060"/>
    <d v="2015-01-28T00:00:00"/>
    <d v="2015-01-30T00:00:00"/>
    <n v="527.87759999999992"/>
    <n v="12"/>
    <n v="765.04"/>
    <n v="89836"/>
    <s v="High"/>
    <s v="Low Risk"/>
    <s v="Discount Applied"/>
    <s v="Other"/>
    <n v="500"/>
  </r>
  <r>
    <x v="4"/>
    <n v="0.02"/>
    <n v="13.48"/>
    <n v="4.51"/>
    <n v="3275"/>
    <s v="Tamara Dickinson"/>
    <s v="Regular Air"/>
    <s v="Home Office"/>
    <s v="Office Supplies"/>
    <s v="Storage &amp; Organization"/>
    <s v="Small Box"/>
    <s v="Tenex Personal Project File with Scoop Front Design, Black"/>
    <n v="0.59"/>
    <x v="0"/>
    <x v="0"/>
    <s v="Washington"/>
    <x v="521"/>
    <n v="98273"/>
    <d v="2015-03-21T00:00:00"/>
    <d v="2015-03-23T00:00:00"/>
    <n v="34.520000000000003"/>
    <n v="9"/>
    <n v="127.12"/>
    <n v="86233"/>
    <s v="High"/>
    <s v="Low Risk"/>
    <s v="Discount Applied"/>
    <s v="Other"/>
    <n v="1145"/>
  </r>
  <r>
    <x v="4"/>
    <n v="0.04"/>
    <n v="449.99"/>
    <n v="24.49"/>
    <n v="3275"/>
    <s v="Tamara Dickinson"/>
    <s v="Regular Air"/>
    <s v="Home Office"/>
    <s v="Technology"/>
    <s v="Copiers and Fax"/>
    <s v="Large Box"/>
    <s v="Canon PC940 Copier"/>
    <n v="0.52"/>
    <x v="0"/>
    <x v="0"/>
    <s v="Washington"/>
    <x v="521"/>
    <n v="98273"/>
    <d v="2015-01-01T00:00:00"/>
    <d v="2015-01-05T00:00:00"/>
    <n v="3576.8840999999998"/>
    <n v="12"/>
    <n v="5183.8900000000003"/>
    <n v="86234"/>
    <s v="High"/>
    <s v="Low Risk"/>
    <s v="Discount Applied"/>
    <s v="Other"/>
    <n v="90"/>
  </r>
  <r>
    <x v="4"/>
    <n v="0.01"/>
    <n v="5.84"/>
    <n v="1.2"/>
    <n v="3275"/>
    <s v="Tamara Dickinson"/>
    <s v="Regular Air"/>
    <s v="Home Office"/>
    <s v="Office Supplies"/>
    <s v="Pens &amp; Art Supplies"/>
    <s v="Wrap Bag"/>
    <s v="Newell 312"/>
    <n v="0.55000000000000004"/>
    <x v="0"/>
    <x v="0"/>
    <s v="Washington"/>
    <x v="521"/>
    <n v="98273"/>
    <d v="2015-01-01T00:00:00"/>
    <d v="2015-01-10T00:00:00"/>
    <n v="20.38"/>
    <n v="6"/>
    <n v="36.090000000000003"/>
    <n v="86234"/>
    <s v="High"/>
    <s v="Low Risk"/>
    <s v="Discount Applied"/>
    <s v="Other"/>
    <n v="1653"/>
  </r>
  <r>
    <x v="0"/>
    <n v="0.06"/>
    <n v="89.83"/>
    <n v="35"/>
    <n v="3279"/>
    <s v="Ricky Allred"/>
    <s v="Regular Air"/>
    <s v="Home Office"/>
    <s v="Office Supplies"/>
    <s v="Storage &amp; Organization"/>
    <s v="Large Box"/>
    <s v="Fellowes Officeware™ Wire Shelving"/>
    <n v="0.83"/>
    <x v="0"/>
    <x v="3"/>
    <s v="South Carolina"/>
    <x v="725"/>
    <n v="29203"/>
    <d v="2015-04-06T00:00:00"/>
    <d v="2015-04-08T00:00:00"/>
    <n v="31.11"/>
    <n v="4"/>
    <n v="366.26"/>
    <n v="90766"/>
    <s v="High"/>
    <s v="Low Risk"/>
    <s v="Discount Applied"/>
    <s v="Other"/>
    <n v="753"/>
  </r>
  <r>
    <x v="0"/>
    <n v="0.1"/>
    <n v="13.43"/>
    <n v="5.5"/>
    <n v="3279"/>
    <s v="Ricky Allred"/>
    <s v="Regular Air"/>
    <s v="Home Office"/>
    <s v="Office Supplies"/>
    <s v="Storage &amp; Organization"/>
    <s v="Small Box"/>
    <s v="Fellowes Personal Hanging Folder Files, Navy"/>
    <n v="0.56999999999999995"/>
    <x v="0"/>
    <x v="3"/>
    <s v="South Carolina"/>
    <x v="725"/>
    <n v="29203"/>
    <d v="2015-04-06T00:00:00"/>
    <d v="2015-04-08T00:00:00"/>
    <n v="358.29539999999997"/>
    <n v="12"/>
    <n v="157.99"/>
    <n v="90766"/>
    <s v="High"/>
    <s v="Low Risk"/>
    <s v="Discount Applied"/>
    <s v="Other"/>
    <n v="1063"/>
  </r>
  <r>
    <x v="0"/>
    <n v="0.01"/>
    <n v="125.99"/>
    <n v="7.69"/>
    <n v="3279"/>
    <s v="Ricky Allred"/>
    <s v="Regular Air"/>
    <s v="Home Office"/>
    <s v="Technology"/>
    <s v="Telephones and Communication"/>
    <s v="Small Box"/>
    <s v="Timeport L7089"/>
    <n v="0.57999999999999996"/>
    <x v="0"/>
    <x v="3"/>
    <s v="South Carolina"/>
    <x v="725"/>
    <n v="29203"/>
    <d v="2015-04-06T00:00:00"/>
    <d v="2015-04-06T00:00:00"/>
    <n v="8.3219999999999992"/>
    <n v="11"/>
    <n v="1212.8800000000001"/>
    <n v="90766"/>
    <s v="High"/>
    <s v="Low Risk"/>
    <s v="Discount Applied"/>
    <s v="Other"/>
    <n v="369"/>
  </r>
  <r>
    <x v="3"/>
    <n v="0.01"/>
    <n v="45.99"/>
    <n v="4.99"/>
    <n v="3279"/>
    <s v="Ricky Allred"/>
    <s v="Regular Air"/>
    <s v="Home Office"/>
    <s v="Technology"/>
    <s v="Telephones and Communication"/>
    <s v="Small Box"/>
    <s v="KF 788"/>
    <n v="0.56000000000000005"/>
    <x v="0"/>
    <x v="3"/>
    <s v="South Carolina"/>
    <x v="725"/>
    <n v="29203"/>
    <d v="2015-03-14T00:00:00"/>
    <d v="2015-03-16T00:00:00"/>
    <n v="24.018000000000001"/>
    <n v="3"/>
    <n v="125.19"/>
    <n v="90767"/>
    <s v="High"/>
    <s v="Low Risk"/>
    <s v="Discount Applied"/>
    <s v="Other"/>
    <n v="1151"/>
  </r>
  <r>
    <x v="2"/>
    <n v="0.05"/>
    <n v="363.25"/>
    <n v="19.989999999999998"/>
    <n v="3283"/>
    <s v="William Woodard"/>
    <s v="Express Air"/>
    <s v="Home Office"/>
    <s v="Office Supplies"/>
    <s v="Appliances"/>
    <s v="Small Box"/>
    <s v="Hoover WindTunnel™ Plus Canister Vacuum"/>
    <n v="0.56999999999999995"/>
    <x v="0"/>
    <x v="3"/>
    <s v="Florida"/>
    <x v="836"/>
    <n v="33156"/>
    <d v="2015-04-21T00:00:00"/>
    <d v="2015-04-21T00:00:00"/>
    <n v="-269.75549999999998"/>
    <n v="5"/>
    <n v="1867.04"/>
    <n v="90752"/>
    <s v="Low"/>
    <s v="Low Risk"/>
    <s v="Discount Applied"/>
    <s v="Other"/>
    <n v="259"/>
  </r>
  <r>
    <x v="0"/>
    <n v="0.03"/>
    <n v="17.48"/>
    <n v="1.99"/>
    <n v="3283"/>
    <s v="William Woodard"/>
    <s v="Regular Air"/>
    <s v="Home Office"/>
    <s v="Technology"/>
    <s v="Computer Peripherals"/>
    <s v="Small Pack"/>
    <s v="Maxell Pro 80 Minute CD-R, 10/Pack"/>
    <n v="0.45"/>
    <x v="0"/>
    <x v="3"/>
    <s v="Florida"/>
    <x v="836"/>
    <n v="33156"/>
    <d v="2015-05-10T00:00:00"/>
    <d v="2015-05-11T00:00:00"/>
    <n v="710.80739999999992"/>
    <n v="31"/>
    <n v="537.79999999999995"/>
    <n v="90753"/>
    <s v="High"/>
    <s v="Low Risk"/>
    <s v="Discount Applied"/>
    <s v="Other"/>
    <n v="621"/>
  </r>
  <r>
    <x v="0"/>
    <n v="0.05"/>
    <n v="19.23"/>
    <n v="6.15"/>
    <n v="3284"/>
    <s v="Michael Shaffer"/>
    <s v="Express Air"/>
    <s v="Home Office"/>
    <s v="Furniture"/>
    <s v="Office Furnishings"/>
    <s v="Small Pack"/>
    <s v="Executive Impressions 13&quot; Clairmont Wall Clock"/>
    <n v="0.44"/>
    <x v="0"/>
    <x v="3"/>
    <s v="Florida"/>
    <x v="837"/>
    <n v="34741"/>
    <d v="2015-02-20T00:00:00"/>
    <d v="2015-02-22T00:00:00"/>
    <n v="-2133.2780000000002"/>
    <n v="6"/>
    <n v="119.78"/>
    <n v="90751"/>
    <s v="Low"/>
    <s v="Low Risk"/>
    <s v="Discount Applied"/>
    <s v="Other"/>
    <n v="1171"/>
  </r>
  <r>
    <x v="1"/>
    <n v="0.06"/>
    <n v="1.7"/>
    <n v="1.99"/>
    <n v="3285"/>
    <s v="Ricky Garner"/>
    <s v="Regular Air"/>
    <s v="Home Office"/>
    <s v="Technology"/>
    <s v="Computer Peripherals"/>
    <s v="Small Pack"/>
    <s v="BASF Silver 74 Minute CD-R"/>
    <n v="0.51"/>
    <x v="0"/>
    <x v="3"/>
    <s v="Virginia"/>
    <x v="838"/>
    <n v="20170"/>
    <d v="2015-01-06T00:00:00"/>
    <d v="2015-01-07T00:00:00"/>
    <n v="80.071200000000005"/>
    <n v="7"/>
    <n v="12.15"/>
    <n v="90750"/>
    <s v="High"/>
    <s v="Low Risk"/>
    <s v="Discount Applied"/>
    <s v="Other"/>
    <n v="1887"/>
  </r>
  <r>
    <x v="1"/>
    <n v="0.01"/>
    <n v="30.98"/>
    <n v="5.09"/>
    <n v="3285"/>
    <s v="Ricky Garner"/>
    <s v="Regular Air"/>
    <s v="Home Office"/>
    <s v="Office Supplies"/>
    <s v="Paper"/>
    <s v="Small Box"/>
    <s v="Xerox 19"/>
    <n v="0.4"/>
    <x v="0"/>
    <x v="3"/>
    <s v="Virginia"/>
    <x v="838"/>
    <n v="20170"/>
    <d v="2015-01-06T00:00:00"/>
    <d v="2015-01-08T00:00:00"/>
    <n v="896.40599999999995"/>
    <n v="9"/>
    <n v="288.42"/>
    <n v="90750"/>
    <s v="High"/>
    <s v="Low Risk"/>
    <s v="Discount Applied"/>
    <s v="Other"/>
    <n v="835"/>
  </r>
  <r>
    <x v="4"/>
    <n v="0.08"/>
    <n v="30.56"/>
    <n v="2.99"/>
    <n v="3287"/>
    <s v="Mary Norman"/>
    <s v="Regular Air"/>
    <s v="Home Office"/>
    <s v="Office Supplies"/>
    <s v="Binders and Binder Accessories"/>
    <s v="Small Box"/>
    <s v="Surelock™ Post Binders"/>
    <n v="0.35"/>
    <x v="0"/>
    <x v="0"/>
    <s v="California"/>
    <x v="839"/>
    <n v="95746"/>
    <d v="2015-05-25T00:00:00"/>
    <d v="2015-05-27T00:00:00"/>
    <n v="352.87979999999999"/>
    <n v="17"/>
    <n v="511.42"/>
    <n v="89897"/>
    <s v="High"/>
    <s v="Low Risk"/>
    <s v="Discount Applied"/>
    <s v="Other"/>
    <n v="638"/>
  </r>
  <r>
    <x v="4"/>
    <n v="0.04"/>
    <n v="33.89"/>
    <n v="5.0999999999999996"/>
    <n v="3303"/>
    <s v="Carole Creech"/>
    <s v="Regular Air"/>
    <s v="Home Office"/>
    <s v="Office Supplies"/>
    <s v="Storage &amp; Organization"/>
    <s v="Small Box"/>
    <s v="File Shuttle II and Handi-File, Black"/>
    <n v="0.6"/>
    <x v="0"/>
    <x v="3"/>
    <s v="Florida"/>
    <x v="840"/>
    <n v="33461"/>
    <d v="2015-01-07T00:00:00"/>
    <d v="2015-01-12T00:00:00"/>
    <n v="68.675999999999988"/>
    <n v="6"/>
    <n v="200.64"/>
    <n v="87795"/>
    <s v="High"/>
    <s v="Low Risk"/>
    <s v="Discount Applied"/>
    <s v="Other"/>
    <n v="984"/>
  </r>
  <r>
    <x v="3"/>
    <n v="0.06"/>
    <n v="11.33"/>
    <n v="6.12"/>
    <n v="3306"/>
    <s v="Claire Warren"/>
    <s v="Regular Air"/>
    <s v="Home Office"/>
    <s v="Office Supplies"/>
    <s v="Appliances"/>
    <s v="Medium Box"/>
    <s v="Holmes Replacement Filter for HEPA Air Cleaner, Medium Room"/>
    <n v="0.42"/>
    <x v="0"/>
    <x v="1"/>
    <s v="Connecticut"/>
    <x v="841"/>
    <n v="6320"/>
    <d v="2015-04-01T00:00:00"/>
    <d v="2015-04-03T00:00:00"/>
    <n v="-15.92"/>
    <n v="1"/>
    <n v="17.62"/>
    <n v="90461"/>
    <s v="Low"/>
    <s v="Low Risk"/>
    <s v="Discount Applied"/>
    <s v="Other"/>
    <n v="1841"/>
  </r>
  <r>
    <x v="4"/>
    <n v="7.0000000000000007E-2"/>
    <n v="16.739999999999998"/>
    <n v="7.04"/>
    <n v="3307"/>
    <s v="Edwin Blackburn"/>
    <s v="Regular Air"/>
    <s v="Home Office"/>
    <s v="Office Supplies"/>
    <s v="Storage &amp; Organization"/>
    <s v="Small Box"/>
    <s v="Rogers® Profile Extra Capacity Storage Tub"/>
    <n v="0.81"/>
    <x v="0"/>
    <x v="1"/>
    <s v="Massachusetts"/>
    <x v="842"/>
    <n v="1001"/>
    <d v="2015-01-26T00:00:00"/>
    <d v="2015-02-02T00:00:00"/>
    <n v="-114.2"/>
    <n v="5"/>
    <n v="80.58"/>
    <n v="90462"/>
    <s v="Low"/>
    <s v="Low Risk"/>
    <s v="Discount Applied"/>
    <s v="Other"/>
    <n v="1331"/>
  </r>
  <r>
    <x v="2"/>
    <n v="0.1"/>
    <n v="6.64"/>
    <n v="54.95"/>
    <n v="3309"/>
    <s v="Edwin Chung"/>
    <s v="Regular Air"/>
    <s v="Home Office"/>
    <s v="Furniture"/>
    <s v="Office Furnishings"/>
    <s v="Small Pack"/>
    <s v="G.E. Longer-Life Indoor Recessed Floodlight Bulbs"/>
    <n v="0.37"/>
    <x v="0"/>
    <x v="1"/>
    <s v="Massachusetts"/>
    <x v="843"/>
    <n v="1760"/>
    <d v="2015-03-24T00:00:00"/>
    <d v="2015-03-26T00:00:00"/>
    <n v="-25"/>
    <n v="4"/>
    <n v="25.31"/>
    <n v="90460"/>
    <s v="Low"/>
    <s v="Low Risk"/>
    <s v="Discount Applied"/>
    <s v="Other"/>
    <n v="1766"/>
  </r>
  <r>
    <x v="2"/>
    <n v="0.05"/>
    <n v="90.48"/>
    <n v="19.989999999999998"/>
    <n v="3310"/>
    <s v="Tiffany Grossman Hardin"/>
    <s v="Regular Air"/>
    <s v="Home Office"/>
    <s v="Office Supplies"/>
    <s v="Envelopes"/>
    <s v="Small Box"/>
    <s v="Tyvek® Side-Opening Peel &amp; Seel® Expanding Envelopes"/>
    <n v="0.4"/>
    <x v="0"/>
    <x v="1"/>
    <s v="Massachusetts"/>
    <x v="844"/>
    <n v="2563"/>
    <d v="2015-03-24T00:00:00"/>
    <d v="2015-03-25T00:00:00"/>
    <n v="255.14819999999997"/>
    <n v="4"/>
    <n v="369.78"/>
    <n v="90460"/>
    <s v="High"/>
    <s v="Low Risk"/>
    <s v="Discount Applied"/>
    <s v="Other"/>
    <n v="749"/>
  </r>
  <r>
    <x v="4"/>
    <n v="0.06"/>
    <n v="6.45"/>
    <n v="1.34"/>
    <n v="3311"/>
    <s v="Jackie Flynn"/>
    <s v="Regular Air"/>
    <s v="Home Office"/>
    <s v="Office Supplies"/>
    <s v="Paper"/>
    <s v="Wrap Bag"/>
    <s v="Wirebound Four 2-3/4 x 5 Forms per Page, 400 Sets per Book"/>
    <n v="0.36"/>
    <x v="0"/>
    <x v="1"/>
    <s v="Massachusetts"/>
    <x v="685"/>
    <n v="1890"/>
    <d v="2015-01-26T00:00:00"/>
    <d v="2015-01-31T00:00:00"/>
    <n v="39.426600000000001"/>
    <n v="9"/>
    <n v="57.14"/>
    <n v="90462"/>
    <s v="High"/>
    <s v="Low Risk"/>
    <s v="Discount Applied"/>
    <s v="Other"/>
    <n v="1479"/>
  </r>
  <r>
    <x v="4"/>
    <n v="0.05"/>
    <n v="122.99"/>
    <n v="70.2"/>
    <n v="3314"/>
    <s v="Billy Hale"/>
    <s v="Delivery Truck"/>
    <s v="Home Office"/>
    <s v="Furniture"/>
    <s v="Chairs &amp; Chairmats"/>
    <s v="Jumbo Drum"/>
    <s v="Global High-Back Leather Tilter, Burgundy"/>
    <n v="0.74"/>
    <x v="0"/>
    <x v="1"/>
    <s v="New Jersey"/>
    <x v="48"/>
    <n v="7024"/>
    <d v="2015-01-26T00:00:00"/>
    <d v="2015-01-30T00:00:00"/>
    <n v="-722.23"/>
    <n v="4"/>
    <n v="498.31"/>
    <n v="90462"/>
    <s v="Low"/>
    <s v="Low Risk"/>
    <s v="Discount Applied"/>
    <s v="Other"/>
    <n v="644"/>
  </r>
  <r>
    <x v="4"/>
    <n v="0.03"/>
    <n v="20.98"/>
    <n v="1.49"/>
    <n v="3319"/>
    <s v="Marlene Davidson"/>
    <s v="Regular Air"/>
    <s v="Home Office"/>
    <s v="Office Supplies"/>
    <s v="Binders and Binder Accessories"/>
    <s v="Small Box"/>
    <s v="Avery Legal 4-Ring Binder"/>
    <n v="0.35"/>
    <x v="0"/>
    <x v="3"/>
    <s v="Tennessee"/>
    <x v="822"/>
    <n v="37075"/>
    <d v="2015-05-21T00:00:00"/>
    <d v="2015-05-21T00:00:00"/>
    <n v="30.023999999999997"/>
    <n v="20"/>
    <n v="431.43"/>
    <n v="90104"/>
    <s v="High"/>
    <s v="Low Risk"/>
    <s v="Discount Applied"/>
    <s v="Other"/>
    <n v="694"/>
  </r>
  <r>
    <x v="1"/>
    <n v="0.08"/>
    <n v="3.28"/>
    <n v="3.97"/>
    <n v="3320"/>
    <s v="Alicia Maynard"/>
    <s v="Regular Air"/>
    <s v="Home Office"/>
    <s v="Office Supplies"/>
    <s v="Pens &amp; Art Supplies"/>
    <s v="Wrap Bag"/>
    <s v="Newell 342"/>
    <n v="0.56000000000000005"/>
    <x v="0"/>
    <x v="3"/>
    <s v="Tennessee"/>
    <x v="427"/>
    <n v="38301"/>
    <d v="2015-04-27T00:00:00"/>
    <d v="2015-04-28T00:00:00"/>
    <n v="0.42660000000000337"/>
    <n v="18"/>
    <n v="57.24"/>
    <n v="90103"/>
    <s v="High"/>
    <s v="Low Risk"/>
    <s v="Discount Applied"/>
    <s v="Other"/>
    <n v="1478"/>
  </r>
  <r>
    <x v="1"/>
    <n v="0.09"/>
    <n v="40.97"/>
    <n v="8.99"/>
    <n v="3320"/>
    <s v="Alicia Maynard"/>
    <s v="Express Air"/>
    <s v="Home Office"/>
    <s v="Office Supplies"/>
    <s v="Pens &amp; Art Supplies"/>
    <s v="Small Pack"/>
    <s v="Sanford 52201 APSCO Electric Pencil Sharpener"/>
    <n v="0.59"/>
    <x v="0"/>
    <x v="3"/>
    <s v="Tennessee"/>
    <x v="427"/>
    <n v="38301"/>
    <d v="2015-04-27T00:00:00"/>
    <d v="2015-04-29T00:00:00"/>
    <n v="66.215999999999994"/>
    <n v="22"/>
    <n v="824.7"/>
    <n v="90103"/>
    <s v="High"/>
    <s v="Low Risk"/>
    <s v="Discount Applied"/>
    <s v="Other"/>
    <n v="476"/>
  </r>
  <r>
    <x v="3"/>
    <n v="0.05"/>
    <n v="6.48"/>
    <n v="8.19"/>
    <n v="3324"/>
    <s v="Leslie Jacobson"/>
    <s v="Regular Air"/>
    <s v="Home Office"/>
    <s v="Office Supplies"/>
    <s v="Paper"/>
    <s v="Small Box"/>
    <s v="Xerox 217"/>
    <n v="0.37"/>
    <x v="0"/>
    <x v="0"/>
    <s v="Arizona"/>
    <x v="845"/>
    <n v="85335"/>
    <d v="2015-02-12T00:00:00"/>
    <d v="2015-02-15T00:00:00"/>
    <n v="-164.18"/>
    <n v="9"/>
    <n v="58.5"/>
    <n v="90985"/>
    <s v="Low"/>
    <s v="Low Risk"/>
    <s v="Discount Applied"/>
    <s v="Other"/>
    <n v="1469"/>
  </r>
  <r>
    <x v="4"/>
    <n v="0"/>
    <n v="8.74"/>
    <n v="8.2899999999999991"/>
    <n v="3325"/>
    <s v="Diane Barr"/>
    <s v="Regular Air"/>
    <s v="Home Office"/>
    <s v="Office Supplies"/>
    <s v="Envelopes"/>
    <s v="Small Box"/>
    <s v="#10- 4 1/8&quot; x 9 1/2&quot; Recycled Envelopes"/>
    <n v="0.38"/>
    <x v="0"/>
    <x v="0"/>
    <s v="Oregon"/>
    <x v="351"/>
    <n v="97420"/>
    <d v="2015-06-24T00:00:00"/>
    <d v="2015-06-26T00:00:00"/>
    <n v="-79.400000000000006"/>
    <n v="14"/>
    <n v="131.62"/>
    <n v="90986"/>
    <s v="Low"/>
    <s v="Low Risk"/>
    <s v="No Discount"/>
    <s v="Other"/>
    <n v="1128"/>
  </r>
  <r>
    <x v="2"/>
    <n v="7.0000000000000007E-2"/>
    <n v="5.58"/>
    <n v="1.99"/>
    <n v="3325"/>
    <s v="Diane Barr"/>
    <s v="Regular Air"/>
    <s v="Home Office"/>
    <s v="Office Supplies"/>
    <s v="Pens &amp; Art Supplies"/>
    <s v="Wrap Bag"/>
    <s v="DIXON Ticonderoga® Erasable Checking Pencils"/>
    <n v="0.46"/>
    <x v="0"/>
    <x v="0"/>
    <s v="Oregon"/>
    <x v="351"/>
    <n v="97420"/>
    <d v="2015-04-24T00:00:00"/>
    <d v="2015-04-26T00:00:00"/>
    <n v="23.045999999999999"/>
    <n v="23"/>
    <n v="121.46"/>
    <n v="90987"/>
    <s v="High"/>
    <s v="Low Risk"/>
    <s v="Discount Applied"/>
    <s v="Other"/>
    <n v="1162"/>
  </r>
  <r>
    <x v="1"/>
    <n v="0.06"/>
    <n v="113.98"/>
    <n v="30"/>
    <n v="3327"/>
    <s v="Bob Gibson"/>
    <s v="Delivery Truck"/>
    <s v="Home Office"/>
    <s v="Furniture"/>
    <s v="Chairs &amp; Chairmats"/>
    <s v="Jumbo Drum"/>
    <s v="Hon Comfortask® Task/Swivel Chairs"/>
    <n v="0.69"/>
    <x v="0"/>
    <x v="2"/>
    <s v="Michigan"/>
    <x v="766"/>
    <n v="48060"/>
    <d v="2015-03-06T00:00:00"/>
    <d v="2015-03-08T00:00:00"/>
    <n v="-127.3"/>
    <n v="3"/>
    <n v="356.14"/>
    <n v="87272"/>
    <s v="Low"/>
    <s v="Low Risk"/>
    <s v="Discount Applied"/>
    <s v="Other"/>
    <n v="764"/>
  </r>
  <r>
    <x v="1"/>
    <n v="0.05"/>
    <n v="6.48"/>
    <n v="6.86"/>
    <n v="3327"/>
    <s v="Bob Gibson"/>
    <s v="Regular Air"/>
    <s v="Home Office"/>
    <s v="Office Supplies"/>
    <s v="Paper"/>
    <s v="Small Box"/>
    <s v="Xerox 204"/>
    <n v="0.37"/>
    <x v="0"/>
    <x v="2"/>
    <s v="Michigan"/>
    <x v="766"/>
    <n v="48060"/>
    <d v="2015-03-06T00:00:00"/>
    <d v="2015-03-08T00:00:00"/>
    <n v="-52.77"/>
    <n v="4"/>
    <n v="27.08"/>
    <n v="87272"/>
    <s v="Low"/>
    <s v="Low Risk"/>
    <s v="Discount Applied"/>
    <s v="Other"/>
    <n v="1750"/>
  </r>
  <r>
    <x v="3"/>
    <n v="0.09"/>
    <n v="5.98"/>
    <n v="4.6900000000000004"/>
    <n v="3331"/>
    <s v="Elisabeth Shaw"/>
    <s v="Regular Air"/>
    <s v="Home Office"/>
    <s v="Office Supplies"/>
    <s v="Storage &amp; Organization"/>
    <s v="Small Box"/>
    <s v="Perma STOR-ALL™ Hanging File Box, 13 1/8&quot;W x 12 1/4&quot;D x 10 1/2&quot;H"/>
    <n v="0.68"/>
    <x v="0"/>
    <x v="3"/>
    <s v="Florida"/>
    <x v="846"/>
    <n v="32174"/>
    <d v="2015-01-05T00:00:00"/>
    <d v="2015-01-06T00:00:00"/>
    <n v="-781.13419999999996"/>
    <n v="11"/>
    <n v="65.849999999999994"/>
    <n v="86283"/>
    <s v="Low"/>
    <s v="Low Risk"/>
    <s v="Discount Applied"/>
    <s v="Other"/>
    <n v="1422"/>
  </r>
  <r>
    <x v="1"/>
    <n v="0.02"/>
    <n v="4"/>
    <n v="1.3"/>
    <n v="3331"/>
    <s v="Elisabeth Shaw"/>
    <s v="Regular Air"/>
    <s v="Home Office"/>
    <s v="Office Supplies"/>
    <s v="Paper"/>
    <s v="Wrap Bag"/>
    <s v="EcoTones® Memo Sheets"/>
    <n v="0.37"/>
    <x v="0"/>
    <x v="3"/>
    <s v="Florida"/>
    <x v="846"/>
    <n v="32174"/>
    <d v="2015-01-09T00:00:00"/>
    <d v="2015-01-09T00:00:00"/>
    <n v="-23.295999999999999"/>
    <n v="12"/>
    <n v="50.71"/>
    <n v="86284"/>
    <s v="Low"/>
    <s v="Low Risk"/>
    <s v="Discount Applied"/>
    <s v="Other"/>
    <n v="1533"/>
  </r>
  <r>
    <x v="0"/>
    <n v="0.08"/>
    <n v="6.48"/>
    <n v="8.4"/>
    <n v="3338"/>
    <s v="Constance Robertson"/>
    <s v="Regular Air"/>
    <s v="Home Office"/>
    <s v="Office Supplies"/>
    <s v="Paper"/>
    <s v="Small Box"/>
    <s v="Xerox 212"/>
    <n v="0.37"/>
    <x v="0"/>
    <x v="3"/>
    <s v="Florida"/>
    <x v="847"/>
    <n v="33614"/>
    <d v="2015-05-07T00:00:00"/>
    <d v="2015-05-07T00:00:00"/>
    <n v="58.811999999999998"/>
    <n v="7"/>
    <n v="45"/>
    <n v="85979"/>
    <s v="High"/>
    <s v="Low Risk"/>
    <s v="Discount Applied"/>
    <s v="Other"/>
    <n v="1574"/>
  </r>
  <r>
    <x v="0"/>
    <n v="0.03"/>
    <n v="2.61"/>
    <n v="0.5"/>
    <n v="3339"/>
    <s v="Lester Copeland"/>
    <s v="Regular Air"/>
    <s v="Home Office"/>
    <s v="Office Supplies"/>
    <s v="Labels"/>
    <s v="Small Box"/>
    <s v="Avery 494"/>
    <n v="0.39"/>
    <x v="0"/>
    <x v="3"/>
    <s v="Florida"/>
    <x v="848"/>
    <n v="32780"/>
    <d v="2015-06-14T00:00:00"/>
    <d v="2015-06-15T00:00:00"/>
    <n v="4.0442999999999998"/>
    <n v="7"/>
    <n v="19.02"/>
    <n v="85981"/>
    <s v="High"/>
    <s v="Low Risk"/>
    <s v="Discount Applied"/>
    <s v="Other"/>
    <n v="1826"/>
  </r>
  <r>
    <x v="0"/>
    <n v="0.01"/>
    <n v="11.66"/>
    <n v="7.95"/>
    <n v="3339"/>
    <s v="Lester Copeland"/>
    <s v="Regular Air"/>
    <s v="Home Office"/>
    <s v="Office Supplies"/>
    <s v="Pens &amp; Art Supplies"/>
    <s v="Small Pack"/>
    <s v="Hunt BOSTON® Vista® Battery-Operated Pencil Sharpener, Black"/>
    <n v="0.57999999999999996"/>
    <x v="0"/>
    <x v="3"/>
    <s v="Florida"/>
    <x v="848"/>
    <n v="32780"/>
    <d v="2015-06-14T00:00:00"/>
    <d v="2015-06-15T00:00:00"/>
    <n v="-10.368400000000001"/>
    <n v="16"/>
    <n v="193.87"/>
    <n v="85981"/>
    <s v="Low"/>
    <s v="Low Risk"/>
    <s v="Discount Applied"/>
    <s v="Other"/>
    <n v="1000"/>
  </r>
  <r>
    <x v="3"/>
    <n v="0.08"/>
    <n v="125.99"/>
    <n v="4.2"/>
    <n v="3340"/>
    <s v="Phillip Blum"/>
    <s v="Regular Air"/>
    <s v="Home Office"/>
    <s v="Technology"/>
    <s v="Telephones and Communication"/>
    <s v="Small Box"/>
    <s v="i1000plus"/>
    <n v="0.56999999999999995"/>
    <x v="0"/>
    <x v="0"/>
    <s v="Oregon"/>
    <x v="849"/>
    <n v="97060"/>
    <d v="2015-01-13T00:00:00"/>
    <d v="2015-01-14T00:00:00"/>
    <n v="989.81189999999992"/>
    <n v="14"/>
    <n v="1434.51"/>
    <n v="85980"/>
    <s v="High"/>
    <s v="Low Risk"/>
    <s v="Discount Applied"/>
    <s v="Other"/>
    <n v="324"/>
  </r>
  <r>
    <x v="2"/>
    <n v="0.03"/>
    <n v="194.3"/>
    <n v="11.54"/>
    <n v="3342"/>
    <s v="Paul Tate"/>
    <s v="Regular Air"/>
    <s v="Home Office"/>
    <s v="Furniture"/>
    <s v="Office Furnishings"/>
    <s v="Large Box"/>
    <s v="Electrix Halogen Magnifier Lamp"/>
    <n v="0.59"/>
    <x v="0"/>
    <x v="1"/>
    <s v="District of Columbia"/>
    <x v="246"/>
    <n v="20006"/>
    <d v="2015-02-13T00:00:00"/>
    <d v="2015-02-15T00:00:00"/>
    <n v="2861.01"/>
    <n v="42"/>
    <n v="8549.0400000000009"/>
    <n v="21572"/>
    <s v="High"/>
    <s v="Low Risk"/>
    <s v="Discount Applied"/>
    <s v="Other"/>
    <n v="35"/>
  </r>
  <r>
    <x v="2"/>
    <n v="0.03"/>
    <n v="194.3"/>
    <n v="11.54"/>
    <n v="3344"/>
    <s v="Jim Hinson"/>
    <s v="Regular Air"/>
    <s v="Home Office"/>
    <s v="Furniture"/>
    <s v="Office Furnishings"/>
    <s v="Large Box"/>
    <s v="Electrix Halogen Magnifier Lamp"/>
    <n v="0.59"/>
    <x v="0"/>
    <x v="2"/>
    <s v="Michigan"/>
    <x v="850"/>
    <n v="48307"/>
    <d v="2015-02-13T00:00:00"/>
    <d v="2015-02-15T00:00:00"/>
    <n v="1544.9307000000001"/>
    <n v="11"/>
    <n v="2239.0300000000002"/>
    <n v="89928"/>
    <s v="High"/>
    <s v="Low Risk"/>
    <s v="Discount Applied"/>
    <s v="Other"/>
    <n v="220"/>
  </r>
  <r>
    <x v="3"/>
    <n v="7.0000000000000007E-2"/>
    <n v="7.68"/>
    <n v="6.16"/>
    <n v="3347"/>
    <s v="Carrie McIntosh"/>
    <s v="Express Air"/>
    <s v="Home Office"/>
    <s v="Office Supplies"/>
    <s v="Binders and Binder Accessories"/>
    <s v="Small Box"/>
    <s v="GBC VeloBinder Strips"/>
    <n v="0.35"/>
    <x v="0"/>
    <x v="3"/>
    <s v="Florida"/>
    <x v="851"/>
    <n v="33411"/>
    <d v="2015-01-06T00:00:00"/>
    <d v="2015-01-08T00:00:00"/>
    <n v="125.9982"/>
    <n v="1"/>
    <n v="22.13"/>
    <n v="89355"/>
    <s v="High"/>
    <s v="Low Risk"/>
    <s v="Discount Applied"/>
    <s v="Other"/>
    <n v="1788"/>
  </r>
  <r>
    <x v="3"/>
    <n v="0.05"/>
    <n v="6.64"/>
    <n v="4.95"/>
    <n v="3347"/>
    <s v="Carrie McIntosh"/>
    <s v="Express Air"/>
    <s v="Home Office"/>
    <s v="Furniture"/>
    <s v="Office Furnishings"/>
    <s v="Small Pack"/>
    <s v="G.E. Longer-Life Indoor Recessed Floodlight Bulbs"/>
    <n v="0.37"/>
    <x v="0"/>
    <x v="3"/>
    <s v="Florida"/>
    <x v="851"/>
    <n v="33411"/>
    <d v="2015-01-06T00:00:00"/>
    <d v="2015-01-08T00:00:00"/>
    <n v="-92.929200000000009"/>
    <n v="5"/>
    <n v="34.17"/>
    <n v="89355"/>
    <s v="Low"/>
    <s v="Low Risk"/>
    <s v="Discount Applied"/>
    <s v="Other"/>
    <n v="1674"/>
  </r>
  <r>
    <x v="3"/>
    <n v="0.02"/>
    <n v="110.99"/>
    <n v="2.5"/>
    <n v="3347"/>
    <s v="Carrie McIntosh"/>
    <s v="Regular Air"/>
    <s v="Home Office"/>
    <s v="Technology"/>
    <s v="Telephones and Communication"/>
    <s v="Small Box"/>
    <s v="T18"/>
    <n v="0.56999999999999995"/>
    <x v="0"/>
    <x v="3"/>
    <s v="Florida"/>
    <x v="851"/>
    <n v="33411"/>
    <d v="2015-01-27T00:00:00"/>
    <d v="2015-01-29T00:00:00"/>
    <n v="-39.808999999999997"/>
    <n v="1"/>
    <n v="94.3"/>
    <n v="89356"/>
    <s v="Low"/>
    <s v="Low Risk"/>
    <s v="Discount Applied"/>
    <s v="Other"/>
    <n v="1263"/>
  </r>
  <r>
    <x v="3"/>
    <n v="0.01"/>
    <n v="73.98"/>
    <n v="12.14"/>
    <n v="3350"/>
    <s v="Amy York"/>
    <s v="Regular Air"/>
    <s v="Home Office"/>
    <s v="Technology"/>
    <s v="Computer Peripherals"/>
    <s v="Small Box"/>
    <s v="Keytronic 105-Key Spanish Keyboard"/>
    <n v="0.67"/>
    <x v="0"/>
    <x v="0"/>
    <s v="Washington"/>
    <x v="852"/>
    <n v="98444"/>
    <d v="2015-01-23T00:00:00"/>
    <d v="2015-01-25T00:00:00"/>
    <n v="-29.065600000000003"/>
    <n v="5"/>
    <n v="384.22"/>
    <n v="91296"/>
    <s v="Low"/>
    <s v="Low Risk"/>
    <s v="Discount Applied"/>
    <s v="Other"/>
    <n v="729"/>
  </r>
  <r>
    <x v="2"/>
    <n v="0.1"/>
    <n v="10.89"/>
    <n v="4.5"/>
    <n v="3351"/>
    <s v="Nathan Wyatt"/>
    <s v="Regular Air"/>
    <s v="Home Office"/>
    <s v="Office Supplies"/>
    <s v="Appliances"/>
    <s v="Small Box"/>
    <s v="Belkin 6 Outlet Metallic Surge Strip"/>
    <n v="0.59"/>
    <x v="0"/>
    <x v="0"/>
    <s v="Washington"/>
    <x v="853"/>
    <n v="99301"/>
    <d v="2015-02-04T00:00:00"/>
    <d v="2015-02-06T00:00:00"/>
    <n v="-19.2972"/>
    <n v="17"/>
    <n v="178.68"/>
    <n v="91297"/>
    <s v="Low"/>
    <s v="Low Risk"/>
    <s v="Discount Applied"/>
    <s v="Other"/>
    <n v="1026"/>
  </r>
  <r>
    <x v="0"/>
    <n v="0.06"/>
    <n v="6.7"/>
    <n v="1.56"/>
    <n v="3351"/>
    <s v="Nathan Wyatt"/>
    <s v="Express Air"/>
    <s v="Home Office"/>
    <s v="Office Supplies"/>
    <s v="Pens &amp; Art Supplies"/>
    <s v="Wrap Bag"/>
    <s v="Turquoise Lead Holder with Pocket Clip"/>
    <n v="0.52"/>
    <x v="0"/>
    <x v="0"/>
    <s v="Washington"/>
    <x v="853"/>
    <n v="99301"/>
    <d v="2015-02-07T00:00:00"/>
    <d v="2015-02-09T00:00:00"/>
    <n v="40.6556"/>
    <n v="12"/>
    <n v="79.39"/>
    <n v="91298"/>
    <s v="High"/>
    <s v="Low Risk"/>
    <s v="Discount Applied"/>
    <s v="Other"/>
    <n v="1343"/>
  </r>
  <r>
    <x v="0"/>
    <n v="0.03"/>
    <n v="28.53"/>
    <n v="1.49"/>
    <n v="3354"/>
    <s v="Sara Faulkner"/>
    <s v="Regular Air"/>
    <s v="Home Office"/>
    <s v="Office Supplies"/>
    <s v="Binders and Binder Accessories"/>
    <s v="Small Box"/>
    <s v="Lock-Up Easel 'Spel-Binder'"/>
    <n v="0.38"/>
    <x v="0"/>
    <x v="0"/>
    <s v="California"/>
    <x v="854"/>
    <n v="92231"/>
    <d v="2015-05-16T00:00:00"/>
    <d v="2015-05-17T00:00:00"/>
    <n v="137.67569999999998"/>
    <n v="7"/>
    <n v="199.53"/>
    <n v="88589"/>
    <s v="High"/>
    <s v="Low Risk"/>
    <s v="Discount Applied"/>
    <s v="Other"/>
    <n v="987"/>
  </r>
  <r>
    <x v="0"/>
    <n v="7.0000000000000007E-2"/>
    <n v="5.98"/>
    <n v="7.15"/>
    <n v="3354"/>
    <s v="Sara Faulkner"/>
    <s v="Regular Air"/>
    <s v="Home Office"/>
    <s v="Office Supplies"/>
    <s v="Paper"/>
    <s v="Small Box"/>
    <s v="Universal Premium White Copier/Laser Paper (20Lb. and 87 Bright)"/>
    <n v="0.36"/>
    <x v="0"/>
    <x v="0"/>
    <s v="California"/>
    <x v="854"/>
    <n v="92231"/>
    <d v="2015-05-16T00:00:00"/>
    <d v="2015-05-18T00:00:00"/>
    <n v="-62"/>
    <n v="6"/>
    <n v="37.049999999999997"/>
    <n v="88589"/>
    <s v="Low"/>
    <s v="Low Risk"/>
    <s v="Discount Applied"/>
    <s v="Other"/>
    <n v="1648"/>
  </r>
  <r>
    <x v="1"/>
    <n v="0.04"/>
    <n v="3.69"/>
    <n v="0.5"/>
    <n v="3354"/>
    <s v="Sara Faulkner"/>
    <s v="Regular Air"/>
    <s v="Home Office"/>
    <s v="Office Supplies"/>
    <s v="Labels"/>
    <s v="Small Box"/>
    <s v="Avery 487"/>
    <n v="0.38"/>
    <x v="0"/>
    <x v="0"/>
    <s v="California"/>
    <x v="854"/>
    <n v="92231"/>
    <d v="2015-03-27T00:00:00"/>
    <d v="2015-03-29T00:00:00"/>
    <n v="47.527199999999993"/>
    <n v="19"/>
    <n v="68.88"/>
    <n v="88590"/>
    <s v="High"/>
    <s v="Low Risk"/>
    <s v="Discount Applied"/>
    <s v="Other"/>
    <n v="1395"/>
  </r>
  <r>
    <x v="4"/>
    <n v="0.1"/>
    <n v="120.98"/>
    <n v="9.07"/>
    <n v="3355"/>
    <s v="Glenda Simon"/>
    <s v="Regular Air"/>
    <s v="Home Office"/>
    <s v="Office Supplies"/>
    <s v="Binders and Binder Accessories"/>
    <s v="Small Box"/>
    <s v="GBC VeloBinder Electric Binding Machine"/>
    <n v="0.35"/>
    <x v="0"/>
    <x v="0"/>
    <s v="California"/>
    <x v="855"/>
    <n v="93010"/>
    <d v="2015-02-28T00:00:00"/>
    <d v="2015-03-09T00:00:00"/>
    <n v="379.3965"/>
    <n v="5"/>
    <n v="549.85"/>
    <n v="88587"/>
    <s v="High"/>
    <s v="Low Risk"/>
    <s v="Discount Applied"/>
    <s v="Other"/>
    <n v="618"/>
  </r>
  <r>
    <x v="4"/>
    <n v="0.08"/>
    <n v="8.32"/>
    <n v="2.38"/>
    <n v="3355"/>
    <s v="Glenda Simon"/>
    <s v="Express Air"/>
    <s v="Home Office"/>
    <s v="Technology"/>
    <s v="Computer Peripherals"/>
    <s v="Small Pack"/>
    <s v="Imation 3.5 IBM Formatted Diskettes, 10/Box"/>
    <n v="0.74"/>
    <x v="0"/>
    <x v="0"/>
    <s v="California"/>
    <x v="855"/>
    <n v="93010"/>
    <d v="2015-02-28T00:00:00"/>
    <d v="2015-03-04T00:00:00"/>
    <n v="-41.83"/>
    <n v="6"/>
    <n v="48.99"/>
    <n v="88587"/>
    <s v="Low"/>
    <s v="Low Risk"/>
    <s v="Discount Applied"/>
    <s v="Other"/>
    <n v="1541"/>
  </r>
  <r>
    <x v="4"/>
    <n v="0.1"/>
    <n v="125.99"/>
    <n v="4.2"/>
    <n v="3355"/>
    <s v="Glenda Simon"/>
    <s v="Regular Air"/>
    <s v="Home Office"/>
    <s v="Technology"/>
    <s v="Telephones and Communication"/>
    <s v="Small Box"/>
    <s v="V3682"/>
    <n v="0.59"/>
    <x v="0"/>
    <x v="0"/>
    <s v="California"/>
    <x v="855"/>
    <n v="93010"/>
    <d v="2015-02-28T00:00:00"/>
    <d v="2015-02-28T00:00:00"/>
    <n v="372.40199999999999"/>
    <n v="7"/>
    <n v="681.42"/>
    <n v="88587"/>
    <s v="High"/>
    <s v="Low Risk"/>
    <s v="Discount Applied"/>
    <s v="Other"/>
    <n v="535"/>
  </r>
  <r>
    <x v="3"/>
    <n v="7.0000000000000007E-2"/>
    <n v="5.34"/>
    <n v="5.63"/>
    <n v="3356"/>
    <s v="Richard Tan"/>
    <s v="Regular Air"/>
    <s v="Home Office"/>
    <s v="Office Supplies"/>
    <s v="Binders and Binder Accessories"/>
    <s v="Small Box"/>
    <s v="Pressboard Data Binder, Crimson, 12&quot; X 8 1/2&quot;"/>
    <n v="0.39"/>
    <x v="0"/>
    <x v="0"/>
    <s v="Idaho"/>
    <x v="856"/>
    <n v="83616"/>
    <d v="2015-05-04T00:00:00"/>
    <d v="2015-05-06T00:00:00"/>
    <n v="-116.3455"/>
    <n v="13"/>
    <n v="66.650000000000006"/>
    <n v="88588"/>
    <s v="Low"/>
    <s v="Low Risk"/>
    <s v="Discount Applied"/>
    <s v="Other"/>
    <n v="1415"/>
  </r>
  <r>
    <x v="3"/>
    <n v="0.03"/>
    <n v="160.97999999999999"/>
    <n v="30"/>
    <n v="3356"/>
    <s v="Richard Tan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x v="0"/>
    <s v="Idaho"/>
    <x v="856"/>
    <n v="83616"/>
    <d v="2015-05-04T00:00:00"/>
    <d v="2015-05-05T00:00:00"/>
    <n v="1304.9000000000001"/>
    <n v="18"/>
    <n v="2934.16"/>
    <n v="88588"/>
    <s v="High"/>
    <s v="Low Risk"/>
    <s v="Discount Applied"/>
    <s v="Other"/>
    <n v="161"/>
  </r>
  <r>
    <x v="3"/>
    <n v="0.04"/>
    <n v="65.989999999999995"/>
    <n v="5.63"/>
    <n v="3356"/>
    <s v="Richard Tan"/>
    <s v="Express Air"/>
    <s v="Home Office"/>
    <s v="Technology"/>
    <s v="Telephones and Communication"/>
    <s v="Small Box"/>
    <s v="2190"/>
    <n v="0.56000000000000005"/>
    <x v="0"/>
    <x v="0"/>
    <s v="Idaho"/>
    <x v="856"/>
    <n v="83616"/>
    <d v="2015-05-04T00:00:00"/>
    <d v="2015-05-04T00:00:00"/>
    <n v="605.04719999999998"/>
    <n v="15"/>
    <n v="876.88"/>
    <n v="88588"/>
    <s v="High"/>
    <s v="Low Risk"/>
    <s v="Discount Applied"/>
    <s v="Other"/>
    <n v="464"/>
  </r>
  <r>
    <x v="0"/>
    <n v="0.09"/>
    <n v="28.53"/>
    <n v="1.49"/>
    <n v="3359"/>
    <s v="Jeffrey Cheng"/>
    <s v="Regular Air"/>
    <s v="Home Office"/>
    <s v="Office Supplies"/>
    <s v="Binders and Binder Accessories"/>
    <s v="Small Box"/>
    <s v="Lock-Up Easel 'Spel-Binder'"/>
    <n v="0.38"/>
    <x v="0"/>
    <x v="2"/>
    <s v="Wisconsin"/>
    <x v="857"/>
    <n v="53213"/>
    <d v="2015-04-28T00:00:00"/>
    <d v="2015-04-30T00:00:00"/>
    <n v="107.45461999999999"/>
    <n v="6"/>
    <n v="157.33000000000001"/>
    <n v="91437"/>
    <s v="High"/>
    <s v="Low Risk"/>
    <s v="Discount Applied"/>
    <s v="Other"/>
    <n v="1067"/>
  </r>
  <r>
    <x v="1"/>
    <n v="0.02"/>
    <n v="9.11"/>
    <n v="2.15"/>
    <n v="3360"/>
    <s v="Daniel Huff"/>
    <s v="Regular Air"/>
    <s v="Home Office"/>
    <s v="Office Supplies"/>
    <s v="Paper"/>
    <s v="Wrap Bag"/>
    <s v="Black Print Carbonless Snap-Off® Rapid Letter, 8 1/2&quot; x 7&quot;"/>
    <n v="0.4"/>
    <x v="0"/>
    <x v="2"/>
    <s v="Wisconsin"/>
    <x v="858"/>
    <n v="53214"/>
    <d v="2015-03-20T00:00:00"/>
    <d v="2015-03-22T00:00:00"/>
    <n v="18.41"/>
    <n v="3"/>
    <n v="27.37"/>
    <n v="91435"/>
    <s v="High"/>
    <s v="Low Risk"/>
    <s v="Discount Applied"/>
    <s v="Other"/>
    <n v="1748"/>
  </r>
  <r>
    <x v="1"/>
    <n v="0.06"/>
    <n v="12.64"/>
    <n v="4.9800000000000004"/>
    <n v="3361"/>
    <s v="Oscar Kenney"/>
    <s v="Regular Air"/>
    <s v="Home Office"/>
    <s v="Furniture"/>
    <s v="Office Furnishings"/>
    <s v="Small Pack"/>
    <s v="Nu-Dell Executive Frame"/>
    <n v="0.48"/>
    <x v="0"/>
    <x v="2"/>
    <s v="Wisconsin"/>
    <x v="859"/>
    <n v="53095"/>
    <d v="2015-03-20T00:00:00"/>
    <d v="2015-03-22T00:00:00"/>
    <n v="65.63"/>
    <n v="8"/>
    <n v="98.16"/>
    <n v="91435"/>
    <s v="High"/>
    <s v="Low Risk"/>
    <s v="Discount Applied"/>
    <s v="Other"/>
    <n v="1250"/>
  </r>
  <r>
    <x v="3"/>
    <n v="0.04"/>
    <n v="7.96"/>
    <n v="4.95"/>
    <n v="3361"/>
    <s v="Oscar Kenney"/>
    <s v="Regular Air"/>
    <s v="Home Office"/>
    <s v="Furniture"/>
    <s v="Office Furnishings"/>
    <s v="Small Box"/>
    <s v="Staples Plastic Wall Frames"/>
    <n v="0.41"/>
    <x v="0"/>
    <x v="2"/>
    <s v="Wisconsin"/>
    <x v="859"/>
    <n v="53095"/>
    <d v="2015-01-26T00:00:00"/>
    <d v="2015-01-26T00:00:00"/>
    <n v="-7.73"/>
    <n v="15"/>
    <n v="116.11"/>
    <n v="91436"/>
    <s v="Low"/>
    <s v="Low Risk"/>
    <s v="Discount Applied"/>
    <s v="Other"/>
    <n v="1182"/>
  </r>
  <r>
    <x v="3"/>
    <n v="0.03"/>
    <n v="4.9800000000000004"/>
    <n v="4.95"/>
    <n v="3361"/>
    <s v="Oscar Kenney"/>
    <s v="Regular Air"/>
    <s v="Home Office"/>
    <s v="Office Supplies"/>
    <s v="Binders and Binder Accessories"/>
    <s v="Small Box"/>
    <s v="Cardinal Holdit Business Card Pockets"/>
    <n v="0.37"/>
    <x v="0"/>
    <x v="2"/>
    <s v="Wisconsin"/>
    <x v="859"/>
    <n v="53095"/>
    <d v="2015-06-09T00:00:00"/>
    <d v="2015-06-11T00:00:00"/>
    <n v="-47.995249999999999"/>
    <n v="19"/>
    <n v="95"/>
    <n v="91438"/>
    <s v="Low"/>
    <s v="Low Risk"/>
    <s v="Discount Applied"/>
    <s v="Other"/>
    <n v="1261"/>
  </r>
  <r>
    <x v="4"/>
    <n v="0.1"/>
    <n v="80.97"/>
    <n v="33.6"/>
    <n v="3366"/>
    <s v="Dana Boyle"/>
    <s v="Delivery Truck"/>
    <s v="Home Office"/>
    <s v="Technology"/>
    <s v="Office Machines"/>
    <s v="Jumbo Drum"/>
    <s v="Lexmark Z25 Color Inkjet Printer"/>
    <n v="0.37"/>
    <x v="0"/>
    <x v="1"/>
    <s v="Ohio"/>
    <x v="58"/>
    <n v="45373"/>
    <d v="2015-05-24T00:00:00"/>
    <d v="2015-05-29T00:00:00"/>
    <n v="66.22"/>
    <n v="11"/>
    <n v="837.57"/>
    <n v="90501"/>
    <s v="High"/>
    <s v="Low Risk"/>
    <s v="Discount Applied"/>
    <s v="Other"/>
    <n v="471"/>
  </r>
  <r>
    <x v="4"/>
    <n v="0.02"/>
    <n v="6.48"/>
    <n v="5.1100000000000003"/>
    <n v="3366"/>
    <s v="Dana Boyle"/>
    <s v="Regular Air"/>
    <s v="Home Office"/>
    <s v="Office Supplies"/>
    <s v="Paper"/>
    <s v="Small Box"/>
    <s v="Xerox 231"/>
    <n v="0.37"/>
    <x v="0"/>
    <x v="1"/>
    <s v="Ohio"/>
    <x v="58"/>
    <n v="45373"/>
    <d v="2015-05-24T00:00:00"/>
    <d v="2015-05-28T00:00:00"/>
    <n v="-23.53"/>
    <n v="8"/>
    <n v="56.22"/>
    <n v="90501"/>
    <s v="Low"/>
    <s v="Low Risk"/>
    <s v="Discount Applied"/>
    <s v="Other"/>
    <n v="1489"/>
  </r>
  <r>
    <x v="2"/>
    <n v="0.08"/>
    <n v="30.97"/>
    <n v="4"/>
    <n v="3367"/>
    <s v="Renee McKenzie"/>
    <s v="Regular Air"/>
    <s v="Home Office"/>
    <s v="Technology"/>
    <s v="Computer Peripherals"/>
    <s v="Small Box"/>
    <s v="Microsoft Multimedia Keyboard"/>
    <n v="0.74"/>
    <x v="0"/>
    <x v="1"/>
    <s v="Ohio"/>
    <x v="860"/>
    <n v="43221"/>
    <d v="2015-05-02T00:00:00"/>
    <d v="2015-05-03T00:00:00"/>
    <n v="10.680000000000014"/>
    <n v="26"/>
    <n v="758.97"/>
    <n v="90502"/>
    <s v="High"/>
    <s v="Low Risk"/>
    <s v="Discount Applied"/>
    <s v="Other"/>
    <n v="505"/>
  </r>
  <r>
    <x v="2"/>
    <n v="0.1"/>
    <n v="4.13"/>
    <n v="0.5"/>
    <n v="3367"/>
    <s v="Renee McKenzie"/>
    <s v="Express Air"/>
    <s v="Home Office"/>
    <s v="Office Supplies"/>
    <s v="Labels"/>
    <s v="Small Box"/>
    <s v="Avery 506"/>
    <n v="0.39"/>
    <x v="0"/>
    <x v="1"/>
    <s v="Ohio"/>
    <x v="860"/>
    <n v="43221"/>
    <d v="2015-05-02T00:00:00"/>
    <d v="2015-05-04T00:00:00"/>
    <n v="58.263599999999997"/>
    <n v="18"/>
    <n v="84.44"/>
    <n v="90502"/>
    <s v="High"/>
    <s v="Low Risk"/>
    <s v="Discount Applied"/>
    <s v="Other"/>
    <n v="1316"/>
  </r>
  <r>
    <x v="3"/>
    <n v="0.06"/>
    <n v="7.1"/>
    <n v="6.05"/>
    <n v="3369"/>
    <s v="Stacy Byrne"/>
    <s v="Regular Air"/>
    <s v="Home Office"/>
    <s v="Office Supplies"/>
    <s v="Binders and Binder Accessories"/>
    <s v="Small Box"/>
    <s v="Wilson Jones Hanging View Binder, White, 1&quot;"/>
    <n v="0.39"/>
    <x v="0"/>
    <x v="1"/>
    <s v="Ohio"/>
    <x v="386"/>
    <n v="43081"/>
    <d v="2015-02-12T00:00:00"/>
    <d v="2015-02-13T00:00:00"/>
    <n v="-42.170500000000004"/>
    <n v="4"/>
    <n v="29.99"/>
    <n v="90500"/>
    <s v="Low"/>
    <s v="Low Risk"/>
    <s v="Discount Applied"/>
    <s v="Other"/>
    <n v="1714"/>
  </r>
  <r>
    <x v="3"/>
    <n v="0.01"/>
    <n v="179.29"/>
    <n v="29.21"/>
    <n v="3374"/>
    <s v="Jamie Ward"/>
    <s v="Delivery Truck"/>
    <s v="Home Office"/>
    <s v="Furniture"/>
    <s v="Tables"/>
    <s v="Jumbo Box"/>
    <s v="Bevis Round Conference Table Top, X-Base"/>
    <n v="0.76"/>
    <x v="0"/>
    <x v="1"/>
    <s v="Maryland"/>
    <x v="861"/>
    <n v="21113"/>
    <d v="2015-06-02T00:00:00"/>
    <d v="2015-06-04T00:00:00"/>
    <n v="66.362220000000008"/>
    <n v="8"/>
    <n v="1487.9"/>
    <n v="87473"/>
    <s v="High"/>
    <s v="Low Risk"/>
    <s v="Discount Applied"/>
    <s v="Other"/>
    <n v="316"/>
  </r>
  <r>
    <x v="0"/>
    <n v="0.05"/>
    <n v="73.98"/>
    <n v="12.14"/>
    <n v="3374"/>
    <s v="Jamie Ward"/>
    <s v="Regular Air"/>
    <s v="Home Office"/>
    <s v="Technology"/>
    <s v="Computer Peripherals"/>
    <s v="Small Box"/>
    <s v="Keytronic 105-Key Spanish Keyboard"/>
    <n v="0.67"/>
    <x v="0"/>
    <x v="1"/>
    <s v="Maryland"/>
    <x v="861"/>
    <n v="21113"/>
    <d v="2015-06-29T00:00:00"/>
    <d v="2015-06-30T00:00:00"/>
    <n v="-1.904000000000019"/>
    <n v="8"/>
    <n v="600.4"/>
    <n v="87474"/>
    <s v="Low"/>
    <s v="Low Risk"/>
    <s v="Discount Applied"/>
    <s v="Other"/>
    <n v="587"/>
  </r>
  <r>
    <x v="0"/>
    <n v="0"/>
    <n v="5.98"/>
    <n v="7.15"/>
    <n v="3374"/>
    <s v="Jamie Ward"/>
    <s v="Regular Air"/>
    <s v="Home Office"/>
    <s v="Office Supplies"/>
    <s v="Paper"/>
    <s v="Small Box"/>
    <s v="Universal Premium White Copier/Laser Paper (20Lb. and 87 Bright)"/>
    <n v="0.36"/>
    <x v="0"/>
    <x v="1"/>
    <s v="Maryland"/>
    <x v="861"/>
    <n v="21113"/>
    <d v="2015-06-29T00:00:00"/>
    <d v="2015-07-01T00:00:00"/>
    <n v="-37.048000000000002"/>
    <n v="5"/>
    <n v="34.25"/>
    <n v="87474"/>
    <s v="Low"/>
    <s v="Low Risk"/>
    <s v="No Discount"/>
    <s v="Other"/>
    <n v="1673"/>
  </r>
  <r>
    <x v="0"/>
    <n v="0.09"/>
    <n v="3.57"/>
    <n v="4.17"/>
    <n v="3374"/>
    <s v="Jamie Ward"/>
    <s v="Regular Air"/>
    <s v="Home Office"/>
    <s v="Office Supplies"/>
    <s v="Pens &amp; Art Supplies"/>
    <s v="Small Pack"/>
    <s v="Barrel Sharpener"/>
    <n v="0.59"/>
    <x v="0"/>
    <x v="1"/>
    <s v="Maryland"/>
    <x v="861"/>
    <n v="21113"/>
    <d v="2015-06-29T00:00:00"/>
    <d v="2015-07-01T00:00:00"/>
    <n v="-56.887999999999998"/>
    <n v="9"/>
    <n v="31.45"/>
    <n v="87474"/>
    <s v="Low"/>
    <s v="Low Risk"/>
    <s v="Discount Applied"/>
    <s v="Other"/>
    <n v="1702"/>
  </r>
  <r>
    <x v="2"/>
    <n v="0"/>
    <n v="19.98"/>
    <n v="5.97"/>
    <n v="3379"/>
    <s v="Annette McIntyre"/>
    <s v="Express Air"/>
    <s v="Home Office"/>
    <s v="Office Supplies"/>
    <s v="Paper"/>
    <s v="Small Box"/>
    <s v="Xerox 1936"/>
    <n v="0.38"/>
    <x v="0"/>
    <x v="3"/>
    <s v="Georgia"/>
    <x v="862"/>
    <n v="30144"/>
    <d v="2015-03-26T00:00:00"/>
    <d v="2015-03-29T00:00:00"/>
    <n v="-189.714"/>
    <n v="12"/>
    <n v="249.07"/>
    <n v="88837"/>
    <s v="Low"/>
    <s v="Low Risk"/>
    <s v="No Discount"/>
    <s v="Other"/>
    <n v="898"/>
  </r>
  <r>
    <x v="2"/>
    <n v="0.05"/>
    <n v="3.14"/>
    <n v="1.92"/>
    <n v="3379"/>
    <s v="Annette McIntyre"/>
    <s v="Express Air"/>
    <s v="Home Office"/>
    <s v="Office Supplies"/>
    <s v="Scissors, Rulers and Trimmers"/>
    <s v="Wrap Bag"/>
    <s v="Serrated Blade or Curved Handle Hand Letter Openers"/>
    <n v="0.84"/>
    <x v="0"/>
    <x v="3"/>
    <s v="Georgia"/>
    <x v="862"/>
    <n v="30144"/>
    <d v="2015-04-25T00:00:00"/>
    <d v="2015-04-26T00:00:00"/>
    <n v="1628.37"/>
    <n v="18"/>
    <n v="59.22"/>
    <n v="88839"/>
    <s v="High"/>
    <s v="Low Risk"/>
    <s v="Discount Applied"/>
    <s v="Other"/>
    <n v="1461"/>
  </r>
  <r>
    <x v="2"/>
    <n v="0.03"/>
    <n v="315.98"/>
    <n v="19.989999999999998"/>
    <n v="3380"/>
    <s v="Eva Decker"/>
    <s v="Regular Air"/>
    <s v="Home Office"/>
    <s v="Office Supplies"/>
    <s v="Binders and Binder Accessories"/>
    <s v="Small Box"/>
    <s v="GBC ProClick™ 150 Presentation Binding System"/>
    <n v="0.38"/>
    <x v="0"/>
    <x v="3"/>
    <m/>
    <x v="863"/>
    <n v="30240"/>
    <d v="2015-04-20T00:00:00"/>
    <d v="2015-04-22T00:00:00"/>
    <n v="-4.4800000000000004"/>
    <n v="18"/>
    <n v="5572.18"/>
    <n v="88838"/>
    <s v="Low"/>
    <s v="Low Risk"/>
    <s v="Discount Applied"/>
    <s v="Other"/>
    <n v="82"/>
  </r>
  <r>
    <x v="2"/>
    <n v="0.09"/>
    <n v="276.2"/>
    <n v="24.49"/>
    <n v="3380"/>
    <s v="Eva Decker"/>
    <s v="Regular Air"/>
    <s v="Home Office"/>
    <s v="Furniture"/>
    <s v="Chairs &amp; Chairmats"/>
    <s v="Large Box"/>
    <s v="SAFCO Arco Folding Chair"/>
    <m/>
    <x v="0"/>
    <x v="3"/>
    <s v="Georgia"/>
    <x v="863"/>
    <n v="30240"/>
    <d v="2015-04-20T00:00:00"/>
    <d v="2015-04-21T00:00:00"/>
    <n v="3193.2840000000001"/>
    <n v="11"/>
    <n v="2941.42"/>
    <n v="88838"/>
    <s v="High"/>
    <s v="High Risk"/>
    <s v="Discount Applied"/>
    <s v="Other"/>
    <n v="160"/>
  </r>
  <r>
    <x v="2"/>
    <n v="0.03"/>
    <n v="63.94"/>
    <n v="14.48"/>
    <n v="3380"/>
    <s v="Eva Decker"/>
    <s v="Regular Air"/>
    <s v="Home Office"/>
    <s v="Furniture"/>
    <s v="Office Furnishings"/>
    <s v="Small Box"/>
    <s v="Howard Miller 16&quot; Diameter Gallery Wall Clock"/>
    <n v="0.46"/>
    <x v="0"/>
    <x v="3"/>
    <s v="Georgia"/>
    <x v="863"/>
    <n v="30240"/>
    <d v="2015-04-20T00:00:00"/>
    <d v="2015-04-21T00:00:00"/>
    <n v="43.691699999999997"/>
    <n v="8"/>
    <n v="522.46"/>
    <n v="88838"/>
    <s v="High"/>
    <s v="Low Risk"/>
    <s v="Discount Applied"/>
    <s v="Other"/>
    <n v="627"/>
  </r>
  <r>
    <x v="1"/>
    <n v="0.05"/>
    <n v="11.97"/>
    <n v="5.81"/>
    <n v="3381"/>
    <s v="Christopher Norton Patterson"/>
    <s v="Regular Air"/>
    <s v="Home Office"/>
    <s v="Office Supplies"/>
    <s v="Pens &amp; Art Supplies"/>
    <s v="Small Pack"/>
    <s v="Staples SlimLine Pencil Sharpener"/>
    <n v="0.6"/>
    <x v="0"/>
    <x v="3"/>
    <s v="Georgia"/>
    <x v="864"/>
    <n v="31204"/>
    <d v="2015-03-23T00:00:00"/>
    <d v="2015-03-25T00:00:00"/>
    <n v="349.05930000000001"/>
    <n v="2"/>
    <n v="25.31"/>
    <n v="88836"/>
    <s v="High"/>
    <s v="Low Risk"/>
    <s v="Discount Applied"/>
    <s v="Other"/>
    <n v="1766"/>
  </r>
  <r>
    <x v="3"/>
    <n v="0.02"/>
    <n v="28.53"/>
    <n v="1.49"/>
    <n v="3381"/>
    <s v="Christopher Norton Patterson"/>
    <s v="Regular Air"/>
    <s v="Home Office"/>
    <s v="Office Supplies"/>
    <s v="Binders and Binder Accessories"/>
    <s v="Small Box"/>
    <s v="Lock-Up Easel 'Spel-Binder'"/>
    <n v="0.38"/>
    <x v="0"/>
    <x v="3"/>
    <s v="Georgia"/>
    <x v="864"/>
    <n v="31204"/>
    <d v="2015-04-29T00:00:00"/>
    <d v="2015-04-29T00:00:00"/>
    <n v="1.9919999999999998"/>
    <n v="18"/>
    <n v="513.33000000000004"/>
    <n v="88840"/>
    <s v="High"/>
    <s v="Low Risk"/>
    <s v="Discount Applied"/>
    <s v="Other"/>
    <n v="636"/>
  </r>
  <r>
    <x v="4"/>
    <n v="0.04"/>
    <n v="2.98"/>
    <n v="2.0299999999999998"/>
    <n v="3385"/>
    <s v="Daniel Richmond"/>
    <s v="Express Air"/>
    <s v="Home Office"/>
    <s v="Office Supplies"/>
    <s v="Pens &amp; Art Supplies"/>
    <s v="Wrap Bag"/>
    <s v="Premium Writing Pencils, Soft, #2 by Central Association for the Blind"/>
    <n v="0.56999999999999995"/>
    <x v="0"/>
    <x v="1"/>
    <s v="Ohio"/>
    <x v="865"/>
    <n v="44512"/>
    <d v="2015-01-16T00:00:00"/>
    <d v="2015-01-16T00:00:00"/>
    <n v="-22.009999999999998"/>
    <n v="5"/>
    <n v="15.7"/>
    <n v="88745"/>
    <s v="Low"/>
    <s v="Low Risk"/>
    <s v="Discount Applied"/>
    <s v="Other"/>
    <n v="1860"/>
  </r>
  <r>
    <x v="4"/>
    <n v="0.01"/>
    <n v="125.99"/>
    <n v="8.99"/>
    <n v="3385"/>
    <s v="Daniel Richmond"/>
    <s v="Regular Air"/>
    <s v="Home Office"/>
    <s v="Technology"/>
    <s v="Telephones and Communication"/>
    <s v="Small Box"/>
    <s v="M70"/>
    <n v="0.59"/>
    <x v="0"/>
    <x v="1"/>
    <s v="Ohio"/>
    <x v="865"/>
    <n v="44512"/>
    <d v="2015-01-16T00:00:00"/>
    <d v="2015-01-21T00:00:00"/>
    <n v="426.46032000000002"/>
    <n v="6"/>
    <n v="680.65"/>
    <n v="88745"/>
    <s v="High"/>
    <s v="Low Risk"/>
    <s v="Discount Applied"/>
    <s v="Other"/>
    <n v="536"/>
  </r>
  <r>
    <x v="2"/>
    <n v="0"/>
    <n v="2.61"/>
    <n v="0.5"/>
    <n v="3386"/>
    <s v="Carmen Elmore"/>
    <s v="Regular Air"/>
    <s v="Home Office"/>
    <s v="Office Supplies"/>
    <s v="Labels"/>
    <s v="Small Box"/>
    <s v="Avery 494"/>
    <n v="0.39"/>
    <x v="0"/>
    <x v="1"/>
    <s v="Ohio"/>
    <x v="143"/>
    <n v="43402"/>
    <d v="2015-05-03T00:00:00"/>
    <d v="2015-05-05T00:00:00"/>
    <n v="19.554599999999997"/>
    <n v="10"/>
    <n v="28.34"/>
    <n v="88746"/>
    <s v="High"/>
    <s v="Low Risk"/>
    <s v="No Discount"/>
    <s v="Other"/>
    <n v="1731"/>
  </r>
  <r>
    <x v="2"/>
    <n v="0.04"/>
    <n v="25.38"/>
    <n v="8.99"/>
    <n v="3386"/>
    <s v="Carmen Elmore"/>
    <s v="Express Air"/>
    <s v="Home Office"/>
    <s v="Furniture"/>
    <s v="Office Furnishings"/>
    <s v="Small Pack"/>
    <s v="Executive Impressions 13&quot; Chairman Wall Clock"/>
    <n v="0.5"/>
    <x v="0"/>
    <x v="1"/>
    <s v="Ohio"/>
    <x v="143"/>
    <n v="43402"/>
    <d v="2015-05-03T00:00:00"/>
    <d v="2015-05-06T00:00:00"/>
    <n v="152.48200000000003"/>
    <n v="35"/>
    <n v="861.3"/>
    <n v="88746"/>
    <s v="High"/>
    <s v="Low Risk"/>
    <s v="Discount Applied"/>
    <s v="Other"/>
    <n v="467"/>
  </r>
  <r>
    <x v="1"/>
    <n v="0.03"/>
    <n v="95.99"/>
    <n v="35"/>
    <n v="3388"/>
    <s v="Aaron Shaffer"/>
    <s v="Regular Air"/>
    <s v="Home Office"/>
    <s v="Office Supplies"/>
    <s v="Storage &amp; Organization"/>
    <s v="Large Box"/>
    <s v="Safco Industrial Wire Shelving"/>
    <m/>
    <x v="0"/>
    <x v="0"/>
    <s v="California"/>
    <x v="79"/>
    <n v="94533"/>
    <d v="2015-05-11T00:00:00"/>
    <d v="2015-05-12T00:00:00"/>
    <n v="67.012000000000057"/>
    <n v="9"/>
    <n v="894.64"/>
    <n v="90154"/>
    <s v="High"/>
    <s v="High Risk"/>
    <s v="Discount Applied"/>
    <s v="Other"/>
    <n v="455"/>
  </r>
  <r>
    <x v="3"/>
    <n v="0.08"/>
    <n v="125.99"/>
    <n v="7.69"/>
    <n v="3393"/>
    <s v="Irene Murphy"/>
    <s v="Regular Air"/>
    <s v="Home Office"/>
    <s v="Technology"/>
    <s v="Telephones and Communication"/>
    <s v="Small Box"/>
    <s v="StarTAC 3000"/>
    <n v="0.59"/>
    <x v="0"/>
    <x v="0"/>
    <s v="Washington"/>
    <x v="866"/>
    <n v="99163"/>
    <d v="2015-04-29T00:00:00"/>
    <d v="2015-04-30T00:00:00"/>
    <n v="374.625"/>
    <n v="7"/>
    <n v="710.36"/>
    <n v="87908"/>
    <s v="High"/>
    <s v="Low Risk"/>
    <s v="Discount Applied"/>
    <s v="Other"/>
    <n v="524"/>
  </r>
  <r>
    <x v="2"/>
    <n v="0.08"/>
    <n v="4.4800000000000004"/>
    <n v="2.5"/>
    <n v="3393"/>
    <s v="Irene Murphy"/>
    <s v="Regular Air"/>
    <s v="Home Office"/>
    <s v="Office Supplies"/>
    <s v="Envelopes"/>
    <s v="Small Box"/>
    <s v="Ampad #10 Peel &amp; Seel® Holiday Envelopes"/>
    <n v="0.37"/>
    <x v="0"/>
    <x v="0"/>
    <s v="Washington"/>
    <x v="866"/>
    <n v="99163"/>
    <d v="2015-02-14T00:00:00"/>
    <d v="2015-02-15T00:00:00"/>
    <n v="-3.2448000000000001"/>
    <n v="19"/>
    <n v="80.2"/>
    <n v="87909"/>
    <s v="Low"/>
    <s v="Low Risk"/>
    <s v="Discount Applied"/>
    <s v="Other"/>
    <n v="1335"/>
  </r>
  <r>
    <x v="4"/>
    <n v="0"/>
    <n v="1270.99"/>
    <n v="19.989999999999998"/>
    <n v="3397"/>
    <s v="Andrea Shaw"/>
    <s v="Regular Air"/>
    <s v="Home Office"/>
    <s v="Office Supplies"/>
    <s v="Binders and Binder Accessories"/>
    <s v="Small Box"/>
    <s v="Fellowes PB500 Electric Punch Plastic Comb Binding Machine with Manual Bind"/>
    <n v="0.35"/>
    <x v="0"/>
    <x v="2"/>
    <s v="Illinois"/>
    <x v="341"/>
    <n v="61832"/>
    <d v="2015-06-07T00:00:00"/>
    <d v="2015-06-09T00:00:00"/>
    <n v="6384.4388999999992"/>
    <n v="7"/>
    <n v="9252.81"/>
    <n v="87535"/>
    <s v="High"/>
    <s v="Low Risk"/>
    <s v="No Discount"/>
    <s v="High Profit Non-Standard Shipping"/>
    <n v="30"/>
  </r>
  <r>
    <x v="0"/>
    <n v="0.01"/>
    <n v="10.9"/>
    <n v="7.46"/>
    <n v="3397"/>
    <s v="Andrea Shaw"/>
    <s v="Regular Air"/>
    <s v="Home Office"/>
    <s v="Office Supplies"/>
    <s v="Storage &amp; Organization"/>
    <s v="Small Box"/>
    <s v="Crate-A-Files™"/>
    <n v="0.59"/>
    <x v="0"/>
    <x v="2"/>
    <s v="Illinois"/>
    <x v="341"/>
    <n v="61832"/>
    <d v="2015-03-11T00:00:00"/>
    <d v="2015-03-12T00:00:00"/>
    <n v="-116.76"/>
    <n v="18"/>
    <n v="207.31"/>
    <n v="87536"/>
    <s v="Low"/>
    <s v="Low Risk"/>
    <s v="Discount Applied"/>
    <s v="Other"/>
    <n v="965"/>
  </r>
  <r>
    <x v="0"/>
    <n v="0.1"/>
    <n v="7.99"/>
    <n v="5.03"/>
    <n v="3397"/>
    <s v="Andrea Shaw"/>
    <s v="Regular Air"/>
    <s v="Home Office"/>
    <s v="Technology"/>
    <s v="Telephones and Communication"/>
    <s v="Medium Box"/>
    <s v="Bell Sonecor JB700 Caller ID"/>
    <n v="0.6"/>
    <x v="0"/>
    <x v="2"/>
    <s v="Illinois"/>
    <x v="341"/>
    <n v="61832"/>
    <d v="2015-03-11T00:00:00"/>
    <d v="2015-03-12T00:00:00"/>
    <n v="-160.952"/>
    <n v="22"/>
    <n v="143.12"/>
    <n v="87536"/>
    <s v="Low"/>
    <s v="Low Risk"/>
    <s v="Discount Applied"/>
    <s v="Other"/>
    <n v="1101"/>
  </r>
  <r>
    <x v="1"/>
    <n v="0.08"/>
    <n v="11.97"/>
    <n v="5.81"/>
    <n v="3399"/>
    <s v="Marvin Reid"/>
    <s v="Regular Air"/>
    <s v="Home Office"/>
    <s v="Office Supplies"/>
    <s v="Pens &amp; Art Supplies"/>
    <s v="Small Pack"/>
    <s v="Staples SlimLine Pencil Sharpener"/>
    <n v="0.6"/>
    <x v="0"/>
    <x v="2"/>
    <s v="Illinois"/>
    <x v="389"/>
    <n v="60016"/>
    <d v="2015-03-29T00:00:00"/>
    <d v="2015-03-31T00:00:00"/>
    <n v="-41.87"/>
    <n v="5"/>
    <n v="59.98"/>
    <n v="87534"/>
    <s v="Low"/>
    <s v="Low Risk"/>
    <s v="Discount Applied"/>
    <s v="Other"/>
    <n v="1453"/>
  </r>
  <r>
    <x v="3"/>
    <n v="0.1"/>
    <n v="9.3800000000000008"/>
    <n v="4.93"/>
    <n v="3400"/>
    <s v="Florence Gold"/>
    <s v="Express Air"/>
    <s v="Home Office"/>
    <s v="Furniture"/>
    <s v="Office Furnishings"/>
    <s v="Small Box"/>
    <s v="Eldon Expressions Punched Metal &amp; Wood Desk Accessories, Black &amp; Cherry"/>
    <n v="0.56999999999999995"/>
    <x v="0"/>
    <x v="1"/>
    <s v="West Virginia"/>
    <x v="867"/>
    <n v="26554"/>
    <d v="2015-04-04T00:00:00"/>
    <d v="2015-04-04T00:00:00"/>
    <n v="-24.7104"/>
    <n v="15"/>
    <n v="135.78"/>
    <n v="87537"/>
    <s v="Low"/>
    <s v="Low Risk"/>
    <s v="Discount Applied"/>
    <s v="Other"/>
    <n v="1117"/>
  </r>
  <r>
    <x v="0"/>
    <n v="0.1"/>
    <n v="105.98"/>
    <n v="13.99"/>
    <n v="3403"/>
    <s v="Tammy Buckley"/>
    <s v="Express Air"/>
    <s v="Home Office"/>
    <s v="Furniture"/>
    <s v="Office Furnishings"/>
    <s v="Medium Box"/>
    <s v="Tenex 46&quot; x 60&quot; Computer Anti-Static Chairmat, Rectangular Shaped"/>
    <n v="0.65"/>
    <x v="0"/>
    <x v="0"/>
    <s v="Wyoming"/>
    <x v="868"/>
    <n v="82001"/>
    <d v="2015-02-08T00:00:00"/>
    <d v="2015-02-11T00:00:00"/>
    <n v="349.48499999999996"/>
    <n v="5"/>
    <n v="506.5"/>
    <n v="87530"/>
    <s v="High"/>
    <s v="Low Risk"/>
    <s v="Discount Applied"/>
    <s v="Other"/>
    <n v="6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20847"/>
    <x v="0"/>
    <n v="0.01"/>
    <n v="2.84"/>
    <n v="0.93"/>
    <n v="3"/>
    <s v="Bonnie Potter"/>
    <s v="Express Air"/>
    <s v="Corporate"/>
    <s v="Office Supplies"/>
    <s v="Pens &amp; Art Supplies"/>
    <s v="Wrap Bag"/>
    <x v="0"/>
    <n v="0.54"/>
    <s v="United States"/>
    <x v="0"/>
    <s v="Washington"/>
    <s v="Anacortes"/>
    <n v="98221"/>
    <d v="2015-01-07T00:00:00"/>
    <d v="2015-01-08T00:00:00"/>
    <n v="4.5599999999999996"/>
    <n v="4"/>
    <n v="13.01"/>
    <n v="88522"/>
    <s v="Low"/>
    <s v="Low Risk"/>
    <s v="Discount Applied"/>
    <s v="Other"/>
    <n v="1883"/>
  </r>
  <r>
    <n v="20228"/>
    <x v="1"/>
    <n v="0.02"/>
    <n v="500.98"/>
    <n v="26"/>
    <n v="5"/>
    <s v="Ronnie Proctor"/>
    <s v="Delivery Truck"/>
    <s v="Home Office"/>
    <s v="Furniture"/>
    <s v="Chairs &amp; Chairmats"/>
    <s v="Jumbo Drum"/>
    <x v="1"/>
    <n v="0.6"/>
    <s v="United States"/>
    <x v="0"/>
    <s v="California"/>
    <s v="San Gabriel"/>
    <n v="91776"/>
    <d v="2015-06-13T00:00:00"/>
    <d v="2015-06-15T00:00:00"/>
    <n v="4390.3665000000001"/>
    <n v="12"/>
    <n v="6362.85"/>
    <n v="90193"/>
    <s v="High"/>
    <s v="Low Risk"/>
    <s v="Discount Applied"/>
    <s v="Other"/>
    <n v="66"/>
  </r>
  <r>
    <n v="21776"/>
    <x v="2"/>
    <n v="0.06"/>
    <n v="9.48"/>
    <n v="7.29"/>
    <n v="11"/>
    <s v="Marcus Dunlap"/>
    <s v="Regular Air"/>
    <s v="Home Office"/>
    <s v="Furniture"/>
    <s v="Office Furnishings"/>
    <s v="Small Pack"/>
    <x v="2"/>
    <n v="0.45"/>
    <s v="United States"/>
    <x v="1"/>
    <s v="New Jersey"/>
    <s v="Roselle"/>
    <n v="7203"/>
    <d v="2015-02-15T00:00:00"/>
    <d v="2015-02-17T00:00:00"/>
    <n v="-53.809600000000003"/>
    <n v="22"/>
    <n v="211.15"/>
    <n v="90192"/>
    <s v="Low"/>
    <s v="Low Risk"/>
    <s v="Discount Applied"/>
    <s v="Other"/>
    <n v="957"/>
  </r>
  <r>
    <n v="24844"/>
    <x v="3"/>
    <n v="0.09"/>
    <n v="78.69"/>
    <n v="19.989999999999998"/>
    <n v="14"/>
    <s v="Gwendolyn F Tyson"/>
    <s v="Regular Air"/>
    <s v="Home Office"/>
    <s v="Furniture"/>
    <s v="Office Furnishings"/>
    <s v="Small Box"/>
    <x v="3"/>
    <n v="0.43"/>
    <s v="United States"/>
    <x v="2"/>
    <s v="Minnesota"/>
    <s v="Prior Lake"/>
    <n v="55372"/>
    <d v="2015-05-12T00:00:00"/>
    <d v="2015-05-14T00:00:00"/>
    <n v="803.47050000000002"/>
    <n v="16"/>
    <n v="1164.45"/>
    <n v="86838"/>
    <s v="High"/>
    <s v="Low Risk"/>
    <s v="Discount Applied"/>
    <s v="Other"/>
    <n v="379"/>
  </r>
  <r>
    <n v="24846"/>
    <x v="3"/>
    <n v="0.08"/>
    <n v="3.28"/>
    <n v="2.31"/>
    <n v="14"/>
    <s v="Gwendolyn F Tyson"/>
    <s v="Regular Air"/>
    <s v="Home Office"/>
    <s v="Office Supplies"/>
    <s v="Pens &amp; Art Supplies"/>
    <s v="Wrap Bag"/>
    <x v="4"/>
    <n v="0.56000000000000005"/>
    <s v="United States"/>
    <x v="2"/>
    <s v="Minnesota"/>
    <s v="Prior Lake"/>
    <n v="55372"/>
    <d v="2015-05-12T00:00:00"/>
    <d v="2015-05-13T00:00:00"/>
    <n v="-24.03"/>
    <n v="7"/>
    <n v="22.23"/>
    <n v="86838"/>
    <s v="Low"/>
    <s v="Low Risk"/>
    <s v="Discount Applied"/>
    <s v="Other"/>
    <n v="1787"/>
  </r>
  <r>
    <n v="24847"/>
    <x v="3"/>
    <n v="0.05"/>
    <n v="3.28"/>
    <n v="4.2"/>
    <n v="14"/>
    <s v="Gwendolyn F Tyson"/>
    <s v="Regular Air"/>
    <s v="Home Office"/>
    <s v="Office Supplies"/>
    <s v="Pens &amp; Art Supplies"/>
    <s v="Wrap Bag"/>
    <x v="5"/>
    <n v="0.56000000000000005"/>
    <s v="United States"/>
    <x v="2"/>
    <s v="Minnesota"/>
    <s v="Prior Lake"/>
    <n v="55372"/>
    <d v="2015-05-12T00:00:00"/>
    <d v="2015-05-13T00:00:00"/>
    <n v="-37.03"/>
    <n v="4"/>
    <n v="13.99"/>
    <n v="86838"/>
    <s v="Low"/>
    <s v="Low Risk"/>
    <s v="Discount Applied"/>
    <s v="Other"/>
    <n v="1878"/>
  </r>
  <r>
    <n v="24848"/>
    <x v="3"/>
    <n v="0.05"/>
    <n v="3.58"/>
    <n v="1.63"/>
    <n v="14"/>
    <s v="Gwendolyn F Tyson"/>
    <s v="Regular Air"/>
    <s v="Home Office"/>
    <s v="Office Supplies"/>
    <s v="Rubber Bands"/>
    <s v="Wrap Bag"/>
    <x v="6"/>
    <n v="0.36"/>
    <s v="United States"/>
    <x v="2"/>
    <s v="Minnesota"/>
    <s v="Prior Lake"/>
    <n v="55372"/>
    <d v="2015-05-12T00:00:00"/>
    <d v="2015-05-13T00:00:00"/>
    <n v="-0.71"/>
    <n v="4"/>
    <n v="14.26"/>
    <n v="86838"/>
    <s v="Low"/>
    <s v="Low Risk"/>
    <s v="Discount Applied"/>
    <s v="Other"/>
    <n v="1874"/>
  </r>
  <r>
    <n v="18181"/>
    <x v="2"/>
    <n v="0"/>
    <n v="4.42"/>
    <n v="4.99"/>
    <n v="15"/>
    <s v="Timothy Reese"/>
    <s v="Regular Air"/>
    <s v="Home Office"/>
    <s v="Office Supplies"/>
    <s v="Envelopes"/>
    <s v="Small Box"/>
    <x v="7"/>
    <n v="0.38"/>
    <s v="United States"/>
    <x v="1"/>
    <s v="New York"/>
    <s v="Smithtown"/>
    <n v="11787"/>
    <d v="2015-04-08T00:00:00"/>
    <d v="2015-04-09T00:00:00"/>
    <n v="-59.82"/>
    <n v="7"/>
    <n v="33.47"/>
    <n v="86837"/>
    <s v="Low"/>
    <s v="Low Risk"/>
    <s v="No Discount"/>
    <s v="Other"/>
    <n v="1683"/>
  </r>
  <r>
    <n v="20925"/>
    <x v="3"/>
    <n v="0.01"/>
    <n v="35.94"/>
    <n v="6.66"/>
    <n v="15"/>
    <s v="Timothy Reese"/>
    <s v="Regular Air"/>
    <s v="Home Office"/>
    <s v="Office Supplies"/>
    <s v="Envelopes"/>
    <s v="Small Box"/>
    <x v="8"/>
    <n v="0.4"/>
    <s v="United States"/>
    <x v="1"/>
    <s v="New York"/>
    <s v="Smithtown"/>
    <n v="11787"/>
    <d v="2015-05-28T00:00:00"/>
    <d v="2015-05-28T00:00:00"/>
    <n v="261.87569999999994"/>
    <n v="10"/>
    <n v="379.53"/>
    <n v="86839"/>
    <s v="High"/>
    <s v="Low Risk"/>
    <s v="Discount Applied"/>
    <s v="Other"/>
    <n v="737"/>
  </r>
  <r>
    <n v="26267"/>
    <x v="0"/>
    <n v="0.04"/>
    <n v="2.98"/>
    <n v="1.58"/>
    <n v="16"/>
    <s v="Sarah Ramsey"/>
    <s v="Regular Air"/>
    <s v="Home Office"/>
    <s v="Office Supplies"/>
    <s v="Rubber Bands"/>
    <s v="Wrap Bag"/>
    <x v="9"/>
    <n v="0.39"/>
    <s v="United States"/>
    <x v="1"/>
    <s v="New York"/>
    <s v="Syracuse"/>
    <n v="13210"/>
    <d v="2015-02-12T00:00:00"/>
    <d v="2015-02-15T00:00:00"/>
    <n v="2.63"/>
    <n v="6"/>
    <n v="18.8"/>
    <n v="86836"/>
    <s v="High"/>
    <s v="Low Risk"/>
    <s v="Discount Applied"/>
    <s v="Other"/>
    <n v="1827"/>
  </r>
  <r>
    <n v="26268"/>
    <x v="0"/>
    <n v="0.05"/>
    <n v="115.99"/>
    <n v="2.5"/>
    <n v="16"/>
    <s v="Sarah Ramsey"/>
    <s v="Regular Air"/>
    <s v="Home Office"/>
    <s v="Technology"/>
    <s v="Telephones and Communication"/>
    <s v="Small Box"/>
    <x v="10"/>
    <n v="0.55000000000000004"/>
    <s v="United States"/>
    <x v="1"/>
    <s v="New York"/>
    <s v="Syracuse"/>
    <n v="13210"/>
    <d v="2015-02-12T00:00:00"/>
    <d v="2015-02-14T00:00:00"/>
    <n v="652.73309999999992"/>
    <n v="10"/>
    <n v="945.99"/>
    <n v="86836"/>
    <s v="High"/>
    <s v="Low Risk"/>
    <s v="Discount Applied"/>
    <s v="Other"/>
    <n v="434"/>
  </r>
  <r>
    <n v="23890"/>
    <x v="0"/>
    <n v="0.05"/>
    <n v="26.48"/>
    <n v="6.93"/>
    <n v="18"/>
    <s v="Laurie Hanna"/>
    <s v="Regular Air"/>
    <s v="Home Office"/>
    <s v="Furniture"/>
    <s v="Office Furnishings"/>
    <s v="Small Box"/>
    <x v="11"/>
    <n v="0.49"/>
    <s v="United States"/>
    <x v="0"/>
    <s v="Montana"/>
    <s v="Helena"/>
    <n v="59601"/>
    <d v="2015-05-15T00:00:00"/>
    <d v="2015-05-16T00:00:00"/>
    <n v="314.48129999999998"/>
    <n v="17"/>
    <n v="455.77"/>
    <n v="90031"/>
    <s v="High"/>
    <s v="Low Risk"/>
    <s v="Discount Applied"/>
    <s v="Other"/>
    <n v="674"/>
  </r>
  <r>
    <n v="24063"/>
    <x v="1"/>
    <n v="7.0000000000000007E-2"/>
    <n v="12.99"/>
    <n v="9.44"/>
    <n v="19"/>
    <s v="Jim Rodgers"/>
    <s v="Regular Air"/>
    <s v="Home Office"/>
    <s v="Technology"/>
    <s v="Office Machines"/>
    <s v="Medium Box"/>
    <x v="12"/>
    <n v="0.39"/>
    <s v="United States"/>
    <x v="0"/>
    <s v="Montana"/>
    <s v="Missoula"/>
    <n v="59801"/>
    <d v="2015-05-21T00:00:00"/>
    <d v="2015-05-23T00:00:00"/>
    <n v="-114.63990000000001"/>
    <n v="18"/>
    <n v="231.79"/>
    <n v="90032"/>
    <s v="Low"/>
    <s v="Low Risk"/>
    <s v="Discount Applied"/>
    <s v="Other"/>
    <n v="929"/>
  </r>
  <r>
    <n v="5890"/>
    <x v="0"/>
    <n v="0.05"/>
    <n v="26.48"/>
    <n v="6.93"/>
    <n v="21"/>
    <s v="Tony Wilkins Winters"/>
    <s v="Regular Air"/>
    <s v="Home Office"/>
    <s v="Furniture"/>
    <s v="Office Furnishings"/>
    <s v="Small Box"/>
    <x v="11"/>
    <n v="0.49"/>
    <s v="United States"/>
    <x v="1"/>
    <s v="New York"/>
    <s v="New York City"/>
    <n v="10012"/>
    <d v="2015-05-15T00:00:00"/>
    <d v="2015-05-16T00:00:00"/>
    <n v="384.38"/>
    <n v="70"/>
    <n v="1876.69"/>
    <n v="41793"/>
    <s v="High"/>
    <s v="Low Risk"/>
    <s v="Discount Applied"/>
    <s v="Other"/>
    <n v="258"/>
  </r>
  <r>
    <n v="6062"/>
    <x v="1"/>
    <n v="0.08"/>
    <n v="5"/>
    <n v="3.39"/>
    <n v="21"/>
    <s v="Tony Wilkins Winters"/>
    <s v="Regular Air"/>
    <s v="Home Office"/>
    <s v="Office Supplies"/>
    <s v="Rubber Bands"/>
    <s v="Wrap Bag"/>
    <x v="13"/>
    <n v="0.37"/>
    <s v="United States"/>
    <x v="1"/>
    <s v="New York"/>
    <s v="New York City"/>
    <n v="10012"/>
    <d v="2015-05-21T00:00:00"/>
    <d v="2015-05-22T00:00:00"/>
    <n v="-17.489999999999998"/>
    <n v="58"/>
    <n v="293.06"/>
    <n v="42949"/>
    <s v="Low"/>
    <s v="Low Risk"/>
    <s v="Discount Applied"/>
    <s v="Other"/>
    <n v="824"/>
  </r>
  <r>
    <n v="6063"/>
    <x v="1"/>
    <n v="7.0000000000000007E-2"/>
    <n v="12.99"/>
    <n v="9.44"/>
    <n v="21"/>
    <s v="Tony Wilkins Winters"/>
    <s v="Regular Air"/>
    <s v="Home Office"/>
    <s v="Technology"/>
    <s v="Office Machines"/>
    <s v="Medium Box"/>
    <x v="12"/>
    <n v="0.39"/>
    <s v="United States"/>
    <x v="1"/>
    <s v="New York"/>
    <s v="New York City"/>
    <n v="10012"/>
    <d v="2015-05-21T00:00:00"/>
    <d v="2015-05-23T00:00:00"/>
    <n v="-114.63990000000001"/>
    <n v="71"/>
    <n v="914.29"/>
    <n v="42949"/>
    <s v="Low"/>
    <s v="Low Risk"/>
    <s v="Discount Applied"/>
    <s v="Other"/>
    <n v="447"/>
  </r>
  <r>
    <n v="20631"/>
    <x v="0"/>
    <n v="0.06"/>
    <n v="55.48"/>
    <n v="14.3"/>
    <n v="24"/>
    <s v="Edna Thomas"/>
    <s v="Regular Air"/>
    <s v="Home Office"/>
    <s v="Office Supplies"/>
    <s v="Paper"/>
    <s v="Small Box"/>
    <x v="14"/>
    <n v="0.37"/>
    <s v="United States"/>
    <x v="0"/>
    <s v="California"/>
    <s v="Laguna Niguel"/>
    <n v="92677"/>
    <d v="2015-01-28T00:00:00"/>
    <d v="2015-01-29T00:00:00"/>
    <n v="-28.296800000000001"/>
    <n v="1"/>
    <n v="67.489999999999995"/>
    <n v="87651"/>
    <s v="Low"/>
    <s v="Low Risk"/>
    <s v="Discount Applied"/>
    <s v="Other"/>
    <n v="1406"/>
  </r>
  <r>
    <n v="20632"/>
    <x v="0"/>
    <n v="0.02"/>
    <n v="1.68"/>
    <n v="1.57"/>
    <n v="24"/>
    <s v="Edna Thomas"/>
    <s v="Regular Air"/>
    <s v="Home Office"/>
    <s v="Office Supplies"/>
    <s v="Pens &amp; Art Supplies"/>
    <s v="Wrap Bag"/>
    <x v="15"/>
    <n v="0.59"/>
    <s v="United States"/>
    <x v="0"/>
    <s v="California"/>
    <s v="Laguna Niguel"/>
    <n v="92677"/>
    <d v="2015-01-28T00:00:00"/>
    <d v="2015-01-30T00:00:00"/>
    <n v="-5.3071999999999999"/>
    <n v="1"/>
    <n v="2.25"/>
    <n v="87651"/>
    <s v="Low"/>
    <s v="Low Risk"/>
    <s v="Discount Applied"/>
    <s v="Other"/>
    <n v="1952"/>
  </r>
  <r>
    <n v="23967"/>
    <x v="1"/>
    <n v="0.04"/>
    <n v="4.1399999999999997"/>
    <n v="6.6"/>
    <n v="27"/>
    <s v="Guy Gallagher"/>
    <s v="Regular Air"/>
    <s v="Home Office"/>
    <s v="Furniture"/>
    <s v="Office Furnishings"/>
    <s v="Small Box"/>
    <x v="16"/>
    <n v="0.49"/>
    <s v="United States"/>
    <x v="0"/>
    <s v="California"/>
    <s v="Lakewood"/>
    <n v="90712"/>
    <d v="2015-05-02T00:00:00"/>
    <d v="2015-05-04T00:00:00"/>
    <n v="8.8940000000000055"/>
    <n v="12"/>
    <n v="54.78"/>
    <n v="87652"/>
    <s v="High"/>
    <s v="Low Risk"/>
    <s v="Discount Applied"/>
    <s v="Other"/>
    <n v="1501"/>
  </r>
  <r>
    <n v="23509"/>
    <x v="0"/>
    <n v="0.08"/>
    <n v="34.99"/>
    <n v="7.73"/>
    <n v="32"/>
    <s v="Matthew Berman"/>
    <s v="Regular Air"/>
    <s v="Home Office"/>
    <s v="Office Supplies"/>
    <s v="Pens &amp; Art Supplies"/>
    <s v="Small Box"/>
    <x v="17"/>
    <n v="0.59"/>
    <s v="United States"/>
    <x v="0"/>
    <s v="Oregon"/>
    <s v="Grants Pass"/>
    <n v="97526"/>
    <d v="2015-02-22T00:00:00"/>
    <d v="2015-02-23T00:00:00"/>
    <n v="144.69"/>
    <n v="13"/>
    <n v="424.68"/>
    <n v="89199"/>
    <s v="High"/>
    <s v="Low Risk"/>
    <s v="Discount Applied"/>
    <s v="Other"/>
    <n v="697"/>
  </r>
  <r>
    <n v="23612"/>
    <x v="0"/>
    <n v="0.01"/>
    <n v="17.98"/>
    <n v="8.51"/>
    <n v="32"/>
    <s v="Matthew Berman"/>
    <s v="Regular Air"/>
    <s v="Home Office"/>
    <s v="Technology"/>
    <s v="Office Machines"/>
    <s v="Medium Box"/>
    <x v="18"/>
    <n v="0.4"/>
    <s v="United States"/>
    <x v="0"/>
    <s v="Oregon"/>
    <s v="Grants Pass"/>
    <n v="97526"/>
    <d v="2015-03-27T00:00:00"/>
    <d v="2015-03-28T00:00:00"/>
    <n v="-35.878799999999998"/>
    <n v="2"/>
    <n v="40.17"/>
    <n v="89200"/>
    <s v="Low"/>
    <s v="Low Risk"/>
    <s v="Discount Applied"/>
    <s v="Other"/>
    <n v="1620"/>
  </r>
  <r>
    <n v="23278"/>
    <x v="3"/>
    <n v="0.09"/>
    <n v="125.99"/>
    <n v="7.69"/>
    <n v="32"/>
    <s v="Matthew Berman"/>
    <s v="Express Air"/>
    <s v="Home Office"/>
    <s v="Technology"/>
    <s v="Telephones and Communication"/>
    <s v="Small Box"/>
    <x v="19"/>
    <n v="0.59"/>
    <s v="United States"/>
    <x v="0"/>
    <s v="Oregon"/>
    <s v="Grants Pass"/>
    <n v="97526"/>
    <d v="2015-01-20T00:00:00"/>
    <d v="2015-01-22T00:00:00"/>
    <n v="209.99700000000001"/>
    <n v="8"/>
    <n v="783.55"/>
    <n v="89202"/>
    <s v="High"/>
    <s v="Low Risk"/>
    <s v="Discount Applied"/>
    <s v="Other"/>
    <n v="495"/>
  </r>
  <r>
    <n v="19355"/>
    <x v="4"/>
    <n v="0.06"/>
    <n v="205.99"/>
    <n v="8.99"/>
    <n v="32"/>
    <s v="Matthew Berman"/>
    <s v="Regular Air"/>
    <s v="Home Office"/>
    <s v="Technology"/>
    <s v="Telephones and Communication"/>
    <s v="Small Box"/>
    <x v="20"/>
    <n v="0.56000000000000005"/>
    <s v="United States"/>
    <x v="0"/>
    <s v="Oregon"/>
    <s v="Grants Pass"/>
    <n v="97526"/>
    <d v="2015-03-12T00:00:00"/>
    <d v="2015-03-19T00:00:00"/>
    <n v="3568.096"/>
    <n v="22"/>
    <n v="3838.14"/>
    <n v="89203"/>
    <s v="High"/>
    <s v="Low Risk"/>
    <s v="Discount Applied"/>
    <s v="Other"/>
    <n v="125"/>
  </r>
  <r>
    <n v="23654"/>
    <x v="1"/>
    <n v="0.03"/>
    <n v="4.24"/>
    <n v="5.41"/>
    <n v="33"/>
    <s v="Ricky Hensley"/>
    <s v="Regular Air"/>
    <s v="Home Office"/>
    <s v="Office Supplies"/>
    <s v="Binders and Binder Accessories"/>
    <s v="Small Box"/>
    <x v="21"/>
    <n v="0.35"/>
    <s v="United States"/>
    <x v="0"/>
    <s v="Oregon"/>
    <s v="Gresham"/>
    <n v="97030"/>
    <d v="2015-06-15T00:00:00"/>
    <d v="2015-06-17T00:00:00"/>
    <n v="-84.437600000000003"/>
    <n v="13"/>
    <n v="58.68"/>
    <n v="89201"/>
    <s v="Low"/>
    <s v="Low Risk"/>
    <s v="Discount Applied"/>
    <s v="Other"/>
    <n v="1466"/>
  </r>
  <r>
    <n v="23655"/>
    <x v="1"/>
    <n v="0.04"/>
    <n v="2.94"/>
    <n v="0.7"/>
    <n v="33"/>
    <s v="Ricky Hensley"/>
    <s v="Regular Air"/>
    <s v="Home Office"/>
    <s v="Office Supplies"/>
    <s v="Pens &amp; Art Supplies"/>
    <s v="Wrap Bag"/>
    <x v="22"/>
    <n v="0.57999999999999996"/>
    <s v="United States"/>
    <x v="0"/>
    <s v="Oregon"/>
    <s v="Gresham"/>
    <n v="97030"/>
    <d v="2015-06-15T00:00:00"/>
    <d v="2015-06-16T00:00:00"/>
    <n v="24.312000000000001"/>
    <n v="18"/>
    <n v="53.1"/>
    <n v="89201"/>
    <s v="High"/>
    <s v="Low Risk"/>
    <s v="Discount Applied"/>
    <s v="Other"/>
    <n v="1512"/>
  </r>
  <r>
    <n v="25933"/>
    <x v="0"/>
    <n v="0"/>
    <n v="99.99"/>
    <n v="19.989999999999998"/>
    <n v="43"/>
    <s v="Theodore Moran"/>
    <s v="Regular Air"/>
    <s v="Home Office"/>
    <s v="Technology"/>
    <s v="Office Machines"/>
    <s v="Small Box"/>
    <x v="23"/>
    <n v="0.52"/>
    <s v="United States"/>
    <x v="0"/>
    <s v="Washington"/>
    <s v="Redmond"/>
    <n v="98052"/>
    <d v="2015-05-10T00:00:00"/>
    <d v="2015-05-11T00:00:00"/>
    <n v="25.913820000000015"/>
    <n v="6"/>
    <n v="647.07000000000005"/>
    <n v="91454"/>
    <s v="High"/>
    <s v="Low Risk"/>
    <s v="No Discount"/>
    <s v="Other"/>
    <n v="554"/>
  </r>
  <r>
    <n v="18551"/>
    <x v="1"/>
    <n v="0"/>
    <n v="115.99"/>
    <n v="2.5"/>
    <n v="52"/>
    <s v="Lorraine Kelly"/>
    <s v="Regular Air"/>
    <s v="Home Office"/>
    <s v="Technology"/>
    <s v="Telephones and Communication"/>
    <s v="Small Box"/>
    <x v="24"/>
    <n v="0.56999999999999995"/>
    <s v="United States"/>
    <x v="0"/>
    <s v="Washington"/>
    <s v="Puyallup"/>
    <n v="98373"/>
    <d v="2015-03-10T00:00:00"/>
    <d v="2015-03-10T00:00:00"/>
    <n v="162.666"/>
    <n v="6"/>
    <n v="627.04"/>
    <n v="88426"/>
    <s v="High"/>
    <s v="Low Risk"/>
    <s v="No Discount"/>
    <s v="High Profit Non-Standard Shipping"/>
    <n v="570"/>
  </r>
  <r>
    <n v="22117"/>
    <x v="2"/>
    <n v="7.0000000000000007E-2"/>
    <n v="3502.14"/>
    <n v="8.73"/>
    <n v="53"/>
    <s v="Sidney Russell Austin"/>
    <s v="Delivery Truck"/>
    <s v="Home Office"/>
    <s v="Technology"/>
    <s v="Office Machines"/>
    <s v="Jumbo Box"/>
    <x v="25"/>
    <n v="0.56999999999999995"/>
    <s v="United States"/>
    <x v="0"/>
    <s v="Washington"/>
    <s v="Redmond"/>
    <n v="98052"/>
    <d v="2015-01-28T00:00:00"/>
    <d v="2015-01-30T00:00:00"/>
    <n v="-6923.5991999999997"/>
    <n v="1"/>
    <n v="3267.55"/>
    <n v="88425"/>
    <s v="Low"/>
    <s v="Low Risk"/>
    <s v="Discount Applied"/>
    <s v="Other"/>
    <n v="147"/>
  </r>
  <r>
    <n v="18552"/>
    <x v="1"/>
    <n v="0.02"/>
    <n v="5.98"/>
    <n v="5.79"/>
    <n v="53"/>
    <s v="Sidney Russell Austin"/>
    <s v="Regular Air"/>
    <s v="Home Office"/>
    <s v="Office Supplies"/>
    <s v="Paper"/>
    <s v="Small Box"/>
    <x v="26"/>
    <n v="0.36"/>
    <s v="United States"/>
    <x v="0"/>
    <s v="Washington"/>
    <s v="Redmond"/>
    <n v="98052"/>
    <d v="2015-03-10T00:00:00"/>
    <d v="2015-03-11T00:00:00"/>
    <n v="-67.489999999999995"/>
    <n v="17"/>
    <n v="110.19"/>
    <n v="88426"/>
    <s v="Low"/>
    <s v="Low Risk"/>
    <s v="Discount Applied"/>
    <s v="Other"/>
    <n v="1200"/>
  </r>
  <r>
    <n v="20697"/>
    <x v="3"/>
    <n v="0.06"/>
    <n v="3.8"/>
    <n v="1.49"/>
    <n v="56"/>
    <s v="Randall Montgomery"/>
    <s v="Regular Air"/>
    <s v="Home Office"/>
    <s v="Office Supplies"/>
    <s v="Binders and Binder Accessories"/>
    <s v="Small Box"/>
    <x v="27"/>
    <n v="0.38"/>
    <s v="United States"/>
    <x v="1"/>
    <s v="New York"/>
    <s v="Tonawanda"/>
    <n v="14150"/>
    <d v="2015-04-20T00:00:00"/>
    <d v="2015-04-21T00:00:00"/>
    <n v="19.6282"/>
    <n v="20"/>
    <n v="73.55"/>
    <n v="88075"/>
    <s v="High"/>
    <s v="Low Risk"/>
    <s v="Discount Applied"/>
    <s v="Other"/>
    <n v="1373"/>
  </r>
  <r>
    <n v="20698"/>
    <x v="3"/>
    <n v="0.06"/>
    <n v="1.76"/>
    <n v="0.7"/>
    <n v="56"/>
    <s v="Randall Montgomery"/>
    <s v="Regular Air"/>
    <s v="Home Office"/>
    <s v="Office Supplies"/>
    <s v="Pens &amp; Art Supplies"/>
    <s v="Wrap Bag"/>
    <x v="28"/>
    <n v="0.56000000000000005"/>
    <s v="United States"/>
    <x v="1"/>
    <s v="New York"/>
    <s v="Tonawanda"/>
    <n v="14150"/>
    <d v="2015-04-20T00:00:00"/>
    <d v="2015-04-21T00:00:00"/>
    <n v="-1.6524000000000001"/>
    <n v="17"/>
    <n v="29.57"/>
    <n v="88075"/>
    <s v="Low"/>
    <s v="Low Risk"/>
    <s v="Discount Applied"/>
    <s v="Other"/>
    <n v="1720"/>
  </r>
  <r>
    <n v="22890"/>
    <x v="0"/>
    <n v="0.02"/>
    <n v="5.98"/>
    <n v="5.15"/>
    <n v="62"/>
    <s v="Pam Gilbert"/>
    <s v="Regular Air"/>
    <s v="Home Office"/>
    <s v="Office Supplies"/>
    <s v="Paper"/>
    <s v="Small Box"/>
    <x v="29"/>
    <n v="0.36"/>
    <s v="United States"/>
    <x v="2"/>
    <s v="Texas"/>
    <s v="Round Rock"/>
    <n v="78664"/>
    <d v="2015-05-09T00:00:00"/>
    <d v="2015-05-11T00:00:00"/>
    <n v="2.1400000000000023"/>
    <n v="3"/>
    <n v="22.85"/>
    <n v="87407"/>
    <s v="High"/>
    <s v="Low Risk"/>
    <s v="Discount Applied"/>
    <s v="Other"/>
    <n v="1782"/>
  </r>
  <r>
    <n v="25354"/>
    <x v="0"/>
    <n v="0.04"/>
    <n v="29.14"/>
    <n v="4.8600000000000003"/>
    <n v="62"/>
    <s v="Pam Gilbert"/>
    <s v="Regular Air"/>
    <s v="Home Office"/>
    <s v="Office Supplies"/>
    <s v="Paper"/>
    <s v="Wrap Bag"/>
    <x v="30"/>
    <n v="0.38"/>
    <s v="United States"/>
    <x v="2"/>
    <s v="Texas"/>
    <s v="Round Rock"/>
    <n v="78664"/>
    <d v="2015-06-12T00:00:00"/>
    <d v="2015-06-14T00:00:00"/>
    <n v="349.40909999999997"/>
    <n v="17"/>
    <n v="506.39"/>
    <n v="87408"/>
    <s v="High"/>
    <s v="Low Risk"/>
    <s v="Discount Applied"/>
    <s v="Other"/>
    <n v="641"/>
  </r>
  <r>
    <n v="21017"/>
    <x v="1"/>
    <n v="0"/>
    <n v="3.69"/>
    <n v="0.5"/>
    <n v="64"/>
    <s v="Lynn Morrow"/>
    <s v="Regular Air"/>
    <s v="Home Office"/>
    <s v="Office Supplies"/>
    <s v="Labels"/>
    <s v="Small Box"/>
    <x v="31"/>
    <n v="0.38"/>
    <s v="United States"/>
    <x v="3"/>
    <s v="Virginia"/>
    <s v="Salem"/>
    <n v="24153"/>
    <d v="2015-03-02T00:00:00"/>
    <d v="2015-03-04T00:00:00"/>
    <n v="-37.5291"/>
    <n v="1"/>
    <n v="4"/>
    <n v="87406"/>
    <s v="Low"/>
    <s v="Low Risk"/>
    <s v="No Discount"/>
    <s v="Other"/>
    <n v="1943"/>
  </r>
  <r>
    <n v="21019"/>
    <x v="1"/>
    <n v="0.02"/>
    <n v="175.99"/>
    <n v="4.99"/>
    <n v="64"/>
    <s v="Lynn Morrow"/>
    <s v="Express Air"/>
    <s v="Home Office"/>
    <s v="Technology"/>
    <s v="Telephones and Communication"/>
    <s v="Small Box"/>
    <x v="32"/>
    <n v="0.59"/>
    <s v="United States"/>
    <x v="3"/>
    <s v="Virginia"/>
    <s v="Salem"/>
    <n v="24153"/>
    <d v="2015-03-02T00:00:00"/>
    <d v="2015-03-02T00:00:00"/>
    <n v="101.49"/>
    <n v="4"/>
    <n v="589.79999999999995"/>
    <n v="87406"/>
    <s v="High"/>
    <s v="Low Risk"/>
    <s v="Discount Applied"/>
    <s v="Other"/>
    <n v="592"/>
  </r>
  <r>
    <n v="23274"/>
    <x v="4"/>
    <n v="0.05"/>
    <n v="155.06"/>
    <n v="7.07"/>
    <n v="67"/>
    <s v="Ellen McCormick"/>
    <s v="Regular Air"/>
    <s v="Home Office"/>
    <s v="Office Supplies"/>
    <s v="Storage &amp; Organization"/>
    <s v="Small Box"/>
    <x v="33"/>
    <n v="0.59"/>
    <s v="United States"/>
    <x v="0"/>
    <s v="California"/>
    <s v="Napa"/>
    <n v="94559"/>
    <d v="2015-01-02T00:00:00"/>
    <d v="2015-01-09T00:00:00"/>
    <n v="845.66399999999987"/>
    <n v="8"/>
    <n v="1225.5999999999999"/>
    <n v="87946"/>
    <s v="High"/>
    <s v="Low Risk"/>
    <s v="Discount Applied"/>
    <s v="Other"/>
    <n v="365"/>
  </r>
  <r>
    <n v="5272"/>
    <x v="4"/>
    <n v="0"/>
    <n v="291.73"/>
    <n v="48.8"/>
    <n v="68"/>
    <s v="Scott Bunn"/>
    <s v="Delivery Truck"/>
    <s v="Home Office"/>
    <s v="Furniture"/>
    <s v="Chairs &amp; Chairmats"/>
    <s v="Jumbo Drum"/>
    <x v="34"/>
    <n v="0.56000000000000005"/>
    <s v="United States"/>
    <x v="1"/>
    <s v="New York"/>
    <s v="New York City"/>
    <n v="10177"/>
    <d v="2015-01-02T00:00:00"/>
    <d v="2015-01-02T00:00:00"/>
    <n v="-308.928"/>
    <n v="4"/>
    <n v="1239.06"/>
    <n v="37537"/>
    <s v="Low"/>
    <s v="Low Risk"/>
    <s v="No Discount"/>
    <s v="Other"/>
    <n v="360"/>
  </r>
  <r>
    <n v="5273"/>
    <x v="4"/>
    <n v="7.0000000000000007E-2"/>
    <n v="100.98"/>
    <n v="45"/>
    <n v="68"/>
    <s v="Scott Bunn"/>
    <s v="Delivery Truck"/>
    <s v="Home Office"/>
    <s v="Furniture"/>
    <s v="Chairs &amp; Chairmats"/>
    <s v="Jumbo Drum"/>
    <x v="35"/>
    <n v="0.69"/>
    <s v="United States"/>
    <x v="1"/>
    <s v="New York"/>
    <s v="New York City"/>
    <n v="10177"/>
    <d v="2015-01-02T00:00:00"/>
    <d v="2015-01-04T00:00:00"/>
    <n v="-1679.7599999999998"/>
    <n v="43"/>
    <n v="4083.19"/>
    <n v="37537"/>
    <s v="Low"/>
    <s v="Low Risk"/>
    <s v="Discount Applied"/>
    <s v="Other"/>
    <n v="116"/>
  </r>
  <r>
    <n v="5274"/>
    <x v="4"/>
    <n v="0.05"/>
    <n v="155.06"/>
    <n v="7.07"/>
    <n v="68"/>
    <s v="Scott Bunn"/>
    <s v="Regular Air"/>
    <s v="Home Office"/>
    <s v="Office Supplies"/>
    <s v="Storage &amp; Organization"/>
    <s v="Small Box"/>
    <x v="33"/>
    <n v="0.59"/>
    <s v="United States"/>
    <x v="1"/>
    <s v="New York"/>
    <s v="New York City"/>
    <n v="10177"/>
    <d v="2015-01-02T00:00:00"/>
    <d v="2015-01-09T00:00:00"/>
    <n v="575.39600000000007"/>
    <n v="32"/>
    <n v="4902.38"/>
    <n v="37537"/>
    <s v="High"/>
    <s v="Low Risk"/>
    <s v="Discount Applied"/>
    <s v="Other"/>
    <n v="98"/>
  </r>
  <r>
    <n v="7786"/>
    <x v="0"/>
    <n v="0.09"/>
    <n v="122.99"/>
    <n v="70.2"/>
    <n v="68"/>
    <s v="Scott Bunn"/>
    <s v="Delivery Truck"/>
    <s v="Home Office"/>
    <s v="Furniture"/>
    <s v="Chairs &amp; Chairmats"/>
    <s v="Jumbo Drum"/>
    <x v="36"/>
    <n v="0.74"/>
    <s v="United States"/>
    <x v="1"/>
    <s v="New York"/>
    <s v="New York City"/>
    <n v="10177"/>
    <d v="2015-02-02T00:00:00"/>
    <d v="2015-02-04T00:00:00"/>
    <n v="-2426.5500000000002"/>
    <n v="49"/>
    <n v="5718.85"/>
    <n v="55713"/>
    <s v="Low"/>
    <s v="Low Risk"/>
    <s v="Discount Applied"/>
    <s v="Other"/>
    <n v="78"/>
  </r>
  <r>
    <n v="25786"/>
    <x v="0"/>
    <n v="0.09"/>
    <n v="122.99"/>
    <n v="70.2"/>
    <n v="70"/>
    <s v="Annette Boone"/>
    <s v="Delivery Truck"/>
    <s v="Home Office"/>
    <s v="Furniture"/>
    <s v="Chairs &amp; Chairmats"/>
    <s v="Jumbo Drum"/>
    <x v="36"/>
    <n v="0.74"/>
    <s v="United States"/>
    <x v="1"/>
    <s v="Vermont"/>
    <s v="Burlington"/>
    <n v="5401"/>
    <d v="2015-02-02T00:00:00"/>
    <d v="2015-02-04T00:00:00"/>
    <n v="-2426.5500000000002"/>
    <n v="12"/>
    <n v="1400.53"/>
    <n v="87947"/>
    <s v="Low"/>
    <s v="Low Risk"/>
    <s v="Discount Applied"/>
    <s v="Other"/>
    <n v="331"/>
  </r>
  <r>
    <n v="18281"/>
    <x v="0"/>
    <n v="0.04"/>
    <n v="296.18"/>
    <n v="54.12"/>
    <n v="83"/>
    <s v="Edgar Stone"/>
    <s v="Delivery Truck"/>
    <s v="Home Office"/>
    <s v="Furniture"/>
    <s v="Tables"/>
    <s v="Jumbo Box"/>
    <x v="37"/>
    <n v="0.76"/>
    <s v="United States"/>
    <x v="1"/>
    <s v="Ohio"/>
    <s v="Canton"/>
    <n v="44708"/>
    <d v="2015-03-15T00:00:00"/>
    <d v="2015-03-15T00:00:00"/>
    <n v="-715.7782060000003"/>
    <n v="6"/>
    <n v="1821.89"/>
    <n v="87365"/>
    <s v="Low"/>
    <s v="Low Risk"/>
    <s v="Discount Applied"/>
    <s v="Other"/>
    <n v="267"/>
  </r>
  <r>
    <n v="23639"/>
    <x v="1"/>
    <n v="0"/>
    <n v="8.09"/>
    <n v="7.96"/>
    <n v="84"/>
    <s v="Helen Stein"/>
    <s v="Regular Air"/>
    <s v="Home Office"/>
    <s v="Furniture"/>
    <s v="Office Furnishings"/>
    <s v="Small Box"/>
    <x v="38"/>
    <n v="0.49"/>
    <s v="United States"/>
    <x v="1"/>
    <s v="Ohio"/>
    <s v="Cincinnati"/>
    <n v="45231"/>
    <d v="2015-02-02T00:00:00"/>
    <d v="2015-02-03T00:00:00"/>
    <n v="-144.56"/>
    <n v="11"/>
    <n v="90.98"/>
    <n v="87364"/>
    <s v="Low"/>
    <s v="Low Risk"/>
    <s v="No Discount"/>
    <s v="Other"/>
    <n v="1279"/>
  </r>
  <r>
    <n v="23880"/>
    <x v="0"/>
    <n v="0.08"/>
    <n v="896.99"/>
    <n v="19.989999999999998"/>
    <n v="84"/>
    <s v="Helen Stein"/>
    <s v="Regular Air"/>
    <s v="Home Office"/>
    <s v="Office Supplies"/>
    <s v="Binders and Binder Accessories"/>
    <s v="Small Box"/>
    <x v="39"/>
    <n v="0.38"/>
    <s v="United States"/>
    <x v="1"/>
    <s v="Ohio"/>
    <s v="Cincinnati"/>
    <n v="45231"/>
    <d v="2015-03-30T00:00:00"/>
    <d v="2015-04-02T00:00:00"/>
    <n v="7402.32"/>
    <n v="13"/>
    <n v="10728"/>
    <n v="87366"/>
    <s v="High"/>
    <s v="Low Risk"/>
    <s v="Discount Applied"/>
    <s v="Other"/>
    <n v="15"/>
  </r>
  <r>
    <n v="24663"/>
    <x v="4"/>
    <n v="0.05"/>
    <n v="161.55000000000001"/>
    <n v="19.989999999999998"/>
    <n v="87"/>
    <s v="Norman Shields"/>
    <s v="Regular Air"/>
    <s v="Home Office"/>
    <s v="Office Supplies"/>
    <s v="Storage &amp; Organization"/>
    <s v="Small Box"/>
    <x v="40"/>
    <n v="0.66"/>
    <s v="United States"/>
    <x v="0"/>
    <s v="California"/>
    <s v="Vacaville"/>
    <n v="95687"/>
    <d v="2015-06-03T00:00:00"/>
    <d v="2015-06-08T00:00:00"/>
    <n v="1892.424"/>
    <n v="19"/>
    <n v="3127.69"/>
    <n v="90596"/>
    <s v="High"/>
    <s v="Low Risk"/>
    <s v="Discount Applied"/>
    <s v="Other"/>
    <n v="154"/>
  </r>
  <r>
    <n v="23841"/>
    <x v="0"/>
    <n v="0.09"/>
    <n v="4.91"/>
    <n v="0.5"/>
    <n v="87"/>
    <s v="Norman Shields"/>
    <s v="Regular Air"/>
    <s v="Home Office"/>
    <s v="Office Supplies"/>
    <s v="Labels"/>
    <s v="Small Box"/>
    <x v="41"/>
    <n v="0.36"/>
    <s v="United States"/>
    <x v="0"/>
    <s v="California"/>
    <s v="Vacaville"/>
    <n v="95687"/>
    <d v="2015-03-22T00:00:00"/>
    <d v="2015-03-23T00:00:00"/>
    <n v="28.855799999999999"/>
    <n v="9"/>
    <n v="41.82"/>
    <n v="90597"/>
    <s v="High"/>
    <s v="Low Risk"/>
    <s v="Discount Applied"/>
    <s v="Other"/>
    <n v="1606"/>
  </r>
  <r>
    <n v="23842"/>
    <x v="0"/>
    <n v="0.01"/>
    <n v="296.18"/>
    <n v="54.12"/>
    <n v="87"/>
    <s v="Norman Shields"/>
    <s v="Delivery Truck"/>
    <s v="Home Office"/>
    <s v="Furniture"/>
    <s v="Tables"/>
    <s v="Jumbo Box"/>
    <x v="37"/>
    <n v="0.76"/>
    <s v="United States"/>
    <x v="0"/>
    <s v="California"/>
    <s v="Vacaville"/>
    <n v="95687"/>
    <d v="2015-03-22T00:00:00"/>
    <d v="2015-03-25T00:00:00"/>
    <n v="173.48"/>
    <n v="9"/>
    <n v="2875.72"/>
    <n v="90597"/>
    <s v="High"/>
    <s v="Low Risk"/>
    <s v="Discount Applied"/>
    <s v="Other"/>
    <n v="162"/>
  </r>
  <r>
    <n v="23071"/>
    <x v="0"/>
    <n v="7.0000000000000007E-2"/>
    <n v="19.84"/>
    <n v="4.0999999999999996"/>
    <n v="91"/>
    <s v="Wallace Werner"/>
    <s v="Regular Air"/>
    <s v="Home Office"/>
    <s v="Office Supplies"/>
    <s v="Pens &amp; Art Supplies"/>
    <s v="Wrap Bag"/>
    <x v="42"/>
    <n v="0.44"/>
    <s v="United States"/>
    <x v="0"/>
    <s v="California"/>
    <s v="Vallejo"/>
    <n v="94591"/>
    <d v="2015-05-17T00:00:00"/>
    <d v="2015-05-18T00:00:00"/>
    <n v="117.852"/>
    <n v="9"/>
    <n v="170.8"/>
    <n v="87175"/>
    <s v="High"/>
    <s v="Low Risk"/>
    <s v="Discount Applied"/>
    <s v="Other"/>
    <n v="1036"/>
  </r>
  <r>
    <n v="19877"/>
    <x v="3"/>
    <n v="0.05"/>
    <n v="5.18"/>
    <n v="2.04"/>
    <n v="91"/>
    <s v="Wallace Werner"/>
    <s v="Regular Air"/>
    <s v="Home Office"/>
    <s v="Office Supplies"/>
    <s v="Paper"/>
    <s v="Wrap Bag"/>
    <x v="43"/>
    <n v="0.36"/>
    <s v="United States"/>
    <x v="0"/>
    <s v="California"/>
    <s v="Vallejo"/>
    <n v="94591"/>
    <d v="2015-02-18T00:00:00"/>
    <d v="2015-02-20T00:00:00"/>
    <n v="34.010400000000004"/>
    <n v="10"/>
    <n v="53.54"/>
    <n v="87176"/>
    <s v="High"/>
    <s v="Low Risk"/>
    <s v="Discount Applied"/>
    <s v="Other"/>
    <n v="1506"/>
  </r>
  <r>
    <n v="19611"/>
    <x v="3"/>
    <n v="0.06"/>
    <n v="175.99"/>
    <n v="8.99"/>
    <n v="91"/>
    <s v="Wallace Werner"/>
    <s v="Regular Air"/>
    <s v="Home Office"/>
    <s v="Technology"/>
    <s v="Telephones and Communication"/>
    <s v="Small Box"/>
    <x v="44"/>
    <n v="0.56999999999999995"/>
    <s v="United States"/>
    <x v="0"/>
    <s v="California"/>
    <s v="Vallejo"/>
    <n v="94591"/>
    <d v="2015-03-04T00:00:00"/>
    <d v="2015-03-06T00:00:00"/>
    <n v="2031.5070000000001"/>
    <n v="23"/>
    <n v="3363.53"/>
    <n v="87177"/>
    <s v="High"/>
    <s v="Low Risk"/>
    <s v="Discount Applied"/>
    <s v="Other"/>
    <n v="145"/>
  </r>
  <r>
    <n v="23069"/>
    <x v="0"/>
    <n v="7.0000000000000007E-2"/>
    <n v="8.34"/>
    <n v="1.43"/>
    <n v="92"/>
    <s v="Victoria Baker Hoover"/>
    <s v="Regular Air"/>
    <s v="Home Office"/>
    <s v="Office Supplies"/>
    <s v="Paper"/>
    <s v="Wrap Bag"/>
    <x v="45"/>
    <n v="0.35"/>
    <s v="United States"/>
    <x v="3"/>
    <s v="Louisiana"/>
    <s v="Terrytown"/>
    <n v="70056"/>
    <d v="2015-05-17T00:00:00"/>
    <d v="2015-05-19T00:00:00"/>
    <n v="-190.67999999999998"/>
    <n v="16"/>
    <n v="132.08000000000001"/>
    <n v="87175"/>
    <s v="Low"/>
    <s v="Low Risk"/>
    <s v="Discount Applied"/>
    <s v="Other"/>
    <n v="1125"/>
  </r>
  <r>
    <n v="23070"/>
    <x v="0"/>
    <n v="0.09"/>
    <n v="4.9800000000000004"/>
    <n v="6.07"/>
    <n v="92"/>
    <s v="Victoria Baker Hoover"/>
    <s v="Regular Air"/>
    <s v="Home Office"/>
    <s v="Office Supplies"/>
    <s v="Paper"/>
    <s v="Small Box"/>
    <x v="46"/>
    <n v="0.36"/>
    <s v="United States"/>
    <x v="3"/>
    <s v="Louisiana"/>
    <s v="Terrytown"/>
    <n v="70056"/>
    <d v="2015-05-17T00:00:00"/>
    <d v="2015-05-18T00:00:00"/>
    <n v="325.39800000000002"/>
    <n v="9"/>
    <n v="45.34"/>
    <n v="87175"/>
    <s v="High"/>
    <s v="Low Risk"/>
    <s v="Discount Applied"/>
    <s v="Other"/>
    <n v="1567"/>
  </r>
  <r>
    <n v="23203"/>
    <x v="3"/>
    <n v="0.04"/>
    <n v="12.98"/>
    <n v="3.14"/>
    <n v="92"/>
    <s v="Victoria Baker Hoover"/>
    <s v="Express Air"/>
    <s v="Home Office"/>
    <s v="Office Supplies"/>
    <s v="Scissors, Rulers and Trimmers"/>
    <s v="Small Pack"/>
    <x v="47"/>
    <n v="0.6"/>
    <s v="United States"/>
    <x v="3"/>
    <s v="Louisiana"/>
    <s v="Terrytown"/>
    <n v="70056"/>
    <d v="2015-06-07T00:00:00"/>
    <d v="2015-06-09T00:00:00"/>
    <n v="22.817999999999998"/>
    <n v="16"/>
    <n v="216.04"/>
    <n v="87178"/>
    <s v="High"/>
    <s v="Low Risk"/>
    <s v="Discount Applied"/>
    <s v="Other"/>
    <n v="951"/>
  </r>
  <r>
    <n v="6243"/>
    <x v="1"/>
    <n v="0.04"/>
    <n v="160.97999999999999"/>
    <n v="30"/>
    <n v="94"/>
    <s v="Eddie House Mueller"/>
    <s v="Delivery Truck"/>
    <s v="Home Office"/>
    <s v="Furniture"/>
    <s v="Chairs &amp; Chairmats"/>
    <s v="Jumbo Drum"/>
    <x v="48"/>
    <n v="0.62"/>
    <s v="United States"/>
    <x v="2"/>
    <s v="Illinois"/>
    <s v="Chicago"/>
    <n v="60601"/>
    <d v="2015-05-03T00:00:00"/>
    <d v="2015-05-05T00:00:00"/>
    <n v="116.1"/>
    <n v="37"/>
    <n v="6276.34"/>
    <n v="44231"/>
    <s v="High"/>
    <s v="Low Risk"/>
    <s v="Discount Applied"/>
    <s v="Other"/>
    <n v="69"/>
  </r>
  <r>
    <n v="6244"/>
    <x v="1"/>
    <n v="0.01"/>
    <n v="17.98"/>
    <n v="4"/>
    <n v="94"/>
    <s v="Eddie House Mueller"/>
    <s v="Regular Air"/>
    <s v="Home Office"/>
    <s v="Technology"/>
    <s v="Computer Peripherals"/>
    <s v="Small Box"/>
    <x v="49"/>
    <n v="0.79"/>
    <s v="United States"/>
    <x v="2"/>
    <s v="Illinois"/>
    <s v="Chicago"/>
    <n v="60601"/>
    <d v="2015-05-03T00:00:00"/>
    <d v="2015-05-05T00:00:00"/>
    <n v="-87.96"/>
    <n v="146"/>
    <n v="2664.4"/>
    <n v="44231"/>
    <s v="Low"/>
    <s v="Low Risk"/>
    <s v="Discount Applied"/>
    <s v="Other"/>
    <n v="177"/>
  </r>
  <r>
    <n v="24243"/>
    <x v="1"/>
    <n v="0.04"/>
    <n v="160.97999999999999"/>
    <n v="30"/>
    <n v="97"/>
    <s v="Max McKenna"/>
    <s v="Delivery Truck"/>
    <s v="Home Office"/>
    <s v="Furniture"/>
    <s v="Chairs &amp; Chairmats"/>
    <s v="Jumbo Drum"/>
    <x v="48"/>
    <n v="0.62"/>
    <s v="United States"/>
    <x v="2"/>
    <s v="Kansas"/>
    <s v="Manhattan"/>
    <n v="66502"/>
    <d v="2015-05-03T00:00:00"/>
    <d v="2015-05-05T00:00:00"/>
    <n v="255.42000000000002"/>
    <n v="9"/>
    <n v="1526.68"/>
    <n v="87306"/>
    <s v="High"/>
    <s v="Low Risk"/>
    <s v="Discount Applied"/>
    <s v="Other"/>
    <n v="310"/>
  </r>
  <r>
    <n v="24245"/>
    <x v="1"/>
    <n v="0.06"/>
    <n v="115.99"/>
    <n v="8.99"/>
    <n v="97"/>
    <s v="Max McKenna"/>
    <s v="Regular Air"/>
    <s v="Home Office"/>
    <s v="Technology"/>
    <s v="Telephones and Communication"/>
    <s v="Small Box"/>
    <x v="50"/>
    <n v="0.57999999999999996"/>
    <s v="United States"/>
    <x v="2"/>
    <s v="Kansas"/>
    <s v="Manhattan"/>
    <n v="66502"/>
    <d v="2015-05-03T00:00:00"/>
    <d v="2015-05-04T00:00:00"/>
    <n v="685.6146"/>
    <n v="20"/>
    <n v="1952.56"/>
    <n v="87306"/>
    <s v="High"/>
    <s v="Low Risk"/>
    <s v="Discount Applied"/>
    <s v="Other"/>
    <n v="248"/>
  </r>
  <r>
    <n v="18494"/>
    <x v="3"/>
    <n v="0.1"/>
    <n v="19.98"/>
    <n v="4"/>
    <n v="101"/>
    <s v="Claudia Boyle"/>
    <s v="Regular Air"/>
    <s v="Home Office"/>
    <s v="Technology"/>
    <s v="Computer Peripherals"/>
    <s v="Small Box"/>
    <x v="51"/>
    <n v="0.68"/>
    <s v="United States"/>
    <x v="1"/>
    <s v="Maine"/>
    <s v="Biddeford"/>
    <n v="4005"/>
    <d v="2015-06-22T00:00:00"/>
    <d v="2015-06-24T00:00:00"/>
    <n v="-16.2"/>
    <n v="16"/>
    <n v="303.58999999999997"/>
    <n v="88205"/>
    <s v="Low"/>
    <s v="Low Risk"/>
    <s v="Discount Applied"/>
    <s v="Other"/>
    <n v="816"/>
  </r>
  <r>
    <n v="6014"/>
    <x v="3"/>
    <n v="0.04"/>
    <n v="300.98"/>
    <n v="54.92"/>
    <n v="102"/>
    <s v="Caroline Johnston"/>
    <s v="Delivery Truck"/>
    <s v="Home Office"/>
    <s v="Furniture"/>
    <s v="Bookcases"/>
    <s v="Jumbo Box"/>
    <x v="52"/>
    <n v="0.55000000000000004"/>
    <s v="United States"/>
    <x v="1"/>
    <s v="Massachusetts"/>
    <s v="Boston"/>
    <n v="2129"/>
    <d v="2015-04-06T00:00:00"/>
    <d v="2015-04-07T00:00:00"/>
    <n v="2023.75"/>
    <n v="31"/>
    <n v="9459.94"/>
    <n v="42599"/>
    <s v="High"/>
    <s v="Low Risk"/>
    <s v="Discount Applied"/>
    <s v="Other"/>
    <n v="28"/>
  </r>
  <r>
    <n v="494"/>
    <x v="3"/>
    <n v="0.1"/>
    <n v="19.98"/>
    <n v="4"/>
    <n v="102"/>
    <s v="Caroline Johnston"/>
    <s v="Regular Air"/>
    <s v="Home Office"/>
    <s v="Technology"/>
    <s v="Computer Peripherals"/>
    <s v="Small Box"/>
    <x v="51"/>
    <n v="0.68"/>
    <s v="United States"/>
    <x v="1"/>
    <s v="Massachusetts"/>
    <s v="Boston"/>
    <n v="2129"/>
    <d v="2015-06-22T00:00:00"/>
    <d v="2015-06-24T00:00:00"/>
    <n v="-20.25"/>
    <n v="65"/>
    <n v="1233.32"/>
    <n v="3397"/>
    <s v="Low"/>
    <s v="Low Risk"/>
    <s v="Discount Applied"/>
    <s v="Other"/>
    <n v="362"/>
  </r>
  <r>
    <n v="495"/>
    <x v="3"/>
    <n v="0.09"/>
    <n v="2.88"/>
    <n v="1.49"/>
    <n v="102"/>
    <s v="Caroline Johnston"/>
    <s v="Regular Air"/>
    <s v="Home Office"/>
    <s v="Office Supplies"/>
    <s v="Binders and Binder Accessories"/>
    <s v="Small Box"/>
    <x v="53"/>
    <n v="0.36"/>
    <s v="United States"/>
    <x v="1"/>
    <s v="Massachusetts"/>
    <s v="Boston"/>
    <n v="2129"/>
    <d v="2015-06-22T00:00:00"/>
    <d v="2015-06-23T00:00:00"/>
    <n v="-3.3809999999999998"/>
    <n v="17"/>
    <n v="47.31"/>
    <n v="3397"/>
    <s v="Low"/>
    <s v="Low Risk"/>
    <s v="Discount Applied"/>
    <s v="Other"/>
    <n v="1553"/>
  </r>
  <r>
    <n v="24014"/>
    <x v="3"/>
    <n v="0.04"/>
    <n v="300.98"/>
    <n v="54.92"/>
    <n v="107"/>
    <s v="Lois Hamilton"/>
    <s v="Delivery Truck"/>
    <s v="Home Office"/>
    <s v="Furniture"/>
    <s v="Bookcases"/>
    <s v="Jumbo Box"/>
    <x v="52"/>
    <n v="0.55000000000000004"/>
    <s v="United States"/>
    <x v="1"/>
    <s v="New Hampshire"/>
    <s v="Dover"/>
    <n v="3820"/>
    <d v="2015-04-06T00:00:00"/>
    <d v="2015-04-07T00:00:00"/>
    <n v="1684.4762999999998"/>
    <n v="8"/>
    <n v="2441.27"/>
    <n v="88204"/>
    <s v="High"/>
    <s v="Low Risk"/>
    <s v="Discount Applied"/>
    <s v="Other"/>
    <n v="194"/>
  </r>
  <r>
    <n v="18495"/>
    <x v="3"/>
    <n v="0.09"/>
    <n v="2.88"/>
    <n v="1.49"/>
    <n v="109"/>
    <s v="Tom McFarland"/>
    <s v="Regular Air"/>
    <s v="Home Office"/>
    <s v="Office Supplies"/>
    <s v="Binders and Binder Accessories"/>
    <s v="Small Box"/>
    <x v="53"/>
    <n v="0.36"/>
    <s v="United States"/>
    <x v="1"/>
    <s v="New Jersey"/>
    <s v="Lodi"/>
    <n v="7644"/>
    <d v="2015-06-22T00:00:00"/>
    <d v="2015-06-23T00:00:00"/>
    <n v="-2.7047999999999996"/>
    <n v="4"/>
    <n v="11.13"/>
    <n v="88205"/>
    <s v="Low"/>
    <s v="Low Risk"/>
    <s v="Discount Applied"/>
    <s v="Other"/>
    <n v="1894"/>
  </r>
  <r>
    <n v="19074"/>
    <x v="0"/>
    <n v="0.03"/>
    <n v="4.26"/>
    <n v="1.2"/>
    <n v="114"/>
    <s v="Ron Newton"/>
    <s v="Regular Air"/>
    <s v="Home Office"/>
    <s v="Office Supplies"/>
    <s v="Pens &amp; Art Supplies"/>
    <s v="Wrap Bag"/>
    <x v="54"/>
    <n v="0.44"/>
    <s v="United States"/>
    <x v="0"/>
    <s v="Oregon"/>
    <s v="Lake Oswego"/>
    <n v="97035"/>
    <d v="2015-01-03T00:00:00"/>
    <d v="2015-01-04T00:00:00"/>
    <n v="18.658000000000001"/>
    <n v="7"/>
    <n v="29.5"/>
    <n v="89583"/>
    <s v="High"/>
    <s v="Low Risk"/>
    <s v="Discount Applied"/>
    <s v="Other"/>
    <n v="1722"/>
  </r>
  <r>
    <n v="19950"/>
    <x v="3"/>
    <n v="0.01"/>
    <n v="4.91"/>
    <n v="0.5"/>
    <n v="114"/>
    <s v="Ron Newton"/>
    <s v="Regular Air"/>
    <s v="Home Office"/>
    <s v="Office Supplies"/>
    <s v="Labels"/>
    <s v="Small Box"/>
    <x v="41"/>
    <n v="0.36"/>
    <s v="United States"/>
    <x v="0"/>
    <s v="Oregon"/>
    <s v="Lake Oswego"/>
    <n v="97035"/>
    <d v="2015-04-04T00:00:00"/>
    <d v="2015-04-06T00:00:00"/>
    <n v="40.247699999999995"/>
    <n v="12"/>
    <n v="58.33"/>
    <n v="89584"/>
    <s v="High"/>
    <s v="Low Risk"/>
    <s v="Discount Applied"/>
    <s v="Other"/>
    <n v="1471"/>
  </r>
  <r>
    <n v="19951"/>
    <x v="3"/>
    <n v="0.09"/>
    <n v="4"/>
    <n v="1.3"/>
    <n v="114"/>
    <s v="Ron Newton"/>
    <s v="Express Air"/>
    <s v="Home Office"/>
    <s v="Office Supplies"/>
    <s v="Paper"/>
    <s v="Wrap Bag"/>
    <x v="55"/>
    <n v="0.37"/>
    <s v="United States"/>
    <x v="0"/>
    <s v="Oregon"/>
    <s v="Lake Oswego"/>
    <n v="97035"/>
    <d v="2015-04-04T00:00:00"/>
    <d v="2015-04-06T00:00:00"/>
    <n v="14.0898"/>
    <n v="5"/>
    <n v="20.420000000000002"/>
    <n v="89584"/>
    <s v="High"/>
    <s v="Low Risk"/>
    <s v="Discount Applied"/>
    <s v="Other"/>
    <n v="1806"/>
  </r>
  <r>
    <n v="26241"/>
    <x v="4"/>
    <n v="7.0000000000000007E-2"/>
    <n v="2.12"/>
    <n v="1.99"/>
    <n v="115"/>
    <s v="Dwight M Carr"/>
    <s v="Regular Air"/>
    <s v="Home Office"/>
    <s v="Technology"/>
    <s v="Computer Peripherals"/>
    <s v="Small Pack"/>
    <x v="56"/>
    <n v="0.55000000000000004"/>
    <s v="United States"/>
    <x v="0"/>
    <s v="Oregon"/>
    <s v="Mcminnville"/>
    <n v="97128"/>
    <d v="2015-04-09T00:00:00"/>
    <d v="2015-04-11T00:00:00"/>
    <n v="-55.84"/>
    <n v="12"/>
    <n v="26.07"/>
    <n v="89585"/>
    <s v="Low"/>
    <s v="Low Risk"/>
    <s v="Discount Applied"/>
    <s v="Other"/>
    <n v="1757"/>
  </r>
  <r>
    <n v="1074"/>
    <x v="0"/>
    <n v="0.03"/>
    <n v="4.26"/>
    <n v="1.2"/>
    <n v="117"/>
    <s v="Linda Weiss"/>
    <s v="Regular Air"/>
    <s v="Home Office"/>
    <s v="Office Supplies"/>
    <s v="Pens &amp; Art Supplies"/>
    <s v="Wrap Bag"/>
    <x v="54"/>
    <n v="0.44"/>
    <s v="United States"/>
    <x v="0"/>
    <s v="Washington"/>
    <s v="Seattle"/>
    <n v="98103"/>
    <d v="2015-01-03T00:00:00"/>
    <d v="2015-01-04T00:00:00"/>
    <n v="9.82"/>
    <n v="29"/>
    <n v="122.23"/>
    <n v="7909"/>
    <s v="High"/>
    <s v="Low Risk"/>
    <s v="Discount Applied"/>
    <s v="Other"/>
    <n v="1160"/>
  </r>
  <r>
    <n v="1950"/>
    <x v="3"/>
    <n v="0.01"/>
    <n v="4.91"/>
    <n v="0.5"/>
    <n v="117"/>
    <s v="Linda Weiss"/>
    <s v="Regular Air"/>
    <s v="Home Office"/>
    <s v="Office Supplies"/>
    <s v="Labels"/>
    <s v="Small Box"/>
    <x v="41"/>
    <n v="0.36"/>
    <s v="United States"/>
    <x v="0"/>
    <s v="Washington"/>
    <s v="Seattle"/>
    <n v="98103"/>
    <d v="2015-04-04T00:00:00"/>
    <d v="2015-04-06T00:00:00"/>
    <n v="112.06"/>
    <n v="47"/>
    <n v="228.46"/>
    <n v="13959"/>
    <s v="High"/>
    <s v="Low Risk"/>
    <s v="Discount Applied"/>
    <s v="Other"/>
    <n v="932"/>
  </r>
  <r>
    <n v="1951"/>
    <x v="3"/>
    <n v="0.09"/>
    <n v="4"/>
    <n v="1.3"/>
    <n v="117"/>
    <s v="Linda Weiss"/>
    <s v="Express Air"/>
    <s v="Home Office"/>
    <s v="Office Supplies"/>
    <s v="Paper"/>
    <s v="Wrap Bag"/>
    <x v="55"/>
    <n v="0.37"/>
    <s v="United States"/>
    <x v="0"/>
    <s v="Washington"/>
    <s v="Seattle"/>
    <n v="98103"/>
    <d v="2015-04-04T00:00:00"/>
    <d v="2015-04-06T00:00:00"/>
    <n v="16.79"/>
    <n v="19"/>
    <n v="77.61"/>
    <n v="13959"/>
    <s v="High"/>
    <s v="Low Risk"/>
    <s v="Discount Applied"/>
    <s v="Other"/>
    <n v="1351"/>
  </r>
  <r>
    <n v="8241"/>
    <x v="4"/>
    <n v="7.0000000000000007E-2"/>
    <n v="2.12"/>
    <n v="1.99"/>
    <n v="117"/>
    <s v="Linda Weiss"/>
    <s v="Regular Air"/>
    <s v="Home Office"/>
    <s v="Technology"/>
    <s v="Computer Peripherals"/>
    <s v="Small Pack"/>
    <x v="56"/>
    <n v="0.55000000000000004"/>
    <s v="United States"/>
    <x v="0"/>
    <s v="Washington"/>
    <s v="Seattle"/>
    <n v="98103"/>
    <d v="2015-04-09T00:00:00"/>
    <d v="2015-04-11T00:00:00"/>
    <n v="-55.84"/>
    <n v="46"/>
    <n v="99.94"/>
    <n v="58914"/>
    <s v="Low"/>
    <s v="Low Risk"/>
    <s v="Discount Applied"/>
    <s v="Other"/>
    <n v="1238"/>
  </r>
  <r>
    <n v="20688"/>
    <x v="0"/>
    <n v="0.05"/>
    <n v="6.3"/>
    <n v="0.5"/>
    <n v="120"/>
    <s v="Helen H Murphy"/>
    <s v="Regular Air"/>
    <s v="Home Office"/>
    <s v="Office Supplies"/>
    <s v="Labels"/>
    <s v="Small Box"/>
    <x v="57"/>
    <n v="0.39"/>
    <s v="United States"/>
    <x v="0"/>
    <s v="Utah"/>
    <s v="Layton"/>
    <n v="84041"/>
    <d v="2015-01-12T00:00:00"/>
    <d v="2015-01-13T00:00:00"/>
    <n v="41.296499999999995"/>
    <n v="10"/>
    <n v="59.85"/>
    <n v="86520"/>
    <s v="High"/>
    <s v="Low Risk"/>
    <s v="Discount Applied"/>
    <s v="Other"/>
    <n v="1456"/>
  </r>
  <r>
    <n v="20689"/>
    <x v="0"/>
    <n v="0.09"/>
    <n v="205.99"/>
    <n v="3"/>
    <n v="120"/>
    <s v="Helen H Murphy"/>
    <s v="Express Air"/>
    <s v="Home Office"/>
    <s v="Technology"/>
    <s v="Telephones and Communication"/>
    <s v="Small Box"/>
    <x v="58"/>
    <n v="0.57999999999999996"/>
    <s v="United States"/>
    <x v="0"/>
    <s v="Utah"/>
    <s v="Layton"/>
    <n v="84041"/>
    <d v="2015-01-12T00:00:00"/>
    <d v="2015-01-14T00:00:00"/>
    <n v="1179.0237"/>
    <n v="10"/>
    <n v="1708.73"/>
    <n v="86520"/>
    <s v="High"/>
    <s v="Low Risk"/>
    <s v="Discount Applied"/>
    <s v="Other"/>
    <n v="289"/>
  </r>
  <r>
    <n v="19942"/>
    <x v="2"/>
    <n v="0.06"/>
    <n v="8.57"/>
    <n v="6.14"/>
    <n v="123"/>
    <s v="Shawn Stern"/>
    <s v="Regular Air"/>
    <s v="Home Office"/>
    <s v="Office Supplies"/>
    <s v="Scissors, Rulers and Trimmers"/>
    <s v="Small Pack"/>
    <x v="59"/>
    <n v="0.59"/>
    <s v="United States"/>
    <x v="3"/>
    <s v="Virginia"/>
    <s v="Tysons Corner"/>
    <n v="22102"/>
    <d v="2015-04-09T00:00:00"/>
    <d v="2015-04-10T00:00:00"/>
    <n v="105.678"/>
    <n v="11"/>
    <n v="94.97"/>
    <n v="90669"/>
    <s v="High"/>
    <s v="Low Risk"/>
    <s v="Discount Applied"/>
    <s v="Other"/>
    <n v="1262"/>
  </r>
  <r>
    <n v="24319"/>
    <x v="1"/>
    <n v="0.02"/>
    <n v="1.74"/>
    <n v="4.08"/>
    <n v="129"/>
    <s v="Kara Allison"/>
    <s v="Regular Air"/>
    <s v="Home Office"/>
    <s v="Furniture"/>
    <s v="Office Furnishings"/>
    <s v="Small Pack"/>
    <x v="60"/>
    <n v="0.53"/>
    <s v="United States"/>
    <x v="2"/>
    <s v="Illinois"/>
    <s v="Alton"/>
    <n v="62002"/>
    <d v="2015-01-27T00:00:00"/>
    <d v="2015-01-28T00:00:00"/>
    <n v="-37.39"/>
    <n v="5"/>
    <n v="10.23"/>
    <n v="86693"/>
    <s v="Low"/>
    <s v="Low Risk"/>
    <s v="Discount Applied"/>
    <s v="Other"/>
    <n v="1902"/>
  </r>
  <r>
    <n v="18161"/>
    <x v="1"/>
    <n v="7.0000000000000007E-2"/>
    <n v="15.74"/>
    <n v="1.39"/>
    <n v="129"/>
    <s v="Kara Allison"/>
    <s v="Regular Air"/>
    <s v="Home Office"/>
    <s v="Office Supplies"/>
    <s v="Envelopes"/>
    <s v="Small Box"/>
    <x v="61"/>
    <n v="0.4"/>
    <s v="United States"/>
    <x v="2"/>
    <s v="Illinois"/>
    <s v="Alton"/>
    <n v="62002"/>
    <d v="2015-05-25T00:00:00"/>
    <d v="2015-05-26T00:00:00"/>
    <n v="149.88869999999997"/>
    <n v="14"/>
    <n v="217.23"/>
    <n v="86694"/>
    <s v="High"/>
    <s v="Low Risk"/>
    <s v="Discount Applied"/>
    <s v="Other"/>
    <n v="949"/>
  </r>
  <r>
    <n v="25762"/>
    <x v="2"/>
    <n v="0.04"/>
    <n v="18.97"/>
    <n v="9.5399999999999991"/>
    <n v="136"/>
    <s v="Dale Gillespie"/>
    <s v="Regular Air"/>
    <s v="Home Office"/>
    <s v="Office Supplies"/>
    <s v="Paper"/>
    <s v="Small Box"/>
    <x v="62"/>
    <n v="0.37"/>
    <s v="United States"/>
    <x v="0"/>
    <s v="California"/>
    <s v="Petaluma"/>
    <n v="94952"/>
    <d v="2015-05-16T00:00:00"/>
    <d v="2015-05-17T00:00:00"/>
    <n v="3.0400000000000027"/>
    <n v="5"/>
    <n v="101.74"/>
    <n v="88534"/>
    <s v="High"/>
    <s v="Low Risk"/>
    <s v="Discount Applied"/>
    <s v="Other"/>
    <n v="1226"/>
  </r>
  <r>
    <n v="25764"/>
    <x v="2"/>
    <n v="0.09"/>
    <n v="10.98"/>
    <n v="3.37"/>
    <n v="136"/>
    <s v="Dale Gillespie"/>
    <s v="Regular Air"/>
    <s v="Home Office"/>
    <s v="Office Supplies"/>
    <s v="Scissors, Rulers and Trimmers"/>
    <s v="Small Pack"/>
    <x v="63"/>
    <n v="0.56999999999999995"/>
    <s v="United States"/>
    <x v="0"/>
    <s v="California"/>
    <s v="Petaluma"/>
    <n v="94952"/>
    <d v="2015-05-16T00:00:00"/>
    <d v="2015-05-17T00:00:00"/>
    <n v="2.7060000000000013"/>
    <n v="8"/>
    <n v="84.52"/>
    <n v="88534"/>
    <s v="High"/>
    <s v="Low Risk"/>
    <s v="Discount Applied"/>
    <s v="Other"/>
    <n v="1315"/>
  </r>
  <r>
    <n v="24803"/>
    <x v="2"/>
    <n v="0.03"/>
    <n v="22.84"/>
    <n v="11.54"/>
    <n v="142"/>
    <s v="Brooke Weeks Taylor"/>
    <s v="Regular Air"/>
    <s v="Home Office"/>
    <s v="Office Supplies"/>
    <s v="Paper"/>
    <s v="Small Box"/>
    <x v="64"/>
    <n v="0.39"/>
    <s v="United States"/>
    <x v="1"/>
    <s v="Connecticut"/>
    <s v="Ansonia"/>
    <n v="6401"/>
    <d v="2015-06-02T00:00:00"/>
    <d v="2015-06-03T00:00:00"/>
    <n v="91.955999999999989"/>
    <n v="13"/>
    <n v="312.58999999999997"/>
    <n v="91087"/>
    <s v="High"/>
    <s v="Low Risk"/>
    <s v="Discount Applied"/>
    <s v="Other"/>
    <n v="807"/>
  </r>
  <r>
    <n v="24805"/>
    <x v="2"/>
    <n v="0.05"/>
    <n v="10.98"/>
    <n v="3.37"/>
    <n v="144"/>
    <s v="Marguerite Moss"/>
    <s v="Regular Air"/>
    <s v="Home Office"/>
    <s v="Office Supplies"/>
    <s v="Scissors, Rulers and Trimmers"/>
    <s v="Small Pack"/>
    <x v="63"/>
    <n v="0.56999999999999995"/>
    <s v="United States"/>
    <x v="1"/>
    <s v="Massachusetts"/>
    <s v="Yarmouth"/>
    <n v="2664"/>
    <d v="2015-06-02T00:00:00"/>
    <d v="2015-06-03T00:00:00"/>
    <n v="-2.544"/>
    <n v="6"/>
    <n v="64.400000000000006"/>
    <n v="91087"/>
    <s v="Low"/>
    <s v="Low Risk"/>
    <s v="Discount Applied"/>
    <s v="Other"/>
    <n v="1434"/>
  </r>
  <r>
    <n v="24849"/>
    <x v="3"/>
    <n v="0.06"/>
    <n v="7.04"/>
    <n v="2.17"/>
    <n v="145"/>
    <s v="Rhonda Ivey"/>
    <s v="Regular Air"/>
    <s v="Home Office"/>
    <s v="Office Supplies"/>
    <s v="Paper"/>
    <s v="Wrap Bag"/>
    <x v="65"/>
    <n v="0.38"/>
    <s v="United States"/>
    <x v="1"/>
    <s v="Pennsylvania"/>
    <s v="West Mifflin"/>
    <n v="15122"/>
    <d v="2015-01-15T00:00:00"/>
    <d v="2015-01-17T00:00:00"/>
    <n v="2.4851999999999999"/>
    <n v="2"/>
    <n v="14.65"/>
    <n v="91086"/>
    <s v="High"/>
    <s v="Low Risk"/>
    <s v="Discount Applied"/>
    <s v="Other"/>
    <n v="1869"/>
  </r>
  <r>
    <n v="25582"/>
    <x v="4"/>
    <n v="7.0000000000000007E-2"/>
    <n v="154.13"/>
    <n v="69"/>
    <n v="145"/>
    <s v="Rhonda Ivey"/>
    <s v="Express Air"/>
    <s v="Home Office"/>
    <s v="Furniture"/>
    <s v="Tables"/>
    <s v="Large Box"/>
    <x v="66"/>
    <n v="0.68"/>
    <s v="United States"/>
    <x v="1"/>
    <s v="Pennsylvania"/>
    <s v="West Mifflin"/>
    <n v="15122"/>
    <d v="2015-03-16T00:00:00"/>
    <d v="2015-03-16T00:00:00"/>
    <n v="-634.73410000000013"/>
    <n v="3"/>
    <n v="453.62"/>
    <n v="91089"/>
    <s v="Low"/>
    <s v="Low Risk"/>
    <s v="Discount Applied"/>
    <s v="Other"/>
    <n v="676"/>
  </r>
  <r>
    <n v="23365"/>
    <x v="1"/>
    <n v="0.01"/>
    <n v="45.98"/>
    <n v="4.8"/>
    <n v="146"/>
    <s v="Yvonne Fox"/>
    <s v="Regular Air"/>
    <s v="Home Office"/>
    <s v="Furniture"/>
    <s v="Office Furnishings"/>
    <s v="Wrap Bag"/>
    <x v="67"/>
    <n v="0.68"/>
    <s v="United States"/>
    <x v="2"/>
    <s v="Texas"/>
    <s v="Watauga"/>
    <n v="76148"/>
    <d v="2015-03-12T00:00:00"/>
    <d v="2015-03-13T00:00:00"/>
    <n v="133.5771"/>
    <n v="4"/>
    <n v="193.59"/>
    <n v="91088"/>
    <s v="High"/>
    <s v="Low Risk"/>
    <s v="Discount Applied"/>
    <s v="Other"/>
    <n v="1002"/>
  </r>
  <r>
    <n v="22907"/>
    <x v="3"/>
    <n v="0.06"/>
    <n v="180.98"/>
    <n v="26.2"/>
    <n v="146"/>
    <s v="Yvonne Fox"/>
    <s v="Delivery Truck"/>
    <s v="Home Office"/>
    <s v="Furniture"/>
    <s v="Chairs &amp; Chairmats"/>
    <s v="Jumbo Drum"/>
    <x v="68"/>
    <n v="0.59"/>
    <s v="United States"/>
    <x v="2"/>
    <s v="Texas"/>
    <s v="Watauga"/>
    <n v="76148"/>
    <d v="2015-04-23T00:00:00"/>
    <d v="2015-04-24T00:00:00"/>
    <n v="251.40839999999997"/>
    <n v="5"/>
    <n v="929.57"/>
    <n v="91090"/>
    <s v="High"/>
    <s v="Low Risk"/>
    <s v="Discount Applied"/>
    <s v="Other"/>
    <n v="441"/>
  </r>
  <r>
    <n v="19058"/>
    <x v="2"/>
    <n v="0.09"/>
    <n v="32.979999999999997"/>
    <n v="5.5"/>
    <n v="151"/>
    <s v="Geoffrey Zhu"/>
    <s v="Regular Air"/>
    <s v="Home Office"/>
    <s v="Technology"/>
    <s v="Computer Peripherals"/>
    <s v="Small Box"/>
    <x v="69"/>
    <n v="0.75"/>
    <s v="United States"/>
    <x v="3"/>
    <s v="Tennessee"/>
    <s v="Kingsport"/>
    <n v="37664"/>
    <d v="2015-01-22T00:00:00"/>
    <d v="2015-01-23T00:00:00"/>
    <n v="-20.258000000000003"/>
    <n v="2"/>
    <n v="62.46"/>
    <n v="89521"/>
    <s v="Low"/>
    <s v="Low Risk"/>
    <s v="Discount Applied"/>
    <s v="Other"/>
    <n v="1444"/>
  </r>
  <r>
    <n v="20679"/>
    <x v="0"/>
    <n v="0.09"/>
    <n v="5.98"/>
    <n v="2.5"/>
    <n v="151"/>
    <s v="Geoffrey Zhu"/>
    <s v="Regular Air"/>
    <s v="Home Office"/>
    <s v="Office Supplies"/>
    <s v="Envelopes"/>
    <s v="Small Box"/>
    <x v="70"/>
    <n v="0.36"/>
    <s v="United States"/>
    <x v="3"/>
    <s v="Tennessee"/>
    <s v="Kingsport"/>
    <n v="37664"/>
    <d v="2015-04-20T00:00:00"/>
    <d v="2015-04-22T00:00:00"/>
    <n v="13.895999999999999"/>
    <n v="5"/>
    <n v="28.11"/>
    <n v="89523"/>
    <s v="High"/>
    <s v="Low Risk"/>
    <s v="Discount Applied"/>
    <s v="Other"/>
    <n v="1735"/>
  </r>
  <r>
    <n v="21103"/>
    <x v="2"/>
    <n v="0.09"/>
    <n v="2.88"/>
    <n v="0.7"/>
    <n v="152"/>
    <s v="Kent Kerr"/>
    <s v="Regular Air"/>
    <s v="Home Office"/>
    <s v="Office Supplies"/>
    <s v="Pens &amp; Art Supplies"/>
    <s v="Wrap Bag"/>
    <x v="71"/>
    <n v="0.56000000000000005"/>
    <s v="United States"/>
    <x v="3"/>
    <s v="Tennessee"/>
    <s v="Knoxville"/>
    <n v="37918"/>
    <d v="2015-01-15T00:00:00"/>
    <d v="2015-01-16T00:00:00"/>
    <n v="-172.71800000000002"/>
    <n v="2"/>
    <n v="5.5"/>
    <n v="89520"/>
    <s v="Low"/>
    <s v="Low Risk"/>
    <s v="Discount Applied"/>
    <s v="Other"/>
    <n v="1936"/>
  </r>
  <r>
    <n v="22243"/>
    <x v="4"/>
    <n v="0.01"/>
    <n v="79.52"/>
    <n v="48.2"/>
    <n v="152"/>
    <s v="Kent Kerr"/>
    <s v="Regular Air"/>
    <s v="Home Office"/>
    <s v="Furniture"/>
    <s v="Office Furnishings"/>
    <s v="Medium Box"/>
    <x v="72"/>
    <n v="0.74"/>
    <s v="United States"/>
    <x v="3"/>
    <s v="Tennessee"/>
    <s v="Knoxville"/>
    <n v="37918"/>
    <d v="2015-04-19T00:00:00"/>
    <d v="2015-04-26T00:00:00"/>
    <n v="-40.683999999999997"/>
    <n v="8"/>
    <n v="667.84"/>
    <n v="89522"/>
    <s v="Low"/>
    <s v="Low Risk"/>
    <s v="Discount Applied"/>
    <s v="Other"/>
    <n v="543"/>
  </r>
  <r>
    <n v="21767"/>
    <x v="0"/>
    <n v="0.01"/>
    <n v="65.989999999999995"/>
    <n v="8.99"/>
    <n v="152"/>
    <s v="Kent Kerr"/>
    <s v="Regular Air"/>
    <s v="Home Office"/>
    <s v="Technology"/>
    <s v="Telephones and Communication"/>
    <s v="Small Box"/>
    <x v="73"/>
    <n v="0.6"/>
    <s v="United States"/>
    <x v="3"/>
    <s v="Tennessee"/>
    <s v="Knoxville"/>
    <n v="37918"/>
    <d v="2015-03-29T00:00:00"/>
    <d v="2015-04-01T00:00:00"/>
    <n v="97.86"/>
    <n v="5"/>
    <n v="292.23"/>
    <n v="89524"/>
    <s v="High"/>
    <s v="Low Risk"/>
    <s v="Discount Applied"/>
    <s v="Other"/>
    <n v="826"/>
  </r>
  <r>
    <n v="22470"/>
    <x v="4"/>
    <n v="0.1"/>
    <n v="39.979999999999997"/>
    <n v="4"/>
    <n v="152"/>
    <s v="Kent Kerr"/>
    <s v="Regular Air"/>
    <s v="Home Office"/>
    <s v="Technology"/>
    <s v="Computer Peripherals"/>
    <s v="Small Box"/>
    <x v="74"/>
    <n v="0.7"/>
    <s v="United States"/>
    <x v="3"/>
    <s v="Tennessee"/>
    <s v="Knoxville"/>
    <n v="37918"/>
    <d v="2015-06-18T00:00:00"/>
    <d v="2015-06-22T00:00:00"/>
    <n v="360.24"/>
    <n v="21"/>
    <n v="772.56"/>
    <n v="89525"/>
    <s v="High"/>
    <s v="Low Risk"/>
    <s v="Discount Applied"/>
    <s v="Other"/>
    <n v="497"/>
  </r>
  <r>
    <n v="22329"/>
    <x v="2"/>
    <n v="0.01"/>
    <n v="95.99"/>
    <n v="4.9000000000000004"/>
    <n v="156"/>
    <s v="Diana Xu"/>
    <s v="Regular Air"/>
    <s v="Home Office"/>
    <s v="Technology"/>
    <s v="Telephones and Communication"/>
    <s v="Small Box"/>
    <x v="75"/>
    <n v="0.56000000000000005"/>
    <s v="United States"/>
    <x v="0"/>
    <s v="Colorado"/>
    <s v="Fort Collins"/>
    <n v="80525"/>
    <d v="2015-05-14T00:00:00"/>
    <d v="2015-05-15T00:00:00"/>
    <n v="713.88"/>
    <n v="13"/>
    <n v="1050.08"/>
    <n v="87671"/>
    <s v="High"/>
    <s v="Low Risk"/>
    <s v="Discount Applied"/>
    <s v="Other"/>
    <n v="408"/>
  </r>
  <r>
    <n v="20324"/>
    <x v="0"/>
    <n v="0.03"/>
    <n v="10.89"/>
    <n v="4.5"/>
    <n v="156"/>
    <s v="Diana Xu"/>
    <s v="Regular Air"/>
    <s v="Home Office"/>
    <s v="Office Supplies"/>
    <s v="Appliances"/>
    <s v="Small Box"/>
    <x v="76"/>
    <n v="0.59"/>
    <s v="United States"/>
    <x v="0"/>
    <s v="Colorado"/>
    <s v="Fort Collins"/>
    <n v="80525"/>
    <d v="2015-01-25T00:00:00"/>
    <d v="2015-01-26T00:00:00"/>
    <n v="-18.64"/>
    <n v="3"/>
    <n v="33.82"/>
    <n v="87672"/>
    <s v="Low"/>
    <s v="Low Risk"/>
    <s v="Discount Applied"/>
    <s v="Other"/>
    <n v="1679"/>
  </r>
  <r>
    <n v="26102"/>
    <x v="3"/>
    <n v="0.05"/>
    <n v="100.98"/>
    <n v="35.840000000000003"/>
    <n v="164"/>
    <s v="Robin Kramer Vaughn"/>
    <s v="Delivery Truck"/>
    <s v="Home Office"/>
    <s v="Furniture"/>
    <s v="Bookcases"/>
    <s v="Jumbo Box"/>
    <x v="77"/>
    <n v="0.62"/>
    <s v="United States"/>
    <x v="0"/>
    <s v="Washington"/>
    <s v="Richland"/>
    <n v="99352"/>
    <d v="2015-01-02T00:00:00"/>
    <d v="2015-01-04T00:00:00"/>
    <n v="-111.4"/>
    <n v="7"/>
    <n v="715.55"/>
    <n v="89961"/>
    <s v="Low"/>
    <s v="Low Risk"/>
    <s v="Discount Applied"/>
    <s v="Other"/>
    <n v="523"/>
  </r>
  <r>
    <n v="26103"/>
    <x v="3"/>
    <n v="0.02"/>
    <n v="4.9800000000000004"/>
    <n v="5.49"/>
    <n v="164"/>
    <s v="Robin Kramer Vaughn"/>
    <s v="Regular Air"/>
    <s v="Home Office"/>
    <s v="Office Supplies"/>
    <s v="Paper"/>
    <s v="Small Box"/>
    <x v="78"/>
    <n v="0.38"/>
    <s v="United States"/>
    <x v="0"/>
    <s v="Washington"/>
    <s v="Richland"/>
    <n v="99352"/>
    <d v="2015-01-02T00:00:00"/>
    <d v="2015-01-03T00:00:00"/>
    <n v="-77.03"/>
    <n v="9"/>
    <n v="45.63"/>
    <n v="89961"/>
    <s v="Low"/>
    <s v="Low Risk"/>
    <s v="Discount Applied"/>
    <s v="Other"/>
    <n v="1566"/>
  </r>
  <r>
    <n v="21040"/>
    <x v="4"/>
    <n v="0.08"/>
    <n v="399.98"/>
    <n v="12.06"/>
    <n v="166"/>
    <s v="Vicki Hauser"/>
    <s v="Delivery Truck"/>
    <s v="Home Office"/>
    <s v="Technology"/>
    <s v="Office Machines"/>
    <s v="Jumbo Box"/>
    <x v="79"/>
    <n v="0.56000000000000005"/>
    <s v="United States"/>
    <x v="3"/>
    <s v="Tennessee"/>
    <s v="Lebanon"/>
    <n v="37087"/>
    <d v="2015-01-11T00:00:00"/>
    <d v="2015-01-18T00:00:00"/>
    <n v="28.514099999999999"/>
    <n v="5"/>
    <n v="1839.91"/>
    <n v="89426"/>
    <s v="High"/>
    <s v="Low Risk"/>
    <s v="Discount Applied"/>
    <s v="Other"/>
    <n v="262"/>
  </r>
  <r>
    <n v="19315"/>
    <x v="4"/>
    <n v="0.08"/>
    <n v="43.22"/>
    <n v="16.71"/>
    <n v="169"/>
    <s v="Janice Cole"/>
    <s v="Regular Air"/>
    <s v="Home Office"/>
    <s v="Technology"/>
    <s v="Computer Peripherals"/>
    <s v="Small Box"/>
    <x v="80"/>
    <n v="0.66"/>
    <s v="United States"/>
    <x v="3"/>
    <s v="Louisiana"/>
    <s v="Baton Rouge"/>
    <n v="70802"/>
    <d v="2015-01-03T00:00:00"/>
    <d v="2015-01-05T00:00:00"/>
    <n v="280.27458000000001"/>
    <n v="3"/>
    <n v="130.62"/>
    <n v="87463"/>
    <s v="High"/>
    <s v="Low Risk"/>
    <s v="Discount Applied"/>
    <s v="Other"/>
    <n v="1133"/>
  </r>
  <r>
    <n v="19316"/>
    <x v="4"/>
    <n v="0.05"/>
    <n v="574.74"/>
    <n v="24.49"/>
    <n v="169"/>
    <s v="Janice Cole"/>
    <s v="Regular Air"/>
    <s v="Home Office"/>
    <s v="Technology"/>
    <s v="Office Machines"/>
    <s v="Large Box"/>
    <x v="81"/>
    <n v="0.37"/>
    <s v="United States"/>
    <x v="3"/>
    <s v="Louisiana"/>
    <s v="Baton Rouge"/>
    <n v="70802"/>
    <d v="2015-01-03T00:00:00"/>
    <d v="2015-01-10T00:00:00"/>
    <n v="-112.4263"/>
    <n v="12"/>
    <n v="6945.16"/>
    <n v="87463"/>
    <s v="Low"/>
    <s v="Low Risk"/>
    <s v="Discount Applied"/>
    <s v="Other"/>
    <n v="53"/>
  </r>
  <r>
    <n v="19317"/>
    <x v="4"/>
    <n v="0.04"/>
    <n v="10.14"/>
    <n v="2.27"/>
    <n v="169"/>
    <s v="Janice Cole"/>
    <s v="Regular Air"/>
    <s v="Home Office"/>
    <s v="Office Supplies"/>
    <s v="Paper"/>
    <s v="Wrap Bag"/>
    <x v="82"/>
    <n v="0.36"/>
    <s v="United States"/>
    <x v="3"/>
    <s v="Louisiana"/>
    <s v="Baton Rouge"/>
    <n v="70802"/>
    <d v="2015-01-03T00:00:00"/>
    <d v="2015-01-07T00:00:00"/>
    <n v="24.923999999999999"/>
    <n v="3"/>
    <n v="30.94"/>
    <n v="87463"/>
    <s v="High"/>
    <s v="Low Risk"/>
    <s v="Discount Applied"/>
    <s v="Other"/>
    <n v="1707"/>
  </r>
  <r>
    <n v="19314"/>
    <x v="2"/>
    <n v="0.05"/>
    <n v="1.88"/>
    <n v="1.49"/>
    <n v="171"/>
    <s v="Christina Matthews"/>
    <s v="Regular Air"/>
    <s v="Home Office"/>
    <s v="Office Supplies"/>
    <s v="Binders and Binder Accessories"/>
    <s v="Small Box"/>
    <x v="83"/>
    <n v="0.37"/>
    <s v="United States"/>
    <x v="1"/>
    <s v="New Jersey"/>
    <s v="Fort Lee"/>
    <n v="7024"/>
    <d v="2015-04-13T00:00:00"/>
    <d v="2015-04-15T00:00:00"/>
    <n v="-2.9094999999999995"/>
    <n v="1"/>
    <n v="3.42"/>
    <n v="87464"/>
    <s v="Low"/>
    <s v="Low Risk"/>
    <s v="Discount Applied"/>
    <s v="Other"/>
    <n v="1947"/>
  </r>
  <r>
    <n v="5361"/>
    <x v="2"/>
    <n v="0.02"/>
    <n v="49.99"/>
    <n v="19.989999999999998"/>
    <n v="181"/>
    <s v="Wesley Waller"/>
    <s v="Regular Air"/>
    <s v="Home Office"/>
    <s v="Technology"/>
    <s v="Computer Peripherals"/>
    <s v="Small Box"/>
    <x v="84"/>
    <n v="0.41"/>
    <s v="United States"/>
    <x v="0"/>
    <s v="California"/>
    <s v="San Francisco"/>
    <n v="94122"/>
    <d v="2015-02-21T00:00:00"/>
    <d v="2015-02-21T00:00:00"/>
    <n v="-76.89"/>
    <n v="18"/>
    <n v="901.81"/>
    <n v="38087"/>
    <s v="Low"/>
    <s v="Low Risk"/>
    <s v="Discount Applied"/>
    <s v="Other"/>
    <n v="451"/>
  </r>
  <r>
    <n v="522"/>
    <x v="0"/>
    <n v="7.0000000000000007E-2"/>
    <n v="1.68"/>
    <n v="1.57"/>
    <n v="181"/>
    <s v="Wesley Waller"/>
    <s v="Regular Air"/>
    <s v="Home Office"/>
    <s v="Office Supplies"/>
    <s v="Pens &amp; Art Supplies"/>
    <s v="Wrap Bag"/>
    <x v="15"/>
    <n v="0.59"/>
    <s v="United States"/>
    <x v="0"/>
    <s v="California"/>
    <s v="San Francisco"/>
    <n v="94122"/>
    <d v="2015-05-22T00:00:00"/>
    <d v="2015-05-23T00:00:00"/>
    <n v="-35.75"/>
    <n v="116"/>
    <n v="186.59"/>
    <n v="3585"/>
    <s v="Low"/>
    <s v="Low Risk"/>
    <s v="Discount Applied"/>
    <s v="Other"/>
    <n v="1016"/>
  </r>
  <r>
    <n v="23361"/>
    <x v="2"/>
    <n v="0.02"/>
    <n v="49.99"/>
    <n v="19.989999999999998"/>
    <n v="184"/>
    <s v="Phillip Holmes"/>
    <s v="Regular Air"/>
    <s v="Home Office"/>
    <s v="Technology"/>
    <s v="Computer Peripherals"/>
    <s v="Small Box"/>
    <x v="84"/>
    <n v="0.41"/>
    <s v="United States"/>
    <x v="1"/>
    <s v="Massachusetts"/>
    <s v="Arlington"/>
    <n v="2474"/>
    <d v="2015-02-21T00:00:00"/>
    <d v="2015-02-21T00:00:00"/>
    <n v="-76.89"/>
    <n v="5"/>
    <n v="250.5"/>
    <n v="88360"/>
    <s v="Low"/>
    <s v="Low Risk"/>
    <s v="Discount Applied"/>
    <s v="Other"/>
    <n v="897"/>
  </r>
  <r>
    <n v="18521"/>
    <x v="0"/>
    <n v="7.0000000000000007E-2"/>
    <n v="10.06"/>
    <n v="2.06"/>
    <n v="188"/>
    <s v="Alex Harrell"/>
    <s v="Regular Air"/>
    <s v="Home Office"/>
    <s v="Office Supplies"/>
    <s v="Paper"/>
    <s v="Wrap Bag"/>
    <x v="85"/>
    <n v="0.39"/>
    <s v="United States"/>
    <x v="2"/>
    <s v="Texas"/>
    <s v="Gainesville"/>
    <n v="76240"/>
    <d v="2015-05-22T00:00:00"/>
    <d v="2015-05-22T00:00:00"/>
    <n v="152.65559999999999"/>
    <n v="23"/>
    <n v="221.24"/>
    <n v="88361"/>
    <s v="High"/>
    <s v="Low Risk"/>
    <s v="Discount Applied"/>
    <s v="Other"/>
    <n v="944"/>
  </r>
  <r>
    <n v="18522"/>
    <x v="0"/>
    <n v="7.0000000000000007E-2"/>
    <n v="1.68"/>
    <n v="1.57"/>
    <n v="188"/>
    <s v="Alex Harrell"/>
    <s v="Regular Air"/>
    <s v="Home Office"/>
    <s v="Office Supplies"/>
    <s v="Pens &amp; Art Supplies"/>
    <s v="Wrap Bag"/>
    <x v="15"/>
    <n v="0.59"/>
    <s v="United States"/>
    <x v="2"/>
    <s v="Texas"/>
    <s v="Gainesville"/>
    <n v="76240"/>
    <d v="2015-05-22T00:00:00"/>
    <d v="2015-05-23T00:00:00"/>
    <n v="7.1500000000000057"/>
    <n v="29"/>
    <n v="46.65"/>
    <n v="88361"/>
    <s v="High"/>
    <s v="Low Risk"/>
    <s v="Discount Applied"/>
    <s v="Other"/>
    <n v="1560"/>
  </r>
  <r>
    <n v="18817"/>
    <x v="0"/>
    <n v="0.1"/>
    <n v="58.1"/>
    <n v="1.49"/>
    <n v="190"/>
    <s v="Lloyd Norris"/>
    <s v="Regular Air"/>
    <s v="Home Office"/>
    <s v="Office Supplies"/>
    <s v="Binders and Binder Accessories"/>
    <s v="Small Box"/>
    <x v="86"/>
    <n v="0.38"/>
    <s v="United States"/>
    <x v="2"/>
    <s v="Illinois"/>
    <s v="Arlington Heights"/>
    <n v="60004"/>
    <d v="2015-02-12T00:00:00"/>
    <d v="2015-02-13T00:00:00"/>
    <n v="113.6499"/>
    <n v="3"/>
    <n v="164.71"/>
    <n v="89092"/>
    <s v="High"/>
    <s v="Low Risk"/>
    <s v="Discount Applied"/>
    <s v="Other"/>
    <n v="1049"/>
  </r>
  <r>
    <n v="18818"/>
    <x v="0"/>
    <n v="0.01"/>
    <n v="80.48"/>
    <n v="4.5"/>
    <n v="191"/>
    <s v="Gerald Kearney"/>
    <s v="Regular Air"/>
    <s v="Home Office"/>
    <s v="Office Supplies"/>
    <s v="Appliances"/>
    <s v="Small Box"/>
    <x v="87"/>
    <n v="0.55000000000000004"/>
    <s v="United States"/>
    <x v="2"/>
    <s v="Illinois"/>
    <s v="Aurora"/>
    <n v="60505"/>
    <d v="2015-02-12T00:00:00"/>
    <d v="2015-02-15T00:00:00"/>
    <n v="-35.474400000000003"/>
    <n v="1"/>
    <n v="79.680000000000007"/>
    <n v="89092"/>
    <s v="Low"/>
    <s v="Low Risk"/>
    <s v="Discount Applied"/>
    <s v="Other"/>
    <n v="1338"/>
  </r>
  <r>
    <n v="20520"/>
    <x v="1"/>
    <n v="0.05"/>
    <n v="3.8"/>
    <n v="1.49"/>
    <n v="191"/>
    <s v="Gerald Kearney"/>
    <s v="Regular Air"/>
    <s v="Home Office"/>
    <s v="Office Supplies"/>
    <s v="Binders and Binder Accessories"/>
    <s v="Small Box"/>
    <x v="27"/>
    <n v="0.38"/>
    <s v="United States"/>
    <x v="2"/>
    <s v="Illinois"/>
    <s v="Aurora"/>
    <n v="60505"/>
    <d v="2015-04-09T00:00:00"/>
    <d v="2015-04-11T00:00:00"/>
    <n v="14.466999999999999"/>
    <n v="14"/>
    <n v="53.26"/>
    <n v="89093"/>
    <s v="High"/>
    <s v="Low Risk"/>
    <s v="Discount Applied"/>
    <s v="Other"/>
    <n v="1510"/>
  </r>
  <r>
    <n v="20521"/>
    <x v="1"/>
    <n v="0.09"/>
    <n v="30.73"/>
    <n v="4"/>
    <n v="191"/>
    <s v="Gerald Kearney"/>
    <s v="Regular Air"/>
    <s v="Home Office"/>
    <s v="Technology"/>
    <s v="Computer Peripherals"/>
    <s v="Small Box"/>
    <x v="88"/>
    <n v="0.75"/>
    <s v="United States"/>
    <x v="2"/>
    <s v="Illinois"/>
    <s v="Aurora"/>
    <n v="60505"/>
    <d v="2015-04-09T00:00:00"/>
    <d v="2015-04-09T00:00:00"/>
    <n v="-99.986400000000003"/>
    <n v="7"/>
    <n v="203.49"/>
    <n v="89093"/>
    <s v="Low"/>
    <s v="Low Risk"/>
    <s v="Discount Applied"/>
    <s v="Other"/>
    <n v="971"/>
  </r>
  <r>
    <n v="20522"/>
    <x v="1"/>
    <n v="0"/>
    <n v="125.99"/>
    <n v="8.08"/>
    <n v="191"/>
    <s v="Gerald Kearney"/>
    <s v="Regular Air"/>
    <s v="Home Office"/>
    <s v="Technology"/>
    <s v="Telephones and Communication"/>
    <s v="Small Box"/>
    <x v="89"/>
    <n v="0.56999999999999995"/>
    <s v="United States"/>
    <x v="2"/>
    <s v="Illinois"/>
    <s v="Aurora"/>
    <n v="60505"/>
    <d v="2015-04-09T00:00:00"/>
    <d v="2015-04-10T00:00:00"/>
    <n v="1348.59672"/>
    <n v="22"/>
    <n v="2356.0100000000002"/>
    <n v="89093"/>
    <s v="High"/>
    <s v="Low Risk"/>
    <s v="No Discount"/>
    <s v="High Profit Non-Standard Shipping"/>
    <n v="207"/>
  </r>
  <r>
    <n v="19663"/>
    <x v="1"/>
    <n v="0"/>
    <n v="213.45"/>
    <n v="14.7"/>
    <n v="193"/>
    <s v="Danny Hong"/>
    <s v="Delivery Truck"/>
    <s v="Home Office"/>
    <s v="Technology"/>
    <s v="Office Machines"/>
    <s v="Jumbo Drum"/>
    <x v="90"/>
    <n v="0.59"/>
    <s v="United States"/>
    <x v="0"/>
    <s v="Utah"/>
    <s v="Layton"/>
    <n v="84041"/>
    <d v="2015-01-03T00:00:00"/>
    <d v="2015-01-05T00:00:00"/>
    <n v="-560.81417999999996"/>
    <n v="1"/>
    <n v="224.12"/>
    <n v="90430"/>
    <s v="Low"/>
    <s v="Low Risk"/>
    <s v="No Discount"/>
    <s v="Other"/>
    <n v="942"/>
  </r>
  <r>
    <n v="20645"/>
    <x v="3"/>
    <n v="7.0000000000000007E-2"/>
    <n v="6.54"/>
    <n v="5.27"/>
    <n v="193"/>
    <s v="Danny Hong"/>
    <s v="Regular Air"/>
    <s v="Home Office"/>
    <s v="Office Supplies"/>
    <s v="Binders and Binder Accessories"/>
    <s v="Small Box"/>
    <x v="91"/>
    <n v="0.36"/>
    <s v="United States"/>
    <x v="0"/>
    <s v="Utah"/>
    <s v="Layton"/>
    <n v="84041"/>
    <d v="2015-03-30T00:00:00"/>
    <d v="2015-04-01T00:00:00"/>
    <n v="-66.044499999999999"/>
    <n v="21"/>
    <n v="140.30000000000001"/>
    <n v="90432"/>
    <s v="Low"/>
    <s v="Low Risk"/>
    <s v="Discount Applied"/>
    <s v="Other"/>
    <n v="1109"/>
  </r>
  <r>
    <n v="24273"/>
    <x v="1"/>
    <n v="0.02"/>
    <n v="6.48"/>
    <n v="9.17"/>
    <n v="194"/>
    <s v="Tammy Goldman"/>
    <s v="Regular Air"/>
    <s v="Home Office"/>
    <s v="Office Supplies"/>
    <s v="Paper"/>
    <s v="Small Box"/>
    <x v="92"/>
    <n v="0.37"/>
    <s v="United States"/>
    <x v="0"/>
    <s v="Utah"/>
    <s v="Lehi"/>
    <n v="84043"/>
    <d v="2015-01-10T00:00:00"/>
    <d v="2015-01-11T00:00:00"/>
    <n v="-105.68520000000001"/>
    <n v="4"/>
    <n v="28.2"/>
    <n v="90431"/>
    <s v="Low"/>
    <s v="Low Risk"/>
    <s v="Discount Applied"/>
    <s v="Other"/>
    <n v="1734"/>
  </r>
  <r>
    <n v="20646"/>
    <x v="3"/>
    <n v="0.09"/>
    <n v="3.29"/>
    <n v="1.35"/>
    <n v="194"/>
    <s v="Tammy Goldman"/>
    <s v="Regular Air"/>
    <s v="Home Office"/>
    <s v="Office Supplies"/>
    <s v="Rubber Bands"/>
    <s v="Wrap Bag"/>
    <x v="93"/>
    <n v="0.4"/>
    <s v="United States"/>
    <x v="0"/>
    <s v="Utah"/>
    <s v="Lehi"/>
    <n v="84043"/>
    <d v="2015-03-30T00:00:00"/>
    <d v="2015-04-01T00:00:00"/>
    <n v="15.66"/>
    <n v="23"/>
    <n v="71.55"/>
    <n v="90432"/>
    <s v="High"/>
    <s v="Low Risk"/>
    <s v="Discount Applied"/>
    <s v="Other"/>
    <n v="1385"/>
  </r>
  <r>
    <n v="25158"/>
    <x v="2"/>
    <n v="0"/>
    <n v="161.55000000000001"/>
    <n v="19.989999999999998"/>
    <n v="197"/>
    <s v="Samantha Weaver"/>
    <s v="Regular Air"/>
    <s v="Home Office"/>
    <s v="Office Supplies"/>
    <s v="Storage &amp; Organization"/>
    <s v="Small Box"/>
    <x v="40"/>
    <n v="0.66"/>
    <s v="United States"/>
    <x v="2"/>
    <s v="Kansas"/>
    <s v="Overland Park"/>
    <n v="66212"/>
    <d v="2015-04-02T00:00:00"/>
    <d v="2015-04-04T00:00:00"/>
    <n v="1167.1580000000001"/>
    <n v="19"/>
    <n v="3108.98"/>
    <n v="88921"/>
    <s v="High"/>
    <s v="Low Risk"/>
    <s v="No Discount"/>
    <s v="High Profit Non-Standard Shipping"/>
    <n v="156"/>
  </r>
  <r>
    <n v="7158"/>
    <x v="2"/>
    <n v="0"/>
    <n v="161.55000000000001"/>
    <n v="19.989999999999998"/>
    <n v="198"/>
    <s v="Leroy Blanchard"/>
    <s v="Regular Air"/>
    <s v="Home Office"/>
    <s v="Office Supplies"/>
    <s v="Storage &amp; Organization"/>
    <s v="Small Box"/>
    <x v="40"/>
    <n v="0.66"/>
    <s v="United States"/>
    <x v="2"/>
    <s v="Michigan"/>
    <s v="Detroit"/>
    <n v="48138"/>
    <d v="2015-04-02T00:00:00"/>
    <d v="2015-04-04T00:00:00"/>
    <n v="1014.9200000000001"/>
    <n v="77"/>
    <n v="12599.55"/>
    <n v="51072"/>
    <s v="High"/>
    <s v="Low Risk"/>
    <s v="No Discount"/>
    <s v="High Profit Non-Standard Shipping"/>
    <n v="10"/>
  </r>
  <r>
    <n v="22136"/>
    <x v="1"/>
    <n v="0.09"/>
    <n v="12.28"/>
    <n v="4.8600000000000003"/>
    <n v="202"/>
    <s v="Max Small"/>
    <s v="Regular Air"/>
    <s v="Home Office"/>
    <s v="Office Supplies"/>
    <s v="Paper"/>
    <s v="Small Box"/>
    <x v="94"/>
    <n v="0.38"/>
    <s v="United States"/>
    <x v="2"/>
    <s v="Oklahoma"/>
    <s v="Bartlesville"/>
    <n v="74006"/>
    <d v="2015-04-27T00:00:00"/>
    <d v="2015-04-28T00:00:00"/>
    <n v="1.73"/>
    <n v="3"/>
    <n v="34.65"/>
    <n v="88971"/>
    <s v="High"/>
    <s v="Low Risk"/>
    <s v="Discount Applied"/>
    <s v="Other"/>
    <n v="1669"/>
  </r>
  <r>
    <n v="18783"/>
    <x v="0"/>
    <n v="0.03"/>
    <n v="7.37"/>
    <n v="5.53"/>
    <n v="202"/>
    <s v="Max Small"/>
    <s v="Regular Air"/>
    <s v="Home Office"/>
    <s v="Technology"/>
    <s v="Computer Peripherals"/>
    <s v="Small Pack"/>
    <x v="95"/>
    <n v="0.69"/>
    <s v="United States"/>
    <x v="2"/>
    <s v="Oklahoma"/>
    <s v="Bartlesville"/>
    <n v="74006"/>
    <d v="2015-01-16T00:00:00"/>
    <d v="2015-01-18T00:00:00"/>
    <n v="-133.69999999999999"/>
    <n v="11"/>
    <n v="85.79"/>
    <n v="88972"/>
    <s v="Low"/>
    <s v="Low Risk"/>
    <s v="Discount Applied"/>
    <s v="Other"/>
    <n v="1308"/>
  </r>
  <r>
    <n v="21401"/>
    <x v="4"/>
    <n v="0.05"/>
    <n v="1.86"/>
    <n v="2.58"/>
    <n v="210"/>
    <s v="Floyd Dale"/>
    <s v="Regular Air"/>
    <s v="Home Office"/>
    <s v="Office Supplies"/>
    <s v="Rubber Bands"/>
    <s v="Wrap Bag"/>
    <x v="96"/>
    <n v="0.82"/>
    <s v="United States"/>
    <x v="1"/>
    <s v="New York"/>
    <s v="Troy"/>
    <n v="12180"/>
    <d v="2015-01-17T00:00:00"/>
    <d v="2015-01-21T00:00:00"/>
    <n v="-66.62"/>
    <n v="9"/>
    <n v="17.61"/>
    <n v="85965"/>
    <s v="Low"/>
    <s v="Low Risk"/>
    <s v="Discount Applied"/>
    <s v="Other"/>
    <n v="1842"/>
  </r>
  <r>
    <n v="23097"/>
    <x v="3"/>
    <n v="0.09"/>
    <n v="5.4"/>
    <n v="7.78"/>
    <n v="210"/>
    <s v="Floyd Dale"/>
    <s v="Express Air"/>
    <s v="Home Office"/>
    <s v="Office Supplies"/>
    <s v="Binders and Binder Accessories"/>
    <s v="Small Box"/>
    <x v="97"/>
    <n v="0.37"/>
    <s v="United States"/>
    <x v="1"/>
    <s v="New York"/>
    <s v="Troy"/>
    <n v="12180"/>
    <d v="2015-06-02T00:00:00"/>
    <d v="2015-06-02T00:00:00"/>
    <n v="-21.487749999999998"/>
    <n v="4"/>
    <n v="27.3"/>
    <n v="85966"/>
    <s v="Low"/>
    <s v="Low Risk"/>
    <s v="Discount Applied"/>
    <s v="Other"/>
    <n v="1749"/>
  </r>
  <r>
    <n v="23098"/>
    <x v="3"/>
    <n v="0.02"/>
    <n v="20.28"/>
    <n v="6.68"/>
    <n v="210"/>
    <s v="Floyd Dale"/>
    <s v="Regular Air"/>
    <s v="Home Office"/>
    <s v="Furniture"/>
    <s v="Office Furnishings"/>
    <s v="Small Box"/>
    <x v="98"/>
    <n v="0.53"/>
    <s v="United States"/>
    <x v="1"/>
    <s v="New York"/>
    <s v="Troy"/>
    <n v="12180"/>
    <d v="2015-06-02T00:00:00"/>
    <d v="2015-06-02T00:00:00"/>
    <n v="44.677499999999995"/>
    <n v="3"/>
    <n v="64.75"/>
    <n v="85966"/>
    <s v="High"/>
    <s v="Low Risk"/>
    <s v="Discount Applied"/>
    <s v="Other"/>
    <n v="1430"/>
  </r>
  <r>
    <n v="23099"/>
    <x v="3"/>
    <n v="0"/>
    <n v="11.55"/>
    <n v="2.36"/>
    <n v="210"/>
    <s v="Floyd Dale"/>
    <s v="Regular Air"/>
    <s v="Home Office"/>
    <s v="Office Supplies"/>
    <s v="Pens &amp; Art Supplies"/>
    <s v="Wrap Bag"/>
    <x v="99"/>
    <n v="0.55000000000000004"/>
    <s v="United States"/>
    <x v="1"/>
    <s v="New York"/>
    <s v="Troy"/>
    <n v="12180"/>
    <d v="2015-06-02T00:00:00"/>
    <d v="2015-06-03T00:00:00"/>
    <n v="23.594999999999999"/>
    <n v="5"/>
    <n v="62.98"/>
    <n v="85966"/>
    <s v="High"/>
    <s v="Low Risk"/>
    <s v="No Discount"/>
    <s v="Other"/>
    <n v="1443"/>
  </r>
  <r>
    <n v="23605"/>
    <x v="3"/>
    <n v="0.01"/>
    <n v="10.06"/>
    <n v="2.06"/>
    <n v="211"/>
    <s v="Anna Wood"/>
    <s v="Regular Air"/>
    <s v="Home Office"/>
    <s v="Office Supplies"/>
    <s v="Paper"/>
    <s v="Wrap Bag"/>
    <x v="85"/>
    <n v="0.39"/>
    <s v="United States"/>
    <x v="1"/>
    <s v="New York"/>
    <s v="Utica"/>
    <n v="13501"/>
    <d v="2015-01-06T00:00:00"/>
    <d v="2015-01-08T00:00:00"/>
    <n v="7.59"/>
    <n v="2"/>
    <n v="21.2"/>
    <n v="85964"/>
    <s v="High"/>
    <s v="Low Risk"/>
    <s v="Discount Applied"/>
    <s v="Other"/>
    <n v="1800"/>
  </r>
  <r>
    <n v="23606"/>
    <x v="3"/>
    <n v="0"/>
    <n v="65.989999999999995"/>
    <n v="5.92"/>
    <n v="211"/>
    <s v="Anna Wood"/>
    <s v="Regular Air"/>
    <s v="Home Office"/>
    <s v="Technology"/>
    <s v="Telephones and Communication"/>
    <s v="Small Box"/>
    <x v="100"/>
    <n v="0.55000000000000004"/>
    <s v="United States"/>
    <x v="1"/>
    <s v="New York"/>
    <s v="Utica"/>
    <n v="13501"/>
    <d v="2015-01-06T00:00:00"/>
    <d v="2015-01-08T00:00:00"/>
    <n v="-107.98699999999999"/>
    <n v="3"/>
    <n v="173.32"/>
    <n v="85964"/>
    <s v="Low"/>
    <s v="Low Risk"/>
    <s v="No Discount"/>
    <s v="Other"/>
    <n v="1031"/>
  </r>
  <r>
    <n v="23100"/>
    <x v="3"/>
    <n v="0.05"/>
    <n v="2.08"/>
    <n v="2.56"/>
    <n v="211"/>
    <s v="Anna Wood"/>
    <s v="Regular Air"/>
    <s v="Home Office"/>
    <s v="Office Supplies"/>
    <s v="Scissors, Rulers and Trimmers"/>
    <s v="Small Pack"/>
    <x v="101"/>
    <n v="0.55000000000000004"/>
    <s v="United States"/>
    <x v="1"/>
    <s v="New York"/>
    <s v="Utica"/>
    <n v="13501"/>
    <d v="2015-06-02T00:00:00"/>
    <d v="2015-06-03T00:00:00"/>
    <n v="-36.25"/>
    <n v="20"/>
    <n v="42.29"/>
    <n v="85966"/>
    <s v="Low"/>
    <s v="Low Risk"/>
    <s v="Discount Applied"/>
    <s v="Other"/>
    <n v="1602"/>
  </r>
  <r>
    <n v="26303"/>
    <x v="3"/>
    <n v="0.05"/>
    <n v="119.99"/>
    <n v="56.14"/>
    <n v="218"/>
    <s v="Frances Saunders"/>
    <s v="Delivery Truck"/>
    <s v="Home Office"/>
    <s v="Technology"/>
    <s v="Office Machines"/>
    <s v="Jumbo Box"/>
    <x v="102"/>
    <n v="0.39"/>
    <s v="United States"/>
    <x v="0"/>
    <s v="Utah"/>
    <s v="Murray"/>
    <n v="84107"/>
    <d v="2015-06-09T00:00:00"/>
    <d v="2015-06-11T00:00:00"/>
    <n v="-102.5121"/>
    <n v="6"/>
    <n v="730.37"/>
    <n v="88048"/>
    <s v="Low"/>
    <s v="Low Risk"/>
    <s v="Discount Applied"/>
    <s v="Other"/>
    <n v="517"/>
  </r>
  <r>
    <n v="21203"/>
    <x v="3"/>
    <n v="0.03"/>
    <n v="60.89"/>
    <n v="32.409999999999997"/>
    <n v="228"/>
    <s v="Colleen Andrews"/>
    <s v="Delivery Truck"/>
    <s v="Home Office"/>
    <s v="Furniture"/>
    <s v="Chairs &amp; Chairmats"/>
    <s v="Jumbo Drum"/>
    <x v="103"/>
    <n v="0.56000000000000005"/>
    <s v="United States"/>
    <x v="3"/>
    <s v="North Carolina"/>
    <s v="Mint Hill"/>
    <n v="28227"/>
    <d v="2015-04-02T00:00:00"/>
    <d v="2015-04-03T00:00:00"/>
    <n v="36.353999999999999"/>
    <n v="7"/>
    <n v="450.49"/>
    <n v="88527"/>
    <s v="High"/>
    <s v="Low Risk"/>
    <s v="Discount Applied"/>
    <s v="Other"/>
    <n v="680"/>
  </r>
  <r>
    <n v="25500"/>
    <x v="3"/>
    <n v="7.0000000000000007E-2"/>
    <n v="5.81"/>
    <n v="8.49"/>
    <n v="233"/>
    <s v="Michele Bullard"/>
    <s v="Regular Air"/>
    <s v="Home Office"/>
    <s v="Office Supplies"/>
    <s v="Binders and Binder Accessories"/>
    <s v="Small Box"/>
    <x v="104"/>
    <n v="0.39"/>
    <s v="United States"/>
    <x v="2"/>
    <s v="Illinois"/>
    <s v="Orland Park"/>
    <n v="60462"/>
    <d v="2015-02-20T00:00:00"/>
    <d v="2015-02-22T00:00:00"/>
    <n v="-243.23649999999998"/>
    <n v="10"/>
    <n v="58.8"/>
    <n v="90237"/>
    <s v="Low"/>
    <s v="Low Risk"/>
    <s v="Discount Applied"/>
    <s v="Other"/>
    <n v="1465"/>
  </r>
  <r>
    <n v="25501"/>
    <x v="3"/>
    <n v="0.04"/>
    <n v="9.65"/>
    <n v="6.22"/>
    <n v="233"/>
    <s v="Michele Bullard"/>
    <s v="Regular Air"/>
    <s v="Home Office"/>
    <s v="Furniture"/>
    <s v="Office Furnishings"/>
    <s v="Small Box"/>
    <x v="105"/>
    <n v="0.55000000000000004"/>
    <s v="United States"/>
    <x v="2"/>
    <s v="Illinois"/>
    <s v="Orland Park"/>
    <n v="60462"/>
    <d v="2015-02-20T00:00:00"/>
    <d v="2015-02-21T00:00:00"/>
    <n v="-53.62"/>
    <n v="12"/>
    <n v="120.47"/>
    <n v="90237"/>
    <s v="Low"/>
    <s v="Low Risk"/>
    <s v="Discount Applied"/>
    <s v="Other"/>
    <n v="1165"/>
  </r>
  <r>
    <n v="23058"/>
    <x v="2"/>
    <n v="0.06"/>
    <n v="279.81"/>
    <n v="23.19"/>
    <n v="234"/>
    <s v="Don Cameron"/>
    <s v="Delivery Truck"/>
    <s v="Home Office"/>
    <s v="Office Supplies"/>
    <s v="Appliances"/>
    <s v="Jumbo Drum"/>
    <x v="106"/>
    <n v="0.59"/>
    <s v="United States"/>
    <x v="2"/>
    <s v="Iowa"/>
    <s v="Newton"/>
    <n v="50208"/>
    <d v="2015-02-05T00:00:00"/>
    <d v="2015-02-06T00:00:00"/>
    <n v="1103.9723999999999"/>
    <n v="6"/>
    <n v="1599.96"/>
    <n v="90236"/>
    <s v="High"/>
    <s v="Low Risk"/>
    <s v="Discount Applied"/>
    <s v="Other"/>
    <n v="299"/>
  </r>
  <r>
    <n v="25121"/>
    <x v="0"/>
    <n v="0.03"/>
    <n v="28.53"/>
    <n v="1.49"/>
    <n v="234"/>
    <s v="Don Cameron"/>
    <s v="Regular Air"/>
    <s v="Home Office"/>
    <s v="Office Supplies"/>
    <s v="Binders and Binder Accessories"/>
    <s v="Small Box"/>
    <x v="107"/>
    <n v="0.38"/>
    <s v="United States"/>
    <x v="2"/>
    <s v="Iowa"/>
    <s v="Newton"/>
    <n v="50208"/>
    <d v="2015-03-27T00:00:00"/>
    <d v="2015-03-29T00:00:00"/>
    <n v="136.33709999999999"/>
    <n v="7"/>
    <n v="197.59"/>
    <n v="90238"/>
    <s v="High"/>
    <s v="Low Risk"/>
    <s v="Discount Applied"/>
    <s v="Other"/>
    <n v="992"/>
  </r>
  <r>
    <n v="25122"/>
    <x v="0"/>
    <n v="0.01"/>
    <n v="15.28"/>
    <n v="1.99"/>
    <n v="234"/>
    <s v="Don Cameron"/>
    <s v="Regular Air"/>
    <s v="Home Office"/>
    <s v="Technology"/>
    <s v="Computer Peripherals"/>
    <s v="Small Pack"/>
    <x v="108"/>
    <n v="0.42"/>
    <s v="United States"/>
    <x v="2"/>
    <s v="Iowa"/>
    <s v="Newton"/>
    <n v="50208"/>
    <d v="2015-03-27T00:00:00"/>
    <d v="2015-03-29T00:00:00"/>
    <n v="-12.46"/>
    <n v="2"/>
    <n v="33.04"/>
    <n v="90238"/>
    <s v="Low"/>
    <s v="Low Risk"/>
    <s v="Discount Applied"/>
    <s v="Other"/>
    <n v="1685"/>
  </r>
  <r>
    <n v="22044"/>
    <x v="4"/>
    <n v="0.06"/>
    <n v="3.34"/>
    <n v="7.49"/>
    <n v="234"/>
    <s v="Don Cameron"/>
    <s v="Express Air"/>
    <s v="Home Office"/>
    <s v="Office Supplies"/>
    <s v="Pens &amp; Art Supplies"/>
    <s v="Wrap Bag"/>
    <x v="109"/>
    <n v="0.54"/>
    <s v="United States"/>
    <x v="2"/>
    <s v="Iowa"/>
    <s v="Newton"/>
    <n v="50208"/>
    <d v="2015-04-28T00:00:00"/>
    <d v="2015-04-30T00:00:00"/>
    <n v="-175.86"/>
    <n v="8"/>
    <n v="27.45"/>
    <n v="90239"/>
    <s v="Low"/>
    <s v="Low Risk"/>
    <s v="Discount Applied"/>
    <s v="Other"/>
    <n v="1746"/>
  </r>
  <r>
    <n v="18885"/>
    <x v="1"/>
    <n v="0"/>
    <n v="442.14"/>
    <n v="14.7"/>
    <n v="236"/>
    <s v="Shawn McIntyre"/>
    <s v="Delivery Truck"/>
    <s v="Home Office"/>
    <s v="Technology"/>
    <s v="Office Machines"/>
    <s v="Jumbo Drum"/>
    <x v="110"/>
    <n v="0.56000000000000005"/>
    <s v="United States"/>
    <x v="0"/>
    <s v="Colorado"/>
    <s v="Louisville"/>
    <n v="80027"/>
    <d v="2015-02-22T00:00:00"/>
    <d v="2015-02-22T00:00:00"/>
    <n v="3294.8258999999994"/>
    <n v="10"/>
    <n v="4775.1099999999997"/>
    <n v="86621"/>
    <s v="High"/>
    <s v="Low Risk"/>
    <s v="No Discount"/>
    <s v="Other"/>
    <n v="101"/>
  </r>
  <r>
    <n v="24327"/>
    <x v="3"/>
    <n v="0.1"/>
    <n v="19.98"/>
    <n v="5.77"/>
    <n v="240"/>
    <s v="Gilbert Scarborough"/>
    <s v="Express Air"/>
    <s v="Home Office"/>
    <s v="Office Supplies"/>
    <s v="Paper"/>
    <s v="Small Box"/>
    <x v="111"/>
    <n v="0.38"/>
    <s v="United States"/>
    <x v="0"/>
    <s v="Colorado"/>
    <s v="Fountain"/>
    <n v="80817"/>
    <d v="2015-04-20T00:00:00"/>
    <d v="2015-04-20T00:00:00"/>
    <n v="35.090000000000003"/>
    <n v="3"/>
    <n v="57.41"/>
    <n v="90479"/>
    <s v="High"/>
    <s v="Low Risk"/>
    <s v="Discount Applied"/>
    <s v="Other"/>
    <n v="1475"/>
  </r>
  <r>
    <n v="24328"/>
    <x v="3"/>
    <n v="0.06"/>
    <n v="259.70999999999998"/>
    <n v="66.67"/>
    <n v="241"/>
    <s v="Amy Ellis Holder"/>
    <s v="Delivery Truck"/>
    <s v="Home Office"/>
    <s v="Furniture"/>
    <s v="Tables"/>
    <s v="Jumbo Box"/>
    <x v="112"/>
    <n v="0.61"/>
    <s v="United States"/>
    <x v="0"/>
    <s v="Colorado"/>
    <s v="Grand Junction"/>
    <n v="81503"/>
    <d v="2015-04-20T00:00:00"/>
    <d v="2015-04-21T00:00:00"/>
    <n v="785.63"/>
    <n v="11"/>
    <n v="2809.87"/>
    <n v="90479"/>
    <s v="High"/>
    <s v="Low Risk"/>
    <s v="Discount Applied"/>
    <s v="Other"/>
    <n v="167"/>
  </r>
  <r>
    <n v="25264"/>
    <x v="4"/>
    <n v="0.01"/>
    <n v="5.94"/>
    <n v="9.92"/>
    <n v="241"/>
    <s v="Amy Ellis Holder"/>
    <s v="Regular Air"/>
    <s v="Home Office"/>
    <s v="Office Supplies"/>
    <s v="Binders and Binder Accessories"/>
    <s v="Small Box"/>
    <x v="113"/>
    <n v="0.38"/>
    <s v="United States"/>
    <x v="0"/>
    <s v="Colorado"/>
    <s v="Grand Junction"/>
    <n v="81503"/>
    <d v="2015-05-26T00:00:00"/>
    <d v="2015-06-02T00:00:00"/>
    <n v="-256.51900000000001"/>
    <n v="13"/>
    <n v="79.930000000000007"/>
    <n v="90480"/>
    <s v="Low"/>
    <s v="Low Risk"/>
    <s v="Discount Applied"/>
    <s v="Other"/>
    <n v="1336"/>
  </r>
  <r>
    <n v="25265"/>
    <x v="4"/>
    <n v="0.02"/>
    <n v="125.99"/>
    <n v="3"/>
    <n v="241"/>
    <s v="Amy Ellis Holder"/>
    <s v="Regular Air"/>
    <s v="Home Office"/>
    <s v="Technology"/>
    <s v="Telephones and Communication"/>
    <s v="Small Box"/>
    <x v="114"/>
    <n v="0.59"/>
    <s v="United States"/>
    <x v="0"/>
    <s v="Colorado"/>
    <s v="Grand Junction"/>
    <n v="81503"/>
    <d v="2015-05-26T00:00:00"/>
    <d v="2015-05-26T00:00:00"/>
    <n v="398.358"/>
    <n v="8"/>
    <n v="873.18"/>
    <n v="90480"/>
    <s v="High"/>
    <s v="Low Risk"/>
    <s v="Discount Applied"/>
    <s v="Other"/>
    <n v="466"/>
  </r>
  <r>
    <n v="18849"/>
    <x v="3"/>
    <n v="0.02"/>
    <n v="146.05000000000001"/>
    <n v="80.2"/>
    <n v="247"/>
    <s v="Marshall Brandt Briggs"/>
    <s v="Delivery Truck"/>
    <s v="Home Office"/>
    <s v="Furniture"/>
    <s v="Tables"/>
    <s v="Jumbo Box"/>
    <x v="115"/>
    <n v="0.71"/>
    <s v="United States"/>
    <x v="3"/>
    <s v="Tennessee"/>
    <s v="Maryville"/>
    <n v="37804"/>
    <d v="2015-02-23T00:00:00"/>
    <d v="2015-02-23T00:00:00"/>
    <n v="-101.19200000000001"/>
    <n v="5"/>
    <n v="798.69"/>
    <n v="89139"/>
    <s v="Low"/>
    <s v="Low Risk"/>
    <s v="Discount Applied"/>
    <s v="Other"/>
    <n v="492"/>
  </r>
  <r>
    <n v="18850"/>
    <x v="3"/>
    <n v="0.06"/>
    <n v="65.989999999999995"/>
    <n v="5.92"/>
    <n v="247"/>
    <s v="Marshall Brandt Briggs"/>
    <s v="Regular Air"/>
    <s v="Home Office"/>
    <s v="Technology"/>
    <s v="Telephones and Communication"/>
    <s v="Small Box"/>
    <x v="100"/>
    <n v="0.55000000000000004"/>
    <s v="United States"/>
    <x v="3"/>
    <s v="Tennessee"/>
    <s v="Maryville"/>
    <n v="37804"/>
    <d v="2015-02-23T00:00:00"/>
    <d v="2015-02-24T00:00:00"/>
    <n v="-3.3320000000000336"/>
    <n v="14"/>
    <n v="792.11"/>
    <n v="89139"/>
    <s v="Low"/>
    <s v="Low Risk"/>
    <s v="Discount Applied"/>
    <s v="Other"/>
    <n v="494"/>
  </r>
  <r>
    <n v="18842"/>
    <x v="3"/>
    <n v="0.09"/>
    <n v="2.88"/>
    <n v="0.99"/>
    <n v="247"/>
    <s v="Marshall Brandt Briggs"/>
    <s v="Regular Air"/>
    <s v="Home Office"/>
    <s v="Office Supplies"/>
    <s v="Labels"/>
    <s v="Small Box"/>
    <x v="116"/>
    <n v="0.36"/>
    <s v="United States"/>
    <x v="3"/>
    <s v="Tennessee"/>
    <s v="Maryville"/>
    <n v="37804"/>
    <d v="2015-03-21T00:00:00"/>
    <d v="2015-03-23T00:00:00"/>
    <n v="-145.08199999999999"/>
    <n v="10"/>
    <n v="28.73"/>
    <n v="89140"/>
    <s v="Low"/>
    <s v="Low Risk"/>
    <s v="Discount Applied"/>
    <s v="Other"/>
    <n v="1727"/>
  </r>
  <r>
    <n v="18773"/>
    <x v="2"/>
    <n v="0.02"/>
    <n v="2.58"/>
    <n v="1.3"/>
    <n v="250"/>
    <s v="Brenda Nelson Blanchard"/>
    <s v="Express Air"/>
    <s v="Home Office"/>
    <s v="Office Supplies"/>
    <s v="Pens &amp; Art Supplies"/>
    <s v="Wrap Bag"/>
    <x v="117"/>
    <n v="0.59"/>
    <s v="United States"/>
    <x v="2"/>
    <s v="Minnesota"/>
    <s v="Richfield"/>
    <n v="55423"/>
    <d v="2015-05-28T00:00:00"/>
    <d v="2015-05-29T00:00:00"/>
    <n v="1.1080000000000014"/>
    <n v="39"/>
    <n v="109.74"/>
    <n v="87214"/>
    <s v="High"/>
    <s v="Low Risk"/>
    <s v="Discount Applied"/>
    <s v="Other"/>
    <n v="1204"/>
  </r>
  <r>
    <n v="18774"/>
    <x v="2"/>
    <n v="0.02"/>
    <n v="65.989999999999995"/>
    <n v="3.9"/>
    <n v="250"/>
    <s v="Brenda Nelson Blanchard"/>
    <s v="Regular Air"/>
    <s v="Home Office"/>
    <s v="Technology"/>
    <s v="Telephones and Communication"/>
    <s v="Small Box"/>
    <x v="118"/>
    <n v="0.55000000000000004"/>
    <s v="United States"/>
    <x v="2"/>
    <s v="Minnesota"/>
    <s v="Richfield"/>
    <n v="55423"/>
    <d v="2015-05-28T00:00:00"/>
    <d v="2015-05-29T00:00:00"/>
    <n v="1061.3790000000001"/>
    <n v="27"/>
    <n v="1543.55"/>
    <n v="87214"/>
    <s v="High"/>
    <s v="Low Risk"/>
    <s v="Discount Applied"/>
    <s v="Other"/>
    <n v="306"/>
  </r>
  <r>
    <n v="18801"/>
    <x v="3"/>
    <n v="0.1"/>
    <n v="280.98"/>
    <n v="35.67"/>
    <n v="254"/>
    <s v="Brett Hawkins"/>
    <s v="Delivery Truck"/>
    <s v="Home Office"/>
    <s v="Furniture"/>
    <s v="Tables"/>
    <s v="Jumbo Box"/>
    <x v="119"/>
    <n v="0.66"/>
    <s v="United States"/>
    <x v="0"/>
    <s v="Colorado"/>
    <s v="Highlands Ranch"/>
    <n v="80126"/>
    <d v="2015-06-10T00:00:00"/>
    <d v="2015-06-11T00:00:00"/>
    <n v="-53.744999999999997"/>
    <n v="5"/>
    <n v="1332.82"/>
    <n v="86268"/>
    <s v="Low"/>
    <s v="Low Risk"/>
    <s v="Discount Applied"/>
    <s v="Other"/>
    <n v="346"/>
  </r>
  <r>
    <n v="20577"/>
    <x v="2"/>
    <n v="0.03"/>
    <n v="8.34"/>
    <n v="2.64"/>
    <n v="256"/>
    <s v="Irene Li"/>
    <s v="Regular Air"/>
    <s v="Home Office"/>
    <s v="Office Supplies"/>
    <s v="Scissors, Rulers and Trimmers"/>
    <s v="Small Pack"/>
    <x v="120"/>
    <n v="0.59"/>
    <s v="United States"/>
    <x v="1"/>
    <s v="Pennsylvania"/>
    <s v="Hanover"/>
    <n v="17331"/>
    <d v="2015-01-31T00:00:00"/>
    <d v="2015-02-02T00:00:00"/>
    <n v="0.68399999999999894"/>
    <n v="4"/>
    <n v="34.64"/>
    <n v="86267"/>
    <s v="High"/>
    <s v="Low Risk"/>
    <s v="Discount Applied"/>
    <s v="Other"/>
    <n v="1670"/>
  </r>
  <r>
    <n v="24498"/>
    <x v="3"/>
    <n v="0.05"/>
    <n v="17.48"/>
    <n v="1.99"/>
    <n v="258"/>
    <s v="Allan Shields"/>
    <s v="Regular Air"/>
    <s v="Home Office"/>
    <s v="Technology"/>
    <s v="Computer Peripherals"/>
    <s v="Small Pack"/>
    <x v="121"/>
    <n v="0.45"/>
    <s v="United States"/>
    <x v="3"/>
    <s v="Florida"/>
    <s v="Seminole"/>
    <n v="33772"/>
    <d v="2015-01-02T00:00:00"/>
    <d v="2015-01-04T00:00:00"/>
    <n v="-127.00800000000001"/>
    <n v="3"/>
    <n v="52.47"/>
    <n v="85858"/>
    <s v="Low"/>
    <s v="Low Risk"/>
    <s v="Discount Applied"/>
    <s v="Other"/>
    <n v="1516"/>
  </r>
  <r>
    <n v="18011"/>
    <x v="4"/>
    <n v="0.09"/>
    <n v="2.88"/>
    <n v="0.7"/>
    <n v="259"/>
    <s v="Edward Pugh"/>
    <s v="Regular Air"/>
    <s v="Home Office"/>
    <s v="Office Supplies"/>
    <s v="Pens &amp; Art Supplies"/>
    <s v="Wrap Bag"/>
    <x v="122"/>
    <n v="0.56000000000000005"/>
    <s v="United States"/>
    <x v="0"/>
    <s v="New Mexico"/>
    <s v="Santa Fe"/>
    <n v="87505"/>
    <d v="2015-01-19T00:00:00"/>
    <d v="2015-01-19T00:00:00"/>
    <n v="5.7532000000000005"/>
    <n v="10"/>
    <n v="26.38"/>
    <n v="85857"/>
    <s v="High"/>
    <s v="Low Risk"/>
    <s v="Discount Applied"/>
    <s v="Other"/>
    <n v="1753"/>
  </r>
  <r>
    <n v="22370"/>
    <x v="0"/>
    <n v="0.05"/>
    <n v="31.76"/>
    <n v="45.51"/>
    <n v="263"/>
    <s v="Carlos Hess"/>
    <s v="Delivery Truck"/>
    <s v="Home Office"/>
    <s v="Furniture"/>
    <s v="Tables"/>
    <s v="Jumbo Box"/>
    <x v="123"/>
    <n v="0.65"/>
    <s v="United States"/>
    <x v="1"/>
    <s v="Ohio"/>
    <s v="Cleveland Heights"/>
    <n v="44106"/>
    <d v="2015-01-21T00:00:00"/>
    <d v="2015-01-23T00:00:00"/>
    <n v="-2177.9860960000001"/>
    <n v="9"/>
    <n v="304.33999999999997"/>
    <n v="86297"/>
    <s v="Low"/>
    <s v="Low Risk"/>
    <s v="Discount Applied"/>
    <s v="Other"/>
    <n v="815"/>
  </r>
  <r>
    <n v="20858"/>
    <x v="1"/>
    <n v="0"/>
    <n v="73.98"/>
    <n v="12.14"/>
    <n v="266"/>
    <s v="Ross Frederick"/>
    <s v="Express Air"/>
    <s v="Home Office"/>
    <s v="Technology"/>
    <s v="Computer Peripherals"/>
    <s v="Small Box"/>
    <x v="124"/>
    <n v="0.67"/>
    <s v="United States"/>
    <x v="2"/>
    <s v="Texas"/>
    <s v="San Antonio"/>
    <n v="78207"/>
    <d v="2015-05-18T00:00:00"/>
    <d v="2015-05-20T00:00:00"/>
    <n v="326.25"/>
    <n v="17"/>
    <n v="1300.81"/>
    <n v="90593"/>
    <s v="High"/>
    <s v="Low Risk"/>
    <s v="No Discount"/>
    <s v="High Profit Non-Standard Shipping"/>
    <n v="350"/>
  </r>
  <r>
    <n v="19823"/>
    <x v="3"/>
    <n v="0.08"/>
    <n v="6.48"/>
    <n v="7.03"/>
    <n v="266"/>
    <s v="Ross Frederick"/>
    <s v="Regular Air"/>
    <s v="Home Office"/>
    <s v="Office Supplies"/>
    <s v="Paper"/>
    <s v="Small Box"/>
    <x v="125"/>
    <n v="0.37"/>
    <s v="United States"/>
    <x v="2"/>
    <s v="Texas"/>
    <s v="San Antonio"/>
    <n v="78207"/>
    <d v="2015-05-15T00:00:00"/>
    <d v="2015-05-16T00:00:00"/>
    <n v="8.9320000000000093"/>
    <n v="10"/>
    <n v="67.86"/>
    <n v="90594"/>
    <s v="High"/>
    <s v="Low Risk"/>
    <s v="Discount Applied"/>
    <s v="Other"/>
    <n v="1404"/>
  </r>
  <r>
    <n v="19824"/>
    <x v="3"/>
    <n v="0.01"/>
    <n v="20.34"/>
    <n v="35"/>
    <n v="266"/>
    <s v="Ross Frederick"/>
    <s v="Regular Air"/>
    <s v="Home Office"/>
    <s v="Office Supplies"/>
    <s v="Storage &amp; Organization"/>
    <s v="Large Box"/>
    <x v="126"/>
    <n v="0.84"/>
    <s v="United States"/>
    <x v="2"/>
    <s v="Texas"/>
    <s v="San Antonio"/>
    <n v="78207"/>
    <d v="2015-05-15T00:00:00"/>
    <d v="2015-05-16T00:00:00"/>
    <n v="229.63800000000015"/>
    <n v="33"/>
    <n v="747.28"/>
    <n v="90594"/>
    <s v="High"/>
    <s v="Low Risk"/>
    <s v="Discount Applied"/>
    <s v="Other"/>
    <n v="507"/>
  </r>
  <r>
    <n v="18770"/>
    <x v="4"/>
    <n v="0.02"/>
    <n v="5.58"/>
    <n v="5.3"/>
    <n v="268"/>
    <s v="James Beck"/>
    <s v="Regular Air"/>
    <s v="Home Office"/>
    <s v="Office Supplies"/>
    <s v="Envelopes"/>
    <s v="Small Box"/>
    <x v="127"/>
    <n v="0.35"/>
    <s v="United States"/>
    <x v="0"/>
    <s v="Arizona"/>
    <s v="Flagstaff"/>
    <n v="86001"/>
    <d v="2015-04-07T00:00:00"/>
    <d v="2015-04-12T00:00:00"/>
    <n v="-22.48"/>
    <n v="3"/>
    <n v="18.670000000000002"/>
    <n v="88941"/>
    <s v="Low"/>
    <s v="Low Risk"/>
    <s v="Discount Applied"/>
    <s v="Other"/>
    <n v="1833"/>
  </r>
  <r>
    <n v="18771"/>
    <x v="4"/>
    <n v="0.03"/>
    <n v="40.89"/>
    <n v="18.98"/>
    <n v="268"/>
    <s v="James Beck"/>
    <s v="Regular Air"/>
    <s v="Home Office"/>
    <s v="Furniture"/>
    <s v="Office Furnishings"/>
    <s v="Small Box"/>
    <x v="128"/>
    <n v="0.56999999999999995"/>
    <s v="United States"/>
    <x v="0"/>
    <s v="Arizona"/>
    <s v="Flagstaff"/>
    <n v="86001"/>
    <d v="2015-04-07T00:00:00"/>
    <d v="2015-04-14T00:00:00"/>
    <n v="78.98"/>
    <n v="5"/>
    <n v="210.77"/>
    <n v="88941"/>
    <s v="High"/>
    <s v="Low Risk"/>
    <s v="Discount Applied"/>
    <s v="Other"/>
    <n v="959"/>
  </r>
  <r>
    <n v="23059"/>
    <x v="4"/>
    <n v="0.09"/>
    <n v="35.94"/>
    <n v="6.66"/>
    <n v="269"/>
    <s v="Calvin Boyette"/>
    <s v="Regular Air"/>
    <s v="Home Office"/>
    <s v="Office Supplies"/>
    <s v="Envelopes"/>
    <s v="Small Box"/>
    <x v="8"/>
    <n v="0.4"/>
    <s v="United States"/>
    <x v="0"/>
    <s v="Arizona"/>
    <s v="Gilbert"/>
    <n v="85234"/>
    <d v="2015-06-05T00:00:00"/>
    <d v="2015-06-10T00:00:00"/>
    <n v="144.2928"/>
    <n v="6"/>
    <n v="209.12"/>
    <n v="88942"/>
    <s v="High"/>
    <s v="Low Risk"/>
    <s v="Discount Applied"/>
    <s v="Other"/>
    <n v="963"/>
  </r>
  <r>
    <n v="23060"/>
    <x v="4"/>
    <n v="0"/>
    <n v="170.98"/>
    <n v="13.99"/>
    <n v="269"/>
    <s v="Calvin Boyette"/>
    <s v="Regular Air"/>
    <s v="Home Office"/>
    <s v="Furniture"/>
    <s v="Office Furnishings"/>
    <s v="Medium Box"/>
    <x v="129"/>
    <n v="0.75"/>
    <s v="United States"/>
    <x v="0"/>
    <s v="Arizona"/>
    <s v="Gilbert"/>
    <n v="85234"/>
    <d v="2015-06-05T00:00:00"/>
    <d v="2015-06-12T00:00:00"/>
    <n v="888.14729999999997"/>
    <n v="7"/>
    <n v="1287.17"/>
    <n v="88942"/>
    <s v="High"/>
    <s v="Low Risk"/>
    <s v="No Discount"/>
    <s v="High Profit Non-Standard Shipping"/>
    <n v="352"/>
  </r>
  <r>
    <n v="23061"/>
    <x v="4"/>
    <n v="0.09"/>
    <n v="4.9800000000000004"/>
    <n v="7.44"/>
    <n v="269"/>
    <s v="Calvin Boyette"/>
    <s v="Regular Air"/>
    <s v="Home Office"/>
    <s v="Office Supplies"/>
    <s v="Paper"/>
    <s v="Small Box"/>
    <x v="130"/>
    <n v="0.36"/>
    <s v="United States"/>
    <x v="0"/>
    <s v="Arizona"/>
    <s v="Gilbert"/>
    <n v="85234"/>
    <d v="2015-06-05T00:00:00"/>
    <d v="2015-06-07T00:00:00"/>
    <n v="-46.005000000000003"/>
    <n v="9"/>
    <n v="46.17"/>
    <n v="88942"/>
    <s v="Low"/>
    <s v="Low Risk"/>
    <s v="Discount Applied"/>
    <s v="Other"/>
    <n v="1564"/>
  </r>
  <r>
    <n v="19515"/>
    <x v="3"/>
    <n v="0.1"/>
    <n v="80.97"/>
    <n v="30.06"/>
    <n v="271"/>
    <s v="Sam Rouse"/>
    <s v="Delivery Truck"/>
    <s v="Home Office"/>
    <s v="Technology"/>
    <s v="Office Machines"/>
    <s v="Jumbo Box"/>
    <x v="131"/>
    <n v="0.4"/>
    <s v="United States"/>
    <x v="3"/>
    <s v="Georgia"/>
    <s v="Forest Park"/>
    <n v="30297"/>
    <d v="2015-03-30T00:00:00"/>
    <d v="2015-03-31T00:00:00"/>
    <n v="128.02529999999999"/>
    <n v="12"/>
    <n v="899.81"/>
    <n v="88940"/>
    <s v="High"/>
    <s v="Low Risk"/>
    <s v="Discount Applied"/>
    <s v="Other"/>
    <n v="453"/>
  </r>
  <r>
    <n v="770"/>
    <x v="4"/>
    <n v="0.02"/>
    <n v="5.58"/>
    <n v="5.3"/>
    <n v="272"/>
    <s v="Eleanor Swain"/>
    <s v="Regular Air"/>
    <s v="Home Office"/>
    <s v="Office Supplies"/>
    <s v="Envelopes"/>
    <s v="Small Box"/>
    <x v="127"/>
    <n v="0.35"/>
    <s v="United States"/>
    <x v="3"/>
    <s v="North Carolina"/>
    <s v="Charlotte"/>
    <n v="28204"/>
    <d v="2015-04-07T00:00:00"/>
    <d v="2015-04-12T00:00:00"/>
    <n v="-29.898400000000002"/>
    <n v="11"/>
    <n v="68.459999999999994"/>
    <n v="5509"/>
    <s v="Low"/>
    <s v="Low Risk"/>
    <s v="Discount Applied"/>
    <s v="Other"/>
    <n v="1400"/>
  </r>
  <r>
    <n v="771"/>
    <x v="4"/>
    <n v="0.03"/>
    <n v="40.89"/>
    <n v="18.98"/>
    <n v="272"/>
    <s v="Eleanor Swain"/>
    <s v="Regular Air"/>
    <s v="Home Office"/>
    <s v="Furniture"/>
    <s v="Office Furnishings"/>
    <s v="Small Box"/>
    <x v="128"/>
    <n v="0.56999999999999995"/>
    <s v="United States"/>
    <x v="3"/>
    <s v="North Carolina"/>
    <s v="Charlotte"/>
    <n v="28204"/>
    <d v="2015-04-07T00:00:00"/>
    <d v="2015-04-14T00:00:00"/>
    <n v="52.916600000000003"/>
    <n v="21"/>
    <n v="885.23"/>
    <n v="5509"/>
    <s v="High"/>
    <s v="Low Risk"/>
    <s v="Discount Applied"/>
    <s v="Other"/>
    <n v="458"/>
  </r>
  <r>
    <n v="5059"/>
    <x v="4"/>
    <n v="0.09"/>
    <n v="35.94"/>
    <n v="6.66"/>
    <n v="272"/>
    <s v="Eleanor Swain"/>
    <s v="Regular Air"/>
    <s v="Home Office"/>
    <s v="Office Supplies"/>
    <s v="Envelopes"/>
    <s v="Small Box"/>
    <x v="8"/>
    <n v="0.4"/>
    <s v="United States"/>
    <x v="3"/>
    <s v="North Carolina"/>
    <s v="Charlotte"/>
    <n v="28204"/>
    <d v="2015-06-05T00:00:00"/>
    <d v="2015-06-10T00:00:00"/>
    <n v="72.1858"/>
    <n v="24"/>
    <n v="836.47"/>
    <n v="36069"/>
    <s v="High"/>
    <s v="Low Risk"/>
    <s v="Discount Applied"/>
    <s v="Other"/>
    <n v="472"/>
  </r>
  <r>
    <n v="5061"/>
    <x v="4"/>
    <n v="0.09"/>
    <n v="4.9800000000000004"/>
    <n v="7.44"/>
    <n v="272"/>
    <s v="Eleanor Swain"/>
    <s v="Regular Air"/>
    <s v="Home Office"/>
    <s v="Office Supplies"/>
    <s v="Paper"/>
    <s v="Small Box"/>
    <x v="130"/>
    <n v="0.36"/>
    <s v="United States"/>
    <x v="3"/>
    <s v="North Carolina"/>
    <s v="Charlotte"/>
    <n v="28204"/>
    <d v="2015-06-05T00:00:00"/>
    <d v="2015-06-07T00:00:00"/>
    <n v="-122.3733"/>
    <n v="37"/>
    <n v="189.83"/>
    <n v="36069"/>
    <s v="Low"/>
    <s v="Low Risk"/>
    <s v="Discount Applied"/>
    <s v="Other"/>
    <n v="1011"/>
  </r>
  <r>
    <n v="22180"/>
    <x v="1"/>
    <n v="0.09"/>
    <n v="15.28"/>
    <n v="10.91"/>
    <n v="275"/>
    <s v="Roger Blalock Cassidy"/>
    <s v="Regular Air"/>
    <s v="Home Office"/>
    <s v="Office Supplies"/>
    <s v="Binders and Binder Accessories"/>
    <s v="Small Box"/>
    <x v="132"/>
    <n v="0.36"/>
    <s v="United States"/>
    <x v="1"/>
    <s v="Connecticut"/>
    <s v="Fairfield"/>
    <n v="6824"/>
    <d v="2015-01-24T00:00:00"/>
    <d v="2015-01-25T00:00:00"/>
    <n v="-51.75"/>
    <n v="4"/>
    <n v="61.52"/>
    <n v="89292"/>
    <s v="Low"/>
    <s v="Low Risk"/>
    <s v="Discount Applied"/>
    <s v="Other"/>
    <n v="1446"/>
  </r>
  <r>
    <n v="23504"/>
    <x v="2"/>
    <n v="0.04"/>
    <n v="1.98"/>
    <n v="0.7"/>
    <n v="276"/>
    <s v="Lucille Rankin"/>
    <s v="Express Air"/>
    <s v="Home Office"/>
    <s v="Office Supplies"/>
    <s v="Rubber Bands"/>
    <s v="Wrap Bag"/>
    <x v="133"/>
    <n v="0.83"/>
    <s v="United States"/>
    <x v="1"/>
    <s v="Connecticut"/>
    <s v="Newington"/>
    <n v="6111"/>
    <d v="2015-05-21T00:00:00"/>
    <d v="2015-05-22T00:00:00"/>
    <n v="-1"/>
    <n v="3"/>
    <n v="8.3000000000000007"/>
    <n v="89291"/>
    <s v="Low"/>
    <s v="Low Risk"/>
    <s v="Discount Applied"/>
    <s v="Other"/>
    <n v="1922"/>
  </r>
  <r>
    <n v="23503"/>
    <x v="2"/>
    <n v="0.03"/>
    <n v="55.99"/>
    <n v="5"/>
    <n v="282"/>
    <s v="Vickie Andrews"/>
    <s v="Regular Air"/>
    <s v="Home Office"/>
    <s v="Technology"/>
    <s v="Telephones and Communication"/>
    <s v="Small Pack"/>
    <x v="134"/>
    <n v="0.83"/>
    <s v="United States"/>
    <x v="1"/>
    <s v="New Jersey"/>
    <s v="Belleville"/>
    <n v="7109"/>
    <d v="2015-05-21T00:00:00"/>
    <d v="2015-05-22T00:00:00"/>
    <n v="-221.25399999999999"/>
    <n v="9"/>
    <n v="416.95"/>
    <n v="89291"/>
    <s v="Low"/>
    <s v="Low Risk"/>
    <s v="Discount Applied"/>
    <s v="Other"/>
    <n v="703"/>
  </r>
  <r>
    <n v="24512"/>
    <x v="0"/>
    <n v="0.1"/>
    <n v="1.68"/>
    <n v="1.57"/>
    <n v="283"/>
    <s v="Pauline Boyette"/>
    <s v="Regular Air"/>
    <s v="Home Office"/>
    <s v="Office Supplies"/>
    <s v="Pens &amp; Art Supplies"/>
    <s v="Wrap Bag"/>
    <x v="15"/>
    <n v="0.59"/>
    <s v="United States"/>
    <x v="1"/>
    <s v="New Jersey"/>
    <s v="Newark"/>
    <n v="7101"/>
    <d v="2015-06-17T00:00:00"/>
    <d v="2015-06-18T00:00:00"/>
    <n v="-11.57"/>
    <n v="11"/>
    <n v="18.71"/>
    <n v="89293"/>
    <s v="Low"/>
    <s v="Low Risk"/>
    <s v="Discount Applied"/>
    <s v="Other"/>
    <n v="1830"/>
  </r>
  <r>
    <n v="19168"/>
    <x v="4"/>
    <n v="0"/>
    <n v="4.13"/>
    <n v="5.34"/>
    <n v="286"/>
    <s v="Virginia Gay"/>
    <s v="Regular Air"/>
    <s v="Home Office"/>
    <s v="Office Supplies"/>
    <s v="Binders and Binder Accessories"/>
    <s v="Small Box"/>
    <x v="135"/>
    <n v="0.38"/>
    <s v="United States"/>
    <x v="2"/>
    <s v="Kansas"/>
    <s v="Shawnee"/>
    <n v="66203"/>
    <d v="2015-06-17T00:00:00"/>
    <d v="2015-06-21T00:00:00"/>
    <n v="-61.870000000000005"/>
    <n v="9"/>
    <n v="40.950000000000003"/>
    <n v="89761"/>
    <s v="Low"/>
    <s v="Low Risk"/>
    <s v="No Discount"/>
    <s v="Other"/>
    <n v="1611"/>
  </r>
  <r>
    <n v="19169"/>
    <x v="4"/>
    <n v="0.1"/>
    <n v="130.97999999999999"/>
    <n v="54.74"/>
    <n v="286"/>
    <s v="Virginia Gay"/>
    <s v="Delivery Truck"/>
    <s v="Home Office"/>
    <s v="Furniture"/>
    <s v="Bookcases"/>
    <s v="Jumbo Box"/>
    <x v="136"/>
    <n v="0.69"/>
    <s v="United States"/>
    <x v="2"/>
    <s v="Kansas"/>
    <s v="Shawnee"/>
    <n v="66203"/>
    <d v="2015-06-17T00:00:00"/>
    <d v="2015-06-21T00:00:00"/>
    <n v="-530.24"/>
    <n v="9"/>
    <n v="1155.73"/>
    <n v="89761"/>
    <s v="Low"/>
    <s v="Low Risk"/>
    <s v="Discount Applied"/>
    <s v="Other"/>
    <n v="383"/>
  </r>
  <r>
    <n v="25624"/>
    <x v="2"/>
    <n v="0.09"/>
    <n v="28.48"/>
    <n v="1.99"/>
    <n v="288"/>
    <s v="Patricia Cole Blair"/>
    <s v="Regular Air"/>
    <s v="Home Office"/>
    <s v="Technology"/>
    <s v="Computer Peripherals"/>
    <s v="Small Pack"/>
    <x v="137"/>
    <n v="0.4"/>
    <s v="United States"/>
    <x v="2"/>
    <s v="Kansas"/>
    <s v="Wichita"/>
    <n v="67212"/>
    <d v="2015-01-16T00:00:00"/>
    <d v="2015-01-19T00:00:00"/>
    <n v="132.68699999999998"/>
    <n v="7"/>
    <n v="192.3"/>
    <n v="89762"/>
    <s v="High"/>
    <s v="Low Risk"/>
    <s v="Discount Applied"/>
    <s v="Other"/>
    <n v="1006"/>
  </r>
  <r>
    <n v="25625"/>
    <x v="2"/>
    <n v="0.08"/>
    <n v="65.989999999999995"/>
    <n v="4.99"/>
    <n v="288"/>
    <s v="Patricia Cole Blair"/>
    <s v="Express Air"/>
    <s v="Home Office"/>
    <s v="Technology"/>
    <s v="Telephones and Communication"/>
    <s v="Small Box"/>
    <x v="138"/>
    <n v="0.57999999999999996"/>
    <s v="United States"/>
    <x v="2"/>
    <s v="Kansas"/>
    <s v="Wichita"/>
    <n v="67212"/>
    <d v="2015-01-16T00:00:00"/>
    <d v="2015-01-18T00:00:00"/>
    <n v="496.89"/>
    <n v="14"/>
    <n v="748.1"/>
    <n v="89762"/>
    <s v="High"/>
    <s v="Low Risk"/>
    <s v="Discount Applied"/>
    <s v="Other"/>
    <n v="506"/>
  </r>
  <r>
    <n v="21223"/>
    <x v="1"/>
    <n v="0.04"/>
    <n v="4.9800000000000004"/>
    <n v="4.62"/>
    <n v="290"/>
    <s v="Sara O'Connor"/>
    <s v="Regular Air"/>
    <s v="Home Office"/>
    <s v="Technology"/>
    <s v="Computer Peripherals"/>
    <s v="Small Pack"/>
    <x v="139"/>
    <n v="0.64"/>
    <s v="United States"/>
    <x v="0"/>
    <s v="Colorado"/>
    <s v="Loveland"/>
    <n v="80538"/>
    <d v="2015-03-25T00:00:00"/>
    <d v="2015-03-26T00:00:00"/>
    <n v="-135.16"/>
    <n v="20"/>
    <n v="102.54"/>
    <n v="90837"/>
    <s v="Low"/>
    <s v="Low Risk"/>
    <s v="Discount Applied"/>
    <s v="Other"/>
    <n v="1222"/>
  </r>
  <r>
    <n v="23302"/>
    <x v="0"/>
    <n v="0.01"/>
    <n v="8.33"/>
    <n v="1.99"/>
    <n v="306"/>
    <s v="Thomas McAllister"/>
    <s v="Regular Air"/>
    <s v="Home Office"/>
    <s v="Technology"/>
    <s v="Computer Peripherals"/>
    <s v="Small Pack"/>
    <x v="140"/>
    <n v="0.52"/>
    <s v="United States"/>
    <x v="1"/>
    <s v="Maryland"/>
    <s v="Pikesville"/>
    <n v="21208"/>
    <d v="2015-02-14T00:00:00"/>
    <d v="2015-02-15T00:00:00"/>
    <n v="15.895199999999999"/>
    <n v="8"/>
    <n v="70.16"/>
    <n v="87057"/>
    <s v="High"/>
    <s v="Low Risk"/>
    <s v="Discount Applied"/>
    <s v="Other"/>
    <n v="1388"/>
  </r>
  <r>
    <n v="23303"/>
    <x v="0"/>
    <n v="0.04"/>
    <n v="85.99"/>
    <n v="0.99"/>
    <n v="306"/>
    <s v="Thomas McAllister"/>
    <s v="Regular Air"/>
    <s v="Home Office"/>
    <s v="Technology"/>
    <s v="Telephones and Communication"/>
    <s v="Wrap Bag"/>
    <x v="141"/>
    <n v="0.55000000000000004"/>
    <s v="United States"/>
    <x v="1"/>
    <s v="Maryland"/>
    <s v="Pikesville"/>
    <n v="21208"/>
    <d v="2015-02-14T00:00:00"/>
    <d v="2015-02-16T00:00:00"/>
    <n v="855.99329999999986"/>
    <n v="17"/>
    <n v="1240.57"/>
    <n v="87057"/>
    <s v="High"/>
    <s v="Low Risk"/>
    <s v="Discount Applied"/>
    <s v="Other"/>
    <n v="359"/>
  </r>
  <r>
    <n v="5302"/>
    <x v="0"/>
    <n v="0.01"/>
    <n v="8.33"/>
    <n v="1.99"/>
    <n v="308"/>
    <s v="Glen Caldwell"/>
    <s v="Regular Air"/>
    <s v="Home Office"/>
    <s v="Technology"/>
    <s v="Computer Peripherals"/>
    <s v="Small Pack"/>
    <x v="140"/>
    <n v="0.52"/>
    <s v="United States"/>
    <x v="0"/>
    <s v="Washington"/>
    <s v="Seattle"/>
    <n v="98115"/>
    <d v="2015-02-14T00:00:00"/>
    <d v="2015-02-15T00:00:00"/>
    <n v="10.74"/>
    <n v="32"/>
    <n v="280.62"/>
    <n v="37760"/>
    <s v="High"/>
    <s v="Low Risk"/>
    <s v="Discount Applied"/>
    <s v="Other"/>
    <n v="848"/>
  </r>
  <r>
    <n v="18853"/>
    <x v="3"/>
    <n v="0.04"/>
    <n v="1637.53"/>
    <n v="24.49"/>
    <n v="314"/>
    <s v="Ruby Gibbons"/>
    <s v="Regular Air"/>
    <s v="Home Office"/>
    <s v="Office Supplies"/>
    <s v="Scissors, Rulers and Trimmers"/>
    <s v="Medium Box"/>
    <x v="142"/>
    <n v="0.81"/>
    <s v="United States"/>
    <x v="2"/>
    <s v="Illinois"/>
    <s v="Forest Park"/>
    <n v="60130"/>
    <d v="2015-03-20T00:00:00"/>
    <d v="2015-03-22T00:00:00"/>
    <n v="-1759.58"/>
    <n v="2"/>
    <n v="3206.94"/>
    <n v="89166"/>
    <s v="Low"/>
    <s v="Low Risk"/>
    <s v="Discount Applied"/>
    <s v="Other"/>
    <n v="151"/>
  </r>
  <r>
    <n v="18852"/>
    <x v="3"/>
    <n v="0.01"/>
    <n v="19.98"/>
    <n v="4"/>
    <n v="315"/>
    <s v="Benjamin Kaufman"/>
    <s v="Regular Air"/>
    <s v="Home Office"/>
    <s v="Technology"/>
    <s v="Computer Peripherals"/>
    <s v="Small Box"/>
    <x v="51"/>
    <n v="0.68"/>
    <s v="United States"/>
    <x v="1"/>
    <s v="Massachusetts"/>
    <s v="Belchertown"/>
    <n v="1007"/>
    <d v="2015-03-20T00:00:00"/>
    <d v="2015-03-20T00:00:00"/>
    <n v="-72.23"/>
    <n v="2"/>
    <n v="43.08"/>
    <n v="89166"/>
    <s v="Low"/>
    <s v="Low Risk"/>
    <s v="Discount Applied"/>
    <s v="Other"/>
    <n v="1590"/>
  </r>
  <r>
    <n v="18032"/>
    <x v="1"/>
    <n v="0.09"/>
    <n v="7.38"/>
    <n v="5.21"/>
    <n v="317"/>
    <s v="Katherine Kearney"/>
    <s v="Regular Air"/>
    <s v="Home Office"/>
    <s v="Furniture"/>
    <s v="Office Furnishings"/>
    <s v="Small Box"/>
    <x v="143"/>
    <n v="0.56000000000000005"/>
    <s v="United States"/>
    <x v="0"/>
    <s v="California"/>
    <s v="Lemon Grove"/>
    <n v="91945"/>
    <d v="2015-06-17T00:00:00"/>
    <d v="2015-06-18T00:00:00"/>
    <n v="-27.160000000000004"/>
    <n v="9"/>
    <n v="66.55"/>
    <n v="86041"/>
    <s v="Low"/>
    <s v="Low Risk"/>
    <s v="Discount Applied"/>
    <s v="Other"/>
    <n v="1416"/>
  </r>
  <r>
    <n v="18033"/>
    <x v="1"/>
    <n v="0.04"/>
    <n v="5.98"/>
    <n v="5.15"/>
    <n v="317"/>
    <s v="Katherine Kearney"/>
    <s v="Regular Air"/>
    <s v="Home Office"/>
    <s v="Office Supplies"/>
    <s v="Paper"/>
    <s v="Small Box"/>
    <x v="29"/>
    <n v="0.36"/>
    <s v="United States"/>
    <x v="0"/>
    <s v="California"/>
    <s v="Lemon Grove"/>
    <n v="91945"/>
    <d v="2015-06-17T00:00:00"/>
    <d v="2015-06-18T00:00:00"/>
    <n v="-52.344000000000008"/>
    <n v="17"/>
    <n v="103.49"/>
    <n v="86041"/>
    <s v="Low"/>
    <s v="Low Risk"/>
    <s v="Discount Applied"/>
    <s v="Other"/>
    <n v="1218"/>
  </r>
  <r>
    <n v="18034"/>
    <x v="1"/>
    <n v="0.04"/>
    <n v="15.42"/>
    <n v="10.68"/>
    <n v="317"/>
    <s v="Katherine Kearney"/>
    <s v="Regular Air"/>
    <s v="Home Office"/>
    <s v="Office Supplies"/>
    <s v="Storage &amp; Organization"/>
    <s v="Small Box"/>
    <x v="144"/>
    <n v="0.57999999999999996"/>
    <s v="United States"/>
    <x v="0"/>
    <s v="California"/>
    <s v="Lemon Grove"/>
    <n v="91945"/>
    <d v="2015-06-17T00:00:00"/>
    <d v="2015-06-18T00:00:00"/>
    <n v="-119.93599999999999"/>
    <n v="12"/>
    <n v="192.18"/>
    <n v="86041"/>
    <s v="Low"/>
    <s v="Low Risk"/>
    <s v="Discount Applied"/>
    <s v="Other"/>
    <n v="1007"/>
  </r>
  <r>
    <n v="20641"/>
    <x v="4"/>
    <n v="0.04"/>
    <n v="8.33"/>
    <n v="1.99"/>
    <n v="321"/>
    <s v="Arthur Lowe Nash"/>
    <s v="Regular Air"/>
    <s v="Home Office"/>
    <s v="Technology"/>
    <s v="Computer Peripherals"/>
    <s v="Small Pack"/>
    <x v="140"/>
    <n v="0.52"/>
    <s v="United States"/>
    <x v="1"/>
    <s v="Maryland"/>
    <s v="Potomac"/>
    <n v="20854"/>
    <d v="2015-04-04T00:00:00"/>
    <d v="2015-04-09T00:00:00"/>
    <n v="9.9267999999999983"/>
    <n v="11"/>
    <n v="89.76"/>
    <n v="91057"/>
    <s v="High"/>
    <s v="Low Risk"/>
    <s v="Discount Applied"/>
    <s v="Other"/>
    <n v="1287"/>
  </r>
  <r>
    <n v="25111"/>
    <x v="1"/>
    <n v="0.06"/>
    <n v="7.99"/>
    <n v="5.03"/>
    <n v="326"/>
    <s v="Brenda May"/>
    <s v="Regular Air"/>
    <s v="Home Office"/>
    <s v="Technology"/>
    <s v="Telephones and Communication"/>
    <s v="Medium Box"/>
    <x v="145"/>
    <n v="0.6"/>
    <s v="United States"/>
    <x v="2"/>
    <s v="Illinois"/>
    <s v="Batavia"/>
    <n v="60510"/>
    <d v="2015-06-09T00:00:00"/>
    <d v="2015-06-10T00:00:00"/>
    <n v="-29.172000000000001"/>
    <n v="4"/>
    <n v="28.46"/>
    <n v="90973"/>
    <s v="Low"/>
    <s v="Low Risk"/>
    <s v="Discount Applied"/>
    <s v="Other"/>
    <n v="1729"/>
  </r>
  <r>
    <n v="19159"/>
    <x v="3"/>
    <n v="0.06"/>
    <n v="296.18"/>
    <n v="54.12"/>
    <n v="329"/>
    <s v="Faye Dyer"/>
    <s v="Delivery Truck"/>
    <s v="Home Office"/>
    <s v="Furniture"/>
    <s v="Tables"/>
    <s v="Jumbo Box"/>
    <x v="37"/>
    <n v="0.76"/>
    <s v="United States"/>
    <x v="1"/>
    <s v="Maine"/>
    <s v="Sanford"/>
    <n v="4073"/>
    <d v="2015-04-14T00:00:00"/>
    <d v="2015-04-15T00:00:00"/>
    <n v="-715.7782060000003"/>
    <n v="5"/>
    <n v="1170.21"/>
    <n v="89726"/>
    <s v="Low"/>
    <s v="Low Risk"/>
    <s v="Discount Applied"/>
    <s v="Other"/>
    <n v="378"/>
  </r>
  <r>
    <n v="19158"/>
    <x v="3"/>
    <n v="0.01"/>
    <n v="29.1"/>
    <n v="4"/>
    <n v="331"/>
    <s v="Bradley Pollock"/>
    <s v="Express Air"/>
    <s v="Home Office"/>
    <s v="Technology"/>
    <s v="Computer Peripherals"/>
    <s v="Small Box"/>
    <x v="146"/>
    <n v="0.78"/>
    <s v="United States"/>
    <x v="1"/>
    <s v="New Hampshire"/>
    <s v="Goffstown"/>
    <n v="3045"/>
    <d v="2015-04-14T00:00:00"/>
    <d v="2015-04-16T00:00:00"/>
    <n v="-22.82"/>
    <n v="8"/>
    <n v="243.32"/>
    <n v="89726"/>
    <s v="Low"/>
    <s v="Low Risk"/>
    <s v="Discount Applied"/>
    <s v="Other"/>
    <n v="906"/>
  </r>
  <r>
    <n v="18261"/>
    <x v="2"/>
    <n v="0.06"/>
    <n v="276.2"/>
    <n v="24.49"/>
    <n v="335"/>
    <s v="Curtis O'Connell"/>
    <s v="Regular Air"/>
    <s v="Home Office"/>
    <s v="Furniture"/>
    <s v="Chairs &amp; Chairmats"/>
    <s v="Large Box"/>
    <x v="147"/>
    <m/>
    <s v="United States"/>
    <x v="0"/>
    <s v="Oregon"/>
    <s v="Medford"/>
    <n v="97504"/>
    <d v="2015-05-04T00:00:00"/>
    <d v="2015-05-05T00:00:00"/>
    <n v="2639.4708000000001"/>
    <n v="14"/>
    <n v="3825.32"/>
    <n v="87277"/>
    <s v="High"/>
    <s v="High Risk"/>
    <s v="Discount Applied"/>
    <s v="Other"/>
    <n v="126"/>
  </r>
  <r>
    <n v="18262"/>
    <x v="2"/>
    <n v="0.09"/>
    <n v="6.28"/>
    <n v="5.29"/>
    <n v="335"/>
    <s v="Curtis O'Connell"/>
    <s v="Regular Air"/>
    <s v="Home Office"/>
    <s v="Furniture"/>
    <s v="Office Furnishings"/>
    <s v="Small Box"/>
    <x v="148"/>
    <n v="0.43"/>
    <s v="United States"/>
    <x v="0"/>
    <s v="Oregon"/>
    <s v="Medford"/>
    <n v="97504"/>
    <d v="2015-05-04T00:00:00"/>
    <d v="2015-05-04T00:00:00"/>
    <n v="-5.2"/>
    <n v="1"/>
    <n v="8.5299999999999994"/>
    <n v="87277"/>
    <s v="Low"/>
    <s v="Low Risk"/>
    <s v="Discount Applied"/>
    <s v="Other"/>
    <n v="1917"/>
  </r>
  <r>
    <n v="23481"/>
    <x v="3"/>
    <n v="0.08"/>
    <n v="7.77"/>
    <n v="9.23"/>
    <n v="339"/>
    <s v="Bobby Clements"/>
    <s v="Regular Air"/>
    <s v="Home Office"/>
    <s v="Office Supplies"/>
    <s v="Appliances"/>
    <s v="Small Box"/>
    <x v="149"/>
    <n v="0.57999999999999996"/>
    <s v="United States"/>
    <x v="1"/>
    <s v="Ohio"/>
    <s v="Columbus"/>
    <n v="43229"/>
    <d v="2015-03-17T00:00:00"/>
    <d v="2015-03-18T00:00:00"/>
    <n v="-83.65"/>
    <n v="5"/>
    <n v="40.299999999999997"/>
    <n v="90583"/>
    <s v="Low"/>
    <s v="Low Risk"/>
    <s v="Discount Applied"/>
    <s v="Other"/>
    <n v="1616"/>
  </r>
  <r>
    <n v="23482"/>
    <x v="3"/>
    <n v="7.0000000000000007E-2"/>
    <n v="7.59"/>
    <n v="4"/>
    <n v="339"/>
    <s v="Bobby Clements"/>
    <s v="Regular Air"/>
    <s v="Home Office"/>
    <s v="Furniture"/>
    <s v="Office Furnishings"/>
    <s v="Wrap Bag"/>
    <x v="150"/>
    <n v="0.42"/>
    <s v="United States"/>
    <x v="1"/>
    <s v="Ohio"/>
    <s v="Columbus"/>
    <n v="43229"/>
    <d v="2015-03-17T00:00:00"/>
    <d v="2015-03-19T00:00:00"/>
    <n v="24.39"/>
    <n v="15"/>
    <n v="111.88"/>
    <n v="90583"/>
    <s v="High"/>
    <s v="Low Risk"/>
    <s v="Discount Applied"/>
    <s v="Other"/>
    <n v="1192"/>
  </r>
  <r>
    <n v="480"/>
    <x v="2"/>
    <n v="0.01"/>
    <n v="3.26"/>
    <n v="1.86"/>
    <n v="342"/>
    <s v="Jacqueline Noble"/>
    <s v="Regular Air"/>
    <s v="Home Office"/>
    <s v="Office Supplies"/>
    <s v="Pens &amp; Art Supplies"/>
    <s v="Wrap Bag"/>
    <x v="151"/>
    <n v="0.41"/>
    <s v="United States"/>
    <x v="3"/>
    <s v="Florida"/>
    <s v="Miami"/>
    <n v="33181"/>
    <d v="2015-05-04T00:00:00"/>
    <d v="2015-05-06T00:00:00"/>
    <n v="-4.6682999999999995"/>
    <n v="20"/>
    <n v="73.97"/>
    <n v="3332"/>
    <s v="Low"/>
    <s v="Low Risk"/>
    <s v="Discount Applied"/>
    <s v="Other"/>
    <n v="1370"/>
  </r>
  <r>
    <n v="22784"/>
    <x v="2"/>
    <n v="0.03"/>
    <n v="15.23"/>
    <n v="27.75"/>
    <n v="343"/>
    <s v="Lynn Epstein"/>
    <s v="Delivery Truck"/>
    <s v="Home Office"/>
    <s v="Furniture"/>
    <s v="Tables"/>
    <s v="Jumbo Box"/>
    <x v="152"/>
    <n v="0.76"/>
    <s v="United States"/>
    <x v="1"/>
    <s v="Maine"/>
    <s v="Bangor"/>
    <n v="4401"/>
    <d v="2015-01-31T00:00:00"/>
    <d v="2015-02-01T00:00:00"/>
    <n v="11.650950000000002"/>
    <n v="7"/>
    <n v="111.86"/>
    <n v="88151"/>
    <s v="High"/>
    <s v="Low Risk"/>
    <s v="Discount Applied"/>
    <s v="Other"/>
    <n v="1193"/>
  </r>
  <r>
    <n v="18480"/>
    <x v="2"/>
    <n v="0.01"/>
    <n v="3.26"/>
    <n v="1.86"/>
    <n v="344"/>
    <s v="Rosemary English"/>
    <s v="Regular Air"/>
    <s v="Home Office"/>
    <s v="Office Supplies"/>
    <s v="Pens &amp; Art Supplies"/>
    <s v="Wrap Bag"/>
    <x v="151"/>
    <n v="0.41"/>
    <s v="United States"/>
    <x v="1"/>
    <s v="Maine"/>
    <s v="Portland"/>
    <n v="4101"/>
    <d v="2015-05-04T00:00:00"/>
    <d v="2015-05-06T00:00:00"/>
    <n v="0.70200000000000085"/>
    <n v="5"/>
    <n v="18.489999999999998"/>
    <n v="88152"/>
    <s v="High"/>
    <s v="Low Risk"/>
    <s v="Discount Applied"/>
    <s v="Other"/>
    <n v="1836"/>
  </r>
  <r>
    <n v="2408"/>
    <x v="2"/>
    <n v="0"/>
    <n v="8.34"/>
    <n v="2.64"/>
    <n v="349"/>
    <s v="Kim Weiss"/>
    <s v="Express Air"/>
    <s v="Home Office"/>
    <s v="Office Supplies"/>
    <s v="Scissors, Rulers and Trimmers"/>
    <s v="Small Pack"/>
    <x v="120"/>
    <n v="0.59"/>
    <s v="United States"/>
    <x v="3"/>
    <s v="Florida"/>
    <s v="Miami"/>
    <n v="33132"/>
    <d v="2015-06-09T00:00:00"/>
    <d v="2015-06-11T00:00:00"/>
    <n v="5.8624999999999998"/>
    <n v="23"/>
    <n v="212.89"/>
    <n v="17446"/>
    <s v="High"/>
    <s v="Low Risk"/>
    <s v="No Discount"/>
    <s v="Other"/>
    <n v="956"/>
  </r>
  <r>
    <n v="1595"/>
    <x v="3"/>
    <n v="0.04"/>
    <n v="99.23"/>
    <n v="8.99"/>
    <n v="349"/>
    <s v="Kim Weiss"/>
    <s v="Regular Air"/>
    <s v="Home Office"/>
    <s v="Furniture"/>
    <s v="Office Furnishings"/>
    <s v="Small Pack"/>
    <x v="153"/>
    <n v="0.35"/>
    <s v="United States"/>
    <x v="3"/>
    <s v="Florida"/>
    <s v="Miami"/>
    <n v="33132"/>
    <d v="2015-01-02T00:00:00"/>
    <d v="2015-01-04T00:00:00"/>
    <n v="1916.6757"/>
    <n v="54"/>
    <n v="5555.6"/>
    <n v="11527"/>
    <s v="High"/>
    <s v="Low Risk"/>
    <s v="Discount Applied"/>
    <s v="Other"/>
    <n v="83"/>
  </r>
  <r>
    <n v="20408"/>
    <x v="2"/>
    <n v="0"/>
    <n v="8.34"/>
    <n v="2.64"/>
    <n v="351"/>
    <s v="Juanita Coley Knox"/>
    <s v="Express Air"/>
    <s v="Home Office"/>
    <s v="Office Supplies"/>
    <s v="Scissors, Rulers and Trimmers"/>
    <s v="Small Pack"/>
    <x v="120"/>
    <n v="0.59"/>
    <s v="United States"/>
    <x v="1"/>
    <s v="New York"/>
    <s v="Watertown"/>
    <n v="13601"/>
    <d v="2015-06-09T00:00:00"/>
    <d v="2015-06-11T00:00:00"/>
    <n v="10.5"/>
    <n v="6"/>
    <n v="55.54"/>
    <n v="88685"/>
    <s v="High"/>
    <s v="Low Risk"/>
    <s v="No Discount"/>
    <s v="Other"/>
    <n v="1494"/>
  </r>
  <r>
    <n v="19595"/>
    <x v="3"/>
    <n v="0.04"/>
    <n v="99.23"/>
    <n v="8.99"/>
    <n v="351"/>
    <s v="Juanita Coley Knox"/>
    <s v="Regular Air"/>
    <s v="Home Office"/>
    <s v="Furniture"/>
    <s v="Office Furnishings"/>
    <s v="Small Pack"/>
    <x v="153"/>
    <n v="0.35"/>
    <s v="United States"/>
    <x v="1"/>
    <s v="New York"/>
    <s v="Watertown"/>
    <n v="13601"/>
    <d v="2015-01-02T00:00:00"/>
    <d v="2015-01-04T00:00:00"/>
    <n v="993.83459999999991"/>
    <n v="14"/>
    <n v="1440.34"/>
    <n v="88686"/>
    <s v="High"/>
    <s v="Low Risk"/>
    <s v="Discount Applied"/>
    <s v="Other"/>
    <n v="323"/>
  </r>
  <r>
    <n v="19107"/>
    <x v="4"/>
    <n v="0.08"/>
    <n v="4.8899999999999997"/>
    <n v="4.93"/>
    <n v="353"/>
    <s v="Bonnie Chambers"/>
    <s v="Express Air"/>
    <s v="Home Office"/>
    <s v="Technology"/>
    <s v="Computer Peripherals"/>
    <s v="Small Pack"/>
    <x v="154"/>
    <n v="0.66"/>
    <s v="United States"/>
    <x v="0"/>
    <s v="Arizona"/>
    <s v="Glendale"/>
    <n v="85301"/>
    <d v="2015-05-14T00:00:00"/>
    <d v="2015-05-14T00:00:00"/>
    <n v="-165.45"/>
    <n v="17"/>
    <n v="84.76"/>
    <n v="89647"/>
    <s v="Low"/>
    <s v="Low Risk"/>
    <s v="Discount Applied"/>
    <s v="Other"/>
    <n v="1311"/>
  </r>
  <r>
    <n v="19108"/>
    <x v="4"/>
    <n v="7.0000000000000007E-2"/>
    <n v="6.68"/>
    <n v="6.92"/>
    <n v="353"/>
    <s v="Bonnie Chambers"/>
    <s v="Regular Air"/>
    <s v="Home Office"/>
    <s v="Office Supplies"/>
    <s v="Paper"/>
    <s v="Small Box"/>
    <x v="155"/>
    <n v="0.37"/>
    <s v="United States"/>
    <x v="0"/>
    <s v="Arizona"/>
    <s v="Glendale"/>
    <n v="85301"/>
    <d v="2015-05-14T00:00:00"/>
    <d v="2015-05-21T00:00:00"/>
    <n v="-141.12"/>
    <n v="16"/>
    <n v="104.84"/>
    <n v="89647"/>
    <s v="Low"/>
    <s v="Low Risk"/>
    <s v="Discount Applied"/>
    <s v="Other"/>
    <n v="1216"/>
  </r>
  <r>
    <n v="20760"/>
    <x v="2"/>
    <n v="7.0000000000000007E-2"/>
    <n v="124.49"/>
    <n v="51.94"/>
    <n v="357"/>
    <s v="Barbara McNamara"/>
    <s v="Delivery Truck"/>
    <s v="Home Office"/>
    <s v="Furniture"/>
    <s v="Tables"/>
    <s v="Jumbo Box"/>
    <x v="156"/>
    <n v="0.63"/>
    <s v="United States"/>
    <x v="0"/>
    <s v="Arizona"/>
    <s v="Kingman"/>
    <n v="86401"/>
    <d v="2015-05-24T00:00:00"/>
    <d v="2015-05-25T00:00:00"/>
    <n v="1074.44"/>
    <n v="14"/>
    <n v="1714.93"/>
    <n v="91131"/>
    <s v="High"/>
    <s v="Low Risk"/>
    <s v="Discount Applied"/>
    <s v="Other"/>
    <n v="288"/>
  </r>
  <r>
    <n v="24627"/>
    <x v="4"/>
    <n v="0.04"/>
    <n v="125.99"/>
    <n v="8.99"/>
    <n v="358"/>
    <s v="Chris F Brandt"/>
    <s v="Regular Air"/>
    <s v="Home Office"/>
    <s v="Technology"/>
    <s v="Telephones and Communication"/>
    <s v="Small Box"/>
    <x v="157"/>
    <n v="0.59"/>
    <s v="United States"/>
    <x v="1"/>
    <s v="Pennsylvania"/>
    <s v="King of Prussia"/>
    <n v="19406"/>
    <d v="2015-01-09T00:00:00"/>
    <d v="2015-01-16T00:00:00"/>
    <n v="-627.82191999999998"/>
    <n v="1"/>
    <n v="107.95"/>
    <n v="91130"/>
    <s v="Low"/>
    <s v="Low Risk"/>
    <s v="Discount Applied"/>
    <s v="Other"/>
    <n v="1207"/>
  </r>
  <r>
    <n v="18278"/>
    <x v="3"/>
    <n v="0.05"/>
    <n v="328.14"/>
    <n v="91.05"/>
    <n v="366"/>
    <s v="Patrick Rosenthal"/>
    <s v="Delivery Truck"/>
    <s v="Home Office"/>
    <s v="Office Supplies"/>
    <s v="Appliances"/>
    <s v="Jumbo Drum"/>
    <x v="158"/>
    <n v="0.56999999999999995"/>
    <s v="United States"/>
    <x v="1"/>
    <s v="Rhode Island"/>
    <s v="Cranston"/>
    <n v="2910"/>
    <d v="2015-01-17T00:00:00"/>
    <d v="2015-01-19T00:00:00"/>
    <n v="411.5172"/>
    <n v="6"/>
    <n v="1967.98"/>
    <n v="87347"/>
    <s v="High"/>
    <s v="Low Risk"/>
    <s v="Discount Applied"/>
    <s v="Other"/>
    <n v="246"/>
  </r>
  <r>
    <n v="24794"/>
    <x v="4"/>
    <n v="0.09"/>
    <n v="19.23"/>
    <n v="6.15"/>
    <n v="369"/>
    <s v="Troy Moon"/>
    <s v="Express Air"/>
    <s v="Home Office"/>
    <s v="Furniture"/>
    <s v="Office Furnishings"/>
    <s v="Small Pack"/>
    <x v="159"/>
    <n v="0.44"/>
    <s v="United States"/>
    <x v="0"/>
    <s v="California"/>
    <s v="Oakland"/>
    <n v="94601"/>
    <d v="2015-04-11T00:00:00"/>
    <d v="2015-04-13T00:00:00"/>
    <n v="211.232"/>
    <n v="21"/>
    <n v="394.1"/>
    <n v="90292"/>
    <s v="High"/>
    <s v="Low Risk"/>
    <s v="Discount Applied"/>
    <s v="Other"/>
    <n v="720"/>
  </r>
  <r>
    <n v="20401"/>
    <x v="1"/>
    <n v="0.02"/>
    <n v="20.99"/>
    <n v="4.8099999999999996"/>
    <n v="370"/>
    <s v="Sam Oh"/>
    <s v="Regular Air"/>
    <s v="Home Office"/>
    <s v="Technology"/>
    <s v="Telephones and Communication"/>
    <s v="Medium Box"/>
    <x v="160"/>
    <n v="0.57999999999999996"/>
    <s v="United States"/>
    <x v="1"/>
    <s v="Maine"/>
    <s v="Lewiston"/>
    <n v="4240"/>
    <d v="2015-05-27T00:00:00"/>
    <d v="2015-05-29T00:00:00"/>
    <n v="49.787999999999997"/>
    <n v="15"/>
    <n v="266.39"/>
    <n v="90291"/>
    <s v="High"/>
    <s v="Low Risk"/>
    <s v="Discount Applied"/>
    <s v="Other"/>
    <n v="873"/>
  </r>
  <r>
    <n v="20400"/>
    <x v="1"/>
    <n v="0.05"/>
    <n v="5.4"/>
    <n v="7.78"/>
    <n v="371"/>
    <s v="Roberta Mullins Peters"/>
    <s v="Express Air"/>
    <s v="Home Office"/>
    <s v="Office Supplies"/>
    <s v="Binders and Binder Accessories"/>
    <s v="Small Box"/>
    <x v="97"/>
    <n v="0.37"/>
    <s v="United States"/>
    <x v="1"/>
    <s v="Massachusetts"/>
    <s v="Everett"/>
    <n v="2149"/>
    <d v="2015-05-27T00:00:00"/>
    <d v="2015-05-29T00:00:00"/>
    <n v="-132.62950000000001"/>
    <n v="9"/>
    <n v="51.82"/>
    <n v="90291"/>
    <s v="Low"/>
    <s v="Low Risk"/>
    <s v="Discount Applied"/>
    <s v="Other"/>
    <n v="1525"/>
  </r>
  <r>
    <n v="3392"/>
    <x v="1"/>
    <n v="0.02"/>
    <n v="200.98"/>
    <n v="55.96"/>
    <n v="373"/>
    <s v="Jeanne Werner"/>
    <s v="Delivery Truck"/>
    <s v="Home Office"/>
    <s v="Furniture"/>
    <s v="Bookcases"/>
    <s v="Jumbo Box"/>
    <x v="161"/>
    <n v="0.75"/>
    <s v="United States"/>
    <x v="2"/>
    <s v="Michigan"/>
    <s v="Detroit"/>
    <n v="48234"/>
    <d v="2015-03-14T00:00:00"/>
    <d v="2015-03-16T00:00:00"/>
    <n v="-163.63"/>
    <n v="45"/>
    <n v="9539.6"/>
    <n v="24193"/>
    <s v="Low"/>
    <s v="Low Risk"/>
    <s v="Discount Applied"/>
    <s v="Other"/>
    <n v="26"/>
  </r>
  <r>
    <n v="3393"/>
    <x v="1"/>
    <n v="0.02"/>
    <n v="4.28"/>
    <n v="5.17"/>
    <n v="373"/>
    <s v="Jeanne Werner"/>
    <s v="Regular Air"/>
    <s v="Home Office"/>
    <s v="Office Supplies"/>
    <s v="Paper"/>
    <s v="Small Box"/>
    <x v="162"/>
    <n v="0.4"/>
    <s v="United States"/>
    <x v="2"/>
    <s v="Michigan"/>
    <s v="Detroit"/>
    <n v="48234"/>
    <d v="2015-03-14T00:00:00"/>
    <d v="2015-03-15T00:00:00"/>
    <n v="-63.87"/>
    <n v="24"/>
    <n v="109.86"/>
    <n v="24193"/>
    <s v="Low"/>
    <s v="Low Risk"/>
    <s v="Discount Applied"/>
    <s v="Other"/>
    <n v="1202"/>
  </r>
  <r>
    <n v="3394"/>
    <x v="1"/>
    <n v="0.04"/>
    <n v="85.99"/>
    <n v="0.99"/>
    <n v="373"/>
    <s v="Jeanne Werner"/>
    <s v="Regular Air"/>
    <s v="Home Office"/>
    <s v="Technology"/>
    <s v="Telephones and Communication"/>
    <s v="Wrap Bag"/>
    <x v="163"/>
    <n v="0.85"/>
    <s v="United States"/>
    <x v="2"/>
    <s v="Michigan"/>
    <s v="Detroit"/>
    <n v="48234"/>
    <d v="2015-03-14T00:00:00"/>
    <d v="2015-03-16T00:00:00"/>
    <n v="-175.17500000000001"/>
    <n v="19"/>
    <n v="1426.51"/>
    <n v="24193"/>
    <s v="Low"/>
    <s v="Low Risk"/>
    <s v="Discount Applied"/>
    <s v="Other"/>
    <n v="326"/>
  </r>
  <r>
    <n v="21392"/>
    <x v="1"/>
    <n v="0.02"/>
    <n v="200.98"/>
    <n v="55.96"/>
    <n v="375"/>
    <s v="Sandra Sharma"/>
    <s v="Delivery Truck"/>
    <s v="Home Office"/>
    <s v="Furniture"/>
    <s v="Bookcases"/>
    <s v="Jumbo Box"/>
    <x v="161"/>
    <n v="0.75"/>
    <s v="United States"/>
    <x v="3"/>
    <s v="Tennessee"/>
    <s v="Morristown"/>
    <n v="37814"/>
    <d v="2015-03-14T00:00:00"/>
    <d v="2015-03-16T00:00:00"/>
    <n v="-224.94779999999997"/>
    <n v="11"/>
    <n v="2331.9"/>
    <n v="90917"/>
    <s v="Low"/>
    <s v="Low Risk"/>
    <s v="Discount Applied"/>
    <s v="Other"/>
    <n v="212"/>
  </r>
  <r>
    <n v="21393"/>
    <x v="1"/>
    <n v="0.02"/>
    <n v="4.28"/>
    <n v="5.17"/>
    <n v="375"/>
    <s v="Sandra Sharma"/>
    <s v="Regular Air"/>
    <s v="Home Office"/>
    <s v="Office Supplies"/>
    <s v="Paper"/>
    <s v="Small Box"/>
    <x v="162"/>
    <n v="0.4"/>
    <s v="United States"/>
    <x v="3"/>
    <s v="Tennessee"/>
    <s v="Morristown"/>
    <n v="37814"/>
    <d v="2015-03-14T00:00:00"/>
    <d v="2015-03-15T00:00:00"/>
    <n v="196.79999999999998"/>
    <n v="6"/>
    <n v="27.47"/>
    <n v="90917"/>
    <s v="High"/>
    <s v="Low Risk"/>
    <s v="Discount Applied"/>
    <s v="Other"/>
    <n v="1745"/>
  </r>
  <r>
    <n v="19073"/>
    <x v="3"/>
    <n v="0.03"/>
    <n v="25.98"/>
    <n v="5.37"/>
    <n v="377"/>
    <s v="Sylvia Bush"/>
    <s v="Regular Air"/>
    <s v="Home Office"/>
    <s v="Office Supplies"/>
    <s v="Appliances"/>
    <s v="Medium Box"/>
    <x v="164"/>
    <n v="0.5"/>
    <s v="United States"/>
    <x v="2"/>
    <s v="Illinois"/>
    <s v="Batavia"/>
    <n v="60510"/>
    <d v="2015-04-17T00:00:00"/>
    <d v="2015-04-17T00:00:00"/>
    <n v="250.03759999999997"/>
    <n v="17"/>
    <n v="460.87"/>
    <n v="89579"/>
    <s v="High"/>
    <s v="Low Risk"/>
    <s v="Discount Applied"/>
    <s v="Other"/>
    <n v="670"/>
  </r>
  <r>
    <n v="22401"/>
    <x v="1"/>
    <n v="7.0000000000000007E-2"/>
    <n v="415.88"/>
    <n v="11.37"/>
    <n v="381"/>
    <s v="Danielle Watts"/>
    <s v="Regular Air"/>
    <s v="Home Office"/>
    <s v="Office Supplies"/>
    <s v="Storage &amp; Organization"/>
    <s v="Small Box"/>
    <x v="165"/>
    <n v="0.56999999999999995"/>
    <s v="United States"/>
    <x v="2"/>
    <s v="Illinois"/>
    <s v="Bloomington"/>
    <n v="61701"/>
    <d v="2015-05-01T00:00:00"/>
    <d v="2015-05-01T00:00:00"/>
    <n v="-539.59"/>
    <n v="1"/>
    <n v="394.51"/>
    <n v="88929"/>
    <s v="Low"/>
    <s v="Low Risk"/>
    <s v="Discount Applied"/>
    <s v="Other"/>
    <n v="719"/>
  </r>
  <r>
    <n v="21281"/>
    <x v="2"/>
    <n v="0.06"/>
    <n v="5.34"/>
    <n v="5.63"/>
    <n v="383"/>
    <s v="Renee Alston"/>
    <s v="Regular Air"/>
    <s v="Home Office"/>
    <s v="Office Supplies"/>
    <s v="Binders and Binder Accessories"/>
    <s v="Small Box"/>
    <x v="166"/>
    <n v="0.39"/>
    <s v="United States"/>
    <x v="1"/>
    <s v="Pennsylvania"/>
    <s v="Drexel Hill"/>
    <n v="19026"/>
    <d v="2015-03-19T00:00:00"/>
    <d v="2015-03-19T00:00:00"/>
    <n v="-82.822999999999993"/>
    <n v="7"/>
    <n v="38.65"/>
    <n v="88928"/>
    <s v="Low"/>
    <s v="Low Risk"/>
    <s v="Discount Applied"/>
    <s v="Other"/>
    <n v="1634"/>
  </r>
  <r>
    <n v="21282"/>
    <x v="2"/>
    <n v="7.0000000000000007E-2"/>
    <n v="65.989999999999995"/>
    <n v="5.26"/>
    <n v="383"/>
    <s v="Renee Alston"/>
    <s v="Express Air"/>
    <s v="Home Office"/>
    <s v="Technology"/>
    <s v="Telephones and Communication"/>
    <s v="Small Box"/>
    <x v="167"/>
    <n v="0.56000000000000005"/>
    <s v="United States"/>
    <x v="1"/>
    <s v="Pennsylvania"/>
    <s v="Drexel Hill"/>
    <n v="19026"/>
    <d v="2015-03-19T00:00:00"/>
    <d v="2015-03-21T00:00:00"/>
    <n v="107.08200000000001"/>
    <n v="5"/>
    <n v="279.83"/>
    <n v="88928"/>
    <s v="High"/>
    <s v="Low Risk"/>
    <s v="Discount Applied"/>
    <s v="Other"/>
    <n v="850"/>
  </r>
  <r>
    <n v="20919"/>
    <x v="0"/>
    <n v="0.1"/>
    <n v="8.8800000000000008"/>
    <n v="6.28"/>
    <n v="387"/>
    <s v="Angela Howe"/>
    <s v="Express Air"/>
    <s v="Home Office"/>
    <s v="Office Supplies"/>
    <s v="Binders and Binder Accessories"/>
    <s v="Small Box"/>
    <x v="168"/>
    <n v="0.35"/>
    <s v="United States"/>
    <x v="2"/>
    <s v="Nebraska"/>
    <s v="Grand Island"/>
    <n v="68801"/>
    <d v="2015-06-12T00:00:00"/>
    <d v="2015-06-14T00:00:00"/>
    <n v="-27.283750000000001"/>
    <n v="15"/>
    <n v="126.9"/>
    <n v="90339"/>
    <s v="Low"/>
    <s v="Low Risk"/>
    <s v="Discount Applied"/>
    <s v="Other"/>
    <n v="1146"/>
  </r>
  <r>
    <n v="22223"/>
    <x v="2"/>
    <n v="0.03"/>
    <n v="5.28"/>
    <n v="5.66"/>
    <n v="388"/>
    <s v="Roger Schwartz"/>
    <s v="Regular Air"/>
    <s v="Home Office"/>
    <s v="Office Supplies"/>
    <s v="Paper"/>
    <s v="Small Box"/>
    <x v="169"/>
    <n v="0.4"/>
    <s v="United States"/>
    <x v="2"/>
    <s v="Nebraska"/>
    <s v="Kearney"/>
    <n v="68847"/>
    <d v="2015-01-03T00:00:00"/>
    <d v="2015-01-05T00:00:00"/>
    <n v="-51.559199999999997"/>
    <n v="4"/>
    <n v="22.82"/>
    <n v="90337"/>
    <s v="Low"/>
    <s v="Low Risk"/>
    <s v="Discount Applied"/>
    <s v="Other"/>
    <n v="1783"/>
  </r>
  <r>
    <n v="22224"/>
    <x v="2"/>
    <n v="0.01"/>
    <n v="110.99"/>
    <n v="2.5"/>
    <n v="388"/>
    <s v="Roger Schwartz"/>
    <s v="Regular Air"/>
    <s v="Home Office"/>
    <s v="Technology"/>
    <s v="Telephones and Communication"/>
    <s v="Small Box"/>
    <x v="170"/>
    <n v="0.56999999999999995"/>
    <s v="United States"/>
    <x v="2"/>
    <s v="Nebraska"/>
    <s v="Kearney"/>
    <n v="68847"/>
    <d v="2015-01-03T00:00:00"/>
    <d v="2015-01-06T00:00:00"/>
    <n v="-263.56572"/>
    <n v="2"/>
    <n v="188.66"/>
    <n v="90337"/>
    <s v="Low"/>
    <s v="Low Risk"/>
    <s v="Discount Applied"/>
    <s v="Other"/>
    <n v="1012"/>
  </r>
  <r>
    <n v="23853"/>
    <x v="4"/>
    <n v="0.03"/>
    <n v="160.97999999999999"/>
    <n v="30"/>
    <n v="389"/>
    <s v="Joel Buckley"/>
    <s v="Delivery Truck"/>
    <s v="Home Office"/>
    <s v="Furniture"/>
    <s v="Chairs &amp; Chairmats"/>
    <s v="Jumbo Drum"/>
    <x v="48"/>
    <n v="0.62"/>
    <s v="United States"/>
    <x v="2"/>
    <s v="Nebraska"/>
    <s v="Lincoln"/>
    <n v="68502"/>
    <d v="2015-02-06T00:00:00"/>
    <d v="2015-02-10T00:00:00"/>
    <n v="1273.2086999999999"/>
    <n v="11"/>
    <n v="1845.23"/>
    <n v="90338"/>
    <s v="High"/>
    <s v="Low Risk"/>
    <s v="Discount Applied"/>
    <s v="Other"/>
    <n v="261"/>
  </r>
  <r>
    <n v="25449"/>
    <x v="3"/>
    <n v="0.02"/>
    <n v="34.979999999999997"/>
    <n v="7.53"/>
    <n v="392"/>
    <s v="Erica R Fuller"/>
    <s v="Regular Air"/>
    <s v="Home Office"/>
    <s v="Technology"/>
    <s v="Computer Peripherals"/>
    <s v="Small Box"/>
    <x v="171"/>
    <n v="0.76"/>
    <s v="United States"/>
    <x v="2"/>
    <s v="Missouri"/>
    <s v="Clayton"/>
    <n v="63105"/>
    <d v="2015-03-05T00:00:00"/>
    <d v="2015-03-07T00:00:00"/>
    <n v="-159.68"/>
    <n v="1"/>
    <n v="37.159999999999997"/>
    <n v="86383"/>
    <s v="Low"/>
    <s v="Low Risk"/>
    <s v="Discount Applied"/>
    <s v="Other"/>
    <n v="1647"/>
  </r>
  <r>
    <n v="25450"/>
    <x v="3"/>
    <n v="0.01"/>
    <n v="19.989999999999998"/>
    <n v="11.17"/>
    <n v="392"/>
    <s v="Erica R Fuller"/>
    <s v="Regular Air"/>
    <s v="Home Office"/>
    <s v="Furniture"/>
    <s v="Office Furnishings"/>
    <s v="Large Box"/>
    <x v="172"/>
    <n v="0.6"/>
    <s v="United States"/>
    <x v="2"/>
    <s v="Missouri"/>
    <s v="Clayton"/>
    <n v="63105"/>
    <d v="2015-03-05T00:00:00"/>
    <d v="2015-03-08T00:00:00"/>
    <n v="27.91"/>
    <n v="2"/>
    <n v="43.65"/>
    <n v="86383"/>
    <s v="High"/>
    <s v="Low Risk"/>
    <s v="Discount Applied"/>
    <s v="Other"/>
    <n v="1585"/>
  </r>
  <r>
    <n v="22598"/>
    <x v="4"/>
    <n v="7.0000000000000007E-2"/>
    <n v="9.7100000000000009"/>
    <n v="9.4499999999999993"/>
    <n v="393"/>
    <s v="Shawn Combs"/>
    <s v="Regular Air"/>
    <s v="Home Office"/>
    <s v="Office Supplies"/>
    <s v="Storage &amp; Organization"/>
    <s v="Small Box"/>
    <x v="173"/>
    <n v="0.6"/>
    <s v="United States"/>
    <x v="1"/>
    <s v="New York"/>
    <s v="Auburn"/>
    <n v="13021"/>
    <d v="2015-02-15T00:00:00"/>
    <d v="2015-02-22T00:00:00"/>
    <n v="-81.77"/>
    <n v="3"/>
    <n v="31.44"/>
    <n v="86382"/>
    <s v="Low"/>
    <s v="Low Risk"/>
    <s v="Discount Applied"/>
    <s v="Other"/>
    <n v="1703"/>
  </r>
  <r>
    <n v="24638"/>
    <x v="2"/>
    <n v="0.04"/>
    <n v="15.98"/>
    <n v="4"/>
    <n v="395"/>
    <s v="Monica McCormick"/>
    <s v="Regular Air"/>
    <s v="Home Office"/>
    <s v="Technology"/>
    <s v="Computer Peripherals"/>
    <s v="Small Box"/>
    <x v="174"/>
    <n v="0.37"/>
    <s v="United States"/>
    <x v="3"/>
    <s v="North Carolina"/>
    <s v="Albemarle"/>
    <n v="28001"/>
    <d v="2015-06-18T00:00:00"/>
    <d v="2015-06-19T00:00:00"/>
    <n v="-19.208000000000002"/>
    <n v="4"/>
    <n v="64.59"/>
    <n v="86384"/>
    <s v="Low"/>
    <s v="Low Risk"/>
    <s v="Discount Applied"/>
    <s v="Other"/>
    <n v="1431"/>
  </r>
  <r>
    <n v="24639"/>
    <x v="2"/>
    <n v="0.06"/>
    <n v="22.84"/>
    <n v="5.47"/>
    <n v="395"/>
    <s v="Monica McCormick"/>
    <s v="Regular Air"/>
    <s v="Home Office"/>
    <s v="Office Supplies"/>
    <s v="Paper"/>
    <s v="Small Box"/>
    <x v="175"/>
    <n v="0.39"/>
    <s v="United States"/>
    <x v="3"/>
    <s v="North Carolina"/>
    <s v="Albemarle"/>
    <n v="28001"/>
    <d v="2015-06-18T00:00:00"/>
    <d v="2015-06-20T00:00:00"/>
    <n v="7.4399999999999995"/>
    <n v="20"/>
    <n v="461.94"/>
    <n v="86384"/>
    <s v="High"/>
    <s v="Low Risk"/>
    <s v="Discount Applied"/>
    <s v="Other"/>
    <n v="668"/>
  </r>
  <r>
    <n v="20693"/>
    <x v="2"/>
    <n v="0.1"/>
    <n v="154.13"/>
    <n v="69"/>
    <n v="397"/>
    <s v="Denise Carver"/>
    <s v="Regular Air"/>
    <s v="Home Office"/>
    <s v="Furniture"/>
    <s v="Tables"/>
    <s v="Large Box"/>
    <x v="66"/>
    <n v="0.68"/>
    <s v="United States"/>
    <x v="1"/>
    <s v="Ohio"/>
    <s v="Cuyahoga Falls"/>
    <n v="44221"/>
    <d v="2015-02-02T00:00:00"/>
    <d v="2015-02-03T00:00:00"/>
    <n v="-372.48597100000006"/>
    <n v="8"/>
    <n v="1216.32"/>
    <n v="89319"/>
    <s v="Low"/>
    <s v="Low Risk"/>
    <s v="Discount Applied"/>
    <s v="Other"/>
    <n v="367"/>
  </r>
  <r>
    <n v="24471"/>
    <x v="3"/>
    <n v="0.05"/>
    <n v="63.94"/>
    <n v="14.48"/>
    <n v="398"/>
    <s v="Bruce Stark"/>
    <s v="Regular Air"/>
    <s v="Home Office"/>
    <s v="Furniture"/>
    <s v="Office Furnishings"/>
    <s v="Small Box"/>
    <x v="176"/>
    <n v="0.46"/>
    <s v="United States"/>
    <x v="1"/>
    <s v="Ohio"/>
    <s v="Dayton"/>
    <n v="45406"/>
    <d v="2015-05-23T00:00:00"/>
    <d v="2015-05-25T00:00:00"/>
    <n v="1372.6307999999999"/>
    <n v="31"/>
    <n v="1989.32"/>
    <n v="89320"/>
    <s v="High"/>
    <s v="Low Risk"/>
    <s v="Discount Applied"/>
    <s v="Other"/>
    <n v="245"/>
  </r>
  <r>
    <n v="21570"/>
    <x v="0"/>
    <n v="0.03"/>
    <n v="4.9800000000000004"/>
    <n v="0.8"/>
    <n v="406"/>
    <s v="June Frank Hammond"/>
    <s v="Regular Air"/>
    <s v="Home Office"/>
    <s v="Office Supplies"/>
    <s v="Paper"/>
    <s v="Wrap Bag"/>
    <x v="177"/>
    <n v="0.36"/>
    <s v="United States"/>
    <x v="1"/>
    <s v="New Jersey"/>
    <s v="South Vineland"/>
    <n v="8360"/>
    <d v="2015-05-21T00:00:00"/>
    <d v="2015-05-22T00:00:00"/>
    <n v="50.2044"/>
    <n v="15"/>
    <n v="72.760000000000005"/>
    <n v="87804"/>
    <s v="High"/>
    <s v="Low Risk"/>
    <s v="Discount Applied"/>
    <s v="Other"/>
    <n v="1381"/>
  </r>
  <r>
    <n v="19104"/>
    <x v="4"/>
    <n v="7.0000000000000007E-2"/>
    <n v="29.17"/>
    <n v="6.27"/>
    <n v="408"/>
    <s v="Calvin Parsons Walter"/>
    <s v="Regular Air"/>
    <s v="Home Office"/>
    <s v="Office Supplies"/>
    <s v="Binders and Binder Accessories"/>
    <s v="Small Box"/>
    <x v="178"/>
    <n v="0.37"/>
    <s v="United States"/>
    <x v="2"/>
    <s v="Texas"/>
    <s v="San Juan"/>
    <n v="78589"/>
    <d v="2015-05-02T00:00:00"/>
    <d v="2015-05-06T00:00:00"/>
    <n v="236.2371"/>
    <n v="14"/>
    <n v="400.47"/>
    <n v="89639"/>
    <s v="High"/>
    <s v="Low Risk"/>
    <s v="Discount Applied"/>
    <s v="Other"/>
    <n v="716"/>
  </r>
  <r>
    <n v="18428"/>
    <x v="0"/>
    <n v="0.05"/>
    <n v="178.47"/>
    <n v="19.989999999999998"/>
    <n v="411"/>
    <s v="Carolyn Proctor"/>
    <s v="Express Air"/>
    <s v="Home Office"/>
    <s v="Office Supplies"/>
    <s v="Storage &amp; Organization"/>
    <s v="Small Box"/>
    <x v="179"/>
    <n v="0.55000000000000004"/>
    <s v="United States"/>
    <x v="0"/>
    <s v="California"/>
    <s v="Oakland"/>
    <n v="94601"/>
    <d v="2015-05-04T00:00:00"/>
    <d v="2015-05-07T00:00:00"/>
    <n v="943"/>
    <n v="9"/>
    <n v="1531.31"/>
    <n v="87905"/>
    <s v="High"/>
    <s v="Low Risk"/>
    <s v="Discount Applied"/>
    <s v="Other"/>
    <n v="308"/>
  </r>
  <r>
    <n v="21739"/>
    <x v="2"/>
    <n v="0.09"/>
    <n v="999.99"/>
    <n v="13.99"/>
    <n v="421"/>
    <s v="Scott Feldman"/>
    <s v="Regular Air"/>
    <s v="Home Office"/>
    <s v="Technology"/>
    <s v="Office Machines"/>
    <s v="Medium Box"/>
    <x v="180"/>
    <n v="0.36"/>
    <s v="United States"/>
    <x v="1"/>
    <s v="New Jersey"/>
    <s v="Elizabeth"/>
    <n v="7201"/>
    <d v="2015-02-06T00:00:00"/>
    <d v="2015-02-08T00:00:00"/>
    <n v="-2531.4825000000001"/>
    <n v="1"/>
    <n v="919.09"/>
    <n v="87700"/>
    <s v="Low"/>
    <s v="Low Risk"/>
    <s v="Discount Applied"/>
    <s v="Other"/>
    <n v="446"/>
  </r>
  <r>
    <n v="22355"/>
    <x v="0"/>
    <n v="0.02"/>
    <n v="15.28"/>
    <n v="1.99"/>
    <n v="428"/>
    <s v="Ernest Barber"/>
    <s v="Regular Air"/>
    <s v="Home Office"/>
    <s v="Technology"/>
    <s v="Computer Peripherals"/>
    <s v="Small Pack"/>
    <x v="108"/>
    <n v="0.42"/>
    <s v="United States"/>
    <x v="0"/>
    <s v="Nevada"/>
    <s v="Carson City"/>
    <n v="89701"/>
    <d v="2015-01-15T00:00:00"/>
    <d v="2015-01-16T00:00:00"/>
    <n v="163.1574"/>
    <n v="15"/>
    <n v="236.46"/>
    <n v="88479"/>
    <s v="High"/>
    <s v="Low Risk"/>
    <s v="Discount Applied"/>
    <s v="Other"/>
    <n v="925"/>
  </r>
  <r>
    <n v="22356"/>
    <x v="0"/>
    <n v="0"/>
    <n v="85.99"/>
    <n v="3.3"/>
    <n v="428"/>
    <s v="Ernest Barber"/>
    <s v="Regular Air"/>
    <s v="Home Office"/>
    <s v="Technology"/>
    <s v="Telephones and Communication"/>
    <s v="Small Pack"/>
    <x v="181"/>
    <n v="0.37"/>
    <s v="United States"/>
    <x v="0"/>
    <s v="Nevada"/>
    <s v="Carson City"/>
    <n v="89701"/>
    <d v="2015-01-15T00:00:00"/>
    <d v="2015-01-16T00:00:00"/>
    <n v="-302.22500000000002"/>
    <n v="1"/>
    <n v="73.819999999999993"/>
    <n v="88479"/>
    <s v="Low"/>
    <s v="Low Risk"/>
    <s v="No Discount"/>
    <s v="Other"/>
    <n v="1372"/>
  </r>
  <r>
    <n v="25351"/>
    <x v="1"/>
    <n v="0.05"/>
    <n v="10.98"/>
    <n v="4.8"/>
    <n v="428"/>
    <s v="Ernest Barber"/>
    <s v="Regular Air"/>
    <s v="Home Office"/>
    <s v="Office Supplies"/>
    <s v="Envelopes"/>
    <s v="Small Box"/>
    <x v="182"/>
    <n v="0.36"/>
    <s v="United States"/>
    <x v="0"/>
    <s v="Nevada"/>
    <s v="Carson City"/>
    <n v="89701"/>
    <d v="2015-03-03T00:00:00"/>
    <d v="2015-03-05T00:00:00"/>
    <n v="90.62"/>
    <n v="22"/>
    <n v="243.11"/>
    <n v="88480"/>
    <s v="High"/>
    <s v="Low Risk"/>
    <s v="Discount Applied"/>
    <s v="Other"/>
    <n v="908"/>
  </r>
  <r>
    <n v="19988"/>
    <x v="4"/>
    <n v="0.05"/>
    <n v="125.99"/>
    <n v="8.08"/>
    <n v="437"/>
    <s v="Alice Berger McIntyre"/>
    <s v="Regular Air"/>
    <s v="Home Office"/>
    <s v="Technology"/>
    <s v="Telephones and Communication"/>
    <s v="Small Box"/>
    <x v="89"/>
    <n v="0.56999999999999995"/>
    <s v="United States"/>
    <x v="1"/>
    <s v="Massachusetts"/>
    <s v="Lunenburg"/>
    <n v="1462"/>
    <d v="2015-06-22T00:00:00"/>
    <d v="2015-06-27T00:00:00"/>
    <n v="427.11840000000001"/>
    <n v="9"/>
    <n v="952.26"/>
    <n v="90695"/>
    <s v="High"/>
    <s v="Low Risk"/>
    <s v="Discount Applied"/>
    <s v="Other"/>
    <n v="430"/>
  </r>
  <r>
    <n v="25813"/>
    <x v="2"/>
    <n v="0"/>
    <n v="7.59"/>
    <n v="4"/>
    <n v="444"/>
    <s v="Thelma Abrams"/>
    <s v="Regular Air"/>
    <s v="Home Office"/>
    <s v="Furniture"/>
    <s v="Office Furnishings"/>
    <s v="Wrap Bag"/>
    <x v="150"/>
    <n v="0.42"/>
    <s v="United States"/>
    <x v="2"/>
    <s v="Illinois"/>
    <s v="Urbana"/>
    <n v="61801"/>
    <d v="2015-05-25T00:00:00"/>
    <d v="2015-05-28T00:00:00"/>
    <n v="86.438000000000002"/>
    <n v="43"/>
    <n v="355.92"/>
    <n v="88085"/>
    <s v="High"/>
    <s v="Low Risk"/>
    <s v="No Discount"/>
    <s v="Other"/>
    <n v="765"/>
  </r>
  <r>
    <n v="23153"/>
    <x v="1"/>
    <n v="0.03"/>
    <n v="48.04"/>
    <n v="19.989999999999998"/>
    <n v="445"/>
    <s v="Judy Barrett"/>
    <s v="Regular Air"/>
    <s v="Home Office"/>
    <s v="Office Supplies"/>
    <s v="Paper"/>
    <s v="Small Box"/>
    <x v="183"/>
    <n v="0.37"/>
    <s v="United States"/>
    <x v="2"/>
    <s v="Nebraska"/>
    <s v="Norfolk"/>
    <n v="68701"/>
    <d v="2015-04-11T00:00:00"/>
    <d v="2015-04-13T00:00:00"/>
    <n v="-4.4599999999999937"/>
    <n v="2"/>
    <n v="101.71"/>
    <n v="88083"/>
    <s v="Low"/>
    <s v="Low Risk"/>
    <s v="Discount Applied"/>
    <s v="Other"/>
    <n v="1228"/>
  </r>
  <r>
    <n v="23862"/>
    <x v="0"/>
    <n v="0.09"/>
    <n v="200.98"/>
    <n v="55.96"/>
    <n v="445"/>
    <s v="Judy Barrett"/>
    <s v="Delivery Truck"/>
    <s v="Home Office"/>
    <s v="Furniture"/>
    <s v="Bookcases"/>
    <s v="Jumbo Box"/>
    <x v="161"/>
    <n v="0.75"/>
    <s v="United States"/>
    <x v="2"/>
    <s v="Nebraska"/>
    <s v="Norfolk"/>
    <n v="68701"/>
    <d v="2015-06-23T00:00:00"/>
    <d v="2015-06-24T00:00:00"/>
    <n v="-512.87200000000007"/>
    <n v="9"/>
    <n v="1766.68"/>
    <n v="88084"/>
    <s v="Low"/>
    <s v="Low Risk"/>
    <s v="Discount Applied"/>
    <s v="Other"/>
    <n v="281"/>
  </r>
  <r>
    <n v="23863"/>
    <x v="0"/>
    <n v="0.09"/>
    <n v="2.78"/>
    <n v="0.97"/>
    <n v="445"/>
    <s v="Judy Barrett"/>
    <s v="Regular Air"/>
    <s v="Home Office"/>
    <s v="Office Supplies"/>
    <s v="Pens &amp; Art Supplies"/>
    <s v="Wrap Bag"/>
    <x v="184"/>
    <n v="0.59"/>
    <s v="United States"/>
    <x v="2"/>
    <s v="Nebraska"/>
    <s v="Norfolk"/>
    <n v="68701"/>
    <d v="2015-06-23T00:00:00"/>
    <d v="2015-06-24T00:00:00"/>
    <n v="-3.7840000000000003"/>
    <n v="11"/>
    <n v="29.02"/>
    <n v="88084"/>
    <s v="Low"/>
    <s v="Low Risk"/>
    <s v="Discount Applied"/>
    <s v="Other"/>
    <n v="1726"/>
  </r>
  <r>
    <n v="19694"/>
    <x v="1"/>
    <n v="0.04"/>
    <n v="130.97999999999999"/>
    <n v="30"/>
    <n v="447"/>
    <s v="Valerie Moon"/>
    <s v="Delivery Truck"/>
    <s v="Home Office"/>
    <s v="Furniture"/>
    <s v="Chairs &amp; Chairmats"/>
    <s v="Jumbo Drum"/>
    <x v="185"/>
    <n v="0.78"/>
    <s v="United States"/>
    <x v="2"/>
    <s v="Minnesota"/>
    <s v="Roseville"/>
    <n v="55113"/>
    <d v="2015-06-25T00:00:00"/>
    <d v="2015-06-28T00:00:00"/>
    <n v="-82.903999999999996"/>
    <n v="1"/>
    <n v="159.51"/>
    <n v="90449"/>
    <s v="Low"/>
    <s v="Low Risk"/>
    <s v="Discount Applied"/>
    <s v="Other"/>
    <n v="1059"/>
  </r>
  <r>
    <n v="19695"/>
    <x v="1"/>
    <n v="0.05"/>
    <n v="200.99"/>
    <n v="4.2"/>
    <n v="447"/>
    <s v="Valerie Moon"/>
    <s v="Regular Air"/>
    <s v="Home Office"/>
    <s v="Technology"/>
    <s v="Telephones and Communication"/>
    <s v="Small Box"/>
    <x v="186"/>
    <n v="0.59"/>
    <s v="United States"/>
    <x v="2"/>
    <s v="Minnesota"/>
    <s v="Roseville"/>
    <n v="55113"/>
    <d v="2015-06-25T00:00:00"/>
    <d v="2015-06-25T00:00:00"/>
    <n v="1268.8064999999999"/>
    <n v="11"/>
    <n v="1838.85"/>
    <n v="90449"/>
    <s v="High"/>
    <s v="Low Risk"/>
    <s v="Discount Applied"/>
    <s v="Other"/>
    <n v="263"/>
  </r>
  <r>
    <n v="20851"/>
    <x v="0"/>
    <n v="0.03"/>
    <n v="15.99"/>
    <n v="11.28"/>
    <n v="451"/>
    <s v="Joyce Murray"/>
    <s v="Regular Air"/>
    <s v="Home Office"/>
    <s v="Technology"/>
    <s v="Office Machines"/>
    <s v="Medium Box"/>
    <x v="187"/>
    <n v="0.38"/>
    <s v="United States"/>
    <x v="0"/>
    <s v="California"/>
    <s v="Los Altos"/>
    <n v="94024"/>
    <d v="2015-04-10T00:00:00"/>
    <d v="2015-04-11T00:00:00"/>
    <n v="-53.296199999999999"/>
    <n v="2"/>
    <n v="35.479999999999997"/>
    <n v="86010"/>
    <s v="Low"/>
    <s v="Low Risk"/>
    <s v="Discount Applied"/>
    <s v="Other"/>
    <n v="1659"/>
  </r>
  <r>
    <n v="21117"/>
    <x v="2"/>
    <n v="0.04"/>
    <n v="37.700000000000003"/>
    <n v="2.99"/>
    <n v="451"/>
    <s v="Joyce Murray"/>
    <s v="Regular Air"/>
    <s v="Home Office"/>
    <s v="Office Supplies"/>
    <s v="Binders and Binder Accessories"/>
    <s v="Small Box"/>
    <x v="188"/>
    <n v="0.35"/>
    <s v="United States"/>
    <x v="0"/>
    <s v="California"/>
    <s v="Los Altos"/>
    <n v="94024"/>
    <d v="2015-05-27T00:00:00"/>
    <d v="2015-05-28T00:00:00"/>
    <n v="299.6739"/>
    <n v="12"/>
    <n v="434.31"/>
    <n v="86012"/>
    <s v="High"/>
    <s v="Low Risk"/>
    <s v="Discount Applied"/>
    <s v="Other"/>
    <n v="691"/>
  </r>
  <r>
    <n v="18536"/>
    <x v="4"/>
    <n v="0.01"/>
    <n v="8.8800000000000008"/>
    <n v="6.28"/>
    <n v="451"/>
    <s v="Joyce Murray"/>
    <s v="Regular Air"/>
    <s v="Home Office"/>
    <s v="Office Supplies"/>
    <s v="Binders and Binder Accessories"/>
    <s v="Small Box"/>
    <x v="168"/>
    <n v="0.35"/>
    <s v="United States"/>
    <x v="0"/>
    <s v="California"/>
    <s v="Los Altos"/>
    <n v="94024"/>
    <d v="2015-01-05T00:00:00"/>
    <d v="2015-01-10T00:00:00"/>
    <n v="-15.456"/>
    <n v="2"/>
    <n v="19.86"/>
    <n v="86013"/>
    <s v="Low"/>
    <s v="Low Risk"/>
    <s v="Discount Applied"/>
    <s v="Other"/>
    <n v="1812"/>
  </r>
  <r>
    <n v="18537"/>
    <x v="4"/>
    <n v="0.06"/>
    <n v="2.88"/>
    <n v="0.99"/>
    <n v="451"/>
    <s v="Joyce Murray"/>
    <s v="Regular Air"/>
    <s v="Home Office"/>
    <s v="Office Supplies"/>
    <s v="Labels"/>
    <s v="Small Box"/>
    <x v="116"/>
    <n v="0.36"/>
    <s v="United States"/>
    <x v="0"/>
    <s v="California"/>
    <s v="Los Altos"/>
    <n v="94024"/>
    <d v="2015-01-05T00:00:00"/>
    <d v="2015-01-14T00:00:00"/>
    <n v="16.049399999999999"/>
    <n v="8"/>
    <n v="23.26"/>
    <n v="86013"/>
    <s v="High"/>
    <s v="Low Risk"/>
    <s v="Discount Applied"/>
    <s v="Other"/>
    <n v="1780"/>
  </r>
  <r>
    <n v="21118"/>
    <x v="2"/>
    <n v="0.01"/>
    <n v="55.99"/>
    <n v="5"/>
    <n v="452"/>
    <s v="Leslie Rowland"/>
    <s v="Regular Air"/>
    <s v="Home Office"/>
    <s v="Technology"/>
    <s v="Telephones and Communication"/>
    <s v="Small Pack"/>
    <x v="134"/>
    <n v="0.83"/>
    <s v="United States"/>
    <x v="0"/>
    <s v="California"/>
    <s v="Los Banos"/>
    <n v="93635"/>
    <d v="2015-05-27T00:00:00"/>
    <d v="2015-05-28T00:00:00"/>
    <n v="-235.89500000000001"/>
    <n v="1"/>
    <n v="51.83"/>
    <n v="86012"/>
    <s v="Low"/>
    <s v="Low Risk"/>
    <s v="Discount Applied"/>
    <s v="Other"/>
    <n v="1524"/>
  </r>
  <r>
    <n v="22318"/>
    <x v="1"/>
    <n v="0.03"/>
    <n v="29.34"/>
    <n v="7.87"/>
    <n v="453"/>
    <s v="George Terry"/>
    <s v="Regular Air"/>
    <s v="Home Office"/>
    <s v="Furniture"/>
    <s v="Office Furnishings"/>
    <s v="Small Box"/>
    <x v="189"/>
    <n v="0.54"/>
    <s v="United States"/>
    <x v="0"/>
    <s v="California"/>
    <s v="Los Gatos"/>
    <n v="95032"/>
    <d v="2015-05-08T00:00:00"/>
    <d v="2015-05-10T00:00:00"/>
    <n v="-41.32"/>
    <n v="1"/>
    <n v="32.4"/>
    <n v="86011"/>
    <s v="Low"/>
    <s v="Low Risk"/>
    <s v="Discount Applied"/>
    <s v="Other"/>
    <n v="1691"/>
  </r>
  <r>
    <n v="22874"/>
    <x v="4"/>
    <n v="7.0000000000000007E-2"/>
    <n v="16.91"/>
    <n v="6.25"/>
    <n v="460"/>
    <s v="Anne Armstrong"/>
    <s v="Regular Air"/>
    <s v="Home Office"/>
    <s v="Office Supplies"/>
    <s v="Storage &amp; Organization"/>
    <s v="Small Box"/>
    <x v="190"/>
    <n v="0.57999999999999996"/>
    <s v="United States"/>
    <x v="1"/>
    <s v="New Jersey"/>
    <s v="Millville"/>
    <n v="8332"/>
    <d v="2015-05-23T00:00:00"/>
    <d v="2015-05-30T00:00:00"/>
    <n v="7.9000000000000057"/>
    <n v="31"/>
    <n v="492.9"/>
    <n v="86014"/>
    <s v="High"/>
    <s v="Low Risk"/>
    <s v="Discount Applied"/>
    <s v="Other"/>
    <n v="648"/>
  </r>
  <r>
    <n v="18467"/>
    <x v="4"/>
    <n v="7.0000000000000007E-2"/>
    <n v="165.2"/>
    <n v="19.989999999999998"/>
    <n v="463"/>
    <s v="Debbie Stevenson"/>
    <s v="Regular Air"/>
    <s v="Home Office"/>
    <s v="Office Supplies"/>
    <s v="Storage &amp; Organization"/>
    <s v="Small Box"/>
    <x v="191"/>
    <n v="0.59"/>
    <s v="United States"/>
    <x v="0"/>
    <s v="California"/>
    <s v="West Hollywood"/>
    <n v="90069"/>
    <d v="2015-01-14T00:00:00"/>
    <d v="2015-01-16T00:00:00"/>
    <n v="521.69000000000005"/>
    <n v="7"/>
    <n v="1081.54"/>
    <n v="88061"/>
    <s v="High"/>
    <s v="Low Risk"/>
    <s v="Discount Applied"/>
    <s v="Other"/>
    <n v="399"/>
  </r>
  <r>
    <n v="22754"/>
    <x v="1"/>
    <n v="0.08"/>
    <n v="297.64"/>
    <n v="14.7"/>
    <n v="466"/>
    <s v="Marc Nash"/>
    <s v="Delivery Truck"/>
    <s v="Home Office"/>
    <s v="Technology"/>
    <s v="Office Machines"/>
    <s v="Jumbo Drum"/>
    <x v="192"/>
    <n v="0.56999999999999995"/>
    <s v="United States"/>
    <x v="1"/>
    <s v="Massachusetts"/>
    <s v="Bellingham"/>
    <n v="2019"/>
    <d v="2015-01-11T00:00:00"/>
    <d v="2015-01-11T00:00:00"/>
    <n v="496.79679999999996"/>
    <n v="5"/>
    <n v="1132.8399999999999"/>
    <n v="88060"/>
    <s v="High"/>
    <s v="Low Risk"/>
    <s v="Discount Applied"/>
    <s v="Other"/>
    <n v="389"/>
  </r>
  <r>
    <n v="22755"/>
    <x v="1"/>
    <n v="0.02"/>
    <n v="12.99"/>
    <n v="14.37"/>
    <n v="467"/>
    <s v="Maria Thomas"/>
    <s v="Regular Air"/>
    <s v="Home Office"/>
    <s v="Furniture"/>
    <s v="Office Furnishings"/>
    <s v="Large Box"/>
    <x v="193"/>
    <n v="0.73"/>
    <s v="United States"/>
    <x v="1"/>
    <s v="Massachusetts"/>
    <s v="Beverly"/>
    <n v="1915"/>
    <d v="2015-01-11T00:00:00"/>
    <d v="2015-01-12T00:00:00"/>
    <n v="-556.80960000000005"/>
    <n v="11"/>
    <n v="143.63"/>
    <n v="88060"/>
    <s v="Low"/>
    <s v="Low Risk"/>
    <s v="Discount Applied"/>
    <s v="Other"/>
    <n v="1100"/>
  </r>
  <r>
    <n v="22756"/>
    <x v="1"/>
    <n v="0.06"/>
    <n v="14.42"/>
    <n v="6.75"/>
    <n v="468"/>
    <s v="Craig Bennett"/>
    <s v="Regular Air"/>
    <s v="Home Office"/>
    <s v="Office Supplies"/>
    <s v="Appliances"/>
    <s v="Medium Box"/>
    <x v="194"/>
    <n v="0.52"/>
    <s v="United States"/>
    <x v="1"/>
    <s v="Massachusetts"/>
    <s v="Hanson"/>
    <n v="2341"/>
    <d v="2015-01-11T00:00:00"/>
    <d v="2015-01-12T00:00:00"/>
    <n v="-27.738800000000001"/>
    <n v="5"/>
    <n v="73.040000000000006"/>
    <n v="88060"/>
    <s v="Low"/>
    <s v="Low Risk"/>
    <s v="Discount Applied"/>
    <s v="Other"/>
    <n v="1378"/>
  </r>
  <r>
    <n v="22757"/>
    <x v="1"/>
    <n v="0.05"/>
    <n v="4.1399999999999997"/>
    <n v="6.6"/>
    <n v="469"/>
    <s v="Marion Bowling"/>
    <s v="Express Air"/>
    <s v="Home Office"/>
    <s v="Furniture"/>
    <s v="Office Furnishings"/>
    <s v="Small Box"/>
    <x v="16"/>
    <n v="0.49"/>
    <s v="United States"/>
    <x v="1"/>
    <s v="New Jersey"/>
    <s v="Hawthorne"/>
    <n v="7506"/>
    <d v="2015-01-11T00:00:00"/>
    <d v="2015-01-13T00:00:00"/>
    <n v="-128.68719999999999"/>
    <n v="7"/>
    <n v="33.35"/>
    <n v="88060"/>
    <s v="Low"/>
    <s v="Low Risk"/>
    <s v="Discount Applied"/>
    <s v="Other"/>
    <n v="1684"/>
  </r>
  <r>
    <n v="22758"/>
    <x v="1"/>
    <n v="0.03"/>
    <n v="11.34"/>
    <n v="5.01"/>
    <n v="470"/>
    <s v="Tony Doyle"/>
    <s v="Regular Air"/>
    <s v="Home Office"/>
    <s v="Office Supplies"/>
    <s v="Paper"/>
    <s v="Small Box"/>
    <x v="195"/>
    <n v="0.36"/>
    <s v="United States"/>
    <x v="1"/>
    <s v="New Jersey"/>
    <s v="Trenton"/>
    <n v="8601"/>
    <d v="2015-01-11T00:00:00"/>
    <d v="2015-01-11T00:00:00"/>
    <n v="23.2028"/>
    <n v="5"/>
    <n v="60.24"/>
    <n v="88060"/>
    <s v="High"/>
    <s v="Low Risk"/>
    <s v="Discount Applied"/>
    <s v="Other"/>
    <n v="1451"/>
  </r>
  <r>
    <n v="462"/>
    <x v="1"/>
    <n v="7.0000000000000007E-2"/>
    <n v="179.99"/>
    <n v="19.989999999999998"/>
    <n v="471"/>
    <s v="Ross Simpson"/>
    <s v="Express Air"/>
    <s v="Home Office"/>
    <s v="Technology"/>
    <s v="Computer Peripherals"/>
    <s v="Small Box"/>
    <x v="196"/>
    <n v="0.48"/>
    <s v="United States"/>
    <x v="3"/>
    <s v="Georgia"/>
    <s v="Atlanta"/>
    <n v="30318"/>
    <d v="2015-02-08T00:00:00"/>
    <d v="2015-02-08T00:00:00"/>
    <n v="-568.53510000000006"/>
    <n v="4"/>
    <n v="718.03"/>
    <n v="3138"/>
    <s v="Low"/>
    <s v="Low Risk"/>
    <s v="Discount Applied"/>
    <s v="Other"/>
    <n v="522"/>
  </r>
  <r>
    <n v="18462"/>
    <x v="1"/>
    <n v="7.0000000000000007E-2"/>
    <n v="179.99"/>
    <n v="19.989999999999998"/>
    <n v="472"/>
    <s v="Donna Craven"/>
    <s v="Express Air"/>
    <s v="Home Office"/>
    <s v="Technology"/>
    <s v="Computer Peripherals"/>
    <s v="Small Box"/>
    <x v="196"/>
    <n v="0.48"/>
    <s v="United States"/>
    <x v="1"/>
    <s v="Maryland"/>
    <s v="Randallstown"/>
    <n v="21133"/>
    <d v="2015-02-08T00:00:00"/>
    <d v="2015-02-08T00:00:00"/>
    <n v="-427.47"/>
    <n v="1"/>
    <n v="179.51"/>
    <n v="88023"/>
    <s v="Low"/>
    <s v="Low Risk"/>
    <s v="Discount Applied"/>
    <s v="Other"/>
    <n v="1025"/>
  </r>
  <r>
    <n v="20637"/>
    <x v="2"/>
    <n v="0.03"/>
    <n v="11.97"/>
    <n v="4.9800000000000004"/>
    <n v="483"/>
    <s v="Edgar McKenzie"/>
    <s v="Regular Air"/>
    <s v="Home Office"/>
    <s v="Office Supplies"/>
    <s v="Appliances"/>
    <s v="Small Box"/>
    <x v="197"/>
    <n v="0.57999999999999996"/>
    <s v="United States"/>
    <x v="2"/>
    <s v="Illinois"/>
    <s v="Oswego"/>
    <n v="60543"/>
    <d v="2015-01-27T00:00:00"/>
    <d v="2015-01-28T00:00:00"/>
    <n v="-18.190000000000001"/>
    <n v="6"/>
    <n v="73.180000000000007"/>
    <n v="90353"/>
    <s v="Low"/>
    <s v="Low Risk"/>
    <s v="Discount Applied"/>
    <s v="Other"/>
    <n v="1376"/>
  </r>
  <r>
    <n v="22864"/>
    <x v="1"/>
    <n v="0.06"/>
    <n v="3.36"/>
    <n v="6.27"/>
    <n v="483"/>
    <s v="Edgar McKenzie"/>
    <s v="Regular Air"/>
    <s v="Home Office"/>
    <s v="Office Supplies"/>
    <s v="Binders and Binder Accessories"/>
    <s v="Small Box"/>
    <x v="198"/>
    <n v="0.4"/>
    <s v="United States"/>
    <x v="2"/>
    <s v="Illinois"/>
    <s v="Oswego"/>
    <n v="60543"/>
    <d v="2015-04-23T00:00:00"/>
    <d v="2015-04-24T00:00:00"/>
    <n v="-24.057540000000003"/>
    <n v="2"/>
    <n v="8.82"/>
    <n v="90354"/>
    <s v="Low"/>
    <s v="Low Risk"/>
    <s v="Discount Applied"/>
    <s v="Other"/>
    <n v="1909"/>
  </r>
  <r>
    <n v="22865"/>
    <x v="1"/>
    <n v="7.0000000000000007E-2"/>
    <n v="699.99"/>
    <n v="24.49"/>
    <n v="483"/>
    <s v="Edgar McKenzie"/>
    <s v="Regular Air"/>
    <s v="Home Office"/>
    <s v="Technology"/>
    <s v="Copiers and Fax"/>
    <s v="Large Box"/>
    <x v="199"/>
    <n v="0.41"/>
    <s v="United States"/>
    <x v="2"/>
    <s v="Illinois"/>
    <s v="Oswego"/>
    <n v="60543"/>
    <d v="2015-04-23T00:00:00"/>
    <d v="2015-04-25T00:00:00"/>
    <n v="2583.5614799999998"/>
    <n v="9"/>
    <n v="5976.09"/>
    <n v="90354"/>
    <s v="High"/>
    <s v="Low Risk"/>
    <s v="Discount Applied"/>
    <s v="Other"/>
    <n v="71"/>
  </r>
  <r>
    <n v="20668"/>
    <x v="1"/>
    <n v="0.05"/>
    <n v="2.88"/>
    <n v="0.5"/>
    <n v="485"/>
    <s v="Edward Leonard"/>
    <s v="Regular Air"/>
    <s v="Home Office"/>
    <s v="Office Supplies"/>
    <s v="Labels"/>
    <s v="Small Box"/>
    <x v="200"/>
    <n v="0.36"/>
    <s v="United States"/>
    <x v="0"/>
    <s v="California"/>
    <s v="Fresno"/>
    <n v="93727"/>
    <d v="2015-03-18T00:00:00"/>
    <d v="2015-03-20T00:00:00"/>
    <n v="6.0512999999999995"/>
    <n v="3"/>
    <n v="8.77"/>
    <n v="91062"/>
    <s v="High"/>
    <s v="Low Risk"/>
    <s v="Discount Applied"/>
    <s v="Other"/>
    <n v="1912"/>
  </r>
  <r>
    <n v="23394"/>
    <x v="3"/>
    <n v="0.1"/>
    <n v="3.36"/>
    <n v="6.27"/>
    <n v="487"/>
    <s v="Molly Vincent"/>
    <s v="Express Air"/>
    <s v="Home Office"/>
    <s v="Office Supplies"/>
    <s v="Binders and Binder Accessories"/>
    <s v="Small Box"/>
    <x v="198"/>
    <n v="0.4"/>
    <s v="United States"/>
    <x v="1"/>
    <s v="Maine"/>
    <s v="Sanford"/>
    <n v="4073"/>
    <d v="2015-05-18T00:00:00"/>
    <d v="2015-05-19T00:00:00"/>
    <n v="-67.0565"/>
    <n v="5"/>
    <n v="20.87"/>
    <n v="91063"/>
    <s v="Low"/>
    <s v="Low Risk"/>
    <s v="Discount Applied"/>
    <s v="Other"/>
    <n v="1802"/>
  </r>
  <r>
    <n v="23395"/>
    <x v="3"/>
    <n v="7.0000000000000007E-2"/>
    <n v="12.28"/>
    <n v="4.8600000000000003"/>
    <n v="488"/>
    <s v="Ronnie Creech"/>
    <s v="Regular Air"/>
    <s v="Home Office"/>
    <s v="Office Supplies"/>
    <s v="Paper"/>
    <s v="Small Box"/>
    <x v="94"/>
    <n v="0.38"/>
    <s v="United States"/>
    <x v="1"/>
    <s v="Maine"/>
    <s v="South Portland"/>
    <n v="4106"/>
    <d v="2015-05-18T00:00:00"/>
    <d v="2015-05-20T00:00:00"/>
    <n v="-7.94"/>
    <n v="2"/>
    <n v="25.7"/>
    <n v="91063"/>
    <s v="Low"/>
    <s v="Low Risk"/>
    <s v="Discount Applied"/>
    <s v="Other"/>
    <n v="1760"/>
  </r>
  <r>
    <n v="23393"/>
    <x v="3"/>
    <n v="0.09"/>
    <n v="20.99"/>
    <n v="0.99"/>
    <n v="489"/>
    <s v="Eileen Cheek"/>
    <s v="Regular Air"/>
    <s v="Home Office"/>
    <s v="Technology"/>
    <s v="Telephones and Communication"/>
    <s v="Wrap Bag"/>
    <x v="201"/>
    <n v="0.56999999999999995"/>
    <s v="United States"/>
    <x v="1"/>
    <s v="Massachusetts"/>
    <s v="Norwood"/>
    <n v="2062"/>
    <d v="2015-05-18T00:00:00"/>
    <d v="2015-05-18T00:00:00"/>
    <n v="122.292"/>
    <n v="14"/>
    <n v="229.57"/>
    <n v="91063"/>
    <s v="High"/>
    <s v="Low Risk"/>
    <s v="Discount Applied"/>
    <s v="Other"/>
    <n v="930"/>
  </r>
  <r>
    <n v="1147"/>
    <x v="3"/>
    <n v="0.08"/>
    <n v="2.94"/>
    <n v="0.96"/>
    <n v="491"/>
    <s v="Toni Swanson"/>
    <s v="Regular Air"/>
    <s v="Home Office"/>
    <s v="Office Supplies"/>
    <s v="Pens &amp; Art Supplies"/>
    <s v="Wrap Bag"/>
    <x v="202"/>
    <n v="0.57999999999999996"/>
    <s v="United States"/>
    <x v="1"/>
    <s v="New York"/>
    <s v="New York City"/>
    <n v="10154"/>
    <d v="2015-05-15T00:00:00"/>
    <d v="2015-05-17T00:00:00"/>
    <n v="-2.12"/>
    <n v="23"/>
    <n v="66.7"/>
    <n v="8353"/>
    <s v="Low"/>
    <s v="Low Risk"/>
    <s v="Discount Applied"/>
    <s v="Other"/>
    <n v="1414"/>
  </r>
  <r>
    <n v="1450"/>
    <x v="2"/>
    <n v="0.01"/>
    <n v="4.9800000000000004"/>
    <n v="6.07"/>
    <n v="491"/>
    <s v="Toni Swanson"/>
    <s v="Regular Air"/>
    <s v="Home Office"/>
    <s v="Office Supplies"/>
    <s v="Paper"/>
    <s v="Small Box"/>
    <x v="46"/>
    <n v="0.36"/>
    <s v="United States"/>
    <x v="1"/>
    <s v="New York"/>
    <s v="New York City"/>
    <n v="10154"/>
    <d v="2015-02-10T00:00:00"/>
    <d v="2015-02-11T00:00:00"/>
    <n v="-69.069999999999993"/>
    <n v="41"/>
    <n v="217"/>
    <n v="10464"/>
    <s v="Low"/>
    <s v="Low Risk"/>
    <s v="Discount Applied"/>
    <s v="Other"/>
    <n v="950"/>
  </r>
  <r>
    <n v="914"/>
    <x v="2"/>
    <n v="0.02"/>
    <n v="1360.14"/>
    <n v="14.7"/>
    <n v="491"/>
    <s v="Toni Swanson"/>
    <s v="Delivery Truck"/>
    <s v="Home Office"/>
    <s v="Technology"/>
    <s v="Office Machines"/>
    <s v="Jumbo Drum"/>
    <x v="203"/>
    <n v="0.59"/>
    <s v="United States"/>
    <x v="1"/>
    <s v="New York"/>
    <s v="New York City"/>
    <n v="10154"/>
    <d v="2015-06-20T00:00:00"/>
    <d v="2015-06-22T00:00:00"/>
    <n v="2028.12"/>
    <n v="22"/>
    <n v="31670.6"/>
    <n v="6562"/>
    <s v="High"/>
    <s v="Low Risk"/>
    <s v="Discount Applied"/>
    <s v="Other"/>
    <n v="3"/>
  </r>
  <r>
    <n v="6046"/>
    <x v="1"/>
    <n v="0.02"/>
    <n v="9.06"/>
    <n v="9.86"/>
    <n v="491"/>
    <s v="Toni Swanson"/>
    <s v="Regular Air"/>
    <s v="Home Office"/>
    <s v="Office Supplies"/>
    <s v="Paper"/>
    <s v="Small Box"/>
    <x v="204"/>
    <n v="0.4"/>
    <s v="United States"/>
    <x v="1"/>
    <s v="New York"/>
    <s v="New York City"/>
    <n v="10154"/>
    <d v="2015-06-20T00:00:00"/>
    <d v="2015-06-22T00:00:00"/>
    <n v="-63.51"/>
    <n v="24"/>
    <n v="239.82"/>
    <n v="42852"/>
    <s v="Low"/>
    <s v="Low Risk"/>
    <s v="Discount Applied"/>
    <s v="Other"/>
    <n v="917"/>
  </r>
  <r>
    <n v="18757"/>
    <x v="1"/>
    <n v="0.02"/>
    <n v="6.48"/>
    <n v="6.6"/>
    <n v="493"/>
    <s v="Douglas Buck"/>
    <s v="Regular Air"/>
    <s v="Home Office"/>
    <s v="Office Supplies"/>
    <s v="Paper"/>
    <s v="Small Box"/>
    <x v="205"/>
    <n v="0.37"/>
    <s v="United States"/>
    <x v="0"/>
    <s v="Washington"/>
    <s v="Seatac"/>
    <n v="98158"/>
    <d v="2015-01-20T00:00:00"/>
    <d v="2015-01-22T00:00:00"/>
    <n v="-92.05"/>
    <n v="10"/>
    <n v="66.709999999999994"/>
    <n v="88906"/>
    <s v="Low"/>
    <s v="Low Risk"/>
    <s v="Discount Applied"/>
    <s v="Other"/>
    <n v="1413"/>
  </r>
  <r>
    <n v="18758"/>
    <x v="1"/>
    <n v="0.04"/>
    <n v="17.149999999999999"/>
    <n v="4.96"/>
    <n v="493"/>
    <s v="Douglas Buck"/>
    <s v="Regular Air"/>
    <s v="Home Office"/>
    <s v="Office Supplies"/>
    <s v="Storage &amp; Organization"/>
    <s v="Small Box"/>
    <x v="206"/>
    <n v="0.57999999999999996"/>
    <s v="United States"/>
    <x v="0"/>
    <s v="Washington"/>
    <s v="Seatac"/>
    <n v="98158"/>
    <d v="2015-01-20T00:00:00"/>
    <d v="2015-01-21T00:00:00"/>
    <n v="6.11"/>
    <n v="5"/>
    <n v="87.16"/>
    <n v="88906"/>
    <s v="High"/>
    <s v="Low Risk"/>
    <s v="Discount Applied"/>
    <s v="Other"/>
    <n v="1302"/>
  </r>
  <r>
    <n v="19146"/>
    <x v="3"/>
    <n v="0.06"/>
    <n v="8.32"/>
    <n v="2.38"/>
    <n v="494"/>
    <s v="Jimmy Alston Holder"/>
    <s v="Regular Air"/>
    <s v="Home Office"/>
    <s v="Technology"/>
    <s v="Computer Peripherals"/>
    <s v="Small Pack"/>
    <x v="207"/>
    <n v="0.74"/>
    <s v="United States"/>
    <x v="0"/>
    <s v="Washington"/>
    <s v="Seattle"/>
    <n v="98115"/>
    <d v="2015-05-15T00:00:00"/>
    <d v="2015-05-17T00:00:00"/>
    <n v="-36.630000000000003"/>
    <n v="12"/>
    <n v="101.26"/>
    <n v="88905"/>
    <s v="Low"/>
    <s v="Low Risk"/>
    <s v="Discount Applied"/>
    <s v="Other"/>
    <n v="1229"/>
  </r>
  <r>
    <n v="19147"/>
    <x v="3"/>
    <n v="0.08"/>
    <n v="2.94"/>
    <n v="0.96"/>
    <n v="494"/>
    <s v="Jimmy Alston Holder"/>
    <s v="Regular Air"/>
    <s v="Home Office"/>
    <s v="Office Supplies"/>
    <s v="Pens &amp; Art Supplies"/>
    <s v="Wrap Bag"/>
    <x v="202"/>
    <n v="0.57999999999999996"/>
    <s v="United States"/>
    <x v="0"/>
    <s v="Washington"/>
    <s v="Seattle"/>
    <n v="98115"/>
    <d v="2015-05-15T00:00:00"/>
    <d v="2015-05-17T00:00:00"/>
    <n v="-2.12"/>
    <n v="6"/>
    <n v="17.399999999999999"/>
    <n v="88905"/>
    <s v="Low"/>
    <s v="Low Risk"/>
    <s v="Discount Applied"/>
    <s v="Other"/>
    <n v="1847"/>
  </r>
  <r>
    <n v="19450"/>
    <x v="2"/>
    <n v="0.01"/>
    <n v="4.9800000000000004"/>
    <n v="6.07"/>
    <n v="494"/>
    <s v="Jimmy Alston Holder"/>
    <s v="Regular Air"/>
    <s v="Home Office"/>
    <s v="Office Supplies"/>
    <s v="Paper"/>
    <s v="Small Box"/>
    <x v="46"/>
    <n v="0.36"/>
    <s v="United States"/>
    <x v="0"/>
    <s v="Washington"/>
    <s v="Seattle"/>
    <n v="98115"/>
    <d v="2015-02-10T00:00:00"/>
    <d v="2015-02-11T00:00:00"/>
    <n v="-35.916399999999996"/>
    <n v="10"/>
    <n v="52.93"/>
    <n v="88907"/>
    <s v="Low"/>
    <s v="Low Risk"/>
    <s v="Discount Applied"/>
    <s v="Other"/>
    <n v="1514"/>
  </r>
  <r>
    <n v="18914"/>
    <x v="2"/>
    <n v="0.02"/>
    <n v="1360.14"/>
    <n v="14.7"/>
    <n v="494"/>
    <s v="Jimmy Alston Holder"/>
    <s v="Delivery Truck"/>
    <s v="Home Office"/>
    <s v="Technology"/>
    <s v="Office Machines"/>
    <s v="Jumbo Drum"/>
    <x v="203"/>
    <n v="0.59"/>
    <s v="United States"/>
    <x v="0"/>
    <s v="Washington"/>
    <s v="Seattle"/>
    <n v="98115"/>
    <d v="2015-06-20T00:00:00"/>
    <d v="2015-06-22T00:00:00"/>
    <n v="3042.18"/>
    <n v="6"/>
    <n v="8637.44"/>
    <n v="88908"/>
    <s v="High"/>
    <s v="Low Risk"/>
    <s v="Discount Applied"/>
    <s v="Other"/>
    <n v="33"/>
  </r>
  <r>
    <n v="24046"/>
    <x v="1"/>
    <n v="0.02"/>
    <n v="9.06"/>
    <n v="9.86"/>
    <n v="494"/>
    <s v="Jimmy Alston Holder"/>
    <s v="Regular Air"/>
    <s v="Home Office"/>
    <s v="Office Supplies"/>
    <s v="Paper"/>
    <s v="Small Box"/>
    <x v="204"/>
    <n v="0.4"/>
    <s v="United States"/>
    <x v="0"/>
    <s v="Washington"/>
    <s v="Seattle"/>
    <n v="98115"/>
    <d v="2015-06-20T00:00:00"/>
    <d v="2015-06-22T00:00:00"/>
    <n v="-31.754999999999999"/>
    <n v="6"/>
    <n v="59.95"/>
    <n v="88908"/>
    <s v="Low"/>
    <s v="Low Risk"/>
    <s v="Discount Applied"/>
    <s v="Other"/>
    <n v="1454"/>
  </r>
  <r>
    <n v="26315"/>
    <x v="2"/>
    <n v="7.0000000000000007E-2"/>
    <n v="152.47999999999999"/>
    <n v="6.5"/>
    <n v="497"/>
    <s v="Steve McKee"/>
    <s v="Regular Air"/>
    <s v="Home Office"/>
    <s v="Technology"/>
    <s v="Computer Peripherals"/>
    <s v="Small Box"/>
    <x v="208"/>
    <n v="0.74"/>
    <s v="United States"/>
    <x v="3"/>
    <s v="Tennessee"/>
    <s v="Murfreesboro"/>
    <n v="37130"/>
    <d v="2015-05-14T00:00:00"/>
    <d v="2015-05-16T00:00:00"/>
    <n v="171.83879999999999"/>
    <n v="35"/>
    <n v="5062.49"/>
    <n v="90706"/>
    <s v="High"/>
    <s v="Low Risk"/>
    <s v="Discount Applied"/>
    <s v="Other"/>
    <n v="92"/>
  </r>
  <r>
    <n v="18303"/>
    <x v="2"/>
    <n v="0.01"/>
    <n v="55.98"/>
    <n v="4.8600000000000003"/>
    <n v="507"/>
    <s v="Carol Saunders"/>
    <s v="Express Air"/>
    <s v="Home Office"/>
    <s v="Office Supplies"/>
    <s v="Paper"/>
    <s v="Small Box"/>
    <x v="209"/>
    <n v="0.36"/>
    <s v="United States"/>
    <x v="3"/>
    <s v="Kentucky"/>
    <s v="Bowling Green"/>
    <n v="42104"/>
    <d v="2015-04-18T00:00:00"/>
    <d v="2015-04-20T00:00:00"/>
    <n v="32.940899999999999"/>
    <n v="11"/>
    <n v="646.97"/>
    <n v="87357"/>
    <s v="High"/>
    <s v="Low Risk"/>
    <s v="Discount Applied"/>
    <s v="Other"/>
    <n v="555"/>
  </r>
  <r>
    <n v="18304"/>
    <x v="2"/>
    <n v="0.04"/>
    <n v="65.989999999999995"/>
    <n v="8.99"/>
    <n v="507"/>
    <s v="Carol Saunders"/>
    <s v="Regular Air"/>
    <s v="Home Office"/>
    <s v="Technology"/>
    <s v="Telephones and Communication"/>
    <s v="Small Box"/>
    <x v="210"/>
    <n v="0.56000000000000005"/>
    <s v="United States"/>
    <x v="3"/>
    <s v="Kentucky"/>
    <s v="Bowling Green"/>
    <n v="42104"/>
    <d v="2015-04-18T00:00:00"/>
    <d v="2015-04-19T00:00:00"/>
    <n v="131.334"/>
    <n v="17"/>
    <n v="946.29"/>
    <n v="87357"/>
    <s v="High"/>
    <s v="Low Risk"/>
    <s v="Discount Applied"/>
    <s v="Other"/>
    <n v="433"/>
  </r>
  <r>
    <n v="21958"/>
    <x v="0"/>
    <n v="0.01"/>
    <n v="20.98"/>
    <n v="53.03"/>
    <n v="508"/>
    <s v="Cameron Owens"/>
    <s v="Delivery Truck"/>
    <s v="Home Office"/>
    <s v="Office Supplies"/>
    <s v="Storage &amp; Organization"/>
    <s v="Jumbo Drum"/>
    <x v="211"/>
    <n v="0.78"/>
    <s v="United States"/>
    <x v="3"/>
    <s v="Kentucky"/>
    <s v="Covington"/>
    <n v="41011"/>
    <d v="2015-02-23T00:00:00"/>
    <d v="2015-02-23T00:00:00"/>
    <n v="-282.08179999999999"/>
    <n v="5"/>
    <n v="123"/>
    <n v="87356"/>
    <s v="Low"/>
    <s v="Low Risk"/>
    <s v="Discount Applied"/>
    <s v="Other"/>
    <n v="1156"/>
  </r>
  <r>
    <n v="18305"/>
    <x v="2"/>
    <n v="0.01"/>
    <n v="128.24"/>
    <n v="12.65"/>
    <n v="508"/>
    <s v="Cameron Owens"/>
    <s v="Regular Air"/>
    <s v="Home Office"/>
    <s v="Furniture"/>
    <s v="Chairs &amp; Chairmats"/>
    <s v="Medium Box"/>
    <x v="212"/>
    <m/>
    <s v="United States"/>
    <x v="3"/>
    <s v="Kentucky"/>
    <s v="Covington"/>
    <n v="41011"/>
    <d v="2015-04-18T00:00:00"/>
    <d v="2015-04-21T00:00:00"/>
    <n v="140.1354"/>
    <n v="4"/>
    <n v="554.08000000000004"/>
    <n v="87357"/>
    <s v="High"/>
    <s v="High Risk"/>
    <s v="Discount Applied"/>
    <s v="Other"/>
    <n v="614"/>
  </r>
  <r>
    <n v="19895"/>
    <x v="4"/>
    <n v="0.02"/>
    <n v="48.04"/>
    <n v="5.09"/>
    <n v="510"/>
    <s v="Gregory Rao"/>
    <s v="Regular Air"/>
    <s v="Home Office"/>
    <s v="Office Supplies"/>
    <s v="Paper"/>
    <s v="Small Box"/>
    <x v="213"/>
    <n v="0.37"/>
    <s v="United States"/>
    <x v="0"/>
    <s v="California"/>
    <s v="Manteca"/>
    <n v="95336"/>
    <d v="2015-01-13T00:00:00"/>
    <d v="2015-01-13T00:00:00"/>
    <n v="105.25259999999999"/>
    <n v="3"/>
    <n v="152.54"/>
    <n v="90058"/>
    <s v="High"/>
    <s v="Low Risk"/>
    <s v="Discount Applied"/>
    <s v="Other"/>
    <n v="1073"/>
  </r>
  <r>
    <n v="20007"/>
    <x v="2"/>
    <n v="0.03"/>
    <n v="6.37"/>
    <n v="5.19"/>
    <n v="510"/>
    <s v="Gregory Rao"/>
    <s v="Regular Air"/>
    <s v="Home Office"/>
    <s v="Office Supplies"/>
    <s v="Binders and Binder Accessories"/>
    <s v="Small Box"/>
    <x v="214"/>
    <n v="0.38"/>
    <s v="United States"/>
    <x v="0"/>
    <s v="California"/>
    <s v="Manteca"/>
    <n v="95336"/>
    <d v="2015-02-01T00:00:00"/>
    <d v="2015-02-02T00:00:00"/>
    <n v="-29.092700000000001"/>
    <n v="14"/>
    <n v="89.79"/>
    <n v="90059"/>
    <s v="Low"/>
    <s v="Low Risk"/>
    <s v="Discount Applied"/>
    <s v="Other"/>
    <n v="1286"/>
  </r>
  <r>
    <n v="20216"/>
    <x v="4"/>
    <n v="7.0000000000000007E-2"/>
    <n v="12.64"/>
    <n v="4.9800000000000004"/>
    <n v="518"/>
    <s v="Mark Ritchie"/>
    <s v="Regular Air"/>
    <s v="Home Office"/>
    <s v="Furniture"/>
    <s v="Office Furnishings"/>
    <s v="Small Pack"/>
    <x v="215"/>
    <n v="0.48"/>
    <s v="United States"/>
    <x v="2"/>
    <s v="Missouri"/>
    <s v="Clayton"/>
    <n v="63105"/>
    <d v="2015-06-05T00:00:00"/>
    <d v="2015-06-12T00:00:00"/>
    <n v="113.41499999999999"/>
    <n v="16"/>
    <n v="199.76"/>
    <n v="90867"/>
    <s v="High"/>
    <s v="Low Risk"/>
    <s v="Discount Applied"/>
    <s v="Other"/>
    <n v="986"/>
  </r>
  <r>
    <n v="23200"/>
    <x v="3"/>
    <n v="0.02"/>
    <n v="150.97999999999999"/>
    <n v="13.99"/>
    <n v="522"/>
    <s v="Aaron Riggs"/>
    <s v="Express Air"/>
    <s v="Home Office"/>
    <s v="Technology"/>
    <s v="Office Machines"/>
    <s v="Medium Box"/>
    <x v="216"/>
    <n v="0.38"/>
    <s v="United States"/>
    <x v="0"/>
    <s v="Oregon"/>
    <s v="Redmond"/>
    <n v="97756"/>
    <d v="2015-06-22T00:00:00"/>
    <d v="2015-06-24T00:00:00"/>
    <n v="26.099999999999998"/>
    <n v="3"/>
    <n v="480.37"/>
    <n v="89327"/>
    <s v="High"/>
    <s v="Low Risk"/>
    <s v="Discount Applied"/>
    <s v="Other"/>
    <n v="652"/>
  </r>
  <r>
    <n v="23201"/>
    <x v="3"/>
    <n v="0.1"/>
    <n v="5.43"/>
    <n v="0.95"/>
    <n v="522"/>
    <s v="Aaron Riggs"/>
    <s v="Regular Air"/>
    <s v="Home Office"/>
    <s v="Office Supplies"/>
    <s v="Paper"/>
    <s v="Wrap Bag"/>
    <x v="217"/>
    <n v="0.36"/>
    <s v="United States"/>
    <x v="0"/>
    <s v="Oregon"/>
    <s v="Redmond"/>
    <n v="97756"/>
    <d v="2015-06-22T00:00:00"/>
    <d v="2015-06-24T00:00:00"/>
    <n v="-2.58"/>
    <n v="1"/>
    <n v="5.76"/>
    <n v="89327"/>
    <s v="Low"/>
    <s v="Low Risk"/>
    <s v="Discount Applied"/>
    <s v="Other"/>
    <n v="1935"/>
  </r>
  <r>
    <n v="23202"/>
    <x v="3"/>
    <n v="0.01"/>
    <n v="179.29"/>
    <n v="29.21"/>
    <n v="522"/>
    <s v="Aaron Riggs"/>
    <s v="Delivery Truck"/>
    <s v="Home Office"/>
    <s v="Furniture"/>
    <s v="Tables"/>
    <s v="Jumbo Box"/>
    <x v="218"/>
    <n v="0.74"/>
    <s v="United States"/>
    <x v="0"/>
    <s v="Oregon"/>
    <s v="Redmond"/>
    <n v="97756"/>
    <d v="2015-06-22T00:00:00"/>
    <d v="2015-06-23T00:00:00"/>
    <n v="2800.12"/>
    <n v="21"/>
    <n v="3112.13"/>
    <n v="89327"/>
    <s v="High"/>
    <s v="Low Risk"/>
    <s v="Discount Applied"/>
    <s v="Other"/>
    <n v="155"/>
  </r>
  <r>
    <n v="21517"/>
    <x v="1"/>
    <n v="0.03"/>
    <n v="1270.99"/>
    <n v="19.989999999999998"/>
    <n v="524"/>
    <s v="Gina McKnight"/>
    <s v="Regular Air"/>
    <s v="Home Office"/>
    <s v="Office Supplies"/>
    <s v="Binders and Binder Accessories"/>
    <s v="Small Box"/>
    <x v="219"/>
    <n v="0.35"/>
    <s v="United States"/>
    <x v="3"/>
    <s v="Tennessee"/>
    <s v="Farragut"/>
    <n v="37922"/>
    <d v="2015-01-20T00:00:00"/>
    <d v="2015-01-22T00:00:00"/>
    <n v="363.55199999999996"/>
    <n v="2"/>
    <n v="2589.0100000000002"/>
    <n v="91127"/>
    <s v="High"/>
    <s v="Low Risk"/>
    <s v="Discount Applied"/>
    <s v="Other"/>
    <n v="184"/>
  </r>
  <r>
    <n v="21518"/>
    <x v="1"/>
    <n v="7.0000000000000007E-2"/>
    <n v="2036.48"/>
    <n v="14.7"/>
    <n v="524"/>
    <s v="Gina McKnight"/>
    <s v="Delivery Truck"/>
    <s v="Home Office"/>
    <s v="Technology"/>
    <s v="Office Machines"/>
    <s v="Jumbo Drum"/>
    <x v="220"/>
    <n v="0.55000000000000004"/>
    <s v="United States"/>
    <x v="3"/>
    <s v="Tennessee"/>
    <s v="Farragut"/>
    <n v="37922"/>
    <d v="2015-01-20T00:00:00"/>
    <d v="2015-01-22T00:00:00"/>
    <n v="-11.536000000000001"/>
    <n v="1"/>
    <n v="1893.93"/>
    <n v="91127"/>
    <s v="Low"/>
    <s v="Low Risk"/>
    <s v="Discount Applied"/>
    <s v="Other"/>
    <n v="255"/>
  </r>
  <r>
    <n v="22176"/>
    <x v="0"/>
    <n v="0.09"/>
    <n v="17.98"/>
    <n v="8.51"/>
    <n v="526"/>
    <s v="April Hu"/>
    <s v="Regular Air"/>
    <s v="Home Office"/>
    <s v="Technology"/>
    <s v="Office Machines"/>
    <s v="Medium Box"/>
    <x v="18"/>
    <n v="0.4"/>
    <s v="United States"/>
    <x v="0"/>
    <s v="Arizona"/>
    <s v="Mesa"/>
    <n v="85204"/>
    <d v="2015-05-25T00:00:00"/>
    <d v="2015-05-27T00:00:00"/>
    <n v="-6.6120000000000108"/>
    <n v="12"/>
    <n v="211.13"/>
    <n v="90026"/>
    <s v="Low"/>
    <s v="Low Risk"/>
    <s v="Discount Applied"/>
    <s v="Other"/>
    <n v="958"/>
  </r>
  <r>
    <n v="20494"/>
    <x v="1"/>
    <n v="0"/>
    <n v="1.88"/>
    <n v="1.49"/>
    <n v="526"/>
    <s v="April Hu"/>
    <s v="Regular Air"/>
    <s v="Home Office"/>
    <s v="Office Supplies"/>
    <s v="Binders and Binder Accessories"/>
    <s v="Small Box"/>
    <x v="83"/>
    <n v="0.37"/>
    <s v="United States"/>
    <x v="0"/>
    <s v="Arizona"/>
    <s v="Mesa"/>
    <n v="85204"/>
    <d v="2015-01-17T00:00:00"/>
    <d v="2015-01-18T00:00:00"/>
    <n v="-15.5595"/>
    <n v="13"/>
    <n v="25.39"/>
    <n v="90027"/>
    <s v="Low"/>
    <s v="Low Risk"/>
    <s v="No Discount"/>
    <s v="Other"/>
    <n v="1762"/>
  </r>
  <r>
    <n v="20495"/>
    <x v="1"/>
    <n v="0.06"/>
    <n v="5.78"/>
    <n v="5.67"/>
    <n v="526"/>
    <s v="April Hu"/>
    <s v="Regular Air"/>
    <s v="Home Office"/>
    <s v="Office Supplies"/>
    <s v="Paper"/>
    <s v="Small Box"/>
    <x v="221"/>
    <n v="0.36"/>
    <s v="United States"/>
    <x v="0"/>
    <s v="Arizona"/>
    <s v="Mesa"/>
    <n v="85204"/>
    <d v="2015-01-17T00:00:00"/>
    <d v="2015-01-18T00:00:00"/>
    <n v="-108.19"/>
    <n v="15"/>
    <n v="87.27"/>
    <n v="90027"/>
    <s v="Low"/>
    <s v="Low Risk"/>
    <s v="Discount Applied"/>
    <s v="Other"/>
    <n v="1299"/>
  </r>
  <r>
    <n v="26210"/>
    <x v="4"/>
    <n v="0"/>
    <n v="15.99"/>
    <n v="13.18"/>
    <n v="535"/>
    <s v="Jill Clements"/>
    <s v="Regular Air"/>
    <s v="Home Office"/>
    <s v="Office Supplies"/>
    <s v="Binders and Binder Accessories"/>
    <s v="Small Box"/>
    <x v="222"/>
    <n v="0.37"/>
    <s v="United States"/>
    <x v="3"/>
    <s v="Virginia"/>
    <s v="Montclair"/>
    <n v="22025"/>
    <d v="2015-04-21T00:00:00"/>
    <d v="2015-04-25T00:00:00"/>
    <n v="46.488"/>
    <n v="23"/>
    <n v="403.25"/>
    <n v="88511"/>
    <s v="High"/>
    <s v="Low Risk"/>
    <s v="No Discount"/>
    <s v="Other"/>
    <n v="715"/>
  </r>
  <r>
    <n v="20811"/>
    <x v="3"/>
    <n v="0.05"/>
    <n v="59.78"/>
    <n v="10.29"/>
    <n v="539"/>
    <s v="Alice Coley"/>
    <s v="Regular Air"/>
    <s v="Home Office"/>
    <s v="Office Supplies"/>
    <s v="Binders and Binder Accessories"/>
    <s v="Small Box"/>
    <x v="223"/>
    <n v="0.39"/>
    <s v="United States"/>
    <x v="2"/>
    <s v="Illinois"/>
    <s v="Urbana"/>
    <n v="61801"/>
    <d v="2015-05-14T00:00:00"/>
    <d v="2015-05-15T00:00:00"/>
    <n v="159.52970000000005"/>
    <n v="7"/>
    <n v="414.49"/>
    <n v="91174"/>
    <s v="High"/>
    <s v="Low Risk"/>
    <s v="Discount Applied"/>
    <s v="Other"/>
    <n v="705"/>
  </r>
  <r>
    <n v="20812"/>
    <x v="3"/>
    <n v="0.08"/>
    <n v="20.99"/>
    <n v="1.25"/>
    <n v="540"/>
    <s v="Ruth Lamm"/>
    <s v="Regular Air"/>
    <s v="Home Office"/>
    <s v="Technology"/>
    <s v="Telephones and Communication"/>
    <s v="Small Pack"/>
    <x v="224"/>
    <n v="0.83"/>
    <s v="United States"/>
    <x v="2"/>
    <s v="Illinois"/>
    <s v="Vernon Hills"/>
    <n v="60061"/>
    <d v="2015-05-14T00:00:00"/>
    <d v="2015-05-16T00:00:00"/>
    <n v="15.371400000000008"/>
    <n v="28"/>
    <n v="469.69"/>
    <n v="91174"/>
    <s v="High"/>
    <s v="Low Risk"/>
    <s v="Discount Applied"/>
    <s v="Other"/>
    <n v="661"/>
  </r>
  <r>
    <n v="24783"/>
    <x v="3"/>
    <n v="0.05"/>
    <n v="204.1"/>
    <n v="13.99"/>
    <n v="540"/>
    <s v="Ruth Lamm"/>
    <s v="Regular Air"/>
    <s v="Home Office"/>
    <s v="Technology"/>
    <s v="Office Machines"/>
    <s v="Medium Box"/>
    <x v="225"/>
    <n v="0.37"/>
    <s v="United States"/>
    <x v="2"/>
    <s v="Illinois"/>
    <s v="Vernon Hills"/>
    <n v="60061"/>
    <d v="2015-05-23T00:00:00"/>
    <d v="2015-05-25T00:00:00"/>
    <n v="5924.1122999999998"/>
    <n v="41"/>
    <n v="8585.67"/>
    <n v="91175"/>
    <s v="High"/>
    <s v="Low Risk"/>
    <s v="Discount Applied"/>
    <s v="Other"/>
    <n v="34"/>
  </r>
  <r>
    <n v="23401"/>
    <x v="1"/>
    <n v="0.03"/>
    <n v="13.73"/>
    <n v="6.85"/>
    <n v="547"/>
    <s v="Henry Ball"/>
    <s v="Express Air"/>
    <s v="Home Office"/>
    <s v="Furniture"/>
    <s v="Office Furnishings"/>
    <s v="Wrap Bag"/>
    <x v="226"/>
    <n v="0.54"/>
    <s v="United States"/>
    <x v="1"/>
    <s v="West Virginia"/>
    <s v="Morgantown"/>
    <n v="26501"/>
    <d v="2015-06-14T00:00:00"/>
    <d v="2015-06-15T00:00:00"/>
    <n v="39.585299999999997"/>
    <n v="4"/>
    <n v="57.37"/>
    <n v="86250"/>
    <s v="High"/>
    <s v="Low Risk"/>
    <s v="Discount Applied"/>
    <s v="Other"/>
    <n v="1476"/>
  </r>
  <r>
    <n v="25806"/>
    <x v="1"/>
    <n v="0.02"/>
    <n v="7.1"/>
    <n v="6.05"/>
    <n v="549"/>
    <s v="Dennis Boykin Townsend"/>
    <s v="Regular Air"/>
    <s v="Home Office"/>
    <s v="Office Supplies"/>
    <s v="Binders and Binder Accessories"/>
    <s v="Small Box"/>
    <x v="227"/>
    <n v="0.39"/>
    <s v="United States"/>
    <x v="0"/>
    <s v="New Mexico"/>
    <s v="Roswell"/>
    <n v="88201"/>
    <d v="2015-01-20T00:00:00"/>
    <d v="2015-01-20T00:00:00"/>
    <n v="-66.378"/>
    <n v="9"/>
    <n v="66.319999999999993"/>
    <n v="90908"/>
    <s v="Low"/>
    <s v="Low Risk"/>
    <s v="Discount Applied"/>
    <s v="Other"/>
    <n v="1418"/>
  </r>
  <r>
    <n v="24132"/>
    <x v="0"/>
    <n v="0.05"/>
    <n v="1.68"/>
    <n v="1.57"/>
    <n v="550"/>
    <s v="Edna Monroe Talley"/>
    <s v="Regular Air"/>
    <s v="Home Office"/>
    <s v="Office Supplies"/>
    <s v="Pens &amp; Art Supplies"/>
    <s v="Wrap Bag"/>
    <x v="15"/>
    <n v="0.59"/>
    <s v="United States"/>
    <x v="2"/>
    <s v="Texas"/>
    <s v="Seguin"/>
    <n v="78155"/>
    <d v="2015-01-30T00:00:00"/>
    <d v="2015-01-31T00:00:00"/>
    <n v="-33.340000000000003"/>
    <n v="11"/>
    <n v="18.75"/>
    <n v="90909"/>
    <s v="Low"/>
    <s v="Low Risk"/>
    <s v="Discount Applied"/>
    <s v="Other"/>
    <n v="1828"/>
  </r>
  <r>
    <n v="24133"/>
    <x v="0"/>
    <n v="0.1"/>
    <n v="218.75"/>
    <n v="69.64"/>
    <n v="550"/>
    <s v="Edna Monroe Talley"/>
    <s v="Delivery Truck"/>
    <s v="Home Office"/>
    <s v="Furniture"/>
    <s v="Tables"/>
    <s v="Jumbo Box"/>
    <x v="228"/>
    <n v="0.77"/>
    <s v="United States"/>
    <x v="2"/>
    <s v="Texas"/>
    <s v="Seguin"/>
    <n v="78155"/>
    <d v="2015-01-30T00:00:00"/>
    <d v="2015-02-01T00:00:00"/>
    <n v="-201.27599999999998"/>
    <n v="1"/>
    <n v="188.51"/>
    <n v="90909"/>
    <s v="Low"/>
    <s v="Low Risk"/>
    <s v="Discount Applied"/>
    <s v="Other"/>
    <n v="1013"/>
  </r>
  <r>
    <n v="23209"/>
    <x v="3"/>
    <n v="0.06"/>
    <n v="549.99"/>
    <n v="49"/>
    <n v="550"/>
    <s v="Edna Monroe Talley"/>
    <s v="Delivery Truck"/>
    <s v="Home Office"/>
    <s v="Technology"/>
    <s v="Copiers and Fax"/>
    <s v="Jumbo Drum"/>
    <x v="229"/>
    <n v="0.35"/>
    <s v="United States"/>
    <x v="2"/>
    <s v="Texas"/>
    <s v="Seguin"/>
    <n v="78155"/>
    <d v="2015-06-12T00:00:00"/>
    <d v="2015-06-13T00:00:00"/>
    <n v="4637.4071999999996"/>
    <n v="13"/>
    <n v="6720.88"/>
    <n v="90910"/>
    <s v="High"/>
    <s v="Low Risk"/>
    <s v="Discount Applied"/>
    <s v="Other"/>
    <n v="57"/>
  </r>
  <r>
    <n v="23210"/>
    <x v="3"/>
    <n v="0.08"/>
    <n v="115.99"/>
    <n v="5.99"/>
    <n v="550"/>
    <s v="Edna Monroe Talley"/>
    <s v="Express Air"/>
    <s v="Home Office"/>
    <s v="Technology"/>
    <s v="Telephones and Communication"/>
    <s v="Small Box"/>
    <x v="230"/>
    <n v="0.56999999999999995"/>
    <s v="United States"/>
    <x v="2"/>
    <s v="Texas"/>
    <s v="Seguin"/>
    <n v="78155"/>
    <d v="2015-06-12T00:00:00"/>
    <d v="2015-06-13T00:00:00"/>
    <n v="-239.54149999999998"/>
    <n v="1"/>
    <n v="102.21"/>
    <n v="90910"/>
    <s v="Low"/>
    <s v="Low Risk"/>
    <s v="Discount Applied"/>
    <s v="Other"/>
    <n v="1225"/>
  </r>
  <r>
    <n v="24134"/>
    <x v="0"/>
    <n v="0"/>
    <n v="15.04"/>
    <n v="1.97"/>
    <n v="551"/>
    <s v="Peggy Chan"/>
    <s v="Regular Air"/>
    <s v="Home Office"/>
    <s v="Office Supplies"/>
    <s v="Paper"/>
    <s v="Wrap Bag"/>
    <x v="231"/>
    <n v="0.39"/>
    <s v="United States"/>
    <x v="2"/>
    <s v="Texas"/>
    <s v="Sherman"/>
    <n v="75090"/>
    <d v="2015-01-30T00:00:00"/>
    <d v="2015-02-01T00:00:00"/>
    <n v="21.514199999999999"/>
    <n v="2"/>
    <n v="31.18"/>
    <n v="90909"/>
    <s v="High"/>
    <s v="Low Risk"/>
    <s v="No Discount"/>
    <s v="Other"/>
    <n v="1706"/>
  </r>
  <r>
    <n v="2368"/>
    <x v="3"/>
    <n v="0"/>
    <n v="6.88"/>
    <n v="2"/>
    <n v="553"/>
    <s v="Kristine Connolly"/>
    <s v="Express Air"/>
    <s v="Home Office"/>
    <s v="Office Supplies"/>
    <s v="Paper"/>
    <s v="Wrap Bag"/>
    <x v="232"/>
    <n v="0.39"/>
    <s v="United States"/>
    <x v="0"/>
    <s v="California"/>
    <s v="Los Angeles"/>
    <n v="90008"/>
    <d v="2015-01-28T00:00:00"/>
    <d v="2015-01-29T00:00:00"/>
    <n v="34.068000000000005"/>
    <n v="36"/>
    <n v="267.52999999999997"/>
    <n v="17155"/>
    <s v="High"/>
    <s v="Low Risk"/>
    <s v="No Discount"/>
    <s v="Other"/>
    <n v="869"/>
  </r>
  <r>
    <n v="349"/>
    <x v="1"/>
    <n v="7.0000000000000007E-2"/>
    <n v="2036.48"/>
    <n v="14.7"/>
    <n v="553"/>
    <s v="Kristine Connolly"/>
    <s v="Delivery Truck"/>
    <s v="Home Office"/>
    <s v="Technology"/>
    <s v="Office Machines"/>
    <s v="Jumbo Drum"/>
    <x v="220"/>
    <n v="0.55000000000000004"/>
    <s v="United States"/>
    <x v="0"/>
    <s v="California"/>
    <s v="Los Angeles"/>
    <n v="90008"/>
    <d v="2015-02-21T00:00:00"/>
    <d v="2015-02-21T00:00:00"/>
    <n v="4073.25"/>
    <n v="25"/>
    <n v="43046.2"/>
    <n v="2433"/>
    <s v="High"/>
    <s v="Low Risk"/>
    <s v="Discount Applied"/>
    <s v="Other"/>
    <n v="2"/>
  </r>
  <r>
    <n v="1115"/>
    <x v="4"/>
    <n v="0.01"/>
    <n v="4.9800000000000004"/>
    <n v="7.44"/>
    <n v="553"/>
    <s v="Kristine Connolly"/>
    <s v="Regular Air"/>
    <s v="Home Office"/>
    <s v="Office Supplies"/>
    <s v="Paper"/>
    <s v="Small Box"/>
    <x v="130"/>
    <n v="0.36"/>
    <s v="United States"/>
    <x v="0"/>
    <s v="California"/>
    <s v="Los Angeles"/>
    <n v="90008"/>
    <d v="2015-04-15T00:00:00"/>
    <d v="2015-04-24T00:00:00"/>
    <n v="-179.59199999999998"/>
    <n v="63"/>
    <n v="330.21"/>
    <n v="8165"/>
    <s v="Low"/>
    <s v="Low Risk"/>
    <s v="Discount Applied"/>
    <s v="Other"/>
    <n v="790"/>
  </r>
  <r>
    <n v="64"/>
    <x v="3"/>
    <n v="0.08"/>
    <n v="124.49"/>
    <n v="51.94"/>
    <n v="553"/>
    <s v="Kristine Connolly"/>
    <s v="Delivery Truck"/>
    <s v="Home Office"/>
    <s v="Furniture"/>
    <s v="Tables"/>
    <s v="Jumbo Box"/>
    <x v="156"/>
    <n v="0.63"/>
    <s v="United States"/>
    <x v="0"/>
    <s v="California"/>
    <s v="Los Angeles"/>
    <n v="90008"/>
    <d v="2015-06-18T00:00:00"/>
    <d v="2015-06-19T00:00:00"/>
    <n v="-500.38"/>
    <n v="56"/>
    <n v="6831.37"/>
    <n v="359"/>
    <s v="Low"/>
    <s v="Low Risk"/>
    <s v="Discount Applied"/>
    <s v="Other"/>
    <n v="56"/>
  </r>
  <r>
    <n v="18349"/>
    <x v="1"/>
    <n v="7.0000000000000007E-2"/>
    <n v="2036.48"/>
    <n v="14.7"/>
    <n v="555"/>
    <s v="Walter Young"/>
    <s v="Delivery Truck"/>
    <s v="Home Office"/>
    <s v="Technology"/>
    <s v="Office Machines"/>
    <s v="Jumbo Drum"/>
    <x v="220"/>
    <n v="0.55000000000000004"/>
    <s v="United States"/>
    <x v="0"/>
    <s v="Utah"/>
    <s v="Pleasant Grove"/>
    <n v="84062"/>
    <d v="2015-02-21T00:00:00"/>
    <d v="2015-02-21T00:00:00"/>
    <n v="6028.41"/>
    <n v="6"/>
    <n v="10331.09"/>
    <n v="86190"/>
    <s v="High"/>
    <s v="Low Risk"/>
    <s v="Discount Applied"/>
    <s v="Other"/>
    <n v="18"/>
  </r>
  <r>
    <n v="19115"/>
    <x v="4"/>
    <n v="0.01"/>
    <n v="4.9800000000000004"/>
    <n v="7.44"/>
    <n v="555"/>
    <s v="Walter Young"/>
    <s v="Regular Air"/>
    <s v="Home Office"/>
    <s v="Office Supplies"/>
    <s v="Paper"/>
    <s v="Small Box"/>
    <x v="130"/>
    <n v="0.36"/>
    <s v="United States"/>
    <x v="0"/>
    <s v="Utah"/>
    <s v="Pleasant Grove"/>
    <n v="84062"/>
    <d v="2015-04-15T00:00:00"/>
    <d v="2015-04-24T00:00:00"/>
    <n v="-161.6328"/>
    <n v="16"/>
    <n v="83.86"/>
    <n v="86191"/>
    <s v="Low"/>
    <s v="Low Risk"/>
    <s v="Discount Applied"/>
    <s v="Other"/>
    <n v="1320"/>
  </r>
  <r>
    <n v="18064"/>
    <x v="3"/>
    <n v="0.08"/>
    <n v="124.49"/>
    <n v="51.94"/>
    <n v="555"/>
    <s v="Walter Young"/>
    <s v="Delivery Truck"/>
    <s v="Home Office"/>
    <s v="Furniture"/>
    <s v="Tables"/>
    <s v="Jumbo Box"/>
    <x v="156"/>
    <n v="0.63"/>
    <s v="United States"/>
    <x v="0"/>
    <s v="Utah"/>
    <s v="Pleasant Grove"/>
    <n v="84062"/>
    <d v="2015-06-18T00:00:00"/>
    <d v="2015-06-19T00:00:00"/>
    <n v="-250.19"/>
    <n v="14"/>
    <n v="1707.84"/>
    <n v="86192"/>
    <s v="Low"/>
    <s v="Low Risk"/>
    <s v="Discount Applied"/>
    <s v="Other"/>
    <n v="290"/>
  </r>
  <r>
    <n v="20368"/>
    <x v="3"/>
    <n v="0"/>
    <n v="6.88"/>
    <n v="2"/>
    <n v="556"/>
    <s v="Kristina Sanders"/>
    <s v="Express Air"/>
    <s v="Home Office"/>
    <s v="Office Supplies"/>
    <s v="Paper"/>
    <s v="Wrap Bag"/>
    <x v="232"/>
    <n v="0.39"/>
    <s v="United States"/>
    <x v="0"/>
    <s v="Utah"/>
    <s v="Provo"/>
    <n v="84604"/>
    <d v="2015-01-28T00:00:00"/>
    <d v="2015-01-29T00:00:00"/>
    <n v="46.147199999999991"/>
    <n v="9"/>
    <n v="66.88"/>
    <n v="86189"/>
    <s v="High"/>
    <s v="Low Risk"/>
    <s v="No Discount"/>
    <s v="Other"/>
    <n v="1410"/>
  </r>
  <r>
    <n v="20369"/>
    <x v="3"/>
    <n v="0.03"/>
    <n v="32.479999999999997"/>
    <n v="35"/>
    <n v="556"/>
    <s v="Kristina Sanders"/>
    <s v="Express Air"/>
    <s v="Home Office"/>
    <s v="Office Supplies"/>
    <s v="Storage &amp; Organization"/>
    <s v="Large Box"/>
    <x v="233"/>
    <n v="0.81"/>
    <s v="United States"/>
    <x v="0"/>
    <s v="Utah"/>
    <s v="Provo"/>
    <n v="84604"/>
    <d v="2015-01-28T00:00:00"/>
    <d v="2015-01-28T00:00:00"/>
    <n v="-1116.3348000000001"/>
    <n v="8"/>
    <n v="274.91000000000003"/>
    <n v="86189"/>
    <s v="Low"/>
    <s v="Low Risk"/>
    <s v="Discount Applied"/>
    <s v="Other"/>
    <n v="857"/>
  </r>
  <r>
    <n v="21966"/>
    <x v="2"/>
    <n v="0.02"/>
    <n v="280.98"/>
    <n v="57"/>
    <n v="568"/>
    <s v="Peter McConnell"/>
    <s v="Delivery Truck"/>
    <s v="Home Office"/>
    <s v="Furniture"/>
    <s v="Chairs &amp; Chairmats"/>
    <s v="Jumbo Drum"/>
    <x v="234"/>
    <n v="0.78"/>
    <s v="United States"/>
    <x v="3"/>
    <s v="Mississippi"/>
    <s v="Columbus"/>
    <n v="39701"/>
    <d v="2015-03-04T00:00:00"/>
    <d v="2015-03-05T00:00:00"/>
    <n v="1141.7939999999999"/>
    <n v="4"/>
    <n v="1128.74"/>
    <n v="88879"/>
    <s v="High"/>
    <s v="Low Risk"/>
    <s v="Discount Applied"/>
    <s v="Other"/>
    <n v="392"/>
  </r>
  <r>
    <n v="22667"/>
    <x v="1"/>
    <n v="0.09"/>
    <n v="70.97"/>
    <n v="3.5"/>
    <n v="568"/>
    <s v="Peter McConnell"/>
    <s v="Regular Air"/>
    <s v="Home Office"/>
    <s v="Office Supplies"/>
    <s v="Appliances"/>
    <s v="Small Box"/>
    <x v="235"/>
    <n v="0.59"/>
    <s v="United States"/>
    <x v="3"/>
    <s v="Mississippi"/>
    <s v="Columbus"/>
    <n v="39701"/>
    <d v="2015-04-15T00:00:00"/>
    <d v="2015-04-15T00:00:00"/>
    <n v="-99.568000000000012"/>
    <n v="12"/>
    <n v="805.99"/>
    <n v="88880"/>
    <s v="Low"/>
    <s v="Low Risk"/>
    <s v="Discount Applied"/>
    <s v="Other"/>
    <n v="488"/>
  </r>
  <r>
    <n v="22736"/>
    <x v="3"/>
    <n v="0.08"/>
    <n v="67.28"/>
    <n v="19.989999999999998"/>
    <n v="568"/>
    <s v="Peter McConnell"/>
    <s v="Express Air"/>
    <s v="Home Office"/>
    <s v="Office Supplies"/>
    <s v="Binders and Binder Accessories"/>
    <s v="Small Box"/>
    <x v="236"/>
    <n v="0.4"/>
    <s v="United States"/>
    <x v="3"/>
    <s v="Mississippi"/>
    <s v="Columbus"/>
    <n v="39701"/>
    <d v="2015-04-01T00:00:00"/>
    <d v="2015-04-03T00:00:00"/>
    <n v="224.85059999999999"/>
    <n v="16"/>
    <n v="1066.54"/>
    <n v="88882"/>
    <s v="High"/>
    <s v="Low Risk"/>
    <s v="Discount Applied"/>
    <s v="Other"/>
    <n v="402"/>
  </r>
  <r>
    <n v="26038"/>
    <x v="4"/>
    <n v="0.06"/>
    <n v="7.99"/>
    <n v="5.03"/>
    <n v="570"/>
    <s v="Katharine Bass"/>
    <s v="Regular Air"/>
    <s v="Home Office"/>
    <s v="Technology"/>
    <s v="Telephones and Communication"/>
    <s v="Medium Box"/>
    <x v="145"/>
    <n v="0.6"/>
    <s v="United States"/>
    <x v="0"/>
    <s v="Nevada"/>
    <s v="Henderson"/>
    <n v="89015"/>
    <d v="2015-01-13T00:00:00"/>
    <d v="2015-01-13T00:00:00"/>
    <n v="-122.13300000000001"/>
    <n v="10"/>
    <n v="65.739999999999995"/>
    <n v="88881"/>
    <s v="Low"/>
    <s v="Low Risk"/>
    <s v="Discount Applied"/>
    <s v="Other"/>
    <n v="1423"/>
  </r>
  <r>
    <n v="23719"/>
    <x v="2"/>
    <n v="0.05"/>
    <n v="4.13"/>
    <n v="5.04"/>
    <n v="573"/>
    <s v="Vanessa Winstead"/>
    <s v="Regular Air"/>
    <s v="Home Office"/>
    <s v="Office Supplies"/>
    <s v="Binders and Binder Accessories"/>
    <s v="Small Box"/>
    <x v="237"/>
    <n v="0.38"/>
    <s v="United States"/>
    <x v="2"/>
    <s v="Illinois"/>
    <s v="Pekin"/>
    <n v="61554"/>
    <d v="2015-03-13T00:00:00"/>
    <d v="2015-03-14T00:00:00"/>
    <n v="-12.1555"/>
    <n v="1"/>
    <n v="5.84"/>
    <n v="86555"/>
    <s v="Low"/>
    <s v="Low Risk"/>
    <s v="Discount Applied"/>
    <s v="Other"/>
    <n v="1934"/>
  </r>
  <r>
    <n v="21992"/>
    <x v="0"/>
    <n v="0.08"/>
    <n v="415.88"/>
    <n v="11.37"/>
    <n v="573"/>
    <s v="Vanessa Winstead"/>
    <s v="Regular Air"/>
    <s v="Home Office"/>
    <s v="Office Supplies"/>
    <s v="Storage &amp; Organization"/>
    <s v="Small Box"/>
    <x v="165"/>
    <n v="0.56999999999999995"/>
    <s v="United States"/>
    <x v="2"/>
    <s v="Illinois"/>
    <s v="Pekin"/>
    <n v="61554"/>
    <d v="2015-02-26T00:00:00"/>
    <d v="2015-02-27T00:00:00"/>
    <n v="-269.08440000000002"/>
    <n v="1"/>
    <n v="405.57"/>
    <n v="86556"/>
    <s v="Low"/>
    <s v="Low Risk"/>
    <s v="Discount Applied"/>
    <s v="Other"/>
    <n v="713"/>
  </r>
  <r>
    <n v="21325"/>
    <x v="4"/>
    <n v="0.06"/>
    <n v="4.4800000000000004"/>
    <n v="49"/>
    <n v="576"/>
    <s v="Gordon Lyon"/>
    <s v="Regular Air"/>
    <s v="Home Office"/>
    <s v="Office Supplies"/>
    <s v="Appliances"/>
    <s v="Large Box"/>
    <x v="238"/>
    <n v="0.6"/>
    <s v="United States"/>
    <x v="0"/>
    <s v="California"/>
    <s v="Pomona"/>
    <n v="91767"/>
    <d v="2015-01-13T00:00:00"/>
    <d v="2015-01-17T00:00:00"/>
    <n v="-566"/>
    <n v="4"/>
    <n v="32.6"/>
    <n v="88645"/>
    <s v="Low"/>
    <s v="Low Risk"/>
    <s v="Discount Applied"/>
    <s v="Other"/>
    <n v="1689"/>
  </r>
  <r>
    <n v="18664"/>
    <x v="3"/>
    <n v="0.03"/>
    <n v="162.93"/>
    <n v="19.989999999999998"/>
    <n v="578"/>
    <s v="Evan K Bullard"/>
    <s v="Regular Air"/>
    <s v="Home Office"/>
    <s v="Office Supplies"/>
    <s v="Envelopes"/>
    <s v="Small Box"/>
    <x v="239"/>
    <n v="0.39"/>
    <s v="United States"/>
    <x v="1"/>
    <s v="Connecticut"/>
    <s v="Naugatuck"/>
    <n v="6770"/>
    <d v="2015-05-13T00:00:00"/>
    <d v="2015-05-14T00:00:00"/>
    <n v="293.14"/>
    <n v="3"/>
    <n v="515.88"/>
    <n v="88644"/>
    <s v="High"/>
    <s v="Low Risk"/>
    <s v="Discount Applied"/>
    <s v="Other"/>
    <n v="632"/>
  </r>
  <r>
    <n v="18665"/>
    <x v="3"/>
    <n v="0.01"/>
    <n v="11.58"/>
    <n v="5.72"/>
    <n v="579"/>
    <s v="Marlene Abrams"/>
    <s v="Regular Air"/>
    <s v="Home Office"/>
    <s v="Office Supplies"/>
    <s v="Envelopes"/>
    <s v="Small Box"/>
    <x v="240"/>
    <n v="0.35"/>
    <s v="United States"/>
    <x v="1"/>
    <s v="Connecticut"/>
    <s v="Seymour"/>
    <n v="6478"/>
    <d v="2015-05-13T00:00:00"/>
    <d v="2015-05-15T00:00:00"/>
    <n v="-6.61"/>
    <n v="2"/>
    <n v="25.06"/>
    <n v="88644"/>
    <s v="Low"/>
    <s v="Low Risk"/>
    <s v="Discount Applied"/>
    <s v="Other"/>
    <n v="1772"/>
  </r>
  <r>
    <n v="18662"/>
    <x v="3"/>
    <n v="0.01"/>
    <n v="55.99"/>
    <n v="5"/>
    <n v="580"/>
    <s v="Kathryn Patrick"/>
    <s v="Regular Air"/>
    <s v="Home Office"/>
    <s v="Technology"/>
    <s v="Telephones and Communication"/>
    <s v="Small Pack"/>
    <x v="241"/>
    <n v="0.8"/>
    <s v="United States"/>
    <x v="1"/>
    <s v="Maine"/>
    <s v="Auburn"/>
    <n v="4210"/>
    <d v="2015-05-13T00:00:00"/>
    <d v="2015-05-14T00:00:00"/>
    <n v="-57.541000000000004"/>
    <n v="12"/>
    <n v="578.24"/>
    <n v="88644"/>
    <s v="Low"/>
    <s v="Low Risk"/>
    <s v="Discount Applied"/>
    <s v="Other"/>
    <n v="597"/>
  </r>
  <r>
    <n v="24180"/>
    <x v="1"/>
    <n v="0.04"/>
    <n v="15.51"/>
    <n v="17.78"/>
    <n v="584"/>
    <s v="Timothy Currie"/>
    <s v="Regular Air"/>
    <s v="Home Office"/>
    <s v="Office Supplies"/>
    <s v="Storage &amp; Organization"/>
    <s v="Small Box"/>
    <x v="242"/>
    <n v="0.59"/>
    <s v="United States"/>
    <x v="1"/>
    <s v="Massachusetts"/>
    <s v="Woburn"/>
    <n v="1801"/>
    <d v="2015-01-21T00:00:00"/>
    <d v="2015-01-23T00:00:00"/>
    <n v="-266.22000000000003"/>
    <n v="7"/>
    <n v="116.93"/>
    <n v="88646"/>
    <s v="Low"/>
    <s v="Low Risk"/>
    <s v="Discount Applied"/>
    <s v="Other"/>
    <n v="1179"/>
  </r>
  <r>
    <n v="18663"/>
    <x v="3"/>
    <n v="0.06"/>
    <n v="13.9"/>
    <n v="7.59"/>
    <n v="585"/>
    <s v="William Larson"/>
    <s v="Regular Air"/>
    <s v="Home Office"/>
    <s v="Office Supplies"/>
    <s v="Scissors, Rulers and Trimmers"/>
    <s v="Small Pack"/>
    <x v="243"/>
    <n v="0.56000000000000005"/>
    <s v="United States"/>
    <x v="1"/>
    <s v="New Hampshire"/>
    <s v="Concord"/>
    <n v="3301"/>
    <d v="2015-05-13T00:00:00"/>
    <d v="2015-05-14T00:00:00"/>
    <n v="-67.59"/>
    <n v="12"/>
    <n v="170.45"/>
    <n v="88644"/>
    <s v="Low"/>
    <s v="Low Risk"/>
    <s v="Discount Applied"/>
    <s v="Other"/>
    <n v="1039"/>
  </r>
  <r>
    <n v="19781"/>
    <x v="2"/>
    <n v="0.08"/>
    <n v="30.53"/>
    <n v="19.989999999999998"/>
    <n v="592"/>
    <s v="Eva Silverman"/>
    <s v="Regular Air"/>
    <s v="Home Office"/>
    <s v="Office Supplies"/>
    <s v="Labels"/>
    <s v="Small Box"/>
    <x v="244"/>
    <n v="0.39"/>
    <s v="United States"/>
    <x v="2"/>
    <s v="Illinois"/>
    <s v="Wilmette"/>
    <n v="60091"/>
    <d v="2015-01-17T00:00:00"/>
    <d v="2015-01-17T00:00:00"/>
    <n v="-239.8656"/>
    <n v="10"/>
    <n v="285.87"/>
    <n v="86307"/>
    <s v="Low"/>
    <s v="Low Risk"/>
    <s v="Discount Applied"/>
    <s v="Other"/>
    <n v="838"/>
  </r>
  <r>
    <n v="19782"/>
    <x v="2"/>
    <n v="0.01"/>
    <n v="1.68"/>
    <n v="1.57"/>
    <n v="593"/>
    <s v="Joel Huffman"/>
    <s v="Regular Air"/>
    <s v="Home Office"/>
    <s v="Office Supplies"/>
    <s v="Pens &amp; Art Supplies"/>
    <s v="Wrap Bag"/>
    <x v="15"/>
    <n v="0.59"/>
    <s v="United States"/>
    <x v="2"/>
    <s v="Illinois"/>
    <s v="Woodridge"/>
    <n v="60517"/>
    <d v="2015-01-17T00:00:00"/>
    <d v="2015-01-19T00:00:00"/>
    <n v="-53.444000000000003"/>
    <n v="12"/>
    <n v="20.37"/>
    <n v="86307"/>
    <s v="Low"/>
    <s v="Low Risk"/>
    <s v="Discount Applied"/>
    <s v="Other"/>
    <n v="1807"/>
  </r>
  <r>
    <n v="22996"/>
    <x v="2"/>
    <n v="0.09"/>
    <n v="13.79"/>
    <n v="8.7799999999999994"/>
    <n v="594"/>
    <s v="Charlie Moore"/>
    <s v="Regular Air"/>
    <s v="Home Office"/>
    <s v="Furniture"/>
    <s v="Office Furnishings"/>
    <s v="Small Box"/>
    <x v="245"/>
    <n v="0.43"/>
    <s v="United States"/>
    <x v="2"/>
    <s v="Indiana"/>
    <s v="Anderson"/>
    <n v="46016"/>
    <d v="2015-03-15T00:00:00"/>
    <d v="2015-03-17T00:00:00"/>
    <n v="-22.12"/>
    <n v="1"/>
    <n v="17.440000000000001"/>
    <n v="86309"/>
    <s v="Low"/>
    <s v="Low Risk"/>
    <s v="Discount Applied"/>
    <s v="Other"/>
    <n v="1844"/>
  </r>
  <r>
    <n v="21662"/>
    <x v="2"/>
    <n v="0.04"/>
    <n v="39.479999999999997"/>
    <n v="1.99"/>
    <n v="594"/>
    <s v="Charlie Moore"/>
    <s v="Regular Air"/>
    <s v="Home Office"/>
    <s v="Technology"/>
    <s v="Computer Peripherals"/>
    <s v="Small Pack"/>
    <x v="246"/>
    <n v="0.54"/>
    <s v="United States"/>
    <x v="2"/>
    <s v="Indiana"/>
    <s v="Anderson"/>
    <n v="46016"/>
    <d v="2015-06-19T00:00:00"/>
    <d v="2015-06-22T00:00:00"/>
    <n v="484.84919999999994"/>
    <n v="18"/>
    <n v="702.68"/>
    <n v="86311"/>
    <s v="High"/>
    <s v="Low Risk"/>
    <s v="Discount Applied"/>
    <s v="Other"/>
    <n v="529"/>
  </r>
  <r>
    <n v="21663"/>
    <x v="2"/>
    <n v="0.04"/>
    <n v="3.7"/>
    <n v="1.61"/>
    <n v="594"/>
    <s v="Charlie Moore"/>
    <s v="Regular Air"/>
    <s v="Home Office"/>
    <s v="Furniture"/>
    <s v="Office Furnishings"/>
    <s v="Wrap Bag"/>
    <x v="247"/>
    <n v="0.44"/>
    <s v="United States"/>
    <x v="2"/>
    <s v="Indiana"/>
    <s v="Anderson"/>
    <n v="46016"/>
    <d v="2015-06-19T00:00:00"/>
    <d v="2015-06-20T00:00:00"/>
    <n v="18"/>
    <n v="18"/>
    <n v="67.239999999999995"/>
    <n v="86311"/>
    <s v="High"/>
    <s v="Low Risk"/>
    <s v="Discount Applied"/>
    <s v="Other"/>
    <n v="1408"/>
  </r>
  <r>
    <n v="24480"/>
    <x v="2"/>
    <n v="0.03"/>
    <n v="3.8"/>
    <n v="1.49"/>
    <n v="596"/>
    <s v="Doris Fitzpatrick"/>
    <s v="Regular Air"/>
    <s v="Home Office"/>
    <s v="Office Supplies"/>
    <s v="Binders and Binder Accessories"/>
    <s v="Small Box"/>
    <x v="27"/>
    <n v="0.38"/>
    <s v="United States"/>
    <x v="2"/>
    <s v="Indiana"/>
    <s v="Carmel"/>
    <n v="46032"/>
    <d v="2015-02-15T00:00:00"/>
    <d v="2015-02-17T00:00:00"/>
    <n v="15.2745"/>
    <n v="6"/>
    <n v="24.27"/>
    <n v="86308"/>
    <s v="High"/>
    <s v="Low Risk"/>
    <s v="Discount Applied"/>
    <s v="Other"/>
    <n v="1776"/>
  </r>
  <r>
    <n v="24481"/>
    <x v="2"/>
    <n v="7.0000000000000007E-2"/>
    <n v="7.98"/>
    <n v="1.25"/>
    <n v="596"/>
    <s v="Doris Fitzpatrick"/>
    <s v="Regular Air"/>
    <s v="Home Office"/>
    <s v="Office Supplies"/>
    <s v="Paper"/>
    <s v="Wrap Bag"/>
    <x v="248"/>
    <n v="0.35"/>
    <s v="United States"/>
    <x v="2"/>
    <s v="Indiana"/>
    <s v="Carmel"/>
    <n v="46032"/>
    <d v="2015-02-15T00:00:00"/>
    <d v="2015-02-17T00:00:00"/>
    <n v="26.585699999999999"/>
    <n v="5"/>
    <n v="38.53"/>
    <n v="86308"/>
    <s v="High"/>
    <s v="Low Risk"/>
    <s v="Discount Applied"/>
    <s v="Other"/>
    <n v="1638"/>
  </r>
  <r>
    <n v="24482"/>
    <x v="2"/>
    <n v="7.0000000000000007E-2"/>
    <n v="417.4"/>
    <n v="75.23"/>
    <n v="596"/>
    <s v="Doris Fitzpatrick"/>
    <s v="Delivery Truck"/>
    <s v="Home Office"/>
    <s v="Furniture"/>
    <s v="Tables"/>
    <s v="Jumbo Box"/>
    <x v="249"/>
    <n v="0.79"/>
    <s v="United States"/>
    <x v="2"/>
    <s v="Indiana"/>
    <s v="Carmel"/>
    <n v="46032"/>
    <d v="2015-02-15T00:00:00"/>
    <d v="2015-02-16T00:00:00"/>
    <n v="-575.35199999999998"/>
    <n v="12"/>
    <n v="4910.72"/>
    <n v="86308"/>
    <s v="Low"/>
    <s v="Low Risk"/>
    <s v="Discount Applied"/>
    <s v="Other"/>
    <n v="97"/>
  </r>
  <r>
    <n v="25949"/>
    <x v="1"/>
    <n v="0.1"/>
    <n v="6.48"/>
    <n v="5.9"/>
    <n v="597"/>
    <s v="Alexandra Wise"/>
    <s v="Regular Air"/>
    <s v="Home Office"/>
    <s v="Office Supplies"/>
    <s v="Paper"/>
    <s v="Small Box"/>
    <x v="250"/>
    <n v="0.37"/>
    <s v="United States"/>
    <x v="2"/>
    <s v="Indiana"/>
    <s v="Columbus"/>
    <n v="47201"/>
    <d v="2015-06-10T00:00:00"/>
    <d v="2015-06-10T00:00:00"/>
    <n v="-51.634999999999998"/>
    <n v="19"/>
    <n v="116.8"/>
    <n v="86310"/>
    <s v="Low"/>
    <s v="Low Risk"/>
    <s v="Discount Applied"/>
    <s v="Other"/>
    <n v="1181"/>
  </r>
  <r>
    <n v="21274"/>
    <x v="3"/>
    <n v="0.06"/>
    <n v="6.48"/>
    <n v="7.37"/>
    <n v="600"/>
    <s v="Vickie Morse"/>
    <s v="Regular Air"/>
    <s v="Home Office"/>
    <s v="Office Supplies"/>
    <s v="Paper"/>
    <s v="Small Box"/>
    <x v="251"/>
    <n v="0.37"/>
    <s v="United States"/>
    <x v="1"/>
    <s v="Maryland"/>
    <s v="Reisterstown"/>
    <n v="21136"/>
    <d v="2015-03-13T00:00:00"/>
    <d v="2015-03-14T00:00:00"/>
    <n v="-75.44"/>
    <n v="5"/>
    <n v="32.39"/>
    <n v="87579"/>
    <s v="Low"/>
    <s v="Low Risk"/>
    <s v="Discount Applied"/>
    <s v="Other"/>
    <n v="1692"/>
  </r>
  <r>
    <n v="20929"/>
    <x v="1"/>
    <n v="0.02"/>
    <n v="35.99"/>
    <n v="5"/>
    <n v="603"/>
    <s v="Gretchen Ball"/>
    <s v="Regular Air"/>
    <s v="Home Office"/>
    <s v="Technology"/>
    <s v="Telephones and Communication"/>
    <s v="Small Box"/>
    <x v="252"/>
    <n v="0.85"/>
    <s v="United States"/>
    <x v="0"/>
    <s v="Colorado"/>
    <s v="Pueblo"/>
    <n v="81001"/>
    <d v="2015-02-03T00:00:00"/>
    <d v="2015-02-05T00:00:00"/>
    <n v="-120.934"/>
    <n v="7"/>
    <n v="227.79"/>
    <n v="87020"/>
    <s v="Low"/>
    <s v="Low Risk"/>
    <s v="Discount Applied"/>
    <s v="Other"/>
    <n v="934"/>
  </r>
  <r>
    <n v="4015"/>
    <x v="2"/>
    <n v="0.09"/>
    <n v="154.13"/>
    <n v="69"/>
    <n v="604"/>
    <s v="Lindsay P Ashley"/>
    <s v="Express Air"/>
    <s v="Home Office"/>
    <s v="Furniture"/>
    <s v="Tables"/>
    <s v="Large Box"/>
    <x v="66"/>
    <n v="0.68"/>
    <s v="United States"/>
    <x v="0"/>
    <s v="California"/>
    <s v="Los Angeles"/>
    <n v="90045"/>
    <d v="2015-03-14T00:00:00"/>
    <d v="2015-03-15T00:00:00"/>
    <n v="-1763.7477000000003"/>
    <n v="38"/>
    <n v="5679.59"/>
    <n v="28647"/>
    <s v="Low"/>
    <s v="Low Risk"/>
    <s v="Discount Applied"/>
    <s v="Other"/>
    <n v="79"/>
  </r>
  <r>
    <n v="4903"/>
    <x v="2"/>
    <n v="0.03"/>
    <n v="1.88"/>
    <n v="1.49"/>
    <n v="604"/>
    <s v="Lindsay P Ashley"/>
    <s v="Regular Air"/>
    <s v="Home Office"/>
    <s v="Office Supplies"/>
    <s v="Binders and Binder Accessories"/>
    <s v="Small Box"/>
    <x v="83"/>
    <n v="0.37"/>
    <s v="United States"/>
    <x v="0"/>
    <s v="California"/>
    <s v="Los Angeles"/>
    <n v="90045"/>
    <d v="2015-01-24T00:00:00"/>
    <d v="2015-01-25T00:00:00"/>
    <n v="-15.099500000000001"/>
    <n v="52"/>
    <n v="102.32"/>
    <n v="34882"/>
    <s v="Low"/>
    <s v="Low Risk"/>
    <s v="Discount Applied"/>
    <s v="Other"/>
    <n v="1224"/>
  </r>
  <r>
    <n v="22015"/>
    <x v="2"/>
    <n v="0.09"/>
    <n v="154.13"/>
    <n v="69"/>
    <n v="605"/>
    <s v="Alison Peters Wooten"/>
    <s v="Express Air"/>
    <s v="Home Office"/>
    <s v="Furniture"/>
    <s v="Tables"/>
    <s v="Large Box"/>
    <x v="66"/>
    <n v="0.68"/>
    <s v="United States"/>
    <x v="1"/>
    <s v="New York"/>
    <s v="West Islip"/>
    <n v="11795"/>
    <d v="2015-03-14T00:00:00"/>
    <d v="2015-03-15T00:00:00"/>
    <n v="-1763.7477000000003"/>
    <n v="10"/>
    <n v="1494.63"/>
    <n v="91144"/>
    <s v="Low"/>
    <s v="Low Risk"/>
    <s v="Discount Applied"/>
    <s v="Other"/>
    <n v="314"/>
  </r>
  <r>
    <n v="18492"/>
    <x v="1"/>
    <n v="0.02"/>
    <n v="15.57"/>
    <n v="1.39"/>
    <n v="617"/>
    <s v="Brett Schultz"/>
    <s v="Regular Air"/>
    <s v="Home Office"/>
    <s v="Office Supplies"/>
    <s v="Envelopes"/>
    <s v="Small Box"/>
    <x v="253"/>
    <n v="0.38"/>
    <s v="United States"/>
    <x v="0"/>
    <s v="Colorado"/>
    <s v="Pueblo"/>
    <n v="81001"/>
    <d v="2015-04-29T00:00:00"/>
    <d v="2015-04-30T00:00:00"/>
    <n v="23.5428"/>
    <n v="3"/>
    <n v="46.23"/>
    <n v="88198"/>
    <s v="High"/>
    <s v="Low Risk"/>
    <s v="Discount Applied"/>
    <s v="Other"/>
    <n v="1563"/>
  </r>
  <r>
    <n v="18493"/>
    <x v="1"/>
    <n v="0.02"/>
    <n v="20.89"/>
    <n v="11.52"/>
    <n v="617"/>
    <s v="Brett Schultz"/>
    <s v="Regular Air"/>
    <s v="Home Office"/>
    <s v="Office Supplies"/>
    <s v="Storage &amp; Organization"/>
    <s v="Small Box"/>
    <x v="254"/>
    <n v="0.83"/>
    <s v="United States"/>
    <x v="0"/>
    <s v="Colorado"/>
    <s v="Pueblo"/>
    <n v="81001"/>
    <d v="2015-04-29T00:00:00"/>
    <d v="2015-04-30T00:00:00"/>
    <n v="-276.11279999999999"/>
    <n v="13"/>
    <n v="279.27999999999997"/>
    <n v="88198"/>
    <s v="Low"/>
    <s v="Low Risk"/>
    <s v="Discount Applied"/>
    <s v="Other"/>
    <n v="851"/>
  </r>
  <r>
    <n v="22196"/>
    <x v="2"/>
    <n v="0.06"/>
    <n v="17.98"/>
    <n v="4"/>
    <n v="618"/>
    <s v="Robert Cowan"/>
    <s v="Regular Air"/>
    <s v="Home Office"/>
    <s v="Technology"/>
    <s v="Computer Peripherals"/>
    <s v="Small Box"/>
    <x v="49"/>
    <n v="0.79"/>
    <s v="United States"/>
    <x v="0"/>
    <s v="Colorado"/>
    <s v="Pueblo West"/>
    <n v="81007"/>
    <d v="2015-03-24T00:00:00"/>
    <d v="2015-03-25T00:00:00"/>
    <n v="-78.13"/>
    <n v="4"/>
    <n v="70.06"/>
    <n v="88197"/>
    <s v="Low"/>
    <s v="Low Risk"/>
    <s v="Discount Applied"/>
    <s v="Other"/>
    <n v="1389"/>
  </r>
  <r>
    <n v="18490"/>
    <x v="1"/>
    <n v="0.06"/>
    <n v="5.38"/>
    <n v="5.24"/>
    <n v="618"/>
    <s v="Robert Cowan"/>
    <s v="Express Air"/>
    <s v="Home Office"/>
    <s v="Office Supplies"/>
    <s v="Binders and Binder Accessories"/>
    <s v="Small Box"/>
    <x v="255"/>
    <n v="0.36"/>
    <s v="United States"/>
    <x v="0"/>
    <s v="Colorado"/>
    <s v="Pueblo West"/>
    <n v="81007"/>
    <d v="2015-04-29T00:00:00"/>
    <d v="2015-04-30T00:00:00"/>
    <n v="-64.670940000000002"/>
    <n v="14"/>
    <n v="81.819999999999993"/>
    <n v="88198"/>
    <s v="Low"/>
    <s v="Low Risk"/>
    <s v="Discount Applied"/>
    <s v="Other"/>
    <n v="1328"/>
  </r>
  <r>
    <n v="18491"/>
    <x v="1"/>
    <n v="0.03"/>
    <n v="7.35"/>
    <n v="5.96"/>
    <n v="618"/>
    <s v="Robert Cowan"/>
    <s v="Regular Air"/>
    <s v="Home Office"/>
    <s v="Office Supplies"/>
    <s v="Paper"/>
    <s v="Small Box"/>
    <x v="256"/>
    <n v="0.38"/>
    <s v="United States"/>
    <x v="0"/>
    <s v="Colorado"/>
    <s v="Pueblo West"/>
    <n v="81007"/>
    <d v="2015-04-29T00:00:00"/>
    <d v="2015-04-30T00:00:00"/>
    <n v="-11.113199999999999"/>
    <n v="1"/>
    <n v="13.16"/>
    <n v="88198"/>
    <s v="Low"/>
    <s v="Low Risk"/>
    <s v="Discount Applied"/>
    <s v="Other"/>
    <n v="1881"/>
  </r>
  <r>
    <n v="25539"/>
    <x v="2"/>
    <n v="0.03"/>
    <n v="14.2"/>
    <n v="5.3"/>
    <n v="619"/>
    <s v="Howard Rogers"/>
    <s v="Regular Air"/>
    <s v="Home Office"/>
    <s v="Furniture"/>
    <s v="Office Furnishings"/>
    <s v="Wrap Bag"/>
    <x v="257"/>
    <n v="0.46"/>
    <s v="United States"/>
    <x v="2"/>
    <s v="Michigan"/>
    <s v="Southgate"/>
    <n v="48195"/>
    <d v="2015-01-07T00:00:00"/>
    <d v="2015-01-08T00:00:00"/>
    <n v="107.02"/>
    <n v="14"/>
    <n v="205.98"/>
    <n v="88196"/>
    <s v="High"/>
    <s v="Low Risk"/>
    <s v="Discount Applied"/>
    <s v="Other"/>
    <n v="969"/>
  </r>
  <r>
    <n v="22248"/>
    <x v="3"/>
    <n v="0.1"/>
    <n v="6.88"/>
    <n v="2"/>
    <n v="621"/>
    <s v="Heather Stern"/>
    <s v="Regular Air"/>
    <s v="Home Office"/>
    <s v="Office Supplies"/>
    <s v="Paper"/>
    <s v="Wrap Bag"/>
    <x v="232"/>
    <n v="0.39"/>
    <s v="United States"/>
    <x v="1"/>
    <s v="Connecticut"/>
    <s v="Newington"/>
    <n v="6111"/>
    <d v="2015-02-26T00:00:00"/>
    <d v="2015-02-27T00:00:00"/>
    <n v="18.420000000000002"/>
    <n v="5"/>
    <n v="31.46"/>
    <n v="91432"/>
    <s v="High"/>
    <s v="Low Risk"/>
    <s v="Discount Applied"/>
    <s v="Other"/>
    <n v="1701"/>
  </r>
  <r>
    <n v="22247"/>
    <x v="3"/>
    <n v="0.06"/>
    <n v="195.99"/>
    <n v="8.99"/>
    <n v="622"/>
    <s v="Hazel Khan"/>
    <s v="Regular Air"/>
    <s v="Home Office"/>
    <s v="Technology"/>
    <s v="Telephones and Communication"/>
    <s v="Small Box"/>
    <x v="258"/>
    <n v="0.6"/>
    <s v="United States"/>
    <x v="1"/>
    <s v="Maine"/>
    <s v="Auburn"/>
    <n v="4210"/>
    <d v="2015-02-26T00:00:00"/>
    <d v="2015-02-28T00:00:00"/>
    <n v="349.47"/>
    <n v="6"/>
    <n v="948.97"/>
    <n v="91432"/>
    <s v="High"/>
    <s v="Low Risk"/>
    <s v="Discount Applied"/>
    <s v="Other"/>
    <n v="432"/>
  </r>
  <r>
    <n v="24880"/>
    <x v="0"/>
    <n v="0.05"/>
    <n v="6.48"/>
    <n v="8.4"/>
    <n v="623"/>
    <s v="Jenny Petty"/>
    <s v="Regular Air"/>
    <s v="Home Office"/>
    <s v="Office Supplies"/>
    <s v="Paper"/>
    <s v="Small Box"/>
    <x v="259"/>
    <n v="0.37"/>
    <s v="United States"/>
    <x v="1"/>
    <s v="New Hampshire"/>
    <s v="Manchester"/>
    <n v="3101"/>
    <d v="2015-04-01T00:00:00"/>
    <d v="2015-04-03T00:00:00"/>
    <n v="-226.34640000000002"/>
    <n v="21"/>
    <n v="136.99"/>
    <n v="91433"/>
    <s v="Low"/>
    <s v="Low Risk"/>
    <s v="Discount Applied"/>
    <s v="Other"/>
    <n v="1114"/>
  </r>
  <r>
    <n v="24881"/>
    <x v="0"/>
    <n v="0.05"/>
    <n v="55.99"/>
    <n v="5"/>
    <n v="624"/>
    <s v="Terry Klein"/>
    <s v="Regular Air"/>
    <s v="Home Office"/>
    <s v="Technology"/>
    <s v="Telephones and Communication"/>
    <s v="Small Pack"/>
    <x v="241"/>
    <n v="0.8"/>
    <s v="United States"/>
    <x v="1"/>
    <s v="Vermont"/>
    <s v="Rutland"/>
    <n v="5701"/>
    <d v="2015-04-01T00:00:00"/>
    <d v="2015-04-01T00:00:00"/>
    <n v="-281.17583999999999"/>
    <n v="2"/>
    <n v="99.36"/>
    <n v="91433"/>
    <s v="Low"/>
    <s v="Low Risk"/>
    <s v="Discount Applied"/>
    <s v="Other"/>
    <n v="1243"/>
  </r>
  <r>
    <n v="21718"/>
    <x v="3"/>
    <n v="0.02"/>
    <n v="419.19"/>
    <n v="19.989999999999998"/>
    <n v="627"/>
    <s v="Scott McKenna"/>
    <s v="Regular Air"/>
    <s v="Home Office"/>
    <s v="Office Supplies"/>
    <s v="Storage &amp; Organization"/>
    <s v="Small Box"/>
    <x v="260"/>
    <n v="0.57999999999999996"/>
    <s v="United States"/>
    <x v="1"/>
    <s v="Ohio"/>
    <s v="Steubenville"/>
    <n v="43952"/>
    <d v="2015-04-21T00:00:00"/>
    <d v="2015-04-22T00:00:00"/>
    <n v="6610.2"/>
    <n v="22"/>
    <n v="9580"/>
    <n v="90469"/>
    <s v="High"/>
    <s v="Low Risk"/>
    <s v="Discount Applied"/>
    <s v="Other"/>
    <n v="25"/>
  </r>
  <r>
    <n v="19364"/>
    <x v="0"/>
    <n v="0.01"/>
    <n v="2.08"/>
    <n v="5.33"/>
    <n v="635"/>
    <s v="Juan Justice"/>
    <s v="Regular Air"/>
    <s v="Home Office"/>
    <s v="Furniture"/>
    <s v="Office Furnishings"/>
    <s v="Small Box"/>
    <x v="261"/>
    <n v="0.43"/>
    <s v="United States"/>
    <x v="2"/>
    <s v="Minnesota"/>
    <s v="Saint Paul"/>
    <n v="55106"/>
    <d v="2015-04-05T00:00:00"/>
    <d v="2015-04-05T00:00:00"/>
    <n v="-103.7124"/>
    <n v="12"/>
    <n v="28.32"/>
    <n v="89284"/>
    <s v="Low"/>
    <s v="Low Risk"/>
    <s v="Discount Applied"/>
    <s v="Other"/>
    <n v="1732"/>
  </r>
  <r>
    <n v="19365"/>
    <x v="0"/>
    <n v="0.03"/>
    <n v="370.98"/>
    <n v="99"/>
    <n v="635"/>
    <s v="Juan Justice"/>
    <s v="Delivery Truck"/>
    <s v="Home Office"/>
    <s v="Office Supplies"/>
    <s v="Storage &amp; Organization"/>
    <s v="Jumbo Drum"/>
    <x v="262"/>
    <n v="0.65"/>
    <s v="United States"/>
    <x v="2"/>
    <s v="Minnesota"/>
    <s v="Saint Paul"/>
    <n v="55106"/>
    <d v="2015-04-05T00:00:00"/>
    <d v="2015-04-06T00:00:00"/>
    <n v="-124.2864"/>
    <n v="6"/>
    <n v="2309.4899999999998"/>
    <n v="89284"/>
    <s v="Low"/>
    <s v="Low Risk"/>
    <s v="Discount Applied"/>
    <s v="Other"/>
    <n v="213"/>
  </r>
  <r>
    <n v="19539"/>
    <x v="4"/>
    <n v="0.06"/>
    <n v="160.97999999999999"/>
    <n v="35.020000000000003"/>
    <n v="637"/>
    <s v="Christopher Bryant"/>
    <s v="Delivery Truck"/>
    <s v="Home Office"/>
    <s v="Furniture"/>
    <s v="Bookcases"/>
    <s v="Jumbo Box"/>
    <x v="263"/>
    <n v="0.72"/>
    <s v="United States"/>
    <x v="0"/>
    <s v="California"/>
    <s v="Santa Clara"/>
    <n v="95051"/>
    <d v="2015-03-20T00:00:00"/>
    <d v="2015-03-24T00:00:00"/>
    <n v="-229.68"/>
    <n v="8"/>
    <n v="1232.01"/>
    <n v="87953"/>
    <s v="Low"/>
    <s v="Low Risk"/>
    <s v="Discount Applied"/>
    <s v="Other"/>
    <n v="363"/>
  </r>
  <r>
    <n v="24387"/>
    <x v="2"/>
    <n v="0.06"/>
    <n v="65.989999999999995"/>
    <n v="8.8000000000000007"/>
    <n v="638"/>
    <s v="Brooke Shepherd"/>
    <s v="Express Air"/>
    <s v="Home Office"/>
    <s v="Technology"/>
    <s v="Telephones and Communication"/>
    <s v="Small Box"/>
    <x v="264"/>
    <n v="0.57999999999999996"/>
    <s v="United States"/>
    <x v="0"/>
    <s v="California"/>
    <s v="Santa Cruz"/>
    <n v="95062"/>
    <d v="2015-04-30T00:00:00"/>
    <d v="2015-05-01T00:00:00"/>
    <n v="288.08999999999997"/>
    <n v="9"/>
    <n v="506.38"/>
    <n v="87954"/>
    <s v="High"/>
    <s v="Low Risk"/>
    <s v="Discount Applied"/>
    <s v="Other"/>
    <n v="642"/>
  </r>
  <r>
    <n v="24388"/>
    <x v="2"/>
    <n v="0"/>
    <n v="195.99"/>
    <n v="4.2"/>
    <n v="638"/>
    <s v="Brooke Shepherd"/>
    <s v="Express Air"/>
    <s v="Home Office"/>
    <s v="Technology"/>
    <s v="Telephones and Communication"/>
    <s v="Small Box"/>
    <x v="265"/>
    <n v="0.56999999999999995"/>
    <s v="United States"/>
    <x v="0"/>
    <s v="California"/>
    <s v="Santa Cruz"/>
    <n v="95062"/>
    <d v="2015-04-30T00:00:00"/>
    <d v="2015-05-02T00:00:00"/>
    <n v="719.47679999999991"/>
    <n v="6"/>
    <n v="1042.72"/>
    <n v="87954"/>
    <s v="High"/>
    <s v="Low Risk"/>
    <s v="No Discount"/>
    <s v="High Profit Non-Standard Shipping"/>
    <n v="409"/>
  </r>
  <r>
    <n v="25893"/>
    <x v="1"/>
    <n v="0"/>
    <n v="236.97"/>
    <n v="59.24"/>
    <n v="639"/>
    <s v="Lois Rowland"/>
    <s v="Delivery Truck"/>
    <s v="Home Office"/>
    <s v="Furniture"/>
    <s v="Tables"/>
    <s v="Jumbo Box"/>
    <x v="266"/>
    <n v="0.61"/>
    <s v="United States"/>
    <x v="0"/>
    <s v="California"/>
    <s v="Santa Maria"/>
    <n v="93454"/>
    <d v="2015-02-14T00:00:00"/>
    <d v="2015-02-15T00:00:00"/>
    <n v="1192.04"/>
    <n v="9"/>
    <n v="1769.91"/>
    <n v="87952"/>
    <s v="High"/>
    <s v="Low Risk"/>
    <s v="No Discount"/>
    <s v="Other"/>
    <n v="280"/>
  </r>
  <r>
    <n v="7893"/>
    <x v="1"/>
    <n v="0"/>
    <n v="236.97"/>
    <n v="59.24"/>
    <n v="640"/>
    <s v="Neal Wolfe"/>
    <s v="Delivery Truck"/>
    <s v="Home Office"/>
    <s v="Furniture"/>
    <s v="Tables"/>
    <s v="Jumbo Box"/>
    <x v="266"/>
    <n v="0.61"/>
    <s v="United States"/>
    <x v="0"/>
    <s v="Washington"/>
    <s v="Seattle"/>
    <n v="98119"/>
    <d v="2015-02-14T00:00:00"/>
    <d v="2015-02-15T00:00:00"/>
    <n v="1192.04"/>
    <n v="34"/>
    <n v="6686.34"/>
    <n v="56452"/>
    <s v="High"/>
    <s v="Low Risk"/>
    <s v="No Discount"/>
    <s v="Other"/>
    <n v="58"/>
  </r>
  <r>
    <n v="1539"/>
    <x v="4"/>
    <n v="0.06"/>
    <n v="160.97999999999999"/>
    <n v="35.020000000000003"/>
    <n v="640"/>
    <s v="Neal Wolfe"/>
    <s v="Delivery Truck"/>
    <s v="Home Office"/>
    <s v="Furniture"/>
    <s v="Bookcases"/>
    <s v="Jumbo Box"/>
    <x v="263"/>
    <n v="0.72"/>
    <s v="United States"/>
    <x v="0"/>
    <s v="Washington"/>
    <s v="Seattle"/>
    <n v="98119"/>
    <d v="2015-03-20T00:00:00"/>
    <d v="2015-03-24T00:00:00"/>
    <n v="-229.68"/>
    <n v="30"/>
    <n v="4620.05"/>
    <n v="11077"/>
    <s v="Low"/>
    <s v="Low Risk"/>
    <s v="Discount Applied"/>
    <s v="Other"/>
    <n v="106"/>
  </r>
  <r>
    <n v="6387"/>
    <x v="2"/>
    <n v="0.06"/>
    <n v="65.989999999999995"/>
    <n v="8.8000000000000007"/>
    <n v="640"/>
    <s v="Neal Wolfe"/>
    <s v="Express Air"/>
    <s v="Home Office"/>
    <s v="Technology"/>
    <s v="Telephones and Communication"/>
    <s v="Small Box"/>
    <x v="264"/>
    <n v="0.57999999999999996"/>
    <s v="United States"/>
    <x v="0"/>
    <s v="Washington"/>
    <s v="Seattle"/>
    <n v="98119"/>
    <d v="2015-04-30T00:00:00"/>
    <d v="2015-05-01T00:00:00"/>
    <n v="288.08999999999997"/>
    <n v="34"/>
    <n v="1912.98"/>
    <n v="45380"/>
    <s v="High"/>
    <s v="Low Risk"/>
    <s v="Discount Applied"/>
    <s v="Other"/>
    <n v="253"/>
  </r>
  <r>
    <n v="6388"/>
    <x v="2"/>
    <n v="0"/>
    <n v="195.99"/>
    <n v="4.2"/>
    <n v="640"/>
    <s v="Neal Wolfe"/>
    <s v="Express Air"/>
    <s v="Home Office"/>
    <s v="Technology"/>
    <s v="Telephones and Communication"/>
    <s v="Small Box"/>
    <x v="265"/>
    <n v="0.56999999999999995"/>
    <s v="United States"/>
    <x v="0"/>
    <s v="Washington"/>
    <s v="Seattle"/>
    <n v="98119"/>
    <d v="2015-04-30T00:00:00"/>
    <d v="2015-05-02T00:00:00"/>
    <n v="1030.509"/>
    <n v="24"/>
    <n v="4170.87"/>
    <n v="45380"/>
    <s v="High"/>
    <s v="Low Risk"/>
    <s v="No Discount"/>
    <s v="High Profit Non-Standard Shipping"/>
    <n v="113"/>
  </r>
  <r>
    <n v="24869"/>
    <x v="4"/>
    <n v="0.03"/>
    <n v="51.75"/>
    <n v="19.989999999999998"/>
    <n v="646"/>
    <s v="Robin High"/>
    <s v="Regular Air"/>
    <s v="Home Office"/>
    <s v="Furniture"/>
    <s v="Office Furnishings"/>
    <s v="Small Box"/>
    <x v="267"/>
    <n v="0.55000000000000004"/>
    <s v="United States"/>
    <x v="2"/>
    <s v="Minnesota"/>
    <s v="Shakopee"/>
    <n v="55379"/>
    <d v="2015-06-17T00:00:00"/>
    <d v="2015-06-22T00:00:00"/>
    <n v="261.44400000000002"/>
    <n v="16"/>
    <n v="818.81"/>
    <n v="90735"/>
    <s v="High"/>
    <s v="Low Risk"/>
    <s v="Discount Applied"/>
    <s v="Other"/>
    <n v="480"/>
  </r>
  <r>
    <n v="21760"/>
    <x v="1"/>
    <n v="0.02"/>
    <n v="25.38"/>
    <n v="8.99"/>
    <n v="648"/>
    <s v="Steve O'Brien"/>
    <s v="Regular Air"/>
    <s v="Home Office"/>
    <s v="Furniture"/>
    <s v="Office Furnishings"/>
    <s v="Small Pack"/>
    <x v="268"/>
    <n v="0.5"/>
    <s v="United States"/>
    <x v="2"/>
    <s v="Illinois"/>
    <s v="Bolingbrook"/>
    <n v="60440"/>
    <d v="2015-06-21T00:00:00"/>
    <d v="2015-06-22T00:00:00"/>
    <n v="-10.36"/>
    <n v="1"/>
    <n v="34.11"/>
    <n v="91365"/>
    <s v="Low"/>
    <s v="Low Risk"/>
    <s v="Discount Applied"/>
    <s v="Other"/>
    <n v="1676"/>
  </r>
  <r>
    <n v="23154"/>
    <x v="3"/>
    <n v="0.02"/>
    <n v="3.78"/>
    <n v="0.71"/>
    <n v="649"/>
    <s v="Roger Meyer"/>
    <s v="Regular Air"/>
    <s v="Home Office"/>
    <s v="Office Supplies"/>
    <s v="Rubber Bands"/>
    <s v="Wrap Bag"/>
    <x v="269"/>
    <n v="0.39"/>
    <s v="United States"/>
    <x v="2"/>
    <s v="Illinois"/>
    <s v="Buffalo Grove"/>
    <n v="60089"/>
    <d v="2015-05-29T00:00:00"/>
    <d v="2015-05-30T00:00:00"/>
    <n v="106.7499"/>
    <n v="40"/>
    <n v="154.71"/>
    <n v="91366"/>
    <s v="High"/>
    <s v="Low Risk"/>
    <s v="Discount Applied"/>
    <s v="Other"/>
    <n v="1069"/>
  </r>
  <r>
    <n v="24199"/>
    <x v="0"/>
    <n v="0.08"/>
    <n v="15.99"/>
    <n v="13.18"/>
    <n v="651"/>
    <s v="Leah Clapp"/>
    <s v="Regular Air"/>
    <s v="Home Office"/>
    <s v="Office Supplies"/>
    <s v="Binders and Binder Accessories"/>
    <s v="Small Box"/>
    <x v="222"/>
    <n v="0.37"/>
    <s v="United States"/>
    <x v="0"/>
    <s v="Nevada"/>
    <s v="Las Vegas"/>
    <n v="89115"/>
    <d v="2015-01-07T00:00:00"/>
    <d v="2015-01-08T00:00:00"/>
    <n v="-246.92615999999998"/>
    <n v="12"/>
    <n v="192.33"/>
    <n v="91575"/>
    <s v="Low"/>
    <s v="Low Risk"/>
    <s v="Discount Applied"/>
    <s v="Other"/>
    <n v="1005"/>
  </r>
  <r>
    <n v="23433"/>
    <x v="4"/>
    <n v="0.04"/>
    <n v="880.98"/>
    <n v="44.55"/>
    <n v="651"/>
    <s v="Leah Clapp"/>
    <s v="Delivery Truck"/>
    <s v="Home Office"/>
    <s v="Furniture"/>
    <s v="Bookcases"/>
    <s v="Jumbo Box"/>
    <x v="270"/>
    <n v="0.62"/>
    <s v="United States"/>
    <x v="0"/>
    <s v="Nevada"/>
    <s v="Las Vegas"/>
    <n v="89115"/>
    <d v="2015-02-15T00:00:00"/>
    <d v="2015-02-19T00:00:00"/>
    <n v="4233.2587999999996"/>
    <n v="8"/>
    <n v="6901.25"/>
    <n v="91576"/>
    <s v="High"/>
    <s v="Low Risk"/>
    <s v="Discount Applied"/>
    <s v="Other"/>
    <n v="55"/>
  </r>
  <r>
    <n v="23434"/>
    <x v="4"/>
    <n v="7.0000000000000007E-2"/>
    <n v="13.4"/>
    <n v="4.95"/>
    <n v="651"/>
    <s v="Leah Clapp"/>
    <s v="Regular Air"/>
    <s v="Home Office"/>
    <s v="Furniture"/>
    <s v="Office Furnishings"/>
    <s v="Small Pack"/>
    <x v="271"/>
    <n v="0.37"/>
    <s v="United States"/>
    <x v="0"/>
    <s v="Nevada"/>
    <s v="Las Vegas"/>
    <n v="89115"/>
    <d v="2015-02-15T00:00:00"/>
    <d v="2015-02-20T00:00:00"/>
    <n v="102.76859999999999"/>
    <n v="11"/>
    <n v="148.94"/>
    <n v="91576"/>
    <s v="High"/>
    <s v="Low Risk"/>
    <s v="Discount Applied"/>
    <s v="Other"/>
    <n v="1089"/>
  </r>
  <r>
    <n v="23435"/>
    <x v="4"/>
    <n v="0.01"/>
    <n v="15.99"/>
    <n v="11.28"/>
    <n v="651"/>
    <s v="Leah Clapp"/>
    <s v="Regular Air"/>
    <s v="Home Office"/>
    <s v="Technology"/>
    <s v="Office Machines"/>
    <s v="Medium Box"/>
    <x v="187"/>
    <n v="0.38"/>
    <s v="United States"/>
    <x v="0"/>
    <s v="Nevada"/>
    <s v="Las Vegas"/>
    <n v="89115"/>
    <d v="2015-02-15T00:00:00"/>
    <d v="2015-02-22T00:00:00"/>
    <n v="-36.671543999999997"/>
    <n v="12"/>
    <n v="200.68"/>
    <n v="91576"/>
    <s v="Low"/>
    <s v="Low Risk"/>
    <s v="Discount Applied"/>
    <s v="Other"/>
    <n v="983"/>
  </r>
  <r>
    <n v="25055"/>
    <x v="1"/>
    <n v="0"/>
    <n v="2.78"/>
    <n v="1.49"/>
    <n v="653"/>
    <s v="Ann Katz"/>
    <s v="Express Air"/>
    <s v="Home Office"/>
    <s v="Office Supplies"/>
    <s v="Binders and Binder Accessories"/>
    <s v="Small Box"/>
    <x v="272"/>
    <n v="0.36"/>
    <s v="United States"/>
    <x v="0"/>
    <s v="California"/>
    <s v="Rancho Cucamonga"/>
    <n v="91730"/>
    <d v="2015-04-16T00:00:00"/>
    <d v="2015-04-17T00:00:00"/>
    <n v="20.6448"/>
    <n v="9"/>
    <n v="29.92"/>
    <n v="91213"/>
    <s v="High"/>
    <s v="Low Risk"/>
    <s v="No Discount"/>
    <s v="Other"/>
    <n v="1716"/>
  </r>
  <r>
    <n v="20874"/>
    <x v="2"/>
    <n v="0.1"/>
    <n v="18.97"/>
    <n v="9.0299999999999994"/>
    <n v="657"/>
    <s v="Derek McCormick"/>
    <s v="Regular Air"/>
    <s v="Home Office"/>
    <s v="Office Supplies"/>
    <s v="Paper"/>
    <s v="Small Box"/>
    <x v="273"/>
    <n v="0.37"/>
    <s v="United States"/>
    <x v="1"/>
    <s v="Massachusetts"/>
    <s v="Oxford"/>
    <n v="1540"/>
    <d v="2015-01-19T00:00:00"/>
    <d v="2015-01-21T00:00:00"/>
    <n v="-24.204799999999999"/>
    <n v="1"/>
    <n v="19.73"/>
    <n v="91212"/>
    <s v="Low"/>
    <s v="Low Risk"/>
    <s v="Discount Applied"/>
    <s v="Other"/>
    <n v="1813"/>
  </r>
  <r>
    <n v="20875"/>
    <x v="2"/>
    <n v="0"/>
    <n v="119.99"/>
    <n v="56.14"/>
    <n v="659"/>
    <s v="Marjorie Arthur"/>
    <s v="Delivery Truck"/>
    <s v="Home Office"/>
    <s v="Technology"/>
    <s v="Office Machines"/>
    <s v="Jumbo Box"/>
    <x v="102"/>
    <n v="0.39"/>
    <s v="United States"/>
    <x v="1"/>
    <s v="Vermont"/>
    <s v="South Burlington"/>
    <n v="5403"/>
    <d v="2015-01-19T00:00:00"/>
    <d v="2015-01-20T00:00:00"/>
    <n v="-126.05777999999999"/>
    <n v="5"/>
    <n v="615.54"/>
    <n v="91212"/>
    <s v="Low"/>
    <s v="Low Risk"/>
    <s v="No Discount"/>
    <s v="Other"/>
    <n v="576"/>
  </r>
  <r>
    <n v="23487"/>
    <x v="2"/>
    <n v="0.02"/>
    <n v="14.58"/>
    <n v="7.4"/>
    <n v="663"/>
    <s v="Hilda Bennett"/>
    <s v="Regular Air"/>
    <s v="Home Office"/>
    <s v="Furniture"/>
    <s v="Office Furnishings"/>
    <s v="Small Box"/>
    <x v="274"/>
    <n v="0.48"/>
    <s v="United States"/>
    <x v="1"/>
    <s v="Ohio"/>
    <s v="Steubenville"/>
    <n v="43952"/>
    <d v="2015-05-29T00:00:00"/>
    <d v="2015-06-01T00:00:00"/>
    <n v="10.802000000000001"/>
    <n v="17"/>
    <n v="261.33999999999997"/>
    <n v="90922"/>
    <s v="High"/>
    <s v="Low Risk"/>
    <s v="Discount Applied"/>
    <s v="Other"/>
    <n v="878"/>
  </r>
  <r>
    <n v="21086"/>
    <x v="4"/>
    <n v="0.04"/>
    <n v="22.72"/>
    <n v="8.99"/>
    <n v="665"/>
    <s v="Miriam Mueller"/>
    <s v="Regular Air"/>
    <s v="Home Office"/>
    <s v="Furniture"/>
    <s v="Office Furnishings"/>
    <s v="Small Pack"/>
    <x v="275"/>
    <n v="0.44"/>
    <s v="United States"/>
    <x v="3"/>
    <s v="Tennessee"/>
    <s v="Murfreesboro"/>
    <n v="37130"/>
    <d v="2015-01-16T00:00:00"/>
    <d v="2015-01-20T00:00:00"/>
    <n v="-678.49599999999998"/>
    <n v="9"/>
    <n v="202.41"/>
    <n v="88677"/>
    <s v="Low"/>
    <s v="Low Risk"/>
    <s v="Discount Applied"/>
    <s v="Other"/>
    <n v="976"/>
  </r>
  <r>
    <n v="18667"/>
    <x v="2"/>
    <n v="0.02"/>
    <n v="130.97999999999999"/>
    <n v="30"/>
    <n v="665"/>
    <s v="Miriam Mueller"/>
    <s v="Delivery Truck"/>
    <s v="Home Office"/>
    <s v="Furniture"/>
    <s v="Chairs &amp; Chairmats"/>
    <s v="Jumbo Drum"/>
    <x v="185"/>
    <n v="0.78"/>
    <s v="United States"/>
    <x v="3"/>
    <s v="Tennessee"/>
    <s v="Murfreesboro"/>
    <n v="37130"/>
    <d v="2015-04-18T00:00:00"/>
    <d v="2015-04-19T00:00:00"/>
    <n v="90.762"/>
    <n v="6"/>
    <n v="793.39"/>
    <n v="88678"/>
    <s v="High"/>
    <s v="Low Risk"/>
    <s v="Discount Applied"/>
    <s v="Other"/>
    <n v="493"/>
  </r>
  <r>
    <n v="24776"/>
    <x v="4"/>
    <n v="0.02"/>
    <n v="4.57"/>
    <n v="5.42"/>
    <n v="666"/>
    <s v="Emily Sims"/>
    <s v="Regular Air"/>
    <s v="Home Office"/>
    <s v="Office Supplies"/>
    <s v="Binders and Binder Accessories"/>
    <s v="Small Box"/>
    <x v="276"/>
    <n v="0.37"/>
    <s v="United States"/>
    <x v="3"/>
    <s v="Tennessee"/>
    <s v="Nashville"/>
    <n v="37211"/>
    <d v="2015-04-22T00:00:00"/>
    <d v="2015-04-26T00:00:00"/>
    <n v="-352.81399999999996"/>
    <n v="11"/>
    <n v="54.04"/>
    <n v="88679"/>
    <s v="Low"/>
    <s v="Low Risk"/>
    <s v="Discount Applied"/>
    <s v="Other"/>
    <n v="1504"/>
  </r>
  <r>
    <n v="3086"/>
    <x v="4"/>
    <n v="0.04"/>
    <n v="22.72"/>
    <n v="8.99"/>
    <n v="667"/>
    <s v="Allison Kirby"/>
    <s v="Regular Air"/>
    <s v="Home Office"/>
    <s v="Furniture"/>
    <s v="Office Furnishings"/>
    <s v="Small Pack"/>
    <x v="275"/>
    <n v="0.44"/>
    <s v="United States"/>
    <x v="2"/>
    <s v="Texas"/>
    <s v="Dallas"/>
    <n v="75203"/>
    <d v="2015-01-16T00:00:00"/>
    <d v="2015-01-20T00:00:00"/>
    <n v="70.028000000000006"/>
    <n v="37"/>
    <n v="832.14"/>
    <n v="22147"/>
    <s v="High"/>
    <s v="Low Risk"/>
    <s v="Discount Applied"/>
    <s v="Other"/>
    <n v="475"/>
  </r>
  <r>
    <n v="6776"/>
    <x v="4"/>
    <n v="0.02"/>
    <n v="4.57"/>
    <n v="5.42"/>
    <n v="667"/>
    <s v="Allison Kirby"/>
    <s v="Regular Air"/>
    <s v="Home Office"/>
    <s v="Office Supplies"/>
    <s v="Binders and Binder Accessories"/>
    <s v="Small Box"/>
    <x v="276"/>
    <n v="0.37"/>
    <s v="United States"/>
    <x v="2"/>
    <s v="Texas"/>
    <s v="Dallas"/>
    <n v="75203"/>
    <d v="2015-04-22T00:00:00"/>
    <d v="2015-04-26T00:00:00"/>
    <n v="-124.28049999999999"/>
    <n v="45"/>
    <n v="221.06"/>
    <n v="48257"/>
    <s v="Low"/>
    <s v="Low Risk"/>
    <s v="Discount Applied"/>
    <s v="Other"/>
    <n v="945"/>
  </r>
  <r>
    <n v="24882"/>
    <x v="3"/>
    <n v="0.09"/>
    <n v="2.89"/>
    <n v="0.5"/>
    <n v="669"/>
    <s v="Amy Shea"/>
    <s v="Regular Air"/>
    <s v="Home Office"/>
    <s v="Office Supplies"/>
    <s v="Labels"/>
    <s v="Small Box"/>
    <x v="277"/>
    <n v="0.38"/>
    <s v="United States"/>
    <x v="2"/>
    <s v="Iowa"/>
    <s v="Ottumwa"/>
    <n v="52501"/>
    <d v="2015-03-20T00:00:00"/>
    <d v="2015-03-22T00:00:00"/>
    <n v="40.482299999999995"/>
    <n v="22"/>
    <n v="58.67"/>
    <n v="88475"/>
    <s v="High"/>
    <s v="Low Risk"/>
    <s v="Discount Applied"/>
    <s v="Other"/>
    <n v="1467"/>
  </r>
  <r>
    <n v="24883"/>
    <x v="3"/>
    <n v="0.02"/>
    <n v="48.91"/>
    <n v="5.81"/>
    <n v="669"/>
    <s v="Amy Shea"/>
    <s v="Regular Air"/>
    <s v="Home Office"/>
    <s v="Office Supplies"/>
    <s v="Paper"/>
    <s v="Small Box"/>
    <x v="278"/>
    <n v="0.38"/>
    <s v="United States"/>
    <x v="2"/>
    <s v="Iowa"/>
    <s v="Ottumwa"/>
    <n v="52501"/>
    <d v="2015-03-20T00:00:00"/>
    <d v="2015-03-21T00:00:00"/>
    <n v="32.86"/>
    <n v="2"/>
    <n v="101.06"/>
    <n v="88475"/>
    <s v="High"/>
    <s v="Low Risk"/>
    <s v="Discount Applied"/>
    <s v="Other"/>
    <n v="1231"/>
  </r>
  <r>
    <n v="18808"/>
    <x v="4"/>
    <n v="0.08"/>
    <n v="296.18"/>
    <n v="54.12"/>
    <n v="670"/>
    <s v="Lewis Baldwin"/>
    <s v="Delivery Truck"/>
    <s v="Home Office"/>
    <s v="Furniture"/>
    <s v="Tables"/>
    <s v="Jumbo Box"/>
    <x v="37"/>
    <n v="0.76"/>
    <s v="United States"/>
    <x v="3"/>
    <s v="Virginia"/>
    <s v="Montclair"/>
    <n v="22025"/>
    <d v="2015-03-05T00:00:00"/>
    <d v="2015-03-12T00:00:00"/>
    <n v="-187.22199999999998"/>
    <n v="5"/>
    <n v="1429.81"/>
    <n v="88474"/>
    <s v="Low"/>
    <s v="Low Risk"/>
    <s v="Discount Applied"/>
    <s v="Other"/>
    <n v="325"/>
  </r>
  <r>
    <n v="19423"/>
    <x v="4"/>
    <n v="7.0000000000000007E-2"/>
    <n v="2.88"/>
    <n v="1.01"/>
    <n v="672"/>
    <s v="Brian Leach"/>
    <s v="Regular Air"/>
    <s v="Home Office"/>
    <s v="Office Supplies"/>
    <s v="Pens &amp; Art Supplies"/>
    <s v="Wrap Bag"/>
    <x v="279"/>
    <n v="0.55000000000000004"/>
    <s v="United States"/>
    <x v="2"/>
    <s v="Iowa"/>
    <s v="Newton"/>
    <n v="50208"/>
    <d v="2015-02-05T00:00:00"/>
    <d v="2015-02-09T00:00:00"/>
    <n v="9.59"/>
    <n v="12"/>
    <n v="34.97"/>
    <n v="88173"/>
    <s v="High"/>
    <s v="Low Risk"/>
    <s v="Discount Applied"/>
    <s v="Other"/>
    <n v="1665"/>
  </r>
  <r>
    <n v="19424"/>
    <x v="4"/>
    <n v="0.1"/>
    <n v="195.99"/>
    <n v="3.99"/>
    <n v="672"/>
    <s v="Brian Leach"/>
    <s v="Regular Air"/>
    <s v="Home Office"/>
    <s v="Technology"/>
    <s v="Telephones and Communication"/>
    <s v="Small Box"/>
    <x v="280"/>
    <n v="0.57999999999999996"/>
    <s v="United States"/>
    <x v="2"/>
    <s v="Iowa"/>
    <s v="Newton"/>
    <n v="50208"/>
    <d v="2015-02-05T00:00:00"/>
    <d v="2015-02-12T00:00:00"/>
    <n v="-655.42399999999998"/>
    <n v="2"/>
    <n v="308.86"/>
    <n v="88173"/>
    <s v="Low"/>
    <s v="Low Risk"/>
    <s v="Discount Applied"/>
    <s v="Other"/>
    <n v="812"/>
  </r>
  <r>
    <n v="25059"/>
    <x v="2"/>
    <n v="0.06"/>
    <n v="161.55000000000001"/>
    <n v="19.989999999999998"/>
    <n v="674"/>
    <s v="Albert Frost"/>
    <s v="Regular Air"/>
    <s v="Home Office"/>
    <s v="Office Supplies"/>
    <s v="Storage &amp; Organization"/>
    <s v="Small Box"/>
    <x v="40"/>
    <n v="0.66"/>
    <s v="United States"/>
    <x v="2"/>
    <s v="Missouri"/>
    <s v="Raytown"/>
    <n v="64133"/>
    <d v="2015-01-02T00:00:00"/>
    <d v="2015-01-03T00:00:00"/>
    <n v="-7.5800000000000409"/>
    <n v="3"/>
    <n v="485.01"/>
    <n v="88174"/>
    <s v="Low"/>
    <s v="Low Risk"/>
    <s v="Discount Applied"/>
    <s v="Other"/>
    <n v="649"/>
  </r>
  <r>
    <n v="19326"/>
    <x v="3"/>
    <n v="0.04"/>
    <n v="15.42"/>
    <n v="10.68"/>
    <n v="678"/>
    <s v="Edward McKenzie"/>
    <s v="Express Air"/>
    <s v="Home Office"/>
    <s v="Office Supplies"/>
    <s v="Storage &amp; Organization"/>
    <s v="Small Box"/>
    <x v="144"/>
    <n v="0.57999999999999996"/>
    <s v="United States"/>
    <x v="3"/>
    <s v="Virginia"/>
    <s v="Rose Hill"/>
    <n v="24281"/>
    <d v="2015-04-22T00:00:00"/>
    <d v="2015-04-23T00:00:00"/>
    <n v="-109.70400000000001"/>
    <n v="5"/>
    <n v="81.14"/>
    <n v="88889"/>
    <s v="Low"/>
    <s v="Low Risk"/>
    <s v="Discount Applied"/>
    <s v="Other"/>
    <n v="1329"/>
  </r>
  <r>
    <n v="21609"/>
    <x v="3"/>
    <n v="0.01"/>
    <n v="3.95"/>
    <n v="5.13"/>
    <n v="679"/>
    <s v="Katie Dougherty"/>
    <s v="Regular Air"/>
    <s v="Home Office"/>
    <s v="Office Supplies"/>
    <s v="Appliances"/>
    <s v="Small Box"/>
    <x v="281"/>
    <n v="0.59"/>
    <s v="United States"/>
    <x v="0"/>
    <s v="Washington"/>
    <s v="Spanaway"/>
    <n v="98387"/>
    <d v="2015-03-04T00:00:00"/>
    <d v="2015-03-05T00:00:00"/>
    <n v="-19.93"/>
    <n v="2"/>
    <n v="10.11"/>
    <n v="88890"/>
    <s v="Low"/>
    <s v="Low Risk"/>
    <s v="Discount Applied"/>
    <s v="Other"/>
    <n v="1904"/>
  </r>
  <r>
    <n v="21610"/>
    <x v="3"/>
    <n v="0.02"/>
    <n v="367.99"/>
    <n v="19.989999999999998"/>
    <n v="679"/>
    <s v="Katie Dougherty"/>
    <s v="Regular Air"/>
    <s v="Home Office"/>
    <s v="Office Supplies"/>
    <s v="Binders and Binder Accessories"/>
    <s v="Small Box"/>
    <x v="282"/>
    <n v="0.4"/>
    <s v="United States"/>
    <x v="0"/>
    <s v="Washington"/>
    <s v="Spanaway"/>
    <n v="98387"/>
    <d v="2015-03-04T00:00:00"/>
    <d v="2015-03-05T00:00:00"/>
    <n v="4568.6072999999997"/>
    <n v="17"/>
    <n v="6621.17"/>
    <n v="88890"/>
    <s v="High"/>
    <s v="Low Risk"/>
    <s v="Discount Applied"/>
    <s v="Other"/>
    <n v="61"/>
  </r>
  <r>
    <n v="21612"/>
    <x v="3"/>
    <n v="0.04"/>
    <n v="95.99"/>
    <n v="4.9000000000000004"/>
    <n v="680"/>
    <s v="Laurence Poe"/>
    <s v="Regular Air"/>
    <s v="Home Office"/>
    <s v="Technology"/>
    <s v="Telephones and Communication"/>
    <s v="Small Box"/>
    <x v="75"/>
    <n v="0.56000000000000005"/>
    <s v="United States"/>
    <x v="0"/>
    <s v="Washington"/>
    <s v="Spokane"/>
    <n v="99207"/>
    <d v="2015-03-04T00:00:00"/>
    <d v="2015-03-06T00:00:00"/>
    <n v="-258.22500000000002"/>
    <n v="3"/>
    <n v="253.78"/>
    <n v="88890"/>
    <s v="Low"/>
    <s v="Low Risk"/>
    <s v="Discount Applied"/>
    <s v="Other"/>
    <n v="893"/>
  </r>
  <r>
    <n v="18555"/>
    <x v="3"/>
    <n v="0.06"/>
    <n v="17.670000000000002"/>
    <n v="8.99"/>
    <n v="683"/>
    <s v="Seth Merrill"/>
    <s v="Express Air"/>
    <s v="Home Office"/>
    <s v="Furniture"/>
    <s v="Office Furnishings"/>
    <s v="Small Pack"/>
    <x v="283"/>
    <n v="0.47"/>
    <s v="United States"/>
    <x v="2"/>
    <s v="Nebraska"/>
    <s v="Papillion"/>
    <n v="68046"/>
    <d v="2015-04-07T00:00:00"/>
    <d v="2015-04-08T00:00:00"/>
    <n v="38.06"/>
    <n v="4"/>
    <n v="69.959999999999994"/>
    <n v="87765"/>
    <s v="High"/>
    <s v="Low Risk"/>
    <s v="Discount Applied"/>
    <s v="Other"/>
    <n v="1391"/>
  </r>
  <r>
    <n v="21411"/>
    <x v="2"/>
    <n v="7.0000000000000007E-2"/>
    <n v="279.48"/>
    <n v="35"/>
    <n v="688"/>
    <s v="Ashley Reese"/>
    <s v="Regular Air"/>
    <s v="Home Office"/>
    <s v="Office Supplies"/>
    <s v="Storage &amp; Organization"/>
    <s v="Large Box"/>
    <x v="284"/>
    <n v="0.8"/>
    <s v="United States"/>
    <x v="2"/>
    <s v="Missouri"/>
    <s v="Saint Louis"/>
    <n v="63116"/>
    <d v="2015-05-16T00:00:00"/>
    <d v="2015-05-16T00:00:00"/>
    <n v="-207.28"/>
    <n v="10"/>
    <n v="2716.09"/>
    <n v="88503"/>
    <s v="Low"/>
    <s v="Low Risk"/>
    <s v="Discount Applied"/>
    <s v="Other"/>
    <n v="173"/>
  </r>
  <r>
    <n v="19325"/>
    <x v="4"/>
    <n v="0.06"/>
    <n v="4.18"/>
    <n v="2.99"/>
    <n v="688"/>
    <s v="Ashley Reese"/>
    <s v="Regular Air"/>
    <s v="Home Office"/>
    <s v="Office Supplies"/>
    <s v="Binders and Binder Accessories"/>
    <s v="Small Box"/>
    <x v="285"/>
    <n v="0.37"/>
    <s v="United States"/>
    <x v="2"/>
    <s v="Missouri"/>
    <s v="Saint Louis"/>
    <n v="63116"/>
    <d v="2015-03-06T00:00:00"/>
    <d v="2015-03-08T00:00:00"/>
    <n v="-12.719000000000001"/>
    <n v="5"/>
    <n v="21.34"/>
    <n v="88504"/>
    <s v="Low"/>
    <s v="Low Risk"/>
    <s v="Discount Applied"/>
    <s v="Other"/>
    <n v="1798"/>
  </r>
  <r>
    <n v="26321"/>
    <x v="3"/>
    <n v="7.0000000000000007E-2"/>
    <n v="1.7"/>
    <n v="1.99"/>
    <n v="689"/>
    <s v="Tommy Honeycutt"/>
    <s v="Regular Air"/>
    <s v="Home Office"/>
    <s v="Technology"/>
    <s v="Computer Peripherals"/>
    <s v="Small Pack"/>
    <x v="286"/>
    <n v="0.51"/>
    <s v="United States"/>
    <x v="2"/>
    <s v="Missouri"/>
    <s v="Saint Peters"/>
    <n v="63376"/>
    <d v="2015-02-04T00:00:00"/>
    <d v="2015-02-05T00:00:00"/>
    <n v="-51.42"/>
    <n v="10"/>
    <n v="17.420000000000002"/>
    <n v="88502"/>
    <s v="Low"/>
    <s v="Low Risk"/>
    <s v="Discount Applied"/>
    <s v="Other"/>
    <n v="1845"/>
  </r>
  <r>
    <n v="19933"/>
    <x v="0"/>
    <n v="0.09"/>
    <n v="6.48"/>
    <n v="6.35"/>
    <n v="691"/>
    <s v="Alicia Curtis"/>
    <s v="Regular Air"/>
    <s v="Home Office"/>
    <s v="Office Supplies"/>
    <s v="Paper"/>
    <s v="Small Box"/>
    <x v="287"/>
    <n v="0.37"/>
    <s v="United States"/>
    <x v="0"/>
    <s v="Washington"/>
    <s v="Tacoma"/>
    <n v="98408"/>
    <d v="2015-03-21T00:00:00"/>
    <d v="2015-03-22T00:00:00"/>
    <n v="-88.6"/>
    <n v="8"/>
    <n v="49.81"/>
    <n v="89915"/>
    <s v="Low"/>
    <s v="Low Risk"/>
    <s v="Discount Applied"/>
    <s v="Other"/>
    <n v="1536"/>
  </r>
  <r>
    <n v="19400"/>
    <x v="4"/>
    <n v="0.02"/>
    <n v="500.98"/>
    <n v="41.44"/>
    <n v="693"/>
    <s v="Richard McClure"/>
    <s v="Delivery Truck"/>
    <s v="Home Office"/>
    <s v="Furniture"/>
    <s v="Bookcases"/>
    <s v="Jumbo Box"/>
    <x v="288"/>
    <n v="0.66"/>
    <s v="United States"/>
    <x v="0"/>
    <s v="Colorado"/>
    <s v="Thornton"/>
    <n v="80229"/>
    <d v="2015-03-25T00:00:00"/>
    <d v="2015-03-25T00:00:00"/>
    <n v="2568.4628999999995"/>
    <n v="7"/>
    <n v="3722.41"/>
    <n v="87811"/>
    <s v="High"/>
    <s v="Low Risk"/>
    <s v="Discount Applied"/>
    <s v="Other"/>
    <n v="131"/>
  </r>
  <r>
    <n v="18736"/>
    <x v="4"/>
    <n v="0.09"/>
    <n v="5.34"/>
    <n v="2.99"/>
    <n v="693"/>
    <s v="Richard McClure"/>
    <s v="Express Air"/>
    <s v="Home Office"/>
    <s v="Office Supplies"/>
    <s v="Binders and Binder Accessories"/>
    <s v="Small Box"/>
    <x v="289"/>
    <n v="0.38"/>
    <s v="United States"/>
    <x v="0"/>
    <s v="Colorado"/>
    <s v="Thornton"/>
    <n v="80229"/>
    <d v="2015-03-08T00:00:00"/>
    <d v="2015-03-15T00:00:00"/>
    <n v="9.4860000000000007"/>
    <n v="17"/>
    <n v="95.1"/>
    <n v="87812"/>
    <s v="High"/>
    <s v="Low Risk"/>
    <s v="Discount Applied"/>
    <s v="Other"/>
    <n v="1260"/>
  </r>
  <r>
    <n v="18737"/>
    <x v="4"/>
    <n v="7.0000000000000007E-2"/>
    <n v="140.97999999999999"/>
    <n v="53.48"/>
    <n v="693"/>
    <s v="Richard McClure"/>
    <s v="Delivery Truck"/>
    <s v="Home Office"/>
    <s v="Furniture"/>
    <s v="Bookcases"/>
    <s v="Jumbo Box"/>
    <x v="290"/>
    <n v="0.65"/>
    <s v="United States"/>
    <x v="0"/>
    <s v="Colorado"/>
    <s v="Thornton"/>
    <n v="80229"/>
    <d v="2015-03-08T00:00:00"/>
    <d v="2015-03-15T00:00:00"/>
    <n v="-263.64999999999998"/>
    <n v="5"/>
    <n v="734.74"/>
    <n v="87812"/>
    <s v="Low"/>
    <s v="Low Risk"/>
    <s v="Discount Applied"/>
    <s v="Other"/>
    <n v="515"/>
  </r>
  <r>
    <n v="18738"/>
    <x v="4"/>
    <n v="0.06"/>
    <n v="205.99"/>
    <n v="5.26"/>
    <n v="693"/>
    <s v="Richard McClure"/>
    <s v="Regular Air"/>
    <s v="Home Office"/>
    <s v="Technology"/>
    <s v="Telephones and Communication"/>
    <s v="Small Box"/>
    <x v="291"/>
    <n v="0.56000000000000005"/>
    <s v="United States"/>
    <x v="0"/>
    <s v="Colorado"/>
    <s v="Thornton"/>
    <n v="80229"/>
    <d v="2015-03-08T00:00:00"/>
    <d v="2015-03-15T00:00:00"/>
    <n v="890.18100000000004"/>
    <n v="11"/>
    <n v="1882.87"/>
    <n v="87812"/>
    <s v="High"/>
    <s v="Low Risk"/>
    <s v="Discount Applied"/>
    <s v="Other"/>
    <n v="256"/>
  </r>
  <r>
    <n v="18810"/>
    <x v="0"/>
    <n v="0"/>
    <n v="230.98"/>
    <n v="23.78"/>
    <n v="693"/>
    <s v="Richard McClure"/>
    <s v="Delivery Truck"/>
    <s v="Home Office"/>
    <s v="Furniture"/>
    <s v="Tables"/>
    <s v="Jumbo Box"/>
    <x v="292"/>
    <n v="0.6"/>
    <s v="United States"/>
    <x v="0"/>
    <s v="Colorado"/>
    <s v="Thornton"/>
    <n v="80229"/>
    <d v="2015-05-05T00:00:00"/>
    <d v="2015-05-07T00:00:00"/>
    <n v="6095.8601999999992"/>
    <n v="36"/>
    <n v="8834.58"/>
    <n v="87813"/>
    <s v="High"/>
    <s v="Low Risk"/>
    <s v="No Discount"/>
    <s v="Other"/>
    <n v="31"/>
  </r>
  <r>
    <n v="22613"/>
    <x v="3"/>
    <n v="0.06"/>
    <n v="8.1199999999999992"/>
    <n v="2.83"/>
    <n v="696"/>
    <s v="Johnny Reid"/>
    <s v="Regular Air"/>
    <s v="Home Office"/>
    <s v="Technology"/>
    <s v="Computer Peripherals"/>
    <s v="Small Pack"/>
    <x v="293"/>
    <n v="0.77"/>
    <s v="United States"/>
    <x v="2"/>
    <s v="Indiana"/>
    <s v="Crown Point"/>
    <n v="46307"/>
    <d v="2015-03-27T00:00:00"/>
    <d v="2015-03-28T00:00:00"/>
    <n v="-82.83"/>
    <n v="10"/>
    <n v="78.540000000000006"/>
    <n v="89847"/>
    <s v="Low"/>
    <s v="Low Risk"/>
    <s v="Discount Applied"/>
    <s v="Other"/>
    <n v="1348"/>
  </r>
  <r>
    <n v="22614"/>
    <x v="3"/>
    <n v="0.05"/>
    <n v="51.65"/>
    <n v="18.45"/>
    <n v="696"/>
    <s v="Johnny Reid"/>
    <s v="Regular Air"/>
    <s v="Home Office"/>
    <s v="Furniture"/>
    <s v="Office Furnishings"/>
    <s v="Medium Box"/>
    <x v="294"/>
    <n v="0.65"/>
    <s v="United States"/>
    <x v="2"/>
    <s v="Indiana"/>
    <s v="Crown Point"/>
    <n v="46307"/>
    <d v="2015-03-27T00:00:00"/>
    <d v="2015-03-28T00:00:00"/>
    <n v="25.04"/>
    <n v="12"/>
    <n v="605.1"/>
    <n v="89847"/>
    <s v="High"/>
    <s v="Low Risk"/>
    <s v="Discount Applied"/>
    <s v="Other"/>
    <n v="585"/>
  </r>
  <r>
    <n v="19225"/>
    <x v="4"/>
    <n v="0.1"/>
    <n v="40.479999999999997"/>
    <n v="19.989999999999998"/>
    <n v="696"/>
    <s v="Johnny Reid"/>
    <s v="Regular Air"/>
    <s v="Home Office"/>
    <s v="Technology"/>
    <s v="Computer Peripherals"/>
    <s v="Small Box"/>
    <x v="295"/>
    <n v="0.77"/>
    <s v="United States"/>
    <x v="2"/>
    <s v="Indiana"/>
    <s v="Crown Point"/>
    <n v="46307"/>
    <d v="2015-04-07T00:00:00"/>
    <d v="2015-04-09T00:00:00"/>
    <n v="-580.32000000000005"/>
    <n v="9"/>
    <n v="355.84"/>
    <n v="89848"/>
    <s v="Low"/>
    <s v="Low Risk"/>
    <s v="Discount Applied"/>
    <s v="Other"/>
    <n v="766"/>
  </r>
  <r>
    <n v="22616"/>
    <x v="3"/>
    <n v="0.1"/>
    <n v="175.99"/>
    <n v="8.99"/>
    <n v="697"/>
    <s v="Adam G Sawyer"/>
    <s v="Regular Air"/>
    <s v="Home Office"/>
    <s v="Technology"/>
    <s v="Telephones and Communication"/>
    <s v="Small Box"/>
    <x v="44"/>
    <n v="0.56999999999999995"/>
    <s v="United States"/>
    <x v="2"/>
    <s v="Indiana"/>
    <s v="East Chicago"/>
    <n v="46312"/>
    <d v="2015-03-27T00:00:00"/>
    <d v="2015-03-28T00:00:00"/>
    <n v="928.96079999999984"/>
    <n v="10"/>
    <n v="1346.32"/>
    <n v="89847"/>
    <s v="High"/>
    <s v="Low Risk"/>
    <s v="Discount Applied"/>
    <s v="Other"/>
    <n v="342"/>
  </r>
  <r>
    <n v="25480"/>
    <x v="2"/>
    <n v="0.08"/>
    <n v="14.81"/>
    <n v="13.32"/>
    <n v="697"/>
    <s v="Adam G Sawyer"/>
    <s v="Regular Air"/>
    <s v="Home Office"/>
    <s v="Office Supplies"/>
    <s v="Appliances"/>
    <s v="Small Box"/>
    <x v="296"/>
    <n v="0.43"/>
    <s v="United States"/>
    <x v="2"/>
    <s v="Indiana"/>
    <s v="East Chicago"/>
    <n v="46312"/>
    <d v="2015-02-07T00:00:00"/>
    <d v="2015-02-09T00:00:00"/>
    <n v="-131.61720000000003"/>
    <n v="20"/>
    <n v="292.18"/>
    <n v="89849"/>
    <s v="Low"/>
    <s v="Low Risk"/>
    <s v="Discount Applied"/>
    <s v="Other"/>
    <n v="827"/>
  </r>
  <r>
    <n v="4613"/>
    <x v="3"/>
    <n v="0.06"/>
    <n v="8.1199999999999992"/>
    <n v="2.83"/>
    <n v="698"/>
    <s v="Nelson Hensley"/>
    <s v="Regular Air"/>
    <s v="Home Office"/>
    <s v="Technology"/>
    <s v="Computer Peripherals"/>
    <s v="Small Pack"/>
    <x v="293"/>
    <n v="0.77"/>
    <s v="United States"/>
    <x v="0"/>
    <s v="Washington"/>
    <s v="Seattle"/>
    <n v="98105"/>
    <d v="2015-03-27T00:00:00"/>
    <d v="2015-03-28T00:00:00"/>
    <n v="-82.83"/>
    <n v="41"/>
    <n v="322.02999999999997"/>
    <n v="32869"/>
    <s v="Low"/>
    <s v="Low Risk"/>
    <s v="Discount Applied"/>
    <s v="Other"/>
    <n v="798"/>
  </r>
  <r>
    <n v="4614"/>
    <x v="3"/>
    <n v="0.05"/>
    <n v="51.65"/>
    <n v="18.45"/>
    <n v="698"/>
    <s v="Nelson Hensley"/>
    <s v="Regular Air"/>
    <s v="Home Office"/>
    <s v="Furniture"/>
    <s v="Office Furnishings"/>
    <s v="Medium Box"/>
    <x v="294"/>
    <n v="0.65"/>
    <s v="United States"/>
    <x v="0"/>
    <s v="Washington"/>
    <s v="Seattle"/>
    <n v="98105"/>
    <d v="2015-03-27T00:00:00"/>
    <d v="2015-03-28T00:00:00"/>
    <n v="25.04"/>
    <n v="49"/>
    <n v="2470.84"/>
    <n v="32869"/>
    <s v="High"/>
    <s v="Low Risk"/>
    <s v="Discount Applied"/>
    <s v="Other"/>
    <n v="191"/>
  </r>
  <r>
    <n v="4616"/>
    <x v="3"/>
    <n v="0.1"/>
    <n v="175.99"/>
    <n v="8.99"/>
    <n v="698"/>
    <s v="Nelson Hensley"/>
    <s v="Regular Air"/>
    <s v="Home Office"/>
    <s v="Technology"/>
    <s v="Telephones and Communication"/>
    <s v="Small Box"/>
    <x v="44"/>
    <n v="0.56999999999999995"/>
    <s v="United States"/>
    <x v="0"/>
    <s v="Washington"/>
    <s v="Seattle"/>
    <n v="98105"/>
    <d v="2015-03-27T00:00:00"/>
    <d v="2015-03-28T00:00:00"/>
    <n v="930.98700000000008"/>
    <n v="39"/>
    <n v="5250.66"/>
    <n v="32869"/>
    <s v="High"/>
    <s v="Low Risk"/>
    <s v="Discount Applied"/>
    <s v="Other"/>
    <n v="88"/>
  </r>
  <r>
    <n v="1225"/>
    <x v="4"/>
    <n v="0.1"/>
    <n v="40.479999999999997"/>
    <n v="19.989999999999998"/>
    <n v="698"/>
    <s v="Nelson Hensley"/>
    <s v="Regular Air"/>
    <s v="Home Office"/>
    <s v="Technology"/>
    <s v="Computer Peripherals"/>
    <s v="Small Box"/>
    <x v="295"/>
    <n v="0.77"/>
    <s v="United States"/>
    <x v="0"/>
    <s v="Washington"/>
    <s v="Seattle"/>
    <n v="98105"/>
    <d v="2015-04-07T00:00:00"/>
    <d v="2015-04-09T00:00:00"/>
    <n v="-580.32000000000005"/>
    <n v="36"/>
    <n v="1423.35"/>
    <n v="8994"/>
    <s v="Low"/>
    <s v="Low Risk"/>
    <s v="Discount Applied"/>
    <s v="Other"/>
    <n v="328"/>
  </r>
  <r>
    <n v="7480"/>
    <x v="2"/>
    <n v="0.08"/>
    <n v="14.81"/>
    <n v="13.32"/>
    <n v="698"/>
    <s v="Nelson Hensley"/>
    <s v="Regular Air"/>
    <s v="Home Office"/>
    <s v="Office Supplies"/>
    <s v="Appliances"/>
    <s v="Small Box"/>
    <x v="296"/>
    <n v="0.43"/>
    <s v="United States"/>
    <x v="0"/>
    <s v="Washington"/>
    <s v="Seattle"/>
    <n v="98105"/>
    <d v="2015-02-07T00:00:00"/>
    <d v="2015-02-09T00:00:00"/>
    <n v="-253.11"/>
    <n v="79"/>
    <n v="1154.1199999999999"/>
    <n v="53410"/>
    <s v="Low"/>
    <s v="Low Risk"/>
    <s v="Discount Applied"/>
    <s v="Other"/>
    <n v="384"/>
  </r>
  <r>
    <n v="6289"/>
    <x v="3"/>
    <n v="0.03"/>
    <n v="5.28"/>
    <n v="5.61"/>
    <n v="699"/>
    <s v="Jenny Gold"/>
    <s v="Regular Air"/>
    <s v="Home Office"/>
    <s v="Office Supplies"/>
    <s v="Paper"/>
    <s v="Small Box"/>
    <x v="297"/>
    <n v="0.4"/>
    <s v="United States"/>
    <x v="0"/>
    <s v="California"/>
    <s v="Los Angeles"/>
    <n v="90041"/>
    <d v="2015-04-23T00:00:00"/>
    <d v="2015-04-24T00:00:00"/>
    <n v="-16.670000000000002"/>
    <n v="5"/>
    <n v="32.5"/>
    <n v="44517"/>
    <s v="Low"/>
    <s v="Low Risk"/>
    <s v="Discount Applied"/>
    <s v="Other"/>
    <n v="1690"/>
  </r>
  <r>
    <n v="7733"/>
    <x v="2"/>
    <n v="0.02"/>
    <n v="6.47"/>
    <n v="1.22"/>
    <n v="699"/>
    <s v="Jenny Gold"/>
    <s v="Regular Air"/>
    <s v="Home Office"/>
    <s v="Office Supplies"/>
    <s v="Pens &amp; Art Supplies"/>
    <s v="Wrap Bag"/>
    <x v="298"/>
    <n v="0.4"/>
    <s v="United States"/>
    <x v="0"/>
    <s v="California"/>
    <s v="Los Angeles"/>
    <n v="90041"/>
    <d v="2015-06-06T00:00:00"/>
    <d v="2015-06-07T00:00:00"/>
    <n v="40.200000000000003"/>
    <n v="30"/>
    <n v="193.95"/>
    <n v="55392"/>
    <s v="High"/>
    <s v="Low Risk"/>
    <s v="Discount Applied"/>
    <s v="Other"/>
    <n v="998"/>
  </r>
  <r>
    <n v="7734"/>
    <x v="2"/>
    <n v="7.0000000000000007E-2"/>
    <n v="2.84"/>
    <n v="0.93"/>
    <n v="699"/>
    <s v="Jenny Gold"/>
    <s v="Regular Air"/>
    <s v="Home Office"/>
    <s v="Office Supplies"/>
    <s v="Pens &amp; Art Supplies"/>
    <s v="Wrap Bag"/>
    <x v="0"/>
    <n v="0.54"/>
    <s v="United States"/>
    <x v="0"/>
    <s v="California"/>
    <s v="Los Angeles"/>
    <n v="90041"/>
    <d v="2015-06-06T00:00:00"/>
    <d v="2015-06-08T00:00:00"/>
    <n v="3.21"/>
    <n v="59"/>
    <n v="158.80000000000001"/>
    <n v="55392"/>
    <s v="High"/>
    <s v="Low Risk"/>
    <s v="Discount Applied"/>
    <s v="Other"/>
    <n v="1061"/>
  </r>
  <r>
    <n v="5140"/>
    <x v="0"/>
    <n v="0.01"/>
    <n v="7.89"/>
    <n v="2.82"/>
    <n v="699"/>
    <s v="Jenny Gold"/>
    <s v="Regular Air"/>
    <s v="Home Office"/>
    <s v="Office Supplies"/>
    <s v="Rubber Bands"/>
    <s v="Wrap Bag"/>
    <x v="299"/>
    <n v="0.4"/>
    <s v="United States"/>
    <x v="0"/>
    <s v="California"/>
    <s v="Los Angeles"/>
    <n v="90041"/>
    <d v="2015-06-30T00:00:00"/>
    <d v="2015-07-01T00:00:00"/>
    <n v="38.700000000000003"/>
    <n v="32"/>
    <n v="274.26"/>
    <n v="36647"/>
    <s v="High"/>
    <s v="Low Risk"/>
    <s v="Discount Applied"/>
    <s v="Other"/>
    <n v="858"/>
  </r>
  <r>
    <n v="5141"/>
    <x v="0"/>
    <n v="0.09"/>
    <n v="3.68"/>
    <n v="1.32"/>
    <n v="699"/>
    <s v="Jenny Gold"/>
    <s v="Regular Air"/>
    <s v="Home Office"/>
    <s v="Office Supplies"/>
    <s v="Scissors, Rulers and Trimmers"/>
    <s v="Wrap Bag"/>
    <x v="300"/>
    <n v="0.83"/>
    <s v="United States"/>
    <x v="0"/>
    <s v="California"/>
    <s v="Los Angeles"/>
    <n v="90041"/>
    <d v="2015-06-30T00:00:00"/>
    <d v="2015-07-01T00:00:00"/>
    <n v="-21.91"/>
    <n v="24"/>
    <n v="83.16"/>
    <n v="36647"/>
    <s v="Low"/>
    <s v="Low Risk"/>
    <s v="Discount Applied"/>
    <s v="Other"/>
    <n v="1322"/>
  </r>
  <r>
    <n v="5142"/>
    <x v="0"/>
    <n v="0.1"/>
    <n v="9.7100000000000009"/>
    <n v="9.4499999999999993"/>
    <n v="699"/>
    <s v="Jenny Gold"/>
    <s v="Regular Air"/>
    <s v="Home Office"/>
    <s v="Office Supplies"/>
    <s v="Storage &amp; Organization"/>
    <s v="Small Box"/>
    <x v="173"/>
    <n v="0.6"/>
    <s v="United States"/>
    <x v="0"/>
    <s v="California"/>
    <s v="Los Angeles"/>
    <n v="90041"/>
    <d v="2015-06-30T00:00:00"/>
    <d v="2015-07-03T00:00:00"/>
    <n v="-119.77"/>
    <n v="27"/>
    <n v="261.93"/>
    <n v="36647"/>
    <s v="Low"/>
    <s v="Low Risk"/>
    <s v="Discount Applied"/>
    <s v="Other"/>
    <n v="875"/>
  </r>
  <r>
    <n v="4556"/>
    <x v="3"/>
    <n v="7.0000000000000007E-2"/>
    <n v="5.0199999999999996"/>
    <n v="5.14"/>
    <n v="699"/>
    <s v="Jenny Gold"/>
    <s v="Regular Air"/>
    <s v="Home Office"/>
    <s v="Technology"/>
    <s v="Computer Peripherals"/>
    <s v="Small Pack"/>
    <x v="301"/>
    <n v="0.79"/>
    <s v="United States"/>
    <x v="0"/>
    <s v="California"/>
    <s v="Los Angeles"/>
    <n v="90041"/>
    <d v="2015-01-29T00:00:00"/>
    <d v="2015-01-31T00:00:00"/>
    <n v="-168.72"/>
    <n v="42"/>
    <n v="210.1"/>
    <n v="32420"/>
    <s v="Low"/>
    <s v="Low Risk"/>
    <s v="Discount Applied"/>
    <s v="Other"/>
    <n v="961"/>
  </r>
  <r>
    <n v="4557"/>
    <x v="3"/>
    <n v="7.0000000000000007E-2"/>
    <n v="280.98"/>
    <n v="57"/>
    <n v="699"/>
    <s v="Jenny Gold"/>
    <s v="Delivery Truck"/>
    <s v="Home Office"/>
    <s v="Furniture"/>
    <s v="Chairs &amp; Chairmats"/>
    <s v="Jumbo Drum"/>
    <x v="234"/>
    <n v="0.78"/>
    <s v="United States"/>
    <x v="0"/>
    <s v="California"/>
    <s v="Los Angeles"/>
    <n v="90041"/>
    <d v="2015-01-29T00:00:00"/>
    <d v="2015-01-31T00:00:00"/>
    <n v="-439.62"/>
    <n v="23"/>
    <n v="6499.87"/>
    <n v="32420"/>
    <s v="Low"/>
    <s v="Low Risk"/>
    <s v="Discount Applied"/>
    <s v="Other"/>
    <n v="64"/>
  </r>
  <r>
    <n v="448"/>
    <x v="3"/>
    <n v="0.1"/>
    <n v="4.26"/>
    <n v="1.2"/>
    <n v="699"/>
    <s v="Jenny Gold"/>
    <s v="Regular Air"/>
    <s v="Home Office"/>
    <s v="Office Supplies"/>
    <s v="Pens &amp; Art Supplies"/>
    <s v="Wrap Bag"/>
    <x v="54"/>
    <n v="0.44"/>
    <s v="United States"/>
    <x v="0"/>
    <s v="California"/>
    <s v="Los Angeles"/>
    <n v="90041"/>
    <d v="2015-05-20T00:00:00"/>
    <d v="2015-05-21T00:00:00"/>
    <n v="15.42"/>
    <n v="88"/>
    <n v="351.56"/>
    <n v="3042"/>
    <s v="High"/>
    <s v="Low Risk"/>
    <s v="Discount Applied"/>
    <s v="Other"/>
    <n v="770"/>
  </r>
  <r>
    <n v="18448"/>
    <x v="3"/>
    <n v="0.1"/>
    <n v="4.26"/>
    <n v="1.2"/>
    <n v="700"/>
    <s v="Joseph Grossman"/>
    <s v="Regular Air"/>
    <s v="Home Office"/>
    <s v="Office Supplies"/>
    <s v="Pens &amp; Art Supplies"/>
    <s v="Wrap Bag"/>
    <x v="54"/>
    <n v="0.44"/>
    <s v="United States"/>
    <x v="0"/>
    <s v="California"/>
    <s v="Santa Maria"/>
    <n v="93454"/>
    <d v="2015-05-20T00:00:00"/>
    <d v="2015-05-21T00:00:00"/>
    <n v="33.923999999999999"/>
    <n v="22"/>
    <n v="87.89"/>
    <n v="87980"/>
    <s v="High"/>
    <s v="Low Risk"/>
    <s v="Discount Applied"/>
    <s v="Other"/>
    <n v="1294"/>
  </r>
  <r>
    <n v="24289"/>
    <x v="3"/>
    <n v="0.03"/>
    <n v="5.28"/>
    <n v="5.61"/>
    <n v="702"/>
    <s v="Kelly O'Connor"/>
    <s v="Regular Air"/>
    <s v="Home Office"/>
    <s v="Office Supplies"/>
    <s v="Paper"/>
    <s v="Small Box"/>
    <x v="297"/>
    <n v="0.4"/>
    <s v="United States"/>
    <x v="0"/>
    <s v="California"/>
    <s v="Santa Rosa"/>
    <n v="95404"/>
    <d v="2015-04-23T00:00:00"/>
    <d v="2015-04-24T00:00:00"/>
    <n v="-16.670000000000002"/>
    <n v="1"/>
    <n v="6.5"/>
    <n v="87977"/>
    <s v="Low"/>
    <s v="Low Risk"/>
    <s v="Discount Applied"/>
    <s v="Other"/>
    <n v="1932"/>
  </r>
  <r>
    <n v="23140"/>
    <x v="0"/>
    <n v="0.01"/>
    <n v="7.89"/>
    <n v="2.82"/>
    <n v="702"/>
    <s v="Kelly O'Connor"/>
    <s v="Regular Air"/>
    <s v="Home Office"/>
    <s v="Office Supplies"/>
    <s v="Rubber Bands"/>
    <s v="Wrap Bag"/>
    <x v="299"/>
    <n v="0.4"/>
    <s v="United States"/>
    <x v="0"/>
    <s v="California"/>
    <s v="Santa Rosa"/>
    <n v="95404"/>
    <d v="2015-06-30T00:00:00"/>
    <d v="2015-07-01T00:00:00"/>
    <n v="46.440000000000005"/>
    <n v="8"/>
    <n v="68.56"/>
    <n v="87979"/>
    <s v="High"/>
    <s v="Low Risk"/>
    <s v="Discount Applied"/>
    <s v="Other"/>
    <n v="1399"/>
  </r>
  <r>
    <n v="23141"/>
    <x v="0"/>
    <n v="0.09"/>
    <n v="3.68"/>
    <n v="1.32"/>
    <n v="702"/>
    <s v="Kelly O'Connor"/>
    <s v="Regular Air"/>
    <s v="Home Office"/>
    <s v="Office Supplies"/>
    <s v="Scissors, Rulers and Trimmers"/>
    <s v="Wrap Bag"/>
    <x v="300"/>
    <n v="0.83"/>
    <s v="United States"/>
    <x v="0"/>
    <s v="California"/>
    <s v="Santa Rosa"/>
    <n v="95404"/>
    <d v="2015-06-30T00:00:00"/>
    <d v="2015-07-01T00:00:00"/>
    <n v="-17.527999999999999"/>
    <n v="6"/>
    <n v="20.79"/>
    <n v="87979"/>
    <s v="Low"/>
    <s v="Low Risk"/>
    <s v="Discount Applied"/>
    <s v="Other"/>
    <n v="1803"/>
  </r>
  <r>
    <n v="23142"/>
    <x v="0"/>
    <n v="0.1"/>
    <n v="9.7100000000000009"/>
    <n v="9.4499999999999993"/>
    <n v="702"/>
    <s v="Kelly O'Connor"/>
    <s v="Regular Air"/>
    <s v="Home Office"/>
    <s v="Office Supplies"/>
    <s v="Storage &amp; Organization"/>
    <s v="Small Box"/>
    <x v="173"/>
    <n v="0.6"/>
    <s v="United States"/>
    <x v="0"/>
    <s v="California"/>
    <s v="Santa Rosa"/>
    <n v="95404"/>
    <d v="2015-06-30T00:00:00"/>
    <d v="2015-07-03T00:00:00"/>
    <n v="-95.816000000000003"/>
    <n v="7"/>
    <n v="67.91"/>
    <n v="87979"/>
    <s v="Low"/>
    <s v="Low Risk"/>
    <s v="Discount Applied"/>
    <s v="Other"/>
    <n v="1403"/>
  </r>
  <r>
    <n v="25734"/>
    <x v="2"/>
    <n v="7.0000000000000007E-2"/>
    <n v="2.84"/>
    <n v="0.93"/>
    <n v="711"/>
    <s v="Pam Anthony"/>
    <s v="Regular Air"/>
    <s v="Home Office"/>
    <s v="Office Supplies"/>
    <s v="Pens &amp; Art Supplies"/>
    <s v="Wrap Bag"/>
    <x v="0"/>
    <n v="0.54"/>
    <s v="United States"/>
    <x v="1"/>
    <s v="Massachusetts"/>
    <s v="Winthrop"/>
    <n v="2152"/>
    <d v="2015-06-06T00:00:00"/>
    <d v="2015-06-08T00:00:00"/>
    <n v="3.8519999999999999"/>
    <n v="15"/>
    <n v="40.369999999999997"/>
    <n v="87978"/>
    <s v="High"/>
    <s v="Low Risk"/>
    <s v="Discount Applied"/>
    <s v="Other"/>
    <n v="1615"/>
  </r>
  <r>
    <n v="20789"/>
    <x v="1"/>
    <n v="0"/>
    <n v="8.5"/>
    <n v="1.99"/>
    <n v="719"/>
    <s v="Stephen Lam"/>
    <s v="Regular Air"/>
    <s v="Home Office"/>
    <s v="Technology"/>
    <s v="Computer Peripherals"/>
    <s v="Small Pack"/>
    <x v="302"/>
    <n v="0.49"/>
    <s v="United States"/>
    <x v="0"/>
    <s v="Nevada"/>
    <s v="Pahrump"/>
    <n v="89041"/>
    <d v="2015-02-28T00:00:00"/>
    <d v="2015-03-02T00:00:00"/>
    <n v="71.735600000000005"/>
    <n v="14"/>
    <n v="122.25"/>
    <n v="89344"/>
    <s v="High"/>
    <s v="Low Risk"/>
    <s v="No Discount"/>
    <s v="Other"/>
    <n v="1159"/>
  </r>
  <r>
    <n v="20790"/>
    <x v="1"/>
    <n v="0.03"/>
    <n v="95.43"/>
    <n v="19.989999999999998"/>
    <n v="719"/>
    <s v="Stephen Lam"/>
    <s v="Regular Air"/>
    <s v="Home Office"/>
    <s v="Office Supplies"/>
    <s v="Storage &amp; Organization"/>
    <s v="Small Box"/>
    <x v="303"/>
    <n v="0.79"/>
    <s v="United States"/>
    <x v="0"/>
    <s v="Nevada"/>
    <s v="Pahrump"/>
    <n v="89041"/>
    <d v="2015-02-28T00:00:00"/>
    <d v="2015-03-02T00:00:00"/>
    <n v="-79.320800000000006"/>
    <n v="2"/>
    <n v="206.09"/>
    <n v="89344"/>
    <s v="Low"/>
    <s v="Low Risk"/>
    <s v="Discount Applied"/>
    <s v="Other"/>
    <n v="967"/>
  </r>
  <r>
    <n v="20633"/>
    <x v="1"/>
    <n v="0.04"/>
    <n v="10.64"/>
    <n v="5.16"/>
    <n v="721"/>
    <s v="Melvin Duke"/>
    <s v="Regular Air"/>
    <s v="Home Office"/>
    <s v="Furniture"/>
    <s v="Office Furnishings"/>
    <s v="Small Box"/>
    <x v="304"/>
    <n v="0.56999999999999995"/>
    <s v="United States"/>
    <x v="2"/>
    <s v="Indiana"/>
    <s v="Frankfort"/>
    <n v="46041"/>
    <d v="2015-06-24T00:00:00"/>
    <d v="2015-06-25T00:00:00"/>
    <n v="24.095999999999997"/>
    <n v="6"/>
    <n v="66.900000000000006"/>
    <n v="91053"/>
    <s v="High"/>
    <s v="Low Risk"/>
    <s v="Discount Applied"/>
    <s v="Other"/>
    <n v="1409"/>
  </r>
  <r>
    <n v="20634"/>
    <x v="1"/>
    <n v="0.03"/>
    <n v="2.78"/>
    <n v="1.34"/>
    <n v="721"/>
    <s v="Melvin Duke"/>
    <s v="Express Air"/>
    <s v="Home Office"/>
    <s v="Office Supplies"/>
    <s v="Pens &amp; Art Supplies"/>
    <s v="Wrap Bag"/>
    <x v="305"/>
    <n v="0.45"/>
    <s v="United States"/>
    <x v="2"/>
    <s v="Indiana"/>
    <s v="Frankfort"/>
    <n v="46041"/>
    <d v="2015-06-24T00:00:00"/>
    <d v="2015-06-26T00:00:00"/>
    <n v="6.9719999999999995"/>
    <n v="15"/>
    <n v="43.13"/>
    <n v="91053"/>
    <s v="High"/>
    <s v="Low Risk"/>
    <s v="Discount Applied"/>
    <s v="Other"/>
    <n v="1589"/>
  </r>
  <r>
    <n v="24574"/>
    <x v="3"/>
    <n v="0.01"/>
    <n v="7.28"/>
    <n v="11.15"/>
    <n v="721"/>
    <s v="Melvin Duke"/>
    <s v="Regular Air"/>
    <s v="Home Office"/>
    <s v="Office Supplies"/>
    <s v="Paper"/>
    <s v="Small Box"/>
    <x v="306"/>
    <n v="0.37"/>
    <s v="United States"/>
    <x v="2"/>
    <s v="Indiana"/>
    <s v="Frankfort"/>
    <n v="46041"/>
    <d v="2015-04-11T00:00:00"/>
    <d v="2015-04-13T00:00:00"/>
    <n v="-24.245999999999999"/>
    <n v="1"/>
    <n v="11.21"/>
    <n v="91054"/>
    <s v="Low"/>
    <s v="Low Risk"/>
    <s v="Discount Applied"/>
    <s v="Other"/>
    <n v="1892"/>
  </r>
  <r>
    <n v="19601"/>
    <x v="3"/>
    <n v="0.09"/>
    <n v="125.99"/>
    <n v="8.99"/>
    <n v="724"/>
    <s v="Beverly Cooke Brooks"/>
    <s v="Regular Air"/>
    <s v="Home Office"/>
    <s v="Technology"/>
    <s v="Telephones and Communication"/>
    <s v="Small Box"/>
    <x v="307"/>
    <n v="0.55000000000000004"/>
    <s v="United States"/>
    <x v="1"/>
    <s v="Connecticut"/>
    <s v="Stratford"/>
    <n v="6614"/>
    <d v="2015-03-15T00:00:00"/>
    <d v="2015-03-16T00:00:00"/>
    <n v="-605.37400000000002"/>
    <n v="1"/>
    <n v="100.38"/>
    <n v="90359"/>
    <s v="Low"/>
    <s v="Low Risk"/>
    <s v="Discount Applied"/>
    <s v="Other"/>
    <n v="1236"/>
  </r>
  <r>
    <n v="19600"/>
    <x v="3"/>
    <n v="0.1"/>
    <n v="17.98"/>
    <n v="4"/>
    <n v="727"/>
    <s v="Lindsay Link"/>
    <s v="Regular Air"/>
    <s v="Home Office"/>
    <s v="Technology"/>
    <s v="Computer Peripherals"/>
    <s v="Small Box"/>
    <x v="49"/>
    <n v="0.79"/>
    <s v="United States"/>
    <x v="1"/>
    <s v="Maine"/>
    <s v="Lewiston"/>
    <n v="4240"/>
    <d v="2015-03-15T00:00:00"/>
    <d v="2015-03-16T00:00:00"/>
    <n v="-99.55"/>
    <n v="4"/>
    <n v="66.319999999999993"/>
    <n v="90359"/>
    <s v="Low"/>
    <s v="Low Risk"/>
    <s v="Discount Applied"/>
    <s v="Other"/>
    <n v="1418"/>
  </r>
  <r>
    <n v="23436"/>
    <x v="0"/>
    <n v="0.09"/>
    <n v="101.41"/>
    <n v="35"/>
    <n v="731"/>
    <s v="June Herbert"/>
    <s v="Regular Air"/>
    <s v="Home Office"/>
    <s v="Office Supplies"/>
    <s v="Storage &amp; Organization"/>
    <s v="Large Box"/>
    <x v="308"/>
    <n v="0.82"/>
    <s v="United States"/>
    <x v="1"/>
    <s v="Massachusetts"/>
    <s v="Burlington"/>
    <n v="1803"/>
    <d v="2015-04-26T00:00:00"/>
    <d v="2015-04-27T00:00:00"/>
    <n v="-801.15479999999991"/>
    <n v="12"/>
    <n v="1178.32"/>
    <n v="90362"/>
    <s v="Low"/>
    <s v="Low Risk"/>
    <s v="Discount Applied"/>
    <s v="Other"/>
    <n v="376"/>
  </r>
  <r>
    <n v="21950"/>
    <x v="1"/>
    <n v="0.06"/>
    <n v="350.98"/>
    <n v="30"/>
    <n v="736"/>
    <s v="Meredith Walters"/>
    <s v="Delivery Truck"/>
    <s v="Home Office"/>
    <s v="Furniture"/>
    <s v="Chairs &amp; Chairmats"/>
    <s v="Jumbo Drum"/>
    <x v="309"/>
    <n v="0.61"/>
    <s v="United States"/>
    <x v="1"/>
    <s v="New Hampshire"/>
    <s v="Salem"/>
    <n v="3079"/>
    <d v="2015-06-15T00:00:00"/>
    <d v="2015-06-17T00:00:00"/>
    <n v="797.85599999999999"/>
    <n v="6"/>
    <n v="2016.32"/>
    <n v="90361"/>
    <s v="High"/>
    <s v="Low Risk"/>
    <s v="Discount Applied"/>
    <s v="Other"/>
    <n v="241"/>
  </r>
  <r>
    <n v="23613"/>
    <x v="4"/>
    <n v="0.02"/>
    <n v="48.04"/>
    <n v="5.79"/>
    <n v="737"/>
    <s v="Danny Vaughn"/>
    <s v="Regular Air"/>
    <s v="Home Office"/>
    <s v="Office Supplies"/>
    <s v="Paper"/>
    <s v="Small Box"/>
    <x v="310"/>
    <n v="0.37"/>
    <s v="United States"/>
    <x v="1"/>
    <s v="New Jersey"/>
    <s v="Bloomfield"/>
    <n v="7003"/>
    <d v="2015-06-07T00:00:00"/>
    <d v="2015-06-14T00:00:00"/>
    <n v="422.45249999999999"/>
    <n v="12"/>
    <n v="612.25"/>
    <n v="90360"/>
    <s v="High"/>
    <s v="Low Risk"/>
    <s v="Discount Applied"/>
    <s v="Other"/>
    <n v="579"/>
  </r>
  <r>
    <n v="21949"/>
    <x v="1"/>
    <n v="0.02"/>
    <n v="70.98"/>
    <n v="46.74"/>
    <n v="738"/>
    <s v="Peggy Rowe"/>
    <s v="Delivery Truck"/>
    <s v="Home Office"/>
    <s v="Furniture"/>
    <s v="Bookcases"/>
    <s v="Jumbo Box"/>
    <x v="311"/>
    <n v="0.56000000000000005"/>
    <s v="United States"/>
    <x v="1"/>
    <s v="New Jersey"/>
    <s v="Cranford"/>
    <n v="7016"/>
    <d v="2015-06-15T00:00:00"/>
    <d v="2015-06-16T00:00:00"/>
    <n v="-178.21600000000001"/>
    <n v="4"/>
    <n v="313.63"/>
    <n v="90361"/>
    <s v="Low"/>
    <s v="Low Risk"/>
    <s v="Discount Applied"/>
    <s v="Other"/>
    <n v="806"/>
  </r>
  <r>
    <n v="21951"/>
    <x v="1"/>
    <n v="0.04"/>
    <n v="27.48"/>
    <n v="4"/>
    <n v="741"/>
    <s v="Stacey Hale"/>
    <s v="Regular Air"/>
    <s v="Home Office"/>
    <s v="Technology"/>
    <s v="Computer Peripherals"/>
    <s v="Small Box"/>
    <x v="312"/>
    <n v="0.75"/>
    <s v="United States"/>
    <x v="1"/>
    <s v="New Jersey"/>
    <s v="Summit"/>
    <n v="7901"/>
    <d v="2015-06-15T00:00:00"/>
    <d v="2015-06-17T00:00:00"/>
    <n v="-26.655999999999999"/>
    <n v="15"/>
    <n v="397.17"/>
    <n v="90361"/>
    <s v="Low"/>
    <s v="Low Risk"/>
    <s v="Discount Applied"/>
    <s v="Other"/>
    <n v="717"/>
  </r>
  <r>
    <n v="19209"/>
    <x v="4"/>
    <n v="0.02"/>
    <n v="59.98"/>
    <n v="3.99"/>
    <n v="744"/>
    <s v="Joy Maxwell"/>
    <s v="Regular Air"/>
    <s v="Home Office"/>
    <s v="Office Supplies"/>
    <s v="Appliances"/>
    <s v="Small Box"/>
    <x v="313"/>
    <n v="0.56999999999999995"/>
    <s v="United States"/>
    <x v="0"/>
    <s v="Arizona"/>
    <s v="Oro Valley"/>
    <n v="85737"/>
    <d v="2015-01-28T00:00:00"/>
    <d v="2015-02-06T00:00:00"/>
    <n v="-54.622"/>
    <n v="1"/>
    <n v="63.48"/>
    <n v="87725"/>
    <s v="Low"/>
    <s v="Low Risk"/>
    <s v="Discount Applied"/>
    <s v="Other"/>
    <n v="1439"/>
  </r>
  <r>
    <n v="19210"/>
    <x v="4"/>
    <n v="0.03"/>
    <n v="5.18"/>
    <n v="5.74"/>
    <n v="744"/>
    <s v="Joy Maxwell"/>
    <s v="Regular Air"/>
    <s v="Home Office"/>
    <s v="Office Supplies"/>
    <s v="Binders and Binder Accessories"/>
    <s v="Small Box"/>
    <x v="314"/>
    <n v="0.36"/>
    <s v="United States"/>
    <x v="0"/>
    <s v="Arizona"/>
    <s v="Oro Valley"/>
    <n v="85737"/>
    <d v="2015-01-28T00:00:00"/>
    <d v="2015-02-01T00:00:00"/>
    <n v="-126.81418000000001"/>
    <n v="9"/>
    <n v="47.64"/>
    <n v="87725"/>
    <s v="Low"/>
    <s v="Low Risk"/>
    <s v="Discount Applied"/>
    <s v="Other"/>
    <n v="1550"/>
  </r>
  <r>
    <n v="19638"/>
    <x v="3"/>
    <n v="0.03"/>
    <n v="119.99"/>
    <n v="56.14"/>
    <n v="744"/>
    <s v="Joy Maxwell"/>
    <s v="Delivery Truck"/>
    <s v="Home Office"/>
    <s v="Technology"/>
    <s v="Office Machines"/>
    <s v="Jumbo Box"/>
    <x v="102"/>
    <n v="0.39"/>
    <s v="United States"/>
    <x v="0"/>
    <s v="Arizona"/>
    <s v="Oro Valley"/>
    <n v="85737"/>
    <d v="2015-01-17T00:00:00"/>
    <d v="2015-01-19T00:00:00"/>
    <n v="1400.1"/>
    <n v="13"/>
    <n v="1545.58"/>
    <n v="87726"/>
    <s v="High"/>
    <s v="Low Risk"/>
    <s v="Discount Applied"/>
    <s v="Other"/>
    <n v="305"/>
  </r>
  <r>
    <n v="19505"/>
    <x v="4"/>
    <n v="0.09"/>
    <n v="125.99"/>
    <n v="8.99"/>
    <n v="744"/>
    <s v="Joy Maxwell"/>
    <s v="Regular Air"/>
    <s v="Home Office"/>
    <s v="Technology"/>
    <s v="Telephones and Communication"/>
    <s v="Small Box"/>
    <x v="307"/>
    <n v="0.55000000000000004"/>
    <s v="United States"/>
    <x v="0"/>
    <s v="Arizona"/>
    <s v="Oro Valley"/>
    <n v="85737"/>
    <d v="2015-05-25T00:00:00"/>
    <d v="2015-06-02T00:00:00"/>
    <n v="916.68060000000014"/>
    <n v="20"/>
    <n v="2104.9899999999998"/>
    <n v="87727"/>
    <s v="High"/>
    <s v="Low Risk"/>
    <s v="Discount Applied"/>
    <s v="Other"/>
    <n v="232"/>
  </r>
  <r>
    <n v="19639"/>
    <x v="3"/>
    <n v="0.05"/>
    <n v="115.79"/>
    <n v="1.99"/>
    <n v="745"/>
    <s v="Mary Page"/>
    <s v="Regular Air"/>
    <s v="Home Office"/>
    <s v="Technology"/>
    <s v="Computer Peripherals"/>
    <s v="Small Pack"/>
    <x v="315"/>
    <n v="0.49"/>
    <s v="United States"/>
    <x v="0"/>
    <s v="Arizona"/>
    <s v="Peoria"/>
    <n v="85345"/>
    <d v="2015-01-17T00:00:00"/>
    <d v="2015-01-19T00:00:00"/>
    <n v="67.599999999999923"/>
    <n v="3"/>
    <n v="353.1"/>
    <n v="87726"/>
    <s v="High"/>
    <s v="Low Risk"/>
    <s v="Discount Applied"/>
    <s v="Other"/>
    <n v="769"/>
  </r>
  <r>
    <n v="20855"/>
    <x v="1"/>
    <n v="0.09"/>
    <n v="27.75"/>
    <n v="19.989999999999998"/>
    <n v="750"/>
    <s v="Jordan Wilkinson"/>
    <s v="Regular Air"/>
    <s v="Home Office"/>
    <s v="Office Supplies"/>
    <s v="Storage &amp; Organization"/>
    <s v="Small Box"/>
    <x v="316"/>
    <n v="0.67"/>
    <s v="United States"/>
    <x v="3"/>
    <s v="Kentucky"/>
    <s v="Florence"/>
    <n v="41042"/>
    <d v="2015-01-12T00:00:00"/>
    <d v="2015-01-13T00:00:00"/>
    <n v="-224.64400000000001"/>
    <n v="10"/>
    <n v="257.52"/>
    <n v="91200"/>
    <s v="Low"/>
    <s v="Low Risk"/>
    <s v="Discount Applied"/>
    <s v="Other"/>
    <n v="885"/>
  </r>
  <r>
    <n v="23629"/>
    <x v="4"/>
    <n v="0.06"/>
    <n v="130.97999999999999"/>
    <n v="54.74"/>
    <n v="751"/>
    <s v="David Wrenn"/>
    <s v="Delivery Truck"/>
    <s v="Home Office"/>
    <s v="Furniture"/>
    <s v="Bookcases"/>
    <s v="Jumbo Box"/>
    <x v="136"/>
    <n v="0.69"/>
    <s v="United States"/>
    <x v="3"/>
    <s v="Kentucky"/>
    <s v="Georgetown"/>
    <n v="40324"/>
    <d v="2015-02-27T00:00:00"/>
    <d v="2015-03-06T00:00:00"/>
    <n v="14.76"/>
    <n v="3"/>
    <n v="411.64"/>
    <n v="91201"/>
    <s v="High"/>
    <s v="Low Risk"/>
    <s v="Discount Applied"/>
    <s v="Other"/>
    <n v="708"/>
  </r>
  <r>
    <n v="19679"/>
    <x v="2"/>
    <n v="0.06"/>
    <n v="2.61"/>
    <n v="0.5"/>
    <n v="753"/>
    <s v="Elisabeth Massey"/>
    <s v="Express Air"/>
    <s v="Home Office"/>
    <s v="Office Supplies"/>
    <s v="Labels"/>
    <s v="Small Box"/>
    <x v="317"/>
    <n v="0.39"/>
    <s v="United States"/>
    <x v="0"/>
    <s v="Arizona"/>
    <s v="Prescott"/>
    <n v="86301"/>
    <d v="2015-03-11T00:00:00"/>
    <d v="2015-03-11T00:00:00"/>
    <n v="10.85"/>
    <n v="1"/>
    <n v="17.59"/>
    <n v="90438"/>
    <s v="High"/>
    <s v="Low Risk"/>
    <s v="Discount Applied"/>
    <s v="Other"/>
    <n v="1843"/>
  </r>
  <r>
    <n v="19680"/>
    <x v="2"/>
    <n v="0.01"/>
    <n v="6.35"/>
    <n v="1.02"/>
    <n v="753"/>
    <s v="Elisabeth Massey"/>
    <s v="Regular Air"/>
    <s v="Home Office"/>
    <s v="Office Supplies"/>
    <s v="Paper"/>
    <s v="Wrap Bag"/>
    <x v="318"/>
    <n v="0.39"/>
    <s v="United States"/>
    <x v="0"/>
    <s v="Arizona"/>
    <s v="Prescott"/>
    <n v="86301"/>
    <d v="2015-03-11T00:00:00"/>
    <d v="2015-03-13T00:00:00"/>
    <n v="97.662599999999983"/>
    <n v="22"/>
    <n v="141.54"/>
    <n v="90438"/>
    <s v="High"/>
    <s v="Low Risk"/>
    <s v="Discount Applied"/>
    <s v="Other"/>
    <n v="1106"/>
  </r>
  <r>
    <n v="25291"/>
    <x v="0"/>
    <n v="0.06"/>
    <n v="218.75"/>
    <n v="69.64"/>
    <n v="754"/>
    <s v="Helen Lyons"/>
    <s v="Delivery Truck"/>
    <s v="Home Office"/>
    <s v="Furniture"/>
    <s v="Tables"/>
    <s v="Jumbo Box"/>
    <x v="228"/>
    <n v="0.77"/>
    <s v="United States"/>
    <x v="0"/>
    <s v="Arizona"/>
    <s v="Prescott Valley"/>
    <n v="86314"/>
    <d v="2015-06-04T00:00:00"/>
    <d v="2015-06-05T00:00:00"/>
    <n v="-453.2"/>
    <n v="4"/>
    <n v="905.4"/>
    <n v="90437"/>
    <s v="Low"/>
    <s v="Low Risk"/>
    <s v="Discount Applied"/>
    <s v="Other"/>
    <n v="448"/>
  </r>
  <r>
    <n v="25117"/>
    <x v="4"/>
    <n v="0.06"/>
    <n v="119.99"/>
    <n v="14"/>
    <n v="754"/>
    <s v="Helen Lyons"/>
    <s v="Delivery Truck"/>
    <s v="Home Office"/>
    <s v="Technology"/>
    <s v="Office Machines"/>
    <s v="Jumbo Drum"/>
    <x v="319"/>
    <n v="0.36"/>
    <s v="United States"/>
    <x v="0"/>
    <s v="Arizona"/>
    <s v="Prescott Valley"/>
    <n v="86314"/>
    <d v="2015-04-12T00:00:00"/>
    <d v="2015-04-19T00:00:00"/>
    <n v="-207.679788"/>
    <n v="2"/>
    <n v="243.86"/>
    <n v="90439"/>
    <s v="Low"/>
    <s v="Low Risk"/>
    <s v="Discount Applied"/>
    <s v="Other"/>
    <n v="905"/>
  </r>
  <r>
    <n v="25856"/>
    <x v="1"/>
    <n v="0.03"/>
    <n v="37.94"/>
    <n v="5.08"/>
    <n v="757"/>
    <s v="Neil Hogan"/>
    <s v="Regular Air"/>
    <s v="Home Office"/>
    <s v="Office Supplies"/>
    <s v="Paper"/>
    <s v="Wrap Bag"/>
    <x v="320"/>
    <n v="0.38"/>
    <s v="United States"/>
    <x v="0"/>
    <s v="Oregon"/>
    <s v="Tualatin"/>
    <n v="97062"/>
    <d v="2015-02-11T00:00:00"/>
    <d v="2015-02-13T00:00:00"/>
    <n v="-7.5244000000000009"/>
    <n v="1"/>
    <n v="39.97"/>
    <n v="90258"/>
    <s v="Low"/>
    <s v="Low Risk"/>
    <s v="Discount Applied"/>
    <s v="Other"/>
    <n v="1623"/>
  </r>
  <r>
    <n v="21110"/>
    <x v="4"/>
    <n v="0"/>
    <n v="20.99"/>
    <n v="3.3"/>
    <n v="759"/>
    <s v="Bernice F Day"/>
    <s v="Regular Air"/>
    <s v="Home Office"/>
    <s v="Technology"/>
    <s v="Telephones and Communication"/>
    <s v="Small Pack"/>
    <x v="321"/>
    <n v="0.81"/>
    <s v="United States"/>
    <x v="2"/>
    <s v="Illinois"/>
    <s v="Quincy"/>
    <n v="62301"/>
    <d v="2015-05-29T00:00:00"/>
    <d v="2015-06-05T00:00:00"/>
    <n v="-92.961000000000013"/>
    <n v="5"/>
    <n v="92.96"/>
    <n v="86639"/>
    <s v="Low"/>
    <s v="Low Risk"/>
    <s v="No Discount"/>
    <s v="Other"/>
    <n v="1272"/>
  </r>
  <r>
    <n v="20377"/>
    <x v="1"/>
    <n v="0"/>
    <n v="125.99"/>
    <n v="8.99"/>
    <n v="762"/>
    <s v="Stuart Holloway"/>
    <s v="Regular Air"/>
    <s v="Home Office"/>
    <s v="Technology"/>
    <s v="Telephones and Communication"/>
    <s v="Small Box"/>
    <x v="322"/>
    <n v="0.56999999999999995"/>
    <s v="United States"/>
    <x v="0"/>
    <s v="Washington"/>
    <s v="Vancouver"/>
    <n v="98661"/>
    <d v="2015-04-27T00:00:00"/>
    <d v="2015-04-29T00:00:00"/>
    <n v="613.89576"/>
    <n v="12"/>
    <n v="1362.2"/>
    <n v="87525"/>
    <s v="High"/>
    <s v="Low Risk"/>
    <s v="No Discount"/>
    <s v="High Profit Non-Standard Shipping"/>
    <n v="337"/>
  </r>
  <r>
    <n v="18735"/>
    <x v="2"/>
    <n v="0.1"/>
    <n v="31.78"/>
    <n v="1.99"/>
    <n v="767"/>
    <s v="Jeffrey Mueller"/>
    <s v="Regular Air"/>
    <s v="Home Office"/>
    <s v="Technology"/>
    <s v="Computer Peripherals"/>
    <s v="Small Pack"/>
    <x v="323"/>
    <n v="0.42"/>
    <s v="United States"/>
    <x v="2"/>
    <s v="Illinois"/>
    <s v="Rock Island"/>
    <n v="61201"/>
    <d v="2015-01-30T00:00:00"/>
    <d v="2015-02-01T00:00:00"/>
    <n v="232.28159999999997"/>
    <n v="11"/>
    <n v="336.64"/>
    <n v="86279"/>
    <s v="High"/>
    <s v="Low Risk"/>
    <s v="Discount Applied"/>
    <s v="Other"/>
    <n v="785"/>
  </r>
  <r>
    <n v="18659"/>
    <x v="2"/>
    <n v="0.08"/>
    <n v="30.73"/>
    <n v="4"/>
    <n v="770"/>
    <s v="Geraldine Puckett"/>
    <s v="Regular Air"/>
    <s v="Home Office"/>
    <s v="Technology"/>
    <s v="Computer Peripherals"/>
    <s v="Small Box"/>
    <x v="88"/>
    <n v="0.75"/>
    <s v="United States"/>
    <x v="0"/>
    <s v="Oregon"/>
    <s v="Tualatin"/>
    <n v="97062"/>
    <d v="2015-03-19T00:00:00"/>
    <d v="2015-03-19T00:00:00"/>
    <n v="-45.07"/>
    <n v="14"/>
    <n v="429.33"/>
    <n v="88667"/>
    <s v="Low"/>
    <s v="Low Risk"/>
    <s v="Discount Applied"/>
    <s v="Other"/>
    <n v="695"/>
  </r>
  <r>
    <n v="18660"/>
    <x v="2"/>
    <n v="0.05"/>
    <n v="14.56"/>
    <n v="3.5"/>
    <n v="771"/>
    <s v="Deborah Paul"/>
    <s v="Regular Air"/>
    <s v="Home Office"/>
    <s v="Office Supplies"/>
    <s v="Appliances"/>
    <s v="Small Box"/>
    <x v="324"/>
    <n v="0.57999999999999996"/>
    <s v="United States"/>
    <x v="0"/>
    <s v="Oregon"/>
    <s v="West Linn"/>
    <n v="97068"/>
    <d v="2015-03-19T00:00:00"/>
    <d v="2015-03-21T00:00:00"/>
    <n v="-8.5299999999999994"/>
    <n v="3"/>
    <n v="44.66"/>
    <n v="88667"/>
    <s v="Low"/>
    <s v="Low Risk"/>
    <s v="Discount Applied"/>
    <s v="Other"/>
    <n v="1580"/>
  </r>
  <r>
    <n v="18661"/>
    <x v="2"/>
    <n v="0"/>
    <n v="299.99"/>
    <n v="11.64"/>
    <n v="771"/>
    <s v="Deborah Paul"/>
    <s v="Regular Air"/>
    <s v="Home Office"/>
    <s v="Technology"/>
    <s v="Copiers and Fax"/>
    <s v="Large Box"/>
    <x v="325"/>
    <n v="0.5"/>
    <s v="United States"/>
    <x v="0"/>
    <s v="Oregon"/>
    <s v="West Linn"/>
    <n v="97068"/>
    <d v="2015-03-19T00:00:00"/>
    <d v="2015-03-21T00:00:00"/>
    <n v="285.95"/>
    <n v="5"/>
    <n v="1619.95"/>
    <n v="88667"/>
    <s v="High"/>
    <s v="Low Risk"/>
    <s v="No Discount"/>
    <s v="High Profit Non-Standard Shipping"/>
    <n v="296"/>
  </r>
  <r>
    <n v="22875"/>
    <x v="2"/>
    <n v="0.08"/>
    <n v="7.77"/>
    <n v="9.23"/>
    <n v="772"/>
    <s v="Jean Webster"/>
    <s v="Regular Air"/>
    <s v="Home Office"/>
    <s v="Office Supplies"/>
    <s v="Appliances"/>
    <s v="Small Box"/>
    <x v="149"/>
    <n v="0.57999999999999996"/>
    <s v="United States"/>
    <x v="1"/>
    <s v="Pennsylvania"/>
    <s v="Allentown"/>
    <n v="18103"/>
    <d v="2015-01-14T00:00:00"/>
    <d v="2015-01-16T00:00:00"/>
    <n v="-209.25"/>
    <n v="7"/>
    <n v="56.44"/>
    <n v="88666"/>
    <s v="Low"/>
    <s v="Low Risk"/>
    <s v="Discount Applied"/>
    <s v="Other"/>
    <n v="1485"/>
  </r>
  <r>
    <n v="22877"/>
    <x v="2"/>
    <n v="0.1"/>
    <n v="18.97"/>
    <n v="9.5399999999999991"/>
    <n v="772"/>
    <s v="Jean Webster"/>
    <s v="Express Air"/>
    <s v="Home Office"/>
    <s v="Office Supplies"/>
    <s v="Paper"/>
    <s v="Small Box"/>
    <x v="62"/>
    <n v="0.37"/>
    <s v="United States"/>
    <x v="1"/>
    <s v="Pennsylvania"/>
    <s v="Allentown"/>
    <n v="18103"/>
    <d v="2015-01-14T00:00:00"/>
    <d v="2015-01-16T00:00:00"/>
    <n v="-9.1635999999999989"/>
    <n v="3"/>
    <n v="56.73"/>
    <n v="88666"/>
    <s v="Low"/>
    <s v="Low Risk"/>
    <s v="Discount Applied"/>
    <s v="Other"/>
    <n v="1482"/>
  </r>
  <r>
    <n v="20967"/>
    <x v="4"/>
    <n v="0.02"/>
    <n v="4.0599999999999996"/>
    <n v="6.89"/>
    <n v="772"/>
    <s v="Jean Webster"/>
    <s v="Express Air"/>
    <s v="Home Office"/>
    <s v="Office Supplies"/>
    <s v="Appliances"/>
    <s v="Small Box"/>
    <x v="326"/>
    <n v="0.6"/>
    <s v="United States"/>
    <x v="1"/>
    <s v="Pennsylvania"/>
    <s v="Allentown"/>
    <n v="18103"/>
    <d v="2015-05-17T00:00:00"/>
    <d v="2015-05-21T00:00:00"/>
    <n v="12.706000000000017"/>
    <n v="12"/>
    <n v="64.41"/>
    <n v="88668"/>
    <s v="High"/>
    <s v="Low Risk"/>
    <s v="Discount Applied"/>
    <s v="Other"/>
    <n v="1433"/>
  </r>
  <r>
    <n v="20968"/>
    <x v="4"/>
    <n v="7.0000000000000007E-2"/>
    <n v="9.49"/>
    <n v="5.76"/>
    <n v="772"/>
    <s v="Jean Webster"/>
    <s v="Regular Air"/>
    <s v="Home Office"/>
    <s v="Technology"/>
    <s v="Office Machines"/>
    <s v="Medium Box"/>
    <x v="327"/>
    <n v="0.39"/>
    <s v="United States"/>
    <x v="1"/>
    <s v="Pennsylvania"/>
    <s v="Allentown"/>
    <n v="18103"/>
    <d v="2015-05-17T00:00:00"/>
    <d v="2015-05-21T00:00:00"/>
    <n v="7.7151600000000045"/>
    <n v="37"/>
    <n v="344.57"/>
    <n v="88668"/>
    <s v="High"/>
    <s v="Low Risk"/>
    <s v="Discount Applied"/>
    <s v="Other"/>
    <n v="777"/>
  </r>
  <r>
    <n v="20434"/>
    <x v="0"/>
    <n v="0.04"/>
    <n v="34.76"/>
    <n v="5.49"/>
    <n v="782"/>
    <s v="Sarah N Becker"/>
    <s v="Regular Air"/>
    <s v="Home Office"/>
    <s v="Office Supplies"/>
    <s v="Storage &amp; Organization"/>
    <s v="Small Box"/>
    <x v="328"/>
    <n v="0.6"/>
    <s v="United States"/>
    <x v="0"/>
    <s v="California"/>
    <s v="Whittier"/>
    <n v="90604"/>
    <d v="2015-04-29T00:00:00"/>
    <d v="2015-04-30T00:00:00"/>
    <n v="192.51689999999999"/>
    <n v="8"/>
    <n v="279.01"/>
    <n v="90962"/>
    <s v="High"/>
    <s v="Low Risk"/>
    <s v="Discount Applied"/>
    <s v="Other"/>
    <n v="852"/>
  </r>
  <r>
    <n v="24773"/>
    <x v="4"/>
    <n v="0.02"/>
    <n v="100.98"/>
    <n v="35.840000000000003"/>
    <n v="783"/>
    <s v="Carlos Byrd"/>
    <s v="Delivery Truck"/>
    <s v="Home Office"/>
    <s v="Furniture"/>
    <s v="Bookcases"/>
    <s v="Jumbo Box"/>
    <x v="77"/>
    <n v="0.62"/>
    <s v="United States"/>
    <x v="1"/>
    <s v="Connecticut"/>
    <s v="Bristol"/>
    <n v="6010"/>
    <d v="2015-01-06T00:00:00"/>
    <d v="2015-01-06T00:00:00"/>
    <n v="-134.91200000000001"/>
    <n v="6"/>
    <n v="614.99"/>
    <n v="90961"/>
    <s v="Low"/>
    <s v="Low Risk"/>
    <s v="Discount Applied"/>
    <s v="Other"/>
    <n v="577"/>
  </r>
  <r>
    <n v="22969"/>
    <x v="3"/>
    <n v="0"/>
    <n v="8.34"/>
    <n v="4.82"/>
    <n v="786"/>
    <s v="Jason Bray"/>
    <s v="Regular Air"/>
    <s v="Home Office"/>
    <s v="Office Supplies"/>
    <s v="Paper"/>
    <s v="Small Box"/>
    <x v="329"/>
    <n v="0.4"/>
    <s v="United States"/>
    <x v="0"/>
    <s v="California"/>
    <s v="Mission Viejo"/>
    <n v="92691"/>
    <d v="2015-04-06T00:00:00"/>
    <d v="2015-04-07T00:00:00"/>
    <n v="-5.05"/>
    <n v="9"/>
    <n v="76.23"/>
    <n v="91513"/>
    <s v="Low"/>
    <s v="Low Risk"/>
    <s v="No Discount"/>
    <s v="Other"/>
    <n v="1359"/>
  </r>
  <r>
    <n v="24629"/>
    <x v="1"/>
    <n v="0.09"/>
    <n v="6.48"/>
    <n v="9.68"/>
    <n v="792"/>
    <s v="Holly Pate"/>
    <s v="Regular Air"/>
    <s v="Home Office"/>
    <s v="Office Supplies"/>
    <s v="Paper"/>
    <s v="Small Box"/>
    <x v="330"/>
    <n v="0.36"/>
    <s v="United States"/>
    <x v="2"/>
    <s v="Oklahoma"/>
    <s v="Mustang"/>
    <n v="73064"/>
    <d v="2015-06-21T00:00:00"/>
    <d v="2015-06-22T00:00:00"/>
    <n v="-204.16"/>
    <n v="16"/>
    <n v="99.92"/>
    <n v="88753"/>
    <s v="Low"/>
    <s v="Low Risk"/>
    <s v="Discount Applied"/>
    <s v="Other"/>
    <n v="1239"/>
  </r>
  <r>
    <n v="18347"/>
    <x v="1"/>
    <n v="0.06"/>
    <n v="8.6"/>
    <n v="6.19"/>
    <n v="796"/>
    <s v="Amanda Conner"/>
    <s v="Regular Air"/>
    <s v="Home Office"/>
    <s v="Office Supplies"/>
    <s v="Binders and Binder Accessories"/>
    <s v="Small Box"/>
    <x v="331"/>
    <n v="0.38"/>
    <s v="United States"/>
    <x v="2"/>
    <s v="Nebraska"/>
    <s v="Papillion"/>
    <n v="68046"/>
    <d v="2015-03-11T00:00:00"/>
    <d v="2015-03-12T00:00:00"/>
    <n v="-46.115000000000002"/>
    <n v="9"/>
    <n v="79.400000000000006"/>
    <n v="86867"/>
    <s v="Low"/>
    <s v="Low Risk"/>
    <s v="Discount Applied"/>
    <s v="Other"/>
    <n v="1342"/>
  </r>
  <r>
    <n v="18184"/>
    <x v="1"/>
    <n v="0.1"/>
    <n v="14.42"/>
    <n v="6.75"/>
    <n v="796"/>
    <s v="Amanda Conner"/>
    <s v="Regular Air"/>
    <s v="Home Office"/>
    <s v="Office Supplies"/>
    <s v="Appliances"/>
    <s v="Medium Box"/>
    <x v="194"/>
    <n v="0.52"/>
    <s v="United States"/>
    <x v="2"/>
    <s v="Nebraska"/>
    <s v="Papillion"/>
    <n v="68046"/>
    <d v="2015-06-19T00:00:00"/>
    <d v="2015-06-22T00:00:00"/>
    <n v="-20.103999999999999"/>
    <n v="1"/>
    <n v="15.49"/>
    <n v="86869"/>
    <s v="Low"/>
    <s v="Low Risk"/>
    <s v="Discount Applied"/>
    <s v="Other"/>
    <n v="1862"/>
  </r>
  <r>
    <n v="19011"/>
    <x v="1"/>
    <n v="0.04"/>
    <n v="9.11"/>
    <n v="2.25"/>
    <n v="797"/>
    <s v="Eileen Riddle"/>
    <s v="Regular Air"/>
    <s v="Home Office"/>
    <s v="Office Supplies"/>
    <s v="Pens &amp; Art Supplies"/>
    <s v="Wrap Bag"/>
    <x v="332"/>
    <n v="0.52"/>
    <s v="United States"/>
    <x v="0"/>
    <s v="Utah"/>
    <s v="Roy"/>
    <n v="84067"/>
    <d v="2015-06-01T00:00:00"/>
    <d v="2015-06-04T00:00:00"/>
    <n v="-3.496"/>
    <n v="2"/>
    <n v="18.59"/>
    <n v="86868"/>
    <s v="Low"/>
    <s v="Low Risk"/>
    <s v="Discount Applied"/>
    <s v="Other"/>
    <n v="1834"/>
  </r>
  <r>
    <n v="19012"/>
    <x v="1"/>
    <n v="7.0000000000000007E-2"/>
    <n v="64.650000000000006"/>
    <n v="35"/>
    <n v="797"/>
    <s v="Eileen Riddle"/>
    <s v="Regular Air"/>
    <s v="Home Office"/>
    <s v="Office Supplies"/>
    <s v="Storage &amp; Organization"/>
    <s v="Large Box"/>
    <x v="333"/>
    <n v="0.8"/>
    <s v="United States"/>
    <x v="0"/>
    <s v="Utah"/>
    <s v="Roy"/>
    <n v="84067"/>
    <d v="2015-06-01T00:00:00"/>
    <d v="2015-06-03T00:00:00"/>
    <n v="-717.072"/>
    <n v="13"/>
    <n v="834.08"/>
    <n v="86868"/>
    <s v="Low"/>
    <s v="Low Risk"/>
    <s v="Discount Applied"/>
    <s v="Other"/>
    <n v="473"/>
  </r>
  <r>
    <n v="24851"/>
    <x v="4"/>
    <n v="0.09"/>
    <n v="6.48"/>
    <n v="6.86"/>
    <n v="797"/>
    <s v="Eileen Riddle"/>
    <s v="Regular Air"/>
    <s v="Home Office"/>
    <s v="Office Supplies"/>
    <s v="Paper"/>
    <s v="Small Box"/>
    <x v="334"/>
    <n v="0.37"/>
    <s v="United States"/>
    <x v="0"/>
    <s v="Utah"/>
    <s v="Roy"/>
    <n v="84067"/>
    <d v="2015-03-06T00:00:00"/>
    <d v="2015-03-08T00:00:00"/>
    <n v="-62.23"/>
    <n v="8"/>
    <n v="50.88"/>
    <n v="86870"/>
    <s v="Low"/>
    <s v="Low Risk"/>
    <s v="Discount Applied"/>
    <s v="Other"/>
    <n v="1531"/>
  </r>
  <r>
    <n v="20001"/>
    <x v="1"/>
    <n v="0.01"/>
    <n v="150.97999999999999"/>
    <n v="30"/>
    <n v="799"/>
    <s v="Lee McKenna Gregory"/>
    <s v="Delivery Truck"/>
    <s v="Home Office"/>
    <s v="Furniture"/>
    <s v="Chairs &amp; Chairmats"/>
    <s v="Jumbo Drum"/>
    <x v="335"/>
    <n v="0.74"/>
    <s v="United States"/>
    <x v="3"/>
    <s v="South Carolina"/>
    <s v="Hilton Head Island"/>
    <n v="29915"/>
    <d v="2015-01-06T00:00:00"/>
    <d v="2015-01-08T00:00:00"/>
    <n v="131.38200000000001"/>
    <n v="6"/>
    <n v="958.46"/>
    <n v="89909"/>
    <s v="High"/>
    <s v="Low Risk"/>
    <s v="Discount Applied"/>
    <s v="Other"/>
    <n v="429"/>
  </r>
  <r>
    <n v="20002"/>
    <x v="1"/>
    <n v="0.01"/>
    <n v="28.28"/>
    <n v="13.99"/>
    <n v="799"/>
    <s v="Lee McKenna Gregory"/>
    <s v="Express Air"/>
    <s v="Home Office"/>
    <s v="Office Supplies"/>
    <s v="Storage &amp; Organization"/>
    <s v="Medium Box"/>
    <x v="336"/>
    <n v="0.57999999999999996"/>
    <s v="United States"/>
    <x v="3"/>
    <s v="South Carolina"/>
    <s v="Hilton Head Island"/>
    <n v="29915"/>
    <d v="2015-01-06T00:00:00"/>
    <d v="2015-01-08T00:00:00"/>
    <n v="-89.292000000000002"/>
    <n v="12"/>
    <n v="368.84"/>
    <n v="89909"/>
    <s v="Low"/>
    <s v="Low Risk"/>
    <s v="Discount Applied"/>
    <s v="Other"/>
    <n v="750"/>
  </r>
  <r>
    <n v="20003"/>
    <x v="1"/>
    <n v="0.03"/>
    <n v="35.99"/>
    <n v="1.1000000000000001"/>
    <n v="799"/>
    <s v="Lee McKenna Gregory"/>
    <s v="Regular Air"/>
    <s v="Home Office"/>
    <s v="Technology"/>
    <s v="Telephones and Communication"/>
    <s v="Small Box"/>
    <x v="337"/>
    <n v="0.55000000000000004"/>
    <s v="United States"/>
    <x v="3"/>
    <s v="South Carolina"/>
    <s v="Hilton Head Island"/>
    <n v="29915"/>
    <d v="2015-01-06T00:00:00"/>
    <d v="2015-01-07T00:00:00"/>
    <n v="-211.036"/>
    <n v="1"/>
    <n v="30.86"/>
    <n v="89909"/>
    <s v="Low"/>
    <s v="Low Risk"/>
    <s v="Discount Applied"/>
    <s v="Other"/>
    <n v="1710"/>
  </r>
  <r>
    <n v="19265"/>
    <x v="4"/>
    <n v="0.04"/>
    <n v="50.98"/>
    <n v="6.5"/>
    <n v="800"/>
    <s v="Cheryl Guthrie"/>
    <s v="Regular Air"/>
    <s v="Home Office"/>
    <s v="Technology"/>
    <s v="Computer Peripherals"/>
    <s v="Small Box"/>
    <x v="338"/>
    <n v="0.73"/>
    <s v="United States"/>
    <x v="0"/>
    <s v="Utah"/>
    <s v="Roy"/>
    <n v="84067"/>
    <d v="2015-03-28T00:00:00"/>
    <d v="2015-04-03T00:00:00"/>
    <n v="-13.28"/>
    <n v="11"/>
    <n v="568.25"/>
    <n v="89910"/>
    <s v="Low"/>
    <s v="Low Risk"/>
    <s v="Discount Applied"/>
    <s v="Other"/>
    <n v="603"/>
  </r>
  <r>
    <n v="19266"/>
    <x v="4"/>
    <n v="0.02"/>
    <n v="6.48"/>
    <n v="5.14"/>
    <n v="800"/>
    <s v="Cheryl Guthrie"/>
    <s v="Regular Air"/>
    <s v="Home Office"/>
    <s v="Office Supplies"/>
    <s v="Paper"/>
    <s v="Small Box"/>
    <x v="339"/>
    <n v="0.37"/>
    <s v="United States"/>
    <x v="0"/>
    <s v="Utah"/>
    <s v="Roy"/>
    <n v="84067"/>
    <d v="2015-03-28T00:00:00"/>
    <d v="2015-03-30T00:00:00"/>
    <n v="-48.68"/>
    <n v="19"/>
    <n v="126.66"/>
    <n v="89910"/>
    <s v="Low"/>
    <s v="Low Risk"/>
    <s v="Discount Applied"/>
    <s v="Other"/>
    <n v="1147"/>
  </r>
  <r>
    <n v="22484"/>
    <x v="3"/>
    <n v="0.03"/>
    <n v="35.99"/>
    <n v="5"/>
    <n v="803"/>
    <s v="Marianne Goldstein"/>
    <s v="Regular Air"/>
    <s v="Home Office"/>
    <s v="Technology"/>
    <s v="Telephones and Communication"/>
    <s v="Small Box"/>
    <x v="252"/>
    <n v="0.85"/>
    <s v="United States"/>
    <x v="3"/>
    <s v="Florida"/>
    <s v="New Smyrna Beach"/>
    <n v="32168"/>
    <d v="2015-04-29T00:00:00"/>
    <d v="2015-04-30T00:00:00"/>
    <n v="-184.548"/>
    <n v="3"/>
    <n v="93.82"/>
    <n v="90048"/>
    <s v="Low"/>
    <s v="Low Risk"/>
    <s v="Discount Applied"/>
    <s v="Other"/>
    <n v="1267"/>
  </r>
  <r>
    <n v="5722"/>
    <x v="2"/>
    <n v="0.06"/>
    <n v="179.99"/>
    <n v="13.99"/>
    <n v="806"/>
    <s v="Judy Singer"/>
    <s v="Express Air"/>
    <s v="Home Office"/>
    <s v="Technology"/>
    <s v="Telephones and Communication"/>
    <s v="Medium Box"/>
    <x v="340"/>
    <n v="0.56999999999999995"/>
    <s v="United States"/>
    <x v="3"/>
    <s v="Florida"/>
    <s v="Miami"/>
    <n v="33132"/>
    <d v="2015-01-09T00:00:00"/>
    <d v="2015-01-11T00:00:00"/>
    <n v="1220.03784"/>
    <n v="54"/>
    <n v="8332.91"/>
    <n v="40547"/>
    <s v="High"/>
    <s v="Low Risk"/>
    <s v="Discount Applied"/>
    <s v="Other"/>
    <n v="37"/>
  </r>
  <r>
    <n v="21942"/>
    <x v="4"/>
    <n v="0.09"/>
    <n v="5.84"/>
    <n v="0.83"/>
    <n v="820"/>
    <s v="Catherine Mullins"/>
    <s v="Regular Air"/>
    <s v="Home Office"/>
    <s v="Office Supplies"/>
    <s v="Pens &amp; Art Supplies"/>
    <s v="Wrap Bag"/>
    <x v="341"/>
    <n v="0.49"/>
    <s v="United States"/>
    <x v="0"/>
    <s v="Washington"/>
    <s v="Walla Walla"/>
    <n v="99362"/>
    <d v="2015-05-21T00:00:00"/>
    <d v="2015-05-25T00:00:00"/>
    <n v="-2.87"/>
    <n v="1"/>
    <n v="5.9"/>
    <n v="90244"/>
    <s v="Low"/>
    <s v="Low Risk"/>
    <s v="Discount Applied"/>
    <s v="Other"/>
    <n v="1933"/>
  </r>
  <r>
    <n v="20661"/>
    <x v="4"/>
    <n v="0.04"/>
    <n v="6.24"/>
    <n v="5.22"/>
    <n v="823"/>
    <s v="Christian Albright"/>
    <s v="Regular Air"/>
    <s v="Home Office"/>
    <s v="Furniture"/>
    <s v="Office Furnishings"/>
    <s v="Small Box"/>
    <x v="342"/>
    <n v="0.6"/>
    <s v="United States"/>
    <x v="3"/>
    <s v="Tennessee"/>
    <s v="Smyrna"/>
    <n v="37167"/>
    <d v="2015-01-12T00:00:00"/>
    <d v="2015-01-17T00:00:00"/>
    <n v="4.3808999999999996"/>
    <n v="13"/>
    <n v="80.23"/>
    <n v="89257"/>
    <s v="High"/>
    <s v="Low Risk"/>
    <s v="Discount Applied"/>
    <s v="Other"/>
    <n v="1334"/>
  </r>
  <r>
    <n v="20663"/>
    <x v="4"/>
    <n v="0.09"/>
    <n v="260.98"/>
    <n v="41.91"/>
    <n v="824"/>
    <s v="Joann Moser"/>
    <s v="Delivery Truck"/>
    <s v="Home Office"/>
    <s v="Furniture"/>
    <s v="Bookcases"/>
    <s v="Jumbo Box"/>
    <x v="343"/>
    <n v="0.59"/>
    <s v="United States"/>
    <x v="3"/>
    <s v="Tennessee"/>
    <s v="Spring Hill"/>
    <n v="37174"/>
    <d v="2015-01-12T00:00:00"/>
    <d v="2015-01-19T00:00:00"/>
    <n v="-100.744"/>
    <n v="8"/>
    <n v="2044.9"/>
    <n v="89257"/>
    <s v="Low"/>
    <s v="Low Risk"/>
    <s v="Discount Applied"/>
    <s v="Other"/>
    <n v="237"/>
  </r>
  <r>
    <n v="21350"/>
    <x v="2"/>
    <n v="0"/>
    <n v="11.97"/>
    <n v="4.9800000000000004"/>
    <n v="825"/>
    <s v="Marvin Hunt"/>
    <s v="Regular Air"/>
    <s v="Home Office"/>
    <s v="Office Supplies"/>
    <s v="Appliances"/>
    <s v="Small Box"/>
    <x v="197"/>
    <n v="0.57999999999999996"/>
    <s v="United States"/>
    <x v="2"/>
    <s v="Texas"/>
    <s v="Abilene"/>
    <n v="79605"/>
    <d v="2015-05-21T00:00:00"/>
    <d v="2015-05-24T00:00:00"/>
    <n v="3.3840000000000039"/>
    <n v="4"/>
    <n v="53.3"/>
    <n v="89258"/>
    <s v="High"/>
    <s v="Low Risk"/>
    <s v="No Discount"/>
    <s v="Other"/>
    <n v="1509"/>
  </r>
  <r>
    <n v="24842"/>
    <x v="3"/>
    <n v="0.01"/>
    <n v="6.98"/>
    <n v="1.6"/>
    <n v="827"/>
    <s v="Sheryl Marsh"/>
    <s v="Regular Air"/>
    <s v="Home Office"/>
    <s v="Office Supplies"/>
    <s v="Paper"/>
    <s v="Wrap Bag"/>
    <x v="344"/>
    <n v="0.38"/>
    <s v="United States"/>
    <x v="2"/>
    <s v="Texas"/>
    <s v="Amarillo"/>
    <n v="79109"/>
    <d v="2015-05-25T00:00:00"/>
    <d v="2015-05-26T00:00:00"/>
    <n v="0.34600000000000009"/>
    <n v="3"/>
    <n v="21.93"/>
    <n v="89259"/>
    <s v="High"/>
    <s v="Low Risk"/>
    <s v="Discount Applied"/>
    <s v="Other"/>
    <n v="1791"/>
  </r>
  <r>
    <n v="24236"/>
    <x v="1"/>
    <n v="0.01"/>
    <n v="5.18"/>
    <n v="2.04"/>
    <n v="829"/>
    <s v="Monica Law Thompson"/>
    <s v="Regular Air"/>
    <s v="Home Office"/>
    <s v="Office Supplies"/>
    <s v="Paper"/>
    <s v="Wrap Bag"/>
    <x v="43"/>
    <n v="0.36"/>
    <s v="United States"/>
    <x v="3"/>
    <s v="Arkansas"/>
    <s v="Texarkana"/>
    <n v="71854"/>
    <d v="2015-02-22T00:00:00"/>
    <d v="2015-02-24T00:00:00"/>
    <n v="-17.654"/>
    <n v="5"/>
    <n v="28.46"/>
    <n v="90271"/>
    <s v="Low"/>
    <s v="Low Risk"/>
    <s v="Discount Applied"/>
    <s v="Other"/>
    <n v="1729"/>
  </r>
  <r>
    <n v="20664"/>
    <x v="0"/>
    <n v="0.01"/>
    <n v="14.42"/>
    <n v="6.75"/>
    <n v="830"/>
    <s v="Douglas Sutton"/>
    <s v="Regular Air"/>
    <s v="Home Office"/>
    <s v="Office Supplies"/>
    <s v="Appliances"/>
    <s v="Medium Box"/>
    <x v="194"/>
    <n v="0.52"/>
    <s v="United States"/>
    <x v="0"/>
    <s v="Colorado"/>
    <s v="Wheat Ridge"/>
    <n v="80033"/>
    <d v="2015-01-24T00:00:00"/>
    <d v="2015-01-24T00:00:00"/>
    <n v="-13.826000000000001"/>
    <n v="6"/>
    <n v="89.91"/>
    <n v="90270"/>
    <s v="Low"/>
    <s v="Low Risk"/>
    <s v="Discount Applied"/>
    <s v="Other"/>
    <n v="1285"/>
  </r>
  <r>
    <n v="19173"/>
    <x v="0"/>
    <n v="0"/>
    <n v="11.66"/>
    <n v="8.99"/>
    <n v="833"/>
    <s v="Gerald Love"/>
    <s v="Express Air"/>
    <s v="Home Office"/>
    <s v="Office Supplies"/>
    <s v="Pens &amp; Art Supplies"/>
    <s v="Small Pack"/>
    <x v="345"/>
    <n v="0.59"/>
    <s v="United States"/>
    <x v="0"/>
    <s v="California"/>
    <s v="Gilroy"/>
    <n v="95020"/>
    <d v="2015-01-09T00:00:00"/>
    <d v="2015-01-11T00:00:00"/>
    <n v="-203.67000000000002"/>
    <n v="11"/>
    <n v="138.51"/>
    <n v="89770"/>
    <s v="Low"/>
    <s v="Low Risk"/>
    <s v="No Discount"/>
    <s v="Other"/>
    <n v="1112"/>
  </r>
  <r>
    <n v="19383"/>
    <x v="1"/>
    <n v="7.0000000000000007E-2"/>
    <n v="6.08"/>
    <n v="0.91"/>
    <n v="850"/>
    <s v="Jesse Hutchinson"/>
    <s v="Regular Air"/>
    <s v="Home Office"/>
    <s v="Office Supplies"/>
    <s v="Pens &amp; Art Supplies"/>
    <s v="Wrap Bag"/>
    <x v="346"/>
    <n v="0.51"/>
    <s v="United States"/>
    <x v="0"/>
    <s v="California"/>
    <s v="Goleta"/>
    <n v="93117"/>
    <d v="2015-03-07T00:00:00"/>
    <d v="2015-03-08T00:00:00"/>
    <n v="19.57"/>
    <n v="7"/>
    <n v="41.96"/>
    <n v="88569"/>
    <s v="High"/>
    <s v="Low Risk"/>
    <s v="Discount Applied"/>
    <s v="Other"/>
    <n v="1605"/>
  </r>
  <r>
    <n v="20604"/>
    <x v="4"/>
    <n v="0.1"/>
    <n v="50.98"/>
    <n v="22.24"/>
    <n v="851"/>
    <s v="Helen H Heller"/>
    <s v="Regular Air"/>
    <s v="Home Office"/>
    <s v="Furniture"/>
    <s v="Office Furnishings"/>
    <s v="Large Box"/>
    <x v="347"/>
    <n v="0.55000000000000004"/>
    <s v="United States"/>
    <x v="0"/>
    <s v="California"/>
    <s v="Hacienda Heights"/>
    <n v="91745"/>
    <d v="2015-02-25T00:00:00"/>
    <d v="2015-02-27T00:00:00"/>
    <n v="98.12"/>
    <n v="6"/>
    <n v="300.63"/>
    <n v="88568"/>
    <s v="High"/>
    <s v="Low Risk"/>
    <s v="Discount Applied"/>
    <s v="Other"/>
    <n v="819"/>
  </r>
  <r>
    <n v="19384"/>
    <x v="1"/>
    <n v="0.08"/>
    <n v="19.899999999999999"/>
    <n v="5.29"/>
    <n v="851"/>
    <s v="Helen H Heller"/>
    <s v="Regular Air"/>
    <s v="Home Office"/>
    <s v="Office Supplies"/>
    <s v="Appliances"/>
    <s v="Medium Box"/>
    <x v="348"/>
    <n v="0.4"/>
    <s v="United States"/>
    <x v="0"/>
    <s v="California"/>
    <s v="Hacienda Heights"/>
    <n v="91745"/>
    <d v="2015-03-07T00:00:00"/>
    <d v="2015-03-09T00:00:00"/>
    <n v="107.11"/>
    <n v="13"/>
    <n v="240.46"/>
    <n v="88569"/>
    <s v="High"/>
    <s v="Low Risk"/>
    <s v="Discount Applied"/>
    <s v="Other"/>
    <n v="913"/>
  </r>
  <r>
    <n v="19385"/>
    <x v="1"/>
    <n v="0.02"/>
    <n v="3.36"/>
    <n v="6.27"/>
    <n v="851"/>
    <s v="Helen H Heller"/>
    <s v="Regular Air"/>
    <s v="Home Office"/>
    <s v="Office Supplies"/>
    <s v="Binders and Binder Accessories"/>
    <s v="Small Box"/>
    <x v="198"/>
    <n v="0.4"/>
    <s v="United States"/>
    <x v="0"/>
    <s v="California"/>
    <s v="Hacienda Heights"/>
    <n v="91745"/>
    <d v="2015-03-07T00:00:00"/>
    <d v="2015-03-09T00:00:00"/>
    <n v="-216.154"/>
    <n v="21"/>
    <n v="74.08"/>
    <n v="88569"/>
    <s v="Low"/>
    <s v="Low Risk"/>
    <s v="Discount Applied"/>
    <s v="Other"/>
    <n v="1368"/>
  </r>
  <r>
    <n v="21353"/>
    <x v="2"/>
    <n v="0.06"/>
    <n v="1.26"/>
    <n v="0.7"/>
    <n v="851"/>
    <s v="Helen H Heller"/>
    <s v="Regular Air"/>
    <s v="Home Office"/>
    <s v="Office Supplies"/>
    <s v="Rubber Bands"/>
    <s v="Wrap Bag"/>
    <x v="349"/>
    <n v="0.81"/>
    <s v="United States"/>
    <x v="0"/>
    <s v="California"/>
    <s v="Hacienda Heights"/>
    <n v="91745"/>
    <d v="2015-04-30T00:00:00"/>
    <d v="2015-04-30T00:00:00"/>
    <n v="-6.6096000000000004"/>
    <n v="4"/>
    <n v="5.28"/>
    <n v="88571"/>
    <s v="Low"/>
    <s v="Low Risk"/>
    <s v="Discount Applied"/>
    <s v="Other"/>
    <n v="1938"/>
  </r>
  <r>
    <n v="26093"/>
    <x v="0"/>
    <n v="0.05"/>
    <n v="4.24"/>
    <n v="5.41"/>
    <n v="853"/>
    <s v="Leah Davenport"/>
    <s v="Regular Air"/>
    <s v="Home Office"/>
    <s v="Office Supplies"/>
    <s v="Binders and Binder Accessories"/>
    <s v="Small Box"/>
    <x v="21"/>
    <n v="0.35"/>
    <s v="United States"/>
    <x v="0"/>
    <s v="California"/>
    <s v="Hesperia"/>
    <n v="92345"/>
    <d v="2015-03-16T00:00:00"/>
    <d v="2015-03-18T00:00:00"/>
    <n v="-89.216999999999999"/>
    <n v="12"/>
    <n v="50.83"/>
    <n v="88570"/>
    <s v="Low"/>
    <s v="Low Risk"/>
    <s v="Discount Applied"/>
    <s v="Other"/>
    <n v="1532"/>
  </r>
  <r>
    <n v="21351"/>
    <x v="2"/>
    <n v="0.06"/>
    <n v="1.76"/>
    <n v="0.7"/>
    <n v="854"/>
    <s v="Karen Hendricks"/>
    <s v="Regular Air"/>
    <s v="Home Office"/>
    <s v="Office Supplies"/>
    <s v="Pens &amp; Art Supplies"/>
    <s v="Wrap Bag"/>
    <x v="28"/>
    <n v="0.56000000000000005"/>
    <s v="United States"/>
    <x v="1"/>
    <s v="Connecticut"/>
    <s v="Branford"/>
    <n v="6405"/>
    <d v="2015-04-30T00:00:00"/>
    <d v="2015-05-02T00:00:00"/>
    <n v="1.2236"/>
    <n v="22"/>
    <n v="39.26"/>
    <n v="88571"/>
    <s v="High"/>
    <s v="Low Risk"/>
    <s v="Discount Applied"/>
    <s v="Other"/>
    <n v="1626"/>
  </r>
  <r>
    <n v="21352"/>
    <x v="2"/>
    <n v="0.02"/>
    <n v="24.98"/>
    <n v="8.7899999999999991"/>
    <n v="855"/>
    <s v="Jacob Lanier"/>
    <s v="Regular Air"/>
    <s v="Home Office"/>
    <s v="Office Supplies"/>
    <s v="Storage &amp; Organization"/>
    <s v="Small Box"/>
    <x v="350"/>
    <n v="0.66"/>
    <s v="United States"/>
    <x v="1"/>
    <s v="Connecticut"/>
    <s v="Danbury"/>
    <n v="6810"/>
    <d v="2015-04-30T00:00:00"/>
    <d v="2015-05-01T00:00:00"/>
    <n v="4.3148"/>
    <n v="23"/>
    <n v="606.51"/>
    <n v="88571"/>
    <s v="High"/>
    <s v="Low Risk"/>
    <s v="Discount Applied"/>
    <s v="Other"/>
    <n v="583"/>
  </r>
  <r>
    <n v="21354"/>
    <x v="2"/>
    <n v="0.05"/>
    <n v="35.99"/>
    <n v="5.99"/>
    <n v="858"/>
    <s v="Arthur Brady"/>
    <s v="Express Air"/>
    <s v="Home Office"/>
    <s v="Technology"/>
    <s v="Telephones and Communication"/>
    <s v="Wrap Bag"/>
    <x v="351"/>
    <n v="0.38"/>
    <s v="United States"/>
    <x v="1"/>
    <s v="Maine"/>
    <s v="Lewiston"/>
    <n v="4240"/>
    <d v="2015-04-30T00:00:00"/>
    <d v="2015-05-02T00:00:00"/>
    <n v="-125.83296"/>
    <n v="2"/>
    <n v="64.89"/>
    <n v="88571"/>
    <s v="Low"/>
    <s v="Low Risk"/>
    <s v="Discount Applied"/>
    <s v="Other"/>
    <n v="1429"/>
  </r>
  <r>
    <n v="21214"/>
    <x v="2"/>
    <n v="0.03"/>
    <n v="14.2"/>
    <n v="5.3"/>
    <n v="865"/>
    <s v="Dana Burgess"/>
    <s v="Regular Air"/>
    <s v="Home Office"/>
    <s v="Furniture"/>
    <s v="Office Furnishings"/>
    <s v="Wrap Bag"/>
    <x v="257"/>
    <n v="0.46"/>
    <s v="United States"/>
    <x v="2"/>
    <s v="Indiana"/>
    <s v="East Chicago"/>
    <n v="46312"/>
    <d v="2015-05-27T00:00:00"/>
    <d v="2015-05-28T00:00:00"/>
    <n v="122.21"/>
    <n v="18"/>
    <n v="267.2"/>
    <n v="90674"/>
    <s v="High"/>
    <s v="Low Risk"/>
    <s v="Discount Applied"/>
    <s v="Other"/>
    <n v="871"/>
  </r>
  <r>
    <n v="19947"/>
    <x v="4"/>
    <n v="0.04"/>
    <n v="6.48"/>
    <n v="5.16"/>
    <n v="865"/>
    <s v="Dana Burgess"/>
    <s v="Express Air"/>
    <s v="Home Office"/>
    <s v="Office Supplies"/>
    <s v="Paper"/>
    <s v="Small Box"/>
    <x v="352"/>
    <n v="0.37"/>
    <s v="United States"/>
    <x v="2"/>
    <s v="Indiana"/>
    <s v="East Chicago"/>
    <n v="46312"/>
    <d v="2015-02-26T00:00:00"/>
    <d v="2015-03-02T00:00:00"/>
    <n v="-11.1332"/>
    <n v="12"/>
    <n v="86.79"/>
    <n v="90675"/>
    <s v="Low"/>
    <s v="Low Risk"/>
    <s v="Discount Applied"/>
    <s v="Other"/>
    <n v="1306"/>
  </r>
  <r>
    <n v="24774"/>
    <x v="1"/>
    <n v="0.04"/>
    <n v="29.18"/>
    <n v="8.5500000000000007"/>
    <n v="868"/>
    <s v="Sharon Ellis"/>
    <s v="Express Air"/>
    <s v="Home Office"/>
    <s v="Furniture"/>
    <s v="Office Furnishings"/>
    <s v="Small Box"/>
    <x v="353"/>
    <n v="0.42"/>
    <s v="United States"/>
    <x v="2"/>
    <s v="Minnesota"/>
    <s v="Shoreview"/>
    <n v="55126"/>
    <d v="2015-02-25T00:00:00"/>
    <d v="2015-02-27T00:00:00"/>
    <n v="201.7353"/>
    <n v="10"/>
    <n v="292.37"/>
    <n v="91194"/>
    <s v="High"/>
    <s v="Low Risk"/>
    <s v="Discount Applied"/>
    <s v="Other"/>
    <n v="825"/>
  </r>
  <r>
    <n v="24775"/>
    <x v="1"/>
    <n v="0"/>
    <n v="80.98"/>
    <n v="35"/>
    <n v="868"/>
    <s v="Sharon Ellis"/>
    <s v="Regular Air"/>
    <s v="Home Office"/>
    <s v="Office Supplies"/>
    <s v="Storage &amp; Organization"/>
    <s v="Large Box"/>
    <x v="354"/>
    <n v="0.83"/>
    <s v="United States"/>
    <x v="2"/>
    <s v="Minnesota"/>
    <s v="Shoreview"/>
    <n v="55126"/>
    <d v="2015-02-25T00:00:00"/>
    <d v="2015-02-27T00:00:00"/>
    <n v="-684.78"/>
    <n v="8"/>
    <n v="682.79"/>
    <n v="91194"/>
    <s v="Low"/>
    <s v="Low Risk"/>
    <s v="No Discount"/>
    <s v="Other"/>
    <n v="533"/>
  </r>
  <r>
    <n v="24763"/>
    <x v="2"/>
    <n v="0.06"/>
    <n v="6.48"/>
    <n v="8.8800000000000008"/>
    <n v="868"/>
    <s v="Sharon Ellis"/>
    <s v="Regular Air"/>
    <s v="Home Office"/>
    <s v="Office Supplies"/>
    <s v="Paper"/>
    <s v="Small Box"/>
    <x v="355"/>
    <n v="0.37"/>
    <s v="United States"/>
    <x v="2"/>
    <s v="Minnesota"/>
    <s v="Shoreview"/>
    <n v="55126"/>
    <d v="2015-03-06T00:00:00"/>
    <d v="2015-03-07T00:00:00"/>
    <n v="-237.47"/>
    <n v="20"/>
    <n v="125.77"/>
    <n v="91195"/>
    <s v="Low"/>
    <s v="Low Risk"/>
    <s v="Discount Applied"/>
    <s v="Other"/>
    <n v="1149"/>
  </r>
  <r>
    <n v="24764"/>
    <x v="2"/>
    <n v="0.09"/>
    <n v="349.45"/>
    <n v="60"/>
    <n v="868"/>
    <s v="Sharon Ellis"/>
    <s v="Delivery Truck"/>
    <s v="Home Office"/>
    <s v="Furniture"/>
    <s v="Tables"/>
    <s v="Jumbo Drum"/>
    <x v="356"/>
    <m/>
    <s v="United States"/>
    <x v="2"/>
    <s v="Minnesota"/>
    <s v="Shoreview"/>
    <n v="55126"/>
    <d v="2015-03-06T00:00:00"/>
    <d v="2015-03-07T00:00:00"/>
    <n v="-2946.0509999999999"/>
    <n v="12"/>
    <n v="3918.98"/>
    <n v="91195"/>
    <s v="Low"/>
    <s v="High Risk"/>
    <s v="Discount Applied"/>
    <s v="Other"/>
    <n v="119"/>
  </r>
  <r>
    <n v="25507"/>
    <x v="1"/>
    <n v="0.03"/>
    <n v="14.2"/>
    <n v="5.3"/>
    <n v="871"/>
    <s v="Sandy Ellington"/>
    <s v="Regular Air"/>
    <s v="Home Office"/>
    <s v="Furniture"/>
    <s v="Office Furnishings"/>
    <s v="Wrap Bag"/>
    <x v="257"/>
    <n v="0.46"/>
    <s v="United States"/>
    <x v="0"/>
    <s v="Nevada"/>
    <s v="Reno"/>
    <n v="89502"/>
    <d v="2015-03-15T00:00:00"/>
    <d v="2015-03-17T00:00:00"/>
    <n v="21.555599999999998"/>
    <n v="2"/>
    <n v="31.24"/>
    <n v="90577"/>
    <s v="High"/>
    <s v="Low Risk"/>
    <s v="Discount Applied"/>
    <s v="Other"/>
    <n v="1704"/>
  </r>
  <r>
    <n v="22547"/>
    <x v="1"/>
    <n v="0.01"/>
    <n v="5.94"/>
    <n v="9.92"/>
    <n v="871"/>
    <s v="Sandy Ellington"/>
    <s v="Regular Air"/>
    <s v="Home Office"/>
    <s v="Office Supplies"/>
    <s v="Binders and Binder Accessories"/>
    <s v="Small Box"/>
    <x v="113"/>
    <n v="0.38"/>
    <s v="United States"/>
    <x v="0"/>
    <s v="Nevada"/>
    <s v="Reno"/>
    <n v="89502"/>
    <d v="2015-05-20T00:00:00"/>
    <d v="2015-05-23T00:00:00"/>
    <n v="-239.315"/>
    <n v="12"/>
    <n v="74.77"/>
    <n v="90578"/>
    <s v="Low"/>
    <s v="Low Risk"/>
    <s v="Discount Applied"/>
    <s v="Other"/>
    <n v="1366"/>
  </r>
  <r>
    <n v="22548"/>
    <x v="1"/>
    <n v="0"/>
    <n v="6.48"/>
    <n v="5.1100000000000003"/>
    <n v="871"/>
    <s v="Sandy Ellington"/>
    <s v="Regular Air"/>
    <s v="Home Office"/>
    <s v="Office Supplies"/>
    <s v="Paper"/>
    <s v="Small Box"/>
    <x v="357"/>
    <n v="0.37"/>
    <s v="United States"/>
    <x v="0"/>
    <s v="Nevada"/>
    <s v="Reno"/>
    <n v="89502"/>
    <d v="2015-05-20T00:00:00"/>
    <d v="2015-05-22T00:00:00"/>
    <n v="-33.31"/>
    <n v="18"/>
    <n v="127.81"/>
    <n v="90578"/>
    <s v="Low"/>
    <s v="Low Risk"/>
    <s v="No Discount"/>
    <s v="Other"/>
    <n v="1143"/>
  </r>
  <r>
    <n v="19262"/>
    <x v="0"/>
    <n v="0.04"/>
    <n v="4.37"/>
    <n v="5.15"/>
    <n v="875"/>
    <s v="Erika Fink"/>
    <s v="Regular Air"/>
    <s v="Home Office"/>
    <s v="Office Supplies"/>
    <s v="Appliances"/>
    <s v="Small Box"/>
    <x v="358"/>
    <n v="0.59"/>
    <s v="United States"/>
    <x v="0"/>
    <s v="Utah"/>
    <s v="Salt Lake City"/>
    <n v="84106"/>
    <d v="2015-02-21T00:00:00"/>
    <d v="2015-02-22T00:00:00"/>
    <n v="-74.479599999999991"/>
    <n v="18"/>
    <n v="78.59"/>
    <n v="89059"/>
    <s v="Low"/>
    <s v="Low Risk"/>
    <s v="Discount Applied"/>
    <s v="Other"/>
    <n v="1347"/>
  </r>
  <r>
    <n v="19263"/>
    <x v="0"/>
    <n v="0.09"/>
    <n v="155.99"/>
    <n v="8.99"/>
    <n v="875"/>
    <s v="Erika Fink"/>
    <s v="Regular Air"/>
    <s v="Home Office"/>
    <s v="Technology"/>
    <s v="Telephones and Communication"/>
    <s v="Small Box"/>
    <x v="359"/>
    <n v="0.57999999999999996"/>
    <s v="United States"/>
    <x v="0"/>
    <s v="Utah"/>
    <s v="Salt Lake City"/>
    <n v="84106"/>
    <d v="2015-02-21T00:00:00"/>
    <d v="2015-02-23T00:00:00"/>
    <n v="-232.22056000000003"/>
    <n v="4"/>
    <n v="497.11"/>
    <n v="89059"/>
    <s v="Low"/>
    <s v="Low Risk"/>
    <s v="Discount Applied"/>
    <s v="Other"/>
    <n v="645"/>
  </r>
  <r>
    <n v="18054"/>
    <x v="2"/>
    <n v="7.0000000000000007E-2"/>
    <n v="5.68"/>
    <n v="1.39"/>
    <n v="880"/>
    <s v="Ellen Beck"/>
    <s v="Regular Air"/>
    <s v="Home Office"/>
    <s v="Office Supplies"/>
    <s v="Envelopes"/>
    <s v="Small Box"/>
    <x v="360"/>
    <n v="0.38"/>
    <s v="United States"/>
    <x v="0"/>
    <s v="Arizona"/>
    <s v="Scottsdale"/>
    <n v="85254"/>
    <d v="2015-03-25T00:00:00"/>
    <d v="2015-03-27T00:00:00"/>
    <n v="18.643799999999999"/>
    <n v="5"/>
    <n v="27.02"/>
    <n v="86153"/>
    <s v="High"/>
    <s v="Low Risk"/>
    <s v="Discount Applied"/>
    <s v="Other"/>
    <n v="1751"/>
  </r>
  <r>
    <n v="18055"/>
    <x v="2"/>
    <n v="0.06"/>
    <n v="22.84"/>
    <n v="11.54"/>
    <n v="880"/>
    <s v="Ellen Beck"/>
    <s v="Regular Air"/>
    <s v="Home Office"/>
    <s v="Office Supplies"/>
    <s v="Paper"/>
    <s v="Small Box"/>
    <x v="64"/>
    <n v="0.39"/>
    <s v="United States"/>
    <x v="0"/>
    <s v="Arizona"/>
    <s v="Scottsdale"/>
    <n v="85254"/>
    <d v="2015-03-25T00:00:00"/>
    <d v="2015-03-27T00:00:00"/>
    <n v="-31.24"/>
    <n v="1"/>
    <n v="27.67"/>
    <n v="86153"/>
    <s v="Low"/>
    <s v="Low Risk"/>
    <s v="Discount Applied"/>
    <s v="Other"/>
    <n v="1742"/>
  </r>
  <r>
    <n v="19401"/>
    <x v="2"/>
    <n v="0.06"/>
    <n v="25.98"/>
    <n v="14.36"/>
    <n v="885"/>
    <s v="Malcolm Robertson"/>
    <s v="Delivery Truck"/>
    <s v="Home Office"/>
    <s v="Furniture"/>
    <s v="Chairs &amp; Chairmats"/>
    <s v="Jumbo Drum"/>
    <x v="361"/>
    <n v="0.6"/>
    <s v="United States"/>
    <x v="2"/>
    <s v="Texas"/>
    <s v="Amarillo"/>
    <n v="79109"/>
    <d v="2015-05-24T00:00:00"/>
    <d v="2015-05-25T00:00:00"/>
    <n v="55.888000000000034"/>
    <n v="41"/>
    <n v="1033.56"/>
    <n v="89537"/>
    <s v="High"/>
    <s v="Low Risk"/>
    <s v="Discount Applied"/>
    <s v="Other"/>
    <n v="412"/>
  </r>
  <r>
    <n v="26011"/>
    <x v="2"/>
    <n v="0.08"/>
    <n v="1.81"/>
    <n v="0.75"/>
    <n v="890"/>
    <s v="Billie Fowler"/>
    <s v="Regular Air"/>
    <s v="Home Office"/>
    <s v="Furniture"/>
    <s v="Chairs &amp; Chairmats"/>
    <s v="Jumbo Drum"/>
    <x v="362"/>
    <n v="0.57999999999999996"/>
    <s v="United States"/>
    <x v="2"/>
    <s v="Texas"/>
    <s v="Bedford"/>
    <n v="76021"/>
    <d v="2015-01-05T00:00:00"/>
    <d v="2015-01-06T00:00:00"/>
    <n v="1.3224"/>
    <n v="11"/>
    <n v="19.97"/>
    <n v="89536"/>
    <s v="High"/>
    <s v="Low Risk"/>
    <s v="Discount Applied"/>
    <s v="Other"/>
    <n v="1811"/>
  </r>
  <r>
    <n v="26015"/>
    <x v="2"/>
    <n v="0.04"/>
    <n v="125.99"/>
    <n v="5.26"/>
    <n v="890"/>
    <s v="Billie Fowler"/>
    <s v="Regular Air"/>
    <s v="Home Office"/>
    <s v="Technology"/>
    <s v="Telephones and Communication"/>
    <s v="Small Box"/>
    <x v="363"/>
    <n v="0.55000000000000004"/>
    <s v="United States"/>
    <x v="2"/>
    <s v="Texas"/>
    <s v="Bedford"/>
    <n v="76021"/>
    <d v="2015-01-05T00:00:00"/>
    <d v="2015-01-05T00:00:00"/>
    <n v="455.42069999999995"/>
    <n v="6"/>
    <n v="660.03"/>
    <n v="89536"/>
    <s v="High"/>
    <s v="Low Risk"/>
    <s v="Discount Applied"/>
    <s v="Other"/>
    <n v="546"/>
  </r>
  <r>
    <n v="2045"/>
    <x v="2"/>
    <n v="0.01"/>
    <n v="8.34"/>
    <n v="0.96"/>
    <n v="894"/>
    <s v="Gail Rankin Cole"/>
    <s v="Regular Air"/>
    <s v="Home Office"/>
    <s v="Furniture"/>
    <s v="Office Furnishings"/>
    <s v="Wrap Bag"/>
    <x v="364"/>
    <n v="0.43"/>
    <s v="United States"/>
    <x v="1"/>
    <s v="District of Columbia"/>
    <s v="Washington"/>
    <n v="20024"/>
    <d v="2015-01-10T00:00:00"/>
    <d v="2015-01-12T00:00:00"/>
    <n v="29.332000000000001"/>
    <n v="24"/>
    <n v="199.12"/>
    <n v="14596"/>
    <s v="High"/>
    <s v="Low Risk"/>
    <s v="Discount Applied"/>
    <s v="Other"/>
    <n v="990"/>
  </r>
  <r>
    <n v="2046"/>
    <x v="2"/>
    <n v="0.06"/>
    <n v="3.28"/>
    <n v="3.97"/>
    <n v="894"/>
    <s v="Gail Rankin Cole"/>
    <s v="Regular Air"/>
    <s v="Home Office"/>
    <s v="Office Supplies"/>
    <s v="Pens &amp; Art Supplies"/>
    <s v="Wrap Bag"/>
    <x v="365"/>
    <n v="0.56000000000000005"/>
    <s v="United States"/>
    <x v="1"/>
    <s v="District of Columbia"/>
    <s v="Washington"/>
    <n v="20024"/>
    <d v="2015-01-10T00:00:00"/>
    <d v="2015-01-11T00:00:00"/>
    <n v="-86"/>
    <n v="19"/>
    <n v="63.14"/>
    <n v="14596"/>
    <s v="Low"/>
    <s v="Low Risk"/>
    <s v="Discount Applied"/>
    <s v="Other"/>
    <n v="1441"/>
  </r>
  <r>
    <n v="5421"/>
    <x v="4"/>
    <n v="0.02"/>
    <n v="1.1399999999999999"/>
    <n v="0.7"/>
    <n v="894"/>
    <s v="Gail Rankin Cole"/>
    <s v="Regular Air"/>
    <s v="Home Office"/>
    <s v="Office Supplies"/>
    <s v="Rubber Bands"/>
    <s v="Wrap Bag"/>
    <x v="366"/>
    <n v="0.38"/>
    <s v="United States"/>
    <x v="1"/>
    <s v="District of Columbia"/>
    <s v="Washington"/>
    <n v="20024"/>
    <d v="2015-02-02T00:00:00"/>
    <d v="2015-02-02T00:00:00"/>
    <n v="-0.49"/>
    <n v="38"/>
    <n v="44.85"/>
    <n v="38529"/>
    <s v="Low"/>
    <s v="Low Risk"/>
    <s v="Discount Applied"/>
    <s v="Other"/>
    <n v="1576"/>
  </r>
  <r>
    <n v="20045"/>
    <x v="2"/>
    <n v="0.01"/>
    <n v="8.34"/>
    <n v="0.96"/>
    <n v="896"/>
    <s v="Jennifer Siegel"/>
    <s v="Regular Air"/>
    <s v="Home Office"/>
    <s v="Furniture"/>
    <s v="Office Furnishings"/>
    <s v="Wrap Bag"/>
    <x v="364"/>
    <n v="0.43"/>
    <s v="United States"/>
    <x v="2"/>
    <s v="Texas"/>
    <s v="Denton"/>
    <n v="76201"/>
    <d v="2015-01-10T00:00:00"/>
    <d v="2015-01-12T00:00:00"/>
    <n v="34.348199999999999"/>
    <n v="6"/>
    <n v="49.78"/>
    <n v="90166"/>
    <s v="High"/>
    <s v="Low Risk"/>
    <s v="Discount Applied"/>
    <s v="Other"/>
    <n v="1537"/>
  </r>
  <r>
    <n v="20046"/>
    <x v="2"/>
    <n v="0.06"/>
    <n v="3.28"/>
    <n v="3.97"/>
    <n v="896"/>
    <s v="Jennifer Siegel"/>
    <s v="Regular Air"/>
    <s v="Home Office"/>
    <s v="Office Supplies"/>
    <s v="Pens &amp; Art Supplies"/>
    <s v="Wrap Bag"/>
    <x v="365"/>
    <n v="0.56000000000000005"/>
    <s v="United States"/>
    <x v="2"/>
    <s v="Texas"/>
    <s v="Denton"/>
    <n v="76201"/>
    <d v="2015-01-10T00:00:00"/>
    <d v="2015-01-11T00:00:00"/>
    <n v="-66.650000000000006"/>
    <n v="5"/>
    <n v="16.62"/>
    <n v="90166"/>
    <s v="Low"/>
    <s v="Low Risk"/>
    <s v="Discount Applied"/>
    <s v="Other"/>
    <n v="1851"/>
  </r>
  <r>
    <n v="19470"/>
    <x v="2"/>
    <n v="0.06"/>
    <n v="47.98"/>
    <n v="3.61"/>
    <n v="896"/>
    <s v="Jennifer Siegel"/>
    <s v="Regular Air"/>
    <s v="Home Office"/>
    <s v="Technology"/>
    <s v="Computer Peripherals"/>
    <s v="Small Pack"/>
    <x v="367"/>
    <n v="0.71"/>
    <s v="United States"/>
    <x v="2"/>
    <s v="Texas"/>
    <s v="Denton"/>
    <n v="76201"/>
    <d v="2015-06-20T00:00:00"/>
    <d v="2015-06-22T00:00:00"/>
    <n v="35.954999999999998"/>
    <n v="11"/>
    <n v="517.67999999999995"/>
    <n v="90167"/>
    <s v="High"/>
    <s v="Low Risk"/>
    <s v="Discount Applied"/>
    <s v="Other"/>
    <n v="631"/>
  </r>
  <r>
    <n v="4724"/>
    <x v="0"/>
    <n v="0.04"/>
    <n v="90.97"/>
    <n v="28"/>
    <n v="898"/>
    <s v="Harriet Hodges"/>
    <s v="Delivery Truck"/>
    <s v="Home Office"/>
    <s v="Technology"/>
    <s v="Office Machines"/>
    <s v="Jumbo Drum"/>
    <x v="368"/>
    <n v="0.38"/>
    <s v="United States"/>
    <x v="1"/>
    <s v="New York"/>
    <s v="New York City"/>
    <n v="10039"/>
    <d v="2015-01-12T00:00:00"/>
    <d v="2015-01-13T00:00:00"/>
    <n v="-173.09520000000001"/>
    <n v="6"/>
    <n v="573.30999999999995"/>
    <n v="33635"/>
    <s v="Low"/>
    <s v="Low Risk"/>
    <s v="Discount Applied"/>
    <s v="Other"/>
    <n v="602"/>
  </r>
  <r>
    <n v="4725"/>
    <x v="0"/>
    <n v="7.0000000000000007E-2"/>
    <n v="20.34"/>
    <n v="35"/>
    <n v="898"/>
    <s v="Harriet Hodges"/>
    <s v="Regular Air"/>
    <s v="Home Office"/>
    <s v="Office Supplies"/>
    <s v="Storage &amp; Organization"/>
    <s v="Large Box"/>
    <x v="126"/>
    <n v="0.84"/>
    <s v="United States"/>
    <x v="1"/>
    <s v="New York"/>
    <s v="New York City"/>
    <n v="10039"/>
    <d v="2015-01-12T00:00:00"/>
    <d v="2015-01-13T00:00:00"/>
    <n v="-96.16"/>
    <n v="5"/>
    <n v="140.22999999999999"/>
    <n v="33635"/>
    <s v="Low"/>
    <s v="Low Risk"/>
    <s v="Discount Applied"/>
    <s v="Other"/>
    <n v="1110"/>
  </r>
  <r>
    <n v="1311"/>
    <x v="1"/>
    <n v="0.02"/>
    <n v="12.53"/>
    <n v="0.49"/>
    <n v="898"/>
    <s v="Harriet Hodges"/>
    <s v="Regular Air"/>
    <s v="Home Office"/>
    <s v="Office Supplies"/>
    <s v="Labels"/>
    <s v="Small Box"/>
    <x v="369"/>
    <n v="0.38"/>
    <s v="United States"/>
    <x v="1"/>
    <s v="New York"/>
    <s v="New York City"/>
    <n v="10039"/>
    <d v="2015-01-27T00:00:00"/>
    <d v="2015-01-27T00:00:00"/>
    <n v="263.39999999999998"/>
    <n v="47"/>
    <n v="594.44000000000005"/>
    <n v="9606"/>
    <s v="High"/>
    <s v="Low Risk"/>
    <s v="Discount Applied"/>
    <s v="Other"/>
    <n v="590"/>
  </r>
  <r>
    <n v="1312"/>
    <x v="1"/>
    <n v="7.0000000000000007E-2"/>
    <n v="5.18"/>
    <n v="2.04"/>
    <n v="898"/>
    <s v="Harriet Hodges"/>
    <s v="Express Air"/>
    <s v="Home Office"/>
    <s v="Office Supplies"/>
    <s v="Paper"/>
    <s v="Wrap Bag"/>
    <x v="43"/>
    <n v="0.36"/>
    <s v="United States"/>
    <x v="1"/>
    <s v="New York"/>
    <s v="New York City"/>
    <n v="10039"/>
    <d v="2015-01-27T00:00:00"/>
    <d v="2015-01-29T00:00:00"/>
    <n v="37.31"/>
    <n v="44"/>
    <n v="228.5"/>
    <n v="9606"/>
    <s v="High"/>
    <s v="Low Risk"/>
    <s v="Discount Applied"/>
    <s v="Other"/>
    <n v="931"/>
  </r>
  <r>
    <n v="22724"/>
    <x v="0"/>
    <n v="0.04"/>
    <n v="90.97"/>
    <n v="28"/>
    <n v="899"/>
    <s v="Jordan Berry"/>
    <s v="Delivery Truck"/>
    <s v="Home Office"/>
    <s v="Technology"/>
    <s v="Office Machines"/>
    <s v="Jumbo Drum"/>
    <x v="368"/>
    <n v="0.38"/>
    <s v="United States"/>
    <x v="1"/>
    <s v="Pennsylvania"/>
    <s v="Altoona"/>
    <n v="16602"/>
    <d v="2015-01-12T00:00:00"/>
    <d v="2015-01-13T00:00:00"/>
    <n v="-173.09520000000001"/>
    <n v="2"/>
    <n v="191.1"/>
    <n v="86263"/>
    <s v="Low"/>
    <s v="Low Risk"/>
    <s v="Discount Applied"/>
    <s v="Other"/>
    <n v="1009"/>
  </r>
  <r>
    <n v="22725"/>
    <x v="0"/>
    <n v="7.0000000000000007E-2"/>
    <n v="20.34"/>
    <n v="35"/>
    <n v="899"/>
    <s v="Jordan Berry"/>
    <s v="Regular Air"/>
    <s v="Home Office"/>
    <s v="Office Supplies"/>
    <s v="Storage &amp; Organization"/>
    <s v="Large Box"/>
    <x v="126"/>
    <n v="0.84"/>
    <s v="United States"/>
    <x v="1"/>
    <s v="Pennsylvania"/>
    <s v="Altoona"/>
    <n v="16602"/>
    <d v="2015-01-12T00:00:00"/>
    <d v="2015-01-13T00:00:00"/>
    <n v="-96.16"/>
    <n v="1"/>
    <n v="28.05"/>
    <n v="86263"/>
    <s v="Low"/>
    <s v="Low Risk"/>
    <s v="Discount Applied"/>
    <s v="Other"/>
    <n v="1737"/>
  </r>
  <r>
    <n v="19311"/>
    <x v="1"/>
    <n v="0.02"/>
    <n v="12.53"/>
    <n v="0.49"/>
    <n v="899"/>
    <s v="Jordan Berry"/>
    <s v="Regular Air"/>
    <s v="Home Office"/>
    <s v="Office Supplies"/>
    <s v="Labels"/>
    <s v="Small Box"/>
    <x v="369"/>
    <n v="0.38"/>
    <s v="United States"/>
    <x v="1"/>
    <s v="Pennsylvania"/>
    <s v="Altoona"/>
    <n v="16602"/>
    <d v="2015-01-27T00:00:00"/>
    <d v="2015-01-27T00:00:00"/>
    <n v="104.7213"/>
    <n v="12"/>
    <n v="151.77000000000001"/>
    <n v="86264"/>
    <s v="High"/>
    <s v="Low Risk"/>
    <s v="Discount Applied"/>
    <s v="Other"/>
    <n v="1078"/>
  </r>
  <r>
    <n v="19312"/>
    <x v="1"/>
    <n v="7.0000000000000007E-2"/>
    <n v="5.18"/>
    <n v="2.04"/>
    <n v="899"/>
    <s v="Jordan Berry"/>
    <s v="Express Air"/>
    <s v="Home Office"/>
    <s v="Office Supplies"/>
    <s v="Paper"/>
    <s v="Wrap Bag"/>
    <x v="43"/>
    <n v="0.36"/>
    <s v="United States"/>
    <x v="1"/>
    <s v="Pennsylvania"/>
    <s v="Altoona"/>
    <n v="16602"/>
    <d v="2015-01-27T00:00:00"/>
    <d v="2015-01-29T00:00:00"/>
    <n v="37.31"/>
    <n v="11"/>
    <n v="57.13"/>
    <n v="86264"/>
    <s v="High"/>
    <s v="Low Risk"/>
    <s v="Discount Applied"/>
    <s v="Other"/>
    <n v="1480"/>
  </r>
  <r>
    <n v="24981"/>
    <x v="1"/>
    <n v="0"/>
    <n v="5.98"/>
    <n v="1.49"/>
    <n v="903"/>
    <s v="Francis Spivey"/>
    <s v="Regular Air"/>
    <s v="Home Office"/>
    <s v="Office Supplies"/>
    <s v="Binders and Binder Accessories"/>
    <s v="Small Box"/>
    <x v="370"/>
    <n v="0.39"/>
    <s v="United States"/>
    <x v="1"/>
    <s v="Massachusetts"/>
    <s v="Wilmington"/>
    <n v="1887"/>
    <d v="2015-03-12T00:00:00"/>
    <d v="2015-03-14T00:00:00"/>
    <n v="80.674799999999991"/>
    <n v="18"/>
    <n v="116.92"/>
    <n v="90806"/>
    <s v="High"/>
    <s v="Low Risk"/>
    <s v="No Discount"/>
    <s v="Other"/>
    <n v="1180"/>
  </r>
  <r>
    <n v="22288"/>
    <x v="2"/>
    <n v="0.09"/>
    <n v="35.99"/>
    <n v="5.99"/>
    <n v="907"/>
    <s v="Rachel Casey"/>
    <s v="Regular Air"/>
    <s v="Home Office"/>
    <s v="Technology"/>
    <s v="Telephones and Communication"/>
    <s v="Wrap Bag"/>
    <x v="351"/>
    <n v="0.38"/>
    <s v="United States"/>
    <x v="3"/>
    <s v="Kentucky"/>
    <s v="Henderson"/>
    <n v="42420"/>
    <d v="2015-02-26T00:00:00"/>
    <d v="2015-02-27T00:00:00"/>
    <n v="114.3165"/>
    <n v="5"/>
    <n v="151.6"/>
    <n v="86459"/>
    <s v="High"/>
    <s v="Low Risk"/>
    <s v="Discount Applied"/>
    <s v="Other"/>
    <n v="1079"/>
  </r>
  <r>
    <n v="21345"/>
    <x v="3"/>
    <n v="0.09"/>
    <n v="2.6"/>
    <n v="2.4"/>
    <n v="907"/>
    <s v="Rachel Casey"/>
    <s v="Regular Air"/>
    <s v="Home Office"/>
    <s v="Office Supplies"/>
    <s v="Pens &amp; Art Supplies"/>
    <s v="Wrap Bag"/>
    <x v="371"/>
    <n v="0.57999999999999996"/>
    <s v="United States"/>
    <x v="3"/>
    <s v="Kentucky"/>
    <s v="Henderson"/>
    <n v="42420"/>
    <d v="2015-06-17T00:00:00"/>
    <d v="2015-06-19T00:00:00"/>
    <n v="1107.4079999999999"/>
    <n v="12"/>
    <n v="31.73"/>
    <n v="86460"/>
    <s v="High"/>
    <s v="Low Risk"/>
    <s v="Discount Applied"/>
    <s v="Other"/>
    <n v="1696"/>
  </r>
  <r>
    <n v="19480"/>
    <x v="2"/>
    <n v="0"/>
    <n v="5.28"/>
    <n v="5.61"/>
    <n v="910"/>
    <s v="Carla Hauser"/>
    <s v="Regular Air"/>
    <s v="Home Office"/>
    <s v="Office Supplies"/>
    <s v="Paper"/>
    <s v="Small Box"/>
    <x v="297"/>
    <n v="0.4"/>
    <s v="United States"/>
    <x v="3"/>
    <s v="Arkansas"/>
    <s v="Texarkana"/>
    <n v="71854"/>
    <d v="2015-05-14T00:00:00"/>
    <d v="2015-05-14T00:00:00"/>
    <n v="-149.21199999999999"/>
    <n v="15"/>
    <n v="85.26"/>
    <n v="90187"/>
    <s v="Low"/>
    <s v="Low Risk"/>
    <s v="No Discount"/>
    <s v="Other"/>
    <n v="1310"/>
  </r>
  <r>
    <n v="25356"/>
    <x v="1"/>
    <n v="0.05"/>
    <n v="7.64"/>
    <n v="5.83"/>
    <n v="911"/>
    <s v="Marsha P Joyner"/>
    <s v="Regular Air"/>
    <s v="Home Office"/>
    <s v="Office Supplies"/>
    <s v="Paper"/>
    <s v="Wrap Bag"/>
    <x v="372"/>
    <n v="0.36"/>
    <s v="United States"/>
    <x v="1"/>
    <s v="West Virginia"/>
    <s v="Wheeling"/>
    <n v="26003"/>
    <d v="2015-01-31T00:00:00"/>
    <d v="2015-02-02T00:00:00"/>
    <n v="-21.018000000000001"/>
    <n v="2"/>
    <n v="16.600000000000001"/>
    <n v="90185"/>
    <s v="Low"/>
    <s v="Low Risk"/>
    <s v="Discount Applied"/>
    <s v="Other"/>
    <n v="1852"/>
  </r>
  <r>
    <n v="25357"/>
    <x v="1"/>
    <n v="0.04"/>
    <n v="218.75"/>
    <n v="69.64"/>
    <n v="911"/>
    <s v="Marsha P Joyner"/>
    <s v="Delivery Truck"/>
    <s v="Home Office"/>
    <s v="Furniture"/>
    <s v="Tables"/>
    <s v="Jumbo Box"/>
    <x v="228"/>
    <n v="0.72"/>
    <s v="United States"/>
    <x v="1"/>
    <s v="West Virginia"/>
    <s v="Wheeling"/>
    <n v="26003"/>
    <d v="2015-01-31T00:00:00"/>
    <d v="2015-02-01T00:00:00"/>
    <n v="-655.52987500000006"/>
    <n v="10"/>
    <n v="2285.41"/>
    <n v="90185"/>
    <s v="Low"/>
    <s v="Low Risk"/>
    <s v="Discount Applied"/>
    <s v="Other"/>
    <n v="217"/>
  </r>
  <r>
    <n v="24028"/>
    <x v="0"/>
    <n v="0.01"/>
    <n v="59.76"/>
    <n v="9.7100000000000009"/>
    <n v="911"/>
    <s v="Marsha P Joyner"/>
    <s v="Regular Air"/>
    <s v="Home Office"/>
    <s v="Office Supplies"/>
    <s v="Storage &amp; Organization"/>
    <s v="Small Box"/>
    <x v="373"/>
    <n v="0.56999999999999995"/>
    <s v="United States"/>
    <x v="1"/>
    <s v="West Virginia"/>
    <s v="Wheeling"/>
    <n v="26003"/>
    <d v="2015-04-04T00:00:00"/>
    <d v="2015-04-06T00:00:00"/>
    <n v="354.32879999999994"/>
    <n v="8"/>
    <n v="513.52"/>
    <n v="90186"/>
    <s v="High"/>
    <s v="Low Risk"/>
    <s v="Discount Applied"/>
    <s v="Other"/>
    <n v="635"/>
  </r>
  <r>
    <n v="24953"/>
    <x v="0"/>
    <n v="0.06"/>
    <n v="350.98"/>
    <n v="30"/>
    <n v="915"/>
    <s v="Carol Sherrill"/>
    <s v="Delivery Truck"/>
    <s v="Home Office"/>
    <s v="Furniture"/>
    <s v="Chairs &amp; Chairmats"/>
    <s v="Jumbo Drum"/>
    <x v="309"/>
    <n v="0.61"/>
    <s v="United States"/>
    <x v="2"/>
    <s v="Texas"/>
    <s v="Bryan"/>
    <n v="77803"/>
    <d v="2015-01-04T00:00:00"/>
    <d v="2015-01-05T00:00:00"/>
    <n v="-489.41559999999998"/>
    <n v="1"/>
    <n v="346.52"/>
    <n v="86356"/>
    <s v="Low"/>
    <s v="Low Risk"/>
    <s v="Discount Applied"/>
    <s v="Other"/>
    <n v="774"/>
  </r>
  <r>
    <n v="25833"/>
    <x v="4"/>
    <n v="0.05"/>
    <n v="161.55000000000001"/>
    <n v="19.989999999999998"/>
    <n v="916"/>
    <s v="Marion Wilcox"/>
    <s v="Regular Air"/>
    <s v="Home Office"/>
    <s v="Office Supplies"/>
    <s v="Storage &amp; Organization"/>
    <s v="Small Box"/>
    <x v="40"/>
    <n v="0.66"/>
    <s v="United States"/>
    <x v="2"/>
    <s v="Texas"/>
    <s v="Burleson"/>
    <n v="76028"/>
    <d v="2015-01-04T00:00:00"/>
    <d v="2015-01-11T00:00:00"/>
    <n v="35.31"/>
    <n v="3"/>
    <n v="499.31"/>
    <n v="86357"/>
    <s v="High"/>
    <s v="Low Risk"/>
    <s v="Discount Applied"/>
    <s v="Other"/>
    <n v="643"/>
  </r>
  <r>
    <n v="25676"/>
    <x v="0"/>
    <n v="0.05"/>
    <n v="35.51"/>
    <n v="6.31"/>
    <n v="918"/>
    <s v="Kerry Jernigan"/>
    <s v="Regular Air"/>
    <s v="Home Office"/>
    <s v="Office Supplies"/>
    <s v="Storage &amp; Organization"/>
    <s v="Small Box"/>
    <x v="374"/>
    <n v="0.57999999999999996"/>
    <s v="United States"/>
    <x v="0"/>
    <s v="California"/>
    <s v="Rancho Cucamonga"/>
    <n v="91730"/>
    <d v="2015-04-12T00:00:00"/>
    <d v="2015-04-14T00:00:00"/>
    <n v="6.11"/>
    <n v="2"/>
    <n v="73.099999999999994"/>
    <n v="90492"/>
    <s v="High"/>
    <s v="Low Risk"/>
    <s v="Discount Applied"/>
    <s v="Other"/>
    <n v="1377"/>
  </r>
  <r>
    <n v="19772"/>
    <x v="2"/>
    <n v="0.09"/>
    <n v="58.14"/>
    <n v="36.61"/>
    <n v="918"/>
    <s v="Kerry Jernigan"/>
    <s v="Delivery Truck"/>
    <s v="Home Office"/>
    <s v="Furniture"/>
    <s v="Bookcases"/>
    <s v="Jumbo Box"/>
    <x v="375"/>
    <n v="0.61"/>
    <s v="United States"/>
    <x v="0"/>
    <s v="California"/>
    <s v="Rancho Cucamonga"/>
    <n v="91730"/>
    <d v="2015-05-20T00:00:00"/>
    <d v="2015-05-21T00:00:00"/>
    <n v="187.41200000000026"/>
    <n v="39"/>
    <n v="2115.06"/>
    <n v="90493"/>
    <s v="High"/>
    <s v="Low Risk"/>
    <s v="Discount Applied"/>
    <s v="Other"/>
    <n v="231"/>
  </r>
  <r>
    <n v="25677"/>
    <x v="0"/>
    <n v="0.1"/>
    <n v="8.34"/>
    <n v="2.64"/>
    <n v="919"/>
    <s v="Tracy Livingston"/>
    <s v="Regular Air"/>
    <s v="Home Office"/>
    <s v="Office Supplies"/>
    <s v="Scissors, Rulers and Trimmers"/>
    <s v="Small Pack"/>
    <x v="120"/>
    <n v="0.59"/>
    <s v="United States"/>
    <x v="0"/>
    <s v="California"/>
    <s v="Redding"/>
    <n v="96003"/>
    <d v="2015-04-12T00:00:00"/>
    <d v="2015-04-12T00:00:00"/>
    <n v="-6.34"/>
    <n v="6"/>
    <n v="47.95"/>
    <n v="90492"/>
    <s v="Low"/>
    <s v="Low Risk"/>
    <s v="Discount Applied"/>
    <s v="Other"/>
    <n v="1549"/>
  </r>
  <r>
    <n v="21970"/>
    <x v="4"/>
    <n v="0.1"/>
    <n v="15.98"/>
    <n v="4"/>
    <n v="920"/>
    <s v="Jessie Kelly"/>
    <s v="Regular Air"/>
    <s v="Home Office"/>
    <s v="Technology"/>
    <s v="Computer Peripherals"/>
    <s v="Small Box"/>
    <x v="174"/>
    <n v="0.37"/>
    <s v="United States"/>
    <x v="0"/>
    <s v="California"/>
    <s v="Redlands"/>
    <n v="92374"/>
    <d v="2015-03-27T00:00:00"/>
    <d v="2015-04-01T00:00:00"/>
    <n v="92.722199999999987"/>
    <n v="9"/>
    <n v="134.38"/>
    <n v="90491"/>
    <s v="High"/>
    <s v="Low Risk"/>
    <s v="Discount Applied"/>
    <s v="Other"/>
    <n v="1121"/>
  </r>
  <r>
    <n v="25678"/>
    <x v="0"/>
    <n v="0.03"/>
    <n v="8.0399999999999991"/>
    <n v="8.94"/>
    <n v="920"/>
    <s v="Jessie Kelly"/>
    <s v="Regular Air"/>
    <s v="Home Office"/>
    <s v="Office Supplies"/>
    <s v="Binders and Binder Accessories"/>
    <s v="Small Box"/>
    <x v="376"/>
    <n v="0.4"/>
    <s v="United States"/>
    <x v="0"/>
    <s v="California"/>
    <s v="Redlands"/>
    <n v="92374"/>
    <d v="2015-04-12T00:00:00"/>
    <d v="2015-04-14T00:00:00"/>
    <n v="-160.27549999999999"/>
    <n v="9"/>
    <n v="76.77"/>
    <n v="90492"/>
    <s v="Low"/>
    <s v="Low Risk"/>
    <s v="Discount Applied"/>
    <s v="Other"/>
    <n v="1358"/>
  </r>
  <r>
    <n v="18395"/>
    <x v="1"/>
    <n v="0.01"/>
    <n v="65.989999999999995"/>
    <n v="8.99"/>
    <n v="922"/>
    <s v="Dolores Abrams"/>
    <s v="Express Air"/>
    <s v="Home Office"/>
    <s v="Technology"/>
    <s v="Telephones and Communication"/>
    <s v="Small Box"/>
    <x v="377"/>
    <n v="0.56000000000000005"/>
    <s v="United States"/>
    <x v="0"/>
    <s v="California"/>
    <s v="Rancho Cucamonga"/>
    <n v="91730"/>
    <d v="2015-05-20T00:00:00"/>
    <d v="2015-05-21T00:00:00"/>
    <n v="396.97199999999998"/>
    <n v="14"/>
    <n v="782"/>
    <n v="87135"/>
    <s v="High"/>
    <s v="Low Risk"/>
    <s v="Discount Applied"/>
    <s v="Other"/>
    <n v="496"/>
  </r>
  <r>
    <n v="19973"/>
    <x v="2"/>
    <n v="0.03"/>
    <n v="2.1800000000000002"/>
    <n v="1.38"/>
    <n v="925"/>
    <s v="Ruth Dudley"/>
    <s v="Regular Air"/>
    <s v="Home Office"/>
    <s v="Office Supplies"/>
    <s v="Rubber Bands"/>
    <s v="Wrap Bag"/>
    <x v="378"/>
    <n v="0.44"/>
    <s v="United States"/>
    <x v="1"/>
    <s v="Maine"/>
    <s v="Augusta"/>
    <n v="4330"/>
    <d v="2015-04-06T00:00:00"/>
    <d v="2015-04-06T00:00:00"/>
    <n v="-7.04"/>
    <n v="7"/>
    <n v="15.73"/>
    <n v="87134"/>
    <s v="Low"/>
    <s v="Low Risk"/>
    <s v="Discount Applied"/>
    <s v="Other"/>
    <n v="1859"/>
  </r>
  <r>
    <n v="19974"/>
    <x v="2"/>
    <n v="0.01"/>
    <n v="170.98"/>
    <n v="35.89"/>
    <n v="929"/>
    <s v="Calvin Conway"/>
    <s v="Delivery Truck"/>
    <s v="Home Office"/>
    <s v="Furniture"/>
    <s v="Bookcases"/>
    <s v="Jumbo Box"/>
    <x v="379"/>
    <n v="0.66"/>
    <s v="United States"/>
    <x v="1"/>
    <s v="New Jersey"/>
    <s v="Old Bridge"/>
    <n v="8857"/>
    <d v="2015-04-06T00:00:00"/>
    <d v="2015-04-08T00:00:00"/>
    <n v="538.52"/>
    <n v="10"/>
    <n v="1719.07"/>
    <n v="87134"/>
    <s v="High"/>
    <s v="Low Risk"/>
    <s v="Discount Applied"/>
    <s v="Other"/>
    <n v="287"/>
  </r>
  <r>
    <n v="21077"/>
    <x v="2"/>
    <n v="0.05"/>
    <n v="6.04"/>
    <n v="2.14"/>
    <n v="936"/>
    <s v="Robyn Garner"/>
    <s v="Express Air"/>
    <s v="Home Office"/>
    <s v="Office Supplies"/>
    <s v="Paper"/>
    <s v="Wrap Bag"/>
    <x v="380"/>
    <n v="0.38"/>
    <s v="United States"/>
    <x v="0"/>
    <s v="California"/>
    <s v="Redlands"/>
    <n v="92374"/>
    <d v="2015-02-17T00:00:00"/>
    <d v="2015-02-19T00:00:00"/>
    <n v="-4.1399999999999997"/>
    <n v="1"/>
    <n v="8.41"/>
    <n v="90588"/>
    <s v="Low"/>
    <s v="Low Risk"/>
    <s v="Discount Applied"/>
    <s v="Other"/>
    <n v="1919"/>
  </r>
  <r>
    <n v="23716"/>
    <x v="1"/>
    <n v="0.05"/>
    <n v="5.98"/>
    <n v="5.46"/>
    <n v="936"/>
    <s v="Robyn Garner"/>
    <s v="Regular Air"/>
    <s v="Home Office"/>
    <s v="Office Supplies"/>
    <s v="Paper"/>
    <s v="Small Box"/>
    <x v="381"/>
    <n v="0.36"/>
    <s v="United States"/>
    <x v="0"/>
    <s v="California"/>
    <s v="Redlands"/>
    <n v="92374"/>
    <d v="2015-06-27T00:00:00"/>
    <d v="2015-06-27T00:00:00"/>
    <n v="-31.885000000000002"/>
    <n v="17"/>
    <n v="104.95"/>
    <n v="90589"/>
    <s v="Low"/>
    <s v="Low Risk"/>
    <s v="Discount Applied"/>
    <s v="Other"/>
    <n v="1215"/>
  </r>
  <r>
    <n v="23717"/>
    <x v="1"/>
    <n v="0.01"/>
    <n v="65.989999999999995"/>
    <n v="3.99"/>
    <n v="937"/>
    <s v="Kelly Shaw"/>
    <s v="Regular Air"/>
    <s v="Home Office"/>
    <s v="Technology"/>
    <s v="Telephones and Communication"/>
    <s v="Small Box"/>
    <x v="382"/>
    <n v="0.59"/>
    <s v="United States"/>
    <x v="0"/>
    <s v="California"/>
    <s v="Redondo Beach"/>
    <n v="90278"/>
    <d v="2015-06-27T00:00:00"/>
    <d v="2015-06-28T00:00:00"/>
    <n v="-95.21050000000001"/>
    <n v="3"/>
    <n v="166.59"/>
    <n v="90589"/>
    <s v="Low"/>
    <s v="Low Risk"/>
    <s v="Discount Applied"/>
    <s v="Other"/>
    <n v="1046"/>
  </r>
  <r>
    <n v="22638"/>
    <x v="4"/>
    <n v="0.09"/>
    <n v="100.98"/>
    <n v="35.840000000000003"/>
    <n v="940"/>
    <s v="Albert Maxwell"/>
    <s v="Delivery Truck"/>
    <s v="Home Office"/>
    <s v="Furniture"/>
    <s v="Bookcases"/>
    <s v="Jumbo Box"/>
    <x v="77"/>
    <n v="0.62"/>
    <s v="United States"/>
    <x v="1"/>
    <s v="Connecticut"/>
    <s v="New Milford"/>
    <n v="6776"/>
    <d v="2015-04-14T00:00:00"/>
    <d v="2015-04-19T00:00:00"/>
    <n v="-193.58"/>
    <n v="4"/>
    <n v="396.19"/>
    <n v="90844"/>
    <s v="Low"/>
    <s v="Low Risk"/>
    <s v="Discount Applied"/>
    <s v="Other"/>
    <n v="718"/>
  </r>
  <r>
    <n v="23479"/>
    <x v="1"/>
    <n v="0.03"/>
    <n v="31.74"/>
    <n v="12.62"/>
    <n v="945"/>
    <s v="Stephanie Sun Perry"/>
    <s v="Regular Air"/>
    <s v="Home Office"/>
    <s v="Office Supplies"/>
    <s v="Binders and Binder Accessories"/>
    <s v="Small Box"/>
    <x v="383"/>
    <n v="0.37"/>
    <s v="United States"/>
    <x v="0"/>
    <s v="California"/>
    <s v="Saratoga"/>
    <n v="95070"/>
    <d v="2015-03-06T00:00:00"/>
    <d v="2015-03-06T00:00:00"/>
    <n v="-4.3009999999999939"/>
    <n v="3"/>
    <n v="98.7"/>
    <n v="86567"/>
    <s v="Low"/>
    <s v="Low Risk"/>
    <s v="Discount Applied"/>
    <s v="Other"/>
    <n v="1248"/>
  </r>
  <r>
    <n v="24459"/>
    <x v="2"/>
    <n v="0.09"/>
    <n v="90.98"/>
    <n v="56.2"/>
    <n v="946"/>
    <s v="Denise Parks"/>
    <s v="Express Air"/>
    <s v="Home Office"/>
    <s v="Furniture"/>
    <s v="Office Furnishings"/>
    <s v="Medium Box"/>
    <x v="384"/>
    <n v="0.74"/>
    <s v="United States"/>
    <x v="1"/>
    <s v="Maine"/>
    <s v="Auburn"/>
    <n v="4210"/>
    <d v="2015-03-01T00:00:00"/>
    <d v="2015-03-02T00:00:00"/>
    <n v="-1570.32"/>
    <n v="20"/>
    <n v="1782.44"/>
    <n v="86566"/>
    <s v="Low"/>
    <s v="Low Risk"/>
    <s v="Discount Applied"/>
    <s v="Other"/>
    <n v="277"/>
  </r>
  <r>
    <n v="24693"/>
    <x v="2"/>
    <n v="0.08"/>
    <n v="14.2"/>
    <n v="5.3"/>
    <n v="947"/>
    <s v="Dorothy Buchanan"/>
    <s v="Express Air"/>
    <s v="Home Office"/>
    <s v="Furniture"/>
    <s v="Office Furnishings"/>
    <s v="Wrap Bag"/>
    <x v="257"/>
    <n v="0.46"/>
    <s v="United States"/>
    <x v="1"/>
    <s v="New Jersey"/>
    <s v="Bayonne"/>
    <n v="7002"/>
    <d v="2015-01-11T00:00:00"/>
    <d v="2015-01-13T00:00:00"/>
    <n v="27.23"/>
    <n v="5"/>
    <n v="72.11"/>
    <n v="86565"/>
    <s v="High"/>
    <s v="Low Risk"/>
    <s v="Discount Applied"/>
    <s v="Other"/>
    <n v="1384"/>
  </r>
  <r>
    <n v="1279"/>
    <x v="5"/>
    <n v="0.06"/>
    <n v="40.98"/>
    <n v="2.99"/>
    <n v="949"/>
    <s v="Ernest Oh"/>
    <s v="Regular Air"/>
    <s v="Home Office"/>
    <s v="Office Supplies"/>
    <s v="Binders and Binder Accessories"/>
    <s v="Small Box"/>
    <x v="385"/>
    <n v="0.36"/>
    <s v="United States"/>
    <x v="0"/>
    <s v="California"/>
    <s v="Los Angeles"/>
    <n v="90049"/>
    <d v="2015-01-02T00:00:00"/>
    <d v="2015-01-04T00:00:00"/>
    <n v="-19.099200000000003"/>
    <n v="3"/>
    <n v="124.81"/>
    <n v="9285"/>
    <s v="Low"/>
    <s v="Low Risk"/>
    <s v="Discount Applied"/>
    <s v="Other"/>
    <n v="1152"/>
  </r>
  <r>
    <n v="1128"/>
    <x v="4"/>
    <n v="0.02"/>
    <n v="48.04"/>
    <n v="5.09"/>
    <n v="949"/>
    <s v="Ernest Oh"/>
    <s v="Regular Air"/>
    <s v="Home Office"/>
    <s v="Office Supplies"/>
    <s v="Paper"/>
    <s v="Small Box"/>
    <x v="213"/>
    <n v="0.37"/>
    <s v="United States"/>
    <x v="0"/>
    <s v="California"/>
    <s v="Los Angeles"/>
    <n v="90049"/>
    <d v="2015-03-22T00:00:00"/>
    <d v="2015-03-26T00:00:00"/>
    <n v="373.67"/>
    <n v="18"/>
    <n v="881.32"/>
    <n v="8257"/>
    <s v="High"/>
    <s v="Low Risk"/>
    <s v="Discount Applied"/>
    <s v="Other"/>
    <n v="461"/>
  </r>
  <r>
    <n v="19279"/>
    <x v="2"/>
    <n v="0.06"/>
    <n v="40.98"/>
    <n v="2.99"/>
    <n v="950"/>
    <s v="Jane Shah"/>
    <s v="Regular Air"/>
    <s v="Home Office"/>
    <s v="Office Supplies"/>
    <s v="Binders and Binder Accessories"/>
    <s v="Small Box"/>
    <x v="385"/>
    <n v="0.36"/>
    <s v="United States"/>
    <x v="2"/>
    <s v="Minnesota"/>
    <s v="Prior Lake"/>
    <n v="55372"/>
    <d v="2015-01-02T00:00:00"/>
    <d v="2015-01-04T00:00:00"/>
    <n v="-14.801880000000001"/>
    <n v="1"/>
    <n v="41.6"/>
    <n v="89083"/>
    <s v="Low"/>
    <s v="Low Risk"/>
    <s v="Discount Applied"/>
    <s v="Other"/>
    <n v="1607"/>
  </r>
  <r>
    <n v="19127"/>
    <x v="4"/>
    <n v="0.05"/>
    <n v="1500.97"/>
    <n v="29.7"/>
    <n v="950"/>
    <s v="Jane Shah"/>
    <s v="Delivery Truck"/>
    <s v="Home Office"/>
    <s v="Technology"/>
    <s v="Office Machines"/>
    <s v="Jumbo Drum"/>
    <x v="386"/>
    <n v="0.56999999999999995"/>
    <s v="United States"/>
    <x v="2"/>
    <s v="Minnesota"/>
    <s v="Prior Lake"/>
    <n v="55372"/>
    <d v="2015-03-22T00:00:00"/>
    <d v="2015-03-22T00:00:00"/>
    <n v="-2561.3235"/>
    <n v="1"/>
    <n v="1497.22"/>
    <n v="89084"/>
    <s v="Low"/>
    <s v="Low Risk"/>
    <s v="Discount Applied"/>
    <s v="Other"/>
    <n v="313"/>
  </r>
  <r>
    <n v="19128"/>
    <x v="4"/>
    <n v="0.02"/>
    <n v="48.04"/>
    <n v="5.09"/>
    <n v="950"/>
    <s v="Jane Shah"/>
    <s v="Regular Air"/>
    <s v="Home Office"/>
    <s v="Office Supplies"/>
    <s v="Paper"/>
    <s v="Small Box"/>
    <x v="213"/>
    <n v="0.37"/>
    <s v="United States"/>
    <x v="2"/>
    <s v="Minnesota"/>
    <s v="Prior Lake"/>
    <n v="55372"/>
    <d v="2015-03-22T00:00:00"/>
    <d v="2015-03-26T00:00:00"/>
    <n v="168.91889999999998"/>
    <n v="5"/>
    <n v="244.81"/>
    <n v="89084"/>
    <s v="High"/>
    <s v="Low Risk"/>
    <s v="Discount Applied"/>
    <s v="Other"/>
    <n v="903"/>
  </r>
  <r>
    <n v="19129"/>
    <x v="4"/>
    <n v="0.03"/>
    <n v="4.28"/>
    <n v="1.6"/>
    <n v="950"/>
    <s v="Jane Shah"/>
    <s v="Regular Air"/>
    <s v="Home Office"/>
    <s v="Office Supplies"/>
    <s v="Pens &amp; Art Supplies"/>
    <s v="Wrap Bag"/>
    <x v="387"/>
    <n v="0.57999999999999996"/>
    <s v="United States"/>
    <x v="2"/>
    <s v="Minnesota"/>
    <s v="Prior Lake"/>
    <n v="55372"/>
    <d v="2015-03-22T00:00:00"/>
    <d v="2015-03-29T00:00:00"/>
    <n v="-6.2"/>
    <n v="1"/>
    <n v="4.55"/>
    <n v="89084"/>
    <s v="Low"/>
    <s v="Low Risk"/>
    <s v="Discount Applied"/>
    <s v="Other"/>
    <n v="1941"/>
  </r>
  <r>
    <n v="20073"/>
    <x v="4"/>
    <n v="0.1"/>
    <n v="7.31"/>
    <n v="0.49"/>
    <n v="954"/>
    <s v="Tony Chandler"/>
    <s v="Regular Air"/>
    <s v="Home Office"/>
    <s v="Office Supplies"/>
    <s v="Labels"/>
    <s v="Small Box"/>
    <x v="388"/>
    <n v="0.38"/>
    <s v="United States"/>
    <x v="2"/>
    <s v="Texas"/>
    <s v="Highland Village"/>
    <n v="75067"/>
    <d v="2015-02-12T00:00:00"/>
    <d v="2015-02-21T00:00:00"/>
    <n v="19.064699999999998"/>
    <n v="4"/>
    <n v="27.63"/>
    <n v="90771"/>
    <s v="High"/>
    <s v="Low Risk"/>
    <s v="Discount Applied"/>
    <s v="Other"/>
    <n v="1743"/>
  </r>
  <r>
    <n v="20074"/>
    <x v="4"/>
    <n v="0.08"/>
    <n v="6.7"/>
    <n v="1.56"/>
    <n v="954"/>
    <s v="Tony Chandler"/>
    <s v="Regular Air"/>
    <s v="Home Office"/>
    <s v="Office Supplies"/>
    <s v="Pens &amp; Art Supplies"/>
    <s v="Wrap Bag"/>
    <x v="389"/>
    <n v="0.52"/>
    <s v="United States"/>
    <x v="2"/>
    <s v="Texas"/>
    <s v="Highland Village"/>
    <n v="75067"/>
    <d v="2015-02-12T00:00:00"/>
    <d v="2015-02-12T00:00:00"/>
    <n v="10.56"/>
    <n v="5"/>
    <n v="31.21"/>
    <n v="90771"/>
    <s v="High"/>
    <s v="Low Risk"/>
    <s v="Discount Applied"/>
    <s v="Other"/>
    <n v="1705"/>
  </r>
  <r>
    <n v="25795"/>
    <x v="1"/>
    <n v="0.01"/>
    <n v="145.44999999999999"/>
    <n v="17.850000000000001"/>
    <n v="959"/>
    <s v="Sally House"/>
    <s v="Delivery Truck"/>
    <s v="Home Office"/>
    <s v="Technology"/>
    <s v="Office Machines"/>
    <s v="Jumbo Drum"/>
    <x v="390"/>
    <n v="0.56000000000000005"/>
    <s v="United States"/>
    <x v="2"/>
    <s v="Texas"/>
    <s v="Burleson"/>
    <n v="76028"/>
    <d v="2015-03-22T00:00:00"/>
    <d v="2015-03-23T00:00:00"/>
    <n v="837.68069999999989"/>
    <n v="8"/>
    <n v="1214.03"/>
    <n v="91581"/>
    <s v="High"/>
    <s v="Low Risk"/>
    <s v="Discount Applied"/>
    <s v="Other"/>
    <n v="368"/>
  </r>
  <r>
    <n v="20428"/>
    <x v="4"/>
    <n v="0.03"/>
    <n v="2.94"/>
    <n v="0.96"/>
    <n v="960"/>
    <s v="Phillip Chappell"/>
    <s v="Regular Air"/>
    <s v="Home Office"/>
    <s v="Office Supplies"/>
    <s v="Pens &amp; Art Supplies"/>
    <s v="Wrap Bag"/>
    <x v="202"/>
    <n v="0.57999999999999996"/>
    <s v="United States"/>
    <x v="0"/>
    <s v="California"/>
    <s v="Redondo Beach"/>
    <n v="90278"/>
    <d v="2015-02-04T00:00:00"/>
    <d v="2015-02-08T00:00:00"/>
    <n v="-4.2"/>
    <n v="1"/>
    <n v="3.51"/>
    <n v="89401"/>
    <s v="Low"/>
    <s v="Low Risk"/>
    <s v="Discount Applied"/>
    <s v="Other"/>
    <n v="1946"/>
  </r>
  <r>
    <n v="20685"/>
    <x v="1"/>
    <n v="0.05"/>
    <n v="124.49"/>
    <n v="51.94"/>
    <n v="961"/>
    <s v="Benjamin Chan"/>
    <s v="Delivery Truck"/>
    <s v="Home Office"/>
    <s v="Furniture"/>
    <s v="Tables"/>
    <s v="Jumbo Box"/>
    <x v="156"/>
    <n v="0.63"/>
    <s v="United States"/>
    <x v="0"/>
    <s v="California"/>
    <s v="Redwood City"/>
    <n v="94061"/>
    <d v="2015-02-24T00:00:00"/>
    <d v="2015-02-24T00:00:00"/>
    <n v="-44.163600000000002"/>
    <n v="1"/>
    <n v="120.12"/>
    <n v="89402"/>
    <s v="Low"/>
    <s v="Low Risk"/>
    <s v="Discount Applied"/>
    <s v="Other"/>
    <n v="1167"/>
  </r>
  <r>
    <n v="2428"/>
    <x v="4"/>
    <n v="0.03"/>
    <n v="2.94"/>
    <n v="0.96"/>
    <n v="962"/>
    <s v="Yvonne Clarke"/>
    <s v="Regular Air"/>
    <s v="Home Office"/>
    <s v="Office Supplies"/>
    <s v="Pens &amp; Art Supplies"/>
    <s v="Wrap Bag"/>
    <x v="202"/>
    <n v="0.57999999999999996"/>
    <s v="United States"/>
    <x v="2"/>
    <s v="Illinois"/>
    <s v="Chicago"/>
    <n v="60610"/>
    <d v="2015-02-04T00:00:00"/>
    <d v="2015-02-08T00:00:00"/>
    <n v="-4.2"/>
    <n v="2"/>
    <n v="7.01"/>
    <n v="17636"/>
    <s v="Low"/>
    <s v="Low Risk"/>
    <s v="Discount Applied"/>
    <s v="Other"/>
    <n v="1930"/>
  </r>
  <r>
    <n v="25093"/>
    <x v="3"/>
    <n v="0"/>
    <n v="170.98"/>
    <n v="35.89"/>
    <n v="970"/>
    <s v="Lynn Payne"/>
    <s v="Delivery Truck"/>
    <s v="Home Office"/>
    <s v="Furniture"/>
    <s v="Bookcases"/>
    <s v="Jumbo Box"/>
    <x v="379"/>
    <n v="0.66"/>
    <s v="United States"/>
    <x v="3"/>
    <s v="Virginia"/>
    <s v="Rose Hill"/>
    <n v="24281"/>
    <d v="2015-04-20T00:00:00"/>
    <d v="2015-04-21T00:00:00"/>
    <n v="-102.66200000000001"/>
    <n v="8"/>
    <n v="1452.18"/>
    <n v="86173"/>
    <s v="Low"/>
    <s v="Low Risk"/>
    <s v="No Discount"/>
    <s v="Other"/>
    <n v="322"/>
  </r>
  <r>
    <n v="20536"/>
    <x v="4"/>
    <n v="0.03"/>
    <n v="284.98"/>
    <n v="69.55"/>
    <n v="972"/>
    <s v="Gregory Holden"/>
    <s v="Delivery Truck"/>
    <s v="Home Office"/>
    <s v="Furniture"/>
    <s v="Chairs &amp; Chairmats"/>
    <s v="Jumbo Drum"/>
    <x v="391"/>
    <n v="0.6"/>
    <s v="United States"/>
    <x v="0"/>
    <s v="California"/>
    <s v="Riverside"/>
    <n v="92503"/>
    <d v="2015-02-28T00:00:00"/>
    <d v="2015-03-05T00:00:00"/>
    <n v="-116.584"/>
    <n v="2"/>
    <n v="619.38"/>
    <n v="87259"/>
    <s v="Low"/>
    <s v="Low Risk"/>
    <s v="Discount Applied"/>
    <s v="Other"/>
    <n v="572"/>
  </r>
  <r>
    <n v="20537"/>
    <x v="4"/>
    <n v="0"/>
    <n v="12.99"/>
    <n v="14.37"/>
    <n v="972"/>
    <s v="Gregory Holden"/>
    <s v="Regular Air"/>
    <s v="Home Office"/>
    <s v="Furniture"/>
    <s v="Office Furnishings"/>
    <s v="Large Box"/>
    <x v="193"/>
    <n v="0.73"/>
    <s v="United States"/>
    <x v="0"/>
    <s v="California"/>
    <s v="Riverside"/>
    <n v="92503"/>
    <d v="2015-02-28T00:00:00"/>
    <d v="2015-02-28T00:00:00"/>
    <n v="12.896100000000001"/>
    <n v="1"/>
    <n v="18.690000000000001"/>
    <n v="87259"/>
    <s v="High"/>
    <s v="Low Risk"/>
    <s v="No Discount"/>
    <s v="Other"/>
    <n v="1831"/>
  </r>
  <r>
    <n v="24298"/>
    <x v="4"/>
    <n v="0.1"/>
    <n v="2.2200000000000002"/>
    <n v="5"/>
    <n v="975"/>
    <s v="Francis Evans"/>
    <s v="Regular Air"/>
    <s v="Home Office"/>
    <s v="Office Supplies"/>
    <s v="Appliances"/>
    <s v="Small Box"/>
    <x v="392"/>
    <n v="0.55000000000000004"/>
    <s v="United States"/>
    <x v="1"/>
    <s v="Massachusetts"/>
    <s v="Boston"/>
    <n v="2108"/>
    <d v="2015-04-04T00:00:00"/>
    <d v="2015-04-09T00:00:00"/>
    <n v="-21.319199999999999"/>
    <n v="3"/>
    <n v="8.8000000000000007"/>
    <n v="87260"/>
    <s v="Low"/>
    <s v="Low Risk"/>
    <s v="Discount Applied"/>
    <s v="Other"/>
    <n v="1910"/>
  </r>
  <r>
    <n v="22646"/>
    <x v="3"/>
    <n v="0"/>
    <n v="37.76"/>
    <n v="12.9"/>
    <n v="980"/>
    <s v="Howard Burnett"/>
    <s v="Regular Air"/>
    <s v="Home Office"/>
    <s v="Office Supplies"/>
    <s v="Storage &amp; Organization"/>
    <s v="Small Box"/>
    <x v="393"/>
    <n v="0.56999999999999995"/>
    <s v="United States"/>
    <x v="1"/>
    <s v="Vermont"/>
    <s v="South Burlington"/>
    <n v="5403"/>
    <d v="2015-02-05T00:00:00"/>
    <d v="2015-02-06T00:00:00"/>
    <n v="93.846800000000002"/>
    <n v="12"/>
    <n v="477.2"/>
    <n v="87258"/>
    <s v="High"/>
    <s v="Low Risk"/>
    <s v="No Discount"/>
    <s v="Other"/>
    <n v="655"/>
  </r>
  <r>
    <n v="20010"/>
    <x v="4"/>
    <n v="0.09"/>
    <n v="300.97000000000003"/>
    <n v="7.18"/>
    <n v="983"/>
    <s v="Sue Drake"/>
    <s v="Regular Air"/>
    <s v="Home Office"/>
    <s v="Technology"/>
    <s v="Computer Peripherals"/>
    <s v="Small Box"/>
    <x v="394"/>
    <n v="0.48"/>
    <s v="United States"/>
    <x v="3"/>
    <s v="Arkansas"/>
    <s v="Searcy"/>
    <n v="72143"/>
    <d v="2015-04-27T00:00:00"/>
    <d v="2015-04-27T00:00:00"/>
    <n v="17.771999999999998"/>
    <n v="10"/>
    <n v="2848.38"/>
    <n v="90201"/>
    <s v="High"/>
    <s v="Low Risk"/>
    <s v="Discount Applied"/>
    <s v="Other"/>
    <n v="165"/>
  </r>
  <r>
    <n v="25895"/>
    <x v="0"/>
    <n v="0.05"/>
    <n v="4.28"/>
    <n v="5.17"/>
    <n v="993"/>
    <s v="Gail Currin"/>
    <s v="Regular Air"/>
    <s v="Home Office"/>
    <s v="Office Supplies"/>
    <s v="Paper"/>
    <s v="Small Box"/>
    <x v="162"/>
    <n v="0.4"/>
    <s v="United States"/>
    <x v="0"/>
    <s v="California"/>
    <s v="Oxnard"/>
    <n v="93030"/>
    <d v="2015-02-19T00:00:00"/>
    <d v="2015-02-19T00:00:00"/>
    <n v="-104.57"/>
    <n v="9"/>
    <n v="38.58"/>
    <n v="89432"/>
    <s v="Low"/>
    <s v="Low Risk"/>
    <s v="Discount Applied"/>
    <s v="Other"/>
    <n v="1636"/>
  </r>
  <r>
    <n v="19004"/>
    <x v="0"/>
    <n v="0.1"/>
    <n v="400.98"/>
    <n v="76.37"/>
    <n v="994"/>
    <s v="Neal Weber"/>
    <s v="Delivery Truck"/>
    <s v="Home Office"/>
    <s v="Furniture"/>
    <s v="Tables"/>
    <s v="Jumbo Box"/>
    <x v="395"/>
    <n v="0.6"/>
    <s v="United States"/>
    <x v="1"/>
    <s v="Maine"/>
    <s v="Sanford"/>
    <n v="4073"/>
    <d v="2015-03-14T00:00:00"/>
    <d v="2015-03-15T00:00:00"/>
    <n v="-969.0483660000001"/>
    <n v="2"/>
    <n v="810.47"/>
    <n v="89433"/>
    <s v="Low"/>
    <s v="Low Risk"/>
    <s v="Discount Applied"/>
    <s v="Other"/>
    <n v="483"/>
  </r>
  <r>
    <n v="23840"/>
    <x v="4"/>
    <n v="0.09"/>
    <n v="7.64"/>
    <n v="5.83"/>
    <n v="995"/>
    <s v="Lloyd Spencer"/>
    <s v="Regular Air"/>
    <s v="Home Office"/>
    <s v="Office Supplies"/>
    <s v="Paper"/>
    <s v="Wrap Bag"/>
    <x v="372"/>
    <n v="0.36"/>
    <s v="United States"/>
    <x v="1"/>
    <s v="Maine"/>
    <s v="West Scarborough"/>
    <n v="4070"/>
    <d v="2015-05-10T00:00:00"/>
    <d v="2015-05-15T00:00:00"/>
    <n v="4.0320000000000036"/>
    <n v="9"/>
    <n v="72.83"/>
    <n v="89434"/>
    <s v="High"/>
    <s v="Low Risk"/>
    <s v="Discount Applied"/>
    <s v="Other"/>
    <n v="1379"/>
  </r>
  <r>
    <n v="22639"/>
    <x v="4"/>
    <n v="0.08"/>
    <n v="67.84"/>
    <n v="0.99"/>
    <n v="997"/>
    <s v="Phillip Pollard"/>
    <s v="Regular Air"/>
    <s v="Home Office"/>
    <s v="Office Supplies"/>
    <s v="Appliances"/>
    <s v="Small Box"/>
    <x v="396"/>
    <n v="0.57999999999999996"/>
    <s v="United States"/>
    <x v="1"/>
    <s v="New Jersey"/>
    <s v="Bayonne"/>
    <n v="7002"/>
    <d v="2015-01-24T00:00:00"/>
    <d v="2015-01-29T00:00:00"/>
    <n v="-23.634399999999999"/>
    <n v="1"/>
    <n v="63.66"/>
    <n v="89431"/>
    <s v="Low"/>
    <s v="Low Risk"/>
    <s v="Discount Applied"/>
    <s v="Other"/>
    <n v="1438"/>
  </r>
  <r>
    <n v="19003"/>
    <x v="0"/>
    <n v="0.08"/>
    <n v="45.19"/>
    <n v="1.99"/>
    <n v="999"/>
    <s v="Rita Barton"/>
    <s v="Regular Air"/>
    <s v="Home Office"/>
    <s v="Technology"/>
    <s v="Computer Peripherals"/>
    <s v="Small Pack"/>
    <x v="397"/>
    <n v="0.55000000000000004"/>
    <s v="United States"/>
    <x v="1"/>
    <s v="New Jersey"/>
    <s v="Ridgewood"/>
    <n v="7450"/>
    <d v="2015-03-14T00:00:00"/>
    <d v="2015-03-15T00:00:00"/>
    <n v="-71.83"/>
    <n v="3"/>
    <n v="127.22"/>
    <n v="89433"/>
    <s v="Low"/>
    <s v="Low Risk"/>
    <s v="Discount Applied"/>
    <s v="Other"/>
    <n v="1144"/>
  </r>
  <r>
    <n v="19002"/>
    <x v="0"/>
    <n v="0.03"/>
    <n v="33.979999999999997"/>
    <n v="19.989999999999998"/>
    <n v="1000"/>
    <s v="Lynn Bell"/>
    <s v="Regular Air"/>
    <s v="Home Office"/>
    <s v="Furniture"/>
    <s v="Office Furnishings"/>
    <s v="Small Box"/>
    <x v="398"/>
    <n v="0.55000000000000004"/>
    <s v="United States"/>
    <x v="1"/>
    <s v="Vermont"/>
    <s v="Bennington"/>
    <n v="5201"/>
    <d v="2015-03-14T00:00:00"/>
    <d v="2015-03-15T00:00:00"/>
    <n v="-0.74000000000000909"/>
    <n v="12"/>
    <n v="432.44"/>
    <n v="89433"/>
    <s v="Low"/>
    <s v="Low Risk"/>
    <s v="Discount Applied"/>
    <s v="Other"/>
    <n v="692"/>
  </r>
  <r>
    <n v="19380"/>
    <x v="4"/>
    <n v="0.06"/>
    <n v="10.14"/>
    <n v="2.27"/>
    <n v="1005"/>
    <s v="Lloyd Dickson"/>
    <s v="Regular Air"/>
    <s v="Home Office"/>
    <s v="Office Supplies"/>
    <s v="Paper"/>
    <s v="Wrap Bag"/>
    <x v="82"/>
    <n v="0.36"/>
    <s v="United States"/>
    <x v="2"/>
    <s v="Illinois"/>
    <s v="Buffalo Grove"/>
    <n v="60089"/>
    <d v="2015-03-04T00:00:00"/>
    <d v="2015-03-04T00:00:00"/>
    <n v="-3.88"/>
    <n v="1"/>
    <n v="12.18"/>
    <n v="90043"/>
    <s v="Low"/>
    <s v="Low Risk"/>
    <s v="Discount Applied"/>
    <s v="Other"/>
    <n v="1885"/>
  </r>
  <r>
    <n v="20167"/>
    <x v="0"/>
    <n v="0.02"/>
    <n v="40.99"/>
    <n v="17.48"/>
    <n v="1005"/>
    <s v="Lloyd Dickson"/>
    <s v="Regular Air"/>
    <s v="Home Office"/>
    <s v="Office Supplies"/>
    <s v="Paper"/>
    <s v="Small Box"/>
    <x v="399"/>
    <n v="0.36"/>
    <s v="United States"/>
    <x v="2"/>
    <s v="Illinois"/>
    <s v="Buffalo Grove"/>
    <n v="60089"/>
    <d v="2015-02-27T00:00:00"/>
    <d v="2015-02-28T00:00:00"/>
    <n v="551.09280000000001"/>
    <n v="23"/>
    <n v="950.43"/>
    <n v="90044"/>
    <s v="High"/>
    <s v="Low Risk"/>
    <s v="Discount Applied"/>
    <s v="Other"/>
    <n v="431"/>
  </r>
  <r>
    <n v="18529"/>
    <x v="0"/>
    <n v="0.01"/>
    <n v="3.15"/>
    <n v="0.49"/>
    <n v="1008"/>
    <s v="Priscilla Frank"/>
    <s v="Regular Air"/>
    <s v="Home Office"/>
    <s v="Office Supplies"/>
    <s v="Labels"/>
    <s v="Small Box"/>
    <x v="400"/>
    <n v="0.37"/>
    <s v="United States"/>
    <x v="1"/>
    <s v="Maine"/>
    <s v="Gorham"/>
    <n v="4038"/>
    <d v="2015-05-25T00:00:00"/>
    <d v="2015-05-27T00:00:00"/>
    <n v="17.505299999999998"/>
    <n v="8"/>
    <n v="25.37"/>
    <n v="88371"/>
    <s v="High"/>
    <s v="Low Risk"/>
    <s v="Discount Applied"/>
    <s v="Other"/>
    <n v="1763"/>
  </r>
  <r>
    <n v="18886"/>
    <x v="0"/>
    <n v="0.1"/>
    <n v="550.98"/>
    <n v="45.7"/>
    <n v="1009"/>
    <s v="Kristin George"/>
    <s v="Delivery Truck"/>
    <s v="Home Office"/>
    <s v="Furniture"/>
    <s v="Tables"/>
    <s v="Jumbo Box"/>
    <x v="401"/>
    <n v="0.71"/>
    <s v="United States"/>
    <x v="1"/>
    <s v="Maine"/>
    <s v="Saco"/>
    <n v="4072"/>
    <d v="2015-06-19T00:00:00"/>
    <d v="2015-06-21T00:00:00"/>
    <n v="818.54617499999995"/>
    <n v="14"/>
    <n v="6963.67"/>
    <n v="88372"/>
    <s v="High"/>
    <s v="Low Risk"/>
    <s v="Discount Applied"/>
    <s v="Other"/>
    <n v="52"/>
  </r>
  <r>
    <n v="21184"/>
    <x v="2"/>
    <n v="0.09"/>
    <n v="28.48"/>
    <n v="1.99"/>
    <n v="1014"/>
    <s v="Theresa Winters"/>
    <s v="Regular Air"/>
    <s v="Home Office"/>
    <s v="Technology"/>
    <s v="Computer Peripherals"/>
    <s v="Small Pack"/>
    <x v="137"/>
    <n v="0.4"/>
    <s v="United States"/>
    <x v="3"/>
    <s v="Arkansas"/>
    <s v="Bryant"/>
    <n v="72022"/>
    <d v="2015-03-01T00:00:00"/>
    <d v="2015-03-02T00:00:00"/>
    <n v="-17.149999999999999"/>
    <n v="6"/>
    <n v="160.16999999999999"/>
    <n v="88387"/>
    <s v="Low"/>
    <s v="Low Risk"/>
    <s v="Discount Applied"/>
    <s v="Other"/>
    <n v="1056"/>
  </r>
  <r>
    <n v="21185"/>
    <x v="2"/>
    <n v="0"/>
    <n v="2.08"/>
    <n v="5.33"/>
    <n v="1014"/>
    <s v="Theresa Winters"/>
    <s v="Regular Air"/>
    <s v="Home Office"/>
    <s v="Furniture"/>
    <s v="Office Furnishings"/>
    <s v="Small Box"/>
    <x v="261"/>
    <n v="0.43"/>
    <s v="United States"/>
    <x v="3"/>
    <s v="Arkansas"/>
    <s v="Bryant"/>
    <n v="72022"/>
    <d v="2015-03-01T00:00:00"/>
    <d v="2015-03-03T00:00:00"/>
    <n v="-29.540000000000003"/>
    <n v="3"/>
    <n v="7.47"/>
    <n v="88387"/>
    <s v="Low"/>
    <s v="Low Risk"/>
    <s v="No Discount"/>
    <s v="Other"/>
    <n v="1926"/>
  </r>
  <r>
    <n v="21186"/>
    <x v="2"/>
    <n v="0.06"/>
    <n v="45.99"/>
    <n v="4.99"/>
    <n v="1014"/>
    <s v="Theresa Winters"/>
    <s v="Express Air"/>
    <s v="Home Office"/>
    <s v="Technology"/>
    <s v="Telephones and Communication"/>
    <s v="Small Box"/>
    <x v="402"/>
    <n v="0.56000000000000005"/>
    <s v="United States"/>
    <x v="3"/>
    <s v="Arkansas"/>
    <s v="Bryant"/>
    <n v="72022"/>
    <d v="2015-03-01T00:00:00"/>
    <d v="2015-03-02T00:00:00"/>
    <n v="-329.78399999999999"/>
    <n v="10"/>
    <n v="370.81"/>
    <n v="88387"/>
    <s v="Low"/>
    <s v="Low Risk"/>
    <s v="Discount Applied"/>
    <s v="Other"/>
    <n v="746"/>
  </r>
  <r>
    <n v="20880"/>
    <x v="1"/>
    <n v="0.08"/>
    <n v="10.91"/>
    <n v="2.99"/>
    <n v="1014"/>
    <s v="Theresa Winters"/>
    <s v="Regular Air"/>
    <s v="Home Office"/>
    <s v="Office Supplies"/>
    <s v="Binders and Binder Accessories"/>
    <s v="Small Box"/>
    <x v="403"/>
    <n v="0.38"/>
    <s v="United States"/>
    <x v="3"/>
    <s v="Arkansas"/>
    <s v="Bryant"/>
    <n v="72022"/>
    <d v="2015-03-05T00:00:00"/>
    <d v="2015-03-06T00:00:00"/>
    <n v="-2.1"/>
    <n v="11"/>
    <n v="119.99"/>
    <n v="88388"/>
    <s v="Low"/>
    <s v="Low Risk"/>
    <s v="Discount Applied"/>
    <s v="Other"/>
    <n v="1168"/>
  </r>
  <r>
    <n v="20531"/>
    <x v="3"/>
    <n v="0"/>
    <n v="43.98"/>
    <n v="8.99"/>
    <n v="1015"/>
    <s v="Beverly Cameron"/>
    <s v="Regular Air"/>
    <s v="Home Office"/>
    <s v="Office Supplies"/>
    <s v="Pens &amp; Art Supplies"/>
    <s v="Small Pack"/>
    <x v="404"/>
    <n v="0.57999999999999996"/>
    <s v="United States"/>
    <x v="3"/>
    <s v="North Carolina"/>
    <s v="Apex"/>
    <n v="27502"/>
    <d v="2015-03-18T00:00:00"/>
    <d v="2015-03-18T00:00:00"/>
    <n v="829.46699999999998"/>
    <n v="14"/>
    <n v="650.70000000000005"/>
    <n v="88390"/>
    <s v="High"/>
    <s v="Low Risk"/>
    <s v="No Discount"/>
    <s v="High Profit Non-Standard Shipping"/>
    <n v="552"/>
  </r>
  <r>
    <n v="24752"/>
    <x v="0"/>
    <n v="0.02"/>
    <n v="6.48"/>
    <n v="7.86"/>
    <n v="1016"/>
    <s v="Francis Sherrill"/>
    <s v="Express Air"/>
    <s v="Home Office"/>
    <s v="Office Supplies"/>
    <s v="Paper"/>
    <s v="Small Box"/>
    <x v="405"/>
    <n v="0.37"/>
    <s v="United States"/>
    <x v="3"/>
    <s v="North Carolina"/>
    <s v="Asheville"/>
    <n v="28806"/>
    <d v="2015-06-12T00:00:00"/>
    <d v="2015-06-13T00:00:00"/>
    <n v="111.22199999999999"/>
    <n v="1"/>
    <n v="11.41"/>
    <n v="88389"/>
    <s v="High"/>
    <s v="Low Risk"/>
    <s v="Discount Applied"/>
    <s v="Other"/>
    <n v="1890"/>
  </r>
  <r>
    <n v="25027"/>
    <x v="3"/>
    <n v="0.05"/>
    <n v="35.89"/>
    <n v="14.72"/>
    <n v="1018"/>
    <s v="Meredith Humphrey"/>
    <s v="Regular Air"/>
    <s v="Home Office"/>
    <s v="Office Supplies"/>
    <s v="Envelopes"/>
    <s v="Small Box"/>
    <x v="406"/>
    <n v="0.4"/>
    <s v="United States"/>
    <x v="3"/>
    <s v="North Carolina"/>
    <s v="Cary"/>
    <n v="27511"/>
    <d v="2015-04-08T00:00:00"/>
    <d v="2015-04-09T00:00:00"/>
    <n v="22.866"/>
    <n v="19"/>
    <n v="680.39"/>
    <n v="88391"/>
    <s v="High"/>
    <s v="Low Risk"/>
    <s v="Discount Applied"/>
    <s v="Other"/>
    <n v="537"/>
  </r>
  <r>
    <n v="25028"/>
    <x v="3"/>
    <n v="0"/>
    <n v="11.48"/>
    <n v="5.43"/>
    <n v="1018"/>
    <s v="Meredith Humphrey"/>
    <s v="Regular Air"/>
    <s v="Home Office"/>
    <s v="Office Supplies"/>
    <s v="Paper"/>
    <s v="Small Box"/>
    <x v="407"/>
    <n v="0.36"/>
    <s v="United States"/>
    <x v="3"/>
    <s v="North Carolina"/>
    <s v="Cary"/>
    <n v="27511"/>
    <d v="2015-04-08T00:00:00"/>
    <d v="2015-04-08T00:00:00"/>
    <n v="115.72799999999999"/>
    <n v="6"/>
    <n v="75.52"/>
    <n v="88391"/>
    <s v="High"/>
    <s v="Low Risk"/>
    <s v="No Discount"/>
    <s v="High Profit Non-Standard Shipping"/>
    <n v="1363"/>
  </r>
  <r>
    <n v="24926"/>
    <x v="2"/>
    <n v="0.09"/>
    <n v="517.48"/>
    <n v="16.63"/>
    <n v="1020"/>
    <s v="Julie Porter"/>
    <s v="Delivery Truck"/>
    <s v="Home Office"/>
    <s v="Technology"/>
    <s v="Office Machines"/>
    <s v="Jumbo Box"/>
    <x v="408"/>
    <n v="0.59"/>
    <s v="United States"/>
    <x v="2"/>
    <s v="Kansas"/>
    <s v="Pittsburg"/>
    <n v="66762"/>
    <d v="2015-03-07T00:00:00"/>
    <d v="2015-03-07T00:00:00"/>
    <n v="909.36"/>
    <n v="5"/>
    <n v="2354.54"/>
    <n v="88632"/>
    <s v="High"/>
    <s v="Low Risk"/>
    <s v="Discount Applied"/>
    <s v="Other"/>
    <n v="208"/>
  </r>
  <r>
    <n v="23562"/>
    <x v="2"/>
    <n v="7.0000000000000007E-2"/>
    <n v="4.13"/>
    <n v="5.04"/>
    <n v="1020"/>
    <s v="Julie Porter"/>
    <s v="Regular Air"/>
    <s v="Home Office"/>
    <s v="Office Supplies"/>
    <s v="Binders and Binder Accessories"/>
    <s v="Small Box"/>
    <x v="237"/>
    <n v="0.38"/>
    <s v="United States"/>
    <x v="2"/>
    <s v="Kansas"/>
    <s v="Pittsburg"/>
    <n v="66762"/>
    <d v="2015-02-06T00:00:00"/>
    <d v="2015-02-07T00:00:00"/>
    <n v="-76.424400000000006"/>
    <n v="20"/>
    <n v="79.06"/>
    <n v="88634"/>
    <s v="Low"/>
    <s v="Low Risk"/>
    <s v="Discount Applied"/>
    <s v="Other"/>
    <n v="1344"/>
  </r>
  <r>
    <n v="23563"/>
    <x v="2"/>
    <n v="0"/>
    <n v="4.4800000000000004"/>
    <n v="2.5"/>
    <n v="1020"/>
    <s v="Julie Porter"/>
    <s v="Regular Air"/>
    <s v="Home Office"/>
    <s v="Office Supplies"/>
    <s v="Envelopes"/>
    <s v="Small Box"/>
    <x v="409"/>
    <n v="0.37"/>
    <s v="United States"/>
    <x v="2"/>
    <s v="Kansas"/>
    <s v="Pittsburg"/>
    <n v="66762"/>
    <d v="2015-02-06T00:00:00"/>
    <d v="2015-02-08T00:00:00"/>
    <n v="8.7319999999999993"/>
    <n v="14"/>
    <n v="65.14"/>
    <n v="88634"/>
    <s v="High"/>
    <s v="Low Risk"/>
    <s v="No Discount"/>
    <s v="Other"/>
    <n v="1426"/>
  </r>
  <r>
    <n v="18921"/>
    <x v="2"/>
    <n v="0.02"/>
    <n v="39.06"/>
    <n v="10.55"/>
    <n v="1023"/>
    <s v="Glen Newman"/>
    <s v="Regular Air"/>
    <s v="Home Office"/>
    <s v="Office Supplies"/>
    <s v="Binders and Binder Accessories"/>
    <s v="Small Box"/>
    <x v="410"/>
    <n v="0.37"/>
    <s v="United States"/>
    <x v="1"/>
    <s v="Pennsylvania"/>
    <s v="Wilkinsburg"/>
    <n v="15221"/>
    <d v="2015-05-15T00:00:00"/>
    <d v="2015-05-15T00:00:00"/>
    <n v="442.0899"/>
    <n v="16"/>
    <n v="640.71"/>
    <n v="88633"/>
    <s v="High"/>
    <s v="Low Risk"/>
    <s v="Discount Applied"/>
    <s v="Other"/>
    <n v="560"/>
  </r>
  <r>
    <n v="18922"/>
    <x v="2"/>
    <n v="0.1"/>
    <n v="37.700000000000003"/>
    <n v="2.99"/>
    <n v="1023"/>
    <s v="Glen Newman"/>
    <s v="Regular Air"/>
    <s v="Home Office"/>
    <s v="Office Supplies"/>
    <s v="Binders and Binder Accessories"/>
    <s v="Small Box"/>
    <x v="188"/>
    <n v="0.35"/>
    <s v="United States"/>
    <x v="1"/>
    <s v="Pennsylvania"/>
    <s v="Wilkinsburg"/>
    <n v="15221"/>
    <d v="2015-05-15T00:00:00"/>
    <d v="2015-05-16T00:00:00"/>
    <n v="455.12399999999997"/>
    <n v="18"/>
    <n v="659.6"/>
    <n v="88633"/>
    <s v="High"/>
    <s v="Low Risk"/>
    <s v="Discount Applied"/>
    <s v="Other"/>
    <n v="547"/>
  </r>
  <r>
    <n v="21402"/>
    <x v="1"/>
    <n v="0.08"/>
    <n v="65.989999999999995"/>
    <n v="5.92"/>
    <n v="1026"/>
    <s v="Eugene Kerr"/>
    <s v="Regular Air"/>
    <s v="Home Office"/>
    <s v="Technology"/>
    <s v="Telephones and Communication"/>
    <s v="Small Box"/>
    <x v="411"/>
    <n v="0.57999999999999996"/>
    <s v="United States"/>
    <x v="1"/>
    <s v="New York"/>
    <s v="Central Islip"/>
    <n v="11722"/>
    <d v="2015-02-07T00:00:00"/>
    <d v="2015-02-07T00:00:00"/>
    <n v="624.40163999999993"/>
    <n v="22"/>
    <n v="1137.5999999999999"/>
    <n v="89005"/>
    <s v="High"/>
    <s v="Low Risk"/>
    <s v="Discount Applied"/>
    <s v="Other"/>
    <n v="388"/>
  </r>
  <r>
    <n v="20872"/>
    <x v="0"/>
    <n v="0.1"/>
    <n v="5.98"/>
    <n v="3.85"/>
    <n v="1026"/>
    <s v="Eugene Kerr"/>
    <s v="Regular Air"/>
    <s v="Home Office"/>
    <s v="Technology"/>
    <s v="Computer Peripherals"/>
    <s v="Small Pack"/>
    <x v="412"/>
    <n v="0.68"/>
    <s v="United States"/>
    <x v="1"/>
    <s v="New York"/>
    <s v="Central Islip"/>
    <n v="11722"/>
    <d v="2015-05-29T00:00:00"/>
    <d v="2015-05-30T00:00:00"/>
    <n v="18.922000000000011"/>
    <n v="26"/>
    <n v="151.55000000000001"/>
    <n v="89008"/>
    <s v="High"/>
    <s v="Low Risk"/>
    <s v="Discount Applied"/>
    <s v="Other"/>
    <n v="1080"/>
  </r>
  <r>
    <n v="20873"/>
    <x v="0"/>
    <n v="7.0000000000000007E-2"/>
    <n v="2.61"/>
    <n v="0.5"/>
    <n v="1026"/>
    <s v="Eugene Kerr"/>
    <s v="Regular Air"/>
    <s v="Home Office"/>
    <s v="Office Supplies"/>
    <s v="Labels"/>
    <s v="Small Box"/>
    <x v="413"/>
    <n v="0.39"/>
    <s v="United States"/>
    <x v="1"/>
    <s v="New York"/>
    <s v="Central Islip"/>
    <n v="11722"/>
    <d v="2015-05-29T00:00:00"/>
    <d v="2015-06-01T00:00:00"/>
    <n v="39.350699999999996"/>
    <n v="22"/>
    <n v="57.03"/>
    <n v="89008"/>
    <s v="High"/>
    <s v="Low Risk"/>
    <s v="Discount Applied"/>
    <s v="Other"/>
    <n v="1481"/>
  </r>
  <r>
    <n v="22662"/>
    <x v="0"/>
    <n v="0.1"/>
    <n v="73.98"/>
    <n v="4"/>
    <n v="1027"/>
    <s v="Brian Bennett"/>
    <s v="Regular Air"/>
    <s v="Home Office"/>
    <s v="Technology"/>
    <s v="Computer Peripherals"/>
    <s v="Small Box"/>
    <x v="414"/>
    <n v="0.79"/>
    <s v="United States"/>
    <x v="1"/>
    <s v="New York"/>
    <s v="Cheektowaga"/>
    <n v="14225"/>
    <d v="2015-03-12T00:00:00"/>
    <d v="2015-03-13T00:00:00"/>
    <n v="-229.87"/>
    <n v="5"/>
    <n v="347.23"/>
    <n v="89004"/>
    <s v="Low"/>
    <s v="Low Risk"/>
    <s v="Discount Applied"/>
    <s v="Other"/>
    <n v="773"/>
  </r>
  <r>
    <n v="22663"/>
    <x v="0"/>
    <n v="0.05"/>
    <n v="51.98"/>
    <n v="10.17"/>
    <n v="1027"/>
    <s v="Brian Bennett"/>
    <s v="Regular Air"/>
    <s v="Home Office"/>
    <s v="Technology"/>
    <s v="Office Machines"/>
    <s v="Medium Box"/>
    <x v="415"/>
    <n v="0.37"/>
    <s v="United States"/>
    <x v="1"/>
    <s v="New York"/>
    <s v="Cheektowaga"/>
    <n v="14225"/>
    <d v="2015-03-12T00:00:00"/>
    <d v="2015-03-13T00:00:00"/>
    <n v="329.9787"/>
    <n v="9"/>
    <n v="478.23"/>
    <n v="89004"/>
    <s v="High"/>
    <s v="Low Risk"/>
    <s v="Discount Applied"/>
    <s v="Other"/>
    <n v="654"/>
  </r>
  <r>
    <n v="24325"/>
    <x v="3"/>
    <n v="7.0000000000000007E-2"/>
    <n v="7.08"/>
    <n v="2.35"/>
    <n v="1028"/>
    <s v="Marguerite Rodgers"/>
    <s v="Express Air"/>
    <s v="Home Office"/>
    <s v="Office Supplies"/>
    <s v="Pens &amp; Art Supplies"/>
    <s v="Wrap Bag"/>
    <x v="416"/>
    <n v="0.47"/>
    <s v="United States"/>
    <x v="1"/>
    <s v="New York"/>
    <s v="Commack"/>
    <n v="11725"/>
    <d v="2015-03-29T00:00:00"/>
    <d v="2015-03-30T00:00:00"/>
    <n v="30.49"/>
    <n v="13"/>
    <n v="93.82"/>
    <n v="89006"/>
    <s v="High"/>
    <s v="Low Risk"/>
    <s v="Discount Applied"/>
    <s v="Other"/>
    <n v="1267"/>
  </r>
  <r>
    <n v="23398"/>
    <x v="1"/>
    <n v="0.05"/>
    <n v="83.1"/>
    <n v="6.13"/>
    <n v="1028"/>
    <s v="Marguerite Rodgers"/>
    <s v="Express Air"/>
    <s v="Home Office"/>
    <s v="Technology"/>
    <s v="Computer Peripherals"/>
    <s v="Small Box"/>
    <x v="417"/>
    <n v="0.45"/>
    <s v="United States"/>
    <x v="1"/>
    <s v="New York"/>
    <s v="Commack"/>
    <n v="11725"/>
    <d v="2015-05-08T00:00:00"/>
    <d v="2015-05-09T00:00:00"/>
    <n v="1152.5276999999999"/>
    <n v="20"/>
    <n v="1670.33"/>
    <n v="89007"/>
    <s v="High"/>
    <s v="Low Risk"/>
    <s v="Discount Applied"/>
    <s v="Other"/>
    <n v="292"/>
  </r>
  <r>
    <n v="21959"/>
    <x v="2"/>
    <n v="7.0000000000000007E-2"/>
    <n v="125.99"/>
    <n v="2.5"/>
    <n v="1035"/>
    <s v="Kent Burton"/>
    <s v="Regular Air"/>
    <s v="Home Office"/>
    <s v="Technology"/>
    <s v="Telephones and Communication"/>
    <s v="Small Box"/>
    <x v="418"/>
    <n v="0.6"/>
    <s v="United States"/>
    <x v="1"/>
    <s v="Ohio"/>
    <s v="Delaware"/>
    <n v="43015"/>
    <d v="2015-03-13T00:00:00"/>
    <d v="2015-03-13T00:00:00"/>
    <n v="-604.40600000000006"/>
    <n v="1"/>
    <n v="100.59"/>
    <n v="90710"/>
    <s v="Low"/>
    <s v="Low Risk"/>
    <s v="Discount Applied"/>
    <s v="Other"/>
    <n v="1235"/>
  </r>
  <r>
    <n v="21960"/>
    <x v="2"/>
    <n v="0.03"/>
    <n v="99.99"/>
    <n v="19.989999999999998"/>
    <n v="1036"/>
    <s v="Jessica Huffman"/>
    <s v="Regular Air"/>
    <s v="Home Office"/>
    <s v="Technology"/>
    <s v="Computer Peripherals"/>
    <s v="Small Box"/>
    <x v="419"/>
    <n v="0.52"/>
    <s v="United States"/>
    <x v="1"/>
    <s v="Ohio"/>
    <s v="Dublin"/>
    <n v="43017"/>
    <d v="2015-03-13T00:00:00"/>
    <d v="2015-03-14T00:00:00"/>
    <n v="293.66000000000003"/>
    <n v="6"/>
    <n v="598.38"/>
    <n v="90710"/>
    <s v="High"/>
    <s v="Low Risk"/>
    <s v="Discount Applied"/>
    <s v="Other"/>
    <n v="589"/>
  </r>
  <r>
    <n v="20669"/>
    <x v="2"/>
    <n v="0.1"/>
    <n v="7.64"/>
    <n v="5.83"/>
    <n v="1038"/>
    <s v="Jon Hale"/>
    <s v="Regular Air"/>
    <s v="Home Office"/>
    <s v="Office Supplies"/>
    <s v="Paper"/>
    <s v="Wrap Bag"/>
    <x v="372"/>
    <n v="0.36"/>
    <s v="United States"/>
    <x v="3"/>
    <s v="Florida"/>
    <s v="Belle Glade"/>
    <n v="33430"/>
    <d v="2015-06-16T00:00:00"/>
    <d v="2015-06-17T00:00:00"/>
    <n v="-403.18739999999997"/>
    <n v="5"/>
    <n v="39.36"/>
    <n v="90641"/>
    <s v="Low"/>
    <s v="Low Risk"/>
    <s v="Discount Applied"/>
    <s v="Other"/>
    <n v="1625"/>
  </r>
  <r>
    <n v="18404"/>
    <x v="2"/>
    <n v="0.06"/>
    <n v="55.94"/>
    <n v="4"/>
    <n v="1041"/>
    <s v="Mildred Chase"/>
    <s v="Regular Air"/>
    <s v="Home Office"/>
    <s v="Technology"/>
    <s v="Computer Peripherals"/>
    <s v="Small Box"/>
    <x v="420"/>
    <n v="0.74"/>
    <s v="United States"/>
    <x v="0"/>
    <s v="California"/>
    <s v="Woodland"/>
    <n v="95695"/>
    <d v="2015-04-17T00:00:00"/>
    <d v="2015-04-18T00:00:00"/>
    <n v="-13.77"/>
    <n v="6"/>
    <n v="322.77"/>
    <n v="87846"/>
    <s v="Low"/>
    <s v="Low Risk"/>
    <s v="Discount Applied"/>
    <s v="Other"/>
    <n v="797"/>
  </r>
  <r>
    <n v="18405"/>
    <x v="2"/>
    <n v="7.0000000000000007E-2"/>
    <n v="6.3"/>
    <n v="0.5"/>
    <n v="1041"/>
    <s v="Mildred Chase"/>
    <s v="Regular Air"/>
    <s v="Home Office"/>
    <s v="Office Supplies"/>
    <s v="Labels"/>
    <s v="Small Box"/>
    <x v="421"/>
    <n v="0.39"/>
    <s v="United States"/>
    <x v="0"/>
    <s v="California"/>
    <s v="Woodland"/>
    <n v="95695"/>
    <d v="2015-04-17T00:00:00"/>
    <d v="2015-04-17T00:00:00"/>
    <n v="44.912100000000002"/>
    <n v="11"/>
    <n v="65.09"/>
    <n v="87846"/>
    <s v="High"/>
    <s v="Low Risk"/>
    <s v="Discount Applied"/>
    <s v="Other"/>
    <n v="1427"/>
  </r>
  <r>
    <n v="20937"/>
    <x v="2"/>
    <n v="0"/>
    <n v="14.42"/>
    <n v="6.75"/>
    <n v="1042"/>
    <s v="Jerome Burch"/>
    <s v="Express Air"/>
    <s v="Home Office"/>
    <s v="Office Supplies"/>
    <s v="Appliances"/>
    <s v="Medium Box"/>
    <x v="194"/>
    <n v="0.52"/>
    <s v="United States"/>
    <x v="0"/>
    <s v="California"/>
    <s v="Yuba City"/>
    <n v="95991"/>
    <d v="2015-05-16T00:00:00"/>
    <d v="2015-05-17T00:00:00"/>
    <n v="9.33"/>
    <n v="6"/>
    <n v="98.96"/>
    <n v="87847"/>
    <s v="High"/>
    <s v="Low Risk"/>
    <s v="No Discount"/>
    <s v="Other"/>
    <n v="1246"/>
  </r>
  <r>
    <n v="3926"/>
    <x v="2"/>
    <n v="0.02"/>
    <n v="209.84"/>
    <n v="21.21"/>
    <n v="1044"/>
    <s v="Erin Ballard"/>
    <s v="Regular Air"/>
    <s v="Home Office"/>
    <s v="Furniture"/>
    <s v="Office Furnishings"/>
    <s v="Large Box"/>
    <x v="422"/>
    <n v="0.59"/>
    <s v="United States"/>
    <x v="0"/>
    <s v="California"/>
    <s v="Los Angeles"/>
    <n v="90004"/>
    <d v="2015-06-14T00:00:00"/>
    <d v="2015-06-14T00:00:00"/>
    <n v="2593.14"/>
    <n v="62"/>
    <n v="13546.94"/>
    <n v="28001"/>
    <s v="High"/>
    <s v="Low Risk"/>
    <s v="Discount Applied"/>
    <s v="Other"/>
    <n v="7"/>
  </r>
  <r>
    <n v="3927"/>
    <x v="2"/>
    <n v="0.01"/>
    <n v="194.3"/>
    <n v="11.54"/>
    <n v="1044"/>
    <s v="Erin Ballard"/>
    <s v="Regular Air"/>
    <s v="Home Office"/>
    <s v="Furniture"/>
    <s v="Office Furnishings"/>
    <s v="Large Box"/>
    <x v="423"/>
    <n v="0.59"/>
    <s v="United States"/>
    <x v="0"/>
    <s v="California"/>
    <s v="Los Angeles"/>
    <n v="90004"/>
    <d v="2015-06-14T00:00:00"/>
    <d v="2015-06-16T00:00:00"/>
    <n v="1162.76"/>
    <n v="32"/>
    <n v="6401.65"/>
    <n v="28001"/>
    <s v="High"/>
    <s v="Low Risk"/>
    <s v="Discount Applied"/>
    <s v="Other"/>
    <n v="65"/>
  </r>
  <r>
    <n v="6711"/>
    <x v="0"/>
    <n v="0"/>
    <n v="6.68"/>
    <n v="5.66"/>
    <n v="1044"/>
    <s v="Erin Ballard"/>
    <s v="Regular Air"/>
    <s v="Home Office"/>
    <s v="Office Supplies"/>
    <s v="Paper"/>
    <s v="Small Box"/>
    <x v="424"/>
    <n v="0.37"/>
    <s v="United States"/>
    <x v="0"/>
    <s v="California"/>
    <s v="Los Angeles"/>
    <n v="90004"/>
    <d v="2015-02-27T00:00:00"/>
    <d v="2015-02-28T00:00:00"/>
    <n v="-76.94"/>
    <n v="90"/>
    <n v="617.4"/>
    <n v="47813"/>
    <s v="Low"/>
    <s v="Low Risk"/>
    <s v="No Discount"/>
    <s v="Other"/>
    <n v="575"/>
  </r>
  <r>
    <n v="24711"/>
    <x v="0"/>
    <n v="0"/>
    <n v="6.68"/>
    <n v="5.66"/>
    <n v="1047"/>
    <s v="Gayle Pearson"/>
    <s v="Regular Air"/>
    <s v="Home Office"/>
    <s v="Office Supplies"/>
    <s v="Paper"/>
    <s v="Small Box"/>
    <x v="424"/>
    <n v="0.37"/>
    <s v="United States"/>
    <x v="1"/>
    <s v="Massachusetts"/>
    <s v="Boston"/>
    <n v="2109"/>
    <d v="2015-02-27T00:00:00"/>
    <d v="2015-02-28T00:00:00"/>
    <n v="-40.008800000000001"/>
    <n v="23"/>
    <n v="157.78"/>
    <n v="89389"/>
    <s v="Low"/>
    <s v="Low Risk"/>
    <s v="No Discount"/>
    <s v="Other"/>
    <n v="1065"/>
  </r>
  <r>
    <n v="26259"/>
    <x v="1"/>
    <n v="0.03"/>
    <n v="5.44"/>
    <n v="7.46"/>
    <n v="1054"/>
    <s v="Keith R Atkinson"/>
    <s v="Express Air"/>
    <s v="Home Office"/>
    <s v="Office Supplies"/>
    <s v="Binders and Binder Accessories"/>
    <s v="Small Box"/>
    <x v="425"/>
    <n v="0.36"/>
    <s v="United States"/>
    <x v="0"/>
    <s v="Arizona"/>
    <s v="Surprise"/>
    <n v="85374"/>
    <d v="2015-05-25T00:00:00"/>
    <d v="2015-05-27T00:00:00"/>
    <n v="-51.704000000000001"/>
    <n v="4"/>
    <n v="26.31"/>
    <n v="90069"/>
    <s v="Low"/>
    <s v="Low Risk"/>
    <s v="Discount Applied"/>
    <s v="Other"/>
    <n v="1755"/>
  </r>
  <r>
    <n v="26260"/>
    <x v="1"/>
    <n v="0.08"/>
    <n v="26.38"/>
    <n v="5.58"/>
    <n v="1054"/>
    <s v="Keith R Atkinson"/>
    <s v="Regular Air"/>
    <s v="Home Office"/>
    <s v="Office Supplies"/>
    <s v="Paper"/>
    <s v="Small Box"/>
    <x v="426"/>
    <n v="0.39"/>
    <s v="United States"/>
    <x v="0"/>
    <s v="Arizona"/>
    <s v="Surprise"/>
    <n v="85374"/>
    <d v="2015-05-25T00:00:00"/>
    <d v="2015-05-26T00:00:00"/>
    <n v="144.7482"/>
    <n v="8"/>
    <n v="209.78"/>
    <n v="90069"/>
    <s v="High"/>
    <s v="Low Risk"/>
    <s v="Discount Applied"/>
    <s v="Other"/>
    <n v="962"/>
  </r>
  <r>
    <n v="26261"/>
    <x v="1"/>
    <n v="0.06"/>
    <n v="20.99"/>
    <n v="2.5"/>
    <n v="1054"/>
    <s v="Keith R Atkinson"/>
    <s v="Regular Air"/>
    <s v="Home Office"/>
    <s v="Technology"/>
    <s v="Telephones and Communication"/>
    <s v="Wrap Bag"/>
    <x v="427"/>
    <n v="0.81"/>
    <s v="United States"/>
    <x v="0"/>
    <s v="Arizona"/>
    <s v="Surprise"/>
    <n v="85374"/>
    <d v="2015-05-25T00:00:00"/>
    <d v="2015-05-27T00:00:00"/>
    <n v="-112.18899999999999"/>
    <n v="1"/>
    <n v="17.829999999999998"/>
    <n v="90069"/>
    <s v="Low"/>
    <s v="Low Risk"/>
    <s v="Discount Applied"/>
    <s v="Other"/>
    <n v="1839"/>
  </r>
  <r>
    <n v="8200"/>
    <x v="3"/>
    <n v="0.09"/>
    <n v="138.75"/>
    <n v="52.42"/>
    <n v="1060"/>
    <s v="Gene Gilliam"/>
    <s v="Delivery Truck"/>
    <s v="Home Office"/>
    <s v="Furniture"/>
    <s v="Tables"/>
    <s v="Jumbo Box"/>
    <x v="428"/>
    <n v="0.74"/>
    <s v="United States"/>
    <x v="3"/>
    <s v="Georgia"/>
    <s v="Atlanta"/>
    <n v="30318"/>
    <d v="2015-03-24T00:00:00"/>
    <d v="2015-03-25T00:00:00"/>
    <n v="-445.97177625000006"/>
    <n v="23"/>
    <n v="2527.79"/>
    <n v="58628"/>
    <s v="Low"/>
    <s v="Low Risk"/>
    <s v="Discount Applied"/>
    <s v="Other"/>
    <n v="188"/>
  </r>
  <r>
    <n v="7980"/>
    <x v="4"/>
    <n v="7.0000000000000007E-2"/>
    <n v="6.3"/>
    <n v="0.5"/>
    <n v="1060"/>
    <s v="Gene Gilliam"/>
    <s v="Regular Air"/>
    <s v="Home Office"/>
    <s v="Office Supplies"/>
    <s v="Labels"/>
    <s v="Small Box"/>
    <x v="57"/>
    <n v="0.39"/>
    <s v="United States"/>
    <x v="3"/>
    <s v="Georgia"/>
    <s v="Atlanta"/>
    <n v="30318"/>
    <d v="2015-05-30T00:00:00"/>
    <d v="2015-05-30T00:00:00"/>
    <n v="4.1673999999999998"/>
    <n v="20"/>
    <n v="121.87"/>
    <n v="57061"/>
    <s v="High"/>
    <s v="Low Risk"/>
    <s v="Discount Applied"/>
    <s v="Other"/>
    <n v="1161"/>
  </r>
  <r>
    <n v="26200"/>
    <x v="3"/>
    <n v="0.09"/>
    <n v="138.75"/>
    <n v="52.42"/>
    <n v="1062"/>
    <s v="Willie Robinson"/>
    <s v="Delivery Truck"/>
    <s v="Home Office"/>
    <s v="Furniture"/>
    <s v="Tables"/>
    <s v="Jumbo Box"/>
    <x v="428"/>
    <n v="0.74"/>
    <s v="United States"/>
    <x v="1"/>
    <s v="New York"/>
    <s v="Coram"/>
    <n v="11727"/>
    <d v="2015-03-24T00:00:00"/>
    <d v="2015-03-25T00:00:00"/>
    <n v="-335.31712500000003"/>
    <n v="6"/>
    <n v="659.42"/>
    <n v="91354"/>
    <s v="Low"/>
    <s v="Low Risk"/>
    <s v="Discount Applied"/>
    <s v="Other"/>
    <n v="548"/>
  </r>
  <r>
    <n v="25979"/>
    <x v="4"/>
    <n v="0.04"/>
    <n v="22.38"/>
    <n v="15.1"/>
    <n v="1062"/>
    <s v="Willie Robinson"/>
    <s v="Regular Air"/>
    <s v="Home Office"/>
    <s v="Office Supplies"/>
    <s v="Binders and Binder Accessories"/>
    <s v="Small Box"/>
    <x v="429"/>
    <n v="0.38"/>
    <s v="United States"/>
    <x v="1"/>
    <s v="New York"/>
    <s v="Coram"/>
    <n v="11727"/>
    <d v="2015-05-30T00:00:00"/>
    <d v="2015-06-07T00:00:00"/>
    <n v="16.021800000000013"/>
    <n v="18"/>
    <n v="403.53"/>
    <n v="91355"/>
    <s v="High"/>
    <s v="Low Risk"/>
    <s v="Discount Applied"/>
    <s v="Other"/>
    <n v="714"/>
  </r>
  <r>
    <n v="25981"/>
    <x v="4"/>
    <n v="0.06"/>
    <n v="17.78"/>
    <n v="5.03"/>
    <n v="1062"/>
    <s v="Willie Robinson"/>
    <s v="Regular Air"/>
    <s v="Home Office"/>
    <s v="Furniture"/>
    <s v="Office Furnishings"/>
    <s v="Small Box"/>
    <x v="430"/>
    <n v="0.54"/>
    <s v="United States"/>
    <x v="1"/>
    <s v="New York"/>
    <s v="Coram"/>
    <n v="11727"/>
    <d v="2015-05-30T00:00:00"/>
    <d v="2015-06-02T00:00:00"/>
    <n v="38.067299999999996"/>
    <n v="3"/>
    <n v="55.17"/>
    <n v="91355"/>
    <s v="High"/>
    <s v="Low Risk"/>
    <s v="Discount Applied"/>
    <s v="Other"/>
    <n v="1498"/>
  </r>
  <r>
    <n v="19445"/>
    <x v="2"/>
    <n v="0.01"/>
    <n v="15.99"/>
    <n v="13.18"/>
    <n v="1065"/>
    <s v="Vicki Bond"/>
    <s v="Regular Air"/>
    <s v="Home Office"/>
    <s v="Office Supplies"/>
    <s v="Binders and Binder Accessories"/>
    <s v="Small Box"/>
    <x v="222"/>
    <n v="0.37"/>
    <s v="United States"/>
    <x v="2"/>
    <s v="Illinois"/>
    <s v="Burbank"/>
    <n v="60459"/>
    <d v="2015-02-18T00:00:00"/>
    <d v="2015-02-20T00:00:00"/>
    <n v="-99.435440000000014"/>
    <n v="23"/>
    <n v="377.44"/>
    <n v="88899"/>
    <s v="Low"/>
    <s v="Low Risk"/>
    <s v="Discount Applied"/>
    <s v="Other"/>
    <n v="740"/>
  </r>
  <r>
    <n v="20445"/>
    <x v="4"/>
    <n v="0.04"/>
    <n v="22.84"/>
    <n v="16.87"/>
    <n v="1068"/>
    <s v="Erik Barr"/>
    <s v="Regular Air"/>
    <s v="Home Office"/>
    <s v="Office Supplies"/>
    <s v="Paper"/>
    <s v="Small Box"/>
    <x v="431"/>
    <n v="0.39"/>
    <s v="United States"/>
    <x v="2"/>
    <s v="Illinois"/>
    <s v="Calumet City"/>
    <n v="60409"/>
    <d v="2015-03-16T00:00:00"/>
    <d v="2015-03-16T00:00:00"/>
    <n v="-97.28"/>
    <n v="12"/>
    <n v="286.39999999999998"/>
    <n v="87109"/>
    <s v="Low"/>
    <s v="Low Risk"/>
    <s v="Discount Applied"/>
    <s v="Other"/>
    <n v="837"/>
  </r>
  <r>
    <n v="24737"/>
    <x v="3"/>
    <n v="0.02"/>
    <n v="15.94"/>
    <n v="5.45"/>
    <n v="1069"/>
    <s v="Pam Bennett"/>
    <s v="Regular Air"/>
    <s v="Home Office"/>
    <s v="Office Supplies"/>
    <s v="Pens &amp; Art Supplies"/>
    <s v="Small Pack"/>
    <x v="432"/>
    <n v="0.55000000000000004"/>
    <s v="United States"/>
    <x v="2"/>
    <s v="Illinois"/>
    <s v="Carbondale"/>
    <n v="62901"/>
    <d v="2015-05-14T00:00:00"/>
    <d v="2015-05-15T00:00:00"/>
    <n v="139.61200000000002"/>
    <n v="41"/>
    <n v="664.34"/>
    <n v="87110"/>
    <s v="High"/>
    <s v="Low Risk"/>
    <s v="Discount Applied"/>
    <s v="Other"/>
    <n v="544"/>
  </r>
  <r>
    <n v="22685"/>
    <x v="1"/>
    <n v="0.01"/>
    <n v="150.88999999999999"/>
    <n v="60.2"/>
    <n v="1072"/>
    <s v="Marion Owens"/>
    <s v="Delivery Truck"/>
    <s v="Home Office"/>
    <s v="Furniture"/>
    <s v="Chairs &amp; Chairmats"/>
    <s v="Jumbo Drum"/>
    <x v="433"/>
    <n v="0.77"/>
    <s v="United States"/>
    <x v="1"/>
    <s v="Pennsylvania"/>
    <s v="Bethlehem"/>
    <n v="18018"/>
    <d v="2015-03-27T00:00:00"/>
    <d v="2015-03-30T00:00:00"/>
    <n v="-505.76"/>
    <n v="3"/>
    <n v="473.53"/>
    <n v="89631"/>
    <s v="Low"/>
    <s v="Low Risk"/>
    <s v="Discount Applied"/>
    <s v="Other"/>
    <n v="657"/>
  </r>
  <r>
    <n v="26176"/>
    <x v="0"/>
    <n v="0.04"/>
    <n v="19.23"/>
    <n v="6.15"/>
    <n v="1075"/>
    <s v="Theodore Tyson"/>
    <s v="Regular Air"/>
    <s v="Home Office"/>
    <s v="Furniture"/>
    <s v="Office Furnishings"/>
    <s v="Small Pack"/>
    <x v="159"/>
    <n v="0.44"/>
    <s v="United States"/>
    <x v="2"/>
    <s v="Illinois"/>
    <s v="Romeoville"/>
    <n v="60441"/>
    <d v="2015-03-09T00:00:00"/>
    <d v="2015-03-10T00:00:00"/>
    <n v="152.43479999999997"/>
    <n v="11"/>
    <n v="220.92"/>
    <n v="86422"/>
    <s v="High"/>
    <s v="Low Risk"/>
    <s v="Discount Applied"/>
    <s v="Other"/>
    <n v="946"/>
  </r>
  <r>
    <n v="23312"/>
    <x v="1"/>
    <n v="0.08"/>
    <n v="13.9"/>
    <n v="7.59"/>
    <n v="1080"/>
    <s v="Colleen Fletcher"/>
    <s v="Regular Air"/>
    <s v="Home Office"/>
    <s v="Office Supplies"/>
    <s v="Scissors, Rulers and Trimmers"/>
    <s v="Small Pack"/>
    <x v="243"/>
    <n v="0.56000000000000005"/>
    <s v="United States"/>
    <x v="2"/>
    <s v="Illinois"/>
    <s v="Saint Charles"/>
    <n v="60174"/>
    <d v="2015-05-08T00:00:00"/>
    <d v="2015-05-09T00:00:00"/>
    <n v="9.862000000000009"/>
    <n v="14"/>
    <n v="196.41"/>
    <n v="88461"/>
    <s v="High"/>
    <s v="Low Risk"/>
    <s v="Discount Applied"/>
    <s v="Other"/>
    <n v="995"/>
  </r>
  <r>
    <n v="24324"/>
    <x v="1"/>
    <n v="7.0000000000000007E-2"/>
    <n v="55.99"/>
    <n v="5"/>
    <n v="1083"/>
    <s v="Hazel Dale"/>
    <s v="Express Air"/>
    <s v="Home Office"/>
    <s v="Technology"/>
    <s v="Telephones and Communication"/>
    <s v="Small Pack"/>
    <x v="134"/>
    <n v="0.83"/>
    <s v="United States"/>
    <x v="2"/>
    <s v="Illinois"/>
    <s v="Springfield"/>
    <n v="62701"/>
    <d v="2015-03-31T00:00:00"/>
    <d v="2015-04-02T00:00:00"/>
    <n v="-232.99100000000001"/>
    <n v="1"/>
    <n v="54.08"/>
    <n v="88460"/>
    <s v="Low"/>
    <s v="Low Risk"/>
    <s v="Discount Applied"/>
    <s v="Other"/>
    <n v="1503"/>
  </r>
  <r>
    <n v="18047"/>
    <x v="1"/>
    <n v="0.05"/>
    <n v="7.64"/>
    <n v="5.83"/>
    <n v="1085"/>
    <s v="Ted Dunlap"/>
    <s v="Regular Air"/>
    <s v="Home Office"/>
    <s v="Office Supplies"/>
    <s v="Paper"/>
    <s v="Wrap Bag"/>
    <x v="372"/>
    <n v="0.36"/>
    <s v="United States"/>
    <x v="1"/>
    <s v="New York"/>
    <s v="Deer Park"/>
    <n v="11729"/>
    <d v="2015-01-05T00:00:00"/>
    <d v="2015-01-06T00:00:00"/>
    <n v="-40.275199999999998"/>
    <n v="6"/>
    <n v="47.18"/>
    <n v="86122"/>
    <s v="Low"/>
    <s v="Low Risk"/>
    <s v="Discount Applied"/>
    <s v="Other"/>
    <n v="1554"/>
  </r>
  <r>
    <n v="25279"/>
    <x v="0"/>
    <n v="0.04"/>
    <n v="9.06"/>
    <n v="9.86"/>
    <n v="1085"/>
    <s v="Ted Dunlap"/>
    <s v="Regular Air"/>
    <s v="Home Office"/>
    <s v="Office Supplies"/>
    <s v="Paper"/>
    <s v="Small Box"/>
    <x v="204"/>
    <n v="0.4"/>
    <s v="United States"/>
    <x v="1"/>
    <s v="New York"/>
    <s v="Deer Park"/>
    <n v="11729"/>
    <d v="2015-04-24T00:00:00"/>
    <d v="2015-04-25T00:00:00"/>
    <n v="-53.25"/>
    <n v="3"/>
    <n v="30.87"/>
    <n v="86123"/>
    <s v="Low"/>
    <s v="Low Risk"/>
    <s v="Discount Applied"/>
    <s v="Other"/>
    <n v="1709"/>
  </r>
  <r>
    <n v="23104"/>
    <x v="1"/>
    <n v="0.06"/>
    <n v="30.42"/>
    <n v="8.65"/>
    <n v="1085"/>
    <s v="Ted Dunlap"/>
    <s v="Regular Air"/>
    <s v="Home Office"/>
    <s v="Technology"/>
    <s v="Computer Peripherals"/>
    <s v="Small Box"/>
    <x v="434"/>
    <n v="0.74"/>
    <s v="United States"/>
    <x v="1"/>
    <s v="New York"/>
    <s v="Deer Park"/>
    <n v="11729"/>
    <d v="2015-05-13T00:00:00"/>
    <d v="2015-05-15T00:00:00"/>
    <n v="-159.25"/>
    <n v="10"/>
    <n v="309.05"/>
    <n v="86124"/>
    <s v="Low"/>
    <s v="Low Risk"/>
    <s v="Discount Applied"/>
    <s v="Other"/>
    <n v="811"/>
  </r>
  <r>
    <n v="23105"/>
    <x v="1"/>
    <n v="0.02"/>
    <n v="37.94"/>
    <n v="5.08"/>
    <n v="1085"/>
    <s v="Ted Dunlap"/>
    <s v="Regular Air"/>
    <s v="Home Office"/>
    <s v="Office Supplies"/>
    <s v="Paper"/>
    <s v="Wrap Bag"/>
    <x v="320"/>
    <n v="0.38"/>
    <s v="United States"/>
    <x v="1"/>
    <s v="New York"/>
    <s v="Deer Park"/>
    <n v="11729"/>
    <d v="2015-05-13T00:00:00"/>
    <d v="2015-05-14T00:00:00"/>
    <n v="206.517"/>
    <n v="8"/>
    <n v="299.3"/>
    <n v="86124"/>
    <s v="High"/>
    <s v="Low Risk"/>
    <s v="Discount Applied"/>
    <s v="Other"/>
    <n v="820"/>
  </r>
  <r>
    <n v="25280"/>
    <x v="0"/>
    <n v="0.04"/>
    <n v="14.27"/>
    <n v="7.27"/>
    <n v="1086"/>
    <s v="Leon Peele"/>
    <s v="Regular Air"/>
    <s v="Home Office"/>
    <s v="Office Supplies"/>
    <s v="Binders and Binder Accessories"/>
    <s v="Small Box"/>
    <x v="435"/>
    <n v="0.38"/>
    <s v="United States"/>
    <x v="1"/>
    <s v="New York"/>
    <s v="Dix Hills"/>
    <n v="11746"/>
    <d v="2015-04-24T00:00:00"/>
    <d v="2015-04-25T00:00:00"/>
    <n v="2.125"/>
    <n v="3"/>
    <n v="45.24"/>
    <n v="86123"/>
    <s v="High"/>
    <s v="Low Risk"/>
    <s v="Discount Applied"/>
    <s v="Other"/>
    <n v="1569"/>
  </r>
  <r>
    <n v="22537"/>
    <x v="3"/>
    <n v="0.02"/>
    <n v="15.14"/>
    <n v="4.53"/>
    <n v="1101"/>
    <s v="Kimberly McCarthy"/>
    <s v="Regular Air"/>
    <s v="Home Office"/>
    <s v="Office Supplies"/>
    <s v="Storage &amp; Organization"/>
    <s v="Small Box"/>
    <x v="436"/>
    <n v="0.81"/>
    <s v="United States"/>
    <x v="0"/>
    <s v="California"/>
    <s v="Oxnard"/>
    <n v="93030"/>
    <d v="2015-05-05T00:00:00"/>
    <d v="2015-05-06T00:00:00"/>
    <n v="5.8840000000000074"/>
    <n v="3"/>
    <n v="51.02"/>
    <n v="91488"/>
    <s v="High"/>
    <s v="Low Risk"/>
    <s v="Discount Applied"/>
    <s v="Other"/>
    <n v="1530"/>
  </r>
  <r>
    <n v="21847"/>
    <x v="1"/>
    <n v="0.05"/>
    <n v="328.14"/>
    <n v="91.05"/>
    <n v="1103"/>
    <s v="Sidney Bowling"/>
    <s v="Delivery Truck"/>
    <s v="Home Office"/>
    <s v="Office Supplies"/>
    <s v="Appliances"/>
    <s v="Jumbo Drum"/>
    <x v="158"/>
    <n v="0.56999999999999995"/>
    <s v="United States"/>
    <x v="2"/>
    <s v="Nebraska"/>
    <s v="Omaha"/>
    <n v="68046"/>
    <d v="2015-04-10T00:00:00"/>
    <d v="2015-04-11T00:00:00"/>
    <n v="772.04"/>
    <n v="7"/>
    <n v="2291.39"/>
    <n v="90977"/>
    <s v="High"/>
    <s v="Low Risk"/>
    <s v="Discount Applied"/>
    <s v="Other"/>
    <n v="215"/>
  </r>
  <r>
    <n v="3847"/>
    <x v="1"/>
    <n v="0.05"/>
    <n v="328.14"/>
    <n v="91.05"/>
    <n v="1104"/>
    <s v="Timothy Ross"/>
    <s v="Delivery Truck"/>
    <s v="Home Office"/>
    <s v="Office Supplies"/>
    <s v="Appliances"/>
    <s v="Jumbo Drum"/>
    <x v="158"/>
    <n v="0.56999999999999995"/>
    <s v="United States"/>
    <x v="1"/>
    <s v="New York"/>
    <s v="New York City"/>
    <n v="10282"/>
    <d v="2015-04-10T00:00:00"/>
    <d v="2015-04-11T00:00:00"/>
    <n v="772.04"/>
    <n v="29"/>
    <n v="9492.92"/>
    <n v="27456"/>
    <s v="High"/>
    <s v="Low Risk"/>
    <s v="Discount Applied"/>
    <s v="Other"/>
    <n v="27"/>
  </r>
  <r>
    <n v="2808"/>
    <x v="3"/>
    <n v="0.04"/>
    <n v="6.35"/>
    <n v="1.02"/>
    <n v="1106"/>
    <s v="Maxine Collier Grady"/>
    <s v="Regular Air"/>
    <s v="Home Office"/>
    <s v="Office Supplies"/>
    <s v="Paper"/>
    <s v="Wrap Bag"/>
    <x v="318"/>
    <n v="0.39"/>
    <s v="United States"/>
    <x v="2"/>
    <s v="Texas"/>
    <s v="Dallas"/>
    <n v="75220"/>
    <d v="2015-05-20T00:00:00"/>
    <d v="2015-05-23T00:00:00"/>
    <n v="81.91"/>
    <n v="52"/>
    <n v="318.47000000000003"/>
    <n v="20261"/>
    <s v="High"/>
    <s v="Low Risk"/>
    <s v="Discount Applied"/>
    <s v="Other"/>
    <n v="802"/>
  </r>
  <r>
    <n v="106"/>
    <x v="0"/>
    <n v="0.01"/>
    <n v="9.31"/>
    <n v="3.98"/>
    <n v="1106"/>
    <s v="Maxine Collier Grady"/>
    <s v="Regular Air"/>
    <s v="Home Office"/>
    <s v="Office Supplies"/>
    <s v="Scissors, Rulers and Trimmers"/>
    <s v="Small Pack"/>
    <x v="437"/>
    <n v="0.56000000000000005"/>
    <s v="United States"/>
    <x v="2"/>
    <s v="Texas"/>
    <s v="Dallas"/>
    <n v="75220"/>
    <d v="2015-05-21T00:00:00"/>
    <d v="2015-05-22T00:00:00"/>
    <n v="-10.9"/>
    <n v="61"/>
    <n v="586.96"/>
    <n v="646"/>
    <s v="Low"/>
    <s v="Low Risk"/>
    <s v="Discount Applied"/>
    <s v="Other"/>
    <n v="593"/>
  </r>
  <r>
    <n v="6443"/>
    <x v="1"/>
    <n v="0.08"/>
    <n v="140.81"/>
    <n v="24.49"/>
    <n v="1106"/>
    <s v="Maxine Collier Grady"/>
    <s v="Regular Air"/>
    <s v="Home Office"/>
    <s v="Furniture"/>
    <s v="Chairs &amp; Chairmats"/>
    <s v="Large Box"/>
    <x v="438"/>
    <n v="0.56999999999999995"/>
    <s v="United States"/>
    <x v="2"/>
    <s v="Texas"/>
    <s v="Dallas"/>
    <n v="75220"/>
    <d v="2015-06-06T00:00:00"/>
    <d v="2015-06-08T00:00:00"/>
    <n v="1232.79"/>
    <n v="81"/>
    <n v="11272.77"/>
    <n v="45824"/>
    <s v="High"/>
    <s v="Low Risk"/>
    <s v="Discount Applied"/>
    <s v="Other"/>
    <n v="13"/>
  </r>
  <r>
    <n v="18106"/>
    <x v="0"/>
    <n v="0.01"/>
    <n v="9.31"/>
    <n v="3.98"/>
    <n v="1107"/>
    <s v="Joanna Keith"/>
    <s v="Regular Air"/>
    <s v="Home Office"/>
    <s v="Office Supplies"/>
    <s v="Scissors, Rulers and Trimmers"/>
    <s v="Small Pack"/>
    <x v="437"/>
    <n v="0.56000000000000005"/>
    <s v="United States"/>
    <x v="2"/>
    <s v="Texas"/>
    <s v="Lake Jackson"/>
    <n v="77566"/>
    <d v="2015-05-21T00:00:00"/>
    <d v="2015-05-22T00:00:00"/>
    <n v="2.1800000000000015"/>
    <n v="15"/>
    <n v="144.33000000000001"/>
    <n v="86411"/>
    <s v="High"/>
    <s v="Low Risk"/>
    <s v="Discount Applied"/>
    <s v="Other"/>
    <n v="1098"/>
  </r>
  <r>
    <n v="20807"/>
    <x v="3"/>
    <n v="0.09"/>
    <n v="31.74"/>
    <n v="12.62"/>
    <n v="1108"/>
    <s v="Dwight Bishop"/>
    <s v="Express Air"/>
    <s v="Home Office"/>
    <s v="Office Supplies"/>
    <s v="Binders and Binder Accessories"/>
    <s v="Small Box"/>
    <x v="383"/>
    <n v="0.37"/>
    <s v="United States"/>
    <x v="2"/>
    <s v="Texas"/>
    <s v="Lancaster"/>
    <n v="75146"/>
    <d v="2015-05-20T00:00:00"/>
    <d v="2015-05-20T00:00:00"/>
    <n v="67.107500000000002"/>
    <n v="9"/>
    <n v="270.55"/>
    <n v="86409"/>
    <s v="High"/>
    <s v="Low Risk"/>
    <s v="Discount Applied"/>
    <s v="Other"/>
    <n v="863"/>
  </r>
  <r>
    <n v="20808"/>
    <x v="3"/>
    <n v="0.04"/>
    <n v="6.35"/>
    <n v="1.02"/>
    <n v="1108"/>
    <s v="Dwight Bishop"/>
    <s v="Regular Air"/>
    <s v="Home Office"/>
    <s v="Office Supplies"/>
    <s v="Paper"/>
    <s v="Wrap Bag"/>
    <x v="318"/>
    <n v="0.39"/>
    <s v="United States"/>
    <x v="2"/>
    <s v="Texas"/>
    <s v="Lancaster"/>
    <n v="75146"/>
    <d v="2015-05-20T00:00:00"/>
    <d v="2015-05-23T00:00:00"/>
    <n v="54.937799999999996"/>
    <n v="13"/>
    <n v="79.62"/>
    <n v="86409"/>
    <s v="High"/>
    <s v="Low Risk"/>
    <s v="Discount Applied"/>
    <s v="Other"/>
    <n v="1339"/>
  </r>
  <r>
    <n v="20809"/>
    <x v="3"/>
    <n v="0.02"/>
    <n v="65.989999999999995"/>
    <n v="8.99"/>
    <n v="1108"/>
    <s v="Dwight Bishop"/>
    <s v="Express Air"/>
    <s v="Home Office"/>
    <s v="Technology"/>
    <s v="Telephones and Communication"/>
    <s v="Small Box"/>
    <x v="210"/>
    <n v="0.56000000000000005"/>
    <s v="United States"/>
    <x v="2"/>
    <s v="Texas"/>
    <s v="Lancaster"/>
    <n v="75146"/>
    <d v="2015-05-20T00:00:00"/>
    <d v="2015-05-21T00:00:00"/>
    <n v="168.23699999999999"/>
    <n v="8"/>
    <n v="479.79"/>
    <n v="86409"/>
    <s v="High"/>
    <s v="Low Risk"/>
    <s v="Discount Applied"/>
    <s v="Other"/>
    <n v="653"/>
  </r>
  <r>
    <n v="22480"/>
    <x v="3"/>
    <n v="0.08"/>
    <n v="8.3699999999999992"/>
    <n v="10.16"/>
    <n v="1109"/>
    <s v="Dennis Welch"/>
    <s v="Regular Air"/>
    <s v="Home Office"/>
    <s v="Furniture"/>
    <s v="Office Furnishings"/>
    <s v="Large Box"/>
    <x v="439"/>
    <n v="0.59"/>
    <s v="United States"/>
    <x v="2"/>
    <s v="Texas"/>
    <s v="Laredo"/>
    <n v="78041"/>
    <d v="2015-06-29T00:00:00"/>
    <d v="2015-06-29T00:00:00"/>
    <n v="-169.232"/>
    <n v="13"/>
    <n v="108.99"/>
    <n v="86410"/>
    <s v="Low"/>
    <s v="Low Risk"/>
    <s v="Discount Applied"/>
    <s v="Other"/>
    <n v="1206"/>
  </r>
  <r>
    <n v="20176"/>
    <x v="1"/>
    <n v="0.03"/>
    <n v="300.98"/>
    <n v="54.92"/>
    <n v="1112"/>
    <s v="Luis Kerr"/>
    <s v="Delivery Truck"/>
    <s v="Home Office"/>
    <s v="Furniture"/>
    <s v="Bookcases"/>
    <s v="Jumbo Box"/>
    <x v="52"/>
    <n v="0.55000000000000004"/>
    <s v="United States"/>
    <x v="0"/>
    <s v="California"/>
    <s v="Yucaipa"/>
    <n v="92399"/>
    <d v="2015-04-02T00:00:00"/>
    <d v="2015-04-04T00:00:00"/>
    <n v="1272.5808"/>
    <n v="12"/>
    <n v="3527.82"/>
    <n v="90832"/>
    <s v="High"/>
    <s v="Low Risk"/>
    <s v="Discount Applied"/>
    <s v="Other"/>
    <n v="141"/>
  </r>
  <r>
    <n v="20177"/>
    <x v="1"/>
    <n v="0.02"/>
    <n v="2550.14"/>
    <n v="29.7"/>
    <n v="1112"/>
    <s v="Luis Kerr"/>
    <s v="Delivery Truck"/>
    <s v="Home Office"/>
    <s v="Technology"/>
    <s v="Office Machines"/>
    <s v="Jumbo Drum"/>
    <x v="440"/>
    <n v="0.56999999999999995"/>
    <s v="United States"/>
    <x v="0"/>
    <s v="California"/>
    <s v="Yucaipa"/>
    <n v="92399"/>
    <d v="2015-04-02T00:00:00"/>
    <d v="2015-04-04T00:00:00"/>
    <n v="-5390.7388920000003"/>
    <n v="2"/>
    <n v="4698.21"/>
    <n v="90832"/>
    <s v="Low"/>
    <s v="Low Risk"/>
    <s v="Discount Applied"/>
    <s v="Other"/>
    <n v="102"/>
  </r>
  <r>
    <n v="26060"/>
    <x v="2"/>
    <n v="0.01"/>
    <n v="2.89"/>
    <n v="0.5"/>
    <n v="1113"/>
    <s v="Julia Reynolds"/>
    <s v="Regular Air"/>
    <s v="Home Office"/>
    <s v="Office Supplies"/>
    <s v="Labels"/>
    <s v="Small Box"/>
    <x v="277"/>
    <n v="0.38"/>
    <s v="United States"/>
    <x v="0"/>
    <s v="Colorado"/>
    <s v="Arvada"/>
    <n v="80004"/>
    <d v="2015-04-06T00:00:00"/>
    <d v="2015-04-07T00:00:00"/>
    <n v="29.725199999999997"/>
    <n v="14"/>
    <n v="43.08"/>
    <n v="90833"/>
    <s v="High"/>
    <s v="Low Risk"/>
    <s v="Discount Applied"/>
    <s v="Other"/>
    <n v="1590"/>
  </r>
  <r>
    <n v="26061"/>
    <x v="2"/>
    <n v="0"/>
    <n v="55.99"/>
    <n v="5"/>
    <n v="1113"/>
    <s v="Julia Reynolds"/>
    <s v="Regular Air"/>
    <s v="Home Office"/>
    <s v="Technology"/>
    <s v="Telephones and Communication"/>
    <s v="Small Pack"/>
    <x v="241"/>
    <n v="0.8"/>
    <s v="United States"/>
    <x v="0"/>
    <s v="Colorado"/>
    <s v="Arvada"/>
    <n v="80004"/>
    <d v="2015-04-06T00:00:00"/>
    <d v="2015-04-08T00:00:00"/>
    <n v="-187.11"/>
    <n v="5"/>
    <n v="258.93"/>
    <n v="90833"/>
    <s v="Low"/>
    <s v="Low Risk"/>
    <s v="No Discount"/>
    <s v="Other"/>
    <n v="883"/>
  </r>
  <r>
    <n v="21579"/>
    <x v="1"/>
    <n v="0.06"/>
    <n v="64.650000000000006"/>
    <n v="35"/>
    <n v="1117"/>
    <s v="Samantha Koch"/>
    <s v="Regular Air"/>
    <s v="Home Office"/>
    <s v="Office Supplies"/>
    <s v="Storage &amp; Organization"/>
    <s v="Large Box"/>
    <x v="333"/>
    <n v="0.8"/>
    <s v="United States"/>
    <x v="0"/>
    <s v="Arizona"/>
    <s v="Tucson"/>
    <n v="85705"/>
    <d v="2015-02-05T00:00:00"/>
    <d v="2015-02-06T00:00:00"/>
    <n v="-139.28720000000001"/>
    <n v="4"/>
    <n v="277.60000000000002"/>
    <n v="86768"/>
    <s v="Low"/>
    <s v="Low Risk"/>
    <s v="Discount Applied"/>
    <s v="Other"/>
    <n v="853"/>
  </r>
  <r>
    <n v="21329"/>
    <x v="4"/>
    <n v="0.04"/>
    <n v="19.98"/>
    <n v="8.68"/>
    <n v="1121"/>
    <s v="Tonya Proctor"/>
    <s v="Regular Air"/>
    <s v="Home Office"/>
    <s v="Office Supplies"/>
    <s v="Paper"/>
    <s v="Small Box"/>
    <x v="441"/>
    <n v="0.37"/>
    <s v="United States"/>
    <x v="0"/>
    <s v="California"/>
    <s v="Temecula"/>
    <n v="92592"/>
    <d v="2015-02-07T00:00:00"/>
    <d v="2015-02-14T00:00:00"/>
    <n v="108"/>
    <n v="8"/>
    <n v="168.04"/>
    <n v="86767"/>
    <s v="High"/>
    <s v="Low Risk"/>
    <s v="Discount Applied"/>
    <s v="Other"/>
    <n v="1044"/>
  </r>
  <r>
    <n v="21330"/>
    <x v="4"/>
    <n v="0.08"/>
    <n v="125.99"/>
    <n v="7.69"/>
    <n v="1121"/>
    <s v="Tonya Proctor"/>
    <s v="Regular Air"/>
    <s v="Home Office"/>
    <s v="Technology"/>
    <s v="Telephones and Communication"/>
    <s v="Small Box"/>
    <x v="442"/>
    <n v="0.57999999999999996"/>
    <s v="United States"/>
    <x v="0"/>
    <s v="California"/>
    <s v="Temecula"/>
    <n v="92592"/>
    <d v="2015-02-07T00:00:00"/>
    <d v="2015-02-09T00:00:00"/>
    <n v="377.154"/>
    <n v="7"/>
    <n v="703.46"/>
    <n v="86767"/>
    <s v="High"/>
    <s v="Low Risk"/>
    <s v="Discount Applied"/>
    <s v="Other"/>
    <n v="528"/>
  </r>
  <r>
    <n v="20612"/>
    <x v="0"/>
    <n v="0.03"/>
    <n v="7.3"/>
    <n v="7.72"/>
    <n v="1123"/>
    <s v="Peggy Lanier"/>
    <s v="Regular Air"/>
    <s v="Home Office"/>
    <s v="Office Supplies"/>
    <s v="Binders and Binder Accessories"/>
    <s v="Small Box"/>
    <x v="443"/>
    <n v="0.38"/>
    <s v="United States"/>
    <x v="0"/>
    <s v="California"/>
    <s v="Roseville"/>
    <n v="95661"/>
    <d v="2015-03-15T00:00:00"/>
    <d v="2015-03-18T00:00:00"/>
    <n v="-127.05200000000001"/>
    <n v="14"/>
    <n v="103.61"/>
    <n v="87015"/>
    <s v="Low"/>
    <s v="Low Risk"/>
    <s v="Discount Applied"/>
    <s v="Other"/>
    <n v="1217"/>
  </r>
  <r>
    <n v="18212"/>
    <x v="0"/>
    <n v="0.09"/>
    <n v="175.99"/>
    <n v="4.99"/>
    <n v="1123"/>
    <s v="Peggy Lanier"/>
    <s v="Regular Air"/>
    <s v="Home Office"/>
    <s v="Technology"/>
    <s v="Telephones and Communication"/>
    <s v="Small Box"/>
    <x v="32"/>
    <n v="0.59"/>
    <s v="United States"/>
    <x v="0"/>
    <s v="California"/>
    <s v="Roseville"/>
    <n v="95661"/>
    <d v="2015-06-20T00:00:00"/>
    <d v="2015-06-22T00:00:00"/>
    <n v="2169.7464"/>
    <n v="22"/>
    <n v="3144.56"/>
    <n v="87016"/>
    <s v="High"/>
    <s v="Low Risk"/>
    <s v="Discount Applied"/>
    <s v="Other"/>
    <n v="153"/>
  </r>
  <r>
    <n v="18211"/>
    <x v="0"/>
    <n v="0.09"/>
    <n v="160.97999999999999"/>
    <n v="35.020000000000003"/>
    <n v="1124"/>
    <s v="Randy Jiang"/>
    <s v="Delivery Truck"/>
    <s v="Home Office"/>
    <s v="Furniture"/>
    <s v="Bookcases"/>
    <s v="Jumbo Box"/>
    <x v="263"/>
    <n v="0.72"/>
    <s v="United States"/>
    <x v="1"/>
    <s v="Connecticut"/>
    <s v="Norwich"/>
    <n v="6360"/>
    <d v="2015-06-20T00:00:00"/>
    <d v="2015-06-21T00:00:00"/>
    <n v="-229.93"/>
    <n v="18"/>
    <n v="2653.02"/>
    <n v="87016"/>
    <s v="Low"/>
    <s v="Low Risk"/>
    <s v="Discount Applied"/>
    <s v="Other"/>
    <n v="178"/>
  </r>
  <r>
    <n v="22052"/>
    <x v="3"/>
    <n v="0.02"/>
    <n v="4.0599999999999996"/>
    <n v="6.89"/>
    <n v="1127"/>
    <s v="Ray Grady"/>
    <s v="Regular Air"/>
    <s v="Home Office"/>
    <s v="Office Supplies"/>
    <s v="Appliances"/>
    <s v="Small Box"/>
    <x v="326"/>
    <n v="0.6"/>
    <s v="United States"/>
    <x v="2"/>
    <s v="Texas"/>
    <s v="Eagle Pass"/>
    <n v="78852"/>
    <d v="2015-02-24T00:00:00"/>
    <d v="2015-02-26T00:00:00"/>
    <n v="-93.735199999999992"/>
    <n v="16"/>
    <n v="66.81"/>
    <n v="87221"/>
    <s v="Low"/>
    <s v="Low Risk"/>
    <s v="Discount Applied"/>
    <s v="Other"/>
    <n v="1411"/>
  </r>
  <r>
    <n v="26377"/>
    <x v="4"/>
    <n v="0.04"/>
    <n v="4.71"/>
    <n v="0.7"/>
    <n v="1127"/>
    <s v="Ray Grady"/>
    <s v="Regular Air"/>
    <s v="Home Office"/>
    <s v="Office Supplies"/>
    <s v="Rubber Bands"/>
    <s v="Wrap Bag"/>
    <x v="444"/>
    <n v="0.8"/>
    <s v="United States"/>
    <x v="2"/>
    <s v="Texas"/>
    <s v="Eagle Pass"/>
    <n v="78852"/>
    <d v="2015-06-22T00:00:00"/>
    <d v="2015-06-26T00:00:00"/>
    <n v="4.53"/>
    <n v="19"/>
    <n v="90.52"/>
    <n v="87222"/>
    <s v="High"/>
    <s v="Low Risk"/>
    <s v="Discount Applied"/>
    <s v="Other"/>
    <n v="1281"/>
  </r>
  <r>
    <n v="26378"/>
    <x v="4"/>
    <n v="0.06"/>
    <n v="4.2"/>
    <n v="2.2599999999999998"/>
    <n v="1128"/>
    <s v="Kurt O'Connor"/>
    <s v="Regular Air"/>
    <s v="Home Office"/>
    <s v="Office Supplies"/>
    <s v="Paper"/>
    <s v="Wrap Bag"/>
    <x v="445"/>
    <n v="0.36"/>
    <s v="United States"/>
    <x v="2"/>
    <s v="Texas"/>
    <s v="Edinburg"/>
    <n v="78539"/>
    <d v="2015-06-22T00:00:00"/>
    <d v="2015-06-27T00:00:00"/>
    <n v="9.7799999999999994"/>
    <n v="13"/>
    <n v="55.97"/>
    <n v="87222"/>
    <s v="High"/>
    <s v="Low Risk"/>
    <s v="Discount Applied"/>
    <s v="Other"/>
    <n v="1491"/>
  </r>
  <r>
    <n v="4501"/>
    <x v="4"/>
    <n v="0.04"/>
    <n v="8.6"/>
    <n v="6.19"/>
    <n v="1129"/>
    <s v="Pam Patton"/>
    <s v="Regular Air"/>
    <s v="Home Office"/>
    <s v="Office Supplies"/>
    <s v="Binders and Binder Accessories"/>
    <s v="Small Box"/>
    <x v="331"/>
    <n v="0.38"/>
    <s v="United States"/>
    <x v="1"/>
    <s v="Massachusetts"/>
    <s v="Boston"/>
    <n v="2118"/>
    <d v="2015-02-16T00:00:00"/>
    <d v="2015-02-23T00:00:00"/>
    <n v="-63.813500000000005"/>
    <n v="37"/>
    <n v="311.66000000000003"/>
    <n v="32037"/>
    <s v="Low"/>
    <s v="Low Risk"/>
    <s v="Discount Applied"/>
    <s v="Other"/>
    <n v="809"/>
  </r>
  <r>
    <n v="4502"/>
    <x v="4"/>
    <n v="7.0000000000000007E-2"/>
    <n v="699.99"/>
    <n v="24.49"/>
    <n v="1129"/>
    <s v="Pam Patton"/>
    <s v="Regular Air"/>
    <s v="Home Office"/>
    <s v="Technology"/>
    <s v="Copiers and Fax"/>
    <s v="Large Box"/>
    <x v="446"/>
    <n v="0.54"/>
    <s v="United States"/>
    <x v="1"/>
    <s v="Massachusetts"/>
    <s v="Boston"/>
    <n v="2118"/>
    <d v="2015-02-16T00:00:00"/>
    <d v="2015-02-20T00:00:00"/>
    <n v="325.29000000000002"/>
    <n v="15"/>
    <n v="9862.51"/>
    <n v="32037"/>
    <s v="High"/>
    <s v="Low Risk"/>
    <s v="Discount Applied"/>
    <s v="Other"/>
    <n v="20"/>
  </r>
  <r>
    <n v="6891"/>
    <x v="1"/>
    <n v="0.05"/>
    <n v="5.78"/>
    <n v="7.64"/>
    <n v="1129"/>
    <s v="Pam Patton"/>
    <s v="Express Air"/>
    <s v="Home Office"/>
    <s v="Office Supplies"/>
    <s v="Paper"/>
    <s v="Small Box"/>
    <x v="447"/>
    <n v="0.36"/>
    <s v="United States"/>
    <x v="1"/>
    <s v="Massachusetts"/>
    <s v="Boston"/>
    <n v="2118"/>
    <d v="2015-03-29T00:00:00"/>
    <d v="2015-03-31T00:00:00"/>
    <n v="-116.05"/>
    <n v="29"/>
    <n v="177.41"/>
    <n v="49125"/>
    <s v="Low"/>
    <s v="Low Risk"/>
    <s v="Discount Applied"/>
    <s v="Other"/>
    <n v="1027"/>
  </r>
  <r>
    <n v="1917"/>
    <x v="3"/>
    <n v="0.02"/>
    <n v="7.64"/>
    <n v="1.39"/>
    <n v="1129"/>
    <s v="Pam Patton"/>
    <s v="Regular Air"/>
    <s v="Home Office"/>
    <s v="Office Supplies"/>
    <s v="Envelopes"/>
    <s v="Small Box"/>
    <x v="448"/>
    <n v="0.36"/>
    <s v="United States"/>
    <x v="1"/>
    <s v="Massachusetts"/>
    <s v="Boston"/>
    <n v="2118"/>
    <d v="2015-05-21T00:00:00"/>
    <d v="2015-05-23T00:00:00"/>
    <n v="117.38"/>
    <n v="52"/>
    <n v="406.91"/>
    <n v="13735"/>
    <s v="High"/>
    <s v="Low Risk"/>
    <s v="Discount Applied"/>
    <s v="Other"/>
    <n v="711"/>
  </r>
  <r>
    <n v="5568"/>
    <x v="4"/>
    <n v="0.03"/>
    <n v="30.98"/>
    <n v="6.5"/>
    <n v="1129"/>
    <s v="Pam Patton"/>
    <s v="Regular Air"/>
    <s v="Home Office"/>
    <s v="Technology"/>
    <s v="Computer Peripherals"/>
    <s v="Small Box"/>
    <x v="449"/>
    <n v="0.79"/>
    <s v="United States"/>
    <x v="1"/>
    <s v="Massachusetts"/>
    <s v="Boston"/>
    <n v="2118"/>
    <d v="2015-06-13T00:00:00"/>
    <d v="2015-06-17T00:00:00"/>
    <n v="-144.19999999999999"/>
    <n v="44"/>
    <n v="1332.09"/>
    <n v="39430"/>
    <s v="Low"/>
    <s v="Low Risk"/>
    <s v="Discount Applied"/>
    <s v="Other"/>
    <n v="347"/>
  </r>
  <r>
    <n v="8099"/>
    <x v="4"/>
    <n v="0.02"/>
    <n v="4.9800000000000004"/>
    <n v="6.07"/>
    <n v="1129"/>
    <s v="Pam Patton"/>
    <s v="Regular Air"/>
    <s v="Home Office"/>
    <s v="Office Supplies"/>
    <s v="Paper"/>
    <s v="Small Box"/>
    <x v="46"/>
    <n v="0.36"/>
    <s v="United States"/>
    <x v="1"/>
    <s v="Massachusetts"/>
    <s v="Boston"/>
    <n v="2118"/>
    <d v="2015-01-26T00:00:00"/>
    <d v="2015-01-28T00:00:00"/>
    <n v="-46.92"/>
    <n v="19"/>
    <n v="105.5"/>
    <n v="57794"/>
    <s v="Low"/>
    <s v="Low Risk"/>
    <s v="Discount Applied"/>
    <s v="Other"/>
    <n v="1214"/>
  </r>
  <r>
    <n v="19917"/>
    <x v="3"/>
    <n v="0.02"/>
    <n v="7.64"/>
    <n v="1.39"/>
    <n v="1131"/>
    <s v="Benjamin Strauss"/>
    <s v="Regular Air"/>
    <s v="Home Office"/>
    <s v="Office Supplies"/>
    <s v="Envelopes"/>
    <s v="Small Box"/>
    <x v="448"/>
    <n v="0.36"/>
    <s v="United States"/>
    <x v="2"/>
    <s v="Texas"/>
    <s v="El Paso"/>
    <n v="79907"/>
    <d v="2015-05-21T00:00:00"/>
    <d v="2015-05-23T00:00:00"/>
    <n v="70.193699999999993"/>
    <n v="13"/>
    <n v="101.73"/>
    <n v="88103"/>
    <s v="High"/>
    <s v="Low Risk"/>
    <s v="Discount Applied"/>
    <s v="Other"/>
    <n v="1227"/>
  </r>
  <r>
    <n v="23860"/>
    <x v="3"/>
    <n v="0.06"/>
    <n v="6.37"/>
    <n v="5.19"/>
    <n v="1132"/>
    <s v="Michael Robbins"/>
    <s v="Regular Air"/>
    <s v="Home Office"/>
    <s v="Office Supplies"/>
    <s v="Binders and Binder Accessories"/>
    <s v="Small Box"/>
    <x v="214"/>
    <n v="0.38"/>
    <s v="United States"/>
    <x v="2"/>
    <s v="Texas"/>
    <s v="Euless"/>
    <n v="76039"/>
    <d v="2015-02-10T00:00:00"/>
    <d v="2015-02-11T00:00:00"/>
    <n v="-48.219499999999996"/>
    <n v="6"/>
    <n v="37.700000000000003"/>
    <n v="88101"/>
    <s v="Low"/>
    <s v="Low Risk"/>
    <s v="Discount Applied"/>
    <s v="Other"/>
    <n v="1644"/>
  </r>
  <r>
    <n v="22501"/>
    <x v="4"/>
    <n v="0.04"/>
    <n v="8.6"/>
    <n v="6.19"/>
    <n v="1132"/>
    <s v="Michael Robbins"/>
    <s v="Regular Air"/>
    <s v="Home Office"/>
    <s v="Office Supplies"/>
    <s v="Binders and Binder Accessories"/>
    <s v="Small Box"/>
    <x v="331"/>
    <n v="0.38"/>
    <s v="United States"/>
    <x v="2"/>
    <s v="Texas"/>
    <s v="Euless"/>
    <n v="76039"/>
    <d v="2015-02-16T00:00:00"/>
    <d v="2015-02-23T00:00:00"/>
    <n v="-63.813500000000005"/>
    <n v="9"/>
    <n v="75.81"/>
    <n v="88102"/>
    <s v="Low"/>
    <s v="Low Risk"/>
    <s v="Discount Applied"/>
    <s v="Other"/>
    <n v="1361"/>
  </r>
  <r>
    <n v="22502"/>
    <x v="4"/>
    <n v="7.0000000000000007E-2"/>
    <n v="699.99"/>
    <n v="24.49"/>
    <n v="1132"/>
    <s v="Michael Robbins"/>
    <s v="Regular Air"/>
    <s v="Home Office"/>
    <s v="Technology"/>
    <s v="Copiers and Fax"/>
    <s v="Large Box"/>
    <x v="446"/>
    <n v="0.54"/>
    <s v="United States"/>
    <x v="2"/>
    <s v="Texas"/>
    <s v="Euless"/>
    <n v="76039"/>
    <d v="2015-02-16T00:00:00"/>
    <d v="2015-02-20T00:00:00"/>
    <n v="325.29000000000002"/>
    <n v="4"/>
    <n v="2630"/>
    <n v="88102"/>
    <s v="High"/>
    <s v="Low Risk"/>
    <s v="Discount Applied"/>
    <s v="Other"/>
    <n v="181"/>
  </r>
  <r>
    <n v="23568"/>
    <x v="4"/>
    <n v="0.03"/>
    <n v="30.98"/>
    <n v="6.5"/>
    <n v="1132"/>
    <s v="Michael Robbins"/>
    <s v="Regular Air"/>
    <s v="Home Office"/>
    <s v="Technology"/>
    <s v="Computer Peripherals"/>
    <s v="Small Box"/>
    <x v="449"/>
    <n v="0.79"/>
    <s v="United States"/>
    <x v="2"/>
    <s v="Texas"/>
    <s v="Euless"/>
    <n v="76039"/>
    <d v="2015-06-13T00:00:00"/>
    <d v="2015-06-17T00:00:00"/>
    <n v="-115.35999999999999"/>
    <n v="11"/>
    <n v="333.02"/>
    <n v="88104"/>
    <s v="Low"/>
    <s v="Low Risk"/>
    <s v="Discount Applied"/>
    <s v="Other"/>
    <n v="788"/>
  </r>
  <r>
    <n v="26099"/>
    <x v="4"/>
    <n v="0.02"/>
    <n v="4.9800000000000004"/>
    <n v="6.07"/>
    <n v="1133"/>
    <s v="Marjorie Owens"/>
    <s v="Regular Air"/>
    <s v="Home Office"/>
    <s v="Office Supplies"/>
    <s v="Paper"/>
    <s v="Small Box"/>
    <x v="46"/>
    <n v="0.36"/>
    <s v="United States"/>
    <x v="2"/>
    <s v="Texas"/>
    <s v="Farmers Branch"/>
    <n v="75234"/>
    <d v="2015-01-26T00:00:00"/>
    <d v="2015-01-28T00:00:00"/>
    <n v="-46.92"/>
    <n v="5"/>
    <n v="27.76"/>
    <n v="88105"/>
    <s v="Low"/>
    <s v="Low Risk"/>
    <s v="Discount Applied"/>
    <s v="Other"/>
    <n v="1741"/>
  </r>
  <r>
    <n v="22119"/>
    <x v="0"/>
    <n v="0.09"/>
    <n v="270.97000000000003"/>
    <n v="28.06"/>
    <n v="1136"/>
    <s v="Carmen McPherson"/>
    <s v="Delivery Truck"/>
    <s v="Home Office"/>
    <s v="Technology"/>
    <s v="Office Machines"/>
    <s v="Jumbo Drum"/>
    <x v="450"/>
    <n v="0.56000000000000005"/>
    <s v="United States"/>
    <x v="2"/>
    <s v="Illinois"/>
    <s v="Carol Stream"/>
    <n v="60188"/>
    <d v="2015-01-02T00:00:00"/>
    <d v="2015-01-04T00:00:00"/>
    <n v="2660.1432"/>
    <n v="15"/>
    <n v="3855.28"/>
    <n v="87940"/>
    <s v="High"/>
    <s v="Low Risk"/>
    <s v="Discount Applied"/>
    <s v="Other"/>
    <n v="122"/>
  </r>
  <r>
    <n v="19357"/>
    <x v="3"/>
    <n v="0.02"/>
    <n v="160.97999999999999"/>
    <n v="30"/>
    <n v="1138"/>
    <s v="Malcolm Floyd"/>
    <s v="Delivery Truck"/>
    <s v="Home Office"/>
    <s v="Furniture"/>
    <s v="Chairs &amp; Chairmats"/>
    <s v="Jumbo Drum"/>
    <x v="48"/>
    <n v="0.62"/>
    <s v="United States"/>
    <x v="2"/>
    <s v="Texas"/>
    <s v="The Colony"/>
    <n v="75056"/>
    <d v="2015-02-16T00:00:00"/>
    <d v="2015-02-19T00:00:00"/>
    <n v="-51.116"/>
    <n v="1"/>
    <n v="192.49"/>
    <n v="86574"/>
    <s v="Low"/>
    <s v="Low Risk"/>
    <s v="Discount Applied"/>
    <s v="Other"/>
    <n v="1004"/>
  </r>
  <r>
    <n v="25467"/>
    <x v="3"/>
    <n v="0.05"/>
    <n v="363.25"/>
    <n v="19.989999999999998"/>
    <n v="1142"/>
    <s v="Russell Chan"/>
    <s v="Regular Air"/>
    <s v="Home Office"/>
    <s v="Office Supplies"/>
    <s v="Appliances"/>
    <s v="Small Box"/>
    <x v="451"/>
    <n v="0.56999999999999995"/>
    <s v="United States"/>
    <x v="2"/>
    <s v="Texas"/>
    <s v="Waco"/>
    <n v="76706"/>
    <d v="2015-01-04T00:00:00"/>
    <d v="2015-01-06T00:00:00"/>
    <n v="1766.7795000000001"/>
    <n v="7"/>
    <n v="2560.5500000000002"/>
    <n v="86573"/>
    <s v="High"/>
    <s v="Low Risk"/>
    <s v="Discount Applied"/>
    <s v="Other"/>
    <n v="187"/>
  </r>
  <r>
    <n v="24539"/>
    <x v="3"/>
    <n v="0.01"/>
    <n v="18.97"/>
    <n v="9.5399999999999991"/>
    <n v="1142"/>
    <s v="Russell Chan"/>
    <s v="Regular Air"/>
    <s v="Home Office"/>
    <s v="Office Supplies"/>
    <s v="Paper"/>
    <s v="Small Box"/>
    <x v="62"/>
    <n v="0.37"/>
    <s v="United States"/>
    <x v="2"/>
    <s v="Texas"/>
    <s v="Waco"/>
    <n v="76706"/>
    <d v="2015-06-06T00:00:00"/>
    <d v="2015-06-09T00:00:00"/>
    <n v="85.875"/>
    <n v="11"/>
    <n v="227.67"/>
    <n v="86575"/>
    <s v="High"/>
    <s v="Low Risk"/>
    <s v="Discount Applied"/>
    <s v="Other"/>
    <n v="935"/>
  </r>
  <r>
    <n v="25179"/>
    <x v="4"/>
    <n v="0.05"/>
    <n v="7.59"/>
    <n v="4"/>
    <n v="1151"/>
    <s v="Edna Huang"/>
    <s v="Regular Air"/>
    <s v="Home Office"/>
    <s v="Furniture"/>
    <s v="Office Furnishings"/>
    <s v="Wrap Bag"/>
    <x v="150"/>
    <n v="0.42"/>
    <s v="United States"/>
    <x v="1"/>
    <s v="Massachusetts"/>
    <s v="South Hadley"/>
    <n v="1075"/>
    <d v="2015-06-09T00:00:00"/>
    <d v="2015-06-09T00:00:00"/>
    <n v="6.0926999999999998"/>
    <n v="1"/>
    <n v="8.83"/>
    <n v="91344"/>
    <s v="High"/>
    <s v="Low Risk"/>
    <s v="Discount Applied"/>
    <s v="Other"/>
    <n v="1908"/>
  </r>
  <r>
    <n v="24224"/>
    <x v="2"/>
    <n v="0.09"/>
    <n v="9.11"/>
    <n v="2.15"/>
    <n v="1155"/>
    <s v="Alex Nicholson"/>
    <s v="Express Air"/>
    <s v="Home Office"/>
    <s v="Office Supplies"/>
    <s v="Paper"/>
    <s v="Wrap Bag"/>
    <x v="452"/>
    <n v="0.4"/>
    <s v="United States"/>
    <x v="0"/>
    <s v="California"/>
    <s v="Montebello"/>
    <n v="90640"/>
    <d v="2015-01-02T00:00:00"/>
    <d v="2015-01-04T00:00:00"/>
    <n v="20.299600000000002"/>
    <n v="4"/>
    <n v="34.409999999999997"/>
    <n v="90853"/>
    <s v="High"/>
    <s v="Low Risk"/>
    <s v="Discount Applied"/>
    <s v="Other"/>
    <n v="1671"/>
  </r>
  <r>
    <n v="24225"/>
    <x v="2"/>
    <n v="0.08"/>
    <n v="15.04"/>
    <n v="1.97"/>
    <n v="1155"/>
    <s v="Alex Nicholson"/>
    <s v="Regular Air"/>
    <s v="Home Office"/>
    <s v="Office Supplies"/>
    <s v="Paper"/>
    <s v="Wrap Bag"/>
    <x v="231"/>
    <n v="0.39"/>
    <s v="United States"/>
    <x v="0"/>
    <s v="California"/>
    <s v="Montebello"/>
    <n v="90640"/>
    <d v="2015-01-02T00:00:00"/>
    <d v="2015-01-02T00:00:00"/>
    <n v="108.5163"/>
    <n v="11"/>
    <n v="157.27000000000001"/>
    <n v="90853"/>
    <s v="High"/>
    <s v="Low Risk"/>
    <s v="Discount Applied"/>
    <s v="Other"/>
    <n v="1068"/>
  </r>
  <r>
    <n v="20212"/>
    <x v="0"/>
    <n v="0.06"/>
    <n v="175.99"/>
    <n v="8.99"/>
    <n v="1156"/>
    <s v="Edith Forbes"/>
    <s v="Regular Air"/>
    <s v="Home Office"/>
    <s v="Technology"/>
    <s v="Telephones and Communication"/>
    <s v="Small Box"/>
    <x v="44"/>
    <n v="0.56999999999999995"/>
    <s v="United States"/>
    <x v="1"/>
    <s v="Massachusetts"/>
    <s v="Tewksbury"/>
    <n v="1876"/>
    <d v="2015-02-14T00:00:00"/>
    <d v="2015-02-15T00:00:00"/>
    <n v="48.47148"/>
    <n v="7"/>
    <n v="1013.84"/>
    <n v="90855"/>
    <s v="High"/>
    <s v="Low Risk"/>
    <s v="Discount Applied"/>
    <s v="Other"/>
    <n v="417"/>
  </r>
  <r>
    <n v="20897"/>
    <x v="0"/>
    <n v="0.04"/>
    <n v="100.98"/>
    <n v="35.840000000000003"/>
    <n v="1159"/>
    <s v="Arlene Weeks"/>
    <s v="Delivery Truck"/>
    <s v="Home Office"/>
    <s v="Furniture"/>
    <s v="Bookcases"/>
    <s v="Jumbo Box"/>
    <x v="77"/>
    <n v="0.62"/>
    <s v="United States"/>
    <x v="1"/>
    <s v="New Jersey"/>
    <s v="Union City"/>
    <n v="7086"/>
    <d v="2015-05-20T00:00:00"/>
    <d v="2015-05-21T00:00:00"/>
    <n v="-152.76"/>
    <n v="1"/>
    <n v="110.75"/>
    <n v="90854"/>
    <s v="Low"/>
    <s v="Low Risk"/>
    <s v="Discount Applied"/>
    <s v="Other"/>
    <n v="1196"/>
  </r>
  <r>
    <n v="18860"/>
    <x v="1"/>
    <n v="0.09"/>
    <n v="9.7799999999999994"/>
    <n v="1.39"/>
    <n v="1170"/>
    <s v="Jessie Houston"/>
    <s v="Regular Air"/>
    <s v="Home Office"/>
    <s v="Office Supplies"/>
    <s v="Envelopes"/>
    <s v="Small Box"/>
    <x v="453"/>
    <n v="0.39"/>
    <s v="United States"/>
    <x v="1"/>
    <s v="Delaware"/>
    <s v="Newark"/>
    <n v="19711"/>
    <d v="2015-06-02T00:00:00"/>
    <d v="2015-06-03T00:00:00"/>
    <n v="125.20739999999999"/>
    <n v="19"/>
    <n v="181.46"/>
    <n v="87520"/>
    <s v="High"/>
    <s v="Low Risk"/>
    <s v="Discount Applied"/>
    <s v="Other"/>
    <n v="1022"/>
  </r>
  <r>
    <n v="18861"/>
    <x v="1"/>
    <n v="0"/>
    <n v="200.99"/>
    <n v="8.08"/>
    <n v="1170"/>
    <s v="Jessie Houston"/>
    <s v="Regular Air"/>
    <s v="Home Office"/>
    <s v="Technology"/>
    <s v="Telephones and Communication"/>
    <s v="Small Box"/>
    <x v="454"/>
    <n v="0.59"/>
    <s v="United States"/>
    <x v="1"/>
    <s v="Delaware"/>
    <s v="Newark"/>
    <n v="19711"/>
    <d v="2015-06-02T00:00:00"/>
    <d v="2015-06-04T00:00:00"/>
    <n v="281.53440000000001"/>
    <n v="6"/>
    <n v="1076.3"/>
    <n v="87520"/>
    <s v="High"/>
    <s v="Low Risk"/>
    <s v="No Discount"/>
    <s v="High Profit Non-Standard Shipping"/>
    <n v="400"/>
  </r>
  <r>
    <n v="19182"/>
    <x v="0"/>
    <n v="0.03"/>
    <n v="4.4800000000000004"/>
    <n v="49"/>
    <n v="1178"/>
    <s v="Sandy Hunt"/>
    <s v="Regular Air"/>
    <s v="Home Office"/>
    <s v="Office Supplies"/>
    <s v="Appliances"/>
    <s v="Large Box"/>
    <x v="238"/>
    <n v="0.6"/>
    <s v="United States"/>
    <x v="3"/>
    <s v="Florida"/>
    <s v="Altamonte Springs"/>
    <n v="32701"/>
    <d v="2015-04-09T00:00:00"/>
    <d v="2015-04-11T00:00:00"/>
    <n v="64.265999999999991"/>
    <n v="2"/>
    <n v="21.46"/>
    <n v="89787"/>
    <s v="High"/>
    <s v="Low Risk"/>
    <s v="Discount Applied"/>
    <s v="Other"/>
    <n v="1795"/>
  </r>
  <r>
    <n v="19183"/>
    <x v="0"/>
    <n v="0.06"/>
    <n v="350.99"/>
    <n v="39"/>
    <n v="1178"/>
    <s v="Sandy Hunt"/>
    <s v="Delivery Truck"/>
    <s v="Home Office"/>
    <s v="Furniture"/>
    <s v="Chairs &amp; Chairmats"/>
    <s v="Jumbo Drum"/>
    <x v="455"/>
    <n v="0.55000000000000004"/>
    <s v="United States"/>
    <x v="3"/>
    <s v="Florida"/>
    <s v="Altamonte Springs"/>
    <n v="32701"/>
    <d v="2015-04-09T00:00:00"/>
    <d v="2015-04-11T00:00:00"/>
    <n v="-302.61559999999997"/>
    <n v="10"/>
    <n v="3506.78"/>
    <n v="89787"/>
    <s v="Low"/>
    <s v="Low Risk"/>
    <s v="Discount Applied"/>
    <s v="Other"/>
    <n v="142"/>
  </r>
  <r>
    <n v="19184"/>
    <x v="0"/>
    <n v="0.09"/>
    <n v="40.98"/>
    <n v="6.5"/>
    <n v="1178"/>
    <s v="Sandy Hunt"/>
    <s v="Express Air"/>
    <s v="Home Office"/>
    <s v="Technology"/>
    <s v="Computer Peripherals"/>
    <s v="Small Box"/>
    <x v="456"/>
    <n v="0.74"/>
    <s v="United States"/>
    <x v="3"/>
    <s v="Florida"/>
    <s v="Altamonte Springs"/>
    <n v="32701"/>
    <d v="2015-04-09T00:00:00"/>
    <d v="2015-04-11T00:00:00"/>
    <n v="5.6916000000000002"/>
    <n v="7"/>
    <n v="267.69"/>
    <n v="89787"/>
    <s v="High"/>
    <s v="Low Risk"/>
    <s v="Discount Applied"/>
    <s v="Other"/>
    <n v="868"/>
  </r>
  <r>
    <n v="19185"/>
    <x v="0"/>
    <n v="0.09"/>
    <n v="349.45"/>
    <n v="60"/>
    <n v="1178"/>
    <s v="Sandy Hunt"/>
    <s v="Delivery Truck"/>
    <s v="Home Office"/>
    <s v="Furniture"/>
    <s v="Tables"/>
    <s v="Jumbo Drum"/>
    <x v="356"/>
    <m/>
    <s v="United States"/>
    <x v="3"/>
    <s v="Florida"/>
    <s v="Altamonte Springs"/>
    <n v="32701"/>
    <d v="2015-04-09T00:00:00"/>
    <d v="2015-04-10T00:00:00"/>
    <n v="-369.10999999999996"/>
    <n v="7"/>
    <n v="2307.2600000000002"/>
    <n v="89787"/>
    <s v="Low"/>
    <s v="High Risk"/>
    <s v="Discount Applied"/>
    <s v="Other"/>
    <n v="214"/>
  </r>
  <r>
    <n v="19484"/>
    <x v="0"/>
    <n v="7.0000000000000007E-2"/>
    <n v="2.61"/>
    <n v="0.5"/>
    <n v="1182"/>
    <s v="Jesse Williamson"/>
    <s v="Regular Air"/>
    <s v="Home Office"/>
    <s v="Office Supplies"/>
    <s v="Labels"/>
    <s v="Small Box"/>
    <x v="413"/>
    <n v="0.39"/>
    <s v="United States"/>
    <x v="0"/>
    <s v="Utah"/>
    <s v="Spanish Fork"/>
    <n v="84660"/>
    <d v="2015-05-23T00:00:00"/>
    <d v="2015-05-23T00:00:00"/>
    <n v="27.013499999999997"/>
    <n v="15"/>
    <n v="39.15"/>
    <n v="86913"/>
    <s v="High"/>
    <s v="Low Risk"/>
    <s v="Discount Applied"/>
    <s v="Other"/>
    <n v="1628"/>
  </r>
  <r>
    <n v="21522"/>
    <x v="1"/>
    <n v="0.04"/>
    <n v="35.99"/>
    <n v="3.3"/>
    <n v="1183"/>
    <s v="Becky O'Brien"/>
    <s v="Regular Air"/>
    <s v="Home Office"/>
    <s v="Technology"/>
    <s v="Telephones and Communication"/>
    <s v="Small Pack"/>
    <x v="457"/>
    <n v="0.39"/>
    <s v="United States"/>
    <x v="0"/>
    <s v="Utah"/>
    <s v="Springville"/>
    <n v="84663"/>
    <d v="2015-06-29T00:00:00"/>
    <d v="2015-06-29T00:00:00"/>
    <n v="184.19549999999998"/>
    <n v="9"/>
    <n v="266.95"/>
    <n v="86914"/>
    <s v="High"/>
    <s v="Low Risk"/>
    <s v="Discount Applied"/>
    <s v="Other"/>
    <n v="872"/>
  </r>
  <r>
    <n v="22190"/>
    <x v="3"/>
    <n v="0"/>
    <n v="6783.02"/>
    <n v="24.49"/>
    <n v="1185"/>
    <s v="Lee Xu"/>
    <s v="Regular Air"/>
    <s v="Home Office"/>
    <s v="Technology"/>
    <s v="Office Machines"/>
    <s v="Large Box"/>
    <x v="458"/>
    <n v="0.39"/>
    <s v="United States"/>
    <x v="3"/>
    <s v="Alabama"/>
    <s v="Madison"/>
    <n v="35756"/>
    <d v="2015-03-21T00:00:00"/>
    <d v="2015-03-22T00:00:00"/>
    <n v="4.1099999999999994"/>
    <n v="3"/>
    <n v="20552.55"/>
    <n v="85938"/>
    <s v="High"/>
    <s v="Low Risk"/>
    <s v="No Discount"/>
    <s v="Other"/>
    <n v="6"/>
  </r>
  <r>
    <n v="20764"/>
    <x v="1"/>
    <n v="0.08"/>
    <n v="11.7"/>
    <n v="6.96"/>
    <n v="1185"/>
    <s v="Lee Xu"/>
    <s v="Regular Air"/>
    <s v="Home Office"/>
    <s v="Office Supplies"/>
    <s v="Appliances"/>
    <s v="Medium Box"/>
    <x v="459"/>
    <n v="0.5"/>
    <s v="United States"/>
    <x v="3"/>
    <s v="Alabama"/>
    <s v="Madison"/>
    <n v="35756"/>
    <d v="2015-04-10T00:00:00"/>
    <d v="2015-04-13T00:00:00"/>
    <n v="28.565999999999999"/>
    <n v="8"/>
    <n v="87.8"/>
    <n v="85940"/>
    <s v="High"/>
    <s v="Low Risk"/>
    <s v="Discount Applied"/>
    <s v="Other"/>
    <n v="1296"/>
  </r>
  <r>
    <n v="24358"/>
    <x v="2"/>
    <n v="7.0000000000000007E-2"/>
    <n v="400.97"/>
    <n v="48.26"/>
    <n v="1186"/>
    <s v="Glenda Herbert"/>
    <s v="Delivery Truck"/>
    <s v="Home Office"/>
    <s v="Technology"/>
    <s v="Office Machines"/>
    <s v="Jumbo Box"/>
    <x v="460"/>
    <n v="0.36"/>
    <s v="United States"/>
    <x v="0"/>
    <s v="California"/>
    <s v="Huntington Beach"/>
    <n v="92646"/>
    <d v="2015-04-09T00:00:00"/>
    <d v="2015-04-10T00:00:00"/>
    <n v="2581.5590999999995"/>
    <n v="10"/>
    <n v="3741.39"/>
    <n v="85939"/>
    <s v="High"/>
    <s v="Low Risk"/>
    <s v="Discount Applied"/>
    <s v="Other"/>
    <n v="130"/>
  </r>
  <r>
    <n v="18829"/>
    <x v="4"/>
    <n v="0.06"/>
    <n v="10.89"/>
    <n v="4.5"/>
    <n v="1189"/>
    <s v="Dwight Stephenson"/>
    <s v="Regular Air"/>
    <s v="Home Office"/>
    <s v="Office Supplies"/>
    <s v="Appliances"/>
    <s v="Small Box"/>
    <x v="76"/>
    <n v="0.59"/>
    <s v="United States"/>
    <x v="0"/>
    <s v="California"/>
    <s v="Huntington Beach"/>
    <n v="92646"/>
    <d v="2015-06-17T00:00:00"/>
    <d v="2015-06-22T00:00:00"/>
    <n v="-25.112000000000002"/>
    <n v="14"/>
    <n v="149.32"/>
    <n v="87584"/>
    <s v="Low"/>
    <s v="Low Risk"/>
    <s v="Discount Applied"/>
    <s v="Other"/>
    <n v="1088"/>
  </r>
  <r>
    <n v="18830"/>
    <x v="4"/>
    <n v="0.03"/>
    <n v="10.64"/>
    <n v="5.16"/>
    <n v="1189"/>
    <s v="Dwight Stephenson"/>
    <s v="Regular Air"/>
    <s v="Home Office"/>
    <s v="Furniture"/>
    <s v="Office Furnishings"/>
    <s v="Small Box"/>
    <x v="304"/>
    <n v="0.56999999999999995"/>
    <s v="United States"/>
    <x v="0"/>
    <s v="California"/>
    <s v="Huntington Beach"/>
    <n v="92646"/>
    <d v="2015-06-17T00:00:00"/>
    <d v="2015-06-22T00:00:00"/>
    <n v="17.376000000000001"/>
    <n v="16"/>
    <n v="177.01"/>
    <n v="87584"/>
    <s v="High"/>
    <s v="Low Risk"/>
    <s v="Discount Applied"/>
    <s v="Other"/>
    <n v="1028"/>
  </r>
  <r>
    <n v="18831"/>
    <x v="4"/>
    <n v="0.03"/>
    <n v="7.96"/>
    <n v="4.95"/>
    <n v="1189"/>
    <s v="Dwight Stephenson"/>
    <s v="Regular Air"/>
    <s v="Home Office"/>
    <s v="Furniture"/>
    <s v="Office Furnishings"/>
    <s v="Small Box"/>
    <x v="461"/>
    <n v="0.41"/>
    <s v="United States"/>
    <x v="0"/>
    <s v="California"/>
    <s v="Huntington Beach"/>
    <n v="92646"/>
    <d v="2015-06-17T00:00:00"/>
    <d v="2015-06-19T00:00:00"/>
    <n v="24.260399999999997"/>
    <n v="4"/>
    <n v="35.159999999999997"/>
    <n v="87584"/>
    <s v="High"/>
    <s v="Low Risk"/>
    <s v="Discount Applied"/>
    <s v="Other"/>
    <n v="1664"/>
  </r>
  <r>
    <n v="19553"/>
    <x v="4"/>
    <n v="0.03"/>
    <n v="28.53"/>
    <n v="1.49"/>
    <n v="1191"/>
    <s v="John Morse"/>
    <s v="Regular Air"/>
    <s v="Home Office"/>
    <s v="Office Supplies"/>
    <s v="Binders and Binder Accessories"/>
    <s v="Small Box"/>
    <x v="107"/>
    <n v="0.38"/>
    <s v="United States"/>
    <x v="1"/>
    <s v="Connecticut"/>
    <s v="New Britain"/>
    <n v="6050"/>
    <d v="2015-06-28T00:00:00"/>
    <d v="2015-07-01T00:00:00"/>
    <n v="59.440499999999993"/>
    <n v="3"/>
    <n v="88.84"/>
    <n v="87587"/>
    <s v="High"/>
    <s v="Low Risk"/>
    <s v="Discount Applied"/>
    <s v="Other"/>
    <n v="1290"/>
  </r>
  <r>
    <n v="830"/>
    <x v="4"/>
    <n v="0.03"/>
    <n v="10.64"/>
    <n v="5.16"/>
    <n v="1193"/>
    <s v="Louis Parrish"/>
    <s v="Regular Air"/>
    <s v="Home Office"/>
    <s v="Furniture"/>
    <s v="Office Furnishings"/>
    <s v="Small Box"/>
    <x v="304"/>
    <n v="0.56999999999999995"/>
    <s v="United States"/>
    <x v="1"/>
    <s v="District of Columbia"/>
    <s v="Washington"/>
    <n v="20016"/>
    <d v="2015-06-17T00:00:00"/>
    <d v="2015-06-22T00:00:00"/>
    <n v="14.48"/>
    <n v="63"/>
    <n v="696.96"/>
    <n v="5984"/>
    <s v="High"/>
    <s v="Low Risk"/>
    <s v="Discount Applied"/>
    <s v="Other"/>
    <n v="532"/>
  </r>
  <r>
    <n v="831"/>
    <x v="4"/>
    <n v="0.03"/>
    <n v="7.96"/>
    <n v="4.95"/>
    <n v="1193"/>
    <s v="Louis Parrish"/>
    <s v="Regular Air"/>
    <s v="Home Office"/>
    <s v="Furniture"/>
    <s v="Office Furnishings"/>
    <s v="Small Box"/>
    <x v="461"/>
    <n v="0.41"/>
    <s v="United States"/>
    <x v="1"/>
    <s v="District of Columbia"/>
    <s v="Washington"/>
    <n v="20016"/>
    <d v="2015-06-17T00:00:00"/>
    <d v="2015-06-19T00:00:00"/>
    <n v="22.25"/>
    <n v="17"/>
    <n v="149.41"/>
    <n v="5984"/>
    <s v="High"/>
    <s v="Low Risk"/>
    <s v="Discount Applied"/>
    <s v="Other"/>
    <n v="1087"/>
  </r>
  <r>
    <n v="4131"/>
    <x v="0"/>
    <n v="0.05"/>
    <n v="52.4"/>
    <n v="16.11"/>
    <n v="1193"/>
    <s v="Louis Parrish"/>
    <s v="Regular Air"/>
    <s v="Home Office"/>
    <s v="Office Supplies"/>
    <s v="Binders and Binder Accessories"/>
    <s v="Small Box"/>
    <x v="462"/>
    <n v="0.39"/>
    <s v="United States"/>
    <x v="1"/>
    <s v="District of Columbia"/>
    <s v="Washington"/>
    <n v="20016"/>
    <d v="2015-02-25T00:00:00"/>
    <d v="2015-02-27T00:00:00"/>
    <n v="592.52650000000006"/>
    <n v="85"/>
    <n v="4556.63"/>
    <n v="29350"/>
    <s v="High"/>
    <s v="Low Risk"/>
    <s v="Discount Applied"/>
    <s v="Other"/>
    <n v="107"/>
  </r>
  <r>
    <n v="4133"/>
    <x v="0"/>
    <n v="0.05"/>
    <n v="36.549999999999997"/>
    <n v="13.89"/>
    <n v="1193"/>
    <s v="Louis Parrish"/>
    <s v="Express Air"/>
    <s v="Home Office"/>
    <s v="Office Supplies"/>
    <s v="Pens &amp; Art Supplies"/>
    <s v="Wrap Bag"/>
    <x v="463"/>
    <n v="0.41"/>
    <s v="United States"/>
    <x v="1"/>
    <s v="District of Columbia"/>
    <s v="Washington"/>
    <n v="20016"/>
    <d v="2015-02-25T00:00:00"/>
    <d v="2015-02-26T00:00:00"/>
    <n v="232.8"/>
    <n v="83"/>
    <n v="2948.61"/>
    <n v="29350"/>
    <s v="High"/>
    <s v="Low Risk"/>
    <s v="Discount Applied"/>
    <s v="Other"/>
    <n v="159"/>
  </r>
  <r>
    <n v="5468"/>
    <x v="1"/>
    <n v="0.03"/>
    <n v="5.98"/>
    <n v="1.49"/>
    <n v="1193"/>
    <s v="Louis Parrish"/>
    <s v="Regular Air"/>
    <s v="Home Office"/>
    <s v="Office Supplies"/>
    <s v="Binders and Binder Accessories"/>
    <s v="Small Box"/>
    <x v="370"/>
    <n v="0.39"/>
    <s v="United States"/>
    <x v="1"/>
    <s v="District of Columbia"/>
    <s v="Washington"/>
    <n v="20016"/>
    <d v="2015-05-01T00:00:00"/>
    <d v="2015-05-03T00:00:00"/>
    <n v="38.08"/>
    <n v="85"/>
    <n v="517.85"/>
    <n v="38852"/>
    <s v="High"/>
    <s v="Low Risk"/>
    <s v="Discount Applied"/>
    <s v="Other"/>
    <n v="630"/>
  </r>
  <r>
    <n v="1552"/>
    <x v="4"/>
    <n v="0.09"/>
    <n v="49.99"/>
    <n v="19.989999999999998"/>
    <n v="1193"/>
    <s v="Louis Parrish"/>
    <s v="Regular Air"/>
    <s v="Home Office"/>
    <s v="Technology"/>
    <s v="Computer Peripherals"/>
    <s v="Small Box"/>
    <x v="84"/>
    <n v="0.41"/>
    <s v="United States"/>
    <x v="1"/>
    <s v="District of Columbia"/>
    <s v="Washington"/>
    <n v="20016"/>
    <d v="2015-06-28T00:00:00"/>
    <d v="2015-06-30T00:00:00"/>
    <n v="-17.03"/>
    <n v="48"/>
    <n v="2373.3200000000002"/>
    <n v="11206"/>
    <s v="Low"/>
    <s v="Low Risk"/>
    <s v="Discount Applied"/>
    <s v="Other"/>
    <n v="204"/>
  </r>
  <r>
    <n v="1553"/>
    <x v="4"/>
    <n v="0.03"/>
    <n v="28.53"/>
    <n v="1.49"/>
    <n v="1193"/>
    <s v="Louis Parrish"/>
    <s v="Regular Air"/>
    <s v="Home Office"/>
    <s v="Office Supplies"/>
    <s v="Binders and Binder Accessories"/>
    <s v="Small Box"/>
    <x v="107"/>
    <n v="0.38"/>
    <s v="United States"/>
    <x v="1"/>
    <s v="District of Columbia"/>
    <s v="Washington"/>
    <n v="20016"/>
    <d v="2015-06-28T00:00:00"/>
    <d v="2015-07-01T00:00:00"/>
    <n v="39.626999999999995"/>
    <n v="11"/>
    <n v="325.73"/>
    <n v="11206"/>
    <s v="High"/>
    <s v="Low Risk"/>
    <s v="Discount Applied"/>
    <s v="Other"/>
    <n v="795"/>
  </r>
  <r>
    <n v="23468"/>
    <x v="1"/>
    <n v="0.03"/>
    <n v="5.98"/>
    <n v="1.49"/>
    <n v="1194"/>
    <s v="Sidney Brewer"/>
    <s v="Regular Air"/>
    <s v="Home Office"/>
    <s v="Office Supplies"/>
    <s v="Binders and Binder Accessories"/>
    <s v="Small Box"/>
    <x v="370"/>
    <n v="0.39"/>
    <s v="United States"/>
    <x v="3"/>
    <s v="Florida"/>
    <s v="Immokalee"/>
    <n v="34142"/>
    <d v="2015-05-01T00:00:00"/>
    <d v="2015-05-03T00:00:00"/>
    <n v="20.495999999999995"/>
    <n v="21"/>
    <n v="127.94"/>
    <n v="87586"/>
    <s v="High"/>
    <s v="Low Risk"/>
    <s v="Discount Applied"/>
    <s v="Other"/>
    <n v="1141"/>
  </r>
  <r>
    <n v="19358"/>
    <x v="0"/>
    <n v="0.08"/>
    <n v="355.98"/>
    <n v="58.92"/>
    <n v="1197"/>
    <s v="Grace McNeill Hunt"/>
    <s v="Delivery Truck"/>
    <s v="Home Office"/>
    <s v="Furniture"/>
    <s v="Chairs &amp; Chairmats"/>
    <s v="Jumbo Drum"/>
    <x v="464"/>
    <n v="0.64"/>
    <s v="United States"/>
    <x v="1"/>
    <s v="Massachusetts"/>
    <s v="Sudbury"/>
    <n v="1776"/>
    <d v="2015-03-18T00:00:00"/>
    <d v="2015-03-20T00:00:00"/>
    <n v="103.83"/>
    <n v="4"/>
    <n v="1350.94"/>
    <n v="87583"/>
    <s v="High"/>
    <s v="Low Risk"/>
    <s v="Discount Applied"/>
    <s v="Other"/>
    <n v="339"/>
  </r>
  <r>
    <n v="22132"/>
    <x v="0"/>
    <n v="0.1"/>
    <n v="15.14"/>
    <n v="4.53"/>
    <n v="1199"/>
    <s v="Edward Lamm"/>
    <s v="Regular Air"/>
    <s v="Home Office"/>
    <s v="Office Supplies"/>
    <s v="Storage &amp; Organization"/>
    <s v="Small Box"/>
    <x v="436"/>
    <n v="0.81"/>
    <s v="United States"/>
    <x v="1"/>
    <s v="New Hampshire"/>
    <s v="Nashua"/>
    <n v="3060"/>
    <d v="2015-02-25T00:00:00"/>
    <d v="2015-02-28T00:00:00"/>
    <n v="-24.897600000000001"/>
    <n v="5"/>
    <n v="75.17"/>
    <n v="87585"/>
    <s v="Low"/>
    <s v="Low Risk"/>
    <s v="Discount Applied"/>
    <s v="Other"/>
    <n v="1364"/>
  </r>
  <r>
    <n v="22131"/>
    <x v="0"/>
    <n v="0.05"/>
    <n v="52.4"/>
    <n v="16.11"/>
    <n v="1200"/>
    <s v="Beth English"/>
    <s v="Regular Air"/>
    <s v="Home Office"/>
    <s v="Office Supplies"/>
    <s v="Binders and Binder Accessories"/>
    <s v="Small Box"/>
    <x v="462"/>
    <n v="0.39"/>
    <s v="United States"/>
    <x v="1"/>
    <s v="New Jersey"/>
    <s v="Elmwood Park"/>
    <n v="7407"/>
    <d v="2015-02-25T00:00:00"/>
    <d v="2015-02-27T00:00:00"/>
    <n v="776.7743999999999"/>
    <n v="21"/>
    <n v="1125.76"/>
    <n v="87585"/>
    <s v="High"/>
    <s v="Low Risk"/>
    <s v="Discount Applied"/>
    <s v="Other"/>
    <n v="393"/>
  </r>
  <r>
    <n v="22133"/>
    <x v="0"/>
    <n v="0.05"/>
    <n v="36.549999999999997"/>
    <n v="13.89"/>
    <n v="1202"/>
    <s v="Faye Wolf"/>
    <s v="Express Air"/>
    <s v="Home Office"/>
    <s v="Office Supplies"/>
    <s v="Pens &amp; Art Supplies"/>
    <s v="Wrap Bag"/>
    <x v="463"/>
    <n v="0.41"/>
    <s v="United States"/>
    <x v="1"/>
    <s v="New Jersey"/>
    <s v="South Orange"/>
    <n v="7079"/>
    <d v="2015-02-25T00:00:00"/>
    <d v="2015-02-26T00:00:00"/>
    <n v="344.54399999999998"/>
    <n v="21"/>
    <n v="746.03"/>
    <n v="87585"/>
    <s v="High"/>
    <s v="Low Risk"/>
    <s v="Discount Applied"/>
    <s v="Other"/>
    <n v="509"/>
  </r>
  <r>
    <n v="19552"/>
    <x v="4"/>
    <n v="0.09"/>
    <n v="49.99"/>
    <n v="19.989999999999998"/>
    <n v="1203"/>
    <s v="Judy Merritt"/>
    <s v="Regular Air"/>
    <s v="Home Office"/>
    <s v="Technology"/>
    <s v="Computer Peripherals"/>
    <s v="Small Box"/>
    <x v="84"/>
    <n v="0.41"/>
    <s v="United States"/>
    <x v="1"/>
    <s v="Rhode Island"/>
    <s v="Cranston"/>
    <n v="2920"/>
    <d v="2015-06-28T00:00:00"/>
    <d v="2015-06-30T00:00:00"/>
    <n v="-8.5150000000000006"/>
    <n v="12"/>
    <n v="593.33000000000004"/>
    <n v="87587"/>
    <s v="Low"/>
    <s v="Low Risk"/>
    <s v="Discount Applied"/>
    <s v="Other"/>
    <n v="591"/>
  </r>
  <r>
    <n v="18636"/>
    <x v="4"/>
    <n v="0.01"/>
    <n v="3.08"/>
    <n v="0.5"/>
    <n v="1211"/>
    <s v="Debra Proctor"/>
    <s v="Regular Air"/>
    <s v="Home Office"/>
    <s v="Office Supplies"/>
    <s v="Labels"/>
    <s v="Small Box"/>
    <x v="465"/>
    <n v="0.37"/>
    <s v="United States"/>
    <x v="2"/>
    <s v="Indiana"/>
    <s v="Fort Wayne"/>
    <n v="46806"/>
    <d v="2015-02-01T00:00:00"/>
    <d v="2015-02-06T00:00:00"/>
    <n v="9.0045000000000002"/>
    <n v="4"/>
    <n v="13.05"/>
    <n v="88598"/>
    <s v="High"/>
    <s v="Low Risk"/>
    <s v="Discount Applied"/>
    <s v="Other"/>
    <n v="1882"/>
  </r>
  <r>
    <n v="22528"/>
    <x v="0"/>
    <n v="0.08"/>
    <n v="4.91"/>
    <n v="4.97"/>
    <n v="1212"/>
    <s v="Eileen Fletcher"/>
    <s v="Regular Air"/>
    <s v="Home Office"/>
    <s v="Office Supplies"/>
    <s v="Binders and Binder Accessories"/>
    <s v="Small Box"/>
    <x v="466"/>
    <n v="0.38"/>
    <s v="United States"/>
    <x v="2"/>
    <s v="Indiana"/>
    <s v="Gary"/>
    <n v="46404"/>
    <d v="2015-01-15T00:00:00"/>
    <d v="2015-01-16T00:00:00"/>
    <n v="-99.762500000000003"/>
    <n v="12"/>
    <n v="58.95"/>
    <n v="88600"/>
    <s v="Low"/>
    <s v="Low Risk"/>
    <s v="Discount Applied"/>
    <s v="Other"/>
    <n v="1462"/>
  </r>
  <r>
    <n v="22529"/>
    <x v="0"/>
    <n v="0.01"/>
    <n v="3499.99"/>
    <n v="24.49"/>
    <n v="1212"/>
    <s v="Eileen Fletcher"/>
    <s v="Regular Air"/>
    <s v="Home Office"/>
    <s v="Technology"/>
    <s v="Copiers and Fax"/>
    <s v="Large Box"/>
    <x v="467"/>
    <n v="0.37"/>
    <s v="United States"/>
    <x v="2"/>
    <s v="Indiana"/>
    <s v="Gary"/>
    <n v="46404"/>
    <d v="2015-01-15T00:00:00"/>
    <d v="2015-01-16T00:00:00"/>
    <n v="-3061.82"/>
    <n v="1"/>
    <n v="3672.89"/>
    <n v="88600"/>
    <s v="Low"/>
    <s v="Low Risk"/>
    <s v="Discount Applied"/>
    <s v="Other"/>
    <n v="134"/>
  </r>
  <r>
    <n v="24270"/>
    <x v="4"/>
    <n v="7.0000000000000007E-2"/>
    <n v="29.89"/>
    <n v="1.99"/>
    <n v="1213"/>
    <s v="Jeremy Pratt"/>
    <s v="Express Air"/>
    <s v="Home Office"/>
    <s v="Technology"/>
    <s v="Computer Peripherals"/>
    <s v="Small Pack"/>
    <x v="468"/>
    <n v="0.5"/>
    <s v="United States"/>
    <x v="2"/>
    <s v="Indiana"/>
    <s v="Granger"/>
    <n v="46530"/>
    <d v="2015-02-04T00:00:00"/>
    <d v="2015-02-09T00:00:00"/>
    <n v="258.6189"/>
    <n v="13"/>
    <n v="374.81"/>
    <n v="88599"/>
    <s v="High"/>
    <s v="Low Risk"/>
    <s v="Discount Applied"/>
    <s v="Other"/>
    <n v="743"/>
  </r>
  <r>
    <n v="24271"/>
    <x v="4"/>
    <n v="0.03"/>
    <n v="8.34"/>
    <n v="4.82"/>
    <n v="1213"/>
    <s v="Jeremy Pratt"/>
    <s v="Regular Air"/>
    <s v="Home Office"/>
    <s v="Office Supplies"/>
    <s v="Paper"/>
    <s v="Small Box"/>
    <x v="329"/>
    <n v="0.4"/>
    <s v="United States"/>
    <x v="2"/>
    <s v="Indiana"/>
    <s v="Granger"/>
    <n v="46530"/>
    <d v="2015-02-04T00:00:00"/>
    <d v="2015-02-08T00:00:00"/>
    <n v="-6.71"/>
    <n v="5"/>
    <n v="43.27"/>
    <n v="88599"/>
    <s v="Low"/>
    <s v="Low Risk"/>
    <s v="Discount Applied"/>
    <s v="Other"/>
    <n v="1588"/>
  </r>
  <r>
    <n v="22530"/>
    <x v="0"/>
    <n v="0.03"/>
    <n v="5.84"/>
    <n v="1.2"/>
    <n v="1213"/>
    <s v="Jeremy Pratt"/>
    <s v="Regular Air"/>
    <s v="Home Office"/>
    <s v="Office Supplies"/>
    <s v="Pens &amp; Art Supplies"/>
    <s v="Wrap Bag"/>
    <x v="469"/>
    <n v="0.55000000000000004"/>
    <s v="United States"/>
    <x v="2"/>
    <s v="Indiana"/>
    <s v="Granger"/>
    <n v="46530"/>
    <d v="2015-01-15T00:00:00"/>
    <d v="2015-01-17T00:00:00"/>
    <n v="-9.9999999999997868E-3"/>
    <n v="2"/>
    <n v="11.74"/>
    <n v="88600"/>
    <s v="Low"/>
    <s v="Low Risk"/>
    <s v="Discount Applied"/>
    <s v="Other"/>
    <n v="1889"/>
  </r>
  <r>
    <n v="7632"/>
    <x v="3"/>
    <n v="0.09"/>
    <n v="130.97999999999999"/>
    <n v="30"/>
    <n v="1217"/>
    <s v="Billy Perry Browning"/>
    <s v="Delivery Truck"/>
    <s v="Home Office"/>
    <s v="Furniture"/>
    <s v="Chairs &amp; Chairmats"/>
    <s v="Jumbo Drum"/>
    <x v="185"/>
    <n v="0.78"/>
    <s v="United States"/>
    <x v="1"/>
    <s v="Massachusetts"/>
    <s v="Boston"/>
    <n v="2112"/>
    <d v="2015-04-28T00:00:00"/>
    <d v="2015-05-01T00:00:00"/>
    <n v="-421.76"/>
    <n v="41"/>
    <n v="5258.94"/>
    <n v="54595"/>
    <s v="Low"/>
    <s v="Low Risk"/>
    <s v="Discount Applied"/>
    <s v="Other"/>
    <n v="87"/>
  </r>
  <r>
    <n v="25631"/>
    <x v="3"/>
    <n v="0.02"/>
    <n v="8.34"/>
    <n v="2.64"/>
    <n v="1226"/>
    <s v="Ken Cash"/>
    <s v="Regular Air"/>
    <s v="Home Office"/>
    <s v="Office Supplies"/>
    <s v="Scissors, Rulers and Trimmers"/>
    <s v="Small Pack"/>
    <x v="120"/>
    <n v="0.59"/>
    <s v="United States"/>
    <x v="1"/>
    <s v="Rhode Island"/>
    <s v="Pawtucket"/>
    <n v="2861"/>
    <d v="2015-04-28T00:00:00"/>
    <d v="2015-04-30T00:00:00"/>
    <n v="6.79"/>
    <n v="8"/>
    <n v="66.739999999999995"/>
    <n v="90800"/>
    <s v="High"/>
    <s v="Low Risk"/>
    <s v="Discount Applied"/>
    <s v="Other"/>
    <n v="1412"/>
  </r>
  <r>
    <n v="25632"/>
    <x v="3"/>
    <n v="0.09"/>
    <n v="130.97999999999999"/>
    <n v="30"/>
    <n v="1227"/>
    <s v="Elsie Hwang"/>
    <s v="Delivery Truck"/>
    <s v="Home Office"/>
    <s v="Furniture"/>
    <s v="Chairs &amp; Chairmats"/>
    <s v="Jumbo Drum"/>
    <x v="185"/>
    <n v="0.78"/>
    <s v="United States"/>
    <x v="1"/>
    <s v="Vermont"/>
    <s v="South Burlington"/>
    <n v="5403"/>
    <d v="2015-04-28T00:00:00"/>
    <d v="2015-05-01T00:00:00"/>
    <n v="-421.76"/>
    <n v="10"/>
    <n v="1282.67"/>
    <n v="90800"/>
    <s v="Low"/>
    <s v="Low Risk"/>
    <s v="Discount Applied"/>
    <s v="Other"/>
    <n v="353"/>
  </r>
  <r>
    <n v="7810"/>
    <x v="3"/>
    <n v="0"/>
    <n v="7.1"/>
    <n v="6.05"/>
    <n v="1228"/>
    <s v="Hazel Jennings"/>
    <s v="Regular Air"/>
    <s v="Home Office"/>
    <s v="Office Supplies"/>
    <s v="Binders and Binder Accessories"/>
    <s v="Small Box"/>
    <x v="227"/>
    <n v="0.39"/>
    <s v="United States"/>
    <x v="1"/>
    <s v="Pennsylvania"/>
    <s v="Philadelphia"/>
    <n v="19140"/>
    <d v="2015-02-16T00:00:00"/>
    <d v="2015-02-17T00:00:00"/>
    <n v="-60.145000000000003"/>
    <n v="28"/>
    <n v="208.83"/>
    <n v="55874"/>
    <s v="Low"/>
    <s v="Low Risk"/>
    <s v="No Discount"/>
    <s v="Other"/>
    <n v="964"/>
  </r>
  <r>
    <n v="7811"/>
    <x v="3"/>
    <n v="0.01"/>
    <n v="4.9800000000000004"/>
    <n v="4.62"/>
    <n v="1228"/>
    <s v="Hazel Jennings"/>
    <s v="Express Air"/>
    <s v="Home Office"/>
    <s v="Technology"/>
    <s v="Computer Peripherals"/>
    <s v="Small Pack"/>
    <x v="139"/>
    <n v="0.64"/>
    <s v="United States"/>
    <x v="1"/>
    <s v="Pennsylvania"/>
    <s v="Philadelphia"/>
    <n v="19140"/>
    <d v="2015-02-16T00:00:00"/>
    <d v="2015-02-18T00:00:00"/>
    <n v="-111.72"/>
    <n v="41"/>
    <n v="228.3"/>
    <n v="55874"/>
    <s v="Low"/>
    <s v="Low Risk"/>
    <s v="Discount Applied"/>
    <s v="Other"/>
    <n v="933"/>
  </r>
  <r>
    <n v="7812"/>
    <x v="3"/>
    <n v="0.06"/>
    <n v="5.68"/>
    <n v="1.39"/>
    <n v="1228"/>
    <s v="Hazel Jennings"/>
    <s v="Regular Air"/>
    <s v="Home Office"/>
    <s v="Office Supplies"/>
    <s v="Envelopes"/>
    <s v="Small Box"/>
    <x v="360"/>
    <n v="0.38"/>
    <s v="United States"/>
    <x v="1"/>
    <s v="Pennsylvania"/>
    <s v="Philadelphia"/>
    <n v="19140"/>
    <d v="2015-02-16T00:00:00"/>
    <d v="2015-02-16T00:00:00"/>
    <n v="33.01"/>
    <n v="24"/>
    <n v="129.53"/>
    <n v="55874"/>
    <s v="High"/>
    <s v="Low Risk"/>
    <s v="Discount Applied"/>
    <s v="Other"/>
    <n v="1137"/>
  </r>
  <r>
    <n v="25811"/>
    <x v="3"/>
    <n v="0.01"/>
    <n v="4.9800000000000004"/>
    <n v="4.62"/>
    <n v="1229"/>
    <s v="Patrick Byrne"/>
    <s v="Express Air"/>
    <s v="Home Office"/>
    <s v="Technology"/>
    <s v="Computer Peripherals"/>
    <s v="Small Pack"/>
    <x v="139"/>
    <n v="0.64"/>
    <s v="United States"/>
    <x v="2"/>
    <s v="Texas"/>
    <s v="Sulphur Springs"/>
    <n v="75482"/>
    <d v="2015-02-16T00:00:00"/>
    <d v="2015-02-18T00:00:00"/>
    <n v="-111.72"/>
    <n v="10"/>
    <n v="55.68"/>
    <n v="90378"/>
    <s v="Low"/>
    <s v="Low Risk"/>
    <s v="Discount Applied"/>
    <s v="Other"/>
    <n v="1492"/>
  </r>
  <r>
    <n v="21206"/>
    <x v="2"/>
    <n v="0.1"/>
    <n v="120.98"/>
    <n v="9.07"/>
    <n v="1233"/>
    <s v="Gary Hester"/>
    <s v="Express Air"/>
    <s v="Home Office"/>
    <s v="Office Supplies"/>
    <s v="Binders and Binder Accessories"/>
    <s v="Small Box"/>
    <x v="470"/>
    <n v="0.35"/>
    <s v="United States"/>
    <x v="2"/>
    <s v="Texas"/>
    <s v="Flower Mound"/>
    <n v="75028"/>
    <d v="2015-04-09T00:00:00"/>
    <d v="2015-04-11T00:00:00"/>
    <n v="297.45715999999999"/>
    <n v="5"/>
    <n v="568.24"/>
    <n v="89375"/>
    <s v="High"/>
    <s v="Low Risk"/>
    <s v="Discount Applied"/>
    <s v="Other"/>
    <n v="604"/>
  </r>
  <r>
    <n v="21207"/>
    <x v="2"/>
    <n v="0.02"/>
    <n v="152.47999999999999"/>
    <n v="6.5"/>
    <n v="1233"/>
    <s v="Gary Hester"/>
    <s v="Express Air"/>
    <s v="Home Office"/>
    <s v="Technology"/>
    <s v="Computer Peripherals"/>
    <s v="Small Box"/>
    <x v="208"/>
    <n v="0.74"/>
    <s v="United States"/>
    <x v="2"/>
    <s v="Texas"/>
    <s v="Flower Mound"/>
    <n v="75028"/>
    <d v="2015-04-09T00:00:00"/>
    <d v="2015-04-11T00:00:00"/>
    <n v="-564.60239999999999"/>
    <n v="1"/>
    <n v="162.91"/>
    <n v="89375"/>
    <s v="Low"/>
    <s v="Low Risk"/>
    <s v="Discount Applied"/>
    <s v="Other"/>
    <n v="1052"/>
  </r>
  <r>
    <n v="19874"/>
    <x v="0"/>
    <n v="0.09"/>
    <n v="99.99"/>
    <n v="19.989999999999998"/>
    <n v="1233"/>
    <s v="Gary Hester"/>
    <s v="Regular Air"/>
    <s v="Home Office"/>
    <s v="Technology"/>
    <s v="Computer Peripherals"/>
    <s v="Small Box"/>
    <x v="419"/>
    <n v="0.52"/>
    <s v="United States"/>
    <x v="2"/>
    <s v="Texas"/>
    <s v="Flower Mound"/>
    <n v="75028"/>
    <d v="2015-06-04T00:00:00"/>
    <d v="2015-06-06T00:00:00"/>
    <n v="-161.47499999999999"/>
    <n v="1"/>
    <n v="97.65"/>
    <n v="89376"/>
    <s v="Low"/>
    <s v="Low Risk"/>
    <s v="Discount Applied"/>
    <s v="Other"/>
    <n v="1253"/>
  </r>
  <r>
    <n v="19875"/>
    <x v="0"/>
    <n v="0.04"/>
    <n v="205.99"/>
    <n v="5.26"/>
    <n v="1233"/>
    <s v="Gary Hester"/>
    <s v="Regular Air"/>
    <s v="Home Office"/>
    <s v="Technology"/>
    <s v="Telephones and Communication"/>
    <s v="Small Box"/>
    <x v="291"/>
    <n v="0.56000000000000005"/>
    <s v="United States"/>
    <x v="2"/>
    <s v="Texas"/>
    <s v="Flower Mound"/>
    <n v="75028"/>
    <d v="2015-06-04T00:00:00"/>
    <d v="2015-06-05T00:00:00"/>
    <n v="-0.81400000000001005"/>
    <n v="6"/>
    <n v="1018.61"/>
    <n v="89376"/>
    <s v="Low"/>
    <s v="Low Risk"/>
    <s v="Discount Applied"/>
    <s v="Other"/>
    <n v="416"/>
  </r>
  <r>
    <n v="20592"/>
    <x v="3"/>
    <n v="0.03"/>
    <n v="128.24"/>
    <n v="12.65"/>
    <n v="1237"/>
    <s v="Eva Simpson"/>
    <s v="Regular Air"/>
    <s v="Home Office"/>
    <s v="Furniture"/>
    <s v="Chairs &amp; Chairmats"/>
    <s v="Medium Box"/>
    <x v="212"/>
    <m/>
    <s v="United States"/>
    <x v="2"/>
    <s v="Texas"/>
    <s v="Carrollton"/>
    <n v="75007"/>
    <d v="2015-01-31T00:00:00"/>
    <d v="2015-02-02T00:00:00"/>
    <n v="790.46399999999983"/>
    <n v="9"/>
    <n v="1145.5999999999999"/>
    <n v="86075"/>
    <s v="High"/>
    <s v="High Risk"/>
    <s v="Discount Applied"/>
    <s v="Other"/>
    <n v="386"/>
  </r>
  <r>
    <n v="18625"/>
    <x v="1"/>
    <n v="0.02"/>
    <n v="7.38"/>
    <n v="5.21"/>
    <n v="1237"/>
    <s v="Eva Simpson"/>
    <s v="Regular Air"/>
    <s v="Home Office"/>
    <s v="Furniture"/>
    <s v="Office Furnishings"/>
    <s v="Small Box"/>
    <x v="143"/>
    <n v="0.56000000000000005"/>
    <s v="United States"/>
    <x v="2"/>
    <s v="Texas"/>
    <s v="Carrollton"/>
    <n v="75007"/>
    <d v="2015-03-29T00:00:00"/>
    <d v="2015-03-30T00:00:00"/>
    <n v="7.74"/>
    <n v="3"/>
    <n v="24.52"/>
    <n v="86076"/>
    <s v="High"/>
    <s v="Low Risk"/>
    <s v="Discount Applied"/>
    <s v="Other"/>
    <n v="1774"/>
  </r>
  <r>
    <n v="20432"/>
    <x v="3"/>
    <n v="0.05"/>
    <n v="300.98"/>
    <n v="13.99"/>
    <n v="1237"/>
    <s v="Eva Simpson"/>
    <s v="Regular Air"/>
    <s v="Home Office"/>
    <s v="Technology"/>
    <s v="Office Machines"/>
    <s v="Medium Box"/>
    <x v="471"/>
    <n v="0.39"/>
    <s v="United States"/>
    <x v="2"/>
    <s v="Texas"/>
    <s v="Carrollton"/>
    <n v="75007"/>
    <d v="2015-05-25T00:00:00"/>
    <d v="2015-05-26T00:00:00"/>
    <n v="3985.3089"/>
    <n v="20"/>
    <n v="5775.81"/>
    <n v="86077"/>
    <s v="High"/>
    <s v="Low Risk"/>
    <s v="Discount Applied"/>
    <s v="Other"/>
    <n v="76"/>
  </r>
  <r>
    <n v="20433"/>
    <x v="3"/>
    <n v="0.04"/>
    <n v="205.99"/>
    <n v="5"/>
    <n v="1237"/>
    <s v="Eva Simpson"/>
    <s v="Express Air"/>
    <s v="Home Office"/>
    <s v="Technology"/>
    <s v="Telephones and Communication"/>
    <s v="Small Box"/>
    <x v="472"/>
    <n v="0.59"/>
    <s v="United States"/>
    <x v="2"/>
    <s v="Texas"/>
    <s v="Carrollton"/>
    <n v="75007"/>
    <d v="2015-05-25T00:00:00"/>
    <d v="2015-05-26T00:00:00"/>
    <n v="13.956800000000015"/>
    <n v="11"/>
    <n v="1878.24"/>
    <n v="86077"/>
    <s v="High"/>
    <s v="Low Risk"/>
    <s v="Discount Applied"/>
    <s v="Other"/>
    <n v="257"/>
  </r>
  <r>
    <n v="20593"/>
    <x v="3"/>
    <n v="0.01"/>
    <n v="160.97999999999999"/>
    <n v="30"/>
    <n v="1238"/>
    <s v="April Bowers"/>
    <s v="Delivery Truck"/>
    <s v="Home Office"/>
    <s v="Furniture"/>
    <s v="Chairs &amp; Chairmats"/>
    <s v="Jumbo Drum"/>
    <x v="48"/>
    <n v="0.62"/>
    <s v="United States"/>
    <x v="2"/>
    <s v="Texas"/>
    <s v="Cedar Hill"/>
    <n v="75104"/>
    <d v="2015-01-31T00:00:00"/>
    <d v="2015-02-02T00:00:00"/>
    <n v="788.79"/>
    <n v="10"/>
    <n v="1634.67"/>
    <n v="86075"/>
    <s v="High"/>
    <s v="Low Risk"/>
    <s v="Discount Applied"/>
    <s v="Other"/>
    <n v="294"/>
  </r>
  <r>
    <n v="20920"/>
    <x v="1"/>
    <n v="0"/>
    <n v="387.99"/>
    <n v="19.989999999999998"/>
    <n v="1241"/>
    <s v="Bradley Schroeder"/>
    <s v="Regular Air"/>
    <s v="Home Office"/>
    <s v="Office Supplies"/>
    <s v="Binders and Binder Accessories"/>
    <s v="Small Box"/>
    <x v="473"/>
    <n v="0.38"/>
    <s v="United States"/>
    <x v="3"/>
    <s v="Alabama"/>
    <s v="Auburn"/>
    <n v="36830"/>
    <d v="2015-03-16T00:00:00"/>
    <d v="2015-03-17T00:00:00"/>
    <n v="-70.14"/>
    <n v="23"/>
    <n v="9280.7199999999993"/>
    <n v="90880"/>
    <s v="Low"/>
    <s v="Low Risk"/>
    <s v="No Discount"/>
    <s v="Other"/>
    <n v="29"/>
  </r>
  <r>
    <n v="20233"/>
    <x v="2"/>
    <n v="0.06"/>
    <n v="200.97"/>
    <n v="15.59"/>
    <n v="1241"/>
    <s v="Bradley Schroeder"/>
    <s v="Delivery Truck"/>
    <s v="Home Office"/>
    <s v="Technology"/>
    <s v="Office Machines"/>
    <s v="Jumbo Drum"/>
    <x v="474"/>
    <n v="0.36"/>
    <s v="United States"/>
    <x v="3"/>
    <s v="Alabama"/>
    <s v="Auburn"/>
    <n v="36830"/>
    <d v="2015-03-25T00:00:00"/>
    <d v="2015-03-25T00:00:00"/>
    <n v="531.61799999999994"/>
    <n v="7"/>
    <n v="1348.83"/>
    <n v="90881"/>
    <s v="High"/>
    <s v="Low Risk"/>
    <s v="Discount Applied"/>
    <s v="Other"/>
    <n v="340"/>
  </r>
  <r>
    <n v="5117"/>
    <x v="0"/>
    <n v="0.1"/>
    <n v="22.38"/>
    <n v="15.1"/>
    <n v="1246"/>
    <s v="Lois Hansen"/>
    <s v="Regular Air"/>
    <s v="Home Office"/>
    <s v="Office Supplies"/>
    <s v="Binders and Binder Accessories"/>
    <s v="Small Box"/>
    <x v="429"/>
    <n v="0.38"/>
    <s v="United States"/>
    <x v="1"/>
    <s v="New York"/>
    <s v="New York City"/>
    <n v="10009"/>
    <d v="2015-04-05T00:00:00"/>
    <d v="2015-04-06T00:00:00"/>
    <n v="-107.51349999999999"/>
    <n v="26"/>
    <n v="564.98"/>
    <n v="36452"/>
    <s v="Low"/>
    <s v="Low Risk"/>
    <s v="Discount Applied"/>
    <s v="Other"/>
    <n v="606"/>
  </r>
  <r>
    <n v="5118"/>
    <x v="0"/>
    <n v="0.04"/>
    <n v="6.98"/>
    <n v="2.83"/>
    <n v="1246"/>
    <s v="Lois Hansen"/>
    <s v="Regular Air"/>
    <s v="Home Office"/>
    <s v="Furniture"/>
    <s v="Office Furnishings"/>
    <s v="Small Pack"/>
    <x v="475"/>
    <n v="0.37"/>
    <s v="United States"/>
    <x v="1"/>
    <s v="New York"/>
    <s v="New York City"/>
    <n v="10009"/>
    <d v="2015-04-05T00:00:00"/>
    <d v="2015-04-07T00:00:00"/>
    <n v="46.01"/>
    <n v="18"/>
    <n v="129.47999999999999"/>
    <n v="36452"/>
    <s v="High"/>
    <s v="Low Risk"/>
    <s v="Discount Applied"/>
    <s v="Other"/>
    <n v="1138"/>
  </r>
  <r>
    <n v="6581"/>
    <x v="4"/>
    <n v="0.03"/>
    <n v="256.99"/>
    <n v="11.25"/>
    <n v="1246"/>
    <s v="Lois Hansen"/>
    <s v="Regular Air"/>
    <s v="Home Office"/>
    <s v="Technology"/>
    <s v="Computer Peripherals"/>
    <s v="Small Box"/>
    <x v="476"/>
    <n v="0.51"/>
    <s v="United States"/>
    <x v="1"/>
    <s v="New York"/>
    <s v="New York City"/>
    <n v="10009"/>
    <d v="2015-05-22T00:00:00"/>
    <d v="2015-05-22T00:00:00"/>
    <n v="1489.8"/>
    <n v="32"/>
    <n v="8216.2800000000007"/>
    <n v="46853"/>
    <s v="High"/>
    <s v="Low Risk"/>
    <s v="Discount Applied"/>
    <s v="Other"/>
    <n v="38"/>
  </r>
  <r>
    <n v="23117"/>
    <x v="0"/>
    <n v="0.1"/>
    <n v="22.38"/>
    <n v="15.1"/>
    <n v="1247"/>
    <s v="Henry O'Connell"/>
    <s v="Regular Air"/>
    <s v="Home Office"/>
    <s v="Office Supplies"/>
    <s v="Binders and Binder Accessories"/>
    <s v="Small Box"/>
    <x v="429"/>
    <n v="0.38"/>
    <s v="United States"/>
    <x v="2"/>
    <s v="Texas"/>
    <s v="Leander"/>
    <n v="78641"/>
    <d v="2015-04-05T00:00:00"/>
    <d v="2015-04-06T00:00:00"/>
    <n v="-107.51349999999999"/>
    <n v="7"/>
    <n v="152.11000000000001"/>
    <n v="91555"/>
    <s v="Low"/>
    <s v="Low Risk"/>
    <s v="Discount Applied"/>
    <s v="Other"/>
    <n v="1076"/>
  </r>
  <r>
    <n v="23118"/>
    <x v="0"/>
    <n v="0.04"/>
    <n v="6.98"/>
    <n v="2.83"/>
    <n v="1247"/>
    <s v="Henry O'Connell"/>
    <s v="Regular Air"/>
    <s v="Home Office"/>
    <s v="Furniture"/>
    <s v="Office Furnishings"/>
    <s v="Small Pack"/>
    <x v="475"/>
    <n v="0.37"/>
    <s v="United States"/>
    <x v="2"/>
    <s v="Texas"/>
    <s v="Leander"/>
    <n v="78641"/>
    <d v="2015-04-05T00:00:00"/>
    <d v="2015-04-07T00:00:00"/>
    <n v="24.819299999999998"/>
    <n v="5"/>
    <n v="35.97"/>
    <n v="91555"/>
    <s v="High"/>
    <s v="Low Risk"/>
    <s v="Discount Applied"/>
    <s v="Other"/>
    <n v="1655"/>
  </r>
  <r>
    <n v="18413"/>
    <x v="0"/>
    <n v="0"/>
    <n v="3.89"/>
    <n v="7.01"/>
    <n v="1250"/>
    <s v="Kara Patton"/>
    <s v="Regular Air"/>
    <s v="Home Office"/>
    <s v="Office Supplies"/>
    <s v="Binders and Binder Accessories"/>
    <s v="Small Box"/>
    <x v="477"/>
    <n v="0.37"/>
    <s v="United States"/>
    <x v="2"/>
    <s v="Illinois"/>
    <s v="Carpentersville"/>
    <n v="60110"/>
    <d v="2015-04-09T00:00:00"/>
    <d v="2015-04-09T00:00:00"/>
    <n v="-255.16890000000001"/>
    <n v="21"/>
    <n v="85.64"/>
    <n v="87877"/>
    <s v="Low"/>
    <s v="Low Risk"/>
    <s v="No Discount"/>
    <s v="Other"/>
    <n v="1309"/>
  </r>
  <r>
    <n v="18414"/>
    <x v="0"/>
    <n v="0.09"/>
    <n v="120.98"/>
    <n v="30"/>
    <n v="1250"/>
    <s v="Kara Patton"/>
    <s v="Delivery Truck"/>
    <s v="Home Office"/>
    <s v="Furniture"/>
    <s v="Chairs &amp; Chairmats"/>
    <s v="Jumbo Drum"/>
    <x v="478"/>
    <n v="0.64"/>
    <s v="United States"/>
    <x v="2"/>
    <s v="Illinois"/>
    <s v="Carpentersville"/>
    <n v="60110"/>
    <d v="2015-04-09T00:00:00"/>
    <d v="2015-04-11T00:00:00"/>
    <n v="74.004800000000003"/>
    <n v="22"/>
    <n v="2508.15"/>
    <n v="87877"/>
    <s v="High"/>
    <s v="Low Risk"/>
    <s v="Discount Applied"/>
    <s v="Other"/>
    <n v="189"/>
  </r>
  <r>
    <n v="18415"/>
    <x v="0"/>
    <n v="0.1"/>
    <n v="30.98"/>
    <n v="5.76"/>
    <n v="1250"/>
    <s v="Kara Patton"/>
    <s v="Regular Air"/>
    <s v="Home Office"/>
    <s v="Office Supplies"/>
    <s v="Paper"/>
    <s v="Small Box"/>
    <x v="479"/>
    <n v="0.4"/>
    <s v="United States"/>
    <x v="2"/>
    <s v="Illinois"/>
    <s v="Carpentersville"/>
    <n v="60110"/>
    <d v="2015-04-09T00:00:00"/>
    <d v="2015-04-10T00:00:00"/>
    <n v="109.42479999999999"/>
    <n v="8"/>
    <n v="225.62"/>
    <n v="87877"/>
    <s v="High"/>
    <s v="Low Risk"/>
    <s v="Discount Applied"/>
    <s v="Other"/>
    <n v="939"/>
  </r>
  <r>
    <n v="19322"/>
    <x v="4"/>
    <n v="0.02"/>
    <n v="46.89"/>
    <n v="5.0999999999999996"/>
    <n v="1253"/>
    <s v="Vickie Coates"/>
    <s v="Regular Air"/>
    <s v="Home Office"/>
    <s v="Office Supplies"/>
    <s v="Appliances"/>
    <s v="Medium Box"/>
    <x v="480"/>
    <n v="0.46"/>
    <s v="United States"/>
    <x v="2"/>
    <s v="Texas"/>
    <s v="Cedar Park"/>
    <n v="78613"/>
    <d v="2015-04-23T00:00:00"/>
    <d v="2015-04-23T00:00:00"/>
    <n v="421.34849999999994"/>
    <n v="13"/>
    <n v="610.65"/>
    <n v="89981"/>
    <s v="High"/>
    <s v="Low Risk"/>
    <s v="Discount Applied"/>
    <s v="Other"/>
    <n v="580"/>
  </r>
  <r>
    <n v="19323"/>
    <x v="4"/>
    <n v="0.05"/>
    <n v="140.97999999999999"/>
    <n v="36.090000000000003"/>
    <n v="1253"/>
    <s v="Vickie Coates"/>
    <s v="Delivery Truck"/>
    <s v="Home Office"/>
    <s v="Furniture"/>
    <s v="Bookcases"/>
    <s v="Jumbo Box"/>
    <x v="481"/>
    <n v="0.77"/>
    <s v="United States"/>
    <x v="2"/>
    <s v="Texas"/>
    <s v="Cedar Park"/>
    <n v="78613"/>
    <d v="2015-04-23T00:00:00"/>
    <d v="2015-04-25T00:00:00"/>
    <n v="-373.09"/>
    <n v="5"/>
    <n v="699.24"/>
    <n v="89981"/>
    <s v="Low"/>
    <s v="Low Risk"/>
    <s v="Discount Applied"/>
    <s v="Other"/>
    <n v="531"/>
  </r>
  <r>
    <n v="19324"/>
    <x v="4"/>
    <n v="0.1"/>
    <n v="212.6"/>
    <n v="110.2"/>
    <n v="1253"/>
    <s v="Vickie Coates"/>
    <s v="Delivery Truck"/>
    <s v="Home Office"/>
    <s v="Furniture"/>
    <s v="Tables"/>
    <s v="Jumbo Box"/>
    <x v="482"/>
    <n v="0.73"/>
    <s v="United States"/>
    <x v="2"/>
    <s v="Texas"/>
    <s v="Cedar Park"/>
    <n v="78613"/>
    <d v="2015-04-23T00:00:00"/>
    <d v="2015-04-25T00:00:00"/>
    <n v="-3465.0720000000001"/>
    <n v="12"/>
    <n v="2346.0300000000002"/>
    <n v="89981"/>
    <s v="Low"/>
    <s v="Low Risk"/>
    <s v="Discount Applied"/>
    <s v="Other"/>
    <n v="210"/>
  </r>
  <r>
    <n v="23455"/>
    <x v="3"/>
    <n v="0.04"/>
    <n v="2.08"/>
    <n v="1.49"/>
    <n v="1254"/>
    <s v="Anne Bland"/>
    <s v="Regular Air"/>
    <s v="Home Office"/>
    <s v="Office Supplies"/>
    <s v="Binders and Binder Accessories"/>
    <s v="Small Box"/>
    <x v="483"/>
    <n v="0.36"/>
    <s v="United States"/>
    <x v="2"/>
    <s v="Texas"/>
    <s v="Channelview"/>
    <n v="77530"/>
    <d v="2015-05-21T00:00:00"/>
    <d v="2015-05-23T00:00:00"/>
    <n v="-11.281500000000001"/>
    <n v="16"/>
    <n v="33.770000000000003"/>
    <n v="89982"/>
    <s v="Low"/>
    <s v="Low Risk"/>
    <s v="Discount Applied"/>
    <s v="Other"/>
    <n v="1680"/>
  </r>
  <r>
    <n v="23815"/>
    <x v="2"/>
    <n v="0.06"/>
    <n v="80.98"/>
    <n v="35"/>
    <n v="1254"/>
    <s v="Anne Bland"/>
    <s v="Regular Air"/>
    <s v="Home Office"/>
    <s v="Office Supplies"/>
    <s v="Storage &amp; Organization"/>
    <s v="Large Box"/>
    <x v="484"/>
    <n v="0.81"/>
    <s v="United States"/>
    <x v="2"/>
    <s v="Texas"/>
    <s v="Channelview"/>
    <n v="77530"/>
    <d v="2015-03-12T00:00:00"/>
    <d v="2015-03-13T00:00:00"/>
    <n v="-218.77"/>
    <n v="2"/>
    <n v="172.79"/>
    <n v="89983"/>
    <s v="Low"/>
    <s v="Low Risk"/>
    <s v="Discount Applied"/>
    <s v="Other"/>
    <n v="1032"/>
  </r>
  <r>
    <n v="23926"/>
    <x v="3"/>
    <n v="0.06"/>
    <n v="3.95"/>
    <n v="2"/>
    <n v="1254"/>
    <s v="Anne Bland"/>
    <s v="Regular Air"/>
    <s v="Home Office"/>
    <s v="Office Supplies"/>
    <s v="Rubber Bands"/>
    <s v="Wrap Bag"/>
    <x v="485"/>
    <n v="0.53"/>
    <s v="United States"/>
    <x v="2"/>
    <s v="Texas"/>
    <s v="Channelview"/>
    <n v="77530"/>
    <d v="2015-03-24T00:00:00"/>
    <d v="2015-03-25T00:00:00"/>
    <n v="-9.68"/>
    <n v="5"/>
    <n v="19.66"/>
    <n v="89984"/>
    <s v="Low"/>
    <s v="Low Risk"/>
    <s v="Discount Applied"/>
    <s v="Other"/>
    <n v="1816"/>
  </r>
  <r>
    <n v="18131"/>
    <x v="3"/>
    <n v="0.01"/>
    <n v="115.99"/>
    <n v="56.14"/>
    <n v="1257"/>
    <s v="Ryan Foster"/>
    <s v="Delivery Truck"/>
    <s v="Home Office"/>
    <s v="Technology"/>
    <s v="Office Machines"/>
    <s v="Jumbo Drum"/>
    <x v="486"/>
    <n v="0.4"/>
    <s v="United States"/>
    <x v="0"/>
    <s v="Colorado"/>
    <s v="Aurora"/>
    <n v="80013"/>
    <d v="2015-05-22T00:00:00"/>
    <d v="2015-05-23T00:00:00"/>
    <n v="-164.39520000000002"/>
    <n v="5"/>
    <n v="604.35"/>
    <n v="86535"/>
    <s v="Low"/>
    <s v="Low Risk"/>
    <s v="Discount Applied"/>
    <s v="Other"/>
    <n v="586"/>
  </r>
  <r>
    <n v="18693"/>
    <x v="2"/>
    <n v="0.04"/>
    <n v="2.52"/>
    <n v="1.92"/>
    <n v="1257"/>
    <s v="Ryan Foster"/>
    <s v="Regular Air"/>
    <s v="Home Office"/>
    <s v="Office Supplies"/>
    <s v="Scissors, Rulers and Trimmers"/>
    <s v="Wrap Bag"/>
    <x v="487"/>
    <n v="0.82"/>
    <s v="United States"/>
    <x v="0"/>
    <s v="Colorado"/>
    <s v="Aurora"/>
    <n v="80013"/>
    <d v="2015-04-24T00:00:00"/>
    <d v="2015-04-24T00:00:00"/>
    <n v="-8.2080000000000002"/>
    <n v="1"/>
    <n v="3.13"/>
    <n v="86536"/>
    <s v="Low"/>
    <s v="Low Risk"/>
    <s v="Discount Applied"/>
    <s v="Other"/>
    <n v="1948"/>
  </r>
  <r>
    <n v="24939"/>
    <x v="0"/>
    <n v="0.03"/>
    <n v="3.69"/>
    <n v="2.5"/>
    <n v="1259"/>
    <s v="Keith Hobbs"/>
    <s v="Express Air"/>
    <s v="Home Office"/>
    <s v="Office Supplies"/>
    <s v="Envelopes"/>
    <s v="Small Box"/>
    <x v="488"/>
    <n v="0.39"/>
    <s v="United States"/>
    <x v="3"/>
    <s v="Kentucky"/>
    <s v="Danville"/>
    <n v="40422"/>
    <d v="2015-04-20T00:00:00"/>
    <d v="2015-04-20T00:00:00"/>
    <n v="-2196.6840000000002"/>
    <n v="9"/>
    <n v="38.65"/>
    <n v="86534"/>
    <s v="Low"/>
    <s v="Low Risk"/>
    <s v="Discount Applied"/>
    <s v="Other"/>
    <n v="1634"/>
  </r>
  <r>
    <n v="21771"/>
    <x v="2"/>
    <n v="0.02"/>
    <n v="73.98"/>
    <n v="14.52"/>
    <n v="1261"/>
    <s v="Vickie Gonzalez"/>
    <s v="Regular Air"/>
    <s v="Home Office"/>
    <s v="Technology"/>
    <s v="Computer Peripherals"/>
    <s v="Small Box"/>
    <x v="414"/>
    <n v="0.65"/>
    <s v="United States"/>
    <x v="0"/>
    <s v="Colorado"/>
    <s v="Broomfield"/>
    <n v="80020"/>
    <d v="2015-05-07T00:00:00"/>
    <d v="2015-05-10T00:00:00"/>
    <n v="43.538000000000011"/>
    <n v="5"/>
    <n v="378.23"/>
    <n v="89730"/>
    <s v="High"/>
    <s v="Low Risk"/>
    <s v="Discount Applied"/>
    <s v="Other"/>
    <n v="739"/>
  </r>
  <r>
    <n v="24559"/>
    <x v="2"/>
    <n v="0.05"/>
    <n v="5.28"/>
    <n v="6.26"/>
    <n v="1265"/>
    <s v="Danielle Kramer"/>
    <s v="Regular Air"/>
    <s v="Home Office"/>
    <s v="Office Supplies"/>
    <s v="Paper"/>
    <s v="Small Box"/>
    <x v="489"/>
    <n v="0.4"/>
    <s v="United States"/>
    <x v="2"/>
    <s v="Oklahoma"/>
    <s v="Altus"/>
    <n v="73521"/>
    <d v="2015-06-11T00:00:00"/>
    <d v="2015-06-12T00:00:00"/>
    <n v="-11.376000000000001"/>
    <n v="1"/>
    <n v="7.15"/>
    <n v="89729"/>
    <s v="Low"/>
    <s v="Low Risk"/>
    <s v="Discount Applied"/>
    <s v="Other"/>
    <n v="1929"/>
  </r>
  <r>
    <n v="22363"/>
    <x v="2"/>
    <n v="0.01"/>
    <n v="13.99"/>
    <n v="7.51"/>
    <n v="1267"/>
    <s v="Rosemary Branch"/>
    <s v="Regular Air"/>
    <s v="Home Office"/>
    <s v="Technology"/>
    <s v="Office Machines"/>
    <s v="Medium Box"/>
    <x v="490"/>
    <n v="0.39"/>
    <s v="United States"/>
    <x v="3"/>
    <s v="Florida"/>
    <s v="Boca Raton"/>
    <n v="33433"/>
    <d v="2015-02-10T00:00:00"/>
    <d v="2015-02-11T00:00:00"/>
    <n v="533.74199999999996"/>
    <n v="2"/>
    <n v="29.85"/>
    <n v="89514"/>
    <s v="High"/>
    <s v="Low Risk"/>
    <s v="Discount Applied"/>
    <s v="Other"/>
    <n v="1718"/>
  </r>
  <r>
    <n v="21848"/>
    <x v="1"/>
    <n v="0.08"/>
    <n v="128.24"/>
    <n v="12.65"/>
    <n v="1267"/>
    <s v="Rosemary Branch"/>
    <s v="Regular Air"/>
    <s v="Home Office"/>
    <s v="Furniture"/>
    <s v="Chairs &amp; Chairmats"/>
    <s v="Medium Box"/>
    <x v="212"/>
    <m/>
    <s v="United States"/>
    <x v="3"/>
    <s v="Florida"/>
    <s v="Boca Raton"/>
    <n v="33433"/>
    <d v="2015-05-12T00:00:00"/>
    <d v="2015-05-13T00:00:00"/>
    <n v="-379.34399999999999"/>
    <n v="3"/>
    <n v="366.44"/>
    <n v="89515"/>
    <s v="Low"/>
    <s v="High Risk"/>
    <s v="Discount Applied"/>
    <s v="Other"/>
    <n v="752"/>
  </r>
  <r>
    <n v="21849"/>
    <x v="1"/>
    <n v="0.04"/>
    <n v="5.98"/>
    <n v="4.38"/>
    <n v="1267"/>
    <s v="Rosemary Branch"/>
    <s v="Regular Air"/>
    <s v="Home Office"/>
    <s v="Technology"/>
    <s v="Computer Peripherals"/>
    <s v="Small Pack"/>
    <x v="491"/>
    <n v="0.75"/>
    <s v="United States"/>
    <x v="3"/>
    <s v="Florida"/>
    <s v="Boca Raton"/>
    <n v="33433"/>
    <d v="2015-05-12T00:00:00"/>
    <d v="2015-05-14T00:00:00"/>
    <n v="-1522.3039999999999"/>
    <n v="11"/>
    <n v="69.75"/>
    <n v="89515"/>
    <s v="Low"/>
    <s v="Low Risk"/>
    <s v="Discount Applied"/>
    <s v="Other"/>
    <n v="1393"/>
  </r>
  <r>
    <n v="19550"/>
    <x v="3"/>
    <n v="7.0000000000000007E-2"/>
    <n v="125.99"/>
    <n v="7.69"/>
    <n v="1271"/>
    <s v="Joanne Church"/>
    <s v="Regular Air"/>
    <s v="Home Office"/>
    <s v="Technology"/>
    <s v="Telephones and Communication"/>
    <s v="Small Box"/>
    <x v="19"/>
    <n v="0.59"/>
    <s v="United States"/>
    <x v="0"/>
    <s v="California"/>
    <s v="La Mesa"/>
    <n v="91941"/>
    <d v="2015-04-09T00:00:00"/>
    <d v="2015-04-10T00:00:00"/>
    <n v="588.24569999999994"/>
    <n v="8"/>
    <n v="852.53"/>
    <n v="88410"/>
    <s v="High"/>
    <s v="Low Risk"/>
    <s v="Discount Applied"/>
    <s v="Other"/>
    <n v="468"/>
  </r>
  <r>
    <n v="19398"/>
    <x v="4"/>
    <n v="0.1"/>
    <n v="34.229999999999997"/>
    <n v="5.0199999999999996"/>
    <n v="1271"/>
    <s v="Joanne Church"/>
    <s v="Regular Air"/>
    <s v="Home Office"/>
    <s v="Furniture"/>
    <s v="Office Furnishings"/>
    <s v="Small Box"/>
    <x v="492"/>
    <n v="0.55000000000000004"/>
    <s v="United States"/>
    <x v="0"/>
    <s v="California"/>
    <s v="La Mesa"/>
    <n v="91941"/>
    <d v="2015-05-01T00:00:00"/>
    <d v="2015-05-06T00:00:00"/>
    <n v="151.56539999999998"/>
    <n v="7"/>
    <n v="219.66"/>
    <n v="88411"/>
    <s v="High"/>
    <s v="Low Risk"/>
    <s v="Discount Applied"/>
    <s v="Other"/>
    <n v="948"/>
  </r>
  <r>
    <n v="20628"/>
    <x v="2"/>
    <n v="7.0000000000000007E-2"/>
    <n v="40.98"/>
    <n v="7.47"/>
    <n v="1279"/>
    <s v="Josephine Rao"/>
    <s v="Regular Air"/>
    <s v="Home Office"/>
    <s v="Office Supplies"/>
    <s v="Binders and Binder Accessories"/>
    <s v="Small Box"/>
    <x v="493"/>
    <n v="0.37"/>
    <s v="United States"/>
    <x v="2"/>
    <s v="Indiana"/>
    <s v="Hammond"/>
    <n v="46324"/>
    <d v="2015-03-01T00:00:00"/>
    <d v="2015-03-02T00:00:00"/>
    <n v="54.901500000000006"/>
    <n v="2"/>
    <n v="81.900000000000006"/>
    <n v="90114"/>
    <s v="High"/>
    <s v="Low Risk"/>
    <s v="Discount Applied"/>
    <s v="Other"/>
    <n v="1327"/>
  </r>
  <r>
    <n v="25005"/>
    <x v="1"/>
    <n v="0"/>
    <n v="442.14"/>
    <n v="14.7"/>
    <n v="1279"/>
    <s v="Josephine Rao"/>
    <s v="Delivery Truck"/>
    <s v="Home Office"/>
    <s v="Technology"/>
    <s v="Office Machines"/>
    <s v="Jumbo Drum"/>
    <x v="110"/>
    <n v="0.56000000000000005"/>
    <s v="United States"/>
    <x v="2"/>
    <s v="Indiana"/>
    <s v="Hammond"/>
    <n v="46324"/>
    <d v="2015-03-05T00:00:00"/>
    <d v="2015-03-05T00:00:00"/>
    <n v="501.51"/>
    <n v="5"/>
    <n v="2343.34"/>
    <n v="90115"/>
    <s v="High"/>
    <s v="Low Risk"/>
    <s v="No Discount"/>
    <s v="Other"/>
    <n v="211"/>
  </r>
  <r>
    <n v="2628"/>
    <x v="2"/>
    <n v="7.0000000000000007E-2"/>
    <n v="40.98"/>
    <n v="7.47"/>
    <n v="1280"/>
    <s v="Harold Albright"/>
    <s v="Regular Air"/>
    <s v="Home Office"/>
    <s v="Office Supplies"/>
    <s v="Binders and Binder Accessories"/>
    <s v="Small Box"/>
    <x v="493"/>
    <n v="0.37"/>
    <s v="United States"/>
    <x v="0"/>
    <s v="Washington"/>
    <s v="Seattle"/>
    <n v="98119"/>
    <d v="2015-03-01T00:00:00"/>
    <d v="2015-03-02T00:00:00"/>
    <n v="54.901500000000006"/>
    <n v="8"/>
    <n v="327.61"/>
    <n v="19042"/>
    <s v="High"/>
    <s v="Low Risk"/>
    <s v="Discount Applied"/>
    <s v="Other"/>
    <n v="792"/>
  </r>
  <r>
    <n v="22125"/>
    <x v="4"/>
    <n v="0.1"/>
    <n v="238.4"/>
    <n v="24.49"/>
    <n v="1281"/>
    <s v="Pauline Denton"/>
    <s v="Regular Air"/>
    <s v="Home Office"/>
    <s v="Furniture"/>
    <s v="Chairs &amp; Chairmats"/>
    <s v="Large Box"/>
    <x v="494"/>
    <m/>
    <s v="United States"/>
    <x v="2"/>
    <s v="Indiana"/>
    <s v="Vincennes"/>
    <n v="47591"/>
    <d v="2015-01-24T00:00:00"/>
    <d v="2015-01-26T00:00:00"/>
    <n v="875.28440000000001"/>
    <n v="8"/>
    <n v="1774.5"/>
    <n v="89112"/>
    <s v="High"/>
    <s v="High Risk"/>
    <s v="Discount Applied"/>
    <s v="Other"/>
    <n v="279"/>
  </r>
  <r>
    <n v="22126"/>
    <x v="4"/>
    <n v="0.03"/>
    <n v="199.99"/>
    <n v="24.49"/>
    <n v="1281"/>
    <s v="Pauline Denton"/>
    <s v="Express Air"/>
    <s v="Home Office"/>
    <s v="Technology"/>
    <s v="Copiers and Fax"/>
    <s v="Large Box"/>
    <x v="495"/>
    <n v="0.46"/>
    <s v="United States"/>
    <x v="2"/>
    <s v="Indiana"/>
    <s v="Vincennes"/>
    <n v="47591"/>
    <d v="2015-01-24T00:00:00"/>
    <d v="2015-01-26T00:00:00"/>
    <n v="727.73609999999996"/>
    <n v="5"/>
    <n v="1054.69"/>
    <n v="89112"/>
    <s v="High"/>
    <s v="Low Risk"/>
    <s v="Discount Applied"/>
    <s v="Other"/>
    <n v="406"/>
  </r>
  <r>
    <n v="4125"/>
    <x v="4"/>
    <n v="0.1"/>
    <n v="238.4"/>
    <n v="24.49"/>
    <n v="1282"/>
    <s v="Dana Sharpe"/>
    <s v="Regular Air"/>
    <s v="Home Office"/>
    <s v="Furniture"/>
    <s v="Chairs &amp; Chairmats"/>
    <s v="Large Box"/>
    <x v="494"/>
    <m/>
    <s v="United States"/>
    <x v="1"/>
    <s v="Pennsylvania"/>
    <s v="Philadelphia"/>
    <n v="19134"/>
    <d v="2015-01-24T00:00:00"/>
    <d v="2015-01-26T00:00:00"/>
    <n v="460.67600000000004"/>
    <n v="30"/>
    <n v="6654.39"/>
    <n v="29319"/>
    <s v="High"/>
    <s v="High Risk"/>
    <s v="Discount Applied"/>
    <s v="Other"/>
    <n v="60"/>
  </r>
  <r>
    <n v="4126"/>
    <x v="4"/>
    <n v="0.03"/>
    <n v="199.99"/>
    <n v="24.49"/>
    <n v="1282"/>
    <s v="Dana Sharpe"/>
    <s v="Express Air"/>
    <s v="Home Office"/>
    <s v="Technology"/>
    <s v="Copiers and Fax"/>
    <s v="Large Box"/>
    <x v="495"/>
    <n v="0.46"/>
    <s v="United States"/>
    <x v="1"/>
    <s v="Pennsylvania"/>
    <s v="Philadelphia"/>
    <n v="19134"/>
    <d v="2015-01-24T00:00:00"/>
    <d v="2015-01-26T00:00:00"/>
    <n v="393.41999999999996"/>
    <n v="21"/>
    <n v="4429.6899999999996"/>
    <n v="29319"/>
    <s v="High"/>
    <s v="Low Risk"/>
    <s v="Discount Applied"/>
    <s v="Other"/>
    <n v="108"/>
  </r>
  <r>
    <n v="19990"/>
    <x v="1"/>
    <n v="0.04"/>
    <n v="150.97999999999999"/>
    <n v="13.99"/>
    <n v="1298"/>
    <s v="Herbert Beard"/>
    <s v="Regular Air"/>
    <s v="Home Office"/>
    <s v="Technology"/>
    <s v="Office Machines"/>
    <s v="Medium Box"/>
    <x v="216"/>
    <n v="0.38"/>
    <s v="United States"/>
    <x v="2"/>
    <s v="Texas"/>
    <s v="Sulphur Springs"/>
    <n v="75482"/>
    <d v="2015-02-12T00:00:00"/>
    <d v="2015-02-15T00:00:00"/>
    <n v="606.05459999999994"/>
    <n v="6"/>
    <n v="878.34"/>
    <n v="90662"/>
    <s v="High"/>
    <s v="Low Risk"/>
    <s v="Discount Applied"/>
    <s v="Other"/>
    <n v="463"/>
  </r>
  <r>
    <n v="19991"/>
    <x v="1"/>
    <n v="0.04"/>
    <n v="176.19"/>
    <n v="11.87"/>
    <n v="1298"/>
    <s v="Herbert Beard"/>
    <s v="Regular Air"/>
    <s v="Home Office"/>
    <s v="Office Supplies"/>
    <s v="Storage &amp; Organization"/>
    <s v="Small Box"/>
    <x v="496"/>
    <n v="0.62"/>
    <s v="United States"/>
    <x v="2"/>
    <s v="Texas"/>
    <s v="Sulphur Springs"/>
    <n v="75482"/>
    <d v="2015-02-12T00:00:00"/>
    <d v="2015-02-14T00:00:00"/>
    <n v="320.10000000000002"/>
    <n v="4"/>
    <n v="676.57"/>
    <n v="90662"/>
    <s v="High"/>
    <s v="Low Risk"/>
    <s v="Discount Applied"/>
    <s v="Other"/>
    <n v="538"/>
  </r>
  <r>
    <n v="23120"/>
    <x v="0"/>
    <n v="0.03"/>
    <n v="39.479999999999997"/>
    <n v="1.99"/>
    <n v="1303"/>
    <s v="Cindy Harvey"/>
    <s v="Regular Air"/>
    <s v="Home Office"/>
    <s v="Technology"/>
    <s v="Computer Peripherals"/>
    <s v="Small Pack"/>
    <x v="246"/>
    <n v="0.54"/>
    <s v="United States"/>
    <x v="0"/>
    <s v="Utah"/>
    <s v="Tooele"/>
    <n v="84074"/>
    <d v="2015-02-19T00:00:00"/>
    <d v="2015-02-21T00:00:00"/>
    <n v="317.08949999999999"/>
    <n v="12"/>
    <n v="459.55"/>
    <n v="87003"/>
    <s v="High"/>
    <s v="Low Risk"/>
    <s v="Discount Applied"/>
    <s v="Other"/>
    <n v="671"/>
  </r>
  <r>
    <n v="20652"/>
    <x v="4"/>
    <n v="0.01"/>
    <n v="65.989999999999995"/>
    <n v="5.31"/>
    <n v="1303"/>
    <s v="Cindy Harvey"/>
    <s v="Regular Air"/>
    <s v="Home Office"/>
    <s v="Technology"/>
    <s v="Telephones and Communication"/>
    <s v="Small Box"/>
    <x v="497"/>
    <n v="0.56999999999999995"/>
    <s v="United States"/>
    <x v="0"/>
    <s v="Utah"/>
    <s v="Tooele"/>
    <n v="84074"/>
    <d v="2015-02-19T00:00:00"/>
    <d v="2015-02-26T00:00:00"/>
    <n v="250.36272000000002"/>
    <n v="9"/>
    <n v="536.9"/>
    <n v="87005"/>
    <s v="High"/>
    <s v="Low Risk"/>
    <s v="Discount Applied"/>
    <s v="Other"/>
    <n v="622"/>
  </r>
  <r>
    <n v="25092"/>
    <x v="3"/>
    <n v="0.08"/>
    <n v="2.88"/>
    <n v="0.5"/>
    <n v="1304"/>
    <s v="Sherri McIntosh"/>
    <s v="Regular Air"/>
    <s v="Home Office"/>
    <s v="Office Supplies"/>
    <s v="Labels"/>
    <s v="Small Box"/>
    <x v="498"/>
    <n v="0.39"/>
    <s v="United States"/>
    <x v="0"/>
    <s v="Utah"/>
    <s v="West Jordan"/>
    <n v="84084"/>
    <d v="2015-04-23T00:00:00"/>
    <d v="2015-04-24T00:00:00"/>
    <n v="6.0305999999999997"/>
    <n v="3"/>
    <n v="8.74"/>
    <n v="87004"/>
    <s v="High"/>
    <s v="Low Risk"/>
    <s v="Discount Applied"/>
    <s v="Other"/>
    <n v="1913"/>
  </r>
  <r>
    <n v="26274"/>
    <x v="0"/>
    <n v="0.04"/>
    <n v="62.18"/>
    <n v="10.84"/>
    <n v="1305"/>
    <s v="Chris Pritchard"/>
    <s v="Regular Air"/>
    <s v="Home Office"/>
    <s v="Furniture"/>
    <s v="Office Furnishings"/>
    <s v="Medium Box"/>
    <x v="499"/>
    <n v="0.63"/>
    <s v="United States"/>
    <x v="0"/>
    <s v="Utah"/>
    <s v="West Valley City"/>
    <n v="84120"/>
    <d v="2015-02-17T00:00:00"/>
    <d v="2015-02-19T00:00:00"/>
    <n v="125.8077"/>
    <n v="3"/>
    <n v="182.33"/>
    <n v="87002"/>
    <s v="High"/>
    <s v="Low Risk"/>
    <s v="Discount Applied"/>
    <s v="Other"/>
    <n v="1021"/>
  </r>
  <r>
    <n v="22832"/>
    <x v="4"/>
    <n v="0.04"/>
    <n v="8.33"/>
    <n v="1.99"/>
    <n v="1307"/>
    <s v="Teresa Hill"/>
    <s v="Regular Air"/>
    <s v="Home Office"/>
    <s v="Technology"/>
    <s v="Computer Peripherals"/>
    <s v="Small Pack"/>
    <x v="140"/>
    <n v="0.52"/>
    <s v="United States"/>
    <x v="0"/>
    <s v="Oregon"/>
    <s v="Coos Bay"/>
    <n v="97420"/>
    <d v="2015-06-30T00:00:00"/>
    <d v="2015-07-07T00:00:00"/>
    <n v="44.891999999999996"/>
    <n v="16"/>
    <n v="131.26"/>
    <n v="91451"/>
    <s v="High"/>
    <s v="Low Risk"/>
    <s v="Discount Applied"/>
    <s v="Other"/>
    <n v="1130"/>
  </r>
  <r>
    <n v="3167"/>
    <x v="3"/>
    <n v="0.04"/>
    <n v="5.34"/>
    <n v="2.99"/>
    <n v="1314"/>
    <s v="Keith Marsh"/>
    <s v="Regular Air"/>
    <s v="Home Office"/>
    <s v="Office Supplies"/>
    <s v="Binders and Binder Accessories"/>
    <s v="Small Box"/>
    <x v="289"/>
    <n v="0.38"/>
    <s v="United States"/>
    <x v="0"/>
    <s v="California"/>
    <s v="Los Angeles"/>
    <n v="90058"/>
    <d v="2015-03-30T00:00:00"/>
    <d v="2015-04-01T00:00:00"/>
    <n v="3.4509999999999996"/>
    <n v="45"/>
    <n v="240.6"/>
    <n v="22755"/>
    <s v="High"/>
    <s v="Low Risk"/>
    <s v="Discount Applied"/>
    <s v="Other"/>
    <n v="912"/>
  </r>
  <r>
    <n v="3168"/>
    <x v="3"/>
    <n v="0.06"/>
    <n v="55.99"/>
    <n v="5"/>
    <n v="1314"/>
    <s v="Keith Marsh"/>
    <s v="Regular Air"/>
    <s v="Home Office"/>
    <s v="Technology"/>
    <s v="Telephones and Communication"/>
    <s v="Small Pack"/>
    <x v="241"/>
    <n v="0.8"/>
    <s v="United States"/>
    <x v="0"/>
    <s v="California"/>
    <s v="Los Angeles"/>
    <n v="90058"/>
    <d v="2015-03-30T00:00:00"/>
    <d v="2015-04-01T00:00:00"/>
    <n v="-275.25299999999999"/>
    <n v="5"/>
    <n v="236.88"/>
    <n v="22755"/>
    <s v="Low"/>
    <s v="Low Risk"/>
    <s v="Discount Applied"/>
    <s v="Other"/>
    <n v="922"/>
  </r>
  <r>
    <n v="3791"/>
    <x v="4"/>
    <n v="0.05"/>
    <n v="80.98"/>
    <n v="35"/>
    <n v="1314"/>
    <s v="Keith Marsh"/>
    <s v="Regular Air"/>
    <s v="Home Office"/>
    <s v="Office Supplies"/>
    <s v="Storage &amp; Organization"/>
    <s v="Large Box"/>
    <x v="484"/>
    <n v="0.81"/>
    <s v="United States"/>
    <x v="0"/>
    <s v="California"/>
    <s v="Los Angeles"/>
    <n v="90058"/>
    <d v="2015-01-05T00:00:00"/>
    <d v="2015-01-09T00:00:00"/>
    <n v="-746.44"/>
    <n v="34"/>
    <n v="2710.47"/>
    <n v="27013"/>
    <s v="Low"/>
    <s v="Low Risk"/>
    <s v="Discount Applied"/>
    <s v="Other"/>
    <n v="174"/>
  </r>
  <r>
    <n v="3792"/>
    <x v="4"/>
    <n v="0.05"/>
    <n v="279.48"/>
    <n v="35"/>
    <n v="1314"/>
    <s v="Keith Marsh"/>
    <s v="Regular Air"/>
    <s v="Home Office"/>
    <s v="Office Supplies"/>
    <s v="Storage &amp; Organization"/>
    <s v="Large Box"/>
    <x v="284"/>
    <n v="0.8"/>
    <s v="United States"/>
    <x v="0"/>
    <s v="California"/>
    <s v="Los Angeles"/>
    <n v="90058"/>
    <d v="2015-01-05T00:00:00"/>
    <d v="2015-01-05T00:00:00"/>
    <n v="-274.95"/>
    <n v="31"/>
    <n v="8354.73"/>
    <n v="27013"/>
    <s v="Low"/>
    <s v="Low Risk"/>
    <s v="Discount Applied"/>
    <s v="Other"/>
    <n v="36"/>
  </r>
  <r>
    <n v="21166"/>
    <x v="3"/>
    <n v="0"/>
    <n v="4.91"/>
    <n v="5.68"/>
    <n v="1315"/>
    <s v="Adam Saunders Gray"/>
    <s v="Regular Air"/>
    <s v="Home Office"/>
    <s v="Office Supplies"/>
    <s v="Binders and Binder Accessories"/>
    <s v="Small Box"/>
    <x v="500"/>
    <n v="0.36"/>
    <s v="United States"/>
    <x v="0"/>
    <s v="Colorado"/>
    <s v="Colorado Springs"/>
    <n v="80906"/>
    <d v="2015-03-30T00:00:00"/>
    <d v="2015-03-31T00:00:00"/>
    <n v="-95.047499999999999"/>
    <n v="9"/>
    <n v="48.3"/>
    <n v="87602"/>
    <s v="Low"/>
    <s v="Low Risk"/>
    <s v="No Discount"/>
    <s v="Other"/>
    <n v="1546"/>
  </r>
  <r>
    <n v="21167"/>
    <x v="3"/>
    <n v="0.04"/>
    <n v="5.34"/>
    <n v="2.99"/>
    <n v="1316"/>
    <s v="Marion Lindsey"/>
    <s v="Regular Air"/>
    <s v="Home Office"/>
    <s v="Office Supplies"/>
    <s v="Binders and Binder Accessories"/>
    <s v="Small Box"/>
    <x v="289"/>
    <n v="0.38"/>
    <s v="United States"/>
    <x v="0"/>
    <s v="Colorado"/>
    <s v="Commerce City"/>
    <n v="80022"/>
    <d v="2015-03-30T00:00:00"/>
    <d v="2015-04-01T00:00:00"/>
    <n v="3.4509999999999996"/>
    <n v="11"/>
    <n v="58.81"/>
    <n v="87602"/>
    <s v="High"/>
    <s v="Low Risk"/>
    <s v="Discount Applied"/>
    <s v="Other"/>
    <n v="1464"/>
  </r>
  <r>
    <n v="21168"/>
    <x v="3"/>
    <n v="0.06"/>
    <n v="55.99"/>
    <n v="5"/>
    <n v="1316"/>
    <s v="Marion Lindsey"/>
    <s v="Regular Air"/>
    <s v="Home Office"/>
    <s v="Technology"/>
    <s v="Telephones and Communication"/>
    <s v="Small Pack"/>
    <x v="241"/>
    <n v="0.8"/>
    <s v="United States"/>
    <x v="0"/>
    <s v="Colorado"/>
    <s v="Commerce City"/>
    <n v="80022"/>
    <d v="2015-03-30T00:00:00"/>
    <d v="2015-04-01T00:00:00"/>
    <n v="-275.25299999999999"/>
    <n v="1"/>
    <n v="47.38"/>
    <n v="87602"/>
    <s v="Low"/>
    <s v="Low Risk"/>
    <s v="Discount Applied"/>
    <s v="Other"/>
    <n v="1552"/>
  </r>
  <r>
    <n v="21791"/>
    <x v="4"/>
    <n v="0.05"/>
    <n v="80.98"/>
    <n v="35"/>
    <n v="1316"/>
    <s v="Marion Lindsey"/>
    <s v="Regular Air"/>
    <s v="Home Office"/>
    <s v="Office Supplies"/>
    <s v="Storage &amp; Organization"/>
    <s v="Large Box"/>
    <x v="484"/>
    <n v="0.81"/>
    <s v="United States"/>
    <x v="0"/>
    <s v="Colorado"/>
    <s v="Commerce City"/>
    <n v="80022"/>
    <d v="2015-01-05T00:00:00"/>
    <d v="2015-01-09T00:00:00"/>
    <n v="-746.44"/>
    <n v="8"/>
    <n v="637.76"/>
    <n v="87603"/>
    <s v="Low"/>
    <s v="Low Risk"/>
    <s v="Discount Applied"/>
    <s v="Other"/>
    <n v="561"/>
  </r>
  <r>
    <n v="21792"/>
    <x v="4"/>
    <n v="0.05"/>
    <n v="279.48"/>
    <n v="35"/>
    <n v="1316"/>
    <s v="Marion Lindsey"/>
    <s v="Regular Air"/>
    <s v="Home Office"/>
    <s v="Office Supplies"/>
    <s v="Storage &amp; Organization"/>
    <s v="Large Box"/>
    <x v="284"/>
    <n v="0.8"/>
    <s v="United States"/>
    <x v="0"/>
    <s v="Colorado"/>
    <s v="Commerce City"/>
    <n v="80022"/>
    <d v="2015-01-05T00:00:00"/>
    <d v="2015-01-05T00:00:00"/>
    <n v="-274.95"/>
    <n v="8"/>
    <n v="2156.06"/>
    <n v="87603"/>
    <s v="Low"/>
    <s v="Low Risk"/>
    <s v="Discount Applied"/>
    <s v="Other"/>
    <n v="225"/>
  </r>
  <r>
    <n v="21006"/>
    <x v="4"/>
    <n v="0.02"/>
    <n v="55.99"/>
    <n v="3.3"/>
    <n v="1338"/>
    <s v="Denise McIntosh"/>
    <s v="Regular Air"/>
    <s v="Home Office"/>
    <s v="Technology"/>
    <s v="Telephones and Communication"/>
    <s v="Small Pack"/>
    <x v="501"/>
    <n v="0.59"/>
    <s v="United States"/>
    <x v="2"/>
    <s v="Illinois"/>
    <s v="Chicago"/>
    <n v="60623"/>
    <d v="2015-02-10T00:00:00"/>
    <d v="2015-02-10T00:00:00"/>
    <n v="525.20039999999995"/>
    <n v="16"/>
    <n v="761.16"/>
    <n v="91244"/>
    <s v="High"/>
    <s v="Low Risk"/>
    <s v="Discount Applied"/>
    <s v="Other"/>
    <n v="503"/>
  </r>
  <r>
    <n v="3004"/>
    <x v="4"/>
    <n v="0"/>
    <n v="22.38"/>
    <n v="15.1"/>
    <n v="1340"/>
    <s v="Marie Bass"/>
    <s v="Express Air"/>
    <s v="Home Office"/>
    <s v="Office Supplies"/>
    <s v="Binders and Binder Accessories"/>
    <s v="Small Box"/>
    <x v="429"/>
    <n v="0.38"/>
    <s v="United States"/>
    <x v="1"/>
    <s v="New York"/>
    <s v="New York City"/>
    <n v="10170"/>
    <d v="2015-02-10T00:00:00"/>
    <d v="2015-02-17T00:00:00"/>
    <n v="-52.646999999999998"/>
    <n v="29"/>
    <n v="682.68"/>
    <n v="21636"/>
    <s v="Low"/>
    <s v="Low Risk"/>
    <s v="No Discount"/>
    <s v="Other"/>
    <n v="534"/>
  </r>
  <r>
    <n v="3005"/>
    <x v="4"/>
    <n v="7.0000000000000007E-2"/>
    <n v="5.98"/>
    <n v="4.6900000000000004"/>
    <n v="1340"/>
    <s v="Marie Bass"/>
    <s v="Regular Air"/>
    <s v="Home Office"/>
    <s v="Office Supplies"/>
    <s v="Storage &amp; Organization"/>
    <s v="Small Box"/>
    <x v="502"/>
    <n v="0.68"/>
    <s v="United States"/>
    <x v="1"/>
    <s v="New York"/>
    <s v="New York City"/>
    <n v="10170"/>
    <d v="2015-02-10T00:00:00"/>
    <d v="2015-02-15T00:00:00"/>
    <n v="-24.44"/>
    <n v="11"/>
    <n v="73.44"/>
    <n v="21636"/>
    <s v="Low"/>
    <s v="Low Risk"/>
    <s v="Discount Applied"/>
    <s v="Other"/>
    <n v="1374"/>
  </r>
  <r>
    <n v="3006"/>
    <x v="4"/>
    <n v="0.02"/>
    <n v="55.99"/>
    <n v="3.3"/>
    <n v="1340"/>
    <s v="Marie Bass"/>
    <s v="Regular Air"/>
    <s v="Home Office"/>
    <s v="Technology"/>
    <s v="Telephones and Communication"/>
    <s v="Small Pack"/>
    <x v="501"/>
    <n v="0.59"/>
    <s v="United States"/>
    <x v="1"/>
    <s v="New York"/>
    <s v="New York City"/>
    <n v="10170"/>
    <d v="2015-02-10T00:00:00"/>
    <d v="2015-02-10T00:00:00"/>
    <n v="366.50700000000001"/>
    <n v="63"/>
    <n v="2997.07"/>
    <n v="21636"/>
    <s v="High"/>
    <s v="Low Risk"/>
    <s v="Discount Applied"/>
    <s v="Other"/>
    <n v="157"/>
  </r>
  <r>
    <n v="3431"/>
    <x v="1"/>
    <n v="7.0000000000000007E-2"/>
    <n v="3.98"/>
    <n v="0.83"/>
    <n v="1340"/>
    <s v="Marie Bass"/>
    <s v="Regular Air"/>
    <s v="Home Office"/>
    <s v="Office Supplies"/>
    <s v="Pens &amp; Art Supplies"/>
    <s v="Wrap Bag"/>
    <x v="503"/>
    <n v="0.51"/>
    <s v="United States"/>
    <x v="1"/>
    <s v="New York"/>
    <s v="New York City"/>
    <n v="10170"/>
    <d v="2015-06-06T00:00:00"/>
    <d v="2015-06-09T00:00:00"/>
    <n v="27.38"/>
    <n v="76"/>
    <n v="282.85000000000002"/>
    <n v="24455"/>
    <s v="High"/>
    <s v="Low Risk"/>
    <s v="Discount Applied"/>
    <s v="Other"/>
    <n v="844"/>
  </r>
  <r>
    <n v="21005"/>
    <x v="4"/>
    <n v="7.0000000000000007E-2"/>
    <n v="5.98"/>
    <n v="4.6900000000000004"/>
    <n v="1341"/>
    <s v="Edward Bynum"/>
    <s v="Regular Air"/>
    <s v="Home Office"/>
    <s v="Office Supplies"/>
    <s v="Storage &amp; Organization"/>
    <s v="Small Box"/>
    <x v="502"/>
    <n v="0.68"/>
    <s v="United States"/>
    <x v="1"/>
    <s v="Pennsylvania"/>
    <s v="Chambersburg"/>
    <n v="17201"/>
    <d v="2015-02-10T00:00:00"/>
    <d v="2015-02-15T00:00:00"/>
    <n v="-12.708800000000002"/>
    <n v="3"/>
    <n v="20.03"/>
    <n v="91244"/>
    <s v="Low"/>
    <s v="Low Risk"/>
    <s v="Discount Applied"/>
    <s v="Other"/>
    <n v="1810"/>
  </r>
  <r>
    <n v="21430"/>
    <x v="1"/>
    <n v="0"/>
    <n v="20.89"/>
    <n v="1.99"/>
    <n v="1341"/>
    <s v="Edward Bynum"/>
    <s v="Regular Air"/>
    <s v="Home Office"/>
    <s v="Technology"/>
    <s v="Computer Peripherals"/>
    <s v="Small Pack"/>
    <x v="504"/>
    <n v="0.48"/>
    <s v="United States"/>
    <x v="1"/>
    <s v="Pennsylvania"/>
    <s v="Chambersburg"/>
    <n v="17201"/>
    <d v="2015-06-06T00:00:00"/>
    <d v="2015-06-08T00:00:00"/>
    <n v="-5.2949999999999999"/>
    <n v="4"/>
    <n v="84.56"/>
    <n v="91245"/>
    <s v="Low"/>
    <s v="Low Risk"/>
    <s v="No Discount"/>
    <s v="Other"/>
    <n v="1314"/>
  </r>
  <r>
    <n v="21431"/>
    <x v="1"/>
    <n v="7.0000000000000007E-2"/>
    <n v="3.98"/>
    <n v="0.83"/>
    <n v="1341"/>
    <s v="Edward Bynum"/>
    <s v="Regular Air"/>
    <s v="Home Office"/>
    <s v="Office Supplies"/>
    <s v="Pens &amp; Art Supplies"/>
    <s v="Wrap Bag"/>
    <x v="503"/>
    <n v="0.51"/>
    <s v="United States"/>
    <x v="1"/>
    <s v="Pennsylvania"/>
    <s v="Chambersburg"/>
    <n v="17201"/>
    <d v="2015-06-06T00:00:00"/>
    <d v="2015-06-09T00:00:00"/>
    <n v="41.07"/>
    <n v="19"/>
    <n v="70.709999999999994"/>
    <n v="91245"/>
    <s v="High"/>
    <s v="Low Risk"/>
    <s v="Discount Applied"/>
    <s v="Other"/>
    <n v="1387"/>
  </r>
  <r>
    <n v="20804"/>
    <x v="4"/>
    <n v="0.1"/>
    <n v="2.62"/>
    <n v="0.8"/>
    <n v="1347"/>
    <s v="Vivian Goldstein"/>
    <s v="Regular Air"/>
    <s v="Home Office"/>
    <s v="Office Supplies"/>
    <s v="Rubber Bands"/>
    <s v="Wrap Bag"/>
    <x v="505"/>
    <n v="0.39"/>
    <s v="United States"/>
    <x v="3"/>
    <s v="Florida"/>
    <s v="Brandon"/>
    <n v="33511"/>
    <d v="2015-04-30T00:00:00"/>
    <d v="2015-05-06T00:00:00"/>
    <n v="-94.490899999999996"/>
    <n v="21"/>
    <n v="51.86"/>
    <n v="89686"/>
    <s v="Low"/>
    <s v="Low Risk"/>
    <s v="Discount Applied"/>
    <s v="Other"/>
    <n v="1523"/>
  </r>
  <r>
    <n v="22414"/>
    <x v="0"/>
    <n v="0"/>
    <n v="12.2"/>
    <n v="6.02"/>
    <n v="1350"/>
    <s v="Jackie Burke"/>
    <s v="Express Air"/>
    <s v="Home Office"/>
    <s v="Furniture"/>
    <s v="Office Furnishings"/>
    <s v="Small Pack"/>
    <x v="506"/>
    <n v="0.43"/>
    <s v="United States"/>
    <x v="3"/>
    <s v="Florida"/>
    <s v="Carol City"/>
    <n v="33055"/>
    <d v="2015-04-17T00:00:00"/>
    <d v="2015-04-18T00:00:00"/>
    <n v="-172.298"/>
    <n v="4"/>
    <n v="56.24"/>
    <n v="88233"/>
    <s v="Low"/>
    <s v="Low Risk"/>
    <s v="No Discount"/>
    <s v="Other"/>
    <n v="1488"/>
  </r>
  <r>
    <n v="18499"/>
    <x v="1"/>
    <n v="0.1"/>
    <n v="110.99"/>
    <n v="8.99"/>
    <n v="1351"/>
    <s v="Janet McCullough"/>
    <s v="Express Air"/>
    <s v="Home Office"/>
    <s v="Technology"/>
    <s v="Telephones and Communication"/>
    <s v="Small Box"/>
    <x v="507"/>
    <n v="0.56999999999999995"/>
    <s v="United States"/>
    <x v="3"/>
    <s v="Florida"/>
    <s v="Coconut Creek"/>
    <n v="33063"/>
    <d v="2015-01-27T00:00:00"/>
    <d v="2015-01-29T00:00:00"/>
    <n v="3285.48"/>
    <n v="7"/>
    <n v="627.78"/>
    <n v="88232"/>
    <s v="High"/>
    <s v="Low Risk"/>
    <s v="Discount Applied"/>
    <s v="Other"/>
    <n v="567"/>
  </r>
  <r>
    <n v="24232"/>
    <x v="0"/>
    <n v="0.05"/>
    <n v="17.670000000000002"/>
    <n v="8.99"/>
    <n v="1352"/>
    <s v="Vivian Clarke"/>
    <s v="Regular Air"/>
    <s v="Home Office"/>
    <s v="Furniture"/>
    <s v="Office Furnishings"/>
    <s v="Small Pack"/>
    <x v="283"/>
    <n v="0.47"/>
    <s v="United States"/>
    <x v="1"/>
    <s v="Maryland"/>
    <s v="Camp Springs"/>
    <n v="20746"/>
    <d v="2015-04-30T00:00:00"/>
    <d v="2015-05-01T00:00:00"/>
    <n v="46.036799999999999"/>
    <n v="16"/>
    <n v="283.44"/>
    <n v="88234"/>
    <s v="High"/>
    <s v="Low Risk"/>
    <s v="Discount Applied"/>
    <s v="Other"/>
    <n v="843"/>
  </r>
  <r>
    <n v="20870"/>
    <x v="0"/>
    <n v="0.1"/>
    <n v="4.13"/>
    <n v="0.99"/>
    <n v="1354"/>
    <s v="Aaron Dillon"/>
    <s v="Regular Air"/>
    <s v="Home Office"/>
    <s v="Office Supplies"/>
    <s v="Labels"/>
    <s v="Small Box"/>
    <x v="508"/>
    <n v="0.39"/>
    <s v="United States"/>
    <x v="2"/>
    <s v="Texas"/>
    <s v="Weatherford"/>
    <n v="76086"/>
    <d v="2015-02-11T00:00:00"/>
    <d v="2015-02-11T00:00:00"/>
    <n v="-1.0712000000000002"/>
    <n v="2"/>
    <n v="8.3000000000000007"/>
    <n v="91209"/>
    <s v="Low"/>
    <s v="Low Risk"/>
    <s v="Discount Applied"/>
    <s v="Other"/>
    <n v="1922"/>
  </r>
  <r>
    <n v="20871"/>
    <x v="0"/>
    <n v="0.04"/>
    <n v="4.9800000000000004"/>
    <n v="0.49"/>
    <n v="1354"/>
    <s v="Aaron Dillon"/>
    <s v="Regular Air"/>
    <s v="Home Office"/>
    <s v="Office Supplies"/>
    <s v="Labels"/>
    <s v="Small Box"/>
    <x v="509"/>
    <n v="0.39"/>
    <s v="United States"/>
    <x v="2"/>
    <s v="Texas"/>
    <s v="Weatherford"/>
    <n v="76086"/>
    <d v="2015-02-11T00:00:00"/>
    <d v="2015-02-13T00:00:00"/>
    <n v="4.4104000000000001"/>
    <n v="2"/>
    <n v="10.039999999999999"/>
    <n v="91209"/>
    <s v="High"/>
    <s v="Low Risk"/>
    <s v="Discount Applied"/>
    <s v="Other"/>
    <n v="1905"/>
  </r>
  <r>
    <n v="18733"/>
    <x v="3"/>
    <n v="0.03"/>
    <n v="125.99"/>
    <n v="7.69"/>
    <n v="1357"/>
    <s v="Marguerite Yu"/>
    <s v="Regular Air"/>
    <s v="Home Office"/>
    <s v="Technology"/>
    <s v="Telephones and Communication"/>
    <s v="Small Box"/>
    <x v="442"/>
    <n v="0.57999999999999996"/>
    <s v="United States"/>
    <x v="2"/>
    <s v="Texas"/>
    <s v="Weslaco"/>
    <n v="78596"/>
    <d v="2015-06-03T00:00:00"/>
    <d v="2015-06-05T00:00:00"/>
    <n v="500.95799999999997"/>
    <n v="9"/>
    <n v="981.65"/>
    <n v="88184"/>
    <s v="High"/>
    <s v="Low Risk"/>
    <s v="Discount Applied"/>
    <s v="Other"/>
    <n v="426"/>
  </r>
  <r>
    <n v="18645"/>
    <x v="0"/>
    <n v="7.0000000000000007E-2"/>
    <n v="119.99"/>
    <n v="16.8"/>
    <n v="1357"/>
    <s v="Marguerite Yu"/>
    <s v="Delivery Truck"/>
    <s v="Home Office"/>
    <s v="Technology"/>
    <s v="Office Machines"/>
    <s v="Jumbo Box"/>
    <x v="510"/>
    <n v="0.35"/>
    <s v="United States"/>
    <x v="2"/>
    <s v="Texas"/>
    <s v="Weslaco"/>
    <n v="78596"/>
    <d v="2015-06-28T00:00:00"/>
    <d v="2015-06-30T00:00:00"/>
    <n v="1206.5961"/>
    <n v="15"/>
    <n v="1748.69"/>
    <n v="88185"/>
    <s v="High"/>
    <s v="Low Risk"/>
    <s v="Discount Applied"/>
    <s v="Other"/>
    <n v="284"/>
  </r>
  <r>
    <n v="20830"/>
    <x v="0"/>
    <n v="0.03"/>
    <n v="14.34"/>
    <n v="5"/>
    <n v="1360"/>
    <s v="Arlene Gibbons"/>
    <s v="Regular Air"/>
    <s v="Home Office"/>
    <s v="Furniture"/>
    <s v="Office Furnishings"/>
    <s v="Small Pack"/>
    <x v="511"/>
    <n v="0.49"/>
    <s v="United States"/>
    <x v="2"/>
    <s v="Iowa"/>
    <s v="Muscatine"/>
    <n v="52761"/>
    <d v="2015-01-26T00:00:00"/>
    <d v="2015-01-27T00:00:00"/>
    <n v="82.310099999999991"/>
    <n v="8"/>
    <n v="119.29"/>
    <n v="89595"/>
    <s v="High"/>
    <s v="Low Risk"/>
    <s v="Discount Applied"/>
    <s v="Other"/>
    <n v="1174"/>
  </r>
  <r>
    <n v="20829"/>
    <x v="0"/>
    <n v="0.01"/>
    <n v="2.89"/>
    <n v="0.5"/>
    <n v="1361"/>
    <s v="Kristina Collier"/>
    <s v="Regular Air"/>
    <s v="Home Office"/>
    <s v="Office Supplies"/>
    <s v="Labels"/>
    <s v="Small Box"/>
    <x v="277"/>
    <n v="0.38"/>
    <s v="United States"/>
    <x v="2"/>
    <s v="Michigan"/>
    <s v="Allen Park"/>
    <n v="48101"/>
    <d v="2015-01-26T00:00:00"/>
    <d v="2015-01-28T00:00:00"/>
    <n v="1.2236"/>
    <n v="1"/>
    <n v="3.08"/>
    <n v="89595"/>
    <s v="High"/>
    <s v="Low Risk"/>
    <s v="Discount Applied"/>
    <s v="Other"/>
    <n v="1949"/>
  </r>
  <r>
    <n v="24432"/>
    <x v="2"/>
    <n v="0.01"/>
    <n v="6.48"/>
    <n v="6.22"/>
    <n v="1361"/>
    <s v="Kristina Collier"/>
    <s v="Express Air"/>
    <s v="Home Office"/>
    <s v="Office Supplies"/>
    <s v="Paper"/>
    <s v="Small Box"/>
    <x v="512"/>
    <n v="0.37"/>
    <s v="United States"/>
    <x v="2"/>
    <s v="Michigan"/>
    <s v="Allen Park"/>
    <n v="48101"/>
    <d v="2015-02-10T00:00:00"/>
    <d v="2015-02-11T00:00:00"/>
    <n v="-15.6312"/>
    <n v="9"/>
    <n v="69.459999999999994"/>
    <n v="89596"/>
    <s v="Low"/>
    <s v="Low Risk"/>
    <s v="Discount Applied"/>
    <s v="Other"/>
    <n v="1394"/>
  </r>
  <r>
    <n v="24433"/>
    <x v="2"/>
    <n v="0.03"/>
    <n v="85.99"/>
    <n v="3.3"/>
    <n v="1361"/>
    <s v="Kristina Collier"/>
    <s v="Regular Air"/>
    <s v="Home Office"/>
    <s v="Technology"/>
    <s v="Telephones and Communication"/>
    <s v="Small Pack"/>
    <x v="181"/>
    <n v="0.37"/>
    <s v="United States"/>
    <x v="2"/>
    <s v="Michigan"/>
    <s v="Allen Park"/>
    <n v="48101"/>
    <d v="2015-02-10T00:00:00"/>
    <d v="2015-02-12T00:00:00"/>
    <n v="790.54679999999996"/>
    <n v="16"/>
    <n v="1145.72"/>
    <n v="89596"/>
    <s v="High"/>
    <s v="Low Risk"/>
    <s v="Discount Applied"/>
    <s v="Other"/>
    <n v="385"/>
  </r>
  <r>
    <n v="23011"/>
    <x v="3"/>
    <n v="0.05"/>
    <n v="12.97"/>
    <n v="1.49"/>
    <n v="1363"/>
    <s v="Earl Roy"/>
    <s v="Regular Air"/>
    <s v="Home Office"/>
    <s v="Office Supplies"/>
    <s v="Binders and Binder Accessories"/>
    <s v="Small Box"/>
    <x v="513"/>
    <n v="0.35"/>
    <s v="United States"/>
    <x v="3"/>
    <s v="Florida"/>
    <s v="Casselberry"/>
    <n v="32707"/>
    <d v="2015-02-04T00:00:00"/>
    <d v="2015-02-06T00:00:00"/>
    <n v="5.4659999999999993"/>
    <n v="2"/>
    <n v="26.37"/>
    <n v="89993"/>
    <s v="High"/>
    <s v="Low Risk"/>
    <s v="Discount Applied"/>
    <s v="Other"/>
    <n v="1754"/>
  </r>
  <r>
    <n v="23012"/>
    <x v="3"/>
    <n v="0.06"/>
    <n v="5.81"/>
    <n v="3.37"/>
    <n v="1363"/>
    <s v="Earl Roy"/>
    <s v="Regular Air"/>
    <s v="Home Office"/>
    <s v="Office Supplies"/>
    <s v="Rubber Bands"/>
    <s v="Wrap Bag"/>
    <x v="514"/>
    <n v="0.54"/>
    <s v="United States"/>
    <x v="3"/>
    <s v="Florida"/>
    <s v="Casselberry"/>
    <n v="32707"/>
    <d v="2015-02-04T00:00:00"/>
    <d v="2015-02-06T00:00:00"/>
    <n v="-149.1182"/>
    <n v="9"/>
    <n v="53.44"/>
    <n v="89993"/>
    <s v="Low"/>
    <s v="Low Risk"/>
    <s v="Discount Applied"/>
    <s v="Other"/>
    <n v="1507"/>
  </r>
  <r>
    <n v="19333"/>
    <x v="1"/>
    <n v="0.1"/>
    <n v="5.98"/>
    <n v="5.35"/>
    <n v="1364"/>
    <s v="Chris Ford"/>
    <s v="Regular Air"/>
    <s v="Home Office"/>
    <s v="Office Supplies"/>
    <s v="Paper"/>
    <s v="Small Box"/>
    <x v="515"/>
    <n v="0.4"/>
    <s v="United States"/>
    <x v="1"/>
    <s v="Maryland"/>
    <s v="Camp Springs"/>
    <n v="20746"/>
    <d v="2015-03-17T00:00:00"/>
    <d v="2015-03-17T00:00:00"/>
    <n v="-90.26"/>
    <n v="10"/>
    <n v="57.34"/>
    <n v="89994"/>
    <s v="Low"/>
    <s v="Low Risk"/>
    <s v="Discount Applied"/>
    <s v="Other"/>
    <n v="1477"/>
  </r>
  <r>
    <n v="20539"/>
    <x v="3"/>
    <n v="0.03"/>
    <n v="73.98"/>
    <n v="14.52"/>
    <n v="1367"/>
    <s v="James Hunter"/>
    <s v="Regular Air"/>
    <s v="Home Office"/>
    <s v="Technology"/>
    <s v="Computer Peripherals"/>
    <s v="Small Box"/>
    <x v="414"/>
    <n v="0.65"/>
    <s v="United States"/>
    <x v="2"/>
    <s v="Texas"/>
    <s v="Lubbock"/>
    <n v="79424"/>
    <d v="2015-01-07T00:00:00"/>
    <d v="2015-01-10T00:00:00"/>
    <n v="-326.23159999999996"/>
    <n v="1"/>
    <n v="79.02"/>
    <n v="90513"/>
    <s v="Low"/>
    <s v="Low Risk"/>
    <s v="Discount Applied"/>
    <s v="Other"/>
    <n v="1345"/>
  </r>
  <r>
    <n v="26034"/>
    <x v="3"/>
    <n v="0.09"/>
    <n v="4.55"/>
    <n v="1.49"/>
    <n v="1368"/>
    <s v="Patsy Harmon"/>
    <s v="Regular Air"/>
    <s v="Home Office"/>
    <s v="Office Supplies"/>
    <s v="Binders and Binder Accessories"/>
    <s v="Small Box"/>
    <x v="516"/>
    <n v="0.35"/>
    <s v="United States"/>
    <x v="2"/>
    <s v="Texas"/>
    <s v="Lufkin"/>
    <n v="75901"/>
    <d v="2015-03-23T00:00:00"/>
    <d v="2015-03-25T00:00:00"/>
    <n v="16.898"/>
    <n v="6"/>
    <n v="25.45"/>
    <n v="90514"/>
    <s v="High"/>
    <s v="Low Risk"/>
    <s v="Discount Applied"/>
    <s v="Other"/>
    <n v="1761"/>
  </r>
  <r>
    <n v="26035"/>
    <x v="3"/>
    <n v="7.0000000000000007E-2"/>
    <n v="9.7799999999999994"/>
    <n v="5.76"/>
    <n v="1369"/>
    <s v="Joe D Dean"/>
    <s v="Express Air"/>
    <s v="Home Office"/>
    <s v="Office Supplies"/>
    <s v="Envelopes"/>
    <s v="Small Box"/>
    <x v="453"/>
    <n v="0.35"/>
    <s v="United States"/>
    <x v="2"/>
    <s v="Texas"/>
    <s v="Mansfield"/>
    <n v="76063"/>
    <d v="2015-03-23T00:00:00"/>
    <d v="2015-03-25T00:00:00"/>
    <n v="20.14"/>
    <n v="11"/>
    <n v="110.72"/>
    <n v="90514"/>
    <s v="High"/>
    <s v="Low Risk"/>
    <s v="Discount Applied"/>
    <s v="Other"/>
    <n v="1197"/>
  </r>
  <r>
    <n v="24534"/>
    <x v="2"/>
    <n v="0.06"/>
    <n v="44.01"/>
    <n v="3.5"/>
    <n v="1374"/>
    <s v="Earl Buck"/>
    <s v="Regular Air"/>
    <s v="Home Office"/>
    <s v="Office Supplies"/>
    <s v="Appliances"/>
    <s v="Small Box"/>
    <x v="517"/>
    <n v="0.59"/>
    <s v="United States"/>
    <x v="0"/>
    <s v="California"/>
    <s v="Stockton"/>
    <n v="95207"/>
    <d v="2015-06-07T00:00:00"/>
    <d v="2015-06-08T00:00:00"/>
    <n v="-21.231999999999999"/>
    <n v="1"/>
    <n v="46.94"/>
    <n v="88212"/>
    <s v="Low"/>
    <s v="Low Risk"/>
    <s v="Discount Applied"/>
    <s v="Other"/>
    <n v="1557"/>
  </r>
  <r>
    <n v="19932"/>
    <x v="4"/>
    <n v="0.05"/>
    <n v="2.89"/>
    <n v="0.5"/>
    <n v="1380"/>
    <s v="Jeanne Walker"/>
    <s v="Regular Air"/>
    <s v="Home Office"/>
    <s v="Office Supplies"/>
    <s v="Labels"/>
    <s v="Small Box"/>
    <x v="277"/>
    <n v="0.38"/>
    <s v="United States"/>
    <x v="1"/>
    <s v="New Hampshire"/>
    <s v="Portsmouth"/>
    <n v="3801"/>
    <d v="2015-06-27T00:00:00"/>
    <d v="2015-07-03T00:00:00"/>
    <n v="18.0642"/>
    <n v="9"/>
    <n v="26.18"/>
    <n v="88213"/>
    <s v="High"/>
    <s v="Low Risk"/>
    <s v="Discount Applied"/>
    <s v="Other"/>
    <n v="1756"/>
  </r>
  <r>
    <n v="19018"/>
    <x v="3"/>
    <n v="0.03"/>
    <n v="2.23"/>
    <n v="4.57"/>
    <n v="1383"/>
    <s v="Christina Hanna"/>
    <s v="Regular Air"/>
    <s v="Home Office"/>
    <s v="Furniture"/>
    <s v="Office Furnishings"/>
    <s v="Small Pack"/>
    <x v="518"/>
    <n v="0.41"/>
    <s v="United States"/>
    <x v="0"/>
    <s v="Utah"/>
    <s v="West Valley City"/>
    <n v="84120"/>
    <d v="2015-05-01T00:00:00"/>
    <d v="2015-05-02T00:00:00"/>
    <n v="-93.25"/>
    <n v="12"/>
    <n v="28.66"/>
    <n v="89406"/>
    <s v="Low"/>
    <s v="Low Risk"/>
    <s v="Discount Applied"/>
    <s v="Other"/>
    <n v="1728"/>
  </r>
  <r>
    <n v="25790"/>
    <x v="1"/>
    <n v="7.0000000000000007E-2"/>
    <n v="11.29"/>
    <n v="5.03"/>
    <n v="1384"/>
    <s v="George McLamb"/>
    <s v="Regular Air"/>
    <s v="Home Office"/>
    <s v="Office Supplies"/>
    <s v="Storage &amp; Organization"/>
    <s v="Small Box"/>
    <x v="519"/>
    <n v="0.59"/>
    <s v="United States"/>
    <x v="3"/>
    <s v="Virginia"/>
    <s v="Alexandria"/>
    <n v="22304"/>
    <d v="2015-06-30T00:00:00"/>
    <d v="2015-07-02T00:00:00"/>
    <n v="-163.03"/>
    <n v="11"/>
    <n v="123.18"/>
    <n v="89407"/>
    <s v="Low"/>
    <s v="Low Risk"/>
    <s v="Discount Applied"/>
    <s v="Other"/>
    <n v="1154"/>
  </r>
  <r>
    <n v="22984"/>
    <x v="4"/>
    <n v="0.02"/>
    <n v="70.97"/>
    <n v="3.5"/>
    <n v="1384"/>
    <s v="George McLamb"/>
    <s v="Regular Air"/>
    <s v="Home Office"/>
    <s v="Office Supplies"/>
    <s v="Appliances"/>
    <s v="Small Box"/>
    <x v="235"/>
    <n v="0.59"/>
    <s v="United States"/>
    <x v="3"/>
    <s v="Virginia"/>
    <s v="Alexandria"/>
    <n v="22304"/>
    <d v="2015-06-07T00:00:00"/>
    <d v="2015-06-14T00:00:00"/>
    <n v="23.61599999999995"/>
    <n v="21"/>
    <n v="1533.59"/>
    <n v="89408"/>
    <s v="High"/>
    <s v="Low Risk"/>
    <s v="Discount Applied"/>
    <s v="Other"/>
    <n v="307"/>
  </r>
  <r>
    <n v="18970"/>
    <x v="2"/>
    <n v="0.06"/>
    <n v="1.74"/>
    <n v="4.08"/>
    <n v="1389"/>
    <s v="Jean Khan"/>
    <s v="Regular Air"/>
    <s v="Home Office"/>
    <s v="Furniture"/>
    <s v="Office Furnishings"/>
    <s v="Small Pack"/>
    <x v="60"/>
    <n v="0.53"/>
    <s v="United States"/>
    <x v="0"/>
    <s v="California"/>
    <s v="Menlo Park"/>
    <n v="94025"/>
    <d v="2015-01-25T00:00:00"/>
    <d v="2015-01-26T00:00:00"/>
    <n v="-11.0732"/>
    <n v="1"/>
    <n v="2.77"/>
    <n v="88726"/>
    <s v="Low"/>
    <s v="Low Risk"/>
    <s v="Discount Applied"/>
    <s v="Other"/>
    <n v="1951"/>
  </r>
  <r>
    <n v="19852"/>
    <x v="0"/>
    <n v="0.08"/>
    <n v="2.62"/>
    <n v="0.8"/>
    <n v="1389"/>
    <s v="Jean Khan"/>
    <s v="Express Air"/>
    <s v="Home Office"/>
    <s v="Office Supplies"/>
    <s v="Rubber Bands"/>
    <s v="Wrap Bag"/>
    <x v="505"/>
    <n v="0.39"/>
    <s v="United States"/>
    <x v="0"/>
    <s v="California"/>
    <s v="Menlo Park"/>
    <n v="94025"/>
    <d v="2015-05-13T00:00:00"/>
    <d v="2015-05-15T00:00:00"/>
    <n v="21.769499999999997"/>
    <n v="12"/>
    <n v="31.55"/>
    <n v="88728"/>
    <s v="High"/>
    <s v="Low Risk"/>
    <s v="Discount Applied"/>
    <s v="Other"/>
    <n v="1699"/>
  </r>
  <r>
    <n v="19111"/>
    <x v="0"/>
    <n v="0.09"/>
    <n v="2.61"/>
    <n v="0.5"/>
    <n v="1389"/>
    <s v="Jean Khan"/>
    <s v="Regular Air"/>
    <s v="Home Office"/>
    <s v="Office Supplies"/>
    <s v="Labels"/>
    <s v="Small Box"/>
    <x v="413"/>
    <n v="0.39"/>
    <s v="United States"/>
    <x v="0"/>
    <s v="California"/>
    <s v="Menlo Park"/>
    <n v="94025"/>
    <d v="2015-06-03T00:00:00"/>
    <d v="2015-06-05T00:00:00"/>
    <n v="29.380199999999995"/>
    <n v="17"/>
    <n v="42.58"/>
    <n v="88729"/>
    <s v="High"/>
    <s v="Low Risk"/>
    <s v="Discount Applied"/>
    <s v="Other"/>
    <n v="1595"/>
  </r>
  <r>
    <n v="18702"/>
    <x v="2"/>
    <n v="0.1"/>
    <n v="8.17"/>
    <n v="1.69"/>
    <n v="1390"/>
    <s v="Hazel Jones"/>
    <s v="Regular Air"/>
    <s v="Home Office"/>
    <s v="Office Supplies"/>
    <s v="Paper"/>
    <s v="Wrap Bag"/>
    <x v="520"/>
    <n v="0.38"/>
    <s v="United States"/>
    <x v="0"/>
    <s v="California"/>
    <s v="Stockton"/>
    <n v="95207"/>
    <d v="2015-05-16T00:00:00"/>
    <d v="2015-05-16T00:00:00"/>
    <n v="100.2984"/>
    <n v="19"/>
    <n v="145.36000000000001"/>
    <n v="88731"/>
    <s v="High"/>
    <s v="Low Risk"/>
    <s v="Discount Applied"/>
    <s v="Other"/>
    <n v="1096"/>
  </r>
  <r>
    <n v="18703"/>
    <x v="2"/>
    <n v="0.03"/>
    <n v="110.99"/>
    <n v="2.5"/>
    <n v="1390"/>
    <s v="Hazel Jones"/>
    <s v="Regular Air"/>
    <s v="Home Office"/>
    <s v="Technology"/>
    <s v="Telephones and Communication"/>
    <s v="Small Box"/>
    <x v="170"/>
    <n v="0.56999999999999995"/>
    <s v="United States"/>
    <x v="0"/>
    <s v="California"/>
    <s v="Stockton"/>
    <n v="95207"/>
    <d v="2015-05-16T00:00:00"/>
    <d v="2015-05-18T00:00:00"/>
    <n v="2495.3987999999999"/>
    <n v="38"/>
    <n v="3616.52"/>
    <n v="88731"/>
    <s v="High"/>
    <s v="Low Risk"/>
    <s v="Discount Applied"/>
    <s v="Other"/>
    <n v="136"/>
  </r>
  <r>
    <n v="20523"/>
    <x v="1"/>
    <n v="0"/>
    <n v="2.88"/>
    <n v="0.7"/>
    <n v="1391"/>
    <s v="Carolyn Greer"/>
    <s v="Express Air"/>
    <s v="Home Office"/>
    <s v="Office Supplies"/>
    <s v="Pens &amp; Art Supplies"/>
    <s v="Wrap Bag"/>
    <x v="122"/>
    <n v="0.56000000000000005"/>
    <s v="United States"/>
    <x v="0"/>
    <s v="California"/>
    <s v="Sunnyvale"/>
    <n v="94086"/>
    <d v="2015-04-24T00:00:00"/>
    <d v="2015-04-24T00:00:00"/>
    <n v="-0.10999999999999943"/>
    <n v="1"/>
    <n v="7.96"/>
    <n v="88727"/>
    <s v="Low"/>
    <s v="Low Risk"/>
    <s v="No Discount"/>
    <s v="Other"/>
    <n v="1925"/>
  </r>
  <r>
    <n v="20163"/>
    <x v="4"/>
    <n v="7.0000000000000007E-2"/>
    <n v="12.28"/>
    <n v="6.13"/>
    <n v="1391"/>
    <s v="Carolyn Greer"/>
    <s v="Regular Air"/>
    <s v="Home Office"/>
    <s v="Office Supplies"/>
    <s v="Storage &amp; Organization"/>
    <s v="Small Box"/>
    <x v="521"/>
    <n v="0.56999999999999995"/>
    <s v="United States"/>
    <x v="0"/>
    <s v="California"/>
    <s v="Sunnyvale"/>
    <n v="94086"/>
    <d v="2015-05-03T00:00:00"/>
    <d v="2015-05-10T00:00:00"/>
    <n v="15.236000000000018"/>
    <n v="33"/>
    <n v="389.59"/>
    <n v="88730"/>
    <s v="High"/>
    <s v="Low Risk"/>
    <s v="Discount Applied"/>
    <s v="Other"/>
    <n v="726"/>
  </r>
  <r>
    <n v="5297"/>
    <x v="1"/>
    <n v="0"/>
    <n v="8.6"/>
    <n v="6.19"/>
    <n v="1402"/>
    <s v="Wesley Tate"/>
    <s v="Regular Air"/>
    <s v="Home Office"/>
    <s v="Office Supplies"/>
    <s v="Binders and Binder Accessories"/>
    <s v="Small Box"/>
    <x v="331"/>
    <n v="0.38"/>
    <s v="United States"/>
    <x v="2"/>
    <s v="Illinois"/>
    <s v="Chicago"/>
    <n v="60653"/>
    <d v="2015-01-15T00:00:00"/>
    <d v="2015-01-15T00:00:00"/>
    <n v="-42.8536"/>
    <n v="48"/>
    <n v="447.89"/>
    <n v="37729"/>
    <s v="Low"/>
    <s v="Low Risk"/>
    <s v="No Discount"/>
    <s v="Other"/>
    <n v="683"/>
  </r>
  <r>
    <n v="6080"/>
    <x v="3"/>
    <n v="0.04"/>
    <n v="30.73"/>
    <n v="4"/>
    <n v="1402"/>
    <s v="Wesley Tate"/>
    <s v="Regular Air"/>
    <s v="Home Office"/>
    <s v="Technology"/>
    <s v="Computer Peripherals"/>
    <s v="Small Box"/>
    <x v="88"/>
    <n v="0.75"/>
    <s v="United States"/>
    <x v="2"/>
    <s v="Illinois"/>
    <s v="Chicago"/>
    <n v="60653"/>
    <d v="2015-01-21T00:00:00"/>
    <d v="2015-01-22T00:00:00"/>
    <n v="-20.79"/>
    <n v="48"/>
    <n v="1420.84"/>
    <n v="43079"/>
    <s v="Low"/>
    <s v="Low Risk"/>
    <s v="Discount Applied"/>
    <s v="Other"/>
    <n v="329"/>
  </r>
  <r>
    <n v="23297"/>
    <x v="1"/>
    <n v="0"/>
    <n v="8.6"/>
    <n v="6.19"/>
    <n v="1405"/>
    <s v="Crystal Floyd"/>
    <s v="Regular Air"/>
    <s v="Home Office"/>
    <s v="Office Supplies"/>
    <s v="Binders and Binder Accessories"/>
    <s v="Small Box"/>
    <x v="331"/>
    <n v="0.38"/>
    <s v="United States"/>
    <x v="2"/>
    <s v="Michigan"/>
    <s v="Battle Creek"/>
    <n v="49017"/>
    <d v="2015-01-15T00:00:00"/>
    <d v="2015-01-15T00:00:00"/>
    <n v="-33.211539999999999"/>
    <n v="12"/>
    <n v="111.97"/>
    <n v="86144"/>
    <s v="Low"/>
    <s v="Low Risk"/>
    <s v="No Discount"/>
    <s v="Other"/>
    <n v="1190"/>
  </r>
  <r>
    <n v="24080"/>
    <x v="3"/>
    <n v="0.04"/>
    <n v="30.73"/>
    <n v="4"/>
    <n v="1405"/>
    <s v="Crystal Floyd"/>
    <s v="Regular Air"/>
    <s v="Home Office"/>
    <s v="Technology"/>
    <s v="Computer Peripherals"/>
    <s v="Small Box"/>
    <x v="88"/>
    <n v="0.75"/>
    <s v="United States"/>
    <x v="2"/>
    <s v="Michigan"/>
    <s v="Battle Creek"/>
    <n v="49017"/>
    <d v="2015-01-21T00:00:00"/>
    <d v="2015-01-22T00:00:00"/>
    <n v="-20.79"/>
    <n v="12"/>
    <n v="355.21"/>
    <n v="86145"/>
    <s v="Low"/>
    <s v="Low Risk"/>
    <s v="Discount Applied"/>
    <s v="Other"/>
    <n v="768"/>
  </r>
  <r>
    <n v="19417"/>
    <x v="3"/>
    <n v="0"/>
    <n v="65.989999999999995"/>
    <n v="5.26"/>
    <n v="1410"/>
    <s v="Charles Ward"/>
    <s v="Regular Air"/>
    <s v="Home Office"/>
    <s v="Technology"/>
    <s v="Telephones and Communication"/>
    <s v="Small Box"/>
    <x v="522"/>
    <n v="0.59"/>
    <s v="United States"/>
    <x v="0"/>
    <s v="California"/>
    <s v="Moreno Valley"/>
    <n v="92553"/>
    <d v="2015-04-07T00:00:00"/>
    <d v="2015-04-08T00:00:00"/>
    <n v="369.99869999999999"/>
    <n v="9"/>
    <n v="536.23"/>
    <n v="87086"/>
    <s v="High"/>
    <s v="Low Risk"/>
    <s v="No Discount"/>
    <s v="High Profit Non-Standard Shipping"/>
    <n v="624"/>
  </r>
  <r>
    <n v="24407"/>
    <x v="1"/>
    <n v="0.08"/>
    <n v="3.38"/>
    <n v="0.85"/>
    <n v="1412"/>
    <s v="Marc Ray"/>
    <s v="Regular Air"/>
    <s v="Home Office"/>
    <s v="Office Supplies"/>
    <s v="Pens &amp; Art Supplies"/>
    <s v="Wrap Bag"/>
    <x v="523"/>
    <n v="0.48"/>
    <s v="United States"/>
    <x v="0"/>
    <s v="California"/>
    <s v="Mountain View"/>
    <n v="94043"/>
    <d v="2015-02-02T00:00:00"/>
    <d v="2015-02-04T00:00:00"/>
    <n v="20.453600000000002"/>
    <n v="12"/>
    <n v="38.81"/>
    <n v="87087"/>
    <s v="High"/>
    <s v="Low Risk"/>
    <s v="Discount Applied"/>
    <s v="Other"/>
    <n v="1632"/>
  </r>
  <r>
    <n v="1417"/>
    <x v="3"/>
    <n v="0"/>
    <n v="65.989999999999995"/>
    <n v="5.26"/>
    <n v="1413"/>
    <s v="Pamela Wiley"/>
    <s v="Regular Air"/>
    <s v="Home Office"/>
    <s v="Technology"/>
    <s v="Telephones and Communication"/>
    <s v="Small Box"/>
    <x v="522"/>
    <n v="0.59"/>
    <s v="United States"/>
    <x v="1"/>
    <s v="Massachusetts"/>
    <s v="Boston"/>
    <n v="2113"/>
    <d v="2015-04-07T00:00:00"/>
    <d v="2015-04-08T00:00:00"/>
    <n v="542.25"/>
    <n v="36"/>
    <n v="2144.92"/>
    <n v="10277"/>
    <s v="High"/>
    <s v="Low Risk"/>
    <s v="No Discount"/>
    <s v="High Profit Non-Standard Shipping"/>
    <n v="226"/>
  </r>
  <r>
    <n v="6406"/>
    <x v="1"/>
    <n v="0.02"/>
    <n v="16.48"/>
    <n v="1.99"/>
    <n v="1413"/>
    <s v="Pamela Wiley"/>
    <s v="Express Air"/>
    <s v="Home Office"/>
    <s v="Technology"/>
    <s v="Computer Peripherals"/>
    <s v="Small Pack"/>
    <x v="524"/>
    <n v="0.42"/>
    <s v="United States"/>
    <x v="1"/>
    <s v="Massachusetts"/>
    <s v="Boston"/>
    <n v="2113"/>
    <d v="2015-02-02T00:00:00"/>
    <d v="2015-02-04T00:00:00"/>
    <n v="69.61"/>
    <n v="27"/>
    <n v="484.56"/>
    <n v="45539"/>
    <s v="High"/>
    <s v="Low Risk"/>
    <s v="Discount Applied"/>
    <s v="Other"/>
    <n v="650"/>
  </r>
  <r>
    <n v="25129"/>
    <x v="2"/>
    <n v="0.02"/>
    <n v="417.4"/>
    <n v="75.23"/>
    <n v="1416"/>
    <s v="Betsy Gibson"/>
    <s v="Delivery Truck"/>
    <s v="Home Office"/>
    <s v="Furniture"/>
    <s v="Tables"/>
    <s v="Jumbo Box"/>
    <x v="249"/>
    <n v="0.79"/>
    <s v="United States"/>
    <x v="2"/>
    <s v="Indiana"/>
    <s v="Indianapolis"/>
    <n v="46203"/>
    <d v="2015-05-06T00:00:00"/>
    <d v="2015-05-07T00:00:00"/>
    <n v="-634.86540000000002"/>
    <n v="1"/>
    <n v="471.21"/>
    <n v="90538"/>
    <s v="Low"/>
    <s v="Low Risk"/>
    <s v="Discount Applied"/>
    <s v="Other"/>
    <n v="660"/>
  </r>
  <r>
    <n v="24722"/>
    <x v="0"/>
    <n v="0.04"/>
    <n v="46.89"/>
    <n v="5.0999999999999996"/>
    <n v="1416"/>
    <s v="Betsy Gibson"/>
    <s v="Regular Air"/>
    <s v="Home Office"/>
    <s v="Office Supplies"/>
    <s v="Appliances"/>
    <s v="Medium Box"/>
    <x v="480"/>
    <n v="0.46"/>
    <s v="United States"/>
    <x v="2"/>
    <s v="Indiana"/>
    <s v="Indianapolis"/>
    <n v="46203"/>
    <d v="2015-06-25T00:00:00"/>
    <d v="2015-06-27T00:00:00"/>
    <n v="87.12"/>
    <n v="4"/>
    <n v="182.61"/>
    <n v="90540"/>
    <s v="High"/>
    <s v="Low Risk"/>
    <s v="Discount Applied"/>
    <s v="Other"/>
    <n v="1020"/>
  </r>
  <r>
    <n v="22823"/>
    <x v="4"/>
    <n v="7.0000000000000007E-2"/>
    <n v="4.84"/>
    <n v="0.71"/>
    <n v="1418"/>
    <s v="Rebecca Lindsey"/>
    <s v="Regular Air"/>
    <s v="Home Office"/>
    <s v="Office Supplies"/>
    <s v="Pens &amp; Art Supplies"/>
    <s v="Wrap Bag"/>
    <x v="525"/>
    <n v="0.52"/>
    <s v="United States"/>
    <x v="2"/>
    <s v="Indiana"/>
    <s v="Kokomo"/>
    <n v="46901"/>
    <d v="2015-01-01T00:00:00"/>
    <d v="2015-01-03T00:00:00"/>
    <n v="25.240199999999998"/>
    <n v="8"/>
    <n v="36.58"/>
    <n v="90539"/>
    <s v="High"/>
    <s v="Low Risk"/>
    <s v="Discount Applied"/>
    <s v="Other"/>
    <n v="1651"/>
  </r>
  <r>
    <n v="24295"/>
    <x v="1"/>
    <n v="0.01"/>
    <n v="124.49"/>
    <n v="51.94"/>
    <n v="1419"/>
    <s v="Brooke Lancaster"/>
    <s v="Delivery Truck"/>
    <s v="Home Office"/>
    <s v="Furniture"/>
    <s v="Tables"/>
    <s v="Jumbo Box"/>
    <x v="156"/>
    <n v="0.63"/>
    <s v="United States"/>
    <x v="2"/>
    <s v="Indiana"/>
    <s v="Lafayette"/>
    <n v="47905"/>
    <d v="2015-06-25T00:00:00"/>
    <d v="2015-06-26T00:00:00"/>
    <n v="-94.674644999999998"/>
    <n v="18"/>
    <n v="2376.12"/>
    <n v="90540"/>
    <s v="Low"/>
    <s v="Low Risk"/>
    <s v="Discount Applied"/>
    <s v="Other"/>
    <n v="203"/>
  </r>
  <r>
    <n v="19024"/>
    <x v="4"/>
    <n v="0.05"/>
    <n v="350.99"/>
    <n v="39"/>
    <n v="1424"/>
    <s v="Robyn Zhou"/>
    <s v="Delivery Truck"/>
    <s v="Home Office"/>
    <s v="Furniture"/>
    <s v="Chairs &amp; Chairmats"/>
    <s v="Jumbo Drum"/>
    <x v="455"/>
    <n v="0.55000000000000004"/>
    <s v="United States"/>
    <x v="0"/>
    <s v="Colorado"/>
    <s v="Englewood"/>
    <n v="80112"/>
    <d v="2015-01-12T00:00:00"/>
    <d v="2015-01-14T00:00:00"/>
    <n v="451.28039999999999"/>
    <n v="3"/>
    <n v="1020.08"/>
    <n v="89448"/>
    <s v="High"/>
    <s v="Low Risk"/>
    <s v="Discount Applied"/>
    <s v="Other"/>
    <n v="415"/>
  </r>
  <r>
    <n v="19025"/>
    <x v="4"/>
    <n v="0"/>
    <n v="8.74"/>
    <n v="1.39"/>
    <n v="1424"/>
    <s v="Robyn Zhou"/>
    <s v="Regular Air"/>
    <s v="Home Office"/>
    <s v="Office Supplies"/>
    <s v="Envelopes"/>
    <s v="Small Box"/>
    <x v="526"/>
    <n v="0.38"/>
    <s v="United States"/>
    <x v="0"/>
    <s v="Colorado"/>
    <s v="Englewood"/>
    <n v="80112"/>
    <d v="2015-01-12T00:00:00"/>
    <d v="2015-01-16T00:00:00"/>
    <n v="44.988"/>
    <n v="7"/>
    <n v="65.2"/>
    <n v="89448"/>
    <s v="High"/>
    <s v="Low Risk"/>
    <s v="No Discount"/>
    <s v="Other"/>
    <n v="1425"/>
  </r>
  <r>
    <n v="19026"/>
    <x v="4"/>
    <n v="0.02"/>
    <n v="1.98"/>
    <n v="0.7"/>
    <n v="1424"/>
    <s v="Robyn Zhou"/>
    <s v="Regular Air"/>
    <s v="Home Office"/>
    <s v="Office Supplies"/>
    <s v="Rubber Bands"/>
    <s v="Wrap Bag"/>
    <x v="133"/>
    <n v="0.83"/>
    <s v="United States"/>
    <x v="0"/>
    <s v="Colorado"/>
    <s v="Englewood"/>
    <n v="80112"/>
    <d v="2015-01-12T00:00:00"/>
    <d v="2015-01-16T00:00:00"/>
    <n v="-20.732799999999997"/>
    <n v="11"/>
    <n v="22.59"/>
    <n v="89448"/>
    <s v="Low"/>
    <s v="Low Risk"/>
    <s v="Discount Applied"/>
    <s v="Other"/>
    <n v="1785"/>
  </r>
  <r>
    <n v="23620"/>
    <x v="1"/>
    <n v="0.05"/>
    <n v="8.0399999999999991"/>
    <n v="8.94"/>
    <n v="1424"/>
    <s v="Robyn Zhou"/>
    <s v="Regular Air"/>
    <s v="Home Office"/>
    <s v="Office Supplies"/>
    <s v="Binders and Binder Accessories"/>
    <s v="Small Box"/>
    <x v="376"/>
    <n v="0.4"/>
    <s v="United States"/>
    <x v="0"/>
    <s v="Colorado"/>
    <s v="Englewood"/>
    <n v="80112"/>
    <d v="2015-06-20T00:00:00"/>
    <d v="2015-06-22T00:00:00"/>
    <n v="-164.39479999999998"/>
    <n v="15"/>
    <n v="121.36"/>
    <n v="89449"/>
    <s v="Low"/>
    <s v="Low Risk"/>
    <s v="Discount Applied"/>
    <s v="Other"/>
    <n v="1163"/>
  </r>
  <r>
    <n v="22824"/>
    <x v="4"/>
    <n v="0.04"/>
    <n v="2036.48"/>
    <n v="14.7"/>
    <n v="1425"/>
    <s v="Gregory Crane"/>
    <s v="Delivery Truck"/>
    <s v="Home Office"/>
    <s v="Technology"/>
    <s v="Office Machines"/>
    <s v="Jumbo Drum"/>
    <x v="220"/>
    <n v="0.55000000000000004"/>
    <s v="United States"/>
    <x v="0"/>
    <s v="Colorado"/>
    <s v="Fort Collins"/>
    <n v="80525"/>
    <d v="2015-01-01T00:00:00"/>
    <d v="2015-01-06T00:00:00"/>
    <n v="-4793.0039999999999"/>
    <n v="1"/>
    <n v="2013.67"/>
    <n v="89450"/>
    <s v="Low"/>
    <s v="Low Risk"/>
    <s v="Discount Applied"/>
    <s v="Other"/>
    <n v="243"/>
  </r>
  <r>
    <n v="22407"/>
    <x v="4"/>
    <n v="0.09"/>
    <n v="125.99"/>
    <n v="2.5"/>
    <n v="1427"/>
    <s v="Stacy Gould"/>
    <s v="Regular Air"/>
    <s v="Home Office"/>
    <s v="Technology"/>
    <s v="Telephones and Communication"/>
    <s v="Small Box"/>
    <x v="418"/>
    <n v="0.6"/>
    <s v="United States"/>
    <x v="2"/>
    <s v="Michigan"/>
    <s v="Bay City"/>
    <n v="48708"/>
    <d v="2015-02-05T00:00:00"/>
    <d v="2015-02-09T00:00:00"/>
    <n v="1258.7876999999999"/>
    <n v="18"/>
    <n v="1824.33"/>
    <n v="90905"/>
    <s v="High"/>
    <s v="Low Risk"/>
    <s v="Discount Applied"/>
    <s v="Other"/>
    <n v="266"/>
  </r>
  <r>
    <n v="19810"/>
    <x v="1"/>
    <n v="0.05"/>
    <n v="9.7799999999999994"/>
    <n v="1.39"/>
    <n v="1432"/>
    <s v="Kerry Green"/>
    <s v="Regular Air"/>
    <s v="Home Office"/>
    <s v="Office Supplies"/>
    <s v="Envelopes"/>
    <s v="Small Box"/>
    <x v="453"/>
    <n v="0.39"/>
    <s v="United States"/>
    <x v="2"/>
    <s v="Indiana"/>
    <s v="Indianapolis"/>
    <n v="46203"/>
    <d v="2015-03-05T00:00:00"/>
    <d v="2015-03-06T00:00:00"/>
    <n v="74.278499999999994"/>
    <n v="11"/>
    <n v="107.65"/>
    <n v="86826"/>
    <s v="High"/>
    <s v="Low Risk"/>
    <s v="Discount Applied"/>
    <s v="Other"/>
    <n v="1209"/>
  </r>
  <r>
    <n v="18762"/>
    <x v="4"/>
    <n v="7.0000000000000007E-2"/>
    <n v="10.98"/>
    <n v="4.8"/>
    <n v="1432"/>
    <s v="Kerry Green"/>
    <s v="Regular Air"/>
    <s v="Home Office"/>
    <s v="Office Supplies"/>
    <s v="Envelopes"/>
    <s v="Small Box"/>
    <x v="182"/>
    <n v="0.36"/>
    <s v="United States"/>
    <x v="2"/>
    <s v="Indiana"/>
    <s v="Indianapolis"/>
    <n v="46203"/>
    <d v="2015-06-20T00:00:00"/>
    <d v="2015-06-27T00:00:00"/>
    <n v="52.92"/>
    <n v="16"/>
    <n v="165.21"/>
    <n v="86827"/>
    <s v="High"/>
    <s v="Low Risk"/>
    <s v="Discount Applied"/>
    <s v="Other"/>
    <n v="1048"/>
  </r>
  <r>
    <n v="19811"/>
    <x v="1"/>
    <n v="0.02"/>
    <n v="3.28"/>
    <n v="3.97"/>
    <n v="1433"/>
    <s v="Frances Jackson"/>
    <s v="Express Air"/>
    <s v="Home Office"/>
    <s v="Office Supplies"/>
    <s v="Pens &amp; Art Supplies"/>
    <s v="Wrap Bag"/>
    <x v="365"/>
    <n v="0.56000000000000005"/>
    <s v="United States"/>
    <x v="2"/>
    <s v="Indiana"/>
    <s v="Jeffersonville"/>
    <n v="47130"/>
    <d v="2015-03-05T00:00:00"/>
    <d v="2015-03-06T00:00:00"/>
    <n v="-66.349999999999994"/>
    <n v="7"/>
    <n v="25.15"/>
    <n v="86826"/>
    <s v="Low"/>
    <s v="Low Risk"/>
    <s v="Discount Applied"/>
    <s v="Other"/>
    <n v="1771"/>
  </r>
  <r>
    <n v="20124"/>
    <x v="0"/>
    <n v="7.0000000000000007E-2"/>
    <n v="300.98"/>
    <n v="64.73"/>
    <n v="1433"/>
    <s v="Frances Jackson"/>
    <s v="Delivery Truck"/>
    <s v="Home Office"/>
    <s v="Furniture"/>
    <s v="Chairs &amp; Chairmats"/>
    <s v="Jumbo Drum"/>
    <x v="527"/>
    <n v="0.56000000000000005"/>
    <s v="United States"/>
    <x v="2"/>
    <s v="Indiana"/>
    <s v="Jeffersonville"/>
    <n v="47130"/>
    <d v="2015-05-19T00:00:00"/>
    <d v="2015-05-21T00:00:00"/>
    <n v="1399.6400000000003"/>
    <n v="14"/>
    <n v="4285.5600000000004"/>
    <n v="86828"/>
    <s v="High"/>
    <s v="Low Risk"/>
    <s v="Discount Applied"/>
    <s v="Other"/>
    <n v="111"/>
  </r>
  <r>
    <n v="20125"/>
    <x v="0"/>
    <n v="0.01"/>
    <n v="20.98"/>
    <n v="45"/>
    <n v="1433"/>
    <s v="Frances Jackson"/>
    <s v="Delivery Truck"/>
    <s v="Home Office"/>
    <s v="Office Supplies"/>
    <s v="Storage &amp; Organization"/>
    <s v="Jumbo Drum"/>
    <x v="528"/>
    <n v="0.61"/>
    <s v="United States"/>
    <x v="2"/>
    <s v="Indiana"/>
    <s v="Jeffersonville"/>
    <n v="47130"/>
    <d v="2015-05-19T00:00:00"/>
    <d v="2015-05-19T00:00:00"/>
    <n v="232.64200000000028"/>
    <n v="28"/>
    <n v="631.37"/>
    <n v="86828"/>
    <s v="High"/>
    <s v="Low Risk"/>
    <s v="Discount Applied"/>
    <s v="Other"/>
    <n v="566"/>
  </r>
  <r>
    <n v="21955"/>
    <x v="2"/>
    <n v="0.01"/>
    <n v="80.98"/>
    <n v="35"/>
    <n v="1438"/>
    <s v="Jean Weiss Diaz"/>
    <s v="Regular Air"/>
    <s v="Home Office"/>
    <s v="Office Supplies"/>
    <s v="Storage &amp; Organization"/>
    <s v="Large Box"/>
    <x v="354"/>
    <n v="0.83"/>
    <s v="United States"/>
    <x v="1"/>
    <s v="Ohio"/>
    <s v="Elyria"/>
    <n v="44035"/>
    <d v="2015-01-22T00:00:00"/>
    <d v="2015-01-24T00:00:00"/>
    <n v="-409.37360000000001"/>
    <n v="3"/>
    <n v="267.83"/>
    <n v="90120"/>
    <s v="Low"/>
    <s v="Low Risk"/>
    <s v="Discount Applied"/>
    <s v="Other"/>
    <n v="867"/>
  </r>
  <r>
    <n v="23415"/>
    <x v="2"/>
    <n v="0.05"/>
    <n v="6.48"/>
    <n v="6.22"/>
    <n v="1439"/>
    <s v="Kyle Kaufman"/>
    <s v="Regular Air"/>
    <s v="Home Office"/>
    <s v="Office Supplies"/>
    <s v="Paper"/>
    <s v="Small Box"/>
    <x v="512"/>
    <n v="0.37"/>
    <s v="United States"/>
    <x v="1"/>
    <s v="Ohio"/>
    <s v="Euclid"/>
    <n v="44117"/>
    <d v="2015-04-28T00:00:00"/>
    <d v="2015-04-29T00:00:00"/>
    <n v="-29.07"/>
    <n v="3"/>
    <n v="21.46"/>
    <n v="90121"/>
    <s v="Low"/>
    <s v="Low Risk"/>
    <s v="Discount Applied"/>
    <s v="Other"/>
    <n v="1795"/>
  </r>
  <r>
    <n v="22672"/>
    <x v="1"/>
    <n v="0.04"/>
    <n v="177.98"/>
    <n v="0.99"/>
    <n v="1442"/>
    <s v="Rodney Field"/>
    <s v="Regular Air"/>
    <s v="Home Office"/>
    <s v="Office Supplies"/>
    <s v="Appliances"/>
    <s v="Small Box"/>
    <x v="529"/>
    <n v="0.56000000000000005"/>
    <s v="United States"/>
    <x v="2"/>
    <s v="Missouri"/>
    <s v="Springfield"/>
    <n v="65807"/>
    <d v="2015-06-25T00:00:00"/>
    <d v="2015-06-27T00:00:00"/>
    <n v="1909.8854999999996"/>
    <n v="15"/>
    <n v="2767.95"/>
    <n v="89076"/>
    <s v="High"/>
    <s v="Low Risk"/>
    <s v="Discount Applied"/>
    <s v="Other"/>
    <n v="170"/>
  </r>
  <r>
    <n v="21945"/>
    <x v="4"/>
    <n v="0.02"/>
    <n v="15.99"/>
    <n v="13.18"/>
    <n v="1442"/>
    <s v="Rodney Field"/>
    <s v="Express Air"/>
    <s v="Home Office"/>
    <s v="Office Supplies"/>
    <s v="Binders and Binder Accessories"/>
    <s v="Small Box"/>
    <x v="222"/>
    <n v="0.37"/>
    <s v="United States"/>
    <x v="2"/>
    <s v="Missouri"/>
    <s v="Springfield"/>
    <n v="65807"/>
    <d v="2015-01-30T00:00:00"/>
    <d v="2015-02-03T00:00:00"/>
    <n v="-76.992500000000007"/>
    <n v="7"/>
    <n v="123.03"/>
    <n v="89077"/>
    <s v="Low"/>
    <s v="Low Risk"/>
    <s v="Discount Applied"/>
    <s v="Other"/>
    <n v="1155"/>
  </r>
  <r>
    <n v="21946"/>
    <x v="4"/>
    <n v="0.09"/>
    <n v="46.94"/>
    <n v="6.77"/>
    <n v="1442"/>
    <s v="Rodney Field"/>
    <s v="Express Air"/>
    <s v="Home Office"/>
    <s v="Furniture"/>
    <s v="Office Furnishings"/>
    <s v="Small Box"/>
    <x v="530"/>
    <n v="0.44"/>
    <s v="United States"/>
    <x v="2"/>
    <s v="Missouri"/>
    <s v="Springfield"/>
    <n v="65807"/>
    <d v="2015-01-30T00:00:00"/>
    <d v="2015-01-30T00:00:00"/>
    <n v="297.96959999999996"/>
    <n v="10"/>
    <n v="431.84"/>
    <n v="89077"/>
    <s v="High"/>
    <s v="Low Risk"/>
    <s v="Discount Applied"/>
    <s v="Other"/>
    <n v="693"/>
  </r>
  <r>
    <n v="23793"/>
    <x v="3"/>
    <n v="0.1"/>
    <n v="218.08"/>
    <n v="18.059999999999999"/>
    <n v="1450"/>
    <s v="Veronica Peck"/>
    <s v="Express Air"/>
    <s v="Home Office"/>
    <s v="Furniture"/>
    <s v="Chairs &amp; Chairmats"/>
    <s v="Large Box"/>
    <x v="531"/>
    <n v="0.56999999999999995"/>
    <s v="United States"/>
    <x v="0"/>
    <s v="California"/>
    <s v="South Lake Tahoe"/>
    <n v="96150"/>
    <d v="2015-05-24T00:00:00"/>
    <d v="2015-05-25T00:00:00"/>
    <n v="1318.83"/>
    <n v="12"/>
    <n v="2366.5100000000002"/>
    <n v="86735"/>
    <s v="High"/>
    <s v="Low Risk"/>
    <s v="Discount Applied"/>
    <s v="Other"/>
    <n v="205"/>
  </r>
  <r>
    <n v="25006"/>
    <x v="0"/>
    <n v="0.05"/>
    <n v="85.99"/>
    <n v="0.99"/>
    <n v="1459"/>
    <s v="Steve Raynor"/>
    <s v="Regular Air"/>
    <s v="Home Office"/>
    <s v="Technology"/>
    <s v="Telephones and Communication"/>
    <s v="Wrap Bag"/>
    <x v="141"/>
    <n v="0.55000000000000004"/>
    <s v="United States"/>
    <x v="3"/>
    <s v="South Carolina"/>
    <s v="Taylors"/>
    <n v="29687"/>
    <d v="2015-04-05T00:00:00"/>
    <d v="2015-04-07T00:00:00"/>
    <n v="36.215999999999994"/>
    <n v="4"/>
    <n v="291.64"/>
    <n v="86734"/>
    <s v="High"/>
    <s v="Low Risk"/>
    <s v="Discount Applied"/>
    <s v="Other"/>
    <n v="828"/>
  </r>
  <r>
    <n v="18105"/>
    <x v="0"/>
    <n v="0.05"/>
    <n v="12.95"/>
    <n v="4.9800000000000004"/>
    <n v="1461"/>
    <s v="Norman Adams"/>
    <s v="Regular Air"/>
    <s v="Home Office"/>
    <s v="Office Supplies"/>
    <s v="Binders and Binder Accessories"/>
    <s v="Small Box"/>
    <x v="532"/>
    <n v="0.4"/>
    <s v="United States"/>
    <x v="2"/>
    <s v="Indiana"/>
    <s v="Lafayette"/>
    <n v="47905"/>
    <d v="2015-06-02T00:00:00"/>
    <d v="2015-06-04T00:00:00"/>
    <n v="134.16825"/>
    <n v="19"/>
    <n v="252.36"/>
    <n v="86397"/>
    <s v="High"/>
    <s v="Low Risk"/>
    <s v="Discount Applied"/>
    <s v="Other"/>
    <n v="894"/>
  </r>
  <r>
    <n v="23735"/>
    <x v="0"/>
    <n v="0"/>
    <n v="65.989999999999995"/>
    <n v="8.99"/>
    <n v="1466"/>
    <s v="Wesley Reid"/>
    <s v="Regular Air"/>
    <s v="Home Office"/>
    <s v="Technology"/>
    <s v="Telephones and Communication"/>
    <s v="Small Box"/>
    <x v="377"/>
    <n v="0.56000000000000005"/>
    <s v="United States"/>
    <x v="2"/>
    <s v="Nebraska"/>
    <s v="Columbus"/>
    <n v="68601"/>
    <d v="2015-06-11T00:00:00"/>
    <d v="2015-06-13T00:00:00"/>
    <n v="253.30319999999998"/>
    <n v="10"/>
    <n v="575.07000000000005"/>
    <n v="91115"/>
    <s v="High"/>
    <s v="Low Risk"/>
    <s v="No Discount"/>
    <s v="High Profit Non-Standard Shipping"/>
    <n v="600"/>
  </r>
  <r>
    <n v="25917"/>
    <x v="4"/>
    <n v="0.04"/>
    <n v="130.97999999999999"/>
    <n v="54.74"/>
    <n v="1466"/>
    <s v="Wesley Reid"/>
    <s v="Delivery Truck"/>
    <s v="Home Office"/>
    <s v="Furniture"/>
    <s v="Bookcases"/>
    <s v="Jumbo Box"/>
    <x v="136"/>
    <n v="0.69"/>
    <s v="United States"/>
    <x v="2"/>
    <s v="Nebraska"/>
    <s v="Columbus"/>
    <n v="68601"/>
    <d v="2015-06-12T00:00:00"/>
    <d v="2015-06-12T00:00:00"/>
    <n v="-723.78399999999999"/>
    <n v="14"/>
    <n v="1781.66"/>
    <n v="91116"/>
    <s v="Low"/>
    <s v="Low Risk"/>
    <s v="Discount Applied"/>
    <s v="Other"/>
    <n v="278"/>
  </r>
  <r>
    <n v="25915"/>
    <x v="4"/>
    <n v="0.04"/>
    <n v="105.29"/>
    <n v="10.119999999999999"/>
    <n v="1469"/>
    <s v="Vicki Zhu Daniels"/>
    <s v="Regular Air"/>
    <s v="Home Office"/>
    <s v="Furniture"/>
    <s v="Office Furnishings"/>
    <s v="Large Box"/>
    <x v="533"/>
    <n v="0.79"/>
    <s v="United States"/>
    <x v="0"/>
    <s v="Utah"/>
    <s v="Clearfield"/>
    <n v="84015"/>
    <d v="2015-06-12T00:00:00"/>
    <d v="2015-06-16T00:00:00"/>
    <n v="589.18799999999999"/>
    <n v="9"/>
    <n v="940.64"/>
    <n v="91116"/>
    <s v="High"/>
    <s v="Low Risk"/>
    <s v="Discount Applied"/>
    <s v="Other"/>
    <n v="437"/>
  </r>
  <r>
    <n v="25916"/>
    <x v="4"/>
    <n v="7.0000000000000007E-2"/>
    <n v="31.76"/>
    <n v="45.51"/>
    <n v="1469"/>
    <s v="Vicki Zhu Daniels"/>
    <s v="Delivery Truck"/>
    <s v="Home Office"/>
    <s v="Furniture"/>
    <s v="Tables"/>
    <s v="Jumbo Box"/>
    <x v="123"/>
    <n v="0.65"/>
    <s v="United States"/>
    <x v="0"/>
    <s v="Utah"/>
    <s v="Clearfield"/>
    <n v="84015"/>
    <d v="2015-06-12T00:00:00"/>
    <d v="2015-06-14T00:00:00"/>
    <n v="-1314.992"/>
    <n v="18"/>
    <n v="439.27"/>
    <n v="91116"/>
    <s v="Low"/>
    <s v="Low Risk"/>
    <s v="Discount Applied"/>
    <s v="Other"/>
    <n v="685"/>
  </r>
  <r>
    <n v="21710"/>
    <x v="0"/>
    <n v="0.03"/>
    <n v="420.98"/>
    <n v="19.989999999999998"/>
    <n v="1471"/>
    <s v="Danielle Daniel"/>
    <s v="Regular Air"/>
    <s v="Home Office"/>
    <s v="Office Supplies"/>
    <s v="Binders and Binder Accessories"/>
    <s v="Small Box"/>
    <x v="534"/>
    <n v="0.35"/>
    <s v="United States"/>
    <x v="1"/>
    <s v="Ohio"/>
    <s v="Westerville"/>
    <n v="43081"/>
    <d v="2015-03-21T00:00:00"/>
    <d v="2015-03-22T00:00:00"/>
    <n v="3043.0310999999997"/>
    <n v="10"/>
    <n v="4410.1899999999996"/>
    <n v="87077"/>
    <s v="High"/>
    <s v="Low Risk"/>
    <s v="Discount Applied"/>
    <s v="Other"/>
    <n v="109"/>
  </r>
  <r>
    <n v="23958"/>
    <x v="1"/>
    <n v="0.02"/>
    <n v="30.98"/>
    <n v="6.5"/>
    <n v="1472"/>
    <s v="Tommy Ellis Ritchie"/>
    <s v="Express Air"/>
    <s v="Home Office"/>
    <s v="Technology"/>
    <s v="Computer Peripherals"/>
    <s v="Small Box"/>
    <x v="449"/>
    <n v="0.79"/>
    <s v="United States"/>
    <x v="1"/>
    <s v="Ohio"/>
    <s v="Westlake"/>
    <n v="44145"/>
    <d v="2015-06-30T00:00:00"/>
    <d v="2015-07-01T00:00:00"/>
    <n v="-44.624000000000002"/>
    <n v="17"/>
    <n v="552.89"/>
    <n v="87078"/>
    <s v="Low"/>
    <s v="Low Risk"/>
    <s v="Discount Applied"/>
    <s v="Other"/>
    <n v="615"/>
  </r>
  <r>
    <n v="22313"/>
    <x v="3"/>
    <n v="0.05"/>
    <n v="20.27"/>
    <n v="3.99"/>
    <n v="1472"/>
    <s v="Tommy Ellis Ritchie"/>
    <s v="Regular Air"/>
    <s v="Home Office"/>
    <s v="Office Supplies"/>
    <s v="Appliances"/>
    <s v="Small Box"/>
    <x v="535"/>
    <n v="0.56999999999999995"/>
    <s v="United States"/>
    <x v="1"/>
    <s v="Ohio"/>
    <s v="Westlake"/>
    <n v="44145"/>
    <d v="2015-05-25T00:00:00"/>
    <d v="2015-05-26T00:00:00"/>
    <n v="309.25400000000002"/>
    <n v="30"/>
    <n v="621.55999999999995"/>
    <n v="87079"/>
    <s v="High"/>
    <s v="Low Risk"/>
    <s v="Discount Applied"/>
    <s v="Other"/>
    <n v="571"/>
  </r>
  <r>
    <n v="24937"/>
    <x v="2"/>
    <n v="0.04"/>
    <n v="9.7799999999999994"/>
    <n v="1.99"/>
    <n v="1473"/>
    <s v="Paul Puckett"/>
    <s v="Express Air"/>
    <s v="Home Office"/>
    <s v="Technology"/>
    <s v="Computer Peripherals"/>
    <s v="Small Pack"/>
    <x v="536"/>
    <n v="0.43"/>
    <s v="United States"/>
    <x v="1"/>
    <s v="Ohio"/>
    <s v="Wooster"/>
    <n v="44691"/>
    <d v="2015-01-21T00:00:00"/>
    <d v="2015-01-22T00:00:00"/>
    <n v="61.292699999999996"/>
    <n v="9"/>
    <n v="88.83"/>
    <n v="87076"/>
    <s v="High"/>
    <s v="Low Risk"/>
    <s v="Discount Applied"/>
    <s v="Other"/>
    <n v="1291"/>
  </r>
  <r>
    <n v="7544"/>
    <x v="1"/>
    <n v="7.0000000000000007E-2"/>
    <n v="8.9499999999999993"/>
    <n v="2.0099999999999998"/>
    <n v="1481"/>
    <s v="Marvin MacDonald"/>
    <s v="Regular Air"/>
    <s v="Home Office"/>
    <s v="Office Supplies"/>
    <s v="Paper"/>
    <s v="Wrap Bag"/>
    <x v="537"/>
    <n v="0.39"/>
    <s v="United States"/>
    <x v="0"/>
    <s v="California"/>
    <s v="Los Angeles"/>
    <n v="90049"/>
    <d v="2015-03-27T00:00:00"/>
    <d v="2015-03-28T00:00:00"/>
    <n v="91.73"/>
    <n v="36"/>
    <n v="307.64999999999998"/>
    <n v="53953"/>
    <s v="High"/>
    <s v="Low Risk"/>
    <s v="Discount Applied"/>
    <s v="Other"/>
    <n v="813"/>
  </r>
  <r>
    <n v="25544"/>
    <x v="1"/>
    <n v="7.0000000000000007E-2"/>
    <n v="8.9499999999999993"/>
    <n v="2.0099999999999998"/>
    <n v="1482"/>
    <s v="Michael Tanner"/>
    <s v="Regular Air"/>
    <s v="Home Office"/>
    <s v="Office Supplies"/>
    <s v="Paper"/>
    <s v="Wrap Bag"/>
    <x v="537"/>
    <n v="0.39"/>
    <s v="United States"/>
    <x v="2"/>
    <s v="Michigan"/>
    <s v="Bay City"/>
    <n v="48708"/>
    <d v="2015-03-27T00:00:00"/>
    <d v="2015-03-28T00:00:00"/>
    <n v="53.067899999999995"/>
    <n v="9"/>
    <n v="76.91"/>
    <n v="91362"/>
    <s v="High"/>
    <s v="Low Risk"/>
    <s v="Discount Applied"/>
    <s v="Other"/>
    <n v="1356"/>
  </r>
  <r>
    <n v="22745"/>
    <x v="1"/>
    <n v="0.05"/>
    <n v="9.65"/>
    <n v="6.22"/>
    <n v="1482"/>
    <s v="Michael Tanner"/>
    <s v="Regular Air"/>
    <s v="Home Office"/>
    <s v="Furniture"/>
    <s v="Office Furnishings"/>
    <s v="Small Box"/>
    <x v="105"/>
    <n v="0.55000000000000004"/>
    <s v="United States"/>
    <x v="2"/>
    <s v="Michigan"/>
    <s v="Bay City"/>
    <n v="48708"/>
    <d v="2015-02-28T00:00:00"/>
    <d v="2015-02-28T00:00:00"/>
    <n v="-14.6432"/>
    <n v="15"/>
    <n v="151.34"/>
    <n v="91363"/>
    <s v="Low"/>
    <s v="Low Risk"/>
    <s v="Discount Applied"/>
    <s v="Other"/>
    <n v="1082"/>
  </r>
  <r>
    <n v="21806"/>
    <x v="0"/>
    <n v="0.06"/>
    <n v="99.99"/>
    <n v="19.989999999999998"/>
    <n v="1484"/>
    <s v="Alison Stewart"/>
    <s v="Regular Air"/>
    <s v="Home Office"/>
    <s v="Technology"/>
    <s v="Computer Peripherals"/>
    <s v="Small Box"/>
    <x v="419"/>
    <n v="0.52"/>
    <s v="United States"/>
    <x v="2"/>
    <s v="Illinois"/>
    <s v="Des Plaines"/>
    <n v="60016"/>
    <d v="2015-03-11T00:00:00"/>
    <d v="2015-03-14T00:00:00"/>
    <n v="-127.56"/>
    <n v="3"/>
    <n v="290.24"/>
    <n v="91235"/>
    <s v="Low"/>
    <s v="Low Risk"/>
    <s v="Discount Applied"/>
    <s v="Other"/>
    <n v="831"/>
  </r>
  <r>
    <n v="21807"/>
    <x v="0"/>
    <n v="0"/>
    <n v="193.17"/>
    <n v="19.989999999999998"/>
    <n v="1484"/>
    <s v="Alison Stewart"/>
    <s v="Regular Air"/>
    <s v="Home Office"/>
    <s v="Office Supplies"/>
    <s v="Storage &amp; Organization"/>
    <s v="Small Box"/>
    <x v="538"/>
    <n v="0.71"/>
    <s v="United States"/>
    <x v="2"/>
    <s v="Illinois"/>
    <s v="Des Plaines"/>
    <n v="60016"/>
    <d v="2015-03-11T00:00:00"/>
    <d v="2015-03-12T00:00:00"/>
    <n v="282.18"/>
    <n v="5"/>
    <n v="971.4"/>
    <n v="91235"/>
    <s v="High"/>
    <s v="Low Risk"/>
    <s v="No Discount"/>
    <s v="High Profit Non-Standard Shipping"/>
    <n v="428"/>
  </r>
  <r>
    <n v="21808"/>
    <x v="0"/>
    <n v="0.08"/>
    <n v="20.99"/>
    <n v="3.3"/>
    <n v="1484"/>
    <s v="Alison Stewart"/>
    <s v="Express Air"/>
    <s v="Home Office"/>
    <s v="Technology"/>
    <s v="Telephones and Communication"/>
    <s v="Small Pack"/>
    <x v="321"/>
    <n v="0.81"/>
    <s v="United States"/>
    <x v="2"/>
    <s v="Illinois"/>
    <s v="Des Plaines"/>
    <n v="60016"/>
    <d v="2015-03-11T00:00:00"/>
    <d v="2015-03-11T00:00:00"/>
    <n v="-96.337999999999994"/>
    <n v="11"/>
    <n v="193.51"/>
    <n v="91235"/>
    <s v="Low"/>
    <s v="Low Risk"/>
    <s v="Discount Applied"/>
    <s v="Other"/>
    <n v="1003"/>
  </r>
  <r>
    <n v="22763"/>
    <x v="1"/>
    <n v="0.04"/>
    <n v="11.5"/>
    <n v="7.19"/>
    <n v="1485"/>
    <s v="Wayne Sutherland"/>
    <s v="Regular Air"/>
    <s v="Home Office"/>
    <s v="Office Supplies"/>
    <s v="Binders and Binder Accessories"/>
    <s v="Small Box"/>
    <x v="539"/>
    <n v="0.4"/>
    <s v="United States"/>
    <x v="2"/>
    <s v="Illinois"/>
    <s v="Downers Grove"/>
    <n v="60516"/>
    <d v="2015-02-20T00:00:00"/>
    <d v="2015-02-23T00:00:00"/>
    <n v="-23.357880000000002"/>
    <n v="14"/>
    <n v="157.81"/>
    <n v="91236"/>
    <s v="Low"/>
    <s v="Low Risk"/>
    <s v="Discount Applied"/>
    <s v="Other"/>
    <n v="1064"/>
  </r>
  <r>
    <n v="22764"/>
    <x v="1"/>
    <n v="0.02"/>
    <n v="15.7"/>
    <n v="11.25"/>
    <n v="1485"/>
    <s v="Wayne Sutherland"/>
    <s v="Regular Air"/>
    <s v="Home Office"/>
    <s v="Office Supplies"/>
    <s v="Storage &amp; Organization"/>
    <s v="Small Box"/>
    <x v="540"/>
    <n v="0.6"/>
    <s v="United States"/>
    <x v="2"/>
    <s v="Illinois"/>
    <s v="Downers Grove"/>
    <n v="60516"/>
    <d v="2015-02-20T00:00:00"/>
    <d v="2015-02-21T00:00:00"/>
    <n v="-18.241599999999998"/>
    <n v="1"/>
    <n v="19.440000000000001"/>
    <n v="91236"/>
    <s v="Low"/>
    <s v="Low Risk"/>
    <s v="Discount Applied"/>
    <s v="Other"/>
    <n v="1819"/>
  </r>
  <r>
    <n v="22765"/>
    <x v="1"/>
    <n v="0.05"/>
    <n v="225.02"/>
    <n v="28.66"/>
    <n v="1485"/>
    <s v="Wayne Sutherland"/>
    <s v="Delivery Truck"/>
    <s v="Home Office"/>
    <s v="Office Supplies"/>
    <s v="Storage &amp; Organization"/>
    <s v="Jumbo Drum"/>
    <x v="541"/>
    <n v="0.72"/>
    <s v="United States"/>
    <x v="2"/>
    <s v="Illinois"/>
    <s v="Downers Grove"/>
    <n v="60516"/>
    <d v="2015-02-20T00:00:00"/>
    <d v="2015-02-22T00:00:00"/>
    <n v="1428.9104"/>
    <n v="21"/>
    <n v="4636.63"/>
    <n v="91236"/>
    <s v="High"/>
    <s v="Low Risk"/>
    <s v="Discount Applied"/>
    <s v="Other"/>
    <n v="104"/>
  </r>
  <r>
    <n v="18460"/>
    <x v="0"/>
    <n v="0.04"/>
    <n v="119.99"/>
    <n v="14"/>
    <n v="1492"/>
    <s v="Don Beard"/>
    <s v="Delivery Truck"/>
    <s v="Home Office"/>
    <s v="Technology"/>
    <s v="Office Machines"/>
    <s v="Jumbo Drum"/>
    <x v="319"/>
    <n v="0.36"/>
    <s v="United States"/>
    <x v="2"/>
    <s v="Missouri"/>
    <s v="Ozark"/>
    <n v="65721"/>
    <d v="2015-06-16T00:00:00"/>
    <d v="2015-06-18T00:00:00"/>
    <n v="509.95830000000001"/>
    <n v="6"/>
    <n v="739.07"/>
    <n v="88004"/>
    <s v="High"/>
    <s v="Low Risk"/>
    <s v="Discount Applied"/>
    <s v="Other"/>
    <n v="510"/>
  </r>
  <r>
    <n v="19472"/>
    <x v="2"/>
    <n v="0.06"/>
    <n v="8.3699999999999992"/>
    <n v="10.16"/>
    <n v="1494"/>
    <s v="Kate Lehman"/>
    <s v="Regular Air"/>
    <s v="Home Office"/>
    <s v="Furniture"/>
    <s v="Office Furnishings"/>
    <s v="Large Box"/>
    <x v="439"/>
    <n v="0.59"/>
    <s v="United States"/>
    <x v="1"/>
    <s v="Maryland"/>
    <s v="Dundalk"/>
    <n v="21222"/>
    <d v="2015-03-11T00:00:00"/>
    <d v="2015-03-13T00:00:00"/>
    <n v="-255.65"/>
    <n v="18"/>
    <n v="157.63999999999999"/>
    <n v="85880"/>
    <s v="Low"/>
    <s v="Low Risk"/>
    <s v="Discount Applied"/>
    <s v="Other"/>
    <n v="1066"/>
  </r>
  <r>
    <n v="19473"/>
    <x v="2"/>
    <n v="0.09"/>
    <n v="6.48"/>
    <n v="9.17"/>
    <n v="1494"/>
    <s v="Kate Lehman"/>
    <s v="Express Air"/>
    <s v="Home Office"/>
    <s v="Office Supplies"/>
    <s v="Paper"/>
    <s v="Small Box"/>
    <x v="92"/>
    <n v="0.37"/>
    <s v="United States"/>
    <x v="1"/>
    <s v="Maryland"/>
    <s v="Dundalk"/>
    <n v="21222"/>
    <d v="2015-03-11T00:00:00"/>
    <d v="2015-03-13T00:00:00"/>
    <n v="-76.540000000000006"/>
    <n v="6"/>
    <n v="42.16"/>
    <n v="85880"/>
    <s v="Low"/>
    <s v="Low Risk"/>
    <s v="Discount Applied"/>
    <s v="Other"/>
    <n v="1603"/>
  </r>
  <r>
    <n v="24286"/>
    <x v="2"/>
    <n v="0.09"/>
    <n v="6.28"/>
    <n v="5.29"/>
    <n v="1497"/>
    <s v="Gloria Jacobs"/>
    <s v="Regular Air"/>
    <s v="Home Office"/>
    <s v="Furniture"/>
    <s v="Office Furnishings"/>
    <s v="Small Box"/>
    <x v="148"/>
    <n v="0.43"/>
    <s v="United States"/>
    <x v="1"/>
    <s v="New York"/>
    <s v="Elmira"/>
    <n v="14901"/>
    <d v="2015-03-11T00:00:00"/>
    <d v="2015-03-12T00:00:00"/>
    <n v="-10.09"/>
    <n v="2"/>
    <n v="14.08"/>
    <n v="85880"/>
    <s v="Low"/>
    <s v="Low Risk"/>
    <s v="Discount Applied"/>
    <s v="Other"/>
    <n v="1877"/>
  </r>
  <r>
    <n v="24287"/>
    <x v="2"/>
    <n v="0.03"/>
    <n v="15.14"/>
    <n v="4.53"/>
    <n v="1497"/>
    <s v="Gloria Jacobs"/>
    <s v="Regular Air"/>
    <s v="Home Office"/>
    <s v="Office Supplies"/>
    <s v="Storage &amp; Organization"/>
    <s v="Small Box"/>
    <x v="436"/>
    <n v="0.81"/>
    <s v="United States"/>
    <x v="1"/>
    <s v="New York"/>
    <s v="Elmira"/>
    <n v="14901"/>
    <d v="2015-03-11T00:00:00"/>
    <d v="2015-03-13T00:00:00"/>
    <n v="-92.87"/>
    <n v="17"/>
    <n v="256.73"/>
    <n v="85880"/>
    <s v="Low"/>
    <s v="Low Risk"/>
    <s v="Discount Applied"/>
    <s v="Other"/>
    <n v="889"/>
  </r>
  <r>
    <n v="20016"/>
    <x v="3"/>
    <n v="0.05"/>
    <n v="2.16"/>
    <n v="6.05"/>
    <n v="1499"/>
    <s v="Charlotte L Doyle"/>
    <s v="Regular Air"/>
    <s v="Home Office"/>
    <s v="Office Supplies"/>
    <s v="Binders and Binder Accessories"/>
    <s v="Small Box"/>
    <x v="542"/>
    <n v="0.37"/>
    <s v="United States"/>
    <x v="3"/>
    <s v="Florida"/>
    <s v="Coral Gables"/>
    <n v="33134"/>
    <d v="2015-02-04T00:00:00"/>
    <d v="2015-02-05T00:00:00"/>
    <n v="-298.88600000000002"/>
    <n v="8"/>
    <n v="18.59"/>
    <n v="90731"/>
    <s v="Low"/>
    <s v="Low Risk"/>
    <s v="Discount Applied"/>
    <s v="Other"/>
    <n v="1834"/>
  </r>
  <r>
    <n v="20017"/>
    <x v="3"/>
    <n v="0.03"/>
    <n v="6.48"/>
    <n v="6.6"/>
    <n v="1499"/>
    <s v="Charlotte L Doyle"/>
    <s v="Regular Air"/>
    <s v="Home Office"/>
    <s v="Office Supplies"/>
    <s v="Paper"/>
    <s v="Small Box"/>
    <x v="205"/>
    <n v="0.37"/>
    <s v="United States"/>
    <x v="3"/>
    <s v="Florida"/>
    <s v="Coral Gables"/>
    <n v="33134"/>
    <d v="2015-02-04T00:00:00"/>
    <d v="2015-02-05T00:00:00"/>
    <n v="-145.852"/>
    <n v="9"/>
    <n v="58.83"/>
    <n v="90731"/>
    <s v="Low"/>
    <s v="Low Risk"/>
    <s v="Discount Applied"/>
    <s v="Other"/>
    <n v="1463"/>
  </r>
  <r>
    <n v="20018"/>
    <x v="3"/>
    <n v="0.08"/>
    <n v="146.05000000000001"/>
    <n v="80.2"/>
    <n v="1499"/>
    <s v="Charlotte L Doyle"/>
    <s v="Delivery Truck"/>
    <s v="Home Office"/>
    <s v="Furniture"/>
    <s v="Tables"/>
    <s v="Jumbo Box"/>
    <x v="115"/>
    <n v="0.71"/>
    <s v="United States"/>
    <x v="3"/>
    <s v="Florida"/>
    <s v="Coral Gables"/>
    <n v="33134"/>
    <d v="2015-02-04T00:00:00"/>
    <d v="2015-02-05T00:00:00"/>
    <n v="-27.951000000000001"/>
    <n v="11"/>
    <n v="1557.66"/>
    <n v="90731"/>
    <s v="Low"/>
    <s v="Low Risk"/>
    <s v="Discount Applied"/>
    <s v="Other"/>
    <n v="302"/>
  </r>
  <r>
    <n v="21682"/>
    <x v="2"/>
    <n v="0.08"/>
    <n v="3.69"/>
    <n v="0.5"/>
    <n v="1502"/>
    <s v="Renee Huang"/>
    <s v="Regular Air"/>
    <s v="Home Office"/>
    <s v="Office Supplies"/>
    <s v="Labels"/>
    <s v="Small Box"/>
    <x v="543"/>
    <n v="0.38"/>
    <s v="United States"/>
    <x v="3"/>
    <s v="Florida"/>
    <s v="Coral Springs"/>
    <n v="33065"/>
    <d v="2015-05-07T00:00:00"/>
    <d v="2015-05-10T00:00:00"/>
    <n v="-3.6547000000000001"/>
    <n v="38"/>
    <n v="129.43"/>
    <n v="89193"/>
    <s v="Low"/>
    <s v="Low Risk"/>
    <s v="Discount Applied"/>
    <s v="Other"/>
    <n v="1139"/>
  </r>
  <r>
    <n v="18868"/>
    <x v="4"/>
    <n v="0.08"/>
    <n v="5.84"/>
    <n v="1"/>
    <n v="1502"/>
    <s v="Renee Huang"/>
    <s v="Express Air"/>
    <s v="Home Office"/>
    <s v="Office Supplies"/>
    <s v="Pens &amp; Art Supplies"/>
    <s v="Wrap Bag"/>
    <x v="544"/>
    <n v="0.38"/>
    <s v="United States"/>
    <x v="3"/>
    <s v="Florida"/>
    <s v="Coral Springs"/>
    <n v="33065"/>
    <d v="2015-06-29T00:00:00"/>
    <d v="2015-07-03T00:00:00"/>
    <n v="731.92199999999991"/>
    <n v="11"/>
    <n v="61.39"/>
    <n v="89194"/>
    <s v="High"/>
    <s v="Low Risk"/>
    <s v="Discount Applied"/>
    <s v="Other"/>
    <n v="1448"/>
  </r>
  <r>
    <n v="18869"/>
    <x v="4"/>
    <n v="0"/>
    <n v="205.99"/>
    <n v="8.99"/>
    <n v="1502"/>
    <s v="Renee Huang"/>
    <s v="Regular Air"/>
    <s v="Home Office"/>
    <s v="Technology"/>
    <s v="Telephones and Communication"/>
    <s v="Small Box"/>
    <x v="545"/>
    <n v="0.6"/>
    <s v="United States"/>
    <x v="3"/>
    <s v="Florida"/>
    <s v="Coral Springs"/>
    <n v="33065"/>
    <d v="2015-06-29T00:00:00"/>
    <d v="2015-07-02T00:00:00"/>
    <n v="186.55799999999999"/>
    <n v="13"/>
    <n v="2435.52"/>
    <n v="89194"/>
    <s v="High"/>
    <s v="Low Risk"/>
    <s v="No Discount"/>
    <s v="High Profit Non-Standard Shipping"/>
    <n v="196"/>
  </r>
  <r>
    <n v="18061"/>
    <x v="4"/>
    <n v="0"/>
    <n v="85.99"/>
    <n v="0.99"/>
    <n v="1505"/>
    <s v="Kay Schultz"/>
    <s v="Regular Air"/>
    <s v="Home Office"/>
    <s v="Technology"/>
    <s v="Telephones and Communication"/>
    <s v="Wrap Bag"/>
    <x v="163"/>
    <n v="0.85"/>
    <s v="United States"/>
    <x v="2"/>
    <s v="Texas"/>
    <s v="College Station"/>
    <n v="77840"/>
    <d v="2015-06-13T00:00:00"/>
    <d v="2015-06-18T00:00:00"/>
    <n v="-138.03680000000003"/>
    <n v="6"/>
    <n v="464.86"/>
    <n v="86181"/>
    <s v="Low"/>
    <s v="Low Risk"/>
    <s v="No Discount"/>
    <s v="Other"/>
    <n v="666"/>
  </r>
  <r>
    <n v="23329"/>
    <x v="2"/>
    <n v="0.09"/>
    <n v="20.98"/>
    <n v="1.49"/>
    <n v="1511"/>
    <s v="Joseph Dawson"/>
    <s v="Regular Air"/>
    <s v="Home Office"/>
    <s v="Office Supplies"/>
    <s v="Binders and Binder Accessories"/>
    <s v="Small Box"/>
    <x v="546"/>
    <n v="0.35"/>
    <s v="United States"/>
    <x v="2"/>
    <s v="Indiana"/>
    <s v="Muncie"/>
    <n v="47302"/>
    <d v="2015-06-22T00:00:00"/>
    <d v="2015-06-24T00:00:00"/>
    <n v="199.1823"/>
    <n v="14"/>
    <n v="288.67"/>
    <n v="90303"/>
    <s v="High"/>
    <s v="Low Risk"/>
    <s v="Discount Applied"/>
    <s v="Other"/>
    <n v="834"/>
  </r>
  <r>
    <n v="23470"/>
    <x v="2"/>
    <n v="0.06"/>
    <n v="55.48"/>
    <n v="4.8499999999999996"/>
    <n v="1519"/>
    <s v="Randall Boykin"/>
    <s v="Regular Air"/>
    <s v="Home Office"/>
    <s v="Office Supplies"/>
    <s v="Paper"/>
    <s v="Small Box"/>
    <x v="547"/>
    <n v="0.37"/>
    <s v="United States"/>
    <x v="1"/>
    <s v="Maine"/>
    <s v="Auburn"/>
    <n v="4210"/>
    <d v="2015-06-14T00:00:00"/>
    <d v="2015-06-14T00:00:00"/>
    <n v="711.05189999999993"/>
    <n v="19"/>
    <n v="1030.51"/>
    <n v="89957"/>
    <s v="High"/>
    <s v="Low Risk"/>
    <s v="Discount Applied"/>
    <s v="Other"/>
    <n v="413"/>
  </r>
  <r>
    <n v="23471"/>
    <x v="2"/>
    <n v="0.1"/>
    <n v="122.99"/>
    <n v="70.2"/>
    <n v="1522"/>
    <s v="Earl Watts"/>
    <s v="Delivery Truck"/>
    <s v="Home Office"/>
    <s v="Furniture"/>
    <s v="Chairs &amp; Chairmats"/>
    <s v="Jumbo Drum"/>
    <x v="36"/>
    <n v="0.74"/>
    <s v="United States"/>
    <x v="2"/>
    <s v="Minnesota"/>
    <s v="Hopkins"/>
    <n v="55305"/>
    <d v="2015-06-14T00:00:00"/>
    <d v="2015-06-15T00:00:00"/>
    <n v="-899.67499999999995"/>
    <n v="17"/>
    <n v="2026.91"/>
    <n v="89957"/>
    <s v="Low"/>
    <s v="Low Risk"/>
    <s v="Discount Applied"/>
    <s v="Other"/>
    <n v="240"/>
  </r>
  <r>
    <n v="19269"/>
    <x v="0"/>
    <n v="0.04"/>
    <n v="11.34"/>
    <n v="5.01"/>
    <n v="1526"/>
    <s v="Larry Hall"/>
    <s v="Regular Air"/>
    <s v="Home Office"/>
    <s v="Office Supplies"/>
    <s v="Paper"/>
    <s v="Small Box"/>
    <x v="195"/>
    <n v="0.36"/>
    <s v="United States"/>
    <x v="3"/>
    <s v="Alabama"/>
    <s v="Birmingham"/>
    <n v="35211"/>
    <d v="2015-02-10T00:00:00"/>
    <d v="2015-02-11T00:00:00"/>
    <n v="-189.22399999999999"/>
    <n v="10"/>
    <n v="115.53"/>
    <n v="86812"/>
    <s v="Low"/>
    <s v="Low Risk"/>
    <s v="Discount Applied"/>
    <s v="Other"/>
    <n v="1184"/>
  </r>
  <r>
    <n v="24974"/>
    <x v="2"/>
    <n v="0.03"/>
    <n v="30.98"/>
    <n v="8.99"/>
    <n v="1527"/>
    <s v="Neil Parker"/>
    <s v="Express Air"/>
    <s v="Home Office"/>
    <s v="Office Supplies"/>
    <s v="Pens &amp; Art Supplies"/>
    <s v="Small Pack"/>
    <x v="548"/>
    <n v="0.57999999999999996"/>
    <s v="United States"/>
    <x v="3"/>
    <s v="Alabama"/>
    <s v="Decatur"/>
    <n v="35601"/>
    <d v="2015-01-09T00:00:00"/>
    <d v="2015-01-11T00:00:00"/>
    <n v="0.50999999999999868"/>
    <n v="5"/>
    <n v="162.38999999999999"/>
    <n v="86813"/>
    <s v="High"/>
    <s v="Low Risk"/>
    <s v="Discount Applied"/>
    <s v="Other"/>
    <n v="1054"/>
  </r>
  <r>
    <n v="22253"/>
    <x v="4"/>
    <n v="0.03"/>
    <n v="65.989999999999995"/>
    <n v="5.26"/>
    <n v="1527"/>
    <s v="Neil Parker"/>
    <s v="Regular Air"/>
    <s v="Home Office"/>
    <s v="Technology"/>
    <s v="Telephones and Communication"/>
    <s v="Small Box"/>
    <x v="167"/>
    <n v="0.56000000000000005"/>
    <s v="United States"/>
    <x v="3"/>
    <s v="Alabama"/>
    <s v="Decatur"/>
    <n v="35601"/>
    <d v="2015-03-30T00:00:00"/>
    <d v="2015-04-09T00:00:00"/>
    <n v="-52.248000000000005"/>
    <n v="23"/>
    <n v="1316.03"/>
    <n v="86814"/>
    <s v="Low"/>
    <s v="Low Risk"/>
    <s v="Discount Applied"/>
    <s v="Other"/>
    <n v="348"/>
  </r>
  <r>
    <n v="21455"/>
    <x v="4"/>
    <n v="0.09"/>
    <n v="50.98"/>
    <n v="6.5"/>
    <n v="1527"/>
    <s v="Neil Parker"/>
    <s v="Regular Air"/>
    <s v="Home Office"/>
    <s v="Technology"/>
    <s v="Computer Peripherals"/>
    <s v="Small Box"/>
    <x v="338"/>
    <n v="0.73"/>
    <s v="United States"/>
    <x v="3"/>
    <s v="Alabama"/>
    <s v="Decatur"/>
    <n v="35601"/>
    <d v="2015-05-21T00:00:00"/>
    <d v="2015-05-28T00:00:00"/>
    <n v="70.175999999999988"/>
    <n v="28"/>
    <n v="1395.41"/>
    <n v="86815"/>
    <s v="High"/>
    <s v="Low Risk"/>
    <s v="Discount Applied"/>
    <s v="Other"/>
    <n v="332"/>
  </r>
  <r>
    <n v="24975"/>
    <x v="2"/>
    <n v="0.01"/>
    <n v="525.98"/>
    <n v="19.989999999999998"/>
    <n v="1528"/>
    <s v="Brad Stark"/>
    <s v="Regular Air"/>
    <s v="Home Office"/>
    <s v="Office Supplies"/>
    <s v="Binders and Binder Accessories"/>
    <s v="Small Box"/>
    <x v="549"/>
    <n v="0.37"/>
    <s v="United States"/>
    <x v="3"/>
    <s v="North Carolina"/>
    <s v="Eden"/>
    <n v="27288"/>
    <d v="2015-01-09T00:00:00"/>
    <d v="2015-01-11T00:00:00"/>
    <n v="-161.92400000000001"/>
    <n v="9"/>
    <n v="4920.8100000000004"/>
    <n v="86813"/>
    <s v="Low"/>
    <s v="Low Risk"/>
    <s v="Discount Applied"/>
    <s v="Other"/>
    <n v="96"/>
  </r>
  <r>
    <n v="21199"/>
    <x v="2"/>
    <n v="7.0000000000000007E-2"/>
    <n v="4.91"/>
    <n v="0.5"/>
    <n v="1531"/>
    <s v="Jon Ayers"/>
    <s v="Regular Air"/>
    <s v="Home Office"/>
    <s v="Office Supplies"/>
    <s v="Labels"/>
    <s v="Small Box"/>
    <x v="550"/>
    <n v="0.36"/>
    <s v="United States"/>
    <x v="3"/>
    <s v="Florida"/>
    <s v="Palm Coast"/>
    <n v="32137"/>
    <d v="2015-01-17T00:00:00"/>
    <d v="2015-01-18T00:00:00"/>
    <n v="-157.696"/>
    <n v="6"/>
    <n v="28.22"/>
    <n v="88852"/>
    <s v="Low"/>
    <s v="Low Risk"/>
    <s v="Discount Applied"/>
    <s v="Other"/>
    <n v="1733"/>
  </r>
  <r>
    <n v="21596"/>
    <x v="0"/>
    <n v="0.02"/>
    <n v="4.8899999999999997"/>
    <n v="4.93"/>
    <n v="1533"/>
    <s v="Nicole Reid"/>
    <s v="Regular Air"/>
    <s v="Home Office"/>
    <s v="Technology"/>
    <s v="Computer Peripherals"/>
    <s v="Small Pack"/>
    <x v="154"/>
    <n v="0.66"/>
    <s v="United States"/>
    <x v="2"/>
    <s v="Missouri"/>
    <s v="University City"/>
    <n v="63130"/>
    <d v="2015-02-06T00:00:00"/>
    <d v="2015-02-07T00:00:00"/>
    <n v="-56.445999999999998"/>
    <n v="14"/>
    <n v="74.010000000000005"/>
    <n v="91328"/>
    <s v="Low"/>
    <s v="Low Risk"/>
    <s v="Discount Applied"/>
    <s v="Other"/>
    <n v="1369"/>
  </r>
  <r>
    <n v="21597"/>
    <x v="0"/>
    <n v="7.0000000000000007E-2"/>
    <n v="10.06"/>
    <n v="2.06"/>
    <n v="1533"/>
    <s v="Nicole Reid"/>
    <s v="Regular Air"/>
    <s v="Home Office"/>
    <s v="Office Supplies"/>
    <s v="Paper"/>
    <s v="Wrap Bag"/>
    <x v="85"/>
    <n v="0.39"/>
    <s v="United States"/>
    <x v="2"/>
    <s v="Missouri"/>
    <s v="University City"/>
    <n v="63130"/>
    <d v="2015-02-06T00:00:00"/>
    <d v="2015-02-07T00:00:00"/>
    <n v="33.189"/>
    <n v="5"/>
    <n v="48.1"/>
    <n v="91328"/>
    <s v="High"/>
    <s v="Low Risk"/>
    <s v="Discount Applied"/>
    <s v="Other"/>
    <n v="1548"/>
  </r>
  <r>
    <n v="23147"/>
    <x v="4"/>
    <n v="0"/>
    <n v="599.99"/>
    <n v="24.49"/>
    <n v="1548"/>
    <s v="John Bray"/>
    <s v="Regular Air"/>
    <s v="Home Office"/>
    <s v="Technology"/>
    <s v="Copiers and Fax"/>
    <s v="Large Box"/>
    <x v="551"/>
    <n v="0.44"/>
    <s v="United States"/>
    <x v="2"/>
    <s v="Indiana"/>
    <s v="Richmond"/>
    <n v="47374"/>
    <d v="2015-06-23T00:00:00"/>
    <d v="2015-06-25T00:00:00"/>
    <n v="-367.16500000000002"/>
    <n v="18"/>
    <n v="11015.82"/>
    <n v="88487"/>
    <s v="Low"/>
    <s v="Low Risk"/>
    <s v="No Discount"/>
    <s v="Other"/>
    <n v="14"/>
  </r>
  <r>
    <n v="19627"/>
    <x v="4"/>
    <n v="7.0000000000000007E-2"/>
    <n v="17.7"/>
    <n v="9.4700000000000006"/>
    <n v="1551"/>
    <s v="Laurence Flowers"/>
    <s v="Regular Air"/>
    <s v="Home Office"/>
    <s v="Office Supplies"/>
    <s v="Storage &amp; Organization"/>
    <s v="Small Box"/>
    <x v="552"/>
    <n v="0.59"/>
    <s v="United States"/>
    <x v="3"/>
    <s v="Mississippi"/>
    <s v="Biloxi"/>
    <n v="39530"/>
    <d v="2015-06-25T00:00:00"/>
    <d v="2015-07-01T00:00:00"/>
    <n v="-243.54400000000001"/>
    <n v="18"/>
    <n v="300.67"/>
    <n v="87488"/>
    <s v="Low"/>
    <s v="Low Risk"/>
    <s v="Discount Applied"/>
    <s v="Other"/>
    <n v="818"/>
  </r>
  <r>
    <n v="20993"/>
    <x v="2"/>
    <n v="0.01"/>
    <n v="348.21"/>
    <n v="40.19"/>
    <n v="1552"/>
    <s v="Gary Koch"/>
    <s v="Delivery Truck"/>
    <s v="Home Office"/>
    <s v="Furniture"/>
    <s v="Tables"/>
    <s v="Jumbo Box"/>
    <x v="553"/>
    <n v="0.62"/>
    <s v="United States"/>
    <x v="3"/>
    <s v="Mississippi"/>
    <s v="Clinton"/>
    <n v="39056"/>
    <d v="2015-01-01T00:00:00"/>
    <d v="2015-01-04T00:00:00"/>
    <n v="-337.09199999999998"/>
    <n v="2"/>
    <n v="723.54"/>
    <n v="87486"/>
    <s v="Low"/>
    <s v="Low Risk"/>
    <s v="Discount Applied"/>
    <s v="Other"/>
    <n v="520"/>
  </r>
  <r>
    <n v="24862"/>
    <x v="1"/>
    <n v="0.03"/>
    <n v="12.28"/>
    <n v="6.35"/>
    <n v="1553"/>
    <s v="Tara Powers Underwood"/>
    <s v="Regular Air"/>
    <s v="Home Office"/>
    <s v="Office Supplies"/>
    <s v="Paper"/>
    <s v="Small Box"/>
    <x v="554"/>
    <n v="0.38"/>
    <s v="United States"/>
    <x v="3"/>
    <s v="Mississippi"/>
    <s v="Greenville"/>
    <n v="38701"/>
    <d v="2015-03-22T00:00:00"/>
    <d v="2015-03-24T00:00:00"/>
    <n v="68.675999999999988"/>
    <n v="7"/>
    <n v="87.53"/>
    <n v="87484"/>
    <s v="High"/>
    <s v="Low Risk"/>
    <s v="Discount Applied"/>
    <s v="Other"/>
    <n v="1298"/>
  </r>
  <r>
    <n v="26135"/>
    <x v="0"/>
    <n v="0.04"/>
    <n v="10.98"/>
    <n v="3.99"/>
    <n v="1554"/>
    <s v="Joan Floyd"/>
    <s v="Regular Air"/>
    <s v="Home Office"/>
    <s v="Office Supplies"/>
    <s v="Appliances"/>
    <s v="Small Box"/>
    <x v="555"/>
    <n v="0.57999999999999996"/>
    <s v="United States"/>
    <x v="3"/>
    <s v="Mississippi"/>
    <s v="Gulfport"/>
    <n v="39503"/>
    <d v="2015-05-18T00:00:00"/>
    <d v="2015-05-18T00:00:00"/>
    <n v="481.03199999999998"/>
    <n v="15"/>
    <n v="172.22"/>
    <n v="87485"/>
    <s v="High"/>
    <s v="Low Risk"/>
    <s v="Discount Applied"/>
    <s v="Other"/>
    <n v="1033"/>
  </r>
  <r>
    <n v="25409"/>
    <x v="0"/>
    <n v="0.03"/>
    <n v="124.49"/>
    <n v="51.94"/>
    <n v="1554"/>
    <s v="Joan Floyd"/>
    <s v="Delivery Truck"/>
    <s v="Home Office"/>
    <s v="Furniture"/>
    <s v="Tables"/>
    <s v="Jumbo Box"/>
    <x v="156"/>
    <n v="0.63"/>
    <s v="United States"/>
    <x v="3"/>
    <s v="Mississippi"/>
    <s v="Gulfport"/>
    <n v="39503"/>
    <d v="2015-02-13T00:00:00"/>
    <d v="2015-02-14T00:00:00"/>
    <n v="-4.0180000000000007"/>
    <n v="7"/>
    <n v="894.88"/>
    <n v="87487"/>
    <s v="Low"/>
    <s v="Low Risk"/>
    <s v="Discount Applied"/>
    <s v="Other"/>
    <n v="454"/>
  </r>
  <r>
    <n v="18294"/>
    <x v="1"/>
    <n v="0.06"/>
    <n v="2.89"/>
    <n v="0.99"/>
    <n v="1556"/>
    <s v="Carol Wood"/>
    <s v="Regular Air"/>
    <s v="Home Office"/>
    <s v="Office Supplies"/>
    <s v="Labels"/>
    <s v="Small Box"/>
    <x v="556"/>
    <n v="0.38"/>
    <s v="United States"/>
    <x v="3"/>
    <s v="Virginia"/>
    <s v="Alexandria"/>
    <n v="22304"/>
    <d v="2015-06-01T00:00:00"/>
    <d v="2015-06-03T00:00:00"/>
    <n v="-2.0097"/>
    <n v="6"/>
    <n v="16.670000000000002"/>
    <n v="87425"/>
    <s v="Low"/>
    <s v="Low Risk"/>
    <s v="Discount Applied"/>
    <s v="Other"/>
    <n v="1850"/>
  </r>
  <r>
    <n v="18295"/>
    <x v="1"/>
    <n v="0.08"/>
    <n v="22.84"/>
    <n v="11.54"/>
    <n v="1556"/>
    <s v="Carol Wood"/>
    <s v="Regular Air"/>
    <s v="Home Office"/>
    <s v="Office Supplies"/>
    <s v="Paper"/>
    <s v="Small Box"/>
    <x v="64"/>
    <n v="0.39"/>
    <s v="United States"/>
    <x v="3"/>
    <s v="Virginia"/>
    <s v="Alexandria"/>
    <n v="22304"/>
    <d v="2015-06-01T00:00:00"/>
    <d v="2015-06-03T00:00:00"/>
    <n v="-477.37200000000007"/>
    <n v="9"/>
    <n v="195.16"/>
    <n v="87425"/>
    <s v="Low"/>
    <s v="Low Risk"/>
    <s v="Discount Applied"/>
    <s v="Other"/>
    <n v="996"/>
  </r>
  <r>
    <n v="18511"/>
    <x v="4"/>
    <n v="0.09"/>
    <n v="60.98"/>
    <n v="49"/>
    <n v="1557"/>
    <s v="James Nicholson"/>
    <s v="Regular Air"/>
    <s v="Home Office"/>
    <s v="Office Supplies"/>
    <s v="Appliances"/>
    <s v="Large Box"/>
    <x v="557"/>
    <n v="0.59"/>
    <s v="United States"/>
    <x v="3"/>
    <s v="Virginia"/>
    <s v="Annandale"/>
    <n v="22003"/>
    <d v="2015-03-25T00:00:00"/>
    <d v="2015-04-02T00:00:00"/>
    <n v="-954.75800000000004"/>
    <n v="15"/>
    <n v="879.62"/>
    <n v="87426"/>
    <s v="Low"/>
    <s v="Low Risk"/>
    <s v="Discount Applied"/>
    <s v="Other"/>
    <n v="462"/>
  </r>
  <r>
    <n v="18512"/>
    <x v="4"/>
    <n v="0.05"/>
    <n v="29.89"/>
    <n v="1.99"/>
    <n v="1557"/>
    <s v="James Nicholson"/>
    <s v="Regular Air"/>
    <s v="Home Office"/>
    <s v="Technology"/>
    <s v="Computer Peripherals"/>
    <s v="Small Pack"/>
    <x v="468"/>
    <n v="0.5"/>
    <s v="United States"/>
    <x v="3"/>
    <s v="Virginia"/>
    <s v="Annandale"/>
    <n v="22003"/>
    <d v="2015-03-25T00:00:00"/>
    <d v="2015-03-27T00:00:00"/>
    <n v="219.4734"/>
    <n v="12"/>
    <n v="361.19"/>
    <n v="87426"/>
    <s v="High"/>
    <s v="Low Risk"/>
    <s v="Discount Applied"/>
    <s v="Other"/>
    <n v="759"/>
  </r>
  <r>
    <n v="26229"/>
    <x v="2"/>
    <n v="0.1"/>
    <n v="226.67"/>
    <n v="28.16"/>
    <n v="1559"/>
    <s v="Zachary Maynard"/>
    <s v="Delivery Truck"/>
    <s v="Home Office"/>
    <s v="Furniture"/>
    <s v="Chairs &amp; Chairmats"/>
    <s v="Jumbo Drum"/>
    <x v="558"/>
    <n v="0.59"/>
    <s v="United States"/>
    <x v="3"/>
    <s v="Virginia"/>
    <s v="Blacksburg"/>
    <n v="24060"/>
    <d v="2015-04-15T00:00:00"/>
    <d v="2015-04-17T00:00:00"/>
    <n v="-390.76800000000003"/>
    <n v="5"/>
    <n v="1088.26"/>
    <n v="87424"/>
    <s v="Low"/>
    <s v="Low Risk"/>
    <s v="Discount Applied"/>
    <s v="Other"/>
    <n v="398"/>
  </r>
  <r>
    <n v="19130"/>
    <x v="0"/>
    <n v="0.02"/>
    <n v="11.34"/>
    <n v="11.25"/>
    <n v="1561"/>
    <s v="Edwin Coley"/>
    <s v="Regular Air"/>
    <s v="Home Office"/>
    <s v="Office Supplies"/>
    <s v="Paper"/>
    <s v="Small Box"/>
    <x v="559"/>
    <n v="0.36"/>
    <s v="United States"/>
    <x v="2"/>
    <s v="Texas"/>
    <s v="Mansfield"/>
    <n v="76063"/>
    <d v="2015-03-01T00:00:00"/>
    <d v="2015-03-02T00:00:00"/>
    <n v="-155.21"/>
    <n v="9"/>
    <n v="105.75"/>
    <n v="88093"/>
    <s v="Low"/>
    <s v="Low Risk"/>
    <s v="Discount Applied"/>
    <s v="Other"/>
    <n v="1213"/>
  </r>
  <r>
    <n v="19208"/>
    <x v="2"/>
    <n v="0.05"/>
    <n v="12.2"/>
    <n v="6.02"/>
    <n v="1561"/>
    <s v="Edwin Coley"/>
    <s v="Regular Air"/>
    <s v="Home Office"/>
    <s v="Furniture"/>
    <s v="Office Furnishings"/>
    <s v="Small Pack"/>
    <x v="506"/>
    <n v="0.43"/>
    <s v="United States"/>
    <x v="2"/>
    <s v="Texas"/>
    <s v="Mansfield"/>
    <n v="76063"/>
    <d v="2015-04-13T00:00:00"/>
    <d v="2015-04-14T00:00:00"/>
    <n v="-6.6420000000000003"/>
    <n v="5"/>
    <n v="63.93"/>
    <n v="88094"/>
    <s v="Low"/>
    <s v="Low Risk"/>
    <s v="Discount Applied"/>
    <s v="Other"/>
    <n v="1436"/>
  </r>
  <r>
    <n v="20464"/>
    <x v="3"/>
    <n v="7.0000000000000007E-2"/>
    <n v="20.95"/>
    <n v="5.99"/>
    <n v="1574"/>
    <s v="Sherry Hurley"/>
    <s v="Regular Air"/>
    <s v="Home Office"/>
    <s v="Technology"/>
    <s v="Computer Peripherals"/>
    <s v="Small Box"/>
    <x v="560"/>
    <n v="0.65"/>
    <s v="United States"/>
    <x v="3"/>
    <s v="North Carolina"/>
    <s v="Fayetteville"/>
    <n v="28314"/>
    <d v="2015-02-09T00:00:00"/>
    <d v="2015-02-10T00:00:00"/>
    <n v="27.233999999999998"/>
    <n v="19"/>
    <n v="391.4"/>
    <n v="86966"/>
    <s v="High"/>
    <s v="Low Risk"/>
    <s v="Discount Applied"/>
    <s v="Other"/>
    <n v="724"/>
  </r>
  <r>
    <n v="22127"/>
    <x v="4"/>
    <n v="0.1"/>
    <n v="11.58"/>
    <n v="6.97"/>
    <n v="1580"/>
    <s v="Ronnie Nolan"/>
    <s v="Regular Air"/>
    <s v="Home Office"/>
    <s v="Office Supplies"/>
    <s v="Envelopes"/>
    <s v="Small Box"/>
    <x v="240"/>
    <n v="0.35"/>
    <s v="United States"/>
    <x v="1"/>
    <s v="Maine"/>
    <s v="Waterville"/>
    <n v="4901"/>
    <d v="2015-02-16T00:00:00"/>
    <d v="2015-02-20T00:00:00"/>
    <n v="-8.3979999999999997"/>
    <n v="1"/>
    <n v="14.53"/>
    <n v="90934"/>
    <s v="Low"/>
    <s v="Low Risk"/>
    <s v="Discount Applied"/>
    <s v="Other"/>
    <n v="1870"/>
  </r>
  <r>
    <n v="25013"/>
    <x v="3"/>
    <n v="0.03"/>
    <n v="19.04"/>
    <n v="6.38"/>
    <n v="1590"/>
    <s v="Lucille Buchanan"/>
    <s v="Express Air"/>
    <s v="Home Office"/>
    <s v="Furniture"/>
    <s v="Office Furnishings"/>
    <s v="Small Box"/>
    <x v="561"/>
    <n v="0.56000000000000005"/>
    <s v="United States"/>
    <x v="1"/>
    <s v="Ohio"/>
    <s v="Willoughby"/>
    <n v="44094"/>
    <d v="2015-04-04T00:00:00"/>
    <d v="2015-04-04T00:00:00"/>
    <n v="83.793599999999998"/>
    <n v="7"/>
    <n v="144.03"/>
    <n v="86668"/>
    <s v="High"/>
    <s v="Low Risk"/>
    <s v="Discount Applied"/>
    <s v="Other"/>
    <n v="1099"/>
  </r>
  <r>
    <n v="25011"/>
    <x v="3"/>
    <n v="0.02"/>
    <n v="5.53"/>
    <n v="6.98"/>
    <n v="1593"/>
    <s v="Ronald O'Neill"/>
    <s v="Regular Air"/>
    <s v="Home Office"/>
    <s v="Office Supplies"/>
    <s v="Binders and Binder Accessories"/>
    <s v="Small Box"/>
    <x v="562"/>
    <n v="0.39"/>
    <s v="United States"/>
    <x v="2"/>
    <s v="Oklahoma"/>
    <s v="Bartlesville"/>
    <n v="74006"/>
    <d v="2015-04-04T00:00:00"/>
    <d v="2015-04-06T00:00:00"/>
    <n v="-77.823719999999994"/>
    <n v="8"/>
    <n v="48.81"/>
    <n v="86668"/>
    <s v="Low"/>
    <s v="Low Risk"/>
    <s v="Discount Applied"/>
    <s v="Other"/>
    <n v="1543"/>
  </r>
  <r>
    <n v="21059"/>
    <x v="0"/>
    <n v="0.01"/>
    <n v="500.98"/>
    <n v="26"/>
    <n v="1595"/>
    <s v="Chad Henson"/>
    <s v="Delivery Truck"/>
    <s v="Home Office"/>
    <s v="Furniture"/>
    <s v="Chairs &amp; Chairmats"/>
    <s v="Jumbo Drum"/>
    <x v="1"/>
    <n v="0.6"/>
    <s v="United States"/>
    <x v="1"/>
    <s v="West Virginia"/>
    <s v="Huntington"/>
    <n v="25705"/>
    <d v="2015-05-11T00:00:00"/>
    <d v="2015-05-12T00:00:00"/>
    <n v="5078.5379999999996"/>
    <n v="14"/>
    <n v="7360.2"/>
    <n v="90796"/>
    <s v="High"/>
    <s v="Low Risk"/>
    <s v="Discount Applied"/>
    <s v="Other"/>
    <n v="46"/>
  </r>
  <r>
    <n v="21060"/>
    <x v="0"/>
    <n v="0.08"/>
    <n v="9.77"/>
    <n v="6.02"/>
    <n v="1595"/>
    <s v="Chad Henson"/>
    <s v="Regular Air"/>
    <s v="Home Office"/>
    <s v="Furniture"/>
    <s v="Office Furnishings"/>
    <s v="Medium Box"/>
    <x v="563"/>
    <n v="0.48"/>
    <s v="United States"/>
    <x v="1"/>
    <s v="West Virginia"/>
    <s v="Huntington"/>
    <n v="25705"/>
    <d v="2015-05-11T00:00:00"/>
    <d v="2015-05-12T00:00:00"/>
    <n v="23.276000000000003"/>
    <n v="9"/>
    <n v="89.06"/>
    <n v="90796"/>
    <s v="High"/>
    <s v="Low Risk"/>
    <s v="Discount Applied"/>
    <s v="Other"/>
    <n v="1288"/>
  </r>
  <r>
    <n v="21061"/>
    <x v="0"/>
    <n v="0.09"/>
    <n v="3.28"/>
    <n v="0.98"/>
    <n v="1595"/>
    <s v="Chad Henson"/>
    <s v="Regular Air"/>
    <s v="Home Office"/>
    <s v="Office Supplies"/>
    <s v="Pens &amp; Art Supplies"/>
    <s v="Wrap Bag"/>
    <x v="564"/>
    <n v="0.59"/>
    <s v="United States"/>
    <x v="1"/>
    <s v="West Virginia"/>
    <s v="Huntington"/>
    <n v="25705"/>
    <d v="2015-05-11T00:00:00"/>
    <d v="2015-05-13T00:00:00"/>
    <n v="17.754000000000001"/>
    <n v="42"/>
    <n v="134.97"/>
    <n v="90796"/>
    <s v="High"/>
    <s v="Low Risk"/>
    <s v="Discount Applied"/>
    <s v="Other"/>
    <n v="1119"/>
  </r>
  <r>
    <n v="21928"/>
    <x v="2"/>
    <n v="0.1"/>
    <n v="9.11"/>
    <n v="2.15"/>
    <n v="1602"/>
    <s v="Frank Hess"/>
    <s v="Regular Air"/>
    <s v="Home Office"/>
    <s v="Office Supplies"/>
    <s v="Paper"/>
    <s v="Wrap Bag"/>
    <x v="452"/>
    <n v="0.4"/>
    <s v="United States"/>
    <x v="1"/>
    <s v="Maryland"/>
    <s v="Waldorf"/>
    <n v="20601"/>
    <d v="2015-04-10T00:00:00"/>
    <d v="2015-04-12T00:00:00"/>
    <n v="-3.9312"/>
    <n v="2"/>
    <n v="17.420000000000002"/>
    <n v="89680"/>
    <s v="Low"/>
    <s v="Low Risk"/>
    <s v="Discount Applied"/>
    <s v="Other"/>
    <n v="1845"/>
  </r>
  <r>
    <n v="23533"/>
    <x v="2"/>
    <n v="0.09"/>
    <n v="2.1800000000000002"/>
    <n v="0.78"/>
    <n v="1603"/>
    <s v="Alex Watkins"/>
    <s v="Regular Air"/>
    <s v="Home Office"/>
    <s v="Office Supplies"/>
    <s v="Rubber Bands"/>
    <s v="Wrap Bag"/>
    <x v="565"/>
    <n v="0.52"/>
    <s v="United States"/>
    <x v="1"/>
    <s v="New York"/>
    <s v="Woodmere"/>
    <n v="11598"/>
    <d v="2015-01-16T00:00:00"/>
    <d v="2015-01-18T00:00:00"/>
    <n v="2.4548000000000001"/>
    <n v="9"/>
    <n v="19.12"/>
    <n v="89679"/>
    <s v="High"/>
    <s v="Low Risk"/>
    <s v="Discount Applied"/>
    <s v="Other"/>
    <n v="1825"/>
  </r>
  <r>
    <n v="23534"/>
    <x v="2"/>
    <n v="0.05"/>
    <n v="179.29"/>
    <n v="29.21"/>
    <n v="1603"/>
    <s v="Alex Watkins"/>
    <s v="Delivery Truck"/>
    <s v="Home Office"/>
    <s v="Furniture"/>
    <s v="Tables"/>
    <s v="Jumbo Box"/>
    <x v="218"/>
    <n v="0.76"/>
    <s v="United States"/>
    <x v="1"/>
    <s v="New York"/>
    <s v="Woodmere"/>
    <n v="11598"/>
    <d v="2015-01-16T00:00:00"/>
    <d v="2015-01-18T00:00:00"/>
    <n v="-537.27977732000011"/>
    <n v="1"/>
    <n v="186.64"/>
    <n v="89679"/>
    <s v="Low"/>
    <s v="Low Risk"/>
    <s v="Discount Applied"/>
    <s v="Other"/>
    <n v="1015"/>
  </r>
  <r>
    <n v="18450"/>
    <x v="3"/>
    <n v="0.05"/>
    <n v="1.98"/>
    <n v="4.7699999999999996"/>
    <n v="1606"/>
    <s v="Don Rogers"/>
    <s v="Regular Air"/>
    <s v="Home Office"/>
    <s v="Office Supplies"/>
    <s v="Binders and Binder Accessories"/>
    <s v="Small Box"/>
    <x v="566"/>
    <n v="0.4"/>
    <s v="United States"/>
    <x v="1"/>
    <s v="New York"/>
    <s v="Franklin Square"/>
    <n v="11010"/>
    <d v="2015-01-07T00:00:00"/>
    <d v="2015-01-08T00:00:00"/>
    <n v="-14.359820000000001"/>
    <n v="1"/>
    <n v="3.53"/>
    <n v="87993"/>
    <s v="Low"/>
    <s v="Low Risk"/>
    <s v="Discount Applied"/>
    <s v="Other"/>
    <n v="1945"/>
  </r>
  <r>
    <n v="18451"/>
    <x v="3"/>
    <n v="7.0000000000000007E-2"/>
    <n v="699.99"/>
    <n v="24.49"/>
    <n v="1606"/>
    <s v="Don Rogers"/>
    <s v="Express Air"/>
    <s v="Home Office"/>
    <s v="Technology"/>
    <s v="Copiers and Fax"/>
    <s v="Large Box"/>
    <x v="199"/>
    <n v="0.41"/>
    <s v="United States"/>
    <x v="1"/>
    <s v="New York"/>
    <s v="Franklin Square"/>
    <n v="11010"/>
    <d v="2015-01-07T00:00:00"/>
    <d v="2015-01-08T00:00:00"/>
    <n v="-2870.2775999999994"/>
    <n v="1"/>
    <n v="706.56"/>
    <n v="87993"/>
    <s v="Low"/>
    <s v="Low Risk"/>
    <s v="Discount Applied"/>
    <s v="Other"/>
    <n v="527"/>
  </r>
  <r>
    <n v="18452"/>
    <x v="3"/>
    <n v="7.0000000000000007E-2"/>
    <n v="6783.02"/>
    <n v="24.49"/>
    <n v="1606"/>
    <s v="Don Rogers"/>
    <s v="Regular Air"/>
    <s v="Home Office"/>
    <s v="Technology"/>
    <s v="Office Machines"/>
    <s v="Large Box"/>
    <x v="458"/>
    <n v="0.39"/>
    <s v="United States"/>
    <x v="1"/>
    <s v="New York"/>
    <s v="Franklin Square"/>
    <n v="11010"/>
    <d v="2015-01-07T00:00:00"/>
    <d v="2015-01-08T00:00:00"/>
    <n v="77.983599999997679"/>
    <n v="2"/>
    <n v="13121.07"/>
    <n v="87993"/>
    <s v="High"/>
    <s v="Low Risk"/>
    <s v="Discount Applied"/>
    <s v="Other"/>
    <n v="8"/>
  </r>
  <r>
    <n v="22921"/>
    <x v="1"/>
    <n v="0.01"/>
    <n v="15.16"/>
    <n v="15.09"/>
    <n v="1607"/>
    <s v="Kathleen Huang Hall"/>
    <s v="Regular Air"/>
    <s v="Home Office"/>
    <s v="Office Supplies"/>
    <s v="Binders and Binder Accessories"/>
    <s v="Small Box"/>
    <x v="567"/>
    <n v="0.39"/>
    <s v="United States"/>
    <x v="1"/>
    <s v="New York"/>
    <s v="Freeport"/>
    <n v="11520"/>
    <d v="2015-04-15T00:00:00"/>
    <d v="2015-04-15T00:00:00"/>
    <n v="-200.85899999999998"/>
    <n v="7"/>
    <n v="110.93"/>
    <n v="87994"/>
    <s v="Low"/>
    <s v="Low Risk"/>
    <s v="Discount Applied"/>
    <s v="Other"/>
    <n v="1194"/>
  </r>
  <r>
    <n v="24951"/>
    <x v="4"/>
    <n v="0.1"/>
    <n v="5.68"/>
    <n v="3.6"/>
    <n v="1607"/>
    <s v="Kathleen Huang Hall"/>
    <s v="Express Air"/>
    <s v="Home Office"/>
    <s v="Office Supplies"/>
    <s v="Scissors, Rulers and Trimmers"/>
    <s v="Small Pack"/>
    <x v="568"/>
    <n v="0.56000000000000005"/>
    <s v="United States"/>
    <x v="1"/>
    <s v="New York"/>
    <s v="Freeport"/>
    <n v="11520"/>
    <d v="2015-02-06T00:00:00"/>
    <d v="2015-02-10T00:00:00"/>
    <n v="-33.2956"/>
    <n v="21"/>
    <n v="118.35"/>
    <n v="87995"/>
    <s v="Low"/>
    <s v="Low Risk"/>
    <s v="Discount Applied"/>
    <s v="Other"/>
    <n v="1177"/>
  </r>
  <r>
    <n v="22682"/>
    <x v="0"/>
    <n v="0.03"/>
    <n v="2.16"/>
    <n v="6.05"/>
    <n v="1609"/>
    <s v="Jerry Ennis"/>
    <s v="Regular Air"/>
    <s v="Home Office"/>
    <s v="Office Supplies"/>
    <s v="Binders and Binder Accessories"/>
    <s v="Small Box"/>
    <x v="542"/>
    <n v="0.37"/>
    <s v="United States"/>
    <x v="0"/>
    <s v="California"/>
    <s v="Sacramento"/>
    <n v="95823"/>
    <d v="2015-05-11T00:00:00"/>
    <d v="2015-05-12T00:00:00"/>
    <n v="-90.585499999999996"/>
    <n v="7"/>
    <n v="17.309999999999999"/>
    <n v="87824"/>
    <s v="Low"/>
    <s v="Low Risk"/>
    <s v="Discount Applied"/>
    <s v="Other"/>
    <n v="1848"/>
  </r>
  <r>
    <n v="22683"/>
    <x v="0"/>
    <n v="0.03"/>
    <n v="9.7100000000000009"/>
    <n v="9.4499999999999993"/>
    <n v="1609"/>
    <s v="Jerry Ennis"/>
    <s v="Regular Air"/>
    <s v="Home Office"/>
    <s v="Office Supplies"/>
    <s v="Storage &amp; Organization"/>
    <s v="Small Box"/>
    <x v="173"/>
    <n v="0.6"/>
    <s v="United States"/>
    <x v="0"/>
    <s v="California"/>
    <s v="Sacramento"/>
    <n v="95823"/>
    <d v="2015-05-11T00:00:00"/>
    <d v="2015-05-11T00:00:00"/>
    <n v="-36.9"/>
    <n v="2"/>
    <n v="23.56"/>
    <n v="87824"/>
    <s v="Low"/>
    <s v="Low Risk"/>
    <s v="Discount Applied"/>
    <s v="Other"/>
    <n v="1779"/>
  </r>
  <r>
    <n v="18394"/>
    <x v="4"/>
    <n v="0.06"/>
    <n v="40.97"/>
    <n v="1.99"/>
    <n v="1614"/>
    <s v="Wayne Lutz"/>
    <s v="Regular Air"/>
    <s v="Home Office"/>
    <s v="Technology"/>
    <s v="Computer Peripherals"/>
    <s v="Small Pack"/>
    <x v="569"/>
    <n v="0.42"/>
    <s v="United States"/>
    <x v="1"/>
    <s v="Massachusetts"/>
    <s v="Hopkinton"/>
    <n v="1748"/>
    <d v="2015-04-08T00:00:00"/>
    <d v="2015-04-12T00:00:00"/>
    <n v="341.19809999999995"/>
    <n v="12"/>
    <n v="494.49"/>
    <n v="87823"/>
    <s v="High"/>
    <s v="Low Risk"/>
    <s v="Discount Applied"/>
    <s v="Other"/>
    <n v="647"/>
  </r>
  <r>
    <n v="19501"/>
    <x v="0"/>
    <n v="0.09"/>
    <n v="12.88"/>
    <n v="4.59"/>
    <n v="1618"/>
    <s v="June Roberts"/>
    <s v="Regular Air"/>
    <s v="Home Office"/>
    <s v="Office Supplies"/>
    <s v="Scissors, Rulers and Trimmers"/>
    <s v="Wrap Bag"/>
    <x v="570"/>
    <n v="0.82"/>
    <s v="United States"/>
    <x v="2"/>
    <s v="Indiana"/>
    <s v="Highland"/>
    <n v="46322"/>
    <d v="2015-04-06T00:00:00"/>
    <d v="2015-04-06T00:00:00"/>
    <n v="-175.13"/>
    <n v="13"/>
    <n v="158.13"/>
    <n v="90248"/>
    <s v="Low"/>
    <s v="Low Risk"/>
    <s v="Discount Applied"/>
    <s v="Other"/>
    <n v="1062"/>
  </r>
  <r>
    <n v="19502"/>
    <x v="0"/>
    <n v="0.02"/>
    <n v="45.99"/>
    <n v="4.99"/>
    <n v="1620"/>
    <s v="Gerald Petty"/>
    <s v="Express Air"/>
    <s v="Home Office"/>
    <s v="Technology"/>
    <s v="Telephones and Communication"/>
    <s v="Small Box"/>
    <x v="571"/>
    <n v="0.56999999999999995"/>
    <s v="United States"/>
    <x v="1"/>
    <s v="Pennsylvania"/>
    <s v="Lancaster"/>
    <n v="17602"/>
    <d v="2015-04-06T00:00:00"/>
    <d v="2015-04-07T00:00:00"/>
    <n v="3.96"/>
    <n v="4"/>
    <n v="163.01"/>
    <n v="90248"/>
    <s v="High"/>
    <s v="Low Risk"/>
    <s v="Discount Applied"/>
    <s v="Other"/>
    <n v="1051"/>
  </r>
  <r>
    <n v="23750"/>
    <x v="0"/>
    <n v="0.06"/>
    <n v="15.01"/>
    <n v="8.4"/>
    <n v="1623"/>
    <s v="Patrick Adcock"/>
    <s v="Regular Air"/>
    <s v="Home Office"/>
    <s v="Office Supplies"/>
    <s v="Binders and Binder Accessories"/>
    <s v="Small Box"/>
    <x v="572"/>
    <n v="0.39"/>
    <s v="United States"/>
    <x v="2"/>
    <s v="Indiana"/>
    <s v="Schererville"/>
    <n v="46375"/>
    <d v="2015-05-24T00:00:00"/>
    <d v="2015-05-26T00:00:00"/>
    <n v="1.6169000000000011"/>
    <n v="22"/>
    <n v="333.04"/>
    <n v="87611"/>
    <s v="High"/>
    <s v="Low Risk"/>
    <s v="Discount Applied"/>
    <s v="Other"/>
    <n v="787"/>
  </r>
  <r>
    <n v="23751"/>
    <x v="0"/>
    <n v="0.09"/>
    <n v="40.479999999999997"/>
    <n v="19.989999999999998"/>
    <n v="1623"/>
    <s v="Patrick Adcock"/>
    <s v="Regular Air"/>
    <s v="Home Office"/>
    <s v="Technology"/>
    <s v="Computer Peripherals"/>
    <s v="Small Box"/>
    <x v="295"/>
    <n v="0.77"/>
    <s v="United States"/>
    <x v="2"/>
    <s v="Indiana"/>
    <s v="Schererville"/>
    <n v="46375"/>
    <d v="2015-05-24T00:00:00"/>
    <d v="2015-05-26T00:00:00"/>
    <n v="65.394000000000062"/>
    <n v="12"/>
    <n v="472.44"/>
    <n v="87611"/>
    <s v="High"/>
    <s v="Low Risk"/>
    <s v="Discount Applied"/>
    <s v="Other"/>
    <n v="658"/>
  </r>
  <r>
    <n v="23752"/>
    <x v="0"/>
    <n v="0.05"/>
    <n v="12.28"/>
    <n v="6.13"/>
    <n v="1623"/>
    <s v="Patrick Adcock"/>
    <s v="Regular Air"/>
    <s v="Home Office"/>
    <s v="Office Supplies"/>
    <s v="Storage &amp; Organization"/>
    <s v="Small Box"/>
    <x v="521"/>
    <n v="0.56999999999999995"/>
    <s v="United States"/>
    <x v="2"/>
    <s v="Indiana"/>
    <s v="Schererville"/>
    <n v="46375"/>
    <d v="2015-05-24T00:00:00"/>
    <d v="2015-05-25T00:00:00"/>
    <n v="1.3360000000000003"/>
    <n v="1"/>
    <n v="18.73"/>
    <n v="87611"/>
    <s v="High"/>
    <s v="Low Risk"/>
    <s v="Discount Applied"/>
    <s v="Other"/>
    <n v="1829"/>
  </r>
  <r>
    <n v="21145"/>
    <x v="3"/>
    <n v="0.08"/>
    <n v="213.45"/>
    <n v="14.7"/>
    <n v="1625"/>
    <s v="Molly Browning"/>
    <s v="Delivery Truck"/>
    <s v="Home Office"/>
    <s v="Technology"/>
    <s v="Office Machines"/>
    <s v="Jumbo Drum"/>
    <x v="90"/>
    <n v="0.59"/>
    <s v="United States"/>
    <x v="1"/>
    <s v="New York"/>
    <s v="Glen Cove"/>
    <n v="11542"/>
    <d v="2015-03-27T00:00:00"/>
    <d v="2015-03-29T00:00:00"/>
    <n v="1674.7541999999999"/>
    <n v="12"/>
    <n v="2427.1799999999998"/>
    <n v="90600"/>
    <s v="High"/>
    <s v="Low Risk"/>
    <s v="Discount Applied"/>
    <s v="Other"/>
    <n v="197"/>
  </r>
  <r>
    <n v="21146"/>
    <x v="3"/>
    <n v="0.1"/>
    <n v="55.98"/>
    <n v="13.88"/>
    <n v="1625"/>
    <s v="Molly Browning"/>
    <s v="Regular Air"/>
    <s v="Home Office"/>
    <s v="Office Supplies"/>
    <s v="Paper"/>
    <s v="Small Box"/>
    <x v="573"/>
    <n v="0.36"/>
    <s v="United States"/>
    <x v="1"/>
    <s v="New York"/>
    <s v="Glen Cove"/>
    <n v="11542"/>
    <d v="2015-03-27T00:00:00"/>
    <d v="2015-03-29T00:00:00"/>
    <n v="300.04649999999998"/>
    <n v="8"/>
    <n v="434.85"/>
    <n v="90600"/>
    <s v="High"/>
    <s v="Low Risk"/>
    <s v="Discount Applied"/>
    <s v="Other"/>
    <n v="690"/>
  </r>
  <r>
    <n v="21147"/>
    <x v="3"/>
    <n v="0"/>
    <n v="16.059999999999999"/>
    <n v="8.34"/>
    <n v="1625"/>
    <s v="Molly Browning"/>
    <s v="Regular Air"/>
    <s v="Home Office"/>
    <s v="Office Supplies"/>
    <s v="Storage &amp; Organization"/>
    <s v="Small Box"/>
    <x v="574"/>
    <n v="0.59"/>
    <s v="United States"/>
    <x v="1"/>
    <s v="New York"/>
    <s v="Glen Cove"/>
    <n v="11542"/>
    <d v="2015-03-27T00:00:00"/>
    <d v="2015-03-28T00:00:00"/>
    <n v="-28.09"/>
    <n v="1"/>
    <n v="19.16"/>
    <n v="90600"/>
    <s v="Low"/>
    <s v="Low Risk"/>
    <s v="No Discount"/>
    <s v="Other"/>
    <n v="1823"/>
  </r>
  <r>
    <n v="21270"/>
    <x v="3"/>
    <n v="0"/>
    <n v="209.37"/>
    <n v="69"/>
    <n v="1625"/>
    <s v="Molly Browning"/>
    <s v="Regular Air"/>
    <s v="Home Office"/>
    <s v="Furniture"/>
    <s v="Tables"/>
    <s v="Large Box"/>
    <x v="575"/>
    <n v="0.79"/>
    <s v="United States"/>
    <x v="1"/>
    <s v="New York"/>
    <s v="Glen Cove"/>
    <n v="11542"/>
    <d v="2015-02-16T00:00:00"/>
    <d v="2015-02-18T00:00:00"/>
    <n v="-263.1119290800001"/>
    <n v="11"/>
    <n v="1959.88"/>
    <n v="90601"/>
    <s v="Low"/>
    <s v="Low Risk"/>
    <s v="No Discount"/>
    <s v="Other"/>
    <n v="247"/>
  </r>
  <r>
    <n v="23604"/>
    <x v="0"/>
    <n v="0.06"/>
    <n v="43.57"/>
    <n v="16.36"/>
    <n v="1627"/>
    <s v="Aaron Day"/>
    <s v="Regular Air"/>
    <s v="Home Office"/>
    <s v="Office Supplies"/>
    <s v="Storage &amp; Organization"/>
    <s v="Small Box"/>
    <x v="576"/>
    <n v="0.55000000000000004"/>
    <s v="United States"/>
    <x v="3"/>
    <s v="Tennessee"/>
    <s v="Greeneville"/>
    <n v="37743"/>
    <d v="2015-05-28T00:00:00"/>
    <d v="2015-05-30T00:00:00"/>
    <n v="-38.808"/>
    <n v="17"/>
    <n v="710.16"/>
    <n v="90602"/>
    <s v="Low"/>
    <s v="Low Risk"/>
    <s v="Discount Applied"/>
    <s v="Other"/>
    <n v="525"/>
  </r>
  <r>
    <n v="19769"/>
    <x v="0"/>
    <n v="0.08"/>
    <n v="8.09"/>
    <n v="7.96"/>
    <n v="1632"/>
    <s v="Lori Wolfe"/>
    <s v="Express Air"/>
    <s v="Home Office"/>
    <s v="Furniture"/>
    <s v="Office Furnishings"/>
    <s v="Small Box"/>
    <x v="38"/>
    <n v="0.49"/>
    <s v="United States"/>
    <x v="3"/>
    <s v="Mississippi"/>
    <s v="Hattiesburg"/>
    <n v="39401"/>
    <d v="2015-01-15T00:00:00"/>
    <d v="2015-01-16T00:00:00"/>
    <n v="15.984"/>
    <n v="6"/>
    <n v="48.25"/>
    <n v="90530"/>
    <s v="High"/>
    <s v="Low Risk"/>
    <s v="Discount Applied"/>
    <s v="Other"/>
    <n v="1547"/>
  </r>
  <r>
    <n v="20359"/>
    <x v="0"/>
    <n v="0.02"/>
    <n v="25.99"/>
    <n v="5.37"/>
    <n v="1632"/>
    <s v="Lori Wolfe"/>
    <s v="Regular Air"/>
    <s v="Home Office"/>
    <s v="Office Supplies"/>
    <s v="Pens &amp; Art Supplies"/>
    <s v="Small Box"/>
    <x v="577"/>
    <n v="0.56000000000000005"/>
    <s v="United States"/>
    <x v="3"/>
    <s v="Mississippi"/>
    <s v="Hattiesburg"/>
    <n v="39401"/>
    <d v="2015-04-15T00:00:00"/>
    <d v="2015-04-17T00:00:00"/>
    <n v="-88.158000000000001"/>
    <n v="9"/>
    <n v="243.24"/>
    <n v="90533"/>
    <s v="Low"/>
    <s v="Low Risk"/>
    <s v="Discount Applied"/>
    <s v="Other"/>
    <n v="907"/>
  </r>
  <r>
    <n v="24786"/>
    <x v="1"/>
    <n v="0.03"/>
    <n v="5.98"/>
    <n v="3.85"/>
    <n v="1633"/>
    <s v="Gerald Raynor"/>
    <s v="Regular Air"/>
    <s v="Home Office"/>
    <s v="Technology"/>
    <s v="Computer Peripherals"/>
    <s v="Small Pack"/>
    <x v="412"/>
    <n v="0.68"/>
    <s v="United States"/>
    <x v="3"/>
    <s v="Mississippi"/>
    <s v="Horn Lake"/>
    <n v="38637"/>
    <d v="2015-02-10T00:00:00"/>
    <d v="2015-02-12T00:00:00"/>
    <n v="-76.106800000000007"/>
    <n v="6"/>
    <n v="38.54"/>
    <n v="90531"/>
    <s v="Low"/>
    <s v="Low Risk"/>
    <s v="Discount Applied"/>
    <s v="Other"/>
    <n v="1637"/>
  </r>
  <r>
    <n v="26340"/>
    <x v="1"/>
    <n v="0.08"/>
    <n v="100.97"/>
    <n v="14"/>
    <n v="1634"/>
    <s v="Katherine W Epstein"/>
    <s v="Delivery Truck"/>
    <s v="Home Office"/>
    <s v="Technology"/>
    <s v="Office Machines"/>
    <s v="Jumbo Drum"/>
    <x v="578"/>
    <n v="0.37"/>
    <s v="United States"/>
    <x v="3"/>
    <s v="Mississippi"/>
    <s v="Jackson"/>
    <n v="39212"/>
    <d v="2015-04-09T00:00:00"/>
    <d v="2015-04-10T00:00:00"/>
    <n v="-73.494119999999938"/>
    <n v="15"/>
    <n v="1483.16"/>
    <n v="90532"/>
    <s v="Low"/>
    <s v="Low Risk"/>
    <s v="Discount Applied"/>
    <s v="Other"/>
    <n v="319"/>
  </r>
  <r>
    <n v="19144"/>
    <x v="2"/>
    <n v="0.08"/>
    <n v="115.99"/>
    <n v="56.14"/>
    <n v="1636"/>
    <s v="Sidney Greenberg"/>
    <s v="Delivery Truck"/>
    <s v="Home Office"/>
    <s v="Technology"/>
    <s v="Office Machines"/>
    <s v="Jumbo Drum"/>
    <x v="486"/>
    <n v="0.4"/>
    <s v="United States"/>
    <x v="0"/>
    <s v="California"/>
    <s v="Salinas"/>
    <n v="93905"/>
    <d v="2015-01-14T00:00:00"/>
    <d v="2015-01-16T00:00:00"/>
    <n v="-272.860884"/>
    <n v="5"/>
    <n v="562.92999999999995"/>
    <n v="89704"/>
    <s v="Low"/>
    <s v="Low Risk"/>
    <s v="Discount Applied"/>
    <s v="Other"/>
    <n v="607"/>
  </r>
  <r>
    <n v="19145"/>
    <x v="2"/>
    <n v="0.08"/>
    <n v="4.28"/>
    <n v="0.94"/>
    <n v="1636"/>
    <s v="Sidney Greenberg"/>
    <s v="Regular Air"/>
    <s v="Home Office"/>
    <s v="Office Supplies"/>
    <s v="Pens &amp; Art Supplies"/>
    <s v="Wrap Bag"/>
    <x v="579"/>
    <n v="0.56000000000000005"/>
    <s v="United States"/>
    <x v="0"/>
    <s v="California"/>
    <s v="Salinas"/>
    <n v="93905"/>
    <d v="2015-01-14T00:00:00"/>
    <d v="2015-01-17T00:00:00"/>
    <n v="10.5792"/>
    <n v="7"/>
    <n v="29.18"/>
    <n v="89704"/>
    <s v="High"/>
    <s v="Low Risk"/>
    <s v="Discount Applied"/>
    <s v="Other"/>
    <n v="1723"/>
  </r>
  <r>
    <n v="20869"/>
    <x v="0"/>
    <n v="0.04"/>
    <n v="136.97999999999999"/>
    <n v="24.49"/>
    <n v="1636"/>
    <s v="Sidney Greenberg"/>
    <s v="Express Air"/>
    <s v="Home Office"/>
    <s v="Furniture"/>
    <s v="Office Furnishings"/>
    <s v="Large Box"/>
    <x v="580"/>
    <n v="0.59"/>
    <s v="United States"/>
    <x v="0"/>
    <s v="California"/>
    <s v="Salinas"/>
    <n v="93905"/>
    <d v="2015-01-12T00:00:00"/>
    <d v="2015-01-14T00:00:00"/>
    <n v="1127.5497"/>
    <n v="12"/>
    <n v="1634.13"/>
    <n v="89706"/>
    <s v="High"/>
    <s v="Low Risk"/>
    <s v="Discount Applied"/>
    <s v="Other"/>
    <n v="295"/>
  </r>
  <r>
    <n v="26109"/>
    <x v="2"/>
    <n v="0.08"/>
    <n v="55.48"/>
    <n v="6.79"/>
    <n v="1639"/>
    <s v="Marvin Rollins"/>
    <s v="Regular Air"/>
    <s v="Home Office"/>
    <s v="Office Supplies"/>
    <s v="Paper"/>
    <s v="Small Box"/>
    <x v="581"/>
    <n v="0.37"/>
    <s v="United States"/>
    <x v="1"/>
    <s v="Connecticut"/>
    <s v="Stamford"/>
    <n v="6901"/>
    <d v="2015-02-26T00:00:00"/>
    <d v="2015-02-28T00:00:00"/>
    <n v="147.75659999999999"/>
    <n v="4"/>
    <n v="214.14"/>
    <n v="89705"/>
    <s v="High"/>
    <s v="Low Risk"/>
    <s v="Discount Applied"/>
    <s v="Other"/>
    <n v="955"/>
  </r>
  <r>
    <n v="18274"/>
    <x v="4"/>
    <n v="0.09"/>
    <n v="107.53"/>
    <n v="5.81"/>
    <n v="1644"/>
    <s v="Sam Woodward"/>
    <s v="Regular Air"/>
    <s v="Home Office"/>
    <s v="Furniture"/>
    <s v="Office Furnishings"/>
    <s v="Medium Box"/>
    <x v="582"/>
    <n v="0.65"/>
    <s v="United States"/>
    <x v="2"/>
    <s v="Texas"/>
    <s v="Friendswood"/>
    <n v="77546"/>
    <d v="2015-06-14T00:00:00"/>
    <d v="2015-06-16T00:00:00"/>
    <n v="69.545100000000005"/>
    <n v="1"/>
    <n v="100.79"/>
    <n v="87342"/>
    <s v="High"/>
    <s v="Low Risk"/>
    <s v="Discount Applied"/>
    <s v="Other"/>
    <n v="1234"/>
  </r>
  <r>
    <n v="24265"/>
    <x v="1"/>
    <n v="0.06"/>
    <n v="3.29"/>
    <n v="1.35"/>
    <n v="1646"/>
    <s v="Eugene Brewer Knox"/>
    <s v="Regular Air"/>
    <s v="Home Office"/>
    <s v="Office Supplies"/>
    <s v="Rubber Bands"/>
    <s v="Wrap Bag"/>
    <x v="93"/>
    <n v="0.4"/>
    <s v="United States"/>
    <x v="1"/>
    <s v="New York"/>
    <s v="Bethpage"/>
    <n v="11714"/>
    <d v="2015-03-15T00:00:00"/>
    <d v="2015-03-17T00:00:00"/>
    <n v="8.5299999999999994"/>
    <n v="11"/>
    <n v="35.97"/>
    <n v="90932"/>
    <s v="High"/>
    <s v="Low Risk"/>
    <s v="Discount Applied"/>
    <s v="Other"/>
    <n v="1655"/>
  </r>
  <r>
    <n v="21947"/>
    <x v="2"/>
    <n v="0.08"/>
    <n v="46.89"/>
    <n v="5.0999999999999996"/>
    <n v="1648"/>
    <s v="Nina Bowles"/>
    <s v="Regular Air"/>
    <s v="Home Office"/>
    <s v="Office Supplies"/>
    <s v="Appliances"/>
    <s v="Medium Box"/>
    <x v="480"/>
    <n v="0.46"/>
    <s v="United States"/>
    <x v="2"/>
    <s v="Illinois"/>
    <s v="Woodstock"/>
    <n v="60098"/>
    <d v="2015-03-25T00:00:00"/>
    <d v="2015-03-27T00:00:00"/>
    <n v="507.63299999999998"/>
    <n v="17"/>
    <n v="735.7"/>
    <n v="91043"/>
    <s v="High"/>
    <s v="Low Risk"/>
    <s v="Discount Applied"/>
    <s v="Other"/>
    <n v="514"/>
  </r>
  <r>
    <n v="21948"/>
    <x v="2"/>
    <n v="0.05"/>
    <n v="12.98"/>
    <n v="3.14"/>
    <n v="1648"/>
    <s v="Nina Bowles"/>
    <s v="Regular Air"/>
    <s v="Home Office"/>
    <s v="Office Supplies"/>
    <s v="Scissors, Rulers and Trimmers"/>
    <s v="Small Pack"/>
    <x v="47"/>
    <n v="0.6"/>
    <s v="United States"/>
    <x v="2"/>
    <s v="Illinois"/>
    <s v="Woodstock"/>
    <n v="60098"/>
    <d v="2015-03-25T00:00:00"/>
    <d v="2015-03-25T00:00:00"/>
    <n v="38.229999999999997"/>
    <n v="18"/>
    <n v="225.59"/>
    <n v="91043"/>
    <s v="High"/>
    <s v="Low Risk"/>
    <s v="Discount Applied"/>
    <s v="Other"/>
    <n v="940"/>
  </r>
  <r>
    <n v="20603"/>
    <x v="2"/>
    <n v="0.03"/>
    <n v="48.58"/>
    <n v="3.99"/>
    <n v="1649"/>
    <s v="Roy Hardison"/>
    <s v="Express Air"/>
    <s v="Home Office"/>
    <s v="Office Supplies"/>
    <s v="Appliances"/>
    <s v="Small Box"/>
    <x v="583"/>
    <n v="0.56000000000000005"/>
    <s v="United States"/>
    <x v="1"/>
    <s v="New York"/>
    <s v="Woodmere"/>
    <n v="11598"/>
    <d v="2015-02-24T00:00:00"/>
    <d v="2015-02-26T00:00:00"/>
    <n v="100.13279999999999"/>
    <n v="3"/>
    <n v="145.12"/>
    <n v="91041"/>
    <s v="High"/>
    <s v="Low Risk"/>
    <s v="Discount Applied"/>
    <s v="Other"/>
    <n v="1097"/>
  </r>
  <r>
    <n v="24016"/>
    <x v="0"/>
    <n v="0.05"/>
    <n v="6.48"/>
    <n v="2.74"/>
    <n v="1650"/>
    <s v="Dan Lamm"/>
    <s v="Regular Air"/>
    <s v="Home Office"/>
    <s v="Technology"/>
    <s v="Computer Peripherals"/>
    <s v="Small Pack"/>
    <x v="584"/>
    <n v="0.71"/>
    <s v="United States"/>
    <x v="3"/>
    <s v="North Carolina"/>
    <s v="Asheboro"/>
    <n v="27203"/>
    <d v="2015-05-09T00:00:00"/>
    <d v="2015-05-09T00:00:00"/>
    <n v="15.096"/>
    <n v="15"/>
    <n v="94.27"/>
    <n v="91042"/>
    <s v="High"/>
    <s v="Low Risk"/>
    <s v="Discount Applied"/>
    <s v="Other"/>
    <n v="1264"/>
  </r>
  <r>
    <n v="24017"/>
    <x v="0"/>
    <n v="0.09"/>
    <n v="12.53"/>
    <n v="0.5"/>
    <n v="1650"/>
    <s v="Dan Lamm"/>
    <s v="Regular Air"/>
    <s v="Home Office"/>
    <s v="Office Supplies"/>
    <s v="Labels"/>
    <s v="Small Box"/>
    <x v="585"/>
    <n v="0.38"/>
    <s v="United States"/>
    <x v="3"/>
    <s v="North Carolina"/>
    <s v="Asheboro"/>
    <n v="27203"/>
    <d v="2015-05-09T00:00:00"/>
    <d v="2015-05-10T00:00:00"/>
    <n v="14.912399999999998"/>
    <n v="7"/>
    <n v="82.21"/>
    <n v="91042"/>
    <s v="High"/>
    <s v="Low Risk"/>
    <s v="Discount Applied"/>
    <s v="Other"/>
    <n v="1326"/>
  </r>
  <r>
    <n v="24019"/>
    <x v="0"/>
    <n v="0.08"/>
    <n v="65.989999999999995"/>
    <n v="8.99"/>
    <n v="1650"/>
    <s v="Dan Lamm"/>
    <s v="Express Air"/>
    <s v="Home Office"/>
    <s v="Technology"/>
    <s v="Telephones and Communication"/>
    <s v="Small Box"/>
    <x v="586"/>
    <n v="0.55000000000000004"/>
    <s v="United States"/>
    <x v="3"/>
    <s v="North Carolina"/>
    <s v="Asheboro"/>
    <n v="27203"/>
    <d v="2015-05-09T00:00:00"/>
    <d v="2015-05-11T00:00:00"/>
    <n v="-135.226"/>
    <n v="8"/>
    <n v="417.47"/>
    <n v="91042"/>
    <s v="Low"/>
    <s v="Low Risk"/>
    <s v="Discount Applied"/>
    <s v="Other"/>
    <n v="702"/>
  </r>
  <r>
    <n v="19251"/>
    <x v="1"/>
    <n v="0"/>
    <n v="101.41"/>
    <n v="35"/>
    <n v="1653"/>
    <s v="Charles Cline"/>
    <s v="Express Air"/>
    <s v="Home Office"/>
    <s v="Office Supplies"/>
    <s v="Storage &amp; Organization"/>
    <s v="Large Box"/>
    <x v="308"/>
    <n v="0.82"/>
    <s v="United States"/>
    <x v="0"/>
    <s v="California"/>
    <s v="Thousand Oaks"/>
    <n v="91360"/>
    <d v="2015-01-24T00:00:00"/>
    <d v="2015-01-25T00:00:00"/>
    <n v="-457.73"/>
    <n v="10"/>
    <n v="1104.32"/>
    <n v="89885"/>
    <s v="Low"/>
    <s v="Low Risk"/>
    <s v="No Discount"/>
    <s v="Other"/>
    <n v="395"/>
  </r>
  <r>
    <n v="19252"/>
    <x v="1"/>
    <n v="0.1"/>
    <n v="95.99"/>
    <n v="4.9000000000000004"/>
    <n v="1653"/>
    <s v="Charles Cline"/>
    <s v="Regular Air"/>
    <s v="Home Office"/>
    <s v="Technology"/>
    <s v="Telephones and Communication"/>
    <s v="Small Box"/>
    <x v="75"/>
    <n v="0.56000000000000005"/>
    <s v="United States"/>
    <x v="0"/>
    <s v="California"/>
    <s v="Thousand Oaks"/>
    <n v="91360"/>
    <d v="2015-01-24T00:00:00"/>
    <d v="2015-01-25T00:00:00"/>
    <n v="-268.66399999999999"/>
    <n v="2"/>
    <n v="149.80000000000001"/>
    <n v="89885"/>
    <s v="Low"/>
    <s v="Low Risk"/>
    <s v="Discount Applied"/>
    <s v="Other"/>
    <n v="1085"/>
  </r>
  <r>
    <n v="24187"/>
    <x v="0"/>
    <n v="0.1"/>
    <n v="3.6"/>
    <n v="2.2000000000000002"/>
    <n v="1665"/>
    <s v="Elsie Pridgen"/>
    <s v="Regular Air"/>
    <s v="Home Office"/>
    <s v="Office Supplies"/>
    <s v="Paper"/>
    <s v="Wrap Bag"/>
    <x v="587"/>
    <n v="0.39"/>
    <s v="United States"/>
    <x v="0"/>
    <s v="California"/>
    <s v="Laguna Hills"/>
    <n v="92653"/>
    <d v="2015-02-26T00:00:00"/>
    <d v="2015-02-27T00:00:00"/>
    <n v="-8.2799999999999994"/>
    <n v="2"/>
    <n v="6.97"/>
    <n v="90678"/>
    <s v="Low"/>
    <s v="Low Risk"/>
    <s v="Discount Applied"/>
    <s v="Other"/>
    <n v="1931"/>
  </r>
  <r>
    <n v="21491"/>
    <x v="4"/>
    <n v="0.03"/>
    <n v="35.409999999999997"/>
    <n v="1.99"/>
    <n v="1670"/>
    <s v="Carolyn Bowling"/>
    <s v="Regular Air"/>
    <s v="Home Office"/>
    <s v="Technology"/>
    <s v="Computer Peripherals"/>
    <s v="Small Pack"/>
    <x v="588"/>
    <n v="0.43"/>
    <s v="United States"/>
    <x v="3"/>
    <s v="Virginia"/>
    <s v="Blacksburg"/>
    <n v="24060"/>
    <d v="2015-04-24T00:00:00"/>
    <d v="2015-04-26T00:00:00"/>
    <n v="1912.4219999999998"/>
    <n v="10"/>
    <n v="367.52"/>
    <n v="86722"/>
    <s v="High"/>
    <s v="Low Risk"/>
    <s v="Discount Applied"/>
    <s v="Other"/>
    <n v="751"/>
  </r>
  <r>
    <n v="21492"/>
    <x v="4"/>
    <n v="0"/>
    <n v="142.86000000000001"/>
    <n v="19.989999999999998"/>
    <n v="1670"/>
    <s v="Carolyn Bowling"/>
    <s v="Regular Air"/>
    <s v="Home Office"/>
    <s v="Office Supplies"/>
    <s v="Storage &amp; Organization"/>
    <s v="Small Box"/>
    <x v="589"/>
    <n v="0.56000000000000005"/>
    <s v="United States"/>
    <x v="3"/>
    <s v="Virginia"/>
    <s v="Blacksburg"/>
    <n v="24060"/>
    <d v="2015-04-24T00:00:00"/>
    <d v="2015-05-03T00:00:00"/>
    <n v="-739.32600000000002"/>
    <n v="11"/>
    <n v="1576.35"/>
    <n v="86722"/>
    <s v="Low"/>
    <s v="Low Risk"/>
    <s v="No Discount"/>
    <s v="Other"/>
    <n v="300"/>
  </r>
  <r>
    <n v="23578"/>
    <x v="4"/>
    <n v="0.1"/>
    <n v="4.13"/>
    <n v="0.99"/>
    <n v="1671"/>
    <s v="Mitchell Ross"/>
    <s v="Regular Air"/>
    <s v="Home Office"/>
    <s v="Office Supplies"/>
    <s v="Labels"/>
    <s v="Small Box"/>
    <x v="508"/>
    <n v="0.39"/>
    <s v="United States"/>
    <x v="3"/>
    <s v="Virginia"/>
    <s v="Burke"/>
    <n v="22015"/>
    <d v="2015-02-09T00:00:00"/>
    <d v="2015-02-13T00:00:00"/>
    <n v="-40.53"/>
    <n v="13"/>
    <n v="52.16"/>
    <n v="86724"/>
    <s v="Low"/>
    <s v="Low Risk"/>
    <s v="Discount Applied"/>
    <s v="Other"/>
    <n v="1519"/>
  </r>
  <r>
    <n v="22007"/>
    <x v="2"/>
    <n v="0.03"/>
    <n v="223.98"/>
    <n v="15.01"/>
    <n v="1671"/>
    <s v="Mitchell Ross"/>
    <s v="Regular Air"/>
    <s v="Home Office"/>
    <s v="Office Supplies"/>
    <s v="Binders and Binder Accessories"/>
    <s v="Small Box"/>
    <x v="590"/>
    <n v="0.38"/>
    <s v="United States"/>
    <x v="3"/>
    <s v="Virginia"/>
    <s v="Burke"/>
    <n v="22015"/>
    <d v="2015-05-12T00:00:00"/>
    <d v="2015-05-13T00:00:00"/>
    <n v="0.69599999999999995"/>
    <n v="21"/>
    <n v="4881.84"/>
    <n v="86725"/>
    <s v="High"/>
    <s v="Low Risk"/>
    <s v="Discount Applied"/>
    <s v="Other"/>
    <n v="99"/>
  </r>
  <r>
    <n v="25066"/>
    <x v="4"/>
    <n v="0.02"/>
    <n v="284.98"/>
    <n v="69.55"/>
    <n v="1672"/>
    <s v="Sidney Scarborough"/>
    <s v="Delivery Truck"/>
    <s v="Home Office"/>
    <s v="Furniture"/>
    <s v="Chairs &amp; Chairmats"/>
    <s v="Jumbo Drum"/>
    <x v="391"/>
    <n v="0.6"/>
    <s v="United States"/>
    <x v="3"/>
    <s v="Virginia"/>
    <s v="Charlottesville"/>
    <n v="22901"/>
    <d v="2015-06-07T00:00:00"/>
    <d v="2015-06-12T00:00:00"/>
    <n v="15.527999999999999"/>
    <n v="3"/>
    <n v="926.3"/>
    <n v="86723"/>
    <s v="High"/>
    <s v="Low Risk"/>
    <s v="Discount Applied"/>
    <s v="Other"/>
    <n v="443"/>
  </r>
  <r>
    <n v="25067"/>
    <x v="4"/>
    <n v="0.08"/>
    <n v="55.48"/>
    <n v="14.3"/>
    <n v="1672"/>
    <s v="Sidney Scarborough"/>
    <s v="Regular Air"/>
    <s v="Home Office"/>
    <s v="Office Supplies"/>
    <s v="Paper"/>
    <s v="Small Box"/>
    <x v="14"/>
    <n v="0.37"/>
    <s v="United States"/>
    <x v="3"/>
    <s v="Virginia"/>
    <s v="Charlottesville"/>
    <n v="22901"/>
    <d v="2015-06-07T00:00:00"/>
    <d v="2015-06-09T00:00:00"/>
    <n v="-225.56379999999999"/>
    <n v="17"/>
    <n v="942.53"/>
    <n v="86723"/>
    <s v="Low"/>
    <s v="Low Risk"/>
    <s v="Discount Applied"/>
    <s v="Other"/>
    <n v="436"/>
  </r>
  <r>
    <n v="18150"/>
    <x v="3"/>
    <n v="7.0000000000000007E-2"/>
    <n v="13.73"/>
    <n v="6.85"/>
    <n v="1679"/>
    <s v="Jeanne Nguyen"/>
    <s v="Regular Air"/>
    <s v="Home Office"/>
    <s v="Furniture"/>
    <s v="Office Furnishings"/>
    <s v="Wrap Bag"/>
    <x v="226"/>
    <n v="0.54"/>
    <s v="United States"/>
    <x v="1"/>
    <s v="Ohio"/>
    <s v="Fairborn"/>
    <n v="45324"/>
    <d v="2015-03-20T00:00:00"/>
    <d v="2015-03-21T00:00:00"/>
    <n v="-22.72"/>
    <n v="21"/>
    <n v="276.64"/>
    <n v="86646"/>
    <s v="Low"/>
    <s v="Low Risk"/>
    <s v="Discount Applied"/>
    <s v="Other"/>
    <n v="856"/>
  </r>
  <r>
    <n v="23524"/>
    <x v="4"/>
    <n v="0.09"/>
    <n v="30.98"/>
    <n v="19.510000000000002"/>
    <n v="1680"/>
    <s v="Esther Whitaker"/>
    <s v="Regular Air"/>
    <s v="Home Office"/>
    <s v="Office Supplies"/>
    <s v="Envelopes"/>
    <s v="Small Box"/>
    <x v="591"/>
    <n v="0.36"/>
    <s v="United States"/>
    <x v="1"/>
    <s v="Ohio"/>
    <s v="Fairfield"/>
    <n v="45014"/>
    <d v="2015-05-03T00:00:00"/>
    <d v="2015-05-05T00:00:00"/>
    <n v="-163.53"/>
    <n v="18"/>
    <n v="514.62"/>
    <n v="86645"/>
    <s v="Low"/>
    <s v="Low Risk"/>
    <s v="Discount Applied"/>
    <s v="Other"/>
    <n v="634"/>
  </r>
  <r>
    <n v="23525"/>
    <x v="4"/>
    <n v="0.03"/>
    <n v="49.34"/>
    <n v="10.25"/>
    <n v="1680"/>
    <s v="Esther Whitaker"/>
    <s v="Regular Air"/>
    <s v="Home Office"/>
    <s v="Furniture"/>
    <s v="Office Furnishings"/>
    <s v="Large Box"/>
    <x v="592"/>
    <n v="0.56999999999999995"/>
    <s v="United States"/>
    <x v="1"/>
    <s v="Ohio"/>
    <s v="Fairfield"/>
    <n v="45014"/>
    <d v="2015-05-03T00:00:00"/>
    <d v="2015-05-05T00:00:00"/>
    <n v="554.77"/>
    <n v="17"/>
    <n v="817.32"/>
    <n v="86645"/>
    <s v="High"/>
    <s v="Low Risk"/>
    <s v="Discount Applied"/>
    <s v="Other"/>
    <n v="482"/>
  </r>
  <r>
    <n v="1976"/>
    <x v="1"/>
    <n v="0.04"/>
    <n v="6.28"/>
    <n v="5.41"/>
    <n v="1682"/>
    <s v="Julie Edwards"/>
    <s v="Regular Air"/>
    <s v="Home Office"/>
    <s v="Furniture"/>
    <s v="Office Furnishings"/>
    <s v="Small Box"/>
    <x v="593"/>
    <n v="0.53"/>
    <s v="United States"/>
    <x v="2"/>
    <s v="Illinois"/>
    <s v="Chicago"/>
    <n v="60611"/>
    <d v="2015-02-14T00:00:00"/>
    <d v="2015-02-16T00:00:00"/>
    <n v="-38.380000000000003"/>
    <n v="43"/>
    <n v="284.48"/>
    <n v="14115"/>
    <s v="Low"/>
    <s v="Low Risk"/>
    <s v="Discount Applied"/>
    <s v="Other"/>
    <n v="839"/>
  </r>
  <r>
    <n v="5358"/>
    <x v="1"/>
    <n v="0.08"/>
    <n v="4.9800000000000004"/>
    <n v="4.7"/>
    <n v="1682"/>
    <s v="Julie Edwards"/>
    <s v="Regular Air"/>
    <s v="Home Office"/>
    <s v="Office Supplies"/>
    <s v="Paper"/>
    <s v="Small Box"/>
    <x v="594"/>
    <n v="0.38"/>
    <s v="United States"/>
    <x v="2"/>
    <s v="Illinois"/>
    <s v="Chicago"/>
    <n v="60611"/>
    <d v="2015-03-14T00:00:00"/>
    <d v="2015-03-15T00:00:00"/>
    <n v="-56.35"/>
    <n v="47"/>
    <n v="225.98"/>
    <n v="38080"/>
    <s v="Low"/>
    <s v="Low Risk"/>
    <s v="Discount Applied"/>
    <s v="Other"/>
    <n v="938"/>
  </r>
  <r>
    <n v="19976"/>
    <x v="1"/>
    <n v="0.04"/>
    <n v="6.28"/>
    <n v="5.41"/>
    <n v="1683"/>
    <s v="Wesley Corbett"/>
    <s v="Regular Air"/>
    <s v="Home Office"/>
    <s v="Furniture"/>
    <s v="Office Furnishings"/>
    <s v="Small Box"/>
    <x v="593"/>
    <n v="0.53"/>
    <s v="United States"/>
    <x v="2"/>
    <s v="Texas"/>
    <s v="Conroe"/>
    <n v="77301"/>
    <d v="2015-02-14T00:00:00"/>
    <d v="2015-02-16T00:00:00"/>
    <n v="-19.957600000000003"/>
    <n v="11"/>
    <n v="72.77"/>
    <n v="90612"/>
    <s v="Low"/>
    <s v="Low Risk"/>
    <s v="Discount Applied"/>
    <s v="Other"/>
    <n v="1380"/>
  </r>
  <r>
    <n v="23358"/>
    <x v="1"/>
    <n v="0.08"/>
    <n v="4.9800000000000004"/>
    <n v="4.7"/>
    <n v="1683"/>
    <s v="Wesley Corbett"/>
    <s v="Regular Air"/>
    <s v="Home Office"/>
    <s v="Office Supplies"/>
    <s v="Paper"/>
    <s v="Small Box"/>
    <x v="594"/>
    <n v="0.38"/>
    <s v="United States"/>
    <x v="2"/>
    <s v="Texas"/>
    <s v="Conroe"/>
    <n v="77301"/>
    <d v="2015-03-14T00:00:00"/>
    <d v="2015-03-15T00:00:00"/>
    <n v="-56.35"/>
    <n v="12"/>
    <n v="57.7"/>
    <n v="90613"/>
    <s v="Low"/>
    <s v="Low Risk"/>
    <s v="Discount Applied"/>
    <s v="Other"/>
    <n v="1474"/>
  </r>
  <r>
    <n v="19751"/>
    <x v="4"/>
    <n v="0.08"/>
    <n v="2.08"/>
    <n v="5.33"/>
    <n v="1686"/>
    <s v="Lynn O'Donnell"/>
    <s v="Regular Air"/>
    <s v="Home Office"/>
    <s v="Furniture"/>
    <s v="Office Furnishings"/>
    <s v="Small Box"/>
    <x v="261"/>
    <n v="0.43"/>
    <s v="United States"/>
    <x v="2"/>
    <s v="Illinois"/>
    <s v="Elgin"/>
    <n v="60123"/>
    <d v="2015-03-03T00:00:00"/>
    <d v="2015-03-10T00:00:00"/>
    <n v="-129.01"/>
    <n v="9"/>
    <n v="19.670000000000002"/>
    <n v="86973"/>
    <s v="Low"/>
    <s v="Low Risk"/>
    <s v="Discount Applied"/>
    <s v="Other"/>
    <n v="1815"/>
  </r>
  <r>
    <n v="25690"/>
    <x v="0"/>
    <n v="0"/>
    <n v="48.91"/>
    <n v="35"/>
    <n v="1689"/>
    <s v="Larry Church"/>
    <s v="Regular Air"/>
    <s v="Home Office"/>
    <s v="Office Supplies"/>
    <s v="Storage &amp; Organization"/>
    <s v="Large Box"/>
    <x v="595"/>
    <n v="0.83"/>
    <s v="United States"/>
    <x v="2"/>
    <s v="Indiana"/>
    <s v="Highland"/>
    <n v="46322"/>
    <d v="2015-03-24T00:00:00"/>
    <d v="2015-03-25T00:00:00"/>
    <n v="-628.38"/>
    <n v="10"/>
    <n v="514.79"/>
    <n v="91077"/>
    <s v="Low"/>
    <s v="Low Risk"/>
    <s v="No Discount"/>
    <s v="Other"/>
    <n v="633"/>
  </r>
  <r>
    <n v="22798"/>
    <x v="4"/>
    <n v="0.05"/>
    <n v="115.99"/>
    <n v="5.26"/>
    <n v="1690"/>
    <s v="Neil Bailey"/>
    <s v="Regular Air"/>
    <s v="Home Office"/>
    <s v="Technology"/>
    <s v="Telephones and Communication"/>
    <s v="Small Box"/>
    <x v="596"/>
    <n v="0.56999999999999995"/>
    <s v="United States"/>
    <x v="1"/>
    <s v="Pennsylvania"/>
    <s v="Harrisburg"/>
    <n v="17112"/>
    <d v="2015-01-24T00:00:00"/>
    <d v="2015-01-28T00:00:00"/>
    <n v="616.53569999999991"/>
    <n v="9"/>
    <n v="893.53"/>
    <n v="91076"/>
    <s v="High"/>
    <s v="Low Risk"/>
    <s v="Discount Applied"/>
    <s v="Other"/>
    <n v="456"/>
  </r>
  <r>
    <n v="23626"/>
    <x v="1"/>
    <n v="0.09"/>
    <n v="95.43"/>
    <n v="19.989999999999998"/>
    <n v="1690"/>
    <s v="Neil Bailey"/>
    <s v="Regular Air"/>
    <s v="Home Office"/>
    <s v="Office Supplies"/>
    <s v="Storage &amp; Organization"/>
    <s v="Small Box"/>
    <x v="303"/>
    <n v="0.79"/>
    <s v="United States"/>
    <x v="1"/>
    <s v="Pennsylvania"/>
    <s v="Harrisburg"/>
    <n v="17112"/>
    <d v="2015-06-01T00:00:00"/>
    <d v="2015-06-02T00:00:00"/>
    <n v="-143.23500000000001"/>
    <n v="22"/>
    <n v="2053.6"/>
    <n v="91078"/>
    <s v="Low"/>
    <s v="Low Risk"/>
    <s v="Discount Applied"/>
    <s v="Other"/>
    <n v="235"/>
  </r>
  <r>
    <n v="19481"/>
    <x v="1"/>
    <n v="0"/>
    <n v="6.84"/>
    <n v="8.3699999999999992"/>
    <n v="1692"/>
    <s v="Rhonda Schroeder"/>
    <s v="Regular Air"/>
    <s v="Home Office"/>
    <s v="Office Supplies"/>
    <s v="Scissors, Rulers and Trimmers"/>
    <s v="Small Pack"/>
    <x v="597"/>
    <n v="0.57999999999999996"/>
    <s v="United States"/>
    <x v="2"/>
    <s v="Kansas"/>
    <s v="Newton"/>
    <n v="67114"/>
    <d v="2015-01-23T00:00:00"/>
    <d v="2015-01-24T00:00:00"/>
    <n v="-123.1816"/>
    <n v="5"/>
    <n v="37.89"/>
    <n v="90189"/>
    <s v="Low"/>
    <s v="Low Risk"/>
    <s v="No Discount"/>
    <s v="Other"/>
    <n v="1643"/>
  </r>
  <r>
    <n v="19482"/>
    <x v="1"/>
    <n v="7.0000000000000007E-2"/>
    <n v="30.98"/>
    <n v="5.76"/>
    <n v="1693"/>
    <s v="Melinda Thornton"/>
    <s v="Regular Air"/>
    <s v="Home Office"/>
    <s v="Office Supplies"/>
    <s v="Paper"/>
    <s v="Small Box"/>
    <x v="479"/>
    <n v="0.4"/>
    <s v="United States"/>
    <x v="3"/>
    <s v="Virginia"/>
    <s v="Reston"/>
    <n v="20190"/>
    <d v="2015-01-23T00:00:00"/>
    <d v="2015-01-25T00:00:00"/>
    <n v="-28.798000000000002"/>
    <n v="11"/>
    <n v="343.79"/>
    <n v="90189"/>
    <s v="Low"/>
    <s v="Low Risk"/>
    <s v="Discount Applied"/>
    <s v="Other"/>
    <n v="778"/>
  </r>
  <r>
    <n v="21262"/>
    <x v="4"/>
    <n v="0.01"/>
    <n v="15.67"/>
    <n v="1.39"/>
    <n v="1693"/>
    <s v="Melinda Thornton"/>
    <s v="Express Air"/>
    <s v="Home Office"/>
    <s v="Office Supplies"/>
    <s v="Envelopes"/>
    <s v="Small Box"/>
    <x v="598"/>
    <n v="0.38"/>
    <s v="United States"/>
    <x v="3"/>
    <s v="Virginia"/>
    <s v="Reston"/>
    <n v="20190"/>
    <d v="2015-05-11T00:00:00"/>
    <d v="2015-05-11T00:00:00"/>
    <n v="-273.98"/>
    <n v="11"/>
    <n v="188.09"/>
    <n v="90190"/>
    <s v="Low"/>
    <s v="Low Risk"/>
    <s v="Discount Applied"/>
    <s v="Other"/>
    <n v="1014"/>
  </r>
  <r>
    <n v="24941"/>
    <x v="3"/>
    <n v="0"/>
    <n v="13.43"/>
    <n v="5.5"/>
    <n v="1697"/>
    <s v="Holly Osborne"/>
    <s v="Regular Air"/>
    <s v="Home Office"/>
    <s v="Office Supplies"/>
    <s v="Storage &amp; Organization"/>
    <s v="Small Box"/>
    <x v="599"/>
    <n v="0.56999999999999995"/>
    <s v="United States"/>
    <x v="3"/>
    <s v="Arkansas"/>
    <s v="Hot Springs"/>
    <n v="71901"/>
    <d v="2015-01-16T00:00:00"/>
    <d v="2015-01-17T00:00:00"/>
    <n v="-253.77800000000002"/>
    <n v="9"/>
    <n v="129.54"/>
    <n v="86338"/>
    <s v="Low"/>
    <s v="Low Risk"/>
    <s v="No Discount"/>
    <s v="Other"/>
    <n v="1136"/>
  </r>
  <r>
    <n v="18275"/>
    <x v="4"/>
    <n v="0.05"/>
    <n v="3.98"/>
    <n v="5.26"/>
    <n v="1699"/>
    <s v="Joseph Hurst"/>
    <s v="Regular Air"/>
    <s v="Home Office"/>
    <s v="Office Supplies"/>
    <s v="Binders and Binder Accessories"/>
    <s v="Small Box"/>
    <x v="600"/>
    <n v="0.38"/>
    <s v="United States"/>
    <x v="1"/>
    <s v="Pennsylvania"/>
    <s v="Levittown"/>
    <n v="19057"/>
    <d v="2015-03-25T00:00:00"/>
    <d v="2015-03-29T00:00:00"/>
    <n v="-152.52449999999999"/>
    <n v="12"/>
    <n v="49.44"/>
    <n v="87345"/>
    <s v="Low"/>
    <s v="Low Risk"/>
    <s v="Discount Applied"/>
    <s v="Other"/>
    <n v="1538"/>
  </r>
  <r>
    <n v="18276"/>
    <x v="4"/>
    <n v="0.01"/>
    <n v="6.48"/>
    <n v="5.4"/>
    <n v="1699"/>
    <s v="Joseph Hurst"/>
    <s v="Regular Air"/>
    <s v="Home Office"/>
    <s v="Office Supplies"/>
    <s v="Paper"/>
    <s v="Small Box"/>
    <x v="601"/>
    <n v="0.37"/>
    <s v="United States"/>
    <x v="1"/>
    <s v="Pennsylvania"/>
    <s v="Levittown"/>
    <n v="19057"/>
    <d v="2015-03-25T00:00:00"/>
    <d v="2015-03-25T00:00:00"/>
    <n v="-18.850000000000001"/>
    <n v="2"/>
    <n v="14.29"/>
    <n v="87345"/>
    <s v="Low"/>
    <s v="Low Risk"/>
    <s v="Discount Applied"/>
    <s v="Other"/>
    <n v="1873"/>
  </r>
  <r>
    <n v="24158"/>
    <x v="3"/>
    <n v="0.05"/>
    <n v="14.81"/>
    <n v="13.32"/>
    <n v="1702"/>
    <s v="Sandra Berry"/>
    <s v="Regular Air"/>
    <s v="Home Office"/>
    <s v="Office Supplies"/>
    <s v="Appliances"/>
    <s v="Small Box"/>
    <x v="296"/>
    <n v="0.43"/>
    <s v="United States"/>
    <x v="3"/>
    <s v="Mississippi"/>
    <s v="Meridian"/>
    <n v="39301"/>
    <d v="2015-01-17T00:00:00"/>
    <d v="2015-01-20T00:00:00"/>
    <n v="-220.05200000000002"/>
    <n v="3"/>
    <n v="45.28"/>
    <n v="90473"/>
    <s v="Low"/>
    <s v="Low Risk"/>
    <s v="Discount Applied"/>
    <s v="Other"/>
    <n v="1568"/>
  </r>
  <r>
    <n v="24159"/>
    <x v="3"/>
    <n v="0.05"/>
    <n v="4.2"/>
    <n v="2.2599999999999998"/>
    <n v="1702"/>
    <s v="Sandra Berry"/>
    <s v="Express Air"/>
    <s v="Home Office"/>
    <s v="Office Supplies"/>
    <s v="Paper"/>
    <s v="Wrap Bag"/>
    <x v="445"/>
    <n v="0.36"/>
    <s v="United States"/>
    <x v="3"/>
    <s v="Mississippi"/>
    <s v="Meridian"/>
    <n v="39301"/>
    <d v="2015-01-17T00:00:00"/>
    <d v="2015-01-19T00:00:00"/>
    <n v="20.393369999999997"/>
    <n v="3"/>
    <n v="13.57"/>
    <n v="90473"/>
    <s v="High"/>
    <s v="Low Risk"/>
    <s v="Discount Applied"/>
    <s v="Other"/>
    <n v="1880"/>
  </r>
  <r>
    <n v="25761"/>
    <x v="3"/>
    <n v="0.05"/>
    <n v="5.68"/>
    <n v="1.39"/>
    <n v="1708"/>
    <s v="Lillian Day"/>
    <s v="Regular Air"/>
    <s v="Home Office"/>
    <s v="Office Supplies"/>
    <s v="Envelopes"/>
    <s v="Small Box"/>
    <x v="360"/>
    <n v="0.38"/>
    <s v="United States"/>
    <x v="1"/>
    <s v="Ohio"/>
    <s v="Shaker Heights"/>
    <n v="44118"/>
    <d v="2015-01-17T00:00:00"/>
    <d v="2015-01-18T00:00:00"/>
    <n v="38.281199999999998"/>
    <n v="10"/>
    <n v="55.48"/>
    <n v="88781"/>
    <s v="High"/>
    <s v="Low Risk"/>
    <s v="Discount Applied"/>
    <s v="Other"/>
    <n v="1495"/>
  </r>
  <r>
    <n v="26037"/>
    <x v="1"/>
    <n v="0.03"/>
    <n v="205.99"/>
    <n v="3"/>
    <n v="1708"/>
    <s v="Lillian Day"/>
    <s v="Regular Air"/>
    <s v="Home Office"/>
    <s v="Technology"/>
    <s v="Telephones and Communication"/>
    <s v="Small Box"/>
    <x v="58"/>
    <n v="0.57999999999999996"/>
    <s v="United States"/>
    <x v="1"/>
    <s v="Ohio"/>
    <s v="Shaker Heights"/>
    <n v="44118"/>
    <d v="2015-05-20T00:00:00"/>
    <d v="2015-05-21T00:00:00"/>
    <n v="3670.3514999999998"/>
    <n v="29"/>
    <n v="5319.35"/>
    <n v="88784"/>
    <s v="High"/>
    <s v="Low Risk"/>
    <s v="Discount Applied"/>
    <s v="Other"/>
    <n v="85"/>
  </r>
  <r>
    <n v="23822"/>
    <x v="1"/>
    <n v="0.01"/>
    <n v="14.28"/>
    <n v="2.99"/>
    <n v="1709"/>
    <s v="Dennis Bowen"/>
    <s v="Regular Air"/>
    <s v="Home Office"/>
    <s v="Office Supplies"/>
    <s v="Binders and Binder Accessories"/>
    <s v="Small Box"/>
    <x v="602"/>
    <n v="0.39"/>
    <s v="United States"/>
    <x v="1"/>
    <s v="Pennsylvania"/>
    <s v="Pottstown"/>
    <n v="19464"/>
    <d v="2015-01-21T00:00:00"/>
    <d v="2015-01-22T00:00:00"/>
    <n v="21.003500000000003"/>
    <n v="2"/>
    <n v="30.44"/>
    <n v="88782"/>
    <s v="High"/>
    <s v="Low Risk"/>
    <s v="Discount Applied"/>
    <s v="Other"/>
    <n v="1712"/>
  </r>
  <r>
    <n v="24577"/>
    <x v="3"/>
    <n v="0.04"/>
    <n v="95.43"/>
    <n v="19.989999999999998"/>
    <n v="1709"/>
    <s v="Dennis Bowen"/>
    <s v="Regular Air"/>
    <s v="Home Office"/>
    <s v="Office Supplies"/>
    <s v="Storage &amp; Organization"/>
    <s v="Small Box"/>
    <x v="303"/>
    <n v="0.79"/>
    <s v="United States"/>
    <x v="1"/>
    <s v="Pennsylvania"/>
    <s v="Pottstown"/>
    <n v="19464"/>
    <d v="2015-05-10T00:00:00"/>
    <d v="2015-05-12T00:00:00"/>
    <n v="13.536000000000016"/>
    <n v="33"/>
    <n v="3251.76"/>
    <n v="88783"/>
    <s v="High"/>
    <s v="Low Risk"/>
    <s v="Discount Applied"/>
    <s v="Other"/>
    <n v="148"/>
  </r>
  <r>
    <n v="19287"/>
    <x v="1"/>
    <n v="7.0000000000000007E-2"/>
    <n v="7.59"/>
    <n v="4"/>
    <n v="1711"/>
    <s v="Sharon Long"/>
    <s v="Regular Air"/>
    <s v="Home Office"/>
    <s v="Furniture"/>
    <s v="Office Furnishings"/>
    <s v="Wrap Bag"/>
    <x v="150"/>
    <n v="0.42"/>
    <s v="United States"/>
    <x v="3"/>
    <s v="Georgia"/>
    <s v="Marietta"/>
    <n v="30062"/>
    <d v="2015-03-16T00:00:00"/>
    <d v="2015-03-18T00:00:00"/>
    <n v="-167.048"/>
    <n v="3"/>
    <n v="22.48"/>
    <n v="87747"/>
    <s v="Low"/>
    <s v="Low Risk"/>
    <s v="Discount Applied"/>
    <s v="Other"/>
    <n v="1786"/>
  </r>
  <r>
    <n v="21655"/>
    <x v="4"/>
    <n v="0.03"/>
    <n v="11.66"/>
    <n v="7.95"/>
    <n v="1712"/>
    <s v="Regina Langley"/>
    <s v="Regular Air"/>
    <s v="Home Office"/>
    <s v="Office Supplies"/>
    <s v="Pens &amp; Art Supplies"/>
    <s v="Small Pack"/>
    <x v="603"/>
    <n v="0.57999999999999996"/>
    <s v="United States"/>
    <x v="3"/>
    <s v="Georgia"/>
    <s v="Martinez"/>
    <n v="30907"/>
    <d v="2015-04-11T00:00:00"/>
    <d v="2015-04-20T00:00:00"/>
    <n v="-31.094000000000001"/>
    <n v="22"/>
    <n v="267.32"/>
    <n v="87749"/>
    <s v="Low"/>
    <s v="Low Risk"/>
    <s v="Discount Applied"/>
    <s v="Other"/>
    <n v="870"/>
  </r>
  <r>
    <n v="25078"/>
    <x v="0"/>
    <n v="0.01"/>
    <n v="23.99"/>
    <n v="6.3"/>
    <n v="1713"/>
    <s v="Rosemary Stark"/>
    <s v="Regular Air"/>
    <s v="Home Office"/>
    <s v="Technology"/>
    <s v="Office Machines"/>
    <s v="Medium Box"/>
    <x v="604"/>
    <n v="0.38"/>
    <s v="United States"/>
    <x v="3"/>
    <s v="Georgia"/>
    <s v="Newnan"/>
    <n v="30265"/>
    <d v="2015-05-29T00:00:00"/>
    <d v="2015-05-31T00:00:00"/>
    <n v="-6.202"/>
    <n v="11"/>
    <n v="284.39"/>
    <n v="87748"/>
    <s v="Low"/>
    <s v="Low Risk"/>
    <s v="Discount Applied"/>
    <s v="Other"/>
    <n v="840"/>
  </r>
  <r>
    <n v="19884"/>
    <x v="4"/>
    <n v="0.01"/>
    <n v="300.98"/>
    <n v="64.73"/>
    <n v="1718"/>
    <s v="Kathy Shah"/>
    <s v="Delivery Truck"/>
    <s v="Home Office"/>
    <s v="Furniture"/>
    <s v="Chairs &amp; Chairmats"/>
    <s v="Jumbo Drum"/>
    <x v="527"/>
    <n v="0.56000000000000005"/>
    <s v="United States"/>
    <x v="3"/>
    <s v="North Carolina"/>
    <s v="Garner"/>
    <n v="27529"/>
    <d v="2015-03-08T00:00:00"/>
    <d v="2015-03-15T00:00:00"/>
    <n v="-48.873999999999995"/>
    <n v="3"/>
    <n v="974.14"/>
    <n v="90621"/>
    <s v="Low"/>
    <s v="Low Risk"/>
    <s v="Discount Applied"/>
    <s v="Other"/>
    <n v="427"/>
  </r>
  <r>
    <n v="20619"/>
    <x v="3"/>
    <n v="0.06"/>
    <n v="16.48"/>
    <n v="1.99"/>
    <n v="1719"/>
    <s v="Russell W Melton"/>
    <s v="Regular Air"/>
    <s v="Home Office"/>
    <s v="Technology"/>
    <s v="Computer Peripherals"/>
    <s v="Small Pack"/>
    <x v="524"/>
    <n v="0.42"/>
    <s v="United States"/>
    <x v="3"/>
    <s v="Alabama"/>
    <s v="Northport"/>
    <n v="35473"/>
    <d v="2015-01-17T00:00:00"/>
    <d v="2015-01-19T00:00:00"/>
    <n v="-144.59200000000001"/>
    <n v="8"/>
    <n v="128.13"/>
    <n v="90786"/>
    <s v="Low"/>
    <s v="Low Risk"/>
    <s v="Discount Applied"/>
    <s v="Other"/>
    <n v="1140"/>
  </r>
  <r>
    <n v="22596"/>
    <x v="0"/>
    <n v="0.04"/>
    <n v="12.44"/>
    <n v="6.27"/>
    <n v="1721"/>
    <s v="Jennifer Zimmerman"/>
    <s v="Regular Air"/>
    <s v="Home Office"/>
    <s v="Office Supplies"/>
    <s v="Storage &amp; Organization"/>
    <s v="Medium Box"/>
    <x v="605"/>
    <n v="0.56999999999999995"/>
    <s v="United States"/>
    <x v="3"/>
    <s v="Arkansas"/>
    <s v="Jonesboro"/>
    <n v="72401"/>
    <d v="2015-05-16T00:00:00"/>
    <d v="2015-05-17T00:00:00"/>
    <n v="-258.56600000000003"/>
    <n v="37"/>
    <n v="464.94"/>
    <n v="90787"/>
    <s v="Low"/>
    <s v="Low Risk"/>
    <s v="Discount Applied"/>
    <s v="Other"/>
    <n v="665"/>
  </r>
  <r>
    <n v="5670"/>
    <x v="4"/>
    <n v="0.1"/>
    <n v="49.99"/>
    <n v="19.989999999999998"/>
    <n v="1723"/>
    <s v="Constance Flowers"/>
    <s v="Express Air"/>
    <s v="Home Office"/>
    <s v="Technology"/>
    <s v="Computer Peripherals"/>
    <s v="Small Box"/>
    <x v="606"/>
    <n v="0.45"/>
    <s v="United States"/>
    <x v="0"/>
    <s v="California"/>
    <s v="San Diego"/>
    <n v="92037"/>
    <d v="2015-01-31T00:00:00"/>
    <d v="2015-02-05T00:00:00"/>
    <n v="13.508000000000003"/>
    <n v="46"/>
    <n v="2188.06"/>
    <n v="40101"/>
    <s v="High"/>
    <s v="Low Risk"/>
    <s v="Discount Applied"/>
    <s v="Other"/>
    <n v="223"/>
  </r>
  <r>
    <n v="6212"/>
    <x v="3"/>
    <n v="0.05"/>
    <n v="6.68"/>
    <n v="5.66"/>
    <n v="1723"/>
    <s v="Constance Flowers"/>
    <s v="Regular Air"/>
    <s v="Home Office"/>
    <s v="Office Supplies"/>
    <s v="Paper"/>
    <s v="Small Box"/>
    <x v="424"/>
    <n v="0.37"/>
    <s v="United States"/>
    <x v="0"/>
    <s v="California"/>
    <s v="San Diego"/>
    <n v="92037"/>
    <d v="2015-02-07T00:00:00"/>
    <d v="2015-02-09T00:00:00"/>
    <n v="-66.48"/>
    <n v="46"/>
    <n v="320.93"/>
    <n v="44002"/>
    <s v="Low"/>
    <s v="Low Risk"/>
    <s v="Discount Applied"/>
    <s v="Other"/>
    <n v="799"/>
  </r>
  <r>
    <n v="6213"/>
    <x v="3"/>
    <n v="0.03"/>
    <n v="17.7"/>
    <n v="9.4700000000000006"/>
    <n v="1723"/>
    <s v="Constance Flowers"/>
    <s v="Regular Air"/>
    <s v="Home Office"/>
    <s v="Office Supplies"/>
    <s v="Storage &amp; Organization"/>
    <s v="Small Box"/>
    <x v="552"/>
    <n v="0.59"/>
    <s v="United States"/>
    <x v="0"/>
    <s v="California"/>
    <s v="San Diego"/>
    <n v="92037"/>
    <d v="2015-02-07T00:00:00"/>
    <d v="2015-02-07T00:00:00"/>
    <n v="-52.33"/>
    <n v="14"/>
    <n v="261.85000000000002"/>
    <n v="44002"/>
    <s v="Low"/>
    <s v="Low Risk"/>
    <s v="Discount Applied"/>
    <s v="Other"/>
    <n v="876"/>
  </r>
  <r>
    <n v="4596"/>
    <x v="0"/>
    <n v="0.04"/>
    <n v="12.44"/>
    <n v="6.27"/>
    <n v="1723"/>
    <s v="Constance Flowers"/>
    <s v="Regular Air"/>
    <s v="Home Office"/>
    <s v="Office Supplies"/>
    <s v="Storage &amp; Organization"/>
    <s v="Medium Box"/>
    <x v="605"/>
    <n v="0.56999999999999995"/>
    <s v="United States"/>
    <x v="0"/>
    <s v="California"/>
    <s v="San Diego"/>
    <n v="92037"/>
    <d v="2015-05-16T00:00:00"/>
    <d v="2015-05-17T00:00:00"/>
    <n v="-59.06"/>
    <n v="146"/>
    <n v="1834.61"/>
    <n v="32710"/>
    <s v="Low"/>
    <s v="Low Risk"/>
    <s v="Discount Applied"/>
    <s v="Other"/>
    <n v="264"/>
  </r>
  <r>
    <n v="18244"/>
    <x v="0"/>
    <n v="0.05"/>
    <n v="35.99"/>
    <n v="1.1000000000000001"/>
    <n v="1725"/>
    <s v="Linda Blake"/>
    <s v="Regular Air"/>
    <s v="Home Office"/>
    <s v="Technology"/>
    <s v="Telephones and Communication"/>
    <s v="Small Box"/>
    <x v="337"/>
    <n v="0.55000000000000004"/>
    <s v="United States"/>
    <x v="1"/>
    <s v="Ohio"/>
    <s v="Hilliard"/>
    <n v="43026"/>
    <d v="2015-05-07T00:00:00"/>
    <d v="2015-05-09T00:00:00"/>
    <n v="149.166"/>
    <n v="9"/>
    <n v="261.56"/>
    <n v="87193"/>
    <s v="High"/>
    <s v="Low Risk"/>
    <s v="Discount Applied"/>
    <s v="Other"/>
    <n v="877"/>
  </r>
  <r>
    <n v="24872"/>
    <x v="1"/>
    <n v="0.1"/>
    <n v="14.98"/>
    <n v="7.69"/>
    <n v="1727"/>
    <s v="Juanita Ballard"/>
    <s v="Express Air"/>
    <s v="Home Office"/>
    <s v="Office Supplies"/>
    <s v="Storage &amp; Organization"/>
    <s v="Small Box"/>
    <x v="607"/>
    <n v="0.56999999999999995"/>
    <s v="United States"/>
    <x v="1"/>
    <s v="Ohio"/>
    <s v="Kent"/>
    <n v="44240"/>
    <d v="2015-01-21T00:00:00"/>
    <d v="2015-01-23T00:00:00"/>
    <n v="-76.900000000000006"/>
    <n v="8"/>
    <n v="114.81"/>
    <n v="87194"/>
    <s v="Low"/>
    <s v="Low Risk"/>
    <s v="Discount Applied"/>
    <s v="Other"/>
    <n v="1187"/>
  </r>
  <r>
    <n v="26066"/>
    <x v="0"/>
    <n v="0.04"/>
    <n v="55.48"/>
    <n v="6.79"/>
    <n v="1728"/>
    <s v="Carrie Lewis"/>
    <s v="Regular Air"/>
    <s v="Home Office"/>
    <s v="Office Supplies"/>
    <s v="Paper"/>
    <s v="Small Box"/>
    <x v="581"/>
    <n v="0.37"/>
    <s v="United States"/>
    <x v="1"/>
    <s v="Ohio"/>
    <s v="Kettering"/>
    <n v="45429"/>
    <d v="2015-02-22T00:00:00"/>
    <d v="2015-02-24T00:00:00"/>
    <n v="376.88490000000002"/>
    <n v="10"/>
    <n v="546.21"/>
    <n v="87195"/>
    <s v="High"/>
    <s v="Low Risk"/>
    <s v="Discount Applied"/>
    <s v="Other"/>
    <n v="619"/>
  </r>
  <r>
    <n v="24545"/>
    <x v="0"/>
    <n v="0.1"/>
    <n v="65.989999999999995"/>
    <n v="3.99"/>
    <n v="1730"/>
    <s v="Kerry Wilkerson"/>
    <s v="Express Air"/>
    <s v="Home Office"/>
    <s v="Technology"/>
    <s v="Telephones and Communication"/>
    <s v="Small Box"/>
    <x v="382"/>
    <n v="0.59"/>
    <s v="United States"/>
    <x v="0"/>
    <s v="Idaho"/>
    <s v="Moscow"/>
    <n v="83843"/>
    <d v="2015-04-07T00:00:00"/>
    <d v="2015-04-09T00:00:00"/>
    <n v="-88.624800000000008"/>
    <n v="5"/>
    <n v="272.86"/>
    <n v="90653"/>
    <s v="Low"/>
    <s v="Low Risk"/>
    <s v="Discount Applied"/>
    <s v="Other"/>
    <n v="861"/>
  </r>
  <r>
    <n v="566"/>
    <x v="1"/>
    <n v="0.02"/>
    <n v="60.98"/>
    <n v="49"/>
    <n v="1733"/>
    <s v="Nina Horne Kelly"/>
    <s v="Regular Air"/>
    <s v="Home Office"/>
    <s v="Office Supplies"/>
    <s v="Appliances"/>
    <s v="Large Box"/>
    <x v="557"/>
    <n v="0.59"/>
    <s v="United States"/>
    <x v="1"/>
    <s v="District of Columbia"/>
    <s v="Washington"/>
    <n v="20012"/>
    <d v="2015-04-04T00:00:00"/>
    <d v="2015-04-06T00:00:00"/>
    <n v="-662.52"/>
    <n v="34"/>
    <n v="2119.54"/>
    <n v="3841"/>
    <s v="Low"/>
    <s v="Low Risk"/>
    <s v="Discount Applied"/>
    <s v="Other"/>
    <n v="229"/>
  </r>
  <r>
    <n v="567"/>
    <x v="1"/>
    <n v="0.02"/>
    <n v="1270.99"/>
    <n v="19.989999999999998"/>
    <n v="1733"/>
    <s v="Nina Horne Kelly"/>
    <s v="Regular Air"/>
    <s v="Home Office"/>
    <s v="Office Supplies"/>
    <s v="Binders and Binder Accessories"/>
    <s v="Small Box"/>
    <x v="219"/>
    <n v="0.35"/>
    <s v="United States"/>
    <x v="1"/>
    <s v="District of Columbia"/>
    <s v="Washington"/>
    <n v="20012"/>
    <d v="2015-04-04T00:00:00"/>
    <d v="2015-04-06T00:00:00"/>
    <n v="9228.2255999999998"/>
    <n v="36"/>
    <n v="45737.33"/>
    <n v="3841"/>
    <s v="High"/>
    <s v="Low Risk"/>
    <s v="Discount Applied"/>
    <s v="Other"/>
    <n v="1"/>
  </r>
  <r>
    <n v="8389"/>
    <x v="0"/>
    <n v="0.02"/>
    <n v="30.98"/>
    <n v="17.079999999999998"/>
    <n v="1733"/>
    <s v="Nina Horne Kelly"/>
    <s v="Regular Air"/>
    <s v="Home Office"/>
    <s v="Office Supplies"/>
    <s v="Paper"/>
    <s v="Small Box"/>
    <x v="608"/>
    <n v="0.4"/>
    <s v="United States"/>
    <x v="1"/>
    <s v="District of Columbia"/>
    <s v="Washington"/>
    <n v="20012"/>
    <d v="2015-06-28T00:00:00"/>
    <d v="2015-06-29T00:00:00"/>
    <n v="-32.28"/>
    <n v="13"/>
    <n v="438.25"/>
    <n v="59937"/>
    <s v="Low"/>
    <s v="Low Risk"/>
    <s v="Discount Applied"/>
    <s v="Other"/>
    <n v="687"/>
  </r>
  <r>
    <n v="18566"/>
    <x v="1"/>
    <n v="0.02"/>
    <n v="60.98"/>
    <n v="49"/>
    <n v="1734"/>
    <s v="Christopher Meadows"/>
    <s v="Regular Air"/>
    <s v="Home Office"/>
    <s v="Office Supplies"/>
    <s v="Appliances"/>
    <s v="Large Box"/>
    <x v="557"/>
    <n v="0.59"/>
    <s v="United States"/>
    <x v="1"/>
    <s v="New York"/>
    <s v="Harrison"/>
    <n v="10528"/>
    <d v="2015-04-04T00:00:00"/>
    <d v="2015-04-06T00:00:00"/>
    <n v="-596.26800000000003"/>
    <n v="9"/>
    <n v="561.05999999999995"/>
    <n v="88443"/>
    <s v="Low"/>
    <s v="Low Risk"/>
    <s v="Discount Applied"/>
    <s v="Other"/>
    <n v="609"/>
  </r>
  <r>
    <n v="18567"/>
    <x v="1"/>
    <n v="0.02"/>
    <n v="1270.99"/>
    <n v="19.989999999999998"/>
    <n v="1734"/>
    <s v="Christopher Meadows"/>
    <s v="Regular Air"/>
    <s v="Home Office"/>
    <s v="Office Supplies"/>
    <s v="Binders and Binder Accessories"/>
    <s v="Small Box"/>
    <x v="219"/>
    <n v="0.35"/>
    <s v="United States"/>
    <x v="1"/>
    <s v="New York"/>
    <s v="Harrison"/>
    <n v="10528"/>
    <d v="2015-04-04T00:00:00"/>
    <d v="2015-04-06T00:00:00"/>
    <n v="7889.6876999999995"/>
    <n v="9"/>
    <n v="11434.33"/>
    <n v="88443"/>
    <s v="High"/>
    <s v="Low Risk"/>
    <s v="Discount Applied"/>
    <s v="Other"/>
    <n v="12"/>
  </r>
  <r>
    <n v="18568"/>
    <x v="1"/>
    <n v="0.05"/>
    <n v="205.99"/>
    <n v="8.99"/>
    <n v="1734"/>
    <s v="Christopher Meadows"/>
    <s v="Express Air"/>
    <s v="Home Office"/>
    <s v="Technology"/>
    <s v="Telephones and Communication"/>
    <s v="Small Box"/>
    <x v="545"/>
    <n v="0.6"/>
    <s v="United States"/>
    <x v="1"/>
    <s v="New York"/>
    <s v="Harrison"/>
    <n v="10528"/>
    <d v="2015-04-04T00:00:00"/>
    <d v="2015-04-06T00:00:00"/>
    <n v="1545.8097600000001"/>
    <n v="19"/>
    <n v="3229.24"/>
    <n v="88443"/>
    <s v="High"/>
    <s v="Low Risk"/>
    <s v="Discount Applied"/>
    <s v="Other"/>
    <n v="150"/>
  </r>
  <r>
    <n v="26389"/>
    <x v="0"/>
    <n v="0.02"/>
    <n v="30.98"/>
    <n v="17.079999999999998"/>
    <n v="1735"/>
    <s v="Eric West"/>
    <s v="Regular Air"/>
    <s v="Home Office"/>
    <s v="Office Supplies"/>
    <s v="Paper"/>
    <s v="Small Box"/>
    <x v="608"/>
    <n v="0.4"/>
    <s v="United States"/>
    <x v="1"/>
    <s v="New York"/>
    <s v="Hempstead"/>
    <n v="11550"/>
    <d v="2015-06-28T00:00:00"/>
    <d v="2015-06-29T00:00:00"/>
    <n v="-16.14"/>
    <n v="3"/>
    <n v="101.13"/>
    <n v="88444"/>
    <s v="Low"/>
    <s v="Low Risk"/>
    <s v="Discount Applied"/>
    <s v="Other"/>
    <n v="1230"/>
  </r>
  <r>
    <n v="18012"/>
    <x v="1"/>
    <n v="0.09"/>
    <n v="30.93"/>
    <n v="3.92"/>
    <n v="1737"/>
    <s v="Danielle Myers"/>
    <s v="Regular Air"/>
    <s v="Home Office"/>
    <s v="Furniture"/>
    <s v="Office Furnishings"/>
    <s v="Small Pack"/>
    <x v="609"/>
    <n v="0.44"/>
    <s v="United States"/>
    <x v="3"/>
    <s v="North Carolina"/>
    <s v="Garner"/>
    <n v="27529"/>
    <d v="2015-06-03T00:00:00"/>
    <d v="2015-06-05T00:00:00"/>
    <n v="-130.42400000000001"/>
    <n v="16"/>
    <n v="451.83"/>
    <n v="85866"/>
    <s v="Low"/>
    <s v="Low Risk"/>
    <s v="Discount Applied"/>
    <s v="Other"/>
    <n v="677"/>
  </r>
  <r>
    <n v="18013"/>
    <x v="1"/>
    <n v="0.03"/>
    <n v="1.68"/>
    <n v="0.7"/>
    <n v="1737"/>
    <s v="Danielle Myers"/>
    <s v="Express Air"/>
    <s v="Home Office"/>
    <s v="Office Supplies"/>
    <s v="Pens &amp; Art Supplies"/>
    <s v="Wrap Bag"/>
    <x v="610"/>
    <n v="0.6"/>
    <s v="United States"/>
    <x v="3"/>
    <s v="North Carolina"/>
    <s v="Garner"/>
    <n v="27529"/>
    <d v="2015-06-03T00:00:00"/>
    <d v="2015-06-05T00:00:00"/>
    <n v="-106.42100000000001"/>
    <n v="11"/>
    <n v="20.239999999999998"/>
    <n v="85866"/>
    <s v="Low"/>
    <s v="Low Risk"/>
    <s v="Discount Applied"/>
    <s v="Other"/>
    <n v="1808"/>
  </r>
  <r>
    <n v="18306"/>
    <x v="3"/>
    <n v="0.08"/>
    <n v="175.99"/>
    <n v="4.99"/>
    <n v="1738"/>
    <s v="Dean Solomon"/>
    <s v="Regular Air"/>
    <s v="Home Office"/>
    <s v="Technology"/>
    <s v="Telephones and Communication"/>
    <s v="Small Box"/>
    <x v="32"/>
    <n v="0.59"/>
    <s v="United States"/>
    <x v="3"/>
    <s v="North Carolina"/>
    <s v="Gastonia"/>
    <n v="28052"/>
    <d v="2015-03-28T00:00:00"/>
    <d v="2015-03-28T00:00:00"/>
    <n v="-16476.838"/>
    <n v="10"/>
    <n v="1486.34"/>
    <n v="85865"/>
    <s v="Low"/>
    <s v="Low Risk"/>
    <s v="Discount Applied"/>
    <s v="Other"/>
    <n v="317"/>
  </r>
  <r>
    <n v="18804"/>
    <x v="4"/>
    <n v="0.04"/>
    <n v="35.44"/>
    <n v="19.989999999999998"/>
    <n v="1738"/>
    <s v="Dean Solomon"/>
    <s v="Regular Air"/>
    <s v="Home Office"/>
    <s v="Office Supplies"/>
    <s v="Paper"/>
    <s v="Small Box"/>
    <x v="611"/>
    <n v="0.38"/>
    <s v="United States"/>
    <x v="3"/>
    <s v="North Carolina"/>
    <s v="Gastonia"/>
    <n v="28052"/>
    <d v="2015-06-14T00:00:00"/>
    <d v="2015-06-21T00:00:00"/>
    <n v="-108.27250000000001"/>
    <n v="11"/>
    <n v="406.26"/>
    <n v="85868"/>
    <s v="Low"/>
    <s v="Low Risk"/>
    <s v="Discount Applied"/>
    <s v="Other"/>
    <n v="712"/>
  </r>
  <r>
    <n v="22593"/>
    <x v="0"/>
    <n v="0.09"/>
    <n v="349.45"/>
    <n v="60"/>
    <n v="1739"/>
    <s v="Edna Pierce"/>
    <s v="Delivery Truck"/>
    <s v="Home Office"/>
    <s v="Furniture"/>
    <s v="Tables"/>
    <s v="Jumbo Drum"/>
    <x v="356"/>
    <m/>
    <s v="United States"/>
    <x v="3"/>
    <s v="North Carolina"/>
    <s v="Goldsboro"/>
    <n v="27534"/>
    <d v="2015-05-03T00:00:00"/>
    <d v="2015-05-04T00:00:00"/>
    <n v="-90.74799999999999"/>
    <n v="17"/>
    <n v="5835.41"/>
    <n v="85867"/>
    <s v="Low"/>
    <s v="High Risk"/>
    <s v="Discount Applied"/>
    <s v="Other"/>
    <n v="75"/>
  </r>
  <r>
    <n v="20591"/>
    <x v="3"/>
    <n v="0"/>
    <n v="55.99"/>
    <n v="2.5"/>
    <n v="1743"/>
    <s v="Paige Jacobs"/>
    <s v="Regular Air"/>
    <s v="Home Office"/>
    <s v="Technology"/>
    <s v="Telephones and Communication"/>
    <s v="Small Pack"/>
    <x v="612"/>
    <n v="0.83"/>
    <s v="United States"/>
    <x v="2"/>
    <s v="Texas"/>
    <s v="Friendswood"/>
    <n v="77546"/>
    <d v="2015-02-12T00:00:00"/>
    <d v="2015-02-14T00:00:00"/>
    <n v="-121.05807999999999"/>
    <n v="1"/>
    <n v="52.1"/>
    <n v="91025"/>
    <s v="Low"/>
    <s v="Low Risk"/>
    <s v="No Discount"/>
    <s v="Other"/>
    <n v="1520"/>
  </r>
  <r>
    <n v="2571"/>
    <x v="1"/>
    <n v="0.02"/>
    <n v="4.13"/>
    <n v="6.89"/>
    <n v="1745"/>
    <s v="Herbert Holden"/>
    <s v="Regular Air"/>
    <s v="Home Office"/>
    <s v="Office Supplies"/>
    <s v="Labels"/>
    <s v="Small Box"/>
    <x v="613"/>
    <n v="0.39"/>
    <s v="United States"/>
    <x v="3"/>
    <s v="Georgia"/>
    <s v="Atlanta"/>
    <n v="30305"/>
    <d v="2015-01-09T00:00:00"/>
    <d v="2015-01-10T00:00:00"/>
    <n v="-51.736999999999995"/>
    <n v="9"/>
    <n v="45.87"/>
    <n v="18561"/>
    <s v="Low"/>
    <s v="Low Risk"/>
    <s v="Discount Applied"/>
    <s v="Other"/>
    <n v="1565"/>
  </r>
  <r>
    <n v="1863"/>
    <x v="4"/>
    <n v="0.04"/>
    <n v="60.65"/>
    <n v="12.23"/>
    <n v="1745"/>
    <s v="Herbert Holden"/>
    <s v="Regular Air"/>
    <s v="Home Office"/>
    <s v="Furniture"/>
    <s v="Office Furnishings"/>
    <s v="Medium Box"/>
    <x v="614"/>
    <n v="0.64"/>
    <s v="United States"/>
    <x v="3"/>
    <s v="Georgia"/>
    <s v="Atlanta"/>
    <n v="30305"/>
    <d v="2015-02-14T00:00:00"/>
    <d v="2015-02-16T00:00:00"/>
    <n v="116.50629999999998"/>
    <n v="4"/>
    <n v="256.77"/>
    <n v="13408"/>
    <s v="High"/>
    <s v="Low Risk"/>
    <s v="Discount Applied"/>
    <s v="Other"/>
    <n v="888"/>
  </r>
  <r>
    <n v="1692"/>
    <x v="0"/>
    <n v="0.04"/>
    <n v="124.49"/>
    <n v="51.94"/>
    <n v="1745"/>
    <s v="Herbert Holden"/>
    <s v="Delivery Truck"/>
    <s v="Home Office"/>
    <s v="Furniture"/>
    <s v="Tables"/>
    <s v="Jumbo Box"/>
    <x v="156"/>
    <n v="0.63"/>
    <s v="United States"/>
    <x v="3"/>
    <s v="Georgia"/>
    <s v="Atlanta"/>
    <n v="30305"/>
    <d v="2015-06-12T00:00:00"/>
    <d v="2015-06-14T00:00:00"/>
    <n v="-247.55157000000003"/>
    <n v="4"/>
    <n v="605.82000000000005"/>
    <n v="12224"/>
    <s v="Low"/>
    <s v="Low Risk"/>
    <s v="Discount Applied"/>
    <s v="Other"/>
    <n v="584"/>
  </r>
  <r>
    <n v="1693"/>
    <x v="0"/>
    <n v="0.1"/>
    <n v="35.99"/>
    <n v="5"/>
    <n v="1745"/>
    <s v="Herbert Holden"/>
    <s v="Regular Air"/>
    <s v="Home Office"/>
    <s v="Technology"/>
    <s v="Telephones and Communication"/>
    <s v="Wrap Bag"/>
    <x v="615"/>
    <n v="0.82"/>
    <s v="United States"/>
    <x v="3"/>
    <s v="Georgia"/>
    <s v="Atlanta"/>
    <n v="30305"/>
    <d v="2015-06-12T00:00:00"/>
    <d v="2015-06-12T00:00:00"/>
    <n v="-277.20924000000002"/>
    <n v="54"/>
    <n v="1569"/>
    <n v="12224"/>
    <s v="Low"/>
    <s v="Low Risk"/>
    <s v="Discount Applied"/>
    <s v="Other"/>
    <n v="301"/>
  </r>
  <r>
    <n v="19692"/>
    <x v="0"/>
    <n v="0.04"/>
    <n v="124.49"/>
    <n v="51.94"/>
    <n v="1748"/>
    <s v="Helen Simpson"/>
    <s v="Delivery Truck"/>
    <s v="Home Office"/>
    <s v="Furniture"/>
    <s v="Tables"/>
    <s v="Jumbo Box"/>
    <x v="156"/>
    <n v="0.63"/>
    <s v="United States"/>
    <x v="2"/>
    <s v="Oklahoma"/>
    <s v="Enid"/>
    <n v="73703"/>
    <d v="2015-06-12T00:00:00"/>
    <d v="2015-06-14T00:00:00"/>
    <n v="-93.06450000000001"/>
    <n v="1"/>
    <n v="151.46"/>
    <n v="87245"/>
    <s v="Low"/>
    <s v="Low Risk"/>
    <s v="Discount Applied"/>
    <s v="Other"/>
    <n v="1081"/>
  </r>
  <r>
    <n v="20571"/>
    <x v="1"/>
    <n v="0.02"/>
    <n v="4.13"/>
    <n v="6.89"/>
    <n v="1749"/>
    <s v="Sherri P Stephens"/>
    <s v="Regular Air"/>
    <s v="Home Office"/>
    <s v="Office Supplies"/>
    <s v="Labels"/>
    <s v="Small Box"/>
    <x v="613"/>
    <n v="0.39"/>
    <s v="United States"/>
    <x v="2"/>
    <s v="Oklahoma"/>
    <s v="Lawton"/>
    <n v="73505"/>
    <d v="2015-01-09T00:00:00"/>
    <d v="2015-01-10T00:00:00"/>
    <n v="-48.235999999999997"/>
    <n v="2"/>
    <n v="10.19"/>
    <n v="87243"/>
    <s v="Low"/>
    <s v="Low Risk"/>
    <s v="Discount Applied"/>
    <s v="Other"/>
    <n v="1903"/>
  </r>
  <r>
    <n v="19863"/>
    <x v="4"/>
    <n v="0.04"/>
    <n v="60.65"/>
    <n v="12.23"/>
    <n v="1749"/>
    <s v="Sherri P Stephens"/>
    <s v="Regular Air"/>
    <s v="Home Office"/>
    <s v="Furniture"/>
    <s v="Office Furnishings"/>
    <s v="Medium Box"/>
    <x v="614"/>
    <n v="0.64"/>
    <s v="United States"/>
    <x v="2"/>
    <s v="Oklahoma"/>
    <s v="Lawton"/>
    <n v="73505"/>
    <d v="2015-02-14T00:00:00"/>
    <d v="2015-02-16T00:00:00"/>
    <n v="44.291099999999993"/>
    <n v="1"/>
    <n v="64.19"/>
    <n v="87244"/>
    <s v="High"/>
    <s v="Low Risk"/>
    <s v="Discount Applied"/>
    <s v="Other"/>
    <n v="1435"/>
  </r>
  <r>
    <n v="19477"/>
    <x v="4"/>
    <n v="0.04"/>
    <n v="8.5"/>
    <n v="1.99"/>
    <n v="1754"/>
    <s v="Nelson Hong"/>
    <s v="Regular Air"/>
    <s v="Home Office"/>
    <s v="Technology"/>
    <s v="Computer Peripherals"/>
    <s v="Small Pack"/>
    <x v="302"/>
    <n v="0.49"/>
    <s v="United States"/>
    <x v="0"/>
    <s v="California"/>
    <s v="Torrance"/>
    <n v="90503"/>
    <d v="2015-02-27T00:00:00"/>
    <d v="2015-02-28T00:00:00"/>
    <n v="43.275199999999998"/>
    <n v="14"/>
    <n v="118.57"/>
    <n v="90178"/>
    <s v="High"/>
    <s v="Low Risk"/>
    <s v="Discount Applied"/>
    <s v="Other"/>
    <n v="1176"/>
  </r>
  <r>
    <n v="19478"/>
    <x v="4"/>
    <n v="0.1"/>
    <n v="15.99"/>
    <n v="9.4"/>
    <n v="1754"/>
    <s v="Nelson Hong"/>
    <s v="Regular Air"/>
    <s v="Home Office"/>
    <s v="Technology"/>
    <s v="Office Machines"/>
    <s v="Small Box"/>
    <x v="616"/>
    <n v="0.49"/>
    <s v="United States"/>
    <x v="0"/>
    <s v="California"/>
    <s v="Torrance"/>
    <n v="90503"/>
    <d v="2015-02-27T00:00:00"/>
    <d v="2015-02-27T00:00:00"/>
    <n v="-36.214620000000004"/>
    <n v="5"/>
    <n v="79.47"/>
    <n v="90178"/>
    <s v="Low"/>
    <s v="Low Risk"/>
    <s v="Discount Applied"/>
    <s v="Other"/>
    <n v="1341"/>
  </r>
  <r>
    <n v="19479"/>
    <x v="4"/>
    <n v="0.09"/>
    <n v="95.99"/>
    <n v="8.99"/>
    <n v="1754"/>
    <s v="Nelson Hong"/>
    <s v="Regular Air"/>
    <s v="Home Office"/>
    <s v="Technology"/>
    <s v="Telephones and Communication"/>
    <s v="Small Box"/>
    <x v="617"/>
    <n v="0.56999999999999995"/>
    <s v="United States"/>
    <x v="0"/>
    <s v="California"/>
    <s v="Torrance"/>
    <n v="90503"/>
    <d v="2015-02-27T00:00:00"/>
    <d v="2015-03-03T00:00:00"/>
    <n v="7.032960000000001"/>
    <n v="8"/>
    <n v="627.28"/>
    <n v="90178"/>
    <s v="High"/>
    <s v="Low Risk"/>
    <s v="Discount Applied"/>
    <s v="Other"/>
    <n v="568"/>
  </r>
  <r>
    <n v="25920"/>
    <x v="0"/>
    <n v="0"/>
    <n v="115.99"/>
    <n v="5.92"/>
    <n v="1764"/>
    <s v="Michele Bradshaw"/>
    <s v="Regular Air"/>
    <s v="Home Office"/>
    <s v="Technology"/>
    <s v="Telephones and Communication"/>
    <s v="Small Box"/>
    <x v="618"/>
    <n v="0.57999999999999996"/>
    <s v="United States"/>
    <x v="3"/>
    <s v="Florida"/>
    <s v="Dunedin"/>
    <n v="34698"/>
    <d v="2015-01-22T00:00:00"/>
    <d v="2015-01-22T00:00:00"/>
    <n v="-16.772000000000002"/>
    <n v="11"/>
    <n v="1160.42"/>
    <n v="89775"/>
    <s v="Low"/>
    <s v="Low Risk"/>
    <s v="No Discount"/>
    <s v="Other"/>
    <n v="381"/>
  </r>
  <r>
    <n v="25608"/>
    <x v="0"/>
    <n v="0.06"/>
    <n v="19.98"/>
    <n v="10.49"/>
    <n v="1764"/>
    <s v="Michele Bradshaw"/>
    <s v="Regular Air"/>
    <s v="Home Office"/>
    <s v="Furniture"/>
    <s v="Office Furnishings"/>
    <s v="Small Box"/>
    <x v="619"/>
    <n v="0.49"/>
    <s v="United States"/>
    <x v="3"/>
    <s v="Florida"/>
    <s v="Dunedin"/>
    <n v="34698"/>
    <d v="2015-03-01T00:00:00"/>
    <d v="2015-03-03T00:00:00"/>
    <n v="514.17719999999997"/>
    <n v="5"/>
    <n v="103.37"/>
    <n v="89776"/>
    <s v="High"/>
    <s v="Low Risk"/>
    <s v="Discount Applied"/>
    <s v="Other"/>
    <n v="1220"/>
  </r>
  <r>
    <n v="25609"/>
    <x v="0"/>
    <n v="0.08"/>
    <n v="1.76"/>
    <n v="4.8600000000000003"/>
    <n v="1764"/>
    <s v="Michele Bradshaw"/>
    <s v="Regular Air"/>
    <s v="Home Office"/>
    <s v="Furniture"/>
    <s v="Office Furnishings"/>
    <s v="Small Box"/>
    <x v="620"/>
    <n v="0.41"/>
    <s v="United States"/>
    <x v="3"/>
    <s v="Florida"/>
    <s v="Dunedin"/>
    <n v="34698"/>
    <d v="2015-03-01T00:00:00"/>
    <d v="2015-03-02T00:00:00"/>
    <n v="235.65599999999998"/>
    <n v="23"/>
    <n v="40.22"/>
    <n v="89776"/>
    <s v="High"/>
    <s v="Low Risk"/>
    <s v="Discount Applied"/>
    <s v="Other"/>
    <n v="1619"/>
  </r>
  <r>
    <n v="25054"/>
    <x v="1"/>
    <n v="0"/>
    <n v="5.77"/>
    <n v="4.97"/>
    <n v="1765"/>
    <s v="Ralph Woods Scott"/>
    <s v="Regular Air"/>
    <s v="Home Office"/>
    <s v="Office Supplies"/>
    <s v="Binders and Binder Accessories"/>
    <s v="Small Box"/>
    <x v="621"/>
    <n v="0.35"/>
    <s v="United States"/>
    <x v="2"/>
    <s v="Missouri"/>
    <s v="Creve Coeur"/>
    <n v="63141"/>
    <d v="2015-05-04T00:00:00"/>
    <d v="2015-05-05T00:00:00"/>
    <n v="3.5581000000000031"/>
    <n v="8"/>
    <n v="52.43"/>
    <n v="89777"/>
    <s v="High"/>
    <s v="Low Risk"/>
    <s v="No Discount"/>
    <s v="Other"/>
    <n v="1517"/>
  </r>
  <r>
    <n v="20636"/>
    <x v="2"/>
    <n v="0.01"/>
    <n v="50.98"/>
    <n v="6.5"/>
    <n v="1767"/>
    <s v="Robert Rollins"/>
    <s v="Regular Air"/>
    <s v="Home Office"/>
    <s v="Technology"/>
    <s v="Computer Peripherals"/>
    <s v="Small Box"/>
    <x v="338"/>
    <n v="0.73"/>
    <s v="United States"/>
    <x v="3"/>
    <s v="Georgia"/>
    <s v="Newnan"/>
    <n v="30265"/>
    <d v="2015-03-26T00:00:00"/>
    <d v="2015-03-27T00:00:00"/>
    <n v="5.3396999999999997"/>
    <n v="16"/>
    <n v="818.49"/>
    <n v="89211"/>
    <s v="High"/>
    <s v="Low Risk"/>
    <s v="Discount Applied"/>
    <s v="Other"/>
    <n v="481"/>
  </r>
  <r>
    <n v="24894"/>
    <x v="3"/>
    <n v="7.0000000000000007E-2"/>
    <n v="60.98"/>
    <n v="49"/>
    <n v="1771"/>
    <s v="Jeff Spivey"/>
    <s v="Regular Air"/>
    <s v="Home Office"/>
    <s v="Office Supplies"/>
    <s v="Appliances"/>
    <s v="Large Box"/>
    <x v="557"/>
    <n v="0.59"/>
    <s v="United States"/>
    <x v="2"/>
    <s v="Illinois"/>
    <s v="Freeport"/>
    <n v="61032"/>
    <d v="2015-03-06T00:00:00"/>
    <d v="2015-03-07T00:00:00"/>
    <n v="-807.89"/>
    <n v="7"/>
    <n v="410.17"/>
    <n v="89106"/>
    <s v="Low"/>
    <s v="Low Risk"/>
    <s v="Discount Applied"/>
    <s v="Other"/>
    <n v="709"/>
  </r>
  <r>
    <n v="19826"/>
    <x v="4"/>
    <n v="0.09"/>
    <n v="12.95"/>
    <n v="4.9800000000000004"/>
    <n v="1775"/>
    <s v="Marlene Kirk"/>
    <s v="Regular Air"/>
    <s v="Home Office"/>
    <s v="Office Supplies"/>
    <s v="Binders and Binder Accessories"/>
    <s v="Small Box"/>
    <x v="532"/>
    <n v="0.4"/>
    <s v="United States"/>
    <x v="2"/>
    <s v="Indiana"/>
    <s v="South Bend"/>
    <n v="46614"/>
    <d v="2015-06-14T00:00:00"/>
    <d v="2015-06-21T00:00:00"/>
    <n v="123.89175"/>
    <n v="21"/>
    <n v="269.54000000000002"/>
    <n v="89944"/>
    <s v="High"/>
    <s v="Low Risk"/>
    <s v="Discount Applied"/>
    <s v="Other"/>
    <n v="864"/>
  </r>
  <r>
    <n v="20278"/>
    <x v="1"/>
    <n v="0.08"/>
    <n v="5.78"/>
    <n v="5.67"/>
    <n v="1776"/>
    <s v="Charlotte Patterson"/>
    <s v="Regular Air"/>
    <s v="Home Office"/>
    <s v="Office Supplies"/>
    <s v="Paper"/>
    <s v="Small Box"/>
    <x v="221"/>
    <n v="0.36"/>
    <s v="United States"/>
    <x v="2"/>
    <s v="Indiana"/>
    <s v="Terre Haute"/>
    <n v="47802"/>
    <d v="2015-02-04T00:00:00"/>
    <d v="2015-02-05T00:00:00"/>
    <n v="-53.898000000000003"/>
    <n v="19"/>
    <n v="106.57"/>
    <n v="89941"/>
    <s v="Low"/>
    <s v="Low Risk"/>
    <s v="Discount Applied"/>
    <s v="Other"/>
    <n v="1212"/>
  </r>
  <r>
    <n v="20391"/>
    <x v="4"/>
    <n v="7.0000000000000007E-2"/>
    <n v="5.43"/>
    <n v="0.95"/>
    <n v="1777"/>
    <s v="Miriam Greenberg"/>
    <s v="Regular Air"/>
    <s v="Home Office"/>
    <s v="Office Supplies"/>
    <s v="Paper"/>
    <s v="Wrap Bag"/>
    <x v="217"/>
    <n v="0.36"/>
    <s v="United States"/>
    <x v="2"/>
    <s v="Indiana"/>
    <s v="Valparaiso"/>
    <n v="46383"/>
    <d v="2015-04-22T00:00:00"/>
    <d v="2015-04-26T00:00:00"/>
    <n v="26.502899999999997"/>
    <n v="7"/>
    <n v="38.409999999999997"/>
    <n v="89939"/>
    <s v="High"/>
    <s v="Low Risk"/>
    <s v="Discount Applied"/>
    <s v="Other"/>
    <n v="1639"/>
  </r>
  <r>
    <n v="21163"/>
    <x v="4"/>
    <n v="0.02"/>
    <n v="10.06"/>
    <n v="2.06"/>
    <n v="1777"/>
    <s v="Miriam Greenberg"/>
    <s v="Regular Air"/>
    <s v="Home Office"/>
    <s v="Office Supplies"/>
    <s v="Paper"/>
    <s v="Wrap Bag"/>
    <x v="85"/>
    <n v="0.39"/>
    <s v="United States"/>
    <x v="2"/>
    <s v="Indiana"/>
    <s v="Valparaiso"/>
    <n v="46383"/>
    <d v="2015-01-03T00:00:00"/>
    <d v="2015-01-08T00:00:00"/>
    <n v="90.624600000000001"/>
    <n v="13"/>
    <n v="131.34"/>
    <n v="89940"/>
    <s v="High"/>
    <s v="Low Risk"/>
    <s v="Discount Applied"/>
    <s v="Other"/>
    <n v="1129"/>
  </r>
  <r>
    <n v="20600"/>
    <x v="1"/>
    <n v="0.03"/>
    <n v="19.989999999999998"/>
    <n v="11.17"/>
    <n v="1777"/>
    <s v="Miriam Greenberg"/>
    <s v="Regular Air"/>
    <s v="Home Office"/>
    <s v="Furniture"/>
    <s v="Office Furnishings"/>
    <s v="Large Box"/>
    <x v="172"/>
    <n v="0.6"/>
    <s v="United States"/>
    <x v="2"/>
    <s v="Indiana"/>
    <s v="Valparaiso"/>
    <n v="46383"/>
    <d v="2015-04-02T00:00:00"/>
    <d v="2015-04-03T00:00:00"/>
    <n v="-20.876399999999997"/>
    <n v="12"/>
    <n v="251.61"/>
    <n v="89942"/>
    <s v="Low"/>
    <s v="Low Risk"/>
    <s v="Discount Applied"/>
    <s v="Other"/>
    <n v="895"/>
  </r>
  <r>
    <n v="25498"/>
    <x v="0"/>
    <n v="0.06"/>
    <n v="13.99"/>
    <n v="7.51"/>
    <n v="1778"/>
    <s v="Ray Oakley"/>
    <s v="Regular Air"/>
    <s v="Home Office"/>
    <s v="Technology"/>
    <s v="Office Machines"/>
    <s v="Medium Box"/>
    <x v="490"/>
    <n v="0.39"/>
    <s v="United States"/>
    <x v="2"/>
    <s v="Indiana"/>
    <s v="West Lafayette"/>
    <n v="47906"/>
    <d v="2015-05-10T00:00:00"/>
    <d v="2015-05-12T00:00:00"/>
    <n v="6.4832400000000021"/>
    <n v="21"/>
    <n v="287.99"/>
    <n v="89943"/>
    <s v="High"/>
    <s v="Low Risk"/>
    <s v="Discount Applied"/>
    <s v="Other"/>
    <n v="836"/>
  </r>
  <r>
    <n v="25499"/>
    <x v="0"/>
    <n v="0.06"/>
    <n v="15.04"/>
    <n v="1.97"/>
    <n v="1778"/>
    <s v="Ray Oakley"/>
    <s v="Regular Air"/>
    <s v="Home Office"/>
    <s v="Office Supplies"/>
    <s v="Paper"/>
    <s v="Wrap Bag"/>
    <x v="231"/>
    <n v="0.39"/>
    <s v="United States"/>
    <x v="2"/>
    <s v="Indiana"/>
    <s v="West Lafayette"/>
    <n v="47906"/>
    <d v="2015-05-10T00:00:00"/>
    <d v="2015-05-10T00:00:00"/>
    <n v="2.3320000000000003"/>
    <n v="3"/>
    <n v="46.86"/>
    <n v="89943"/>
    <s v="High"/>
    <s v="Low Risk"/>
    <s v="Discount Applied"/>
    <s v="Other"/>
    <n v="1558"/>
  </r>
  <r>
    <n v="19237"/>
    <x v="0"/>
    <n v="0"/>
    <n v="55.48"/>
    <n v="14.3"/>
    <n v="1781"/>
    <s v="Jackie Capps"/>
    <s v="Regular Air"/>
    <s v="Home Office"/>
    <s v="Office Supplies"/>
    <s v="Paper"/>
    <s v="Small Box"/>
    <x v="14"/>
    <n v="0.37"/>
    <s v="United States"/>
    <x v="0"/>
    <s v="California"/>
    <s v="San Carlos"/>
    <n v="94070"/>
    <d v="2015-06-12T00:00:00"/>
    <d v="2015-06-14T00:00:00"/>
    <n v="454.44779999999997"/>
    <n v="11"/>
    <n v="658.62"/>
    <n v="89857"/>
    <s v="High"/>
    <s v="Low Risk"/>
    <s v="No Discount"/>
    <s v="High Profit Non-Standard Shipping"/>
    <n v="549"/>
  </r>
  <r>
    <n v="19419"/>
    <x v="4"/>
    <n v="0.03"/>
    <n v="5.08"/>
    <n v="2.0299999999999998"/>
    <n v="1781"/>
    <s v="Jackie Capps"/>
    <s v="Regular Air"/>
    <s v="Home Office"/>
    <s v="Furniture"/>
    <s v="Office Furnishings"/>
    <s v="Wrap Bag"/>
    <x v="622"/>
    <n v="0.51"/>
    <s v="United States"/>
    <x v="0"/>
    <s v="California"/>
    <s v="San Carlos"/>
    <n v="94070"/>
    <d v="2015-01-07T00:00:00"/>
    <d v="2015-01-12T00:00:00"/>
    <n v="15.1524"/>
    <n v="4"/>
    <n v="21.96"/>
    <n v="89858"/>
    <s v="High"/>
    <s v="Low Risk"/>
    <s v="Discount Applied"/>
    <s v="Other"/>
    <n v="1790"/>
  </r>
  <r>
    <n v="21283"/>
    <x v="0"/>
    <n v="0.03"/>
    <n v="3.28"/>
    <n v="3.97"/>
    <n v="1782"/>
    <s v="Lawrence Dennis"/>
    <s v="Regular Air"/>
    <s v="Home Office"/>
    <s v="Office Supplies"/>
    <s v="Pens &amp; Art Supplies"/>
    <s v="Wrap Bag"/>
    <x v="623"/>
    <n v="0.56000000000000005"/>
    <s v="United States"/>
    <x v="0"/>
    <s v="California"/>
    <s v="San Clemente"/>
    <n v="92672"/>
    <d v="2015-01-06T00:00:00"/>
    <d v="2015-01-08T00:00:00"/>
    <n v="-90.755600000000001"/>
    <n v="7"/>
    <n v="24.57"/>
    <n v="89856"/>
    <s v="Low"/>
    <s v="Low Risk"/>
    <s v="Discount Applied"/>
    <s v="Other"/>
    <n v="1773"/>
  </r>
  <r>
    <n v="23966"/>
    <x v="2"/>
    <n v="0.04"/>
    <n v="205.99"/>
    <n v="8.99"/>
    <n v="1788"/>
    <s v="Valerie Siegel"/>
    <s v="Regular Air"/>
    <s v="Home Office"/>
    <s v="Technology"/>
    <s v="Telephones and Communication"/>
    <s v="Small Box"/>
    <x v="20"/>
    <n v="0.56000000000000005"/>
    <s v="United States"/>
    <x v="3"/>
    <s v="Georgia"/>
    <s v="Woodstock"/>
    <n v="30188"/>
    <d v="2015-01-21T00:00:00"/>
    <d v="2015-01-22T00:00:00"/>
    <n v="960.98400000000004"/>
    <n v="6"/>
    <n v="1008.53"/>
    <n v="88256"/>
    <s v="High"/>
    <s v="Low Risk"/>
    <s v="Discount Applied"/>
    <s v="Other"/>
    <n v="421"/>
  </r>
  <r>
    <n v="21284"/>
    <x v="2"/>
    <n v="0.04"/>
    <n v="880.98"/>
    <n v="44.55"/>
    <n v="1793"/>
    <s v="Derek Jernigan"/>
    <s v="Delivery Truck"/>
    <s v="Home Office"/>
    <s v="Furniture"/>
    <s v="Bookcases"/>
    <s v="Jumbo Box"/>
    <x v="270"/>
    <n v="0.62"/>
    <s v="United States"/>
    <x v="2"/>
    <s v="Illinois"/>
    <s v="Galesburg"/>
    <n v="61401"/>
    <d v="2015-01-06T00:00:00"/>
    <d v="2015-01-07T00:00:00"/>
    <n v="-13706.464"/>
    <n v="8"/>
    <n v="6968.9"/>
    <n v="87853"/>
    <s v="Low"/>
    <s v="Low Risk"/>
    <s v="Discount Applied"/>
    <s v="Other"/>
    <n v="51"/>
  </r>
  <r>
    <n v="22986"/>
    <x v="2"/>
    <n v="0.04"/>
    <n v="3.68"/>
    <n v="1.32"/>
    <n v="1802"/>
    <s v="Jack Morse"/>
    <s v="Regular Air"/>
    <s v="Home Office"/>
    <s v="Office Supplies"/>
    <s v="Scissors, Rulers and Trimmers"/>
    <s v="Wrap Bag"/>
    <x v="300"/>
    <n v="0.83"/>
    <s v="United States"/>
    <x v="3"/>
    <s v="Florida"/>
    <s v="Dunedin"/>
    <n v="34698"/>
    <d v="2015-06-01T00:00:00"/>
    <d v="2015-06-02T00:00:00"/>
    <n v="300.92579999999998"/>
    <n v="11"/>
    <n v="41.29"/>
    <n v="91543"/>
    <s v="High"/>
    <s v="Low Risk"/>
    <s v="Discount Applied"/>
    <s v="Other"/>
    <n v="1609"/>
  </r>
  <r>
    <n v="18901"/>
    <x v="3"/>
    <n v="0.01"/>
    <n v="8.1199999999999992"/>
    <n v="2.83"/>
    <n v="1808"/>
    <s v="Joyce Knox"/>
    <s v="Express Air"/>
    <s v="Home Office"/>
    <s v="Technology"/>
    <s v="Computer Peripherals"/>
    <s v="Small Pack"/>
    <x v="293"/>
    <n v="0.77"/>
    <s v="United States"/>
    <x v="1"/>
    <s v="West Virginia"/>
    <s v="Parkersburg"/>
    <n v="26101"/>
    <d v="2015-03-17T00:00:00"/>
    <d v="2015-03-18T00:00:00"/>
    <n v="-40.76"/>
    <n v="10"/>
    <n v="88.64"/>
    <n v="89251"/>
    <s v="Low"/>
    <s v="Low Risk"/>
    <s v="Discount Applied"/>
    <s v="Other"/>
    <n v="1292"/>
  </r>
  <r>
    <n v="21746"/>
    <x v="1"/>
    <n v="0.09"/>
    <n v="77.510000000000005"/>
    <n v="4"/>
    <n v="1814"/>
    <s v="Albert Tyson"/>
    <s v="Express Air"/>
    <s v="Home Office"/>
    <s v="Technology"/>
    <s v="Computer Peripherals"/>
    <s v="Small Box"/>
    <x v="624"/>
    <n v="0.76"/>
    <s v="United States"/>
    <x v="3"/>
    <s v="Mississippi"/>
    <s v="Olive Branch"/>
    <n v="38654"/>
    <d v="2015-05-23T00:00:00"/>
    <d v="2015-05-25T00:00:00"/>
    <n v="-986.52399999999989"/>
    <n v="17"/>
    <n v="1300.54"/>
    <n v="90524"/>
    <s v="Low"/>
    <s v="Low Risk"/>
    <s v="Discount Applied"/>
    <s v="Other"/>
    <n v="351"/>
  </r>
  <r>
    <n v="21747"/>
    <x v="1"/>
    <n v="0"/>
    <n v="2.88"/>
    <n v="0.7"/>
    <n v="1814"/>
    <s v="Albert Tyson"/>
    <s v="Regular Air"/>
    <s v="Home Office"/>
    <s v="Office Supplies"/>
    <s v="Pens &amp; Art Supplies"/>
    <s v="Wrap Bag"/>
    <x v="122"/>
    <n v="0.56000000000000005"/>
    <s v="United States"/>
    <x v="3"/>
    <s v="Mississippi"/>
    <s v="Olive Branch"/>
    <n v="38654"/>
    <d v="2015-05-23T00:00:00"/>
    <d v="2015-05-25T00:00:00"/>
    <n v="-141.666"/>
    <n v="13"/>
    <n v="38.06"/>
    <n v="90524"/>
    <s v="Low"/>
    <s v="Low Risk"/>
    <s v="No Discount"/>
    <s v="Other"/>
    <n v="1641"/>
  </r>
  <r>
    <n v="24463"/>
    <x v="3"/>
    <n v="0.06"/>
    <n v="90.97"/>
    <n v="14"/>
    <n v="1815"/>
    <s v="Marvin Yang"/>
    <s v="Delivery Truck"/>
    <s v="Home Office"/>
    <s v="Technology"/>
    <s v="Office Machines"/>
    <s v="Jumbo Drum"/>
    <x v="625"/>
    <n v="0.36"/>
    <s v="United States"/>
    <x v="3"/>
    <s v="Mississippi"/>
    <s v="Pearl"/>
    <n v="39208"/>
    <d v="2015-02-11T00:00:00"/>
    <d v="2015-02-12T00:00:00"/>
    <n v="47.334000000000003"/>
    <n v="14"/>
    <n v="1263.3499999999999"/>
    <n v="90525"/>
    <s v="High"/>
    <s v="Low Risk"/>
    <s v="Discount Applied"/>
    <s v="Other"/>
    <n v="358"/>
  </r>
  <r>
    <n v="22843"/>
    <x v="4"/>
    <n v="0.01"/>
    <n v="10.48"/>
    <n v="2.89"/>
    <n v="1816"/>
    <s v="Danielle Schneider"/>
    <s v="Regular Air"/>
    <s v="Home Office"/>
    <s v="Office Supplies"/>
    <s v="Pens &amp; Art Supplies"/>
    <s v="Small Pack"/>
    <x v="626"/>
    <n v="0.6"/>
    <s v="United States"/>
    <x v="2"/>
    <s v="Michigan"/>
    <s v="Canton"/>
    <n v="48187"/>
    <d v="2015-02-05T00:00:00"/>
    <d v="2015-02-07T00:00:00"/>
    <n v="60.561599999999999"/>
    <n v="19"/>
    <n v="202.38"/>
    <n v="85990"/>
    <s v="High"/>
    <s v="Low Risk"/>
    <s v="Discount Applied"/>
    <s v="Other"/>
    <n v="977"/>
  </r>
  <r>
    <n v="24622"/>
    <x v="1"/>
    <n v="0.06"/>
    <n v="17.98"/>
    <n v="8.51"/>
    <n v="1818"/>
    <s v="Ian Hall"/>
    <s v="Regular Air"/>
    <s v="Home Office"/>
    <s v="Technology"/>
    <s v="Office Machines"/>
    <s v="Medium Box"/>
    <x v="18"/>
    <n v="0.4"/>
    <s v="United States"/>
    <x v="2"/>
    <s v="Michigan"/>
    <s v="Dearborn"/>
    <n v="48126"/>
    <d v="2015-04-15T00:00:00"/>
    <d v="2015-04-17T00:00:00"/>
    <n v="-47.243088"/>
    <n v="3"/>
    <n v="56.38"/>
    <n v="85991"/>
    <s v="Low"/>
    <s v="Low Risk"/>
    <s v="Discount Applied"/>
    <s v="Other"/>
    <n v="1487"/>
  </r>
  <r>
    <n v="24623"/>
    <x v="1"/>
    <n v="0.1"/>
    <n v="9.99"/>
    <n v="4.78"/>
    <n v="1818"/>
    <s v="Ian Hall"/>
    <s v="Express Air"/>
    <s v="Home Office"/>
    <s v="Office Supplies"/>
    <s v="Paper"/>
    <s v="Small Box"/>
    <x v="627"/>
    <n v="0.4"/>
    <s v="United States"/>
    <x v="2"/>
    <s v="Michigan"/>
    <s v="Dearborn"/>
    <n v="48126"/>
    <d v="2015-04-15T00:00:00"/>
    <d v="2015-04-18T00:00:00"/>
    <n v="9.1539999999999999"/>
    <n v="12"/>
    <n v="119.13"/>
    <n v="85991"/>
    <s v="High"/>
    <s v="Low Risk"/>
    <s v="Discount Applied"/>
    <s v="Other"/>
    <n v="1175"/>
  </r>
  <r>
    <n v="4843"/>
    <x v="4"/>
    <n v="0.01"/>
    <n v="10.48"/>
    <n v="2.89"/>
    <n v="1821"/>
    <s v="Vanessa Boyer"/>
    <s v="Regular Air"/>
    <s v="Home Office"/>
    <s v="Office Supplies"/>
    <s v="Pens &amp; Art Supplies"/>
    <s v="Small Pack"/>
    <x v="626"/>
    <n v="0.6"/>
    <s v="United States"/>
    <x v="1"/>
    <s v="New York"/>
    <s v="New York City"/>
    <n v="10177"/>
    <d v="2015-02-05T00:00:00"/>
    <d v="2015-02-07T00:00:00"/>
    <n v="40.92"/>
    <n v="76"/>
    <n v="809.51"/>
    <n v="34435"/>
    <s v="High"/>
    <s v="Low Risk"/>
    <s v="Discount Applied"/>
    <s v="Other"/>
    <n v="484"/>
  </r>
  <r>
    <n v="6621"/>
    <x v="1"/>
    <n v="7.0000000000000007E-2"/>
    <n v="18.649999999999999"/>
    <n v="3.77"/>
    <n v="1821"/>
    <s v="Vanessa Boyer"/>
    <s v="Regular Air"/>
    <s v="Home Office"/>
    <s v="Furniture"/>
    <s v="Office Furnishings"/>
    <s v="Small Pack"/>
    <x v="628"/>
    <n v="0.39"/>
    <s v="United States"/>
    <x v="1"/>
    <s v="New York"/>
    <s v="New York City"/>
    <n v="10177"/>
    <d v="2015-04-15T00:00:00"/>
    <d v="2015-04-16T00:00:00"/>
    <n v="149.72"/>
    <n v="34"/>
    <n v="643.64"/>
    <n v="47108"/>
    <s v="High"/>
    <s v="Low Risk"/>
    <s v="Discount Applied"/>
    <s v="Other"/>
    <n v="557"/>
  </r>
  <r>
    <n v="6622"/>
    <x v="1"/>
    <n v="0.06"/>
    <n v="17.98"/>
    <n v="8.51"/>
    <n v="1821"/>
    <s v="Vanessa Boyer"/>
    <s v="Regular Air"/>
    <s v="Home Office"/>
    <s v="Technology"/>
    <s v="Office Machines"/>
    <s v="Medium Box"/>
    <x v="18"/>
    <n v="0.4"/>
    <s v="United States"/>
    <x v="1"/>
    <s v="New York"/>
    <s v="New York City"/>
    <n v="10177"/>
    <d v="2015-04-15T00:00:00"/>
    <d v="2015-04-17T00:00:00"/>
    <n v="-52.492319999999999"/>
    <n v="13"/>
    <n v="244.31"/>
    <n v="47108"/>
    <s v="Low"/>
    <s v="Low Risk"/>
    <s v="Discount Applied"/>
    <s v="Other"/>
    <n v="904"/>
  </r>
  <r>
    <n v="6623"/>
    <x v="1"/>
    <n v="0.1"/>
    <n v="9.99"/>
    <n v="4.78"/>
    <n v="1821"/>
    <s v="Vanessa Boyer"/>
    <s v="Express Air"/>
    <s v="Home Office"/>
    <s v="Office Supplies"/>
    <s v="Paper"/>
    <s v="Small Box"/>
    <x v="627"/>
    <n v="0.4"/>
    <s v="United States"/>
    <x v="1"/>
    <s v="New York"/>
    <s v="New York City"/>
    <n v="10177"/>
    <d v="2015-04-15T00:00:00"/>
    <d v="2015-04-18T00:00:00"/>
    <n v="7.9599999999999991"/>
    <n v="47"/>
    <n v="466.58"/>
    <n v="47108"/>
    <s v="High"/>
    <s v="Low Risk"/>
    <s v="Discount Applied"/>
    <s v="Other"/>
    <n v="664"/>
  </r>
  <r>
    <n v="6624"/>
    <x v="1"/>
    <n v="0.08"/>
    <n v="175.99"/>
    <n v="8.99"/>
    <n v="1821"/>
    <s v="Vanessa Boyer"/>
    <s v="Express Air"/>
    <s v="Home Office"/>
    <s v="Technology"/>
    <s v="Telephones and Communication"/>
    <s v="Small Box"/>
    <x v="44"/>
    <n v="0.56999999999999995"/>
    <s v="United States"/>
    <x v="1"/>
    <s v="New York"/>
    <s v="New York City"/>
    <n v="10177"/>
    <d v="2015-04-15T00:00:00"/>
    <d v="2015-04-16T00:00:00"/>
    <n v="-459.08280000000002"/>
    <n v="16"/>
    <n v="2290.69"/>
    <n v="47108"/>
    <s v="Low"/>
    <s v="Low Risk"/>
    <s v="Discount Applied"/>
    <s v="Other"/>
    <n v="216"/>
  </r>
  <r>
    <n v="19596"/>
    <x v="3"/>
    <n v="0.1"/>
    <n v="52.99"/>
    <n v="19.989999999999998"/>
    <n v="1826"/>
    <s v="Kate Peck"/>
    <s v="Express Air"/>
    <s v="Home Office"/>
    <s v="Office Supplies"/>
    <s v="Storage &amp; Organization"/>
    <s v="Small Box"/>
    <x v="629"/>
    <n v="0.81"/>
    <s v="United States"/>
    <x v="2"/>
    <s v="Iowa"/>
    <s v="Bettendorf"/>
    <n v="52722"/>
    <d v="2015-04-18T00:00:00"/>
    <d v="2015-04-19T00:00:00"/>
    <n v="-517.16999999999996"/>
    <n v="7"/>
    <n v="337.59"/>
    <n v="86958"/>
    <s v="Low"/>
    <s v="Low Risk"/>
    <s v="Discount Applied"/>
    <s v="Other"/>
    <n v="782"/>
  </r>
  <r>
    <n v="18199"/>
    <x v="3"/>
    <n v="0"/>
    <n v="9.27"/>
    <n v="4.3899999999999997"/>
    <n v="1826"/>
    <s v="Kate Peck"/>
    <s v="Regular Air"/>
    <s v="Home Office"/>
    <s v="Office Supplies"/>
    <s v="Paper"/>
    <s v="Wrap Bag"/>
    <x v="630"/>
    <n v="0.38"/>
    <s v="United States"/>
    <x v="2"/>
    <s v="Iowa"/>
    <s v="Bettendorf"/>
    <n v="52722"/>
    <d v="2015-05-12T00:00:00"/>
    <d v="2015-05-14T00:00:00"/>
    <n v="-7.61"/>
    <n v="1"/>
    <n v="10.65"/>
    <n v="86959"/>
    <s v="Low"/>
    <s v="Low Risk"/>
    <s v="No Discount"/>
    <s v="Other"/>
    <n v="1899"/>
  </r>
  <r>
    <n v="20551"/>
    <x v="1"/>
    <n v="0"/>
    <n v="5.98"/>
    <n v="0.96"/>
    <n v="1827"/>
    <s v="Vincent Hale"/>
    <s v="Regular Air"/>
    <s v="Home Office"/>
    <s v="Office Supplies"/>
    <s v="Pens &amp; Art Supplies"/>
    <s v="Wrap Bag"/>
    <x v="631"/>
    <n v="0.6"/>
    <s v="United States"/>
    <x v="2"/>
    <s v="Iowa"/>
    <s v="Burlington"/>
    <n v="52601"/>
    <d v="2015-02-19T00:00:00"/>
    <d v="2015-02-20T00:00:00"/>
    <n v="38.039699999999996"/>
    <n v="9"/>
    <n v="55.13"/>
    <n v="86956"/>
    <s v="High"/>
    <s v="Low Risk"/>
    <s v="No Discount"/>
    <s v="Other"/>
    <n v="1499"/>
  </r>
  <r>
    <n v="19597"/>
    <x v="3"/>
    <n v="7.0000000000000007E-2"/>
    <n v="100.98"/>
    <n v="57.38"/>
    <n v="1827"/>
    <s v="Vincent Hale"/>
    <s v="Delivery Truck"/>
    <s v="Home Office"/>
    <s v="Furniture"/>
    <s v="Bookcases"/>
    <s v="Jumbo Box"/>
    <x v="632"/>
    <n v="0.78"/>
    <s v="United States"/>
    <x v="2"/>
    <s v="Iowa"/>
    <s v="Burlington"/>
    <n v="52601"/>
    <d v="2015-04-18T00:00:00"/>
    <d v="2015-04-21T00:00:00"/>
    <n v="-429.86"/>
    <n v="2"/>
    <n v="215.32"/>
    <n v="86958"/>
    <s v="Low"/>
    <s v="Low Risk"/>
    <s v="Discount Applied"/>
    <s v="Other"/>
    <n v="952"/>
  </r>
  <r>
    <n v="19598"/>
    <x v="3"/>
    <n v="0.03"/>
    <n v="85.99"/>
    <n v="0.99"/>
    <n v="1827"/>
    <s v="Vincent Hale"/>
    <s v="Regular Air"/>
    <s v="Home Office"/>
    <s v="Technology"/>
    <s v="Telephones and Communication"/>
    <s v="Wrap Bag"/>
    <x v="141"/>
    <n v="0.55000000000000004"/>
    <s v="United States"/>
    <x v="2"/>
    <s v="Iowa"/>
    <s v="Burlington"/>
    <n v="52601"/>
    <d v="2015-04-18T00:00:00"/>
    <d v="2015-04-20T00:00:00"/>
    <n v="264.16649999999998"/>
    <n v="5"/>
    <n v="382.85"/>
    <n v="86958"/>
    <s v="High"/>
    <s v="Low Risk"/>
    <s v="Discount Applied"/>
    <s v="Other"/>
    <n v="731"/>
  </r>
  <r>
    <n v="20553"/>
    <x v="1"/>
    <n v="0.02"/>
    <n v="5.98"/>
    <n v="5.46"/>
    <n v="1828"/>
    <s v="Stacey Lucas"/>
    <s v="Regular Air"/>
    <s v="Home Office"/>
    <s v="Office Supplies"/>
    <s v="Paper"/>
    <s v="Small Box"/>
    <x v="381"/>
    <n v="0.36"/>
    <s v="United States"/>
    <x v="2"/>
    <s v="Iowa"/>
    <s v="Cedar Falls"/>
    <n v="50613"/>
    <d v="2015-02-19T00:00:00"/>
    <d v="2015-02-20T00:00:00"/>
    <n v="-47.12"/>
    <n v="7"/>
    <n v="44.8"/>
    <n v="86956"/>
    <s v="Low"/>
    <s v="Low Risk"/>
    <s v="Discount Applied"/>
    <s v="Other"/>
    <n v="1577"/>
  </r>
  <r>
    <n v="21383"/>
    <x v="4"/>
    <n v="0.05"/>
    <n v="7.1"/>
    <n v="6.05"/>
    <n v="1828"/>
    <s v="Stacey Lucas"/>
    <s v="Regular Air"/>
    <s v="Home Office"/>
    <s v="Office Supplies"/>
    <s v="Binders and Binder Accessories"/>
    <s v="Small Box"/>
    <x v="227"/>
    <n v="0.39"/>
    <s v="United States"/>
    <x v="2"/>
    <s v="Iowa"/>
    <s v="Cedar Falls"/>
    <n v="50613"/>
    <d v="2015-01-06T00:00:00"/>
    <d v="2015-01-06T00:00:00"/>
    <n v="-101.24600000000001"/>
    <n v="14"/>
    <n v="100.99"/>
    <n v="86960"/>
    <s v="Low"/>
    <s v="Low Risk"/>
    <s v="Discount Applied"/>
    <s v="Other"/>
    <n v="1232"/>
  </r>
  <r>
    <n v="21384"/>
    <x v="4"/>
    <n v="0.04"/>
    <n v="20.95"/>
    <n v="4"/>
    <n v="1828"/>
    <s v="Stacey Lucas"/>
    <s v="Regular Air"/>
    <s v="Home Office"/>
    <s v="Technology"/>
    <s v="Computer Peripherals"/>
    <s v="Small Box"/>
    <x v="560"/>
    <n v="0.6"/>
    <s v="United States"/>
    <x v="2"/>
    <s v="Iowa"/>
    <s v="Cedar Falls"/>
    <n v="50613"/>
    <d v="2015-01-06T00:00:00"/>
    <d v="2015-01-11T00:00:00"/>
    <n v="-1.88"/>
    <n v="7"/>
    <n v="142.06"/>
    <n v="86960"/>
    <s v="Low"/>
    <s v="Low Risk"/>
    <s v="Discount Applied"/>
    <s v="Other"/>
    <n v="1103"/>
  </r>
  <r>
    <n v="23430"/>
    <x v="2"/>
    <n v="0.01"/>
    <n v="10.64"/>
    <n v="5.16"/>
    <n v="1829"/>
    <s v="Suzanne Cochran"/>
    <s v="Express Air"/>
    <s v="Home Office"/>
    <s v="Furniture"/>
    <s v="Office Furnishings"/>
    <s v="Small Box"/>
    <x v="304"/>
    <n v="0.56999999999999995"/>
    <s v="United States"/>
    <x v="2"/>
    <s v="Iowa"/>
    <s v="Cedar Rapids"/>
    <n v="52402"/>
    <d v="2015-03-25T00:00:00"/>
    <d v="2015-03-27T00:00:00"/>
    <n v="-11.69"/>
    <n v="5"/>
    <n v="58.52"/>
    <n v="86957"/>
    <s v="Low"/>
    <s v="Low Risk"/>
    <s v="Discount Applied"/>
    <s v="Other"/>
    <n v="1468"/>
  </r>
  <r>
    <n v="21385"/>
    <x v="4"/>
    <n v="0.05"/>
    <n v="39.06"/>
    <n v="10.55"/>
    <n v="1829"/>
    <s v="Suzanne Cochran"/>
    <s v="Regular Air"/>
    <s v="Home Office"/>
    <s v="Office Supplies"/>
    <s v="Binders and Binder Accessories"/>
    <s v="Small Box"/>
    <x v="410"/>
    <n v="0.37"/>
    <s v="United States"/>
    <x v="2"/>
    <s v="Iowa"/>
    <s v="Cedar Rapids"/>
    <n v="52402"/>
    <d v="2015-01-06T00:00:00"/>
    <d v="2015-01-13T00:00:00"/>
    <n v="250.98059999999998"/>
    <n v="9"/>
    <n v="363.74"/>
    <n v="86960"/>
    <s v="High"/>
    <s v="Low Risk"/>
    <s v="Discount Applied"/>
    <s v="Other"/>
    <n v="756"/>
  </r>
  <r>
    <n v="21386"/>
    <x v="4"/>
    <n v="0.04"/>
    <n v="3.52"/>
    <n v="6.83"/>
    <n v="1829"/>
    <s v="Suzanne Cochran"/>
    <s v="Regular Air"/>
    <s v="Home Office"/>
    <s v="Office Supplies"/>
    <s v="Binders and Binder Accessories"/>
    <s v="Small Box"/>
    <x v="633"/>
    <n v="0.38"/>
    <s v="United States"/>
    <x v="2"/>
    <s v="Iowa"/>
    <s v="Cedar Rapids"/>
    <n v="52402"/>
    <d v="2015-01-06T00:00:00"/>
    <d v="2015-01-15T00:00:00"/>
    <n v="-57.753"/>
    <n v="4"/>
    <n v="15.93"/>
    <n v="86960"/>
    <s v="Low"/>
    <s v="Low Risk"/>
    <s v="Discount Applied"/>
    <s v="Other"/>
    <n v="1858"/>
  </r>
  <r>
    <n v="21387"/>
    <x v="4"/>
    <n v="0.02"/>
    <n v="15.51"/>
    <n v="17.78"/>
    <n v="1829"/>
    <s v="Suzanne Cochran"/>
    <s v="Regular Air"/>
    <s v="Home Office"/>
    <s v="Office Supplies"/>
    <s v="Storage &amp; Organization"/>
    <s v="Small Box"/>
    <x v="242"/>
    <n v="0.59"/>
    <s v="United States"/>
    <x v="2"/>
    <s v="Iowa"/>
    <s v="Cedar Rapids"/>
    <n v="52402"/>
    <d v="2015-01-06T00:00:00"/>
    <d v="2015-01-13T00:00:00"/>
    <n v="-47.97"/>
    <n v="1"/>
    <n v="21.28"/>
    <n v="86960"/>
    <s v="Low"/>
    <s v="Low Risk"/>
    <s v="Discount Applied"/>
    <s v="Other"/>
    <n v="1799"/>
  </r>
  <r>
    <n v="23589"/>
    <x v="0"/>
    <n v="0.01"/>
    <n v="155.99"/>
    <n v="8.99"/>
    <n v="1836"/>
    <s v="Dwight Albright Huffman"/>
    <s v="Express Air"/>
    <s v="Home Office"/>
    <s v="Technology"/>
    <s v="Telephones and Communication"/>
    <s v="Small Box"/>
    <x v="359"/>
    <n v="0.57999999999999996"/>
    <s v="United States"/>
    <x v="0"/>
    <s v="California"/>
    <s v="San Francisco"/>
    <n v="94110"/>
    <d v="2015-04-19T00:00:00"/>
    <d v="2015-04-20T00:00:00"/>
    <n v="-219.07908"/>
    <n v="5"/>
    <n v="675.83"/>
    <n v="86600"/>
    <s v="Low"/>
    <s v="Low Risk"/>
    <s v="Discount Applied"/>
    <s v="Other"/>
    <n v="539"/>
  </r>
  <r>
    <n v="23590"/>
    <x v="0"/>
    <n v="0.01"/>
    <n v="5.98"/>
    <n v="5.46"/>
    <n v="1837"/>
    <s v="Herbert Williamson"/>
    <s v="Regular Air"/>
    <s v="Home Office"/>
    <s v="Office Supplies"/>
    <s v="Paper"/>
    <s v="Small Box"/>
    <x v="381"/>
    <n v="0.36"/>
    <s v="United States"/>
    <x v="0"/>
    <s v="California"/>
    <s v="San Gabriel"/>
    <n v="91776"/>
    <d v="2015-04-19T00:00:00"/>
    <d v="2015-04-21T00:00:00"/>
    <n v="-18.878399999999999"/>
    <n v="4"/>
    <n v="28"/>
    <n v="86600"/>
    <s v="Low"/>
    <s v="Low Risk"/>
    <s v="Discount Applied"/>
    <s v="Other"/>
    <n v="1739"/>
  </r>
  <r>
    <n v="18141"/>
    <x v="1"/>
    <n v="7.0000000000000007E-2"/>
    <n v="40.98"/>
    <n v="2.99"/>
    <n v="1840"/>
    <s v="Clifford Webb"/>
    <s v="Regular Air"/>
    <s v="Home Office"/>
    <s v="Office Supplies"/>
    <s v="Binders and Binder Accessories"/>
    <s v="Small Box"/>
    <x v="385"/>
    <n v="0.36"/>
    <s v="United States"/>
    <x v="1"/>
    <s v="Massachusetts"/>
    <s v="Townsend"/>
    <n v="1469"/>
    <d v="2015-03-30T00:00:00"/>
    <d v="2015-04-01T00:00:00"/>
    <n v="369.20519999999999"/>
    <n v="13"/>
    <n v="535.08000000000004"/>
    <n v="86599"/>
    <s v="High"/>
    <s v="Low Risk"/>
    <s v="Discount Applied"/>
    <s v="Other"/>
    <n v="625"/>
  </r>
  <r>
    <n v="19139"/>
    <x v="0"/>
    <n v="0.09"/>
    <n v="35.99"/>
    <n v="1.1000000000000001"/>
    <n v="1849"/>
    <s v="Michelle Steele"/>
    <s v="Regular Air"/>
    <s v="Home Office"/>
    <s v="Technology"/>
    <s v="Telephones and Communication"/>
    <s v="Small Box"/>
    <x v="337"/>
    <n v="0.55000000000000004"/>
    <s v="United States"/>
    <x v="3"/>
    <s v="Alabama"/>
    <s v="Enterprise"/>
    <n v="36330"/>
    <d v="2015-04-01T00:00:00"/>
    <d v="2015-04-03T00:00:00"/>
    <n v="19.350000000000001"/>
    <n v="8"/>
    <n v="222.71"/>
    <n v="89697"/>
    <s v="High"/>
    <s v="Low Risk"/>
    <s v="Discount Applied"/>
    <s v="Other"/>
    <n v="943"/>
  </r>
  <r>
    <n v="19140"/>
    <x v="0"/>
    <n v="0.01"/>
    <n v="125.99"/>
    <n v="2.5"/>
    <n v="1849"/>
    <s v="Michelle Steele"/>
    <s v="Regular Air"/>
    <s v="Home Office"/>
    <s v="Technology"/>
    <s v="Telephones and Communication"/>
    <s v="Small Box"/>
    <x v="418"/>
    <n v="0.6"/>
    <s v="United States"/>
    <x v="3"/>
    <s v="Alabama"/>
    <s v="Enterprise"/>
    <n v="36330"/>
    <d v="2015-04-01T00:00:00"/>
    <d v="2015-04-02T00:00:00"/>
    <n v="-967.83399999999995"/>
    <n v="2"/>
    <n v="220.52"/>
    <n v="89697"/>
    <s v="Low"/>
    <s v="Low Risk"/>
    <s v="Discount Applied"/>
    <s v="Other"/>
    <n v="947"/>
  </r>
  <r>
    <n v="19141"/>
    <x v="1"/>
    <n v="0.06"/>
    <n v="6.48"/>
    <n v="5.14"/>
    <n v="1852"/>
    <s v="Joy Kaplan McNeill"/>
    <s v="Express Air"/>
    <s v="Home Office"/>
    <s v="Office Supplies"/>
    <s v="Paper"/>
    <s v="Small Box"/>
    <x v="339"/>
    <n v="0.37"/>
    <s v="United States"/>
    <x v="0"/>
    <s v="California"/>
    <s v="Carlsbad"/>
    <n v="92008"/>
    <d v="2015-03-19T00:00:00"/>
    <d v="2015-03-21T00:00:00"/>
    <n v="-28.45"/>
    <n v="10"/>
    <n v="68.34"/>
    <n v="86847"/>
    <s v="Low"/>
    <s v="Low Risk"/>
    <s v="Discount Applied"/>
    <s v="Other"/>
    <n v="1402"/>
  </r>
  <r>
    <n v="19142"/>
    <x v="1"/>
    <n v="0.02"/>
    <n v="30.73"/>
    <n v="4"/>
    <n v="1854"/>
    <s v="Erika Morgan"/>
    <s v="Regular Air"/>
    <s v="Home Office"/>
    <s v="Technology"/>
    <s v="Computer Peripherals"/>
    <s v="Small Box"/>
    <x v="88"/>
    <n v="0.75"/>
    <s v="United States"/>
    <x v="1"/>
    <s v="Connecticut"/>
    <s v="Seymour"/>
    <n v="6478"/>
    <d v="2015-03-19T00:00:00"/>
    <d v="2015-03-22T00:00:00"/>
    <n v="72.78"/>
    <n v="16"/>
    <n v="522.22"/>
    <n v="86847"/>
    <s v="High"/>
    <s v="Low Risk"/>
    <s v="Discount Applied"/>
    <s v="Other"/>
    <n v="628"/>
  </r>
  <r>
    <n v="20036"/>
    <x v="2"/>
    <n v="0.09"/>
    <n v="5.98"/>
    <n v="1.49"/>
    <n v="1860"/>
    <s v="Gina B Hess"/>
    <s v="Regular Air"/>
    <s v="Home Office"/>
    <s v="Office Supplies"/>
    <s v="Binders and Binder Accessories"/>
    <s v="Small Box"/>
    <x v="370"/>
    <n v="0.39"/>
    <s v="United States"/>
    <x v="1"/>
    <s v="Massachusetts"/>
    <s v="Webster"/>
    <n v="1570"/>
    <d v="2015-06-15T00:00:00"/>
    <d v="2015-06-17T00:00:00"/>
    <n v="13.2294"/>
    <n v="5"/>
    <n v="28.01"/>
    <n v="86846"/>
    <s v="High"/>
    <s v="Low Risk"/>
    <s v="Discount Applied"/>
    <s v="Other"/>
    <n v="1738"/>
  </r>
  <r>
    <n v="18879"/>
    <x v="1"/>
    <n v="0.08"/>
    <n v="8.09"/>
    <n v="7.96"/>
    <n v="1869"/>
    <s v="Roberta Daniel"/>
    <s v="Regular Air"/>
    <s v="Home Office"/>
    <s v="Furniture"/>
    <s v="Office Furnishings"/>
    <s v="Small Box"/>
    <x v="38"/>
    <n v="0.49"/>
    <s v="United States"/>
    <x v="0"/>
    <s v="New Mexico"/>
    <s v="Alamogordo"/>
    <n v="88310"/>
    <d v="2015-05-03T00:00:00"/>
    <d v="2015-05-04T00:00:00"/>
    <n v="-88.82"/>
    <n v="10"/>
    <n v="80.349999999999994"/>
    <n v="89209"/>
    <s v="Low"/>
    <s v="Low Risk"/>
    <s v="Discount Applied"/>
    <s v="Other"/>
    <n v="1332"/>
  </r>
  <r>
    <n v="19415"/>
    <x v="3"/>
    <n v="0.03"/>
    <n v="90.48"/>
    <n v="19.989999999999998"/>
    <n v="1873"/>
    <s v="Lisa Kim"/>
    <s v="Regular Air"/>
    <s v="Home Office"/>
    <s v="Office Supplies"/>
    <s v="Envelopes"/>
    <s v="Small Box"/>
    <x v="634"/>
    <n v="0.4"/>
    <s v="United States"/>
    <x v="3"/>
    <s v="Florida"/>
    <s v="Palm Beach Gardens"/>
    <n v="33403"/>
    <d v="2015-01-17T00:00:00"/>
    <d v="2015-01-19T00:00:00"/>
    <n v="15.353999999999999"/>
    <n v="1"/>
    <n v="99.69"/>
    <n v="90099"/>
    <s v="High"/>
    <s v="Low Risk"/>
    <s v="Discount Applied"/>
    <s v="Other"/>
    <n v="1242"/>
  </r>
  <r>
    <n v="19416"/>
    <x v="3"/>
    <n v="0.06"/>
    <n v="22.84"/>
    <n v="8.18"/>
    <n v="1873"/>
    <s v="Lisa Kim"/>
    <s v="Regular Air"/>
    <s v="Home Office"/>
    <s v="Office Supplies"/>
    <s v="Paper"/>
    <s v="Small Box"/>
    <x v="635"/>
    <n v="0.39"/>
    <s v="United States"/>
    <x v="3"/>
    <s v="Florida"/>
    <s v="Palm Beach Gardens"/>
    <n v="33403"/>
    <d v="2015-01-17T00:00:00"/>
    <d v="2015-01-17T00:00:00"/>
    <n v="-357.92399999999998"/>
    <n v="7"/>
    <n v="152.49"/>
    <n v="90099"/>
    <s v="Low"/>
    <s v="Low Risk"/>
    <s v="Discount Applied"/>
    <s v="Other"/>
    <n v="1074"/>
  </r>
  <r>
    <n v="20844"/>
    <x v="2"/>
    <n v="0.09"/>
    <n v="95.99"/>
    <n v="4.9000000000000004"/>
    <n v="1875"/>
    <s v="Martin Kirk"/>
    <s v="Regular Air"/>
    <s v="Home Office"/>
    <s v="Technology"/>
    <s v="Telephones and Communication"/>
    <s v="Small Box"/>
    <x v="75"/>
    <n v="0.56000000000000005"/>
    <s v="United States"/>
    <x v="3"/>
    <s v="Virginia"/>
    <s v="Chesapeake"/>
    <n v="23320"/>
    <d v="2015-01-29T00:00:00"/>
    <d v="2015-01-31T00:00:00"/>
    <n v="34.302"/>
    <n v="4"/>
    <n v="320.75"/>
    <n v="90899"/>
    <s v="High"/>
    <s v="Low Risk"/>
    <s v="Discount Applied"/>
    <s v="Other"/>
    <n v="800"/>
  </r>
  <r>
    <n v="18284"/>
    <x v="1"/>
    <n v="0.09"/>
    <n v="5.78"/>
    <n v="5.67"/>
    <n v="1882"/>
    <s v="Anita Kent"/>
    <s v="Regular Air"/>
    <s v="Home Office"/>
    <s v="Office Supplies"/>
    <s v="Paper"/>
    <s v="Small Box"/>
    <x v="221"/>
    <n v="0.36"/>
    <s v="United States"/>
    <x v="1"/>
    <s v="New Jersey"/>
    <s v="Linden"/>
    <n v="7036"/>
    <d v="2015-03-01T00:00:00"/>
    <d v="2015-03-03T00:00:00"/>
    <n v="-7.96"/>
    <n v="1"/>
    <n v="11.35"/>
    <n v="87378"/>
    <s v="Low"/>
    <s v="Low Risk"/>
    <s v="Discount Applied"/>
    <s v="Other"/>
    <n v="1891"/>
  </r>
  <r>
    <n v="18283"/>
    <x v="1"/>
    <n v="0.05"/>
    <n v="535.64"/>
    <n v="14.7"/>
    <n v="1885"/>
    <s v="Jacob Hirsch"/>
    <s v="Delivery Truck"/>
    <s v="Home Office"/>
    <s v="Technology"/>
    <s v="Office Machines"/>
    <s v="Jumbo Drum"/>
    <x v="636"/>
    <n v="0.59"/>
    <s v="United States"/>
    <x v="1"/>
    <s v="Rhode Island"/>
    <s v="Barrington"/>
    <n v="2806"/>
    <d v="2015-03-01T00:00:00"/>
    <d v="2015-03-03T00:00:00"/>
    <n v="4407.4399999999996"/>
    <n v="15"/>
    <n v="7029.1"/>
    <n v="87378"/>
    <s v="High"/>
    <s v="Low Risk"/>
    <s v="Discount Applied"/>
    <s v="Other"/>
    <n v="50"/>
  </r>
  <r>
    <n v="19918"/>
    <x v="4"/>
    <n v="0.09"/>
    <n v="78.8"/>
    <n v="35"/>
    <n v="1889"/>
    <s v="Oscar Bowers"/>
    <s v="Regular Air"/>
    <s v="Home Office"/>
    <s v="Office Supplies"/>
    <s v="Storage &amp; Organization"/>
    <s v="Large Box"/>
    <x v="637"/>
    <n v="0.83"/>
    <s v="United States"/>
    <x v="1"/>
    <s v="Ohio"/>
    <s v="Kettering"/>
    <n v="45429"/>
    <d v="2015-04-17T00:00:00"/>
    <d v="2015-04-21T00:00:00"/>
    <n v="-1025.0172"/>
    <n v="14"/>
    <n v="1059.3800000000001"/>
    <n v="90631"/>
    <s v="Low"/>
    <s v="Low Risk"/>
    <s v="Discount Applied"/>
    <s v="Other"/>
    <n v="404"/>
  </r>
  <r>
    <n v="23886"/>
    <x v="1"/>
    <n v="0.03"/>
    <n v="320.64"/>
    <n v="29.2"/>
    <n v="1891"/>
    <s v="Gretchen Levine"/>
    <s v="Delivery Truck"/>
    <s v="Home Office"/>
    <s v="Furniture"/>
    <s v="Tables"/>
    <s v="Jumbo Box"/>
    <x v="638"/>
    <n v="0.66"/>
    <s v="United States"/>
    <x v="1"/>
    <s v="Ohio"/>
    <s v="Lima"/>
    <n v="45801"/>
    <d v="2015-04-05T00:00:00"/>
    <d v="2015-04-07T00:00:00"/>
    <n v="429.75435600000003"/>
    <n v="7"/>
    <n v="2233.46"/>
    <n v="90630"/>
    <s v="High"/>
    <s v="Low Risk"/>
    <s v="Discount Applied"/>
    <s v="Other"/>
    <n v="221"/>
  </r>
  <r>
    <n v="22858"/>
    <x v="4"/>
    <n v="0.03"/>
    <n v="180.98"/>
    <n v="26.2"/>
    <n v="1893"/>
    <s v="Melanie Burgess"/>
    <s v="Delivery Truck"/>
    <s v="Home Office"/>
    <s v="Furniture"/>
    <s v="Chairs &amp; Chairmats"/>
    <s v="Jumbo Drum"/>
    <x v="68"/>
    <n v="0.59"/>
    <s v="United States"/>
    <x v="2"/>
    <s v="Missouri"/>
    <s v="Webster Groves"/>
    <n v="63119"/>
    <d v="2015-04-26T00:00:00"/>
    <d v="2015-04-30T00:00:00"/>
    <n v="588.54"/>
    <n v="5"/>
    <n v="928.92"/>
    <n v="91262"/>
    <s v="High"/>
    <s v="Low Risk"/>
    <s v="Discount Applied"/>
    <s v="Other"/>
    <n v="442"/>
  </r>
  <r>
    <n v="23260"/>
    <x v="2"/>
    <n v="0"/>
    <n v="300.98"/>
    <n v="164.73"/>
    <n v="1894"/>
    <s v="Maureen Herbert Hood"/>
    <s v="Delivery Truck"/>
    <s v="Home Office"/>
    <s v="Furniture"/>
    <s v="Chairs &amp; Chairmats"/>
    <s v="Jumbo Drum"/>
    <x v="527"/>
    <n v="0.56000000000000005"/>
    <s v="United States"/>
    <x v="2"/>
    <s v="Wisconsin"/>
    <s v="Appleton"/>
    <n v="54915"/>
    <d v="2015-02-24T00:00:00"/>
    <d v="2015-02-25T00:00:00"/>
    <n v="2653.2914999999998"/>
    <n v="12"/>
    <n v="3845.35"/>
    <n v="91261"/>
    <s v="High"/>
    <s v="Low Risk"/>
    <s v="No Discount"/>
    <s v="Other"/>
    <n v="124"/>
  </r>
  <r>
    <n v="23261"/>
    <x v="2"/>
    <n v="0.09"/>
    <n v="2.94"/>
    <n v="0.96"/>
    <n v="1894"/>
    <s v="Maureen Herbert Hood"/>
    <s v="Regular Air"/>
    <s v="Home Office"/>
    <s v="Office Supplies"/>
    <s v="Pens &amp; Art Supplies"/>
    <s v="Wrap Bag"/>
    <x v="202"/>
    <n v="0.57999999999999996"/>
    <s v="United States"/>
    <x v="2"/>
    <s v="Wisconsin"/>
    <s v="Appleton"/>
    <n v="54915"/>
    <d v="2015-02-24T00:00:00"/>
    <d v="2015-02-26T00:00:00"/>
    <n v="-1.84"/>
    <n v="1"/>
    <n v="3.77"/>
    <n v="91261"/>
    <s v="Low"/>
    <s v="Low Risk"/>
    <s v="Discount Applied"/>
    <s v="Other"/>
    <n v="1944"/>
  </r>
  <r>
    <n v="23237"/>
    <x v="0"/>
    <n v="0.01"/>
    <n v="26.17"/>
    <n v="1.39"/>
    <n v="1894"/>
    <s v="Maureen Herbert Hood"/>
    <s v="Regular Air"/>
    <s v="Home Office"/>
    <s v="Office Supplies"/>
    <s v="Envelopes"/>
    <s v="Small Box"/>
    <x v="639"/>
    <n v="0.38"/>
    <s v="United States"/>
    <x v="2"/>
    <s v="Wisconsin"/>
    <s v="Appleton"/>
    <n v="54915"/>
    <d v="2015-03-18T00:00:00"/>
    <d v="2015-03-19T00:00:00"/>
    <n v="237.04259999999999"/>
    <n v="13"/>
    <n v="343.54"/>
    <n v="91263"/>
    <s v="High"/>
    <s v="Low Risk"/>
    <s v="Discount Applied"/>
    <s v="Other"/>
    <n v="779"/>
  </r>
  <r>
    <n v="19048"/>
    <x v="4"/>
    <n v="7.0000000000000007E-2"/>
    <n v="172.99"/>
    <n v="19.989999999999998"/>
    <n v="1906"/>
    <s v="Penny Tuttle"/>
    <s v="Regular Air"/>
    <s v="Home Office"/>
    <s v="Office Supplies"/>
    <s v="Binders and Binder Accessories"/>
    <s v="Small Box"/>
    <x v="640"/>
    <n v="0.39"/>
    <s v="United States"/>
    <x v="1"/>
    <s v="Ohio"/>
    <s v="Lima"/>
    <n v="45801"/>
    <d v="2015-05-17T00:00:00"/>
    <d v="2015-05-17T00:00:00"/>
    <n v="2502.6851999999999"/>
    <n v="22"/>
    <n v="3627.08"/>
    <n v="86500"/>
    <s v="High"/>
    <s v="Low Risk"/>
    <s v="Discount Applied"/>
    <s v="Other"/>
    <n v="135"/>
  </r>
  <r>
    <n v="19049"/>
    <x v="4"/>
    <n v="0.09"/>
    <n v="7.64"/>
    <n v="1.39"/>
    <n v="1907"/>
    <s v="Amy Hall"/>
    <s v="Regular Air"/>
    <s v="Home Office"/>
    <s v="Office Supplies"/>
    <s v="Envelopes"/>
    <s v="Small Box"/>
    <x v="448"/>
    <n v="0.36"/>
    <s v="United States"/>
    <x v="1"/>
    <s v="Ohio"/>
    <s v="Lorain"/>
    <n v="44052"/>
    <d v="2015-05-17T00:00:00"/>
    <d v="2015-05-26T00:00:00"/>
    <n v="0.68800000000000017"/>
    <n v="1"/>
    <n v="8.34"/>
    <n v="86500"/>
    <s v="High"/>
    <s v="Low Risk"/>
    <s v="Discount Applied"/>
    <s v="Other"/>
    <n v="1921"/>
  </r>
  <r>
    <n v="23812"/>
    <x v="1"/>
    <n v="0.02"/>
    <n v="29.17"/>
    <n v="6.27"/>
    <n v="1910"/>
    <s v="Sean Stephenson"/>
    <s v="Regular Air"/>
    <s v="Home Office"/>
    <s v="Office Supplies"/>
    <s v="Binders and Binder Accessories"/>
    <s v="Small Box"/>
    <x v="178"/>
    <n v="0.37"/>
    <s v="United States"/>
    <x v="3"/>
    <s v="Georgia"/>
    <s v="Peachtree City"/>
    <n v="30269"/>
    <d v="2015-01-01T00:00:00"/>
    <d v="2015-01-02T00:00:00"/>
    <n v="36.905999999999999"/>
    <n v="2"/>
    <n v="63.32"/>
    <n v="91371"/>
    <s v="High"/>
    <s v="Low Risk"/>
    <s v="Discount Applied"/>
    <s v="Other"/>
    <n v="1440"/>
  </r>
  <r>
    <n v="18962"/>
    <x v="2"/>
    <n v="0.03"/>
    <n v="11.99"/>
    <n v="5.99"/>
    <n v="1916"/>
    <s v="Marcia Feldman"/>
    <s v="Regular Air"/>
    <s v="Home Office"/>
    <s v="Technology"/>
    <s v="Office Machines"/>
    <s v="Medium Box"/>
    <x v="641"/>
    <n v="0.36"/>
    <s v="United States"/>
    <x v="3"/>
    <s v="Arkansas"/>
    <s v="Little Rock"/>
    <n v="72209"/>
    <d v="2015-02-27T00:00:00"/>
    <d v="2015-02-28T00:00:00"/>
    <n v="-216.02980000000002"/>
    <n v="7"/>
    <n v="83.72"/>
    <n v="85893"/>
    <s v="Low"/>
    <s v="Low Risk"/>
    <s v="Discount Applied"/>
    <s v="Other"/>
    <n v="1321"/>
  </r>
  <r>
    <n v="18016"/>
    <x v="0"/>
    <n v="0.01"/>
    <n v="125.99"/>
    <n v="8.99"/>
    <n v="1916"/>
    <s v="Marcia Feldman"/>
    <s v="Regular Air"/>
    <s v="Home Office"/>
    <s v="Technology"/>
    <s v="Telephones and Communication"/>
    <s v="Small Box"/>
    <x v="307"/>
    <n v="0.55000000000000004"/>
    <s v="United States"/>
    <x v="3"/>
    <s v="Arkansas"/>
    <s v="Little Rock"/>
    <n v="72209"/>
    <d v="2015-04-16T00:00:00"/>
    <d v="2015-04-18T00:00:00"/>
    <n v="-45.471999999999994"/>
    <n v="9"/>
    <n v="1011.44"/>
    <n v="85895"/>
    <s v="Low"/>
    <s v="Low Risk"/>
    <s v="Discount Applied"/>
    <s v="Other"/>
    <n v="418"/>
  </r>
  <r>
    <n v="21000"/>
    <x v="3"/>
    <n v="0.08"/>
    <n v="18.7"/>
    <n v="8.99"/>
    <n v="1917"/>
    <s v="Tracy Buckley"/>
    <s v="Regular Air"/>
    <s v="Home Office"/>
    <s v="Furniture"/>
    <s v="Office Furnishings"/>
    <s v="Small Pack"/>
    <x v="642"/>
    <n v="0.47"/>
    <s v="United States"/>
    <x v="3"/>
    <s v="Arkansas"/>
    <s v="North Little Rock"/>
    <n v="72113"/>
    <d v="2015-03-27T00:00:00"/>
    <d v="2015-03-28T00:00:00"/>
    <n v="16.136400000000002"/>
    <n v="7"/>
    <n v="132.22999999999999"/>
    <n v="85894"/>
    <s v="High"/>
    <s v="Low Risk"/>
    <s v="Discount Applied"/>
    <s v="Other"/>
    <n v="1124"/>
  </r>
  <r>
    <n v="19967"/>
    <x v="0"/>
    <n v="0.08"/>
    <n v="22.23"/>
    <n v="3.63"/>
    <n v="1917"/>
    <s v="Tracy Buckley"/>
    <s v="Regular Air"/>
    <s v="Home Office"/>
    <s v="Furniture"/>
    <s v="Office Furnishings"/>
    <s v="Small Pack"/>
    <x v="643"/>
    <n v="0.52"/>
    <s v="United States"/>
    <x v="3"/>
    <s v="Arkansas"/>
    <s v="North Little Rock"/>
    <n v="72113"/>
    <d v="2015-03-01T00:00:00"/>
    <d v="2015-03-03T00:00:00"/>
    <n v="-29.61"/>
    <n v="10"/>
    <n v="210.33"/>
    <n v="85897"/>
    <s v="Low"/>
    <s v="Low Risk"/>
    <s v="Discount Applied"/>
    <s v="Other"/>
    <n v="960"/>
  </r>
  <r>
    <n v="22246"/>
    <x v="4"/>
    <n v="0.1"/>
    <n v="10.44"/>
    <n v="5.75"/>
    <n v="1918"/>
    <s v="Hannah Tyson"/>
    <s v="Express Air"/>
    <s v="Home Office"/>
    <s v="Office Supplies"/>
    <s v="Binders and Binder Accessories"/>
    <s v="Small Box"/>
    <x v="644"/>
    <n v="0.39"/>
    <s v="United States"/>
    <x v="3"/>
    <s v="Arkansas"/>
    <s v="Paragould"/>
    <n v="72450"/>
    <d v="2015-04-04T00:00:00"/>
    <d v="2015-04-11T00:00:00"/>
    <n v="125.72399999999999"/>
    <n v="17"/>
    <n v="168.04"/>
    <n v="85898"/>
    <s v="High"/>
    <s v="Low Risk"/>
    <s v="Discount Applied"/>
    <s v="Other"/>
    <n v="1044"/>
  </r>
  <r>
    <n v="24971"/>
    <x v="0"/>
    <n v="0"/>
    <n v="195.99"/>
    <n v="8.99"/>
    <n v="1919"/>
    <s v="Nathan Jenkins"/>
    <s v="Regular Air"/>
    <s v="Home Office"/>
    <s v="Technology"/>
    <s v="Telephones and Communication"/>
    <s v="Small Box"/>
    <x v="258"/>
    <n v="0.6"/>
    <s v="United States"/>
    <x v="3"/>
    <s v="Arkansas"/>
    <s v="Pine Bluff"/>
    <n v="71603"/>
    <d v="2015-02-24T00:00:00"/>
    <d v="2015-02-25T00:00:00"/>
    <n v="114.88199999999999"/>
    <n v="5"/>
    <n v="882.93"/>
    <n v="85896"/>
    <s v="High"/>
    <s v="Low Risk"/>
    <s v="No Discount"/>
    <s v="High Profit Non-Standard Shipping"/>
    <n v="459"/>
  </r>
  <r>
    <n v="21563"/>
    <x v="0"/>
    <n v="0.02"/>
    <n v="259.70999999999998"/>
    <n v="66.67"/>
    <n v="1927"/>
    <s v="Earl Alston"/>
    <s v="Delivery Truck"/>
    <s v="Home Office"/>
    <s v="Furniture"/>
    <s v="Tables"/>
    <s v="Jumbo Box"/>
    <x v="112"/>
    <n v="0.65"/>
    <s v="United States"/>
    <x v="3"/>
    <s v="South Carolina"/>
    <s v="Greenville"/>
    <n v="29611"/>
    <d v="2015-02-06T00:00:00"/>
    <d v="2015-02-06T00:00:00"/>
    <n v="-14.448"/>
    <n v="8"/>
    <n v="1757.15"/>
    <n v="88579"/>
    <s v="Low"/>
    <s v="Low Risk"/>
    <s v="Discount Applied"/>
    <s v="Other"/>
    <n v="282"/>
  </r>
  <r>
    <n v="22686"/>
    <x v="1"/>
    <n v="0.1"/>
    <n v="1889.99"/>
    <n v="19.989999999999998"/>
    <n v="1928"/>
    <s v="Gregory R Snow"/>
    <s v="Regular Air"/>
    <s v="Home Office"/>
    <s v="Office Supplies"/>
    <s v="Binders and Binder Accessories"/>
    <s v="Small Box"/>
    <x v="645"/>
    <n v="0.36"/>
    <s v="United States"/>
    <x v="3"/>
    <s v="South Carolina"/>
    <s v="Greer"/>
    <n v="29651"/>
    <d v="2015-01-21T00:00:00"/>
    <d v="2015-01-21T00:00:00"/>
    <n v="-42.545999999999999"/>
    <n v="1"/>
    <n v="1786.04"/>
    <n v="88580"/>
    <s v="Low"/>
    <s v="Low Risk"/>
    <s v="Discount Applied"/>
    <s v="Other"/>
    <n v="275"/>
  </r>
  <r>
    <n v="18159"/>
    <x v="4"/>
    <n v="0.06"/>
    <n v="3.58"/>
    <n v="1.63"/>
    <n v="1933"/>
    <s v="William Crawford"/>
    <s v="Regular Air"/>
    <s v="Home Office"/>
    <s v="Office Supplies"/>
    <s v="Rubber Bands"/>
    <s v="Wrap Bag"/>
    <x v="6"/>
    <n v="0.36"/>
    <s v="United States"/>
    <x v="2"/>
    <s v="Texas"/>
    <s v="Garland"/>
    <n v="75043"/>
    <d v="2015-04-19T00:00:00"/>
    <d v="2015-04-23T00:00:00"/>
    <n v="14"/>
    <n v="10"/>
    <n v="34.76"/>
    <n v="86687"/>
    <s v="High"/>
    <s v="Low Risk"/>
    <s v="Discount Applied"/>
    <s v="Other"/>
    <n v="1667"/>
  </r>
  <r>
    <n v="19697"/>
    <x v="4"/>
    <n v="0.04"/>
    <n v="180.98"/>
    <n v="30"/>
    <n v="1934"/>
    <s v="Scott Moore"/>
    <s v="Delivery Truck"/>
    <s v="Home Office"/>
    <s v="Furniture"/>
    <s v="Chairs &amp; Chairmats"/>
    <s v="Jumbo Drum"/>
    <x v="646"/>
    <n v="0.69"/>
    <s v="United States"/>
    <x v="2"/>
    <s v="Texas"/>
    <s v="Georgetown"/>
    <n v="78626"/>
    <d v="2015-05-30T00:00:00"/>
    <d v="2015-05-30T00:00:00"/>
    <n v="52.988000000000056"/>
    <n v="3"/>
    <n v="561.65"/>
    <n v="86688"/>
    <s v="High"/>
    <s v="Low Risk"/>
    <s v="Discount Applied"/>
    <s v="Other"/>
    <n v="608"/>
  </r>
  <r>
    <n v="19780"/>
    <x v="2"/>
    <n v="0.01"/>
    <n v="42.98"/>
    <n v="4.62"/>
    <n v="1935"/>
    <s v="Diana Coble Hubbard"/>
    <s v="Express Air"/>
    <s v="Home Office"/>
    <s v="Office Supplies"/>
    <s v="Appliances"/>
    <s v="Small Box"/>
    <x v="647"/>
    <n v="0.56000000000000005"/>
    <s v="United States"/>
    <x v="2"/>
    <s v="Texas"/>
    <s v="Grand Prairie"/>
    <n v="75051"/>
    <d v="2015-04-08T00:00:00"/>
    <d v="2015-04-10T00:00:00"/>
    <n v="285.47370000000001"/>
    <n v="9"/>
    <n v="413.73"/>
    <n v="86686"/>
    <s v="High"/>
    <s v="Low Risk"/>
    <s v="Discount Applied"/>
    <s v="Other"/>
    <n v="706"/>
  </r>
  <r>
    <n v="19698"/>
    <x v="4"/>
    <n v="0.06"/>
    <n v="3.25"/>
    <n v="49"/>
    <n v="1935"/>
    <s v="Diana Coble Hubbard"/>
    <s v="Regular Air"/>
    <s v="Home Office"/>
    <s v="Office Supplies"/>
    <s v="Appliances"/>
    <s v="Large Box"/>
    <x v="648"/>
    <n v="0.56000000000000005"/>
    <s v="United States"/>
    <x v="2"/>
    <s v="Texas"/>
    <s v="Grand Prairie"/>
    <n v="75051"/>
    <d v="2015-05-30T00:00:00"/>
    <d v="2015-06-05T00:00:00"/>
    <n v="10.50800000000001"/>
    <n v="2"/>
    <n v="55.6"/>
    <n v="86688"/>
    <s v="High"/>
    <s v="Low Risk"/>
    <s v="Discount Applied"/>
    <s v="Other"/>
    <n v="1493"/>
  </r>
  <r>
    <n v="19699"/>
    <x v="4"/>
    <n v="0.01"/>
    <n v="110.98"/>
    <n v="13.99"/>
    <n v="1935"/>
    <s v="Diana Coble Hubbard"/>
    <s v="Regular Air"/>
    <s v="Home Office"/>
    <s v="Furniture"/>
    <s v="Office Furnishings"/>
    <s v="Medium Box"/>
    <x v="649"/>
    <n v="0.69"/>
    <s v="United States"/>
    <x v="2"/>
    <s v="Texas"/>
    <s v="Grand Prairie"/>
    <n v="75051"/>
    <d v="2015-05-30T00:00:00"/>
    <d v="2015-06-04T00:00:00"/>
    <n v="1448.7309"/>
    <n v="19"/>
    <n v="2099.61"/>
    <n v="86688"/>
    <s v="High"/>
    <s v="Low Risk"/>
    <s v="Discount Applied"/>
    <s v="Other"/>
    <n v="233"/>
  </r>
  <r>
    <n v="19700"/>
    <x v="4"/>
    <n v="0.05"/>
    <n v="3.95"/>
    <n v="2"/>
    <n v="1935"/>
    <s v="Diana Coble Hubbard"/>
    <s v="Express Air"/>
    <s v="Home Office"/>
    <s v="Office Supplies"/>
    <s v="Rubber Bands"/>
    <s v="Wrap Bag"/>
    <x v="485"/>
    <n v="0.53"/>
    <s v="United States"/>
    <x v="2"/>
    <s v="Texas"/>
    <s v="Grand Prairie"/>
    <n v="75051"/>
    <d v="2015-05-30T00:00:00"/>
    <d v="2015-06-07T00:00:00"/>
    <n v="1.0040000000000004"/>
    <n v="23"/>
    <n v="96.6"/>
    <n v="86688"/>
    <s v="High"/>
    <s v="Low Risk"/>
    <s v="Discount Applied"/>
    <s v="Other"/>
    <n v="1257"/>
  </r>
  <r>
    <n v="23551"/>
    <x v="3"/>
    <n v="0.1"/>
    <n v="152.47999999999999"/>
    <n v="4"/>
    <n v="1938"/>
    <s v="Franklin Spencer"/>
    <s v="Express Air"/>
    <s v="Home Office"/>
    <s v="Technology"/>
    <s v="Computer Peripherals"/>
    <s v="Small Box"/>
    <x v="208"/>
    <n v="0.79"/>
    <s v="United States"/>
    <x v="2"/>
    <s v="Kansas"/>
    <s v="Emporia"/>
    <n v="66801"/>
    <d v="2015-03-22T00:00:00"/>
    <d v="2015-03-23T00:00:00"/>
    <n v="-521.09"/>
    <n v="4"/>
    <n v="558.16999999999996"/>
    <n v="88870"/>
    <s v="Low"/>
    <s v="Low Risk"/>
    <s v="Discount Applied"/>
    <s v="Other"/>
    <n v="612"/>
  </r>
  <r>
    <n v="23550"/>
    <x v="3"/>
    <n v="0.08"/>
    <n v="6.84"/>
    <n v="8.3699999999999992"/>
    <n v="1940"/>
    <s v="Eileen McDonald"/>
    <s v="Regular Air"/>
    <s v="Home Office"/>
    <s v="Office Supplies"/>
    <s v="Scissors, Rulers and Trimmers"/>
    <s v="Small Pack"/>
    <x v="597"/>
    <n v="0.57999999999999996"/>
    <s v="United States"/>
    <x v="0"/>
    <s v="Utah"/>
    <s v="Draper"/>
    <n v="84020"/>
    <d v="2015-03-22T00:00:00"/>
    <d v="2015-03-24T00:00:00"/>
    <n v="-29.49"/>
    <n v="1"/>
    <n v="8.39"/>
    <n v="88870"/>
    <s v="Low"/>
    <s v="Low Risk"/>
    <s v="Discount Applied"/>
    <s v="Other"/>
    <n v="1920"/>
  </r>
  <r>
    <n v="25531"/>
    <x v="4"/>
    <n v="0"/>
    <n v="78.650000000000006"/>
    <n v="13.99"/>
    <n v="1940"/>
    <s v="Eileen McDonald"/>
    <s v="Regular Air"/>
    <s v="Home Office"/>
    <s v="Office Supplies"/>
    <s v="Appliances"/>
    <s v="Medium Box"/>
    <x v="650"/>
    <n v="0.52"/>
    <s v="United States"/>
    <x v="0"/>
    <s v="Utah"/>
    <s v="Draper"/>
    <n v="84020"/>
    <d v="2015-04-19T00:00:00"/>
    <d v="2015-04-26T00:00:00"/>
    <n v="386.00669999999991"/>
    <n v="7"/>
    <n v="559.42999999999995"/>
    <n v="88871"/>
    <s v="High"/>
    <s v="Low Risk"/>
    <s v="No Discount"/>
    <s v="High Profit Non-Standard Shipping"/>
    <n v="610"/>
  </r>
  <r>
    <n v="25532"/>
    <x v="4"/>
    <n v="0.08"/>
    <n v="122.99"/>
    <n v="70.2"/>
    <n v="1940"/>
    <s v="Eileen McDonald"/>
    <s v="Delivery Truck"/>
    <s v="Home Office"/>
    <s v="Furniture"/>
    <s v="Chairs &amp; Chairmats"/>
    <s v="Jumbo Drum"/>
    <x v="36"/>
    <n v="0.74"/>
    <s v="United States"/>
    <x v="0"/>
    <s v="Utah"/>
    <s v="Draper"/>
    <n v="84020"/>
    <d v="2015-04-19T00:00:00"/>
    <d v="2015-04-24T00:00:00"/>
    <n v="-1867.97"/>
    <n v="10"/>
    <n v="1216.52"/>
    <n v="88871"/>
    <s v="Low"/>
    <s v="Low Risk"/>
    <s v="Discount Applied"/>
    <s v="Other"/>
    <n v="366"/>
  </r>
  <r>
    <n v="20371"/>
    <x v="3"/>
    <n v="0.08"/>
    <n v="90.98"/>
    <n v="56.2"/>
    <n v="1946"/>
    <s v="Teresa Wallace"/>
    <s v="Regular Air"/>
    <s v="Home Office"/>
    <s v="Furniture"/>
    <s v="Office Furnishings"/>
    <s v="Medium Box"/>
    <x v="384"/>
    <n v="0.74"/>
    <s v="United States"/>
    <x v="1"/>
    <s v="Pennsylvania"/>
    <s v="Mount Lebanon"/>
    <n v="15228"/>
    <d v="2015-01-26T00:00:00"/>
    <d v="2015-01-28T00:00:00"/>
    <n v="-1920.9336000000001"/>
    <n v="12"/>
    <n v="1058.3599999999999"/>
    <n v="86331"/>
    <s v="Low"/>
    <s v="Low Risk"/>
    <s v="Discount Applied"/>
    <s v="Other"/>
    <n v="405"/>
  </r>
  <r>
    <n v="20372"/>
    <x v="3"/>
    <n v="7.0000000000000007E-2"/>
    <n v="5.98"/>
    <n v="5.35"/>
    <n v="1946"/>
    <s v="Teresa Wallace"/>
    <s v="Regular Air"/>
    <s v="Home Office"/>
    <s v="Office Supplies"/>
    <s v="Paper"/>
    <s v="Small Box"/>
    <x v="515"/>
    <n v="0.4"/>
    <s v="United States"/>
    <x v="1"/>
    <s v="Pennsylvania"/>
    <s v="Mount Lebanon"/>
    <n v="15228"/>
    <d v="2015-01-26T00:00:00"/>
    <d v="2015-01-28T00:00:00"/>
    <n v="-37.175200000000004"/>
    <n v="3"/>
    <n v="18.309999999999999"/>
    <n v="86331"/>
    <s v="Low"/>
    <s v="Low Risk"/>
    <s v="Discount Applied"/>
    <s v="Other"/>
    <n v="1837"/>
  </r>
  <r>
    <n v="21762"/>
    <x v="4"/>
    <n v="0.05"/>
    <n v="424.21"/>
    <n v="110.2"/>
    <n v="1949"/>
    <s v="Dana Waller"/>
    <s v="Delivery Truck"/>
    <s v="Home Office"/>
    <s v="Furniture"/>
    <s v="Tables"/>
    <s v="Jumbo Box"/>
    <x v="651"/>
    <n v="0.67"/>
    <s v="United States"/>
    <x v="0"/>
    <s v="Montana"/>
    <s v="Bozeman"/>
    <n v="59715"/>
    <d v="2015-02-01T00:00:00"/>
    <d v="2015-02-05T00:00:00"/>
    <n v="-213.40280000000001"/>
    <n v="12"/>
    <n v="4935.22"/>
    <n v="90415"/>
    <s v="Low"/>
    <s v="Low Risk"/>
    <s v="Discount Applied"/>
    <s v="Other"/>
    <n v="95"/>
  </r>
  <r>
    <n v="24793"/>
    <x v="1"/>
    <n v="0.01"/>
    <n v="6.68"/>
    <n v="4.91"/>
    <n v="1950"/>
    <s v="Leslie Shannon"/>
    <s v="Regular Air"/>
    <s v="Home Office"/>
    <s v="Office Supplies"/>
    <s v="Paper"/>
    <s v="Small Box"/>
    <x v="652"/>
    <n v="0.37"/>
    <s v="United States"/>
    <x v="0"/>
    <s v="Montana"/>
    <s v="Butte"/>
    <n v="59750"/>
    <d v="2015-01-06T00:00:00"/>
    <d v="2015-01-08T00:00:00"/>
    <n v="-15.48"/>
    <n v="7"/>
    <n v="51.03"/>
    <n v="90414"/>
    <s v="Low"/>
    <s v="Low Risk"/>
    <s v="Discount Applied"/>
    <s v="Other"/>
    <n v="1529"/>
  </r>
  <r>
    <n v="23378"/>
    <x v="0"/>
    <n v="0.09"/>
    <n v="40.98"/>
    <n v="6.5"/>
    <n v="1956"/>
    <s v="Justin Frank"/>
    <s v="Regular Air"/>
    <s v="Home Office"/>
    <s v="Technology"/>
    <s v="Computer Peripherals"/>
    <s v="Small Box"/>
    <x v="456"/>
    <n v="0.74"/>
    <s v="United States"/>
    <x v="0"/>
    <s v="Colorado"/>
    <s v="Louisville"/>
    <n v="80027"/>
    <d v="2015-06-19T00:00:00"/>
    <d v="2015-06-21T00:00:00"/>
    <n v="-50.244999999999997"/>
    <n v="19"/>
    <n v="746.91"/>
    <n v="89820"/>
    <s v="Low"/>
    <s v="Low Risk"/>
    <s v="Discount Applied"/>
    <s v="Other"/>
    <n v="508"/>
  </r>
  <r>
    <n v="21638"/>
    <x v="0"/>
    <n v="0.09"/>
    <n v="77.510000000000005"/>
    <n v="4"/>
    <n v="1957"/>
    <s v="Ted Crowder"/>
    <s v="Regular Air"/>
    <s v="Home Office"/>
    <s v="Technology"/>
    <s v="Computer Peripherals"/>
    <s v="Small Box"/>
    <x v="624"/>
    <n v="0.76"/>
    <s v="United States"/>
    <x v="2"/>
    <s v="Missouri"/>
    <s v="University City"/>
    <n v="63130"/>
    <d v="2015-04-07T00:00:00"/>
    <d v="2015-04-09T00:00:00"/>
    <n v="-387.1044"/>
    <n v="1"/>
    <n v="77.47"/>
    <n v="89818"/>
    <s v="Low"/>
    <s v="Low Risk"/>
    <s v="Discount Applied"/>
    <s v="Other"/>
    <n v="1353"/>
  </r>
  <r>
    <n v="24640"/>
    <x v="4"/>
    <n v="0.09"/>
    <n v="30.98"/>
    <n v="6.5"/>
    <n v="1958"/>
    <s v="Vickie Martinez"/>
    <s v="Express Air"/>
    <s v="Home Office"/>
    <s v="Technology"/>
    <s v="Computer Peripherals"/>
    <s v="Small Box"/>
    <x v="653"/>
    <n v="0.64"/>
    <s v="United States"/>
    <x v="0"/>
    <s v="Oregon"/>
    <s v="West Linn"/>
    <n v="97068"/>
    <d v="2015-06-18T00:00:00"/>
    <d v="2015-06-22T00:00:00"/>
    <n v="-55.97"/>
    <n v="7"/>
    <n v="204.34"/>
    <n v="89819"/>
    <s v="Low"/>
    <s v="Low Risk"/>
    <s v="Discount Applied"/>
    <s v="Other"/>
    <n v="970"/>
  </r>
  <r>
    <n v="3956"/>
    <x v="2"/>
    <n v="0"/>
    <n v="20.28"/>
    <n v="14.39"/>
    <n v="1959"/>
    <s v="Bonnie Matthews Rowland"/>
    <s v="Regular Air"/>
    <s v="Home Office"/>
    <s v="Furniture"/>
    <s v="Office Furnishings"/>
    <s v="Small Box"/>
    <x v="654"/>
    <n v="0.47"/>
    <s v="United States"/>
    <x v="3"/>
    <s v="Florida"/>
    <s v="Miami"/>
    <n v="33916"/>
    <d v="2015-01-22T00:00:00"/>
    <d v="2015-01-22T00:00:00"/>
    <n v="-66.247299999999996"/>
    <n v="9"/>
    <n v="206.04"/>
    <n v="28225"/>
    <s v="Low"/>
    <s v="Low Risk"/>
    <s v="No Discount"/>
    <s v="Other"/>
    <n v="968"/>
  </r>
  <r>
    <n v="3684"/>
    <x v="4"/>
    <n v="0.02"/>
    <n v="9.99"/>
    <n v="11.59"/>
    <n v="1959"/>
    <s v="Bonnie Matthews Rowland"/>
    <s v="Regular Air"/>
    <s v="Home Office"/>
    <s v="Office Supplies"/>
    <s v="Paper"/>
    <s v="Small Box"/>
    <x v="655"/>
    <n v="0.4"/>
    <s v="United States"/>
    <x v="3"/>
    <s v="Florida"/>
    <s v="Miami"/>
    <n v="33916"/>
    <d v="2015-04-18T00:00:00"/>
    <d v="2015-04-27T00:00:00"/>
    <n v="-171.15770000000001"/>
    <n v="43"/>
    <n v="475.42"/>
    <n v="26342"/>
    <s v="Low"/>
    <s v="Low Risk"/>
    <s v="Discount Applied"/>
    <s v="Other"/>
    <n v="656"/>
  </r>
  <r>
    <n v="3685"/>
    <x v="4"/>
    <n v="0.02"/>
    <n v="48.04"/>
    <n v="5.79"/>
    <n v="1959"/>
    <s v="Bonnie Matthews Rowland"/>
    <s v="Regular Air"/>
    <s v="Home Office"/>
    <s v="Office Supplies"/>
    <s v="Paper"/>
    <s v="Small Box"/>
    <x v="310"/>
    <n v="0.37"/>
    <s v="United States"/>
    <x v="3"/>
    <s v="Florida"/>
    <s v="Miami"/>
    <n v="33916"/>
    <d v="2015-04-18T00:00:00"/>
    <d v="2015-04-23T00:00:00"/>
    <n v="624.23900000000003"/>
    <n v="74"/>
    <n v="3598.82"/>
    <n v="26342"/>
    <s v="High"/>
    <s v="Low Risk"/>
    <s v="Discount Applied"/>
    <s v="Other"/>
    <n v="138"/>
  </r>
  <r>
    <n v="3686"/>
    <x v="4"/>
    <n v="0.04"/>
    <n v="6.68"/>
    <n v="4.91"/>
    <n v="1959"/>
    <s v="Bonnie Matthews Rowland"/>
    <s v="Regular Air"/>
    <s v="Home Office"/>
    <s v="Office Supplies"/>
    <s v="Paper"/>
    <s v="Small Box"/>
    <x v="652"/>
    <n v="0.37"/>
    <s v="United States"/>
    <x v="3"/>
    <s v="Florida"/>
    <s v="Miami"/>
    <n v="33916"/>
    <d v="2015-04-18T00:00:00"/>
    <d v="2015-04-25T00:00:00"/>
    <n v="-14.3241"/>
    <n v="5"/>
    <n v="41.22"/>
    <n v="26342"/>
    <s v="Low"/>
    <s v="Low Risk"/>
    <s v="Discount Applied"/>
    <s v="Other"/>
    <n v="1610"/>
  </r>
  <r>
    <n v="21685"/>
    <x v="4"/>
    <n v="0.02"/>
    <n v="48.04"/>
    <n v="5.79"/>
    <n v="1962"/>
    <s v="Sean Burton"/>
    <s v="Regular Air"/>
    <s v="Home Office"/>
    <s v="Office Supplies"/>
    <s v="Paper"/>
    <s v="Small Box"/>
    <x v="310"/>
    <n v="0.37"/>
    <s v="United States"/>
    <x v="2"/>
    <s v="Michigan"/>
    <s v="Saginaw"/>
    <n v="48601"/>
    <d v="2015-04-18T00:00:00"/>
    <d v="2015-04-23T00:00:00"/>
    <n v="604.01909999999998"/>
    <n v="18"/>
    <n v="875.39"/>
    <n v="88857"/>
    <s v="High"/>
    <s v="Low Risk"/>
    <s v="Discount Applied"/>
    <s v="Other"/>
    <n v="465"/>
  </r>
  <r>
    <n v="21686"/>
    <x v="4"/>
    <n v="0.04"/>
    <n v="6.68"/>
    <n v="4.91"/>
    <n v="1962"/>
    <s v="Sean Burton"/>
    <s v="Regular Air"/>
    <s v="Home Office"/>
    <s v="Office Supplies"/>
    <s v="Paper"/>
    <s v="Small Box"/>
    <x v="652"/>
    <n v="0.37"/>
    <s v="United States"/>
    <x v="2"/>
    <s v="Michigan"/>
    <s v="Saginaw"/>
    <n v="48601"/>
    <d v="2015-04-18T00:00:00"/>
    <d v="2015-04-25T00:00:00"/>
    <n v="-11.631599999999999"/>
    <n v="1"/>
    <n v="8.24"/>
    <n v="88857"/>
    <s v="Low"/>
    <s v="Low Risk"/>
    <s v="Discount Applied"/>
    <s v="Other"/>
    <n v="1924"/>
  </r>
  <r>
    <n v="22488"/>
    <x v="3"/>
    <n v="0.01"/>
    <n v="78.650000000000006"/>
    <n v="13.99"/>
    <n v="1967"/>
    <s v="Carolyn Hoffman"/>
    <s v="Express Air"/>
    <s v="Home Office"/>
    <s v="Office Supplies"/>
    <s v="Appliances"/>
    <s v="Medium Box"/>
    <x v="650"/>
    <n v="0.52"/>
    <s v="United States"/>
    <x v="2"/>
    <s v="Iowa"/>
    <s v="Clinton"/>
    <n v="52732"/>
    <d v="2015-03-18T00:00:00"/>
    <d v="2015-03-19T00:00:00"/>
    <n v="442.36589999999995"/>
    <n v="8"/>
    <n v="641.11"/>
    <n v="89456"/>
    <s v="High"/>
    <s v="Low Risk"/>
    <s v="Discount Applied"/>
    <s v="Other"/>
    <n v="559"/>
  </r>
  <r>
    <n v="26220"/>
    <x v="3"/>
    <n v="0.02"/>
    <n v="11.58"/>
    <n v="5.72"/>
    <n v="1971"/>
    <s v="Marsha Roy"/>
    <s v="Regular Air"/>
    <s v="Home Office"/>
    <s v="Office Supplies"/>
    <s v="Envelopes"/>
    <s v="Small Box"/>
    <x v="240"/>
    <n v="0.35"/>
    <s v="United States"/>
    <x v="3"/>
    <s v="Mississippi"/>
    <s v="Tupelo"/>
    <n v="38801"/>
    <d v="2015-01-18T00:00:00"/>
    <d v="2015-01-19T00:00:00"/>
    <n v="-259.75599999999997"/>
    <n v="3"/>
    <n v="35.479999999999997"/>
    <n v="91550"/>
    <s v="Low"/>
    <s v="Low Risk"/>
    <s v="Discount Applied"/>
    <s v="Other"/>
    <n v="1659"/>
  </r>
  <r>
    <n v="26223"/>
    <x v="3"/>
    <n v="0.05"/>
    <n v="350.99"/>
    <n v="39"/>
    <n v="1972"/>
    <s v="Priscilla Brandon"/>
    <s v="Delivery Truck"/>
    <s v="Home Office"/>
    <s v="Furniture"/>
    <s v="Chairs &amp; Chairmats"/>
    <s v="Jumbo Drum"/>
    <x v="455"/>
    <n v="0.55000000000000004"/>
    <s v="United States"/>
    <x v="1"/>
    <s v="Pennsylvania"/>
    <s v="Willow Grove"/>
    <n v="19090"/>
    <d v="2015-01-18T00:00:00"/>
    <d v="2015-01-20T00:00:00"/>
    <n v="1469.7275999999999"/>
    <n v="6"/>
    <n v="2130.04"/>
    <n v="91550"/>
    <s v="High"/>
    <s v="Low Risk"/>
    <s v="Discount Applied"/>
    <s v="Other"/>
    <n v="227"/>
  </r>
  <r>
    <n v="26224"/>
    <x v="3"/>
    <n v="0.04"/>
    <n v="15.99"/>
    <n v="9.4"/>
    <n v="1972"/>
    <s v="Priscilla Brandon"/>
    <s v="Express Air"/>
    <s v="Home Office"/>
    <s v="Technology"/>
    <s v="Office Machines"/>
    <s v="Small Box"/>
    <x v="616"/>
    <n v="0.49"/>
    <s v="United States"/>
    <x v="1"/>
    <s v="Pennsylvania"/>
    <s v="Willow Grove"/>
    <n v="19090"/>
    <d v="2015-01-18T00:00:00"/>
    <d v="2015-01-20T00:00:00"/>
    <n v="-83.553060000000002"/>
    <n v="5"/>
    <n v="82.8"/>
    <n v="91550"/>
    <s v="Low"/>
    <s v="Low Risk"/>
    <s v="Discount Applied"/>
    <s v="Other"/>
    <n v="1324"/>
  </r>
  <r>
    <n v="18795"/>
    <x v="3"/>
    <n v="0.09"/>
    <n v="20.48"/>
    <n v="6.32"/>
    <n v="1974"/>
    <s v="Robert Brantley"/>
    <s v="Regular Air"/>
    <s v="Home Office"/>
    <s v="Office Supplies"/>
    <s v="Appliances"/>
    <s v="Small Box"/>
    <x v="656"/>
    <n v="0.57999999999999996"/>
    <s v="United States"/>
    <x v="2"/>
    <s v="Michigan"/>
    <s v="Dearborn Heights"/>
    <n v="48127"/>
    <d v="2015-05-20T00:00:00"/>
    <d v="2015-05-21T00:00:00"/>
    <n v="-16.89"/>
    <n v="5"/>
    <n v="99.02"/>
    <n v="89040"/>
    <s v="Low"/>
    <s v="Low Risk"/>
    <s v="Discount Applied"/>
    <s v="Other"/>
    <n v="1245"/>
  </r>
  <r>
    <n v="18796"/>
    <x v="3"/>
    <n v="0.06"/>
    <n v="15.67"/>
    <n v="1.39"/>
    <n v="1974"/>
    <s v="Robert Brantley"/>
    <s v="Regular Air"/>
    <s v="Home Office"/>
    <s v="Office Supplies"/>
    <s v="Envelopes"/>
    <s v="Small Box"/>
    <x v="598"/>
    <n v="0.38"/>
    <s v="United States"/>
    <x v="2"/>
    <s v="Michigan"/>
    <s v="Dearborn Heights"/>
    <n v="48127"/>
    <d v="2015-05-20T00:00:00"/>
    <d v="2015-05-21T00:00:00"/>
    <n v="25.51"/>
    <n v="3"/>
    <n v="46.4"/>
    <n v="89040"/>
    <s v="High"/>
    <s v="Low Risk"/>
    <s v="Discount Applied"/>
    <s v="Other"/>
    <n v="1562"/>
  </r>
  <r>
    <n v="25731"/>
    <x v="2"/>
    <n v="0.05"/>
    <n v="70.98"/>
    <n v="46.74"/>
    <n v="1976"/>
    <s v="Sherri F Vogel"/>
    <s v="Delivery Truck"/>
    <s v="Home Office"/>
    <s v="Furniture"/>
    <s v="Bookcases"/>
    <s v="Jumbo Box"/>
    <x v="311"/>
    <n v="0.56000000000000005"/>
    <s v="United States"/>
    <x v="2"/>
    <s v="Michigan"/>
    <s v="East Lansing"/>
    <n v="48823"/>
    <d v="2015-01-10T00:00:00"/>
    <d v="2015-01-11T00:00:00"/>
    <n v="-850.65239999999994"/>
    <n v="8"/>
    <n v="551.51"/>
    <n v="89039"/>
    <s v="Low"/>
    <s v="Low Risk"/>
    <s v="Discount Applied"/>
    <s v="Other"/>
    <n v="616"/>
  </r>
  <r>
    <n v="25732"/>
    <x v="2"/>
    <n v="0.05"/>
    <n v="11.55"/>
    <n v="2.36"/>
    <n v="1976"/>
    <s v="Sherri F Vogel"/>
    <s v="Regular Air"/>
    <s v="Home Office"/>
    <s v="Office Supplies"/>
    <s v="Pens &amp; Art Supplies"/>
    <s v="Wrap Bag"/>
    <x v="99"/>
    <n v="0.55000000000000004"/>
    <s v="United States"/>
    <x v="2"/>
    <s v="Michigan"/>
    <s v="East Lansing"/>
    <n v="48823"/>
    <d v="2015-01-10T00:00:00"/>
    <d v="2015-01-12T00:00:00"/>
    <n v="98.525099999999981"/>
    <n v="12"/>
    <n v="142.79"/>
    <n v="89039"/>
    <s v="High"/>
    <s v="Low Risk"/>
    <s v="Discount Applied"/>
    <s v="Other"/>
    <n v="1102"/>
  </r>
  <r>
    <n v="24887"/>
    <x v="2"/>
    <n v="0.06"/>
    <n v="40.99"/>
    <n v="17.48"/>
    <n v="1976"/>
    <s v="Sherri F Vogel"/>
    <s v="Regular Air"/>
    <s v="Home Office"/>
    <s v="Office Supplies"/>
    <s v="Paper"/>
    <s v="Small Box"/>
    <x v="399"/>
    <n v="0.36"/>
    <s v="United States"/>
    <x v="2"/>
    <s v="Michigan"/>
    <s v="East Lansing"/>
    <n v="48823"/>
    <d v="2015-03-23T00:00:00"/>
    <d v="2015-03-25T00:00:00"/>
    <n v="214.23"/>
    <n v="14"/>
    <n v="585.08000000000004"/>
    <n v="89041"/>
    <s v="High"/>
    <s v="Low Risk"/>
    <s v="Discount Applied"/>
    <s v="Other"/>
    <n v="594"/>
  </r>
  <r>
    <n v="21692"/>
    <x v="1"/>
    <n v="0.05"/>
    <n v="20.99"/>
    <n v="3.3"/>
    <n v="1979"/>
    <s v="Marianne Weiner Ennis"/>
    <s v="Regular Air"/>
    <s v="Home Office"/>
    <s v="Technology"/>
    <s v="Telephones and Communication"/>
    <s v="Small Pack"/>
    <x v="321"/>
    <n v="0.81"/>
    <s v="United States"/>
    <x v="0"/>
    <s v="Colorado"/>
    <s v="Littleton"/>
    <n v="80122"/>
    <d v="2015-05-05T00:00:00"/>
    <d v="2015-05-06T00:00:00"/>
    <n v="21.883400000000023"/>
    <n v="4"/>
    <n v="72.75"/>
    <n v="87757"/>
    <s v="High"/>
    <s v="Low Risk"/>
    <s v="Discount Applied"/>
    <s v="Other"/>
    <n v="1382"/>
  </r>
  <r>
    <n v="24935"/>
    <x v="1"/>
    <n v="0.1"/>
    <n v="7.37"/>
    <n v="5.53"/>
    <n v="1984"/>
    <s v="Lynne Wilcox"/>
    <s v="Regular Air"/>
    <s v="Home Office"/>
    <s v="Technology"/>
    <s v="Computer Peripherals"/>
    <s v="Small Pack"/>
    <x v="95"/>
    <n v="0.69"/>
    <s v="United States"/>
    <x v="3"/>
    <s v="South Carolina"/>
    <s v="Hilton Head Island"/>
    <n v="29915"/>
    <d v="2015-05-16T00:00:00"/>
    <d v="2015-05-16T00:00:00"/>
    <n v="290.202"/>
    <n v="38"/>
    <n v="269.33"/>
    <n v="91258"/>
    <s v="High"/>
    <s v="Low Risk"/>
    <s v="Discount Applied"/>
    <s v="Other"/>
    <n v="865"/>
  </r>
  <r>
    <n v="20568"/>
    <x v="1"/>
    <n v="0.01"/>
    <n v="15.31"/>
    <n v="8.7799999999999994"/>
    <n v="1986"/>
    <s v="Lynda Rosenthal"/>
    <s v="Regular Air"/>
    <s v="Home Office"/>
    <s v="Office Supplies"/>
    <s v="Storage &amp; Organization"/>
    <s v="Small Box"/>
    <x v="657"/>
    <n v="0.56999999999999995"/>
    <s v="United States"/>
    <x v="2"/>
    <s v="Texas"/>
    <s v="Midland"/>
    <n v="79701"/>
    <d v="2015-05-06T00:00:00"/>
    <d v="2015-05-07T00:00:00"/>
    <n v="12.146000000000008"/>
    <n v="23"/>
    <n v="377"/>
    <n v="90888"/>
    <s v="High"/>
    <s v="Low Risk"/>
    <s v="Discount Applied"/>
    <s v="Other"/>
    <n v="741"/>
  </r>
  <r>
    <n v="20569"/>
    <x v="1"/>
    <n v="0.05"/>
    <n v="7.99"/>
    <n v="5.03"/>
    <n v="1986"/>
    <s v="Lynda Rosenthal"/>
    <s v="Express Air"/>
    <s v="Home Office"/>
    <s v="Technology"/>
    <s v="Telephones and Communication"/>
    <s v="Medium Box"/>
    <x v="145"/>
    <n v="0.6"/>
    <s v="United States"/>
    <x v="2"/>
    <s v="Texas"/>
    <s v="Midland"/>
    <n v="79701"/>
    <d v="2015-05-06T00:00:00"/>
    <d v="2015-05-08T00:00:00"/>
    <n v="5.6870000000000083"/>
    <n v="4"/>
    <n v="42.99"/>
    <n v="90888"/>
    <s v="High"/>
    <s v="Low Risk"/>
    <s v="Discount Applied"/>
    <s v="Other"/>
    <n v="1592"/>
  </r>
  <r>
    <n v="19336"/>
    <x v="0"/>
    <n v="0.05"/>
    <n v="20.98"/>
    <n v="21.2"/>
    <n v="1988"/>
    <s v="Anna Burgess"/>
    <s v="Regular Air"/>
    <s v="Home Office"/>
    <s v="Furniture"/>
    <s v="Office Furnishings"/>
    <s v="Medium Box"/>
    <x v="658"/>
    <n v="0.78"/>
    <s v="United States"/>
    <x v="0"/>
    <s v="Utah"/>
    <s v="Draper"/>
    <n v="84020"/>
    <d v="2015-01-03T00:00:00"/>
    <d v="2015-01-04T00:00:00"/>
    <n v="-181.102"/>
    <n v="3"/>
    <n v="65.69"/>
    <n v="89999"/>
    <s v="Low"/>
    <s v="Low Risk"/>
    <s v="Discount Applied"/>
    <s v="Other"/>
    <n v="1424"/>
  </r>
  <r>
    <n v="22600"/>
    <x v="1"/>
    <n v="0.04"/>
    <n v="355.98"/>
    <n v="58.92"/>
    <n v="1989"/>
    <s v="David Weaver"/>
    <s v="Delivery Truck"/>
    <s v="Home Office"/>
    <s v="Furniture"/>
    <s v="Chairs &amp; Chairmats"/>
    <s v="Jumbo Drum"/>
    <x v="464"/>
    <n v="0.64"/>
    <s v="United States"/>
    <x v="0"/>
    <s v="Utah"/>
    <s v="Holladay"/>
    <n v="84117"/>
    <d v="2015-01-21T00:00:00"/>
    <d v="2015-01-22T00:00:00"/>
    <n v="882.93000000000006"/>
    <n v="8"/>
    <n v="2748.21"/>
    <n v="90000"/>
    <s v="High"/>
    <s v="Low Risk"/>
    <s v="Discount Applied"/>
    <s v="Other"/>
    <n v="172"/>
  </r>
  <r>
    <n v="22601"/>
    <x v="1"/>
    <n v="0.09"/>
    <n v="19.98"/>
    <n v="8.68"/>
    <n v="1989"/>
    <s v="David Weaver"/>
    <s v="Regular Air"/>
    <s v="Home Office"/>
    <s v="Office Supplies"/>
    <s v="Paper"/>
    <s v="Small Box"/>
    <x v="441"/>
    <n v="0.37"/>
    <s v="United States"/>
    <x v="0"/>
    <s v="Utah"/>
    <s v="Holladay"/>
    <n v="84117"/>
    <d v="2015-01-21T00:00:00"/>
    <d v="2015-01-22T00:00:00"/>
    <n v="6.6803999999999988"/>
    <n v="5"/>
    <n v="93.19"/>
    <n v="90000"/>
    <s v="High"/>
    <s v="Low Risk"/>
    <s v="Discount Applied"/>
    <s v="Other"/>
    <n v="1271"/>
  </r>
  <r>
    <n v="20554"/>
    <x v="0"/>
    <n v="0.01"/>
    <n v="30.98"/>
    <n v="6.5"/>
    <n v="1989"/>
    <s v="David Weaver"/>
    <s v="Regular Air"/>
    <s v="Home Office"/>
    <s v="Technology"/>
    <s v="Computer Peripherals"/>
    <s v="Small Box"/>
    <x v="653"/>
    <n v="0.64"/>
    <s v="United States"/>
    <x v="0"/>
    <s v="Utah"/>
    <s v="Holladay"/>
    <n v="84117"/>
    <d v="2015-05-15T00:00:00"/>
    <d v="2015-05-16T00:00:00"/>
    <n v="46.29"/>
    <n v="11"/>
    <n v="363.37"/>
    <n v="90001"/>
    <s v="High"/>
    <s v="Low Risk"/>
    <s v="Discount Applied"/>
    <s v="Other"/>
    <n v="757"/>
  </r>
  <r>
    <n v="20555"/>
    <x v="0"/>
    <n v="0.01"/>
    <n v="40.99"/>
    <n v="19.989999999999998"/>
    <n v="1989"/>
    <s v="David Weaver"/>
    <s v="Regular Air"/>
    <s v="Home Office"/>
    <s v="Office Supplies"/>
    <s v="Paper"/>
    <s v="Small Box"/>
    <x v="659"/>
    <n v="0.36"/>
    <s v="United States"/>
    <x v="0"/>
    <s v="Utah"/>
    <s v="Holladay"/>
    <n v="84117"/>
    <d v="2015-05-15T00:00:00"/>
    <d v="2015-05-18T00:00:00"/>
    <n v="177.79"/>
    <n v="11"/>
    <n v="480.75"/>
    <n v="90001"/>
    <s v="High"/>
    <s v="Low Risk"/>
    <s v="Discount Applied"/>
    <s v="Other"/>
    <n v="651"/>
  </r>
  <r>
    <n v="21723"/>
    <x v="3"/>
    <n v="0.1"/>
    <n v="1.6"/>
    <n v="1.29"/>
    <n v="1989"/>
    <s v="David Weaver"/>
    <s v="Regular Air"/>
    <s v="Home Office"/>
    <s v="Office Supplies"/>
    <s v="Pens &amp; Art Supplies"/>
    <s v="Wrap Bag"/>
    <x v="660"/>
    <n v="0.42"/>
    <s v="United States"/>
    <x v="0"/>
    <s v="Utah"/>
    <s v="Holladay"/>
    <n v="84117"/>
    <d v="2015-04-30T00:00:00"/>
    <d v="2015-04-30T00:00:00"/>
    <n v="-14.990400000000001"/>
    <n v="11"/>
    <n v="16.88"/>
    <n v="90003"/>
    <s v="Low"/>
    <s v="Low Risk"/>
    <s v="Discount Applied"/>
    <s v="Other"/>
    <n v="1849"/>
  </r>
  <r>
    <n v="25417"/>
    <x v="3"/>
    <n v="0"/>
    <n v="47.9"/>
    <n v="5.86"/>
    <n v="1991"/>
    <s v="Paula Hubbard"/>
    <s v="Regular Air"/>
    <s v="Home Office"/>
    <s v="Office Supplies"/>
    <s v="Paper"/>
    <s v="Small Box"/>
    <x v="661"/>
    <n v="0.37"/>
    <s v="United States"/>
    <x v="0"/>
    <s v="Utah"/>
    <s v="Kearns"/>
    <n v="84118"/>
    <d v="2015-02-22T00:00:00"/>
    <d v="2015-02-24T00:00:00"/>
    <n v="638.38109999999995"/>
    <n v="18"/>
    <n v="925.19"/>
    <n v="90002"/>
    <s v="High"/>
    <s v="Low Risk"/>
    <s v="No Discount"/>
    <s v="High Profit Non-Standard Shipping"/>
    <n v="444"/>
  </r>
  <r>
    <n v="19797"/>
    <x v="1"/>
    <n v="0.1"/>
    <n v="125.99"/>
    <n v="8.99"/>
    <n v="1997"/>
    <s v="Harriet Bowman"/>
    <s v="Regular Air"/>
    <s v="Home Office"/>
    <s v="Technology"/>
    <s v="Telephones and Communication"/>
    <s v="Small Box"/>
    <x v="322"/>
    <n v="0.56999999999999995"/>
    <s v="United States"/>
    <x v="3"/>
    <s v="South Carolina"/>
    <s v="Hilton Head Island"/>
    <n v="29915"/>
    <d v="2015-01-25T00:00:00"/>
    <d v="2015-01-28T00:00:00"/>
    <n v="17.652000000000001"/>
    <n v="4"/>
    <n v="408.66"/>
    <n v="90333"/>
    <s v="High"/>
    <s v="Low Risk"/>
    <s v="Discount Applied"/>
    <s v="Other"/>
    <n v="710"/>
  </r>
  <r>
    <n v="19581"/>
    <x v="3"/>
    <n v="0.01"/>
    <n v="16.48"/>
    <n v="1.99"/>
    <n v="1997"/>
    <s v="Harriet Bowman"/>
    <s v="Regular Air"/>
    <s v="Home Office"/>
    <s v="Technology"/>
    <s v="Computer Peripherals"/>
    <s v="Small Pack"/>
    <x v="524"/>
    <n v="0.42"/>
    <s v="United States"/>
    <x v="3"/>
    <s v="South Carolina"/>
    <s v="Hilton Head Island"/>
    <n v="29915"/>
    <d v="2015-05-07T00:00:00"/>
    <d v="2015-05-08T00:00:00"/>
    <n v="739.67399999999998"/>
    <n v="7"/>
    <n v="122.93"/>
    <n v="90334"/>
    <s v="High"/>
    <s v="Low Risk"/>
    <s v="Discount Applied"/>
    <s v="Other"/>
    <n v="1157"/>
  </r>
  <r>
    <n v="21003"/>
    <x v="4"/>
    <n v="0"/>
    <n v="24.92"/>
    <n v="12.98"/>
    <n v="1997"/>
    <s v="Harriet Bowman"/>
    <s v="Regular Air"/>
    <s v="Home Office"/>
    <s v="Office Supplies"/>
    <s v="Binders and Binder Accessories"/>
    <s v="Small Box"/>
    <x v="662"/>
    <n v="0.39"/>
    <s v="United States"/>
    <x v="3"/>
    <s v="South Carolina"/>
    <s v="Hilton Head Island"/>
    <n v="29915"/>
    <d v="2015-06-02T00:00:00"/>
    <d v="2015-06-02T00:00:00"/>
    <n v="-23.155999999999999"/>
    <n v="1"/>
    <n v="32.659999999999997"/>
    <n v="90335"/>
    <s v="Low"/>
    <s v="Low Risk"/>
    <s v="No Discount"/>
    <s v="Other"/>
    <n v="1688"/>
  </r>
  <r>
    <n v="20392"/>
    <x v="1"/>
    <n v="0.06"/>
    <n v="4.42"/>
    <n v="4.99"/>
    <n v="1998"/>
    <s v="Judy Frazier"/>
    <s v="Regular Air"/>
    <s v="Home Office"/>
    <s v="Office Supplies"/>
    <s v="Envelopes"/>
    <s v="Small Box"/>
    <x v="7"/>
    <n v="0.38"/>
    <s v="United States"/>
    <x v="1"/>
    <s v="New York"/>
    <s v="East Massapequa"/>
    <n v="11758"/>
    <d v="2015-06-03T00:00:00"/>
    <d v="2015-06-05T00:00:00"/>
    <n v="-10.435"/>
    <n v="3"/>
    <n v="14.85"/>
    <n v="90568"/>
    <s v="Low"/>
    <s v="Low Risk"/>
    <s v="Discount Applied"/>
    <s v="Other"/>
    <n v="1865"/>
  </r>
  <r>
    <n v="24075"/>
    <x v="3"/>
    <n v="0.06"/>
    <n v="4.24"/>
    <n v="5.41"/>
    <n v="2004"/>
    <s v="James Dickinson Ball"/>
    <s v="Regular Air"/>
    <s v="Home Office"/>
    <s v="Office Supplies"/>
    <s v="Binders and Binder Accessories"/>
    <s v="Small Box"/>
    <x v="21"/>
    <n v="0.35"/>
    <s v="United States"/>
    <x v="0"/>
    <s v="Montana"/>
    <s v="Bozeman"/>
    <n v="59715"/>
    <d v="2015-04-17T00:00:00"/>
    <d v="2015-04-19T00:00:00"/>
    <n v="-78.916679999999999"/>
    <n v="10"/>
    <n v="45"/>
    <n v="91277"/>
    <s v="Low"/>
    <s v="Low Risk"/>
    <s v="Discount Applied"/>
    <s v="Other"/>
    <n v="1574"/>
  </r>
  <r>
    <n v="24076"/>
    <x v="3"/>
    <n v="0.04"/>
    <n v="6783.02"/>
    <n v="24.49"/>
    <n v="2004"/>
    <s v="James Dickinson Ball"/>
    <s v="Regular Air"/>
    <s v="Home Office"/>
    <s v="Technology"/>
    <s v="Office Machines"/>
    <s v="Large Box"/>
    <x v="458"/>
    <n v="0.39"/>
    <s v="United States"/>
    <x v="0"/>
    <s v="Montana"/>
    <s v="Bozeman"/>
    <n v="59715"/>
    <d v="2015-04-17T00:00:00"/>
    <d v="2015-04-19T00:00:00"/>
    <n v="-13562.637407999999"/>
    <n v="1"/>
    <n v="6569.07"/>
    <n v="91277"/>
    <s v="Low"/>
    <s v="Low Risk"/>
    <s v="Discount Applied"/>
    <s v="Other"/>
    <n v="63"/>
  </r>
  <r>
    <n v="25251"/>
    <x v="1"/>
    <n v="0.03"/>
    <n v="5.78"/>
    <n v="5.37"/>
    <n v="2006"/>
    <s v="Cynthia Khan"/>
    <s v="Regular Air"/>
    <s v="Home Office"/>
    <s v="Office Supplies"/>
    <s v="Paper"/>
    <s v="Small Box"/>
    <x v="663"/>
    <n v="0.36"/>
    <s v="United States"/>
    <x v="0"/>
    <s v="Colorado"/>
    <s v="Durango"/>
    <n v="81301"/>
    <d v="2015-03-05T00:00:00"/>
    <d v="2015-03-06T00:00:00"/>
    <n v="-63.35"/>
    <n v="15"/>
    <n v="88.22"/>
    <n v="88798"/>
    <s v="Low"/>
    <s v="Low Risk"/>
    <s v="Discount Applied"/>
    <s v="Other"/>
    <n v="1293"/>
  </r>
  <r>
    <n v="20006"/>
    <x v="3"/>
    <n v="0.1"/>
    <n v="10.48"/>
    <n v="2.89"/>
    <n v="2016"/>
    <s v="Wayne Bean"/>
    <s v="Regular Air"/>
    <s v="Home Office"/>
    <s v="Office Supplies"/>
    <s v="Pens &amp; Art Supplies"/>
    <s v="Small Pack"/>
    <x v="626"/>
    <n v="0.6"/>
    <s v="United States"/>
    <x v="2"/>
    <s v="Michigan"/>
    <s v="Southgate"/>
    <n v="48195"/>
    <d v="2015-06-18T00:00:00"/>
    <d v="2015-06-19T00:00:00"/>
    <n v="-8.9039999999999999"/>
    <n v="4"/>
    <n v="40.29"/>
    <n v="86874"/>
    <s v="Low"/>
    <s v="Low Risk"/>
    <s v="Discount Applied"/>
    <s v="Other"/>
    <n v="1617"/>
  </r>
  <r>
    <n v="18989"/>
    <x v="0"/>
    <n v="7.0000000000000007E-2"/>
    <n v="39.479999999999997"/>
    <n v="1.99"/>
    <n v="2014"/>
    <s v="Cathy Simon"/>
    <s v="Regular Air"/>
    <s v="Home Office"/>
    <s v="Technology"/>
    <s v="Computer Peripherals"/>
    <s v="Small Pack"/>
    <x v="246"/>
    <n v="0.54"/>
    <s v="United States"/>
    <x v="2"/>
    <s v="Iowa"/>
    <s v="Council Bluffs"/>
    <n v="51503"/>
    <d v="2015-03-22T00:00:00"/>
    <d v="2015-03-24T00:00:00"/>
    <n v="88.72"/>
    <n v="4"/>
    <n v="151.27000000000001"/>
    <n v="88367"/>
    <s v="High"/>
    <s v="Low Risk"/>
    <s v="Discount Applied"/>
    <s v="Other"/>
    <n v="1083"/>
  </r>
  <r>
    <n v="18990"/>
    <x v="0"/>
    <n v="0"/>
    <n v="4.91"/>
    <n v="0.5"/>
    <n v="2014"/>
    <s v="Cathy Simon"/>
    <s v="Regular Air"/>
    <s v="Home Office"/>
    <s v="Office Supplies"/>
    <s v="Labels"/>
    <s v="Small Box"/>
    <x v="41"/>
    <n v="0.36"/>
    <s v="United States"/>
    <x v="2"/>
    <s v="Iowa"/>
    <s v="Council Bluffs"/>
    <n v="51503"/>
    <d v="2015-03-22T00:00:00"/>
    <d v="2015-03-24T00:00:00"/>
    <n v="7.2518999999999991"/>
    <n v="2"/>
    <n v="10.51"/>
    <n v="88367"/>
    <s v="High"/>
    <s v="Low Risk"/>
    <s v="No Discount"/>
    <s v="Other"/>
    <n v="1900"/>
  </r>
  <r>
    <n v="21573"/>
    <x v="2"/>
    <n v="0.06"/>
    <n v="6.48"/>
    <n v="7.49"/>
    <n v="2014"/>
    <s v="Cathy Simon"/>
    <s v="Regular Air"/>
    <s v="Home Office"/>
    <s v="Office Supplies"/>
    <s v="Paper"/>
    <s v="Small Box"/>
    <x v="664"/>
    <n v="0.37"/>
    <s v="United States"/>
    <x v="2"/>
    <s v="Iowa"/>
    <s v="Council Bluffs"/>
    <n v="51503"/>
    <d v="2015-04-04T00:00:00"/>
    <d v="2015-04-04T00:00:00"/>
    <n v="-191.49"/>
    <n v="12"/>
    <n v="74.930000000000007"/>
    <n v="88368"/>
    <s v="Low"/>
    <s v="Low Risk"/>
    <s v="Discount Applied"/>
    <s v="Other"/>
    <n v="1365"/>
  </r>
  <r>
    <n v="25557"/>
    <x v="2"/>
    <n v="0.02"/>
    <n v="120.98"/>
    <n v="58.64"/>
    <n v="2020"/>
    <s v="Erika Jordan"/>
    <s v="Delivery Truck"/>
    <s v="Home Office"/>
    <s v="Furniture"/>
    <s v="Bookcases"/>
    <s v="Jumbo Box"/>
    <x v="665"/>
    <n v="0.75"/>
    <s v="United States"/>
    <x v="1"/>
    <s v="Pennsylvania"/>
    <s v="Plum"/>
    <n v="15239"/>
    <d v="2015-02-13T00:00:00"/>
    <d v="2015-02-15T00:00:00"/>
    <n v="-1330.5"/>
    <n v="11"/>
    <n v="1370.99"/>
    <n v="86933"/>
    <s v="Low"/>
    <s v="Low Risk"/>
    <s v="Discount Applied"/>
    <s v="Other"/>
    <n v="335"/>
  </r>
  <r>
    <n v="22145"/>
    <x v="2"/>
    <n v="0.04"/>
    <n v="120.97"/>
    <n v="7.11"/>
    <n v="2030"/>
    <s v="Lindsay O'Connell"/>
    <s v="Regular Air"/>
    <s v="Home Office"/>
    <s v="Technology"/>
    <s v="Office Machines"/>
    <s v="Medium Box"/>
    <x v="666"/>
    <n v="0.36"/>
    <s v="United States"/>
    <x v="2"/>
    <s v="Texas"/>
    <s v="Greenville"/>
    <n v="75401"/>
    <d v="2015-03-17T00:00:00"/>
    <d v="2015-03-17T00:00:00"/>
    <n v="1320.5495999999998"/>
    <n v="16"/>
    <n v="1913.84"/>
    <n v="91059"/>
    <s v="High"/>
    <s v="Low Risk"/>
    <s v="Discount Applied"/>
    <s v="Other"/>
    <n v="252"/>
  </r>
  <r>
    <n v="22146"/>
    <x v="2"/>
    <n v="0"/>
    <n v="195.99"/>
    <n v="4.2"/>
    <n v="2030"/>
    <s v="Lindsay O'Connell"/>
    <s v="Regular Air"/>
    <s v="Home Office"/>
    <s v="Technology"/>
    <s v="Telephones and Communication"/>
    <s v="Small Box"/>
    <x v="667"/>
    <n v="0.6"/>
    <s v="United States"/>
    <x v="2"/>
    <s v="Texas"/>
    <s v="Greenville"/>
    <n v="75401"/>
    <d v="2015-03-17T00:00:00"/>
    <d v="2015-03-19T00:00:00"/>
    <n v="1585.5030000000002"/>
    <n v="16"/>
    <n v="2692.12"/>
    <n v="91059"/>
    <s v="High"/>
    <s v="Low Risk"/>
    <s v="No Discount"/>
    <s v="High Profit Non-Standard Shipping"/>
    <n v="176"/>
  </r>
  <r>
    <n v="20654"/>
    <x v="3"/>
    <n v="0.03"/>
    <n v="55.98"/>
    <n v="4.8600000000000003"/>
    <n v="2030"/>
    <s v="Lindsay O'Connell"/>
    <s v="Regular Air"/>
    <s v="Home Office"/>
    <s v="Office Supplies"/>
    <s v="Paper"/>
    <s v="Small Box"/>
    <x v="209"/>
    <n v="0.36"/>
    <s v="United States"/>
    <x v="2"/>
    <s v="Texas"/>
    <s v="Greenville"/>
    <n v="75401"/>
    <d v="2015-03-18T00:00:00"/>
    <d v="2015-03-20T00:00:00"/>
    <n v="526.04219999999998"/>
    <n v="13"/>
    <n v="762.38"/>
    <n v="91060"/>
    <s v="High"/>
    <s v="Low Risk"/>
    <s v="Discount Applied"/>
    <s v="Other"/>
    <n v="501"/>
  </r>
  <r>
    <n v="25918"/>
    <x v="2"/>
    <n v="0.1"/>
    <n v="1.89"/>
    <n v="0.76"/>
    <n v="2035"/>
    <s v="Jon Ward"/>
    <s v="Regular Air"/>
    <s v="Home Office"/>
    <s v="Office Supplies"/>
    <s v="Rubber Bands"/>
    <s v="Wrap Bag"/>
    <x v="668"/>
    <n v="0.83"/>
    <s v="United States"/>
    <x v="3"/>
    <s v="Florida"/>
    <s v="Palm Beach Gardens"/>
    <n v="33403"/>
    <d v="2015-05-18T00:00:00"/>
    <d v="2015-05-20T00:00:00"/>
    <n v="-40.432000000000002"/>
    <n v="20"/>
    <n v="36.72"/>
    <n v="87117"/>
    <s v="Low"/>
    <s v="Low Risk"/>
    <s v="Discount Applied"/>
    <s v="Other"/>
    <n v="1650"/>
  </r>
  <r>
    <n v="19733"/>
    <x v="1"/>
    <n v="0"/>
    <n v="73.98"/>
    <n v="14.52"/>
    <n v="2037"/>
    <s v="Lynda Herman"/>
    <s v="Regular Air"/>
    <s v="Home Office"/>
    <s v="Technology"/>
    <s v="Computer Peripherals"/>
    <s v="Small Box"/>
    <x v="414"/>
    <n v="0.65"/>
    <s v="United States"/>
    <x v="0"/>
    <s v="Montana"/>
    <s v="Bozeman"/>
    <n v="59715"/>
    <d v="2015-03-12T00:00:00"/>
    <d v="2015-03-14T00:00:00"/>
    <n v="-88.61"/>
    <n v="4"/>
    <n v="305.70999999999998"/>
    <n v="89333"/>
    <s v="Low"/>
    <s v="Low Risk"/>
    <s v="No Discount"/>
    <s v="Other"/>
    <n v="814"/>
  </r>
  <r>
    <n v="22018"/>
    <x v="0"/>
    <n v="0.06"/>
    <n v="40.99"/>
    <n v="17.48"/>
    <n v="2038"/>
    <s v="Peter Adams"/>
    <s v="Regular Air"/>
    <s v="Home Office"/>
    <s v="Office Supplies"/>
    <s v="Paper"/>
    <s v="Small Box"/>
    <x v="399"/>
    <n v="0.36"/>
    <s v="United States"/>
    <x v="1"/>
    <s v="New York"/>
    <s v="Mount Vernon"/>
    <n v="10550"/>
    <d v="2015-04-21T00:00:00"/>
    <d v="2015-04-21T00:00:00"/>
    <n v="109.16"/>
    <n v="7"/>
    <n v="277.12"/>
    <n v="89334"/>
    <s v="High"/>
    <s v="Low Risk"/>
    <s v="Discount Applied"/>
    <s v="Other"/>
    <n v="854"/>
  </r>
  <r>
    <n v="24731"/>
    <x v="4"/>
    <n v="0.09"/>
    <n v="20.99"/>
    <n v="2.5"/>
    <n v="2044"/>
    <s v="Jay Simon"/>
    <s v="Regular Air"/>
    <s v="Home Office"/>
    <s v="Technology"/>
    <s v="Telephones and Communication"/>
    <s v="Wrap Bag"/>
    <x v="427"/>
    <n v="0.81"/>
    <s v="United States"/>
    <x v="3"/>
    <s v="Arkansas"/>
    <s v="Rogers"/>
    <n v="72756"/>
    <d v="2015-06-24T00:00:00"/>
    <d v="2015-07-01T00:00:00"/>
    <n v="-136.12200000000001"/>
    <n v="6"/>
    <n v="100.11"/>
    <n v="88692"/>
    <s v="Low"/>
    <s v="Low Risk"/>
    <s v="Discount Applied"/>
    <s v="Other"/>
    <n v="1237"/>
  </r>
  <r>
    <n v="22970"/>
    <x v="2"/>
    <n v="0.04"/>
    <n v="4.28"/>
    <n v="5.68"/>
    <n v="2046"/>
    <s v="Eileen Schwartz"/>
    <s v="Regular Air"/>
    <s v="Home Office"/>
    <s v="Office Supplies"/>
    <s v="Paper"/>
    <s v="Small Box"/>
    <x v="669"/>
    <n v="0.4"/>
    <s v="United States"/>
    <x v="2"/>
    <s v="Kansas"/>
    <s v="Liberal"/>
    <n v="67901"/>
    <d v="2015-06-12T00:00:00"/>
    <d v="2015-06-14T00:00:00"/>
    <n v="-27.375"/>
    <n v="7"/>
    <n v="31.54"/>
    <n v="88219"/>
    <s v="Low"/>
    <s v="Low Risk"/>
    <s v="Discount Applied"/>
    <s v="Other"/>
    <n v="1700"/>
  </r>
  <r>
    <n v="22971"/>
    <x v="2"/>
    <n v="0.06"/>
    <n v="376.13"/>
    <n v="85.63"/>
    <n v="2046"/>
    <s v="Eileen Schwartz"/>
    <s v="Delivery Truck"/>
    <s v="Home Office"/>
    <s v="Furniture"/>
    <s v="Tables"/>
    <s v="Jumbo Box"/>
    <x v="670"/>
    <n v="0.74"/>
    <s v="United States"/>
    <x v="2"/>
    <s v="Kansas"/>
    <s v="Liberal"/>
    <n v="67901"/>
    <d v="2015-06-12T00:00:00"/>
    <d v="2015-06-14T00:00:00"/>
    <n v="-435.75749999999999"/>
    <n v="13"/>
    <n v="4634.6899999999996"/>
    <n v="88219"/>
    <s v="Low"/>
    <s v="Low Risk"/>
    <s v="Discount Applied"/>
    <s v="Other"/>
    <n v="105"/>
  </r>
  <r>
    <n v="22972"/>
    <x v="2"/>
    <n v="0.06"/>
    <n v="424.21"/>
    <n v="110.2"/>
    <n v="2046"/>
    <s v="Eileen Schwartz"/>
    <s v="Delivery Truck"/>
    <s v="Home Office"/>
    <s v="Furniture"/>
    <s v="Tables"/>
    <s v="Jumbo Box"/>
    <x v="651"/>
    <n v="0.67"/>
    <s v="United States"/>
    <x v="2"/>
    <s v="Kansas"/>
    <s v="Liberal"/>
    <n v="67901"/>
    <d v="2015-06-12T00:00:00"/>
    <d v="2015-06-13T00:00:00"/>
    <n v="682.53"/>
    <n v="17"/>
    <n v="7304.03"/>
    <n v="88219"/>
    <s v="High"/>
    <s v="Low Risk"/>
    <s v="Discount Applied"/>
    <s v="Other"/>
    <n v="47"/>
  </r>
  <r>
    <n v="22973"/>
    <x v="2"/>
    <n v="0.06"/>
    <n v="195.99"/>
    <n v="8.99"/>
    <n v="2046"/>
    <s v="Eileen Schwartz"/>
    <s v="Regular Air"/>
    <s v="Home Office"/>
    <s v="Technology"/>
    <s v="Telephones and Communication"/>
    <s v="Small Box"/>
    <x v="258"/>
    <n v="0.6"/>
    <s v="United States"/>
    <x v="2"/>
    <s v="Kansas"/>
    <s v="Liberal"/>
    <n v="67901"/>
    <d v="2015-06-12T00:00:00"/>
    <d v="2015-06-14T00:00:00"/>
    <n v="-277.22200000000004"/>
    <n v="4"/>
    <n v="632.65"/>
    <n v="88219"/>
    <s v="Low"/>
    <s v="Low Risk"/>
    <s v="Discount Applied"/>
    <s v="Other"/>
    <n v="564"/>
  </r>
  <r>
    <n v="18497"/>
    <x v="0"/>
    <n v="0.03"/>
    <n v="15.28"/>
    <n v="1.99"/>
    <n v="2049"/>
    <s v="Kenneth Pollock"/>
    <s v="Regular Air"/>
    <s v="Home Office"/>
    <s v="Technology"/>
    <s v="Computer Peripherals"/>
    <s v="Small Pack"/>
    <x v="108"/>
    <n v="0.42"/>
    <s v="United States"/>
    <x v="3"/>
    <s v="Virginia"/>
    <s v="Harrisonburg"/>
    <n v="22801"/>
    <d v="2015-06-21T00:00:00"/>
    <d v="2015-06-23T00:00:00"/>
    <n v="-266.68600000000004"/>
    <n v="19"/>
    <n v="290.98"/>
    <n v="88220"/>
    <s v="Low"/>
    <s v="Low Risk"/>
    <s v="Discount Applied"/>
    <s v="Other"/>
    <n v="830"/>
  </r>
  <r>
    <n v="18498"/>
    <x v="0"/>
    <n v="0.09"/>
    <n v="1.76"/>
    <n v="0.7"/>
    <n v="2049"/>
    <s v="Kenneth Pollock"/>
    <s v="Regular Air"/>
    <s v="Home Office"/>
    <s v="Office Supplies"/>
    <s v="Pens &amp; Art Supplies"/>
    <s v="Wrap Bag"/>
    <x v="671"/>
    <n v="0.56000000000000005"/>
    <s v="United States"/>
    <x v="3"/>
    <s v="Virginia"/>
    <s v="Harrisonburg"/>
    <n v="22801"/>
    <d v="2015-06-21T00:00:00"/>
    <d v="2015-06-24T00:00:00"/>
    <n v="-12.277999999999999"/>
    <n v="13"/>
    <n v="21.77"/>
    <n v="88220"/>
    <s v="Low"/>
    <s v="Low Risk"/>
    <s v="Discount Applied"/>
    <s v="Other"/>
    <n v="1793"/>
  </r>
  <r>
    <n v="18251"/>
    <x v="1"/>
    <n v="7.0000000000000007E-2"/>
    <n v="31.78"/>
    <n v="1.99"/>
    <n v="2052"/>
    <s v="Francis Kendall"/>
    <s v="Regular Air"/>
    <s v="Home Office"/>
    <s v="Technology"/>
    <s v="Computer Peripherals"/>
    <s v="Small Pack"/>
    <x v="323"/>
    <n v="0.42"/>
    <s v="United States"/>
    <x v="0"/>
    <s v="New Mexico"/>
    <s v="Albuquerque"/>
    <n v="87105"/>
    <d v="2015-02-19T00:00:00"/>
    <d v="2015-02-21T00:00:00"/>
    <n v="265.11180000000002"/>
    <n v="13"/>
    <n v="384.22"/>
    <n v="87234"/>
    <s v="High"/>
    <s v="Low Risk"/>
    <s v="Discount Applied"/>
    <s v="Other"/>
    <n v="729"/>
  </r>
  <r>
    <n v="18252"/>
    <x v="1"/>
    <n v="0"/>
    <n v="5.98"/>
    <n v="2.5"/>
    <n v="2052"/>
    <s v="Francis Kendall"/>
    <s v="Regular Air"/>
    <s v="Home Office"/>
    <s v="Office Supplies"/>
    <s v="Envelopes"/>
    <s v="Small Box"/>
    <x v="70"/>
    <n v="0.36"/>
    <s v="United States"/>
    <x v="0"/>
    <s v="New Mexico"/>
    <s v="Albuquerque"/>
    <n v="87105"/>
    <d v="2015-02-19T00:00:00"/>
    <d v="2015-02-20T00:00:00"/>
    <n v="9.5608000000000004"/>
    <n v="5"/>
    <n v="31.64"/>
    <n v="87234"/>
    <s v="High"/>
    <s v="Low Risk"/>
    <s v="No Discount"/>
    <s v="Other"/>
    <n v="1698"/>
  </r>
  <r>
    <n v="18253"/>
    <x v="1"/>
    <n v="0.1"/>
    <n v="35.99"/>
    <n v="1.1000000000000001"/>
    <n v="2052"/>
    <s v="Francis Kendall"/>
    <s v="Express Air"/>
    <s v="Home Office"/>
    <s v="Technology"/>
    <s v="Telephones and Communication"/>
    <s v="Small Box"/>
    <x v="337"/>
    <n v="0.55000000000000004"/>
    <s v="United States"/>
    <x v="0"/>
    <s v="New Mexico"/>
    <s v="Albuquerque"/>
    <n v="87105"/>
    <d v="2015-02-19T00:00:00"/>
    <d v="2015-02-20T00:00:00"/>
    <n v="390.09839999999997"/>
    <n v="19"/>
    <n v="565.36"/>
    <n v="87234"/>
    <s v="High"/>
    <s v="Low Risk"/>
    <s v="Discount Applied"/>
    <s v="Other"/>
    <n v="605"/>
  </r>
  <r>
    <n v="20481"/>
    <x v="3"/>
    <n v="7.0000000000000007E-2"/>
    <n v="5.98"/>
    <n v="5.46"/>
    <n v="2058"/>
    <s v="Louise Webster Sharma"/>
    <s v="Regular Air"/>
    <s v="Home Office"/>
    <s v="Office Supplies"/>
    <s v="Paper"/>
    <s v="Small Box"/>
    <x v="381"/>
    <n v="0.36"/>
    <s v="United States"/>
    <x v="3"/>
    <s v="North Carolina"/>
    <s v="Hickory"/>
    <n v="28601"/>
    <d v="2015-02-13T00:00:00"/>
    <d v="2015-02-15T00:00:00"/>
    <n v="46.65"/>
    <n v="5"/>
    <n v="32.76"/>
    <n v="88040"/>
    <s v="High"/>
    <s v="Low Risk"/>
    <s v="Discount Applied"/>
    <s v="Other"/>
    <n v="1687"/>
  </r>
  <r>
    <n v="23499"/>
    <x v="1"/>
    <n v="0.09"/>
    <n v="28.48"/>
    <n v="1.99"/>
    <n v="2059"/>
    <s v="Nathan Newton"/>
    <s v="Regular Air"/>
    <s v="Home Office"/>
    <s v="Technology"/>
    <s v="Computer Peripherals"/>
    <s v="Small Pack"/>
    <x v="137"/>
    <n v="0.4"/>
    <s v="United States"/>
    <x v="3"/>
    <s v="North Carolina"/>
    <s v="High Point"/>
    <n v="27260"/>
    <d v="2015-01-17T00:00:00"/>
    <d v="2015-01-18T00:00:00"/>
    <n v="-1250.7460000000001"/>
    <n v="13"/>
    <n v="336.92"/>
    <n v="88039"/>
    <s v="Low"/>
    <s v="Low Risk"/>
    <s v="Discount Applied"/>
    <s v="Other"/>
    <n v="784"/>
  </r>
  <r>
    <n v="21632"/>
    <x v="2"/>
    <n v="0.1"/>
    <n v="9.85"/>
    <n v="4.82"/>
    <n v="2059"/>
    <s v="Nathan Newton"/>
    <s v="Regular Air"/>
    <s v="Home Office"/>
    <s v="Office Supplies"/>
    <s v="Pens &amp; Art Supplies"/>
    <s v="Wrap Bag"/>
    <x v="672"/>
    <n v="0.47"/>
    <s v="United States"/>
    <x v="3"/>
    <s v="North Carolina"/>
    <s v="High Point"/>
    <n v="27260"/>
    <d v="2015-03-27T00:00:00"/>
    <d v="2015-03-28T00:00:00"/>
    <n v="374.904"/>
    <n v="12"/>
    <n v="114.91"/>
    <n v="88041"/>
    <s v="High"/>
    <s v="Low Risk"/>
    <s v="Discount Applied"/>
    <s v="Other"/>
    <n v="1186"/>
  </r>
  <r>
    <n v="21633"/>
    <x v="2"/>
    <n v="0.04"/>
    <n v="125.99"/>
    <n v="7.69"/>
    <n v="2059"/>
    <s v="Nathan Newton"/>
    <s v="Regular Air"/>
    <s v="Home Office"/>
    <s v="Technology"/>
    <s v="Telephones and Communication"/>
    <s v="Small Box"/>
    <x v="442"/>
    <n v="0.57999999999999996"/>
    <s v="United States"/>
    <x v="3"/>
    <s v="North Carolina"/>
    <s v="High Point"/>
    <n v="27260"/>
    <d v="2015-03-27T00:00:00"/>
    <d v="2015-03-28T00:00:00"/>
    <n v="-528.83600000000001"/>
    <n v="9"/>
    <n v="934.52"/>
    <n v="88041"/>
    <s v="Low"/>
    <s v="Low Risk"/>
    <s v="Discount Applied"/>
    <s v="Other"/>
    <n v="439"/>
  </r>
  <r>
    <n v="20841"/>
    <x v="3"/>
    <n v="0.02"/>
    <n v="240.98"/>
    <n v="60.2"/>
    <n v="2061"/>
    <s v="Marianne Carey"/>
    <s v="Delivery Truck"/>
    <s v="Home Office"/>
    <s v="Furniture"/>
    <s v="Bookcases"/>
    <s v="Jumbo Box"/>
    <x v="673"/>
    <n v="0.56000000000000005"/>
    <s v="United States"/>
    <x v="2"/>
    <s v="Nebraska"/>
    <s v="North Platte"/>
    <n v="69101"/>
    <d v="2015-01-29T00:00:00"/>
    <d v="2015-01-31T00:00:00"/>
    <n v="-272.71320000000003"/>
    <n v="1"/>
    <n v="260.66000000000003"/>
    <n v="87146"/>
    <s v="Low"/>
    <s v="Low Risk"/>
    <s v="Discount Applied"/>
    <s v="Other"/>
    <n v="880"/>
  </r>
  <r>
    <n v="20840"/>
    <x v="3"/>
    <n v="0.02"/>
    <n v="420.98"/>
    <n v="19.989999999999998"/>
    <n v="2062"/>
    <s v="Alfred Singh"/>
    <s v="Regular Air"/>
    <s v="Home Office"/>
    <s v="Office Supplies"/>
    <s v="Binders and Binder Accessories"/>
    <s v="Small Box"/>
    <x v="534"/>
    <n v="0.35"/>
    <s v="United States"/>
    <x v="3"/>
    <s v="Virginia"/>
    <s v="Mechanicsville"/>
    <n v="23111"/>
    <d v="2015-01-29T00:00:00"/>
    <d v="2015-02-01T00:00:00"/>
    <n v="-162.69399999999999"/>
    <n v="10"/>
    <n v="4249.37"/>
    <n v="87146"/>
    <s v="Low"/>
    <s v="Low Risk"/>
    <s v="Discount Applied"/>
    <s v="Other"/>
    <n v="112"/>
  </r>
  <r>
    <n v="22511"/>
    <x v="4"/>
    <n v="0.04"/>
    <n v="291.73"/>
    <n v="48.8"/>
    <n v="2062"/>
    <s v="Alfred Singh"/>
    <s v="Delivery Truck"/>
    <s v="Home Office"/>
    <s v="Furniture"/>
    <s v="Chairs &amp; Chairmats"/>
    <s v="Jumbo Drum"/>
    <x v="34"/>
    <n v="0.56000000000000005"/>
    <s v="United States"/>
    <x v="3"/>
    <s v="Virginia"/>
    <s v="Mechanicsville"/>
    <n v="23111"/>
    <d v="2015-06-26T00:00:00"/>
    <d v="2015-06-30T00:00:00"/>
    <n v="-115.90389999999999"/>
    <n v="22"/>
    <n v="6676.61"/>
    <n v="87148"/>
    <s v="Low"/>
    <s v="Low Risk"/>
    <s v="Discount Applied"/>
    <s v="Other"/>
    <n v="59"/>
  </r>
  <r>
    <n v="25759"/>
    <x v="4"/>
    <n v="0.06"/>
    <n v="300.97000000000003"/>
    <n v="7.18"/>
    <n v="2063"/>
    <s v="Todd D Norris"/>
    <s v="Regular Air"/>
    <s v="Home Office"/>
    <s v="Technology"/>
    <s v="Computer Peripherals"/>
    <s v="Small Box"/>
    <x v="394"/>
    <n v="0.48"/>
    <s v="United States"/>
    <x v="3"/>
    <s v="Virginia"/>
    <s v="Newport News"/>
    <n v="23602"/>
    <d v="2015-05-08T00:00:00"/>
    <d v="2015-05-08T00:00:00"/>
    <n v="-729.98799999999994"/>
    <n v="1"/>
    <n v="291.39999999999998"/>
    <n v="87147"/>
    <s v="Low"/>
    <s v="Low Risk"/>
    <s v="Discount Applied"/>
    <s v="Other"/>
    <n v="829"/>
  </r>
  <r>
    <n v="25228"/>
    <x v="3"/>
    <n v="0.09"/>
    <n v="20.89"/>
    <n v="11.52"/>
    <n v="2066"/>
    <s v="Claudia Webb"/>
    <s v="Regular Air"/>
    <s v="Home Office"/>
    <s v="Office Supplies"/>
    <s v="Storage &amp; Organization"/>
    <s v="Small Box"/>
    <x v="254"/>
    <n v="0.83"/>
    <s v="United States"/>
    <x v="3"/>
    <s v="North Carolina"/>
    <s v="Indian Trail"/>
    <n v="28079"/>
    <d v="2015-03-26T00:00:00"/>
    <d v="2015-03-27T00:00:00"/>
    <n v="-133.54599999999999"/>
    <n v="7"/>
    <n v="146.5"/>
    <n v="85833"/>
    <s v="Low"/>
    <s v="Low Risk"/>
    <s v="Discount Applied"/>
    <s v="Other"/>
    <n v="1094"/>
  </r>
  <r>
    <n v="24748"/>
    <x v="2"/>
    <n v="0.09"/>
    <n v="20.99"/>
    <n v="4.8099999999999996"/>
    <n v="2066"/>
    <s v="Claudia Webb"/>
    <s v="Express Air"/>
    <s v="Home Office"/>
    <s v="Technology"/>
    <s v="Telephones and Communication"/>
    <s v="Medium Box"/>
    <x v="160"/>
    <n v="0.57999999999999996"/>
    <s v="United States"/>
    <x v="3"/>
    <s v="North Carolina"/>
    <s v="Indian Trail"/>
    <n v="28079"/>
    <d v="2015-03-31T00:00:00"/>
    <d v="2015-04-01T00:00:00"/>
    <n v="272.69399999999996"/>
    <n v="2"/>
    <n v="38.979999999999997"/>
    <n v="85834"/>
    <s v="High"/>
    <s v="Low Risk"/>
    <s v="Discount Applied"/>
    <s v="Other"/>
    <n v="1629"/>
  </r>
  <r>
    <n v="25381"/>
    <x v="4"/>
    <n v="0.1"/>
    <n v="4.24"/>
    <n v="5.41"/>
    <n v="2066"/>
    <s v="Claudia Webb"/>
    <s v="Regular Air"/>
    <s v="Home Office"/>
    <s v="Office Supplies"/>
    <s v="Binders and Binder Accessories"/>
    <s v="Small Box"/>
    <x v="21"/>
    <n v="0.35"/>
    <s v="United States"/>
    <x v="3"/>
    <s v="North Carolina"/>
    <s v="Indian Trail"/>
    <n v="28079"/>
    <d v="2015-04-19T00:00:00"/>
    <d v="2015-04-23T00:00:00"/>
    <n v="-61.6"/>
    <n v="8"/>
    <n v="34.159999999999997"/>
    <n v="85835"/>
    <s v="Low"/>
    <s v="Low Risk"/>
    <s v="Discount Applied"/>
    <s v="Other"/>
    <n v="1675"/>
  </r>
  <r>
    <n v="21901"/>
    <x v="3"/>
    <n v="0.1"/>
    <n v="40.98"/>
    <n v="6.5"/>
    <n v="2069"/>
    <s v="Elsie Boykin"/>
    <s v="Regular Air"/>
    <s v="Home Office"/>
    <s v="Technology"/>
    <s v="Computer Peripherals"/>
    <s v="Small Box"/>
    <x v="456"/>
    <n v="0.74"/>
    <s v="United States"/>
    <x v="3"/>
    <s v="Kentucky"/>
    <s v="Fort Thomas"/>
    <n v="41075"/>
    <d v="2015-01-12T00:00:00"/>
    <d v="2015-01-14T00:00:00"/>
    <n v="66.852000000000004"/>
    <n v="3"/>
    <n v="120.34"/>
    <n v="88554"/>
    <s v="High"/>
    <s v="Low Risk"/>
    <s v="Discount Applied"/>
    <s v="Other"/>
    <n v="1166"/>
  </r>
  <r>
    <n v="19567"/>
    <x v="4"/>
    <n v="7.0000000000000007E-2"/>
    <n v="35.99"/>
    <n v="5.99"/>
    <n v="2070"/>
    <s v="Kelly Collins"/>
    <s v="Regular Air"/>
    <s v="Home Office"/>
    <s v="Technology"/>
    <s v="Telephones and Communication"/>
    <s v="Wrap Bag"/>
    <x v="351"/>
    <n v="0.38"/>
    <s v="United States"/>
    <x v="2"/>
    <s v="Michigan"/>
    <s v="Eastpointe"/>
    <n v="48021"/>
    <d v="2015-05-16T00:00:00"/>
    <d v="2015-05-20T00:00:00"/>
    <n v="17.839800000000011"/>
    <n v="5"/>
    <n v="153.61000000000001"/>
    <n v="88558"/>
    <s v="High"/>
    <s v="Low Risk"/>
    <s v="Discount Applied"/>
    <s v="Other"/>
    <n v="1072"/>
  </r>
  <r>
    <n v="20498"/>
    <x v="1"/>
    <n v="0.03"/>
    <n v="60.98"/>
    <n v="1.99"/>
    <n v="2071"/>
    <s v="Victor Cherry"/>
    <s v="Regular Air"/>
    <s v="Home Office"/>
    <s v="Technology"/>
    <s v="Computer Peripherals"/>
    <s v="Small Pack"/>
    <x v="674"/>
    <n v="0.5"/>
    <s v="United States"/>
    <x v="2"/>
    <s v="Michigan"/>
    <s v="Farmington Hills"/>
    <n v="48336"/>
    <d v="2015-02-01T00:00:00"/>
    <d v="2015-02-01T00:00:00"/>
    <n v="976.2672"/>
    <n v="23"/>
    <n v="1414.88"/>
    <n v="88555"/>
    <s v="High"/>
    <s v="Low Risk"/>
    <s v="Discount Applied"/>
    <s v="Other"/>
    <n v="330"/>
  </r>
  <r>
    <n v="20499"/>
    <x v="1"/>
    <n v="0.04"/>
    <n v="3.08"/>
    <n v="0.99"/>
    <n v="2071"/>
    <s v="Victor Cherry"/>
    <s v="Regular Air"/>
    <s v="Home Office"/>
    <s v="Office Supplies"/>
    <s v="Labels"/>
    <s v="Small Box"/>
    <x v="675"/>
    <n v="0.37"/>
    <s v="United States"/>
    <x v="2"/>
    <s v="Michigan"/>
    <s v="Farmington Hills"/>
    <n v="48336"/>
    <d v="2015-02-01T00:00:00"/>
    <d v="2015-02-02T00:00:00"/>
    <n v="23.204699999999999"/>
    <n v="11"/>
    <n v="33.630000000000003"/>
    <n v="88555"/>
    <s v="High"/>
    <s v="Low Risk"/>
    <s v="Discount Applied"/>
    <s v="Other"/>
    <n v="1682"/>
  </r>
  <r>
    <n v="19568"/>
    <x v="4"/>
    <n v="0.08"/>
    <n v="65.989999999999995"/>
    <n v="5.92"/>
    <n v="2071"/>
    <s v="Victor Cherry"/>
    <s v="Express Air"/>
    <s v="Home Office"/>
    <s v="Technology"/>
    <s v="Telephones and Communication"/>
    <s v="Small Box"/>
    <x v="411"/>
    <n v="0.57999999999999996"/>
    <s v="United States"/>
    <x v="2"/>
    <s v="Michigan"/>
    <s v="Farmington Hills"/>
    <n v="48336"/>
    <d v="2015-05-16T00:00:00"/>
    <d v="2015-05-23T00:00:00"/>
    <n v="183.84300000000002"/>
    <n v="20"/>
    <n v="1063.81"/>
    <n v="88558"/>
    <s v="High"/>
    <s v="Low Risk"/>
    <s v="Discount Applied"/>
    <s v="Other"/>
    <n v="403"/>
  </r>
  <r>
    <n v="20500"/>
    <x v="1"/>
    <n v="0"/>
    <n v="10.31"/>
    <n v="1.79"/>
    <n v="2072"/>
    <s v="Malcolm S Lanier"/>
    <s v="Regular Air"/>
    <s v="Home Office"/>
    <s v="Office Supplies"/>
    <s v="Paper"/>
    <s v="Wrap Bag"/>
    <x v="676"/>
    <n v="0.38"/>
    <s v="United States"/>
    <x v="2"/>
    <s v="Michigan"/>
    <s v="Flint"/>
    <n v="48505"/>
    <d v="2015-02-01T00:00:00"/>
    <d v="2015-02-03T00:00:00"/>
    <n v="167.46299999999997"/>
    <n v="23"/>
    <n v="242.7"/>
    <n v="88555"/>
    <s v="High"/>
    <s v="Low Risk"/>
    <s v="No Discount"/>
    <s v="High Profit Non-Standard Shipping"/>
    <n v="910"/>
  </r>
  <r>
    <n v="20824"/>
    <x v="0"/>
    <n v="0.09"/>
    <n v="260.98"/>
    <n v="41.91"/>
    <n v="2072"/>
    <s v="Malcolm S Lanier"/>
    <s v="Delivery Truck"/>
    <s v="Home Office"/>
    <s v="Furniture"/>
    <s v="Bookcases"/>
    <s v="Jumbo Box"/>
    <x v="343"/>
    <n v="0.59"/>
    <s v="United States"/>
    <x v="2"/>
    <s v="Michigan"/>
    <s v="Flint"/>
    <n v="48505"/>
    <d v="2015-02-11T00:00:00"/>
    <d v="2015-02-13T00:00:00"/>
    <n v="1307.2692"/>
    <n v="14"/>
    <n v="3377.06"/>
    <n v="88556"/>
    <s v="High"/>
    <s v="Low Risk"/>
    <s v="Discount Applied"/>
    <s v="Other"/>
    <n v="144"/>
  </r>
  <r>
    <n v="20825"/>
    <x v="0"/>
    <n v="0.01"/>
    <n v="10.52"/>
    <n v="7.94"/>
    <n v="2072"/>
    <s v="Malcolm S Lanier"/>
    <s v="Regular Air"/>
    <s v="Home Office"/>
    <s v="Furniture"/>
    <s v="Office Furnishings"/>
    <s v="Small Pack"/>
    <x v="677"/>
    <n v="0.52"/>
    <s v="United States"/>
    <x v="2"/>
    <s v="Michigan"/>
    <s v="Flint"/>
    <n v="48505"/>
    <d v="2015-02-11T00:00:00"/>
    <d v="2015-02-13T00:00:00"/>
    <n v="-15.818400000000002"/>
    <n v="11"/>
    <n v="123.93"/>
    <n v="88556"/>
    <s v="Low"/>
    <s v="Low Risk"/>
    <s v="Discount Applied"/>
    <s v="Other"/>
    <n v="1153"/>
  </r>
  <r>
    <n v="20826"/>
    <x v="0"/>
    <n v="0.02"/>
    <n v="5.98"/>
    <n v="7.5"/>
    <n v="2072"/>
    <s v="Malcolm S Lanier"/>
    <s v="Express Air"/>
    <s v="Home Office"/>
    <s v="Office Supplies"/>
    <s v="Paper"/>
    <s v="Small Box"/>
    <x v="678"/>
    <n v="0.4"/>
    <s v="United States"/>
    <x v="2"/>
    <s v="Michigan"/>
    <s v="Flint"/>
    <n v="48505"/>
    <d v="2015-02-11T00:00:00"/>
    <d v="2015-02-13T00:00:00"/>
    <n v="-55.832400000000007"/>
    <n v="14"/>
    <n v="93.96"/>
    <n v="88556"/>
    <s v="Low"/>
    <s v="Low Risk"/>
    <s v="Discount Applied"/>
    <s v="Other"/>
    <n v="1266"/>
  </r>
  <r>
    <n v="24677"/>
    <x v="1"/>
    <n v="0.05"/>
    <n v="291.73"/>
    <n v="48.8"/>
    <n v="2073"/>
    <s v="Evan Kelley"/>
    <s v="Delivery Truck"/>
    <s v="Home Office"/>
    <s v="Furniture"/>
    <s v="Chairs &amp; Chairmats"/>
    <s v="Jumbo Drum"/>
    <x v="34"/>
    <n v="0.56000000000000005"/>
    <s v="United States"/>
    <x v="2"/>
    <s v="Michigan"/>
    <s v="Garden City"/>
    <n v="48135"/>
    <d v="2015-04-07T00:00:00"/>
    <d v="2015-04-09T00:00:00"/>
    <n v="550.38080000000002"/>
    <n v="6"/>
    <n v="1818.41"/>
    <n v="88557"/>
    <s v="High"/>
    <s v="Low Risk"/>
    <s v="Discount Applied"/>
    <s v="Other"/>
    <n v="268"/>
  </r>
  <r>
    <n v="24094"/>
    <x v="4"/>
    <n v="0.09"/>
    <n v="1.48"/>
    <n v="0.7"/>
    <n v="2081"/>
    <s v="Matthew Conway"/>
    <s v="Regular Air"/>
    <s v="Home Office"/>
    <s v="Office Supplies"/>
    <s v="Rubber Bands"/>
    <s v="Wrap Bag"/>
    <x v="679"/>
    <n v="0.37"/>
    <s v="United States"/>
    <x v="1"/>
    <s v="New York"/>
    <s v="Ithaca"/>
    <n v="14853"/>
    <d v="2015-01-03T00:00:00"/>
    <d v="2015-01-05T00:00:00"/>
    <n v="1.68"/>
    <n v="6"/>
    <n v="8.9499999999999993"/>
    <n v="86092"/>
    <s v="High"/>
    <s v="Low Risk"/>
    <s v="Discount Applied"/>
    <s v="Other"/>
    <n v="1907"/>
  </r>
  <r>
    <n v="21697"/>
    <x v="4"/>
    <n v="0.06"/>
    <n v="38.06"/>
    <n v="4.5"/>
    <n v="2089"/>
    <s v="Annie Odom"/>
    <s v="Regular Air"/>
    <s v="Home Office"/>
    <s v="Office Supplies"/>
    <s v="Appliances"/>
    <s v="Small Box"/>
    <x v="680"/>
    <n v="0.56000000000000005"/>
    <s v="United States"/>
    <x v="1"/>
    <s v="New York"/>
    <s v="New City"/>
    <n v="10956"/>
    <d v="2015-06-30T00:00:00"/>
    <d v="2015-07-06T00:00:00"/>
    <n v="450.45959999999997"/>
    <n v="17"/>
    <n v="652.84"/>
    <n v="88348"/>
    <s v="High"/>
    <s v="Low Risk"/>
    <s v="Discount Applied"/>
    <s v="Other"/>
    <n v="551"/>
  </r>
  <r>
    <n v="21698"/>
    <x v="4"/>
    <n v="0.08"/>
    <n v="599.99"/>
    <n v="24.49"/>
    <n v="2089"/>
    <s v="Annie Odom"/>
    <s v="Regular Air"/>
    <s v="Home Office"/>
    <s v="Technology"/>
    <s v="Copiers and Fax"/>
    <s v="Large Box"/>
    <x v="681"/>
    <n v="0.37"/>
    <s v="United States"/>
    <x v="1"/>
    <s v="New York"/>
    <s v="New City"/>
    <n v="10956"/>
    <d v="2015-06-30T00:00:00"/>
    <d v="2015-07-08T00:00:00"/>
    <n v="8798.1830999999984"/>
    <n v="22"/>
    <n v="12750.99"/>
    <n v="88348"/>
    <s v="High"/>
    <s v="Low Risk"/>
    <s v="Discount Applied"/>
    <s v="Other"/>
    <n v="9"/>
  </r>
  <r>
    <n v="21699"/>
    <x v="4"/>
    <n v="0.1"/>
    <n v="3.98"/>
    <n v="2.97"/>
    <n v="2089"/>
    <s v="Annie Odom"/>
    <s v="Express Air"/>
    <s v="Home Office"/>
    <s v="Office Supplies"/>
    <s v="Paper"/>
    <s v="Wrap Bag"/>
    <x v="682"/>
    <n v="0.35"/>
    <s v="United States"/>
    <x v="1"/>
    <s v="New York"/>
    <s v="New City"/>
    <n v="10956"/>
    <d v="2015-06-30T00:00:00"/>
    <d v="2015-07-04T00:00:00"/>
    <n v="-5.3849999999999998"/>
    <n v="5"/>
    <n v="20.54"/>
    <n v="88348"/>
    <s v="Low"/>
    <s v="Low Risk"/>
    <s v="Discount Applied"/>
    <s v="Other"/>
    <n v="1804"/>
  </r>
  <r>
    <n v="18696"/>
    <x v="3"/>
    <n v="0.08"/>
    <n v="400.98"/>
    <n v="42.52"/>
    <n v="2094"/>
    <s v="Vernon Hirsch Singleton"/>
    <s v="Delivery Truck"/>
    <s v="Home Office"/>
    <s v="Furniture"/>
    <s v="Tables"/>
    <s v="Jumbo Box"/>
    <x v="395"/>
    <n v="0.71"/>
    <s v="United States"/>
    <x v="0"/>
    <s v="California"/>
    <s v="Chico"/>
    <n v="95928"/>
    <d v="2015-02-05T00:00:00"/>
    <d v="2015-02-06T00:00:00"/>
    <n v="3031.9724000000001"/>
    <n v="20"/>
    <n v="7840.04"/>
    <n v="86629"/>
    <s v="High"/>
    <s v="Low Risk"/>
    <s v="Discount Applied"/>
    <s v="Other"/>
    <n v="42"/>
  </r>
  <r>
    <n v="18417"/>
    <x v="3"/>
    <n v="0.1"/>
    <n v="300.97000000000003"/>
    <n v="7.18"/>
    <n v="2097"/>
    <s v="Patsy Shea"/>
    <s v="Regular Air"/>
    <s v="Home Office"/>
    <s v="Technology"/>
    <s v="Computer Peripherals"/>
    <s v="Small Box"/>
    <x v="394"/>
    <n v="0.48"/>
    <s v="United States"/>
    <x v="3"/>
    <s v="South Carolina"/>
    <s v="Hilton Head Island"/>
    <n v="29915"/>
    <d v="2015-04-18T00:00:00"/>
    <d v="2015-04-19T00:00:00"/>
    <n v="138.018"/>
    <n v="4"/>
    <n v="1094.33"/>
    <n v="87889"/>
    <s v="High"/>
    <s v="Low Risk"/>
    <s v="Discount Applied"/>
    <s v="Other"/>
    <n v="397"/>
  </r>
  <r>
    <n v="18418"/>
    <x v="3"/>
    <n v="0.06"/>
    <n v="39.89"/>
    <n v="3.04"/>
    <n v="2098"/>
    <s v="Tracy Dyer"/>
    <s v="Regular Air"/>
    <s v="Home Office"/>
    <s v="Furniture"/>
    <s v="Office Furnishings"/>
    <s v="Wrap Bag"/>
    <x v="683"/>
    <n v="0.53"/>
    <s v="United States"/>
    <x v="3"/>
    <s v="South Carolina"/>
    <s v="Mount Pleasant"/>
    <n v="29464"/>
    <d v="2015-04-18T00:00:00"/>
    <d v="2015-04-20T00:00:00"/>
    <n v="38.874000000000002"/>
    <n v="10"/>
    <n v="389.97"/>
    <n v="87889"/>
    <s v="High"/>
    <s v="Low Risk"/>
    <s v="Discount Applied"/>
    <s v="Other"/>
    <n v="725"/>
  </r>
  <r>
    <n v="22234"/>
    <x v="1"/>
    <n v="7.0000000000000007E-2"/>
    <n v="14.56"/>
    <n v="3.5"/>
    <n v="2099"/>
    <s v="Nathan Fox"/>
    <s v="Regular Air"/>
    <s v="Home Office"/>
    <s v="Office Supplies"/>
    <s v="Appliances"/>
    <s v="Small Box"/>
    <x v="324"/>
    <n v="0.57999999999999996"/>
    <s v="United States"/>
    <x v="3"/>
    <s v="South Carolina"/>
    <s v="Myrtle Beach"/>
    <n v="29577"/>
    <d v="2015-01-08T00:00:00"/>
    <d v="2015-01-09T00:00:00"/>
    <n v="-45.528000000000006"/>
    <n v="6"/>
    <n v="84.59"/>
    <n v="87888"/>
    <s v="Low"/>
    <s v="Low Risk"/>
    <s v="Discount Applied"/>
    <s v="Other"/>
    <n v="1313"/>
  </r>
  <r>
    <n v="5501"/>
    <x v="3"/>
    <n v="0.05"/>
    <n v="399.98"/>
    <n v="12.06"/>
    <n v="2107"/>
    <s v="Leigh Burnette Hurley"/>
    <s v="Delivery Truck"/>
    <s v="Home Office"/>
    <s v="Technology"/>
    <s v="Office Machines"/>
    <s v="Jumbo Box"/>
    <x v="79"/>
    <n v="0.56000000000000005"/>
    <s v="United States"/>
    <x v="2"/>
    <s v="Illinois"/>
    <s v="Chicago"/>
    <n v="60601"/>
    <d v="2015-06-06T00:00:00"/>
    <d v="2015-06-06T00:00:00"/>
    <n v="567.59"/>
    <n v="24"/>
    <n v="9666.7199999999993"/>
    <n v="39015"/>
    <s v="High"/>
    <s v="Low Risk"/>
    <s v="Discount Applied"/>
    <s v="Other"/>
    <n v="24"/>
  </r>
  <r>
    <n v="5502"/>
    <x v="3"/>
    <n v="7.0000000000000007E-2"/>
    <n v="6.48"/>
    <n v="5.74"/>
    <n v="2107"/>
    <s v="Leigh Burnette Hurley"/>
    <s v="Regular Air"/>
    <s v="Home Office"/>
    <s v="Office Supplies"/>
    <s v="Paper"/>
    <s v="Small Box"/>
    <x v="684"/>
    <n v="0.37"/>
    <s v="United States"/>
    <x v="2"/>
    <s v="Illinois"/>
    <s v="Chicago"/>
    <n v="60601"/>
    <d v="2015-06-06T00:00:00"/>
    <d v="2015-06-06T00:00:00"/>
    <n v="-28.45"/>
    <n v="20"/>
    <n v="134.58000000000001"/>
    <n v="39015"/>
    <s v="Low"/>
    <s v="Low Risk"/>
    <s v="Discount Applied"/>
    <s v="Other"/>
    <n v="1120"/>
  </r>
  <r>
    <n v="23502"/>
    <x v="3"/>
    <n v="7.0000000000000007E-2"/>
    <n v="6.48"/>
    <n v="5.74"/>
    <n v="2108"/>
    <s v="Alfred Barber"/>
    <s v="Regular Air"/>
    <s v="Home Office"/>
    <s v="Office Supplies"/>
    <s v="Paper"/>
    <s v="Small Box"/>
    <x v="684"/>
    <n v="0.37"/>
    <s v="United States"/>
    <x v="2"/>
    <s v="Missouri"/>
    <s v="Mehlville"/>
    <n v="63129"/>
    <d v="2015-06-06T00:00:00"/>
    <d v="2015-06-06T00:00:00"/>
    <n v="-14.225"/>
    <n v="5"/>
    <n v="33.65"/>
    <n v="87862"/>
    <s v="Low"/>
    <s v="Low Risk"/>
    <s v="Discount Applied"/>
    <s v="Other"/>
    <n v="1681"/>
  </r>
  <r>
    <n v="18540"/>
    <x v="2"/>
    <n v="0.08"/>
    <n v="6.68"/>
    <n v="1.5"/>
    <n v="2114"/>
    <s v="Paige Mason"/>
    <s v="Regular Air"/>
    <s v="Home Office"/>
    <s v="Office Supplies"/>
    <s v="Pens &amp; Art Supplies"/>
    <s v="Wrap Bag"/>
    <x v="685"/>
    <n v="0.48"/>
    <s v="United States"/>
    <x v="3"/>
    <s v="Virginia"/>
    <s v="Norfolk"/>
    <n v="23518"/>
    <d v="2015-03-26T00:00:00"/>
    <d v="2015-03-28T00:00:00"/>
    <n v="-601.80400000000009"/>
    <n v="10"/>
    <n v="66.12"/>
    <n v="88403"/>
    <s v="Low"/>
    <s v="Low Risk"/>
    <s v="Discount Applied"/>
    <s v="Other"/>
    <n v="1420"/>
  </r>
  <r>
    <n v="18562"/>
    <x v="2"/>
    <n v="0.08"/>
    <n v="2.89"/>
    <n v="0.49"/>
    <n v="2114"/>
    <s v="Paige Mason"/>
    <s v="Regular Air"/>
    <s v="Home Office"/>
    <s v="Office Supplies"/>
    <s v="Labels"/>
    <s v="Small Box"/>
    <x v="686"/>
    <n v="0.38"/>
    <s v="United States"/>
    <x v="3"/>
    <s v="Virginia"/>
    <s v="Norfolk"/>
    <n v="23518"/>
    <d v="2015-04-23T00:00:00"/>
    <d v="2015-04-23T00:00:00"/>
    <n v="38.406000000000006"/>
    <n v="1"/>
    <n v="3.07"/>
    <n v="88404"/>
    <s v="High"/>
    <s v="Low Risk"/>
    <s v="Discount Applied"/>
    <s v="Other"/>
    <n v="1950"/>
  </r>
  <r>
    <n v="21066"/>
    <x v="2"/>
    <n v="7.0000000000000007E-2"/>
    <n v="226.67"/>
    <n v="28.16"/>
    <n v="2114"/>
    <s v="Paige Mason"/>
    <s v="Delivery Truck"/>
    <s v="Home Office"/>
    <s v="Furniture"/>
    <s v="Chairs &amp; Chairmats"/>
    <s v="Jumbo Drum"/>
    <x v="558"/>
    <n v="0.59"/>
    <s v="United States"/>
    <x v="3"/>
    <s v="Virginia"/>
    <s v="Norfolk"/>
    <n v="23518"/>
    <d v="2015-02-26T00:00:00"/>
    <d v="2015-02-27T00:00:00"/>
    <n v="53.114399999999996"/>
    <n v="1"/>
    <n v="255.83"/>
    <n v="88405"/>
    <s v="High"/>
    <s v="Low Risk"/>
    <s v="Discount Applied"/>
    <s v="Other"/>
    <n v="891"/>
  </r>
  <r>
    <n v="21067"/>
    <x v="2"/>
    <n v="0.08"/>
    <n v="20.98"/>
    <n v="53.03"/>
    <n v="2114"/>
    <s v="Paige Mason"/>
    <s v="Delivery Truck"/>
    <s v="Home Office"/>
    <s v="Office Supplies"/>
    <s v="Storage &amp; Organization"/>
    <s v="Jumbo Drum"/>
    <x v="211"/>
    <n v="0.78"/>
    <s v="United States"/>
    <x v="3"/>
    <s v="Virginia"/>
    <s v="Norfolk"/>
    <n v="23518"/>
    <d v="2015-02-26T00:00:00"/>
    <d v="2015-02-28T00:00:00"/>
    <n v="8.7420000000000009"/>
    <n v="20"/>
    <n v="421.18"/>
    <n v="88405"/>
    <s v="High"/>
    <s v="Low Risk"/>
    <s v="Discount Applied"/>
    <s v="Other"/>
    <n v="698"/>
  </r>
  <r>
    <n v="21153"/>
    <x v="3"/>
    <n v="0.02"/>
    <n v="95.95"/>
    <n v="74.349999999999994"/>
    <n v="2115"/>
    <s v="Jeffrey Lloyd"/>
    <s v="Delivery Truck"/>
    <s v="Home Office"/>
    <s v="Furniture"/>
    <s v="Chairs &amp; Chairmats"/>
    <s v="Jumbo Drum"/>
    <x v="687"/>
    <n v="0.56999999999999995"/>
    <s v="United States"/>
    <x v="3"/>
    <s v="Virginia"/>
    <s v="Oakton"/>
    <n v="22124"/>
    <d v="2015-04-29T00:00:00"/>
    <d v="2015-05-01T00:00:00"/>
    <n v="636.52199999999993"/>
    <n v="14"/>
    <n v="1377.46"/>
    <n v="88406"/>
    <s v="High"/>
    <s v="Low Risk"/>
    <s v="Discount Applied"/>
    <s v="Other"/>
    <n v="333"/>
  </r>
  <r>
    <n v="20249"/>
    <x v="0"/>
    <n v="0.03"/>
    <n v="320.98"/>
    <n v="24.49"/>
    <n v="2117"/>
    <s v="Jack Hatcher"/>
    <s v="Regular Air"/>
    <s v="Home Office"/>
    <s v="Furniture"/>
    <s v="Chairs &amp; Chairmats"/>
    <s v="Large Box"/>
    <x v="688"/>
    <n v="0.55000000000000004"/>
    <s v="United States"/>
    <x v="2"/>
    <s v="Texas"/>
    <s v="Greenville"/>
    <n v="75401"/>
    <d v="2015-04-20T00:00:00"/>
    <d v="2015-04-22T00:00:00"/>
    <n v="4554.4346999999998"/>
    <n v="20"/>
    <n v="6600.63"/>
    <n v="90891"/>
    <s v="High"/>
    <s v="Low Risk"/>
    <s v="Discount Applied"/>
    <s v="Other"/>
    <n v="62"/>
  </r>
  <r>
    <n v="20250"/>
    <x v="0"/>
    <n v="0.06"/>
    <n v="125.99"/>
    <n v="8.8000000000000007"/>
    <n v="2117"/>
    <s v="Jack Hatcher"/>
    <s v="Regular Air"/>
    <s v="Home Office"/>
    <s v="Technology"/>
    <s v="Telephones and Communication"/>
    <s v="Small Box"/>
    <x v="689"/>
    <n v="0.59"/>
    <s v="United States"/>
    <x v="2"/>
    <s v="Texas"/>
    <s v="Greenville"/>
    <n v="75401"/>
    <d v="2015-04-20T00:00:00"/>
    <d v="2015-04-21T00:00:00"/>
    <n v="618.19308000000001"/>
    <n v="18"/>
    <n v="1811.99"/>
    <n v="90891"/>
    <s v="High"/>
    <s v="Low Risk"/>
    <s v="Discount Applied"/>
    <s v="Other"/>
    <n v="269"/>
  </r>
  <r>
    <n v="22231"/>
    <x v="2"/>
    <n v="0.06"/>
    <n v="80.97"/>
    <n v="33.6"/>
    <n v="2122"/>
    <s v="Carolyn Fisher"/>
    <s v="Delivery Truck"/>
    <s v="Home Office"/>
    <s v="Technology"/>
    <s v="Office Machines"/>
    <s v="Jumbo Drum"/>
    <x v="690"/>
    <n v="0.37"/>
    <s v="United States"/>
    <x v="3"/>
    <s v="Arkansas"/>
    <s v="Sherwood"/>
    <n v="72116"/>
    <d v="2015-02-01T00:00:00"/>
    <d v="2015-02-03T00:00:00"/>
    <n v="-15.1844"/>
    <n v="10"/>
    <n v="799.76"/>
    <n v="89664"/>
    <s v="Low"/>
    <s v="Low Risk"/>
    <s v="Discount Applied"/>
    <s v="Other"/>
    <n v="490"/>
  </r>
  <r>
    <n v="24674"/>
    <x v="0"/>
    <n v="0.04"/>
    <n v="45.19"/>
    <n v="1.99"/>
    <n v="2124"/>
    <s v="Paige Powers"/>
    <s v="Regular Air"/>
    <s v="Home Office"/>
    <s v="Technology"/>
    <s v="Computer Peripherals"/>
    <s v="Small Pack"/>
    <x v="397"/>
    <n v="0.55000000000000004"/>
    <s v="United States"/>
    <x v="3"/>
    <s v="Arkansas"/>
    <s v="West Memphis"/>
    <n v="72301"/>
    <d v="2015-01-01T00:00:00"/>
    <d v="2015-01-02T00:00:00"/>
    <n v="-61.194000000000003"/>
    <n v="13"/>
    <n v="609.09"/>
    <n v="89665"/>
    <s v="Low"/>
    <s v="Low Risk"/>
    <s v="Discount Applied"/>
    <s v="Other"/>
    <n v="581"/>
  </r>
  <r>
    <n v="23852"/>
    <x v="0"/>
    <n v="0.03"/>
    <n v="124.49"/>
    <n v="51.94"/>
    <n v="2124"/>
    <s v="Paige Powers"/>
    <s v="Delivery Truck"/>
    <s v="Home Office"/>
    <s v="Furniture"/>
    <s v="Tables"/>
    <s v="Jumbo Box"/>
    <x v="156"/>
    <n v="0.63"/>
    <s v="United States"/>
    <x v="3"/>
    <s v="Arkansas"/>
    <s v="West Memphis"/>
    <n v="72301"/>
    <d v="2015-03-26T00:00:00"/>
    <d v="2015-03-27T00:00:00"/>
    <n v="18.173999999999999"/>
    <n v="21"/>
    <n v="2761.94"/>
    <n v="89666"/>
    <s v="High"/>
    <s v="Low Risk"/>
    <s v="Discount Applied"/>
    <s v="Other"/>
    <n v="171"/>
  </r>
  <r>
    <n v="24091"/>
    <x v="2"/>
    <n v="0.1"/>
    <n v="5.98"/>
    <n v="5.14"/>
    <n v="2127"/>
    <s v="Joyce Kern"/>
    <s v="Regular Air"/>
    <s v="Home Office"/>
    <s v="Office Supplies"/>
    <s v="Paper"/>
    <s v="Small Box"/>
    <x v="691"/>
    <n v="0.36"/>
    <s v="United States"/>
    <x v="2"/>
    <s v="Michigan"/>
    <s v="Sterling Heights"/>
    <n v="48310"/>
    <d v="2015-03-18T00:00:00"/>
    <d v="2015-03-20T00:00:00"/>
    <n v="-49.53"/>
    <n v="6"/>
    <n v="33.950000000000003"/>
    <n v="88418"/>
    <s v="Low"/>
    <s v="Low Risk"/>
    <s v="Discount Applied"/>
    <s v="Other"/>
    <n v="1677"/>
  </r>
  <r>
    <n v="21902"/>
    <x v="0"/>
    <n v="0.09"/>
    <n v="150.97999999999999"/>
    <n v="66.27"/>
    <n v="2131"/>
    <s v="Mary Hewitt"/>
    <s v="Delivery Truck"/>
    <s v="Home Office"/>
    <s v="Furniture"/>
    <s v="Bookcases"/>
    <s v="Jumbo Box"/>
    <x v="692"/>
    <n v="0.65"/>
    <s v="United States"/>
    <x v="2"/>
    <s v="Missouri"/>
    <s v="Gladstone"/>
    <n v="64118"/>
    <d v="2015-01-03T00:00:00"/>
    <d v="2015-01-04T00:00:00"/>
    <n v="-407.85"/>
    <n v="2"/>
    <n v="302.33999999999997"/>
    <n v="90079"/>
    <s v="Low"/>
    <s v="Low Risk"/>
    <s v="Discount Applied"/>
    <s v="Other"/>
    <n v="817"/>
  </r>
  <r>
    <n v="21964"/>
    <x v="4"/>
    <n v="0.05"/>
    <n v="30.42"/>
    <n v="8.65"/>
    <n v="2132"/>
    <s v="Philip Hawkins"/>
    <s v="Express Air"/>
    <s v="Home Office"/>
    <s v="Technology"/>
    <s v="Computer Peripherals"/>
    <s v="Small Box"/>
    <x v="434"/>
    <n v="0.74"/>
    <s v="United States"/>
    <x v="2"/>
    <s v="Missouri"/>
    <s v="Hazelwood"/>
    <n v="63042"/>
    <d v="2015-01-10T00:00:00"/>
    <d v="2015-01-14T00:00:00"/>
    <n v="-191.25760000000002"/>
    <n v="11"/>
    <n v="334.44"/>
    <n v="90078"/>
    <s v="Low"/>
    <s v="Low Risk"/>
    <s v="Discount Applied"/>
    <s v="Other"/>
    <n v="786"/>
  </r>
  <r>
    <n v="24348"/>
    <x v="0"/>
    <n v="0.01"/>
    <n v="28.99"/>
    <n v="8.59"/>
    <n v="2135"/>
    <s v="Melvin Kendall"/>
    <s v="Regular Air"/>
    <s v="Home Office"/>
    <s v="Technology"/>
    <s v="Telephones and Communication"/>
    <s v="Medium Box"/>
    <x v="693"/>
    <n v="0.56000000000000005"/>
    <s v="United States"/>
    <x v="0"/>
    <s v="New Mexico"/>
    <s v="Clovis"/>
    <n v="88101"/>
    <d v="2015-02-06T00:00:00"/>
    <d v="2015-02-07T00:00:00"/>
    <n v="196.52328"/>
    <n v="21"/>
    <n v="556.61"/>
    <n v="91583"/>
    <s v="High"/>
    <s v="Low Risk"/>
    <s v="Discount Applied"/>
    <s v="Other"/>
    <n v="613"/>
  </r>
  <r>
    <n v="20138"/>
    <x v="1"/>
    <n v="0"/>
    <n v="6.98"/>
    <n v="1.6"/>
    <n v="2137"/>
    <s v="Crystal Crabtree"/>
    <s v="Regular Air"/>
    <s v="Home Office"/>
    <s v="Office Supplies"/>
    <s v="Paper"/>
    <s v="Wrap Bag"/>
    <x v="344"/>
    <n v="0.38"/>
    <s v="United States"/>
    <x v="3"/>
    <s v="Florida"/>
    <s v="West Palm Beach"/>
    <n v="33407"/>
    <d v="2015-01-31T00:00:00"/>
    <d v="2015-02-02T00:00:00"/>
    <n v="-343.86799999999999"/>
    <n v="9"/>
    <n v="64.48"/>
    <n v="86002"/>
    <s v="Low"/>
    <s v="Low Risk"/>
    <s v="No Discount"/>
    <s v="Other"/>
    <n v="1432"/>
  </r>
  <r>
    <n v="20712"/>
    <x v="2"/>
    <n v="0.05"/>
    <n v="2550.14"/>
    <n v="29.7"/>
    <n v="2139"/>
    <s v="Jon Kendall"/>
    <s v="Delivery Truck"/>
    <s v="Home Office"/>
    <s v="Technology"/>
    <s v="Office Machines"/>
    <s v="Jumbo Drum"/>
    <x v="440"/>
    <n v="0.56999999999999995"/>
    <s v="United States"/>
    <x v="2"/>
    <s v="Wisconsin"/>
    <s v="Watertown"/>
    <n v="53094"/>
    <d v="2015-04-16T00:00:00"/>
    <d v="2015-04-17T00:00:00"/>
    <n v="-3971.0627999999997"/>
    <n v="2"/>
    <n v="4845.2700000000004"/>
    <n v="86003"/>
    <s v="Low"/>
    <s v="Low Risk"/>
    <s v="Discount Applied"/>
    <s v="Other"/>
    <n v="100"/>
  </r>
  <r>
    <n v="18409"/>
    <x v="0"/>
    <n v="0.01"/>
    <n v="5.44"/>
    <n v="7.46"/>
    <n v="2141"/>
    <s v="Molly Webster"/>
    <s v="Regular Air"/>
    <s v="Home Office"/>
    <s v="Office Supplies"/>
    <s v="Binders and Binder Accessories"/>
    <s v="Small Box"/>
    <x v="425"/>
    <n v="0.36"/>
    <s v="United States"/>
    <x v="0"/>
    <s v="Colorado"/>
    <s v="Durango"/>
    <n v="81301"/>
    <d v="2015-02-18T00:00:00"/>
    <d v="2015-02-19T00:00:00"/>
    <n v="-18.478199999999998"/>
    <n v="3"/>
    <n v="19.68"/>
    <n v="87570"/>
    <s v="Low"/>
    <s v="Low Risk"/>
    <s v="Discount Applied"/>
    <s v="Other"/>
    <n v="1814"/>
  </r>
  <r>
    <n v="18410"/>
    <x v="0"/>
    <n v="0.02"/>
    <n v="549.99"/>
    <n v="49"/>
    <n v="2141"/>
    <s v="Molly Webster"/>
    <s v="Delivery Truck"/>
    <s v="Home Office"/>
    <s v="Technology"/>
    <s v="Copiers and Fax"/>
    <s v="Jumbo Drum"/>
    <x v="229"/>
    <n v="0.35"/>
    <s v="United States"/>
    <x v="0"/>
    <s v="Colorado"/>
    <s v="Durango"/>
    <n v="81301"/>
    <d v="2015-02-18T00:00:00"/>
    <d v="2015-02-20T00:00:00"/>
    <n v="-381.84119999999996"/>
    <n v="18"/>
    <n v="9798.84"/>
    <n v="87570"/>
    <s v="Low"/>
    <s v="Low Risk"/>
    <s v="Discount Applied"/>
    <s v="Other"/>
    <n v="21"/>
  </r>
  <r>
    <n v="18411"/>
    <x v="0"/>
    <n v="0.03"/>
    <n v="22.01"/>
    <n v="5.53"/>
    <n v="2141"/>
    <s v="Molly Webster"/>
    <s v="Express Air"/>
    <s v="Home Office"/>
    <s v="Office Supplies"/>
    <s v="Pens &amp; Art Supplies"/>
    <s v="Small Pack"/>
    <x v="694"/>
    <n v="0.59"/>
    <s v="United States"/>
    <x v="0"/>
    <s v="Colorado"/>
    <s v="Durango"/>
    <n v="81301"/>
    <d v="2015-02-18T00:00:00"/>
    <d v="2015-02-19T00:00:00"/>
    <n v="12.5504"/>
    <n v="7"/>
    <n v="154.11000000000001"/>
    <n v="87570"/>
    <s v="High"/>
    <s v="Low Risk"/>
    <s v="Discount Applied"/>
    <s v="Other"/>
    <n v="1070"/>
  </r>
  <r>
    <n v="18412"/>
    <x v="0"/>
    <n v="0.09"/>
    <n v="34.76"/>
    <n v="8.2200000000000006"/>
    <n v="2141"/>
    <s v="Molly Webster"/>
    <s v="Regular Air"/>
    <s v="Home Office"/>
    <s v="Office Supplies"/>
    <s v="Storage &amp; Organization"/>
    <s v="Small Box"/>
    <x v="695"/>
    <n v="0.56999999999999995"/>
    <s v="United States"/>
    <x v="0"/>
    <s v="Colorado"/>
    <s v="Durango"/>
    <n v="81301"/>
    <d v="2015-02-18T00:00:00"/>
    <d v="2015-02-20T00:00:00"/>
    <n v="45.3324"/>
    <n v="7"/>
    <n v="242.97"/>
    <n v="87570"/>
    <s v="High"/>
    <s v="Low Risk"/>
    <s v="Discount Applied"/>
    <s v="Other"/>
    <n v="909"/>
  </r>
  <r>
    <n v="23249"/>
    <x v="0"/>
    <n v="0.08"/>
    <n v="17.149999999999999"/>
    <n v="4.96"/>
    <n v="2143"/>
    <s v="Lester Sawyer"/>
    <s v="Regular Air"/>
    <s v="Home Office"/>
    <s v="Office Supplies"/>
    <s v="Storage &amp; Organization"/>
    <s v="Small Box"/>
    <x v="206"/>
    <n v="0.57999999999999996"/>
    <s v="United States"/>
    <x v="3"/>
    <s v="Virginia"/>
    <s v="Fairfax"/>
    <n v="20151"/>
    <d v="2015-06-13T00:00:00"/>
    <d v="2015-06-16T00:00:00"/>
    <n v="33.659999999999997"/>
    <n v="12"/>
    <n v="200.61"/>
    <n v="87569"/>
    <s v="High"/>
    <s v="Low Risk"/>
    <s v="Discount Applied"/>
    <s v="Other"/>
    <n v="985"/>
  </r>
  <r>
    <n v="24264"/>
    <x v="3"/>
    <n v="0"/>
    <n v="20.28"/>
    <n v="14.39"/>
    <n v="2145"/>
    <s v="Kerry Hardy"/>
    <s v="Regular Air"/>
    <s v="Home Office"/>
    <s v="Furniture"/>
    <s v="Office Furnishings"/>
    <s v="Small Box"/>
    <x v="654"/>
    <n v="0.47"/>
    <s v="United States"/>
    <x v="3"/>
    <s v="Florida"/>
    <s v="Fort Lauderdale"/>
    <n v="33311"/>
    <d v="2015-02-10T00:00:00"/>
    <d v="2015-02-12T00:00:00"/>
    <n v="15.677999999999999"/>
    <n v="11"/>
    <n v="237.83"/>
    <n v="87072"/>
    <s v="High"/>
    <s v="Low Risk"/>
    <s v="No Discount"/>
    <s v="Other"/>
    <n v="918"/>
  </r>
  <r>
    <n v="23795"/>
    <x v="4"/>
    <n v="0.05"/>
    <n v="20.34"/>
    <n v="35"/>
    <n v="2146"/>
    <s v="Courtney Boyd"/>
    <s v="Regular Air"/>
    <s v="Home Office"/>
    <s v="Office Supplies"/>
    <s v="Storage &amp; Organization"/>
    <s v="Large Box"/>
    <x v="126"/>
    <n v="0.84"/>
    <s v="United States"/>
    <x v="3"/>
    <s v="Virginia"/>
    <s v="Fairfax"/>
    <n v="20151"/>
    <d v="2015-01-06T00:00:00"/>
    <d v="2015-01-10T00:00:00"/>
    <n v="52.775999999999996"/>
    <n v="2"/>
    <n v="53.02"/>
    <n v="87071"/>
    <s v="High"/>
    <s v="Low Risk"/>
    <s v="Discount Applied"/>
    <s v="Other"/>
    <n v="1513"/>
  </r>
  <r>
    <n v="22555"/>
    <x v="1"/>
    <n v="0.08"/>
    <n v="243.98"/>
    <n v="43.32"/>
    <n v="2151"/>
    <s v="Melinda Rogers"/>
    <s v="Delivery Truck"/>
    <s v="Home Office"/>
    <s v="Furniture"/>
    <s v="Chairs &amp; Chairmats"/>
    <s v="Jumbo Drum"/>
    <x v="696"/>
    <n v="0.55000000000000004"/>
    <s v="United States"/>
    <x v="2"/>
    <s v="Iowa"/>
    <s v="Dubuque"/>
    <n v="52001"/>
    <d v="2015-01-05T00:00:00"/>
    <d v="2015-01-06T00:00:00"/>
    <n v="-162.8244"/>
    <n v="1"/>
    <n v="248.84"/>
    <n v="90404"/>
    <s v="Low"/>
    <s v="Low Risk"/>
    <s v="Discount Applied"/>
    <s v="Other"/>
    <n v="899"/>
  </r>
  <r>
    <n v="24791"/>
    <x v="0"/>
    <n v="0.08"/>
    <n v="5.74"/>
    <n v="5.01"/>
    <n v="2151"/>
    <s v="Melinda Rogers"/>
    <s v="Regular Air"/>
    <s v="Home Office"/>
    <s v="Office Supplies"/>
    <s v="Binders and Binder Accessories"/>
    <s v="Small Box"/>
    <x v="697"/>
    <n v="0.39"/>
    <s v="United States"/>
    <x v="2"/>
    <s v="Iowa"/>
    <s v="Dubuque"/>
    <n v="52001"/>
    <d v="2015-02-09T00:00:00"/>
    <d v="2015-02-11T00:00:00"/>
    <n v="-6.9308200000000006"/>
    <n v="1"/>
    <n v="7.21"/>
    <n v="90405"/>
    <s v="Low"/>
    <s v="Low Risk"/>
    <s v="Discount Applied"/>
    <s v="Other"/>
    <n v="1927"/>
  </r>
  <r>
    <n v="21834"/>
    <x v="4"/>
    <n v="0.05"/>
    <n v="55.5"/>
    <n v="52.2"/>
    <n v="2157"/>
    <s v="Tom Hoyle Honeycutt"/>
    <s v="Regular Air"/>
    <s v="Home Office"/>
    <s v="Furniture"/>
    <s v="Office Furnishings"/>
    <s v="Medium Box"/>
    <x v="698"/>
    <n v="0.72"/>
    <s v="United States"/>
    <x v="2"/>
    <s v="Michigan"/>
    <s v="Warren"/>
    <n v="48093"/>
    <d v="2015-03-16T00:00:00"/>
    <d v="2015-03-16T00:00:00"/>
    <n v="-118.54"/>
    <n v="4"/>
    <n v="253.87"/>
    <n v="90385"/>
    <s v="Low"/>
    <s v="Low Risk"/>
    <s v="Discount Applied"/>
    <s v="Other"/>
    <n v="892"/>
  </r>
  <r>
    <n v="21835"/>
    <x v="4"/>
    <n v="0.05"/>
    <n v="442.14"/>
    <n v="14.7"/>
    <n v="2157"/>
    <s v="Tom Hoyle Honeycutt"/>
    <s v="Delivery Truck"/>
    <s v="Home Office"/>
    <s v="Technology"/>
    <s v="Office Machines"/>
    <s v="Jumbo Drum"/>
    <x v="110"/>
    <n v="0.56000000000000005"/>
    <s v="United States"/>
    <x v="2"/>
    <s v="Michigan"/>
    <s v="Warren"/>
    <n v="48093"/>
    <d v="2015-03-16T00:00:00"/>
    <d v="2015-03-25T00:00:00"/>
    <n v="2963.48"/>
    <n v="14"/>
    <n v="5880.46"/>
    <n v="90385"/>
    <s v="High"/>
    <s v="Low Risk"/>
    <s v="Discount Applied"/>
    <s v="Other"/>
    <n v="73"/>
  </r>
  <r>
    <n v="21975"/>
    <x v="0"/>
    <n v="7.0000000000000007E-2"/>
    <n v="30.93"/>
    <n v="3.92"/>
    <n v="2157"/>
    <s v="Tom Hoyle Honeycutt"/>
    <s v="Regular Air"/>
    <s v="Home Office"/>
    <s v="Furniture"/>
    <s v="Office Furnishings"/>
    <s v="Small Pack"/>
    <x v="609"/>
    <n v="0.44"/>
    <s v="United States"/>
    <x v="2"/>
    <s v="Michigan"/>
    <s v="Warren"/>
    <n v="48093"/>
    <d v="2015-05-03T00:00:00"/>
    <d v="2015-05-04T00:00:00"/>
    <n v="398.30249999999995"/>
    <n v="19"/>
    <n v="577.25"/>
    <n v="90386"/>
    <s v="High"/>
    <s v="Low Risk"/>
    <s v="Discount Applied"/>
    <s v="Other"/>
    <n v="599"/>
  </r>
  <r>
    <n v="21976"/>
    <x v="0"/>
    <n v="0.05"/>
    <n v="297.48"/>
    <n v="18.059999999999999"/>
    <n v="2157"/>
    <s v="Tom Hoyle Honeycutt"/>
    <s v="Delivery Truck"/>
    <s v="Home Office"/>
    <s v="Technology"/>
    <s v="Office Machines"/>
    <s v="Jumbo Drum"/>
    <x v="192"/>
    <n v="0.6"/>
    <s v="United States"/>
    <x v="2"/>
    <s v="Michigan"/>
    <s v="Warren"/>
    <n v="48093"/>
    <d v="2015-05-03T00:00:00"/>
    <d v="2015-05-04T00:00:00"/>
    <n v="709.85200000000009"/>
    <n v="14"/>
    <n v="4075.18"/>
    <n v="90386"/>
    <s v="High"/>
    <s v="Low Risk"/>
    <s v="Discount Applied"/>
    <s v="Other"/>
    <n v="117"/>
  </r>
  <r>
    <n v="21977"/>
    <x v="0"/>
    <n v="7.0000000000000007E-2"/>
    <n v="296.18"/>
    <n v="54.12"/>
    <n v="2157"/>
    <s v="Tom Hoyle Honeycutt"/>
    <s v="Delivery Truck"/>
    <s v="Home Office"/>
    <s v="Furniture"/>
    <s v="Tables"/>
    <s v="Jumbo Box"/>
    <x v="37"/>
    <n v="0.76"/>
    <s v="United States"/>
    <x v="2"/>
    <s v="Michigan"/>
    <s v="Warren"/>
    <n v="48093"/>
    <d v="2015-05-03T00:00:00"/>
    <d v="2015-05-05T00:00:00"/>
    <n v="80.809200000000089"/>
    <n v="6"/>
    <n v="1798.23"/>
    <n v="90386"/>
    <s v="High"/>
    <s v="Low Risk"/>
    <s v="Discount Applied"/>
    <s v="Other"/>
    <n v="272"/>
  </r>
  <r>
    <n v="23775"/>
    <x v="3"/>
    <n v="0.08"/>
    <n v="30.98"/>
    <n v="8.74"/>
    <n v="2159"/>
    <s v="Wesley Field"/>
    <s v="Regular Air"/>
    <s v="Home Office"/>
    <s v="Office Supplies"/>
    <s v="Paper"/>
    <s v="Small Box"/>
    <x v="699"/>
    <n v="0.4"/>
    <s v="United States"/>
    <x v="2"/>
    <s v="Michigan"/>
    <s v="Westland"/>
    <n v="48185"/>
    <d v="2015-05-20T00:00:00"/>
    <d v="2015-05-21T00:00:00"/>
    <n v="371.27200000000005"/>
    <n v="25"/>
    <n v="727.2"/>
    <n v="90387"/>
    <s v="High"/>
    <s v="Low Risk"/>
    <s v="Discount Applied"/>
    <s v="Other"/>
    <n v="518"/>
  </r>
  <r>
    <n v="23773"/>
    <x v="3"/>
    <n v="0.09"/>
    <n v="159.31"/>
    <n v="60"/>
    <n v="2162"/>
    <s v="Brenda Jain"/>
    <s v="Delivery Truck"/>
    <s v="Home Office"/>
    <s v="Furniture"/>
    <s v="Tables"/>
    <s v="Jumbo Drum"/>
    <x v="700"/>
    <n v="0.55000000000000004"/>
    <s v="United States"/>
    <x v="1"/>
    <s v="Pennsylvania"/>
    <s v="Sharon"/>
    <n v="16146"/>
    <d v="2015-05-20T00:00:00"/>
    <d v="2015-05-22T00:00:00"/>
    <n v="77.000895400000104"/>
    <n v="41"/>
    <n v="6173.42"/>
    <n v="90387"/>
    <s v="High"/>
    <s v="Low Risk"/>
    <s v="Discount Applied"/>
    <s v="Other"/>
    <n v="70"/>
  </r>
  <r>
    <n v="23774"/>
    <x v="3"/>
    <n v="0.06"/>
    <n v="55.99"/>
    <n v="5"/>
    <n v="2162"/>
    <s v="Brenda Jain"/>
    <s v="Regular Air"/>
    <s v="Home Office"/>
    <s v="Technology"/>
    <s v="Telephones and Communication"/>
    <s v="Small Pack"/>
    <x v="134"/>
    <n v="0.83"/>
    <s v="United States"/>
    <x v="1"/>
    <s v="Pennsylvania"/>
    <s v="Sharon"/>
    <n v="16146"/>
    <d v="2015-05-20T00:00:00"/>
    <d v="2015-05-22T00:00:00"/>
    <n v="27.968600000000009"/>
    <n v="33"/>
    <n v="1553.7"/>
    <n v="90387"/>
    <s v="High"/>
    <s v="Low Risk"/>
    <s v="Discount Applied"/>
    <s v="Other"/>
    <n v="303"/>
  </r>
  <r>
    <n v="22450"/>
    <x v="1"/>
    <n v="0.01"/>
    <n v="5.38"/>
    <n v="7.57"/>
    <n v="2164"/>
    <s v="Harry Sellers"/>
    <s v="Regular Air"/>
    <s v="Home Office"/>
    <s v="Office Supplies"/>
    <s v="Binders and Binder Accessories"/>
    <s v="Small Box"/>
    <x v="701"/>
    <n v="0.36"/>
    <s v="United States"/>
    <x v="0"/>
    <s v="California"/>
    <s v="Pasadena"/>
    <n v="91104"/>
    <d v="2015-01-09T00:00:00"/>
    <d v="2015-01-10T00:00:00"/>
    <n v="-66.779579999999996"/>
    <n v="3"/>
    <n v="18.68"/>
    <n v="88794"/>
    <s v="Low"/>
    <s v="Low Risk"/>
    <s v="Discount Applied"/>
    <s v="Other"/>
    <n v="1832"/>
  </r>
  <r>
    <n v="22451"/>
    <x v="1"/>
    <n v="0.05"/>
    <n v="3.28"/>
    <n v="3.97"/>
    <n v="2164"/>
    <s v="Harry Sellers"/>
    <s v="Regular Air"/>
    <s v="Home Office"/>
    <s v="Office Supplies"/>
    <s v="Pens &amp; Art Supplies"/>
    <s v="Wrap Bag"/>
    <x v="365"/>
    <n v="0.56000000000000005"/>
    <s v="United States"/>
    <x v="0"/>
    <s v="California"/>
    <s v="Pasadena"/>
    <n v="91104"/>
    <d v="2015-01-09T00:00:00"/>
    <d v="2015-01-09T00:00:00"/>
    <n v="-144.9188"/>
    <n v="11"/>
    <n v="36.299999999999997"/>
    <n v="88794"/>
    <s v="Low"/>
    <s v="Low Risk"/>
    <s v="Discount Applied"/>
    <s v="Other"/>
    <n v="1652"/>
  </r>
  <r>
    <n v="22449"/>
    <x v="1"/>
    <n v="0.09"/>
    <n v="2.78"/>
    <n v="0.97"/>
    <n v="2165"/>
    <s v="Melanie Knight"/>
    <s v="Regular Air"/>
    <s v="Home Office"/>
    <s v="Office Supplies"/>
    <s v="Pens &amp; Art Supplies"/>
    <s v="Wrap Bag"/>
    <x v="702"/>
    <n v="0.59"/>
    <s v="United States"/>
    <x v="1"/>
    <s v="Maine"/>
    <s v="Augusta"/>
    <n v="4330"/>
    <d v="2015-01-09T00:00:00"/>
    <d v="2015-01-11T00:00:00"/>
    <n v="-5.0716000000000001"/>
    <n v="6"/>
    <n v="16.03"/>
    <n v="88794"/>
    <s v="Low"/>
    <s v="Low Risk"/>
    <s v="Discount Applied"/>
    <s v="Other"/>
    <n v="1856"/>
  </r>
  <r>
    <n v="20980"/>
    <x v="3"/>
    <n v="0.08"/>
    <n v="2.94"/>
    <n v="0.96"/>
    <n v="2178"/>
    <s v="Judy Hall"/>
    <s v="Regular Air"/>
    <s v="Home Office"/>
    <s v="Office Supplies"/>
    <s v="Pens &amp; Art Supplies"/>
    <s v="Wrap Bag"/>
    <x v="202"/>
    <n v="0.57999999999999996"/>
    <s v="United States"/>
    <x v="1"/>
    <s v="Massachusetts"/>
    <s v="Worcester"/>
    <n v="1610"/>
    <d v="2015-01-27T00:00:00"/>
    <d v="2015-01-29T00:00:00"/>
    <n v="-1.18"/>
    <n v="9"/>
    <n v="25.35"/>
    <n v="89465"/>
    <s v="Low"/>
    <s v="Low Risk"/>
    <s v="Discount Applied"/>
    <s v="Other"/>
    <n v="1764"/>
  </r>
  <r>
    <n v="26331"/>
    <x v="1"/>
    <n v="0"/>
    <n v="1.48"/>
    <n v="0.7"/>
    <n v="2183"/>
    <s v="Sheryl Reese"/>
    <s v="Regular Air"/>
    <s v="Home Office"/>
    <s v="Office Supplies"/>
    <s v="Rubber Bands"/>
    <s v="Wrap Bag"/>
    <x v="679"/>
    <n v="0.37"/>
    <s v="United States"/>
    <x v="3"/>
    <s v="Kentucky"/>
    <s v="Owensboro"/>
    <n v="42301"/>
    <d v="2015-06-15T00:00:00"/>
    <d v="2015-06-17T00:00:00"/>
    <n v="-203.09799999999998"/>
    <n v="12"/>
    <n v="19.32"/>
    <n v="91571"/>
    <s v="Low"/>
    <s v="Low Risk"/>
    <s v="No Discount"/>
    <s v="Other"/>
    <n v="1820"/>
  </r>
  <r>
    <n v="19008"/>
    <x v="0"/>
    <n v="0.09"/>
    <n v="16.98"/>
    <n v="12.39"/>
    <n v="2187"/>
    <s v="Joanne Spivey"/>
    <s v="Regular Air"/>
    <s v="Home Office"/>
    <s v="Office Supplies"/>
    <s v="Envelopes"/>
    <s v="Small Box"/>
    <x v="703"/>
    <n v="0.35"/>
    <s v="United States"/>
    <x v="2"/>
    <s v="Missouri"/>
    <s v="Independence"/>
    <n v="64055"/>
    <d v="2015-05-08T00:00:00"/>
    <d v="2015-05-10T00:00:00"/>
    <n v="-48.57"/>
    <n v="5"/>
    <n v="86.8"/>
    <n v="89440"/>
    <s v="Low"/>
    <s v="Low Risk"/>
    <s v="Discount Applied"/>
    <s v="Other"/>
    <n v="1305"/>
  </r>
  <r>
    <n v="1008"/>
    <x v="0"/>
    <n v="0.09"/>
    <n v="16.98"/>
    <n v="12.39"/>
    <n v="2189"/>
    <s v="Frank Cross"/>
    <s v="Regular Air"/>
    <s v="Home Office"/>
    <s v="Office Supplies"/>
    <s v="Envelopes"/>
    <s v="Small Box"/>
    <x v="703"/>
    <n v="0.35"/>
    <s v="United States"/>
    <x v="1"/>
    <s v="New York"/>
    <s v="New York City"/>
    <n v="10177"/>
    <d v="2015-05-08T00:00:00"/>
    <d v="2015-05-10T00:00:00"/>
    <n v="-48.57"/>
    <n v="22"/>
    <n v="381.91"/>
    <n v="7364"/>
    <s v="Low"/>
    <s v="Low Risk"/>
    <s v="Discount Applied"/>
    <s v="Other"/>
    <n v="734"/>
  </r>
  <r>
    <n v="5870"/>
    <x v="2"/>
    <n v="0.05"/>
    <n v="16.98"/>
    <n v="7.78"/>
    <n v="2190"/>
    <s v="Marvin Patrick"/>
    <s v="Regular Air"/>
    <s v="Home Office"/>
    <s v="Office Supplies"/>
    <s v="Pens &amp; Art Supplies"/>
    <s v="Small Pack"/>
    <x v="704"/>
    <n v="0.56999999999999995"/>
    <s v="United States"/>
    <x v="2"/>
    <s v="Michigan"/>
    <s v="Detroit"/>
    <n v="48227"/>
    <d v="2015-02-14T00:00:00"/>
    <d v="2015-02-16T00:00:00"/>
    <n v="-47.28"/>
    <n v="45"/>
    <n v="761.67"/>
    <n v="41636"/>
    <s v="Low"/>
    <s v="Low Risk"/>
    <s v="Discount Applied"/>
    <s v="Other"/>
    <n v="502"/>
  </r>
  <r>
    <n v="5871"/>
    <x v="2"/>
    <n v="0.03"/>
    <n v="115.99"/>
    <n v="4.2300000000000004"/>
    <n v="2190"/>
    <s v="Marvin Patrick"/>
    <s v="Regular Air"/>
    <s v="Home Office"/>
    <s v="Technology"/>
    <s v="Telephones and Communication"/>
    <s v="Small Box"/>
    <x v="705"/>
    <n v="0.56000000000000005"/>
    <s v="United States"/>
    <x v="2"/>
    <s v="Michigan"/>
    <s v="Detroit"/>
    <n v="48227"/>
    <d v="2015-02-14T00:00:00"/>
    <d v="2015-02-16T00:00:00"/>
    <n v="722.24099999999999"/>
    <n v="49"/>
    <n v="5014.07"/>
    <n v="41636"/>
    <s v="High"/>
    <s v="Low Risk"/>
    <s v="Discount Applied"/>
    <s v="Other"/>
    <n v="93"/>
  </r>
  <r>
    <n v="23870"/>
    <x v="2"/>
    <n v="0.05"/>
    <n v="16.98"/>
    <n v="7.78"/>
    <n v="2193"/>
    <s v="Donald Melton"/>
    <s v="Regular Air"/>
    <s v="Home Office"/>
    <s v="Office Supplies"/>
    <s v="Pens &amp; Art Supplies"/>
    <s v="Small Pack"/>
    <x v="704"/>
    <n v="0.56999999999999995"/>
    <s v="United States"/>
    <x v="3"/>
    <s v="North Carolina"/>
    <s v="New Bern"/>
    <n v="28560"/>
    <d v="2015-02-14T00:00:00"/>
    <d v="2015-02-16T00:00:00"/>
    <n v="-161"/>
    <n v="11"/>
    <n v="186.19"/>
    <n v="90685"/>
    <s v="Low"/>
    <s v="Low Risk"/>
    <s v="Discount Applied"/>
    <s v="Other"/>
    <n v="1017"/>
  </r>
  <r>
    <n v="23871"/>
    <x v="2"/>
    <n v="0.03"/>
    <n v="115.99"/>
    <n v="4.2300000000000004"/>
    <n v="2193"/>
    <s v="Donald Melton"/>
    <s v="Regular Air"/>
    <s v="Home Office"/>
    <s v="Technology"/>
    <s v="Telephones and Communication"/>
    <s v="Small Box"/>
    <x v="705"/>
    <n v="0.56000000000000005"/>
    <s v="United States"/>
    <x v="3"/>
    <s v="North Carolina"/>
    <s v="New Bern"/>
    <n v="28560"/>
    <d v="2015-02-14T00:00:00"/>
    <d v="2015-02-16T00:00:00"/>
    <n v="848.3646"/>
    <n v="12"/>
    <n v="1227.94"/>
    <n v="90685"/>
    <s v="High"/>
    <s v="Low Risk"/>
    <s v="Discount Applied"/>
    <s v="Other"/>
    <n v="364"/>
  </r>
  <r>
    <n v="19112"/>
    <x v="3"/>
    <n v="0.03"/>
    <n v="27.48"/>
    <n v="4"/>
    <n v="2196"/>
    <s v="Gene Heath Cross"/>
    <s v="Regular Air"/>
    <s v="Home Office"/>
    <s v="Technology"/>
    <s v="Computer Peripherals"/>
    <s v="Small Box"/>
    <x v="312"/>
    <n v="0.75"/>
    <s v="United States"/>
    <x v="1"/>
    <s v="New York"/>
    <s v="Jamestown"/>
    <n v="14701"/>
    <d v="2015-04-07T00:00:00"/>
    <d v="2015-04-08T00:00:00"/>
    <n v="-88.840800000000002"/>
    <n v="11"/>
    <n v="294.97000000000003"/>
    <n v="89175"/>
    <s v="Low"/>
    <s v="Low Risk"/>
    <s v="Discount Applied"/>
    <s v="Other"/>
    <n v="823"/>
  </r>
  <r>
    <n v="19113"/>
    <x v="3"/>
    <n v="0.1"/>
    <n v="179.99"/>
    <n v="19.989999999999998"/>
    <n v="2196"/>
    <s v="Gene Heath Cross"/>
    <s v="Regular Air"/>
    <s v="Home Office"/>
    <s v="Technology"/>
    <s v="Computer Peripherals"/>
    <s v="Small Box"/>
    <x v="196"/>
    <n v="0.48"/>
    <s v="United States"/>
    <x v="1"/>
    <s v="New York"/>
    <s v="Jamestown"/>
    <n v="14701"/>
    <d v="2015-04-07T00:00:00"/>
    <d v="2015-04-08T00:00:00"/>
    <n v="1208.9903999999999"/>
    <n v="14"/>
    <n v="2458.0500000000002"/>
    <n v="89175"/>
    <s v="High"/>
    <s v="Low Risk"/>
    <s v="Discount Applied"/>
    <s v="Other"/>
    <n v="193"/>
  </r>
  <r>
    <n v="19114"/>
    <x v="3"/>
    <n v="0.1"/>
    <n v="140.85"/>
    <n v="19.989999999999998"/>
    <n v="2196"/>
    <s v="Gene Heath Cross"/>
    <s v="Regular Air"/>
    <s v="Home Office"/>
    <s v="Office Supplies"/>
    <s v="Storage &amp; Organization"/>
    <s v="Small Box"/>
    <x v="706"/>
    <n v="0.73"/>
    <s v="United States"/>
    <x v="1"/>
    <s v="New York"/>
    <s v="Jamestown"/>
    <n v="14701"/>
    <d v="2015-04-07T00:00:00"/>
    <d v="2015-04-09T00:00:00"/>
    <n v="9.9911999999999992"/>
    <n v="19"/>
    <n v="2465.75"/>
    <n v="89175"/>
    <s v="High"/>
    <s v="Low Risk"/>
    <s v="Discount Applied"/>
    <s v="Other"/>
    <n v="192"/>
  </r>
  <r>
    <n v="23300"/>
    <x v="2"/>
    <n v="0.08"/>
    <n v="100.97"/>
    <n v="7.18"/>
    <n v="2197"/>
    <s v="Karen O'Donnell"/>
    <s v="Regular Air"/>
    <s v="Home Office"/>
    <s v="Technology"/>
    <s v="Computer Peripherals"/>
    <s v="Small Box"/>
    <x v="707"/>
    <n v="0.46"/>
    <s v="United States"/>
    <x v="1"/>
    <s v="New York"/>
    <s v="Levittown"/>
    <n v="11756"/>
    <d v="2015-06-26T00:00:00"/>
    <d v="2015-06-27T00:00:00"/>
    <n v="126.22500000000001"/>
    <n v="7"/>
    <n v="650.25"/>
    <n v="89176"/>
    <s v="High"/>
    <s v="Low Risk"/>
    <s v="Discount Applied"/>
    <s v="Other"/>
    <n v="553"/>
  </r>
  <r>
    <n v="23301"/>
    <x v="2"/>
    <n v="0"/>
    <n v="13.4"/>
    <n v="4.95"/>
    <n v="2197"/>
    <s v="Karen O'Donnell"/>
    <s v="Regular Air"/>
    <s v="Home Office"/>
    <s v="Furniture"/>
    <s v="Office Furnishings"/>
    <s v="Small Pack"/>
    <x v="271"/>
    <n v="0.37"/>
    <s v="United States"/>
    <x v="1"/>
    <s v="New York"/>
    <s v="Levittown"/>
    <n v="11756"/>
    <d v="2015-06-26T00:00:00"/>
    <d v="2015-06-27T00:00:00"/>
    <n v="187.7628"/>
    <n v="19"/>
    <n v="272.12"/>
    <n v="89176"/>
    <s v="High"/>
    <s v="Low Risk"/>
    <s v="No Discount"/>
    <s v="High Profit Non-Standard Shipping"/>
    <n v="862"/>
  </r>
  <r>
    <n v="26083"/>
    <x v="1"/>
    <n v="0.03"/>
    <n v="25.98"/>
    <n v="4.08"/>
    <n v="2198"/>
    <s v="Lester Woodward Maynard"/>
    <s v="Regular Air"/>
    <s v="Home Office"/>
    <s v="Office Supplies"/>
    <s v="Pens &amp; Art Supplies"/>
    <s v="Small Pack"/>
    <x v="708"/>
    <n v="0.56999999999999995"/>
    <s v="United States"/>
    <x v="1"/>
    <s v="New York"/>
    <s v="Lindenhurst"/>
    <n v="11757"/>
    <d v="2015-05-22T00:00:00"/>
    <d v="2015-05-25T00:00:00"/>
    <n v="295.90649999999999"/>
    <n v="16"/>
    <n v="428.85"/>
    <n v="89174"/>
    <s v="High"/>
    <s v="Low Risk"/>
    <s v="Discount Applied"/>
    <s v="Other"/>
    <n v="696"/>
  </r>
  <r>
    <n v="26084"/>
    <x v="1"/>
    <n v="0.1"/>
    <n v="20.98"/>
    <n v="53.03"/>
    <n v="2198"/>
    <s v="Lester Woodward Maynard"/>
    <s v="Delivery Truck"/>
    <s v="Home Office"/>
    <s v="Office Supplies"/>
    <s v="Storage &amp; Organization"/>
    <s v="Jumbo Drum"/>
    <x v="211"/>
    <n v="0.78"/>
    <s v="United States"/>
    <x v="1"/>
    <s v="New York"/>
    <s v="Lindenhurst"/>
    <n v="11757"/>
    <d v="2015-05-22T00:00:00"/>
    <d v="2015-05-22T00:00:00"/>
    <n v="-2111.36"/>
    <n v="16"/>
    <n v="342.54"/>
    <n v="89174"/>
    <s v="Low"/>
    <s v="Low Risk"/>
    <s v="Discount Applied"/>
    <s v="Other"/>
    <n v="780"/>
  </r>
  <r>
    <n v="20234"/>
    <x v="2"/>
    <n v="0.17"/>
    <n v="14.89"/>
    <n v="13.56"/>
    <n v="2201"/>
    <s v="David Hoyle"/>
    <s v="Regular Air"/>
    <s v="Home Office"/>
    <s v="Furniture"/>
    <s v="Office Furnishings"/>
    <s v="Large Box"/>
    <x v="709"/>
    <n v="0.57999999999999996"/>
    <s v="United States"/>
    <x v="2"/>
    <s v="Minnesota"/>
    <s v="Bloomington"/>
    <n v="55420"/>
    <d v="2015-03-25T00:00:00"/>
    <d v="2015-03-27T00:00:00"/>
    <n v="-9.1300000000000008"/>
    <n v="1"/>
    <n v="27.96"/>
    <n v="86054"/>
    <s v="Low"/>
    <s v="Low Risk"/>
    <s v="Discount Applied"/>
    <s v="Other"/>
    <n v="1740"/>
  </r>
  <r>
    <n v="22259"/>
    <x v="4"/>
    <n v="0.09"/>
    <n v="160.97999999999999"/>
    <n v="30"/>
    <n v="2202"/>
    <s v="Laurie Howe"/>
    <s v="Delivery Truck"/>
    <s v="Home Office"/>
    <s v="Furniture"/>
    <s v="Chairs &amp; Chairmats"/>
    <s v="Jumbo Drum"/>
    <x v="48"/>
    <n v="0.62"/>
    <s v="United States"/>
    <x v="2"/>
    <s v="Minnesota"/>
    <s v="Brooklyn Center"/>
    <n v="55429"/>
    <d v="2015-01-31T00:00:00"/>
    <d v="2015-01-31T00:00:00"/>
    <n v="357.428"/>
    <n v="11"/>
    <n v="1635.38"/>
    <n v="86050"/>
    <s v="High"/>
    <s v="Low Risk"/>
    <s v="Discount Applied"/>
    <s v="Other"/>
    <n v="293"/>
  </r>
  <r>
    <n v="22260"/>
    <x v="4"/>
    <n v="0.09"/>
    <n v="6.3"/>
    <n v="0.5"/>
    <n v="2202"/>
    <s v="Laurie Howe"/>
    <s v="Regular Air"/>
    <s v="Home Office"/>
    <s v="Office Supplies"/>
    <s v="Labels"/>
    <s v="Small Box"/>
    <x v="57"/>
    <n v="0.39"/>
    <s v="United States"/>
    <x v="2"/>
    <s v="Minnesota"/>
    <s v="Brooklyn Center"/>
    <n v="55429"/>
    <d v="2015-01-31T00:00:00"/>
    <d v="2015-01-31T00:00:00"/>
    <n v="40.351199999999992"/>
    <n v="10"/>
    <n v="58.48"/>
    <n v="86050"/>
    <s v="High"/>
    <s v="Low Risk"/>
    <s v="Discount Applied"/>
    <s v="Other"/>
    <n v="1470"/>
  </r>
  <r>
    <n v="22261"/>
    <x v="4"/>
    <n v="0"/>
    <n v="4.9800000000000004"/>
    <n v="0.8"/>
    <n v="2202"/>
    <s v="Laurie Howe"/>
    <s v="Regular Air"/>
    <s v="Home Office"/>
    <s v="Office Supplies"/>
    <s v="Paper"/>
    <s v="Wrap Bag"/>
    <x v="177"/>
    <n v="0.36"/>
    <s v="United States"/>
    <x v="2"/>
    <s v="Minnesota"/>
    <s v="Brooklyn Center"/>
    <n v="55429"/>
    <d v="2015-01-31T00:00:00"/>
    <d v="2015-02-07T00:00:00"/>
    <n v="27.634499999999996"/>
    <n v="8"/>
    <n v="40.049999999999997"/>
    <n v="86050"/>
    <s v="High"/>
    <s v="Low Risk"/>
    <s v="No Discount"/>
    <s v="Other"/>
    <n v="1622"/>
  </r>
  <r>
    <n v="23919"/>
    <x v="4"/>
    <n v="0.08"/>
    <n v="145.44999999999999"/>
    <n v="17.850000000000001"/>
    <n v="2203"/>
    <s v="Eddie Walker"/>
    <s v="Delivery Truck"/>
    <s v="Home Office"/>
    <s v="Technology"/>
    <s v="Office Machines"/>
    <s v="Jumbo Drum"/>
    <x v="390"/>
    <n v="0.56000000000000005"/>
    <s v="United States"/>
    <x v="2"/>
    <s v="Minnesota"/>
    <s v="Brooklyn Park"/>
    <n v="55445"/>
    <d v="2015-02-04T00:00:00"/>
    <d v="2015-02-04T00:00:00"/>
    <n v="751.58"/>
    <n v="8"/>
    <n v="1117.6600000000001"/>
    <n v="86051"/>
    <s v="High"/>
    <s v="Low Risk"/>
    <s v="Discount Applied"/>
    <s v="Other"/>
    <n v="394"/>
  </r>
  <r>
    <n v="22595"/>
    <x v="2"/>
    <n v="0.03"/>
    <n v="399.98"/>
    <n v="12.06"/>
    <n v="2203"/>
    <s v="Eddie Walker"/>
    <s v="Delivery Truck"/>
    <s v="Home Office"/>
    <s v="Technology"/>
    <s v="Office Machines"/>
    <s v="Jumbo Box"/>
    <x v="79"/>
    <n v="0.56000000000000005"/>
    <s v="United States"/>
    <x v="2"/>
    <s v="Minnesota"/>
    <s v="Brooklyn Park"/>
    <n v="55445"/>
    <d v="2015-01-04T00:00:00"/>
    <d v="2015-01-06T00:00:00"/>
    <n v="-663.51419999999996"/>
    <n v="2"/>
    <n v="807"/>
    <n v="86052"/>
    <s v="Low"/>
    <s v="Low Risk"/>
    <s v="Discount Applied"/>
    <s v="Other"/>
    <n v="487"/>
  </r>
  <r>
    <n v="23920"/>
    <x v="4"/>
    <n v="7.0000000000000007E-2"/>
    <n v="33.94"/>
    <n v="19.190000000000001"/>
    <n v="2204"/>
    <s v="Oscar Ford"/>
    <s v="Delivery Truck"/>
    <s v="Home Office"/>
    <s v="Furniture"/>
    <s v="Chairs &amp; Chairmats"/>
    <s v="Jumbo Drum"/>
    <x v="362"/>
    <n v="0.57999999999999996"/>
    <s v="United States"/>
    <x v="2"/>
    <s v="Minnesota"/>
    <s v="Burnsville"/>
    <n v="55337"/>
    <d v="2015-02-04T00:00:00"/>
    <d v="2015-02-08T00:00:00"/>
    <n v="-157.56"/>
    <n v="5"/>
    <n v="169.46"/>
    <n v="86051"/>
    <s v="Low"/>
    <s v="Low Risk"/>
    <s v="Discount Applied"/>
    <s v="Other"/>
    <n v="1041"/>
  </r>
  <r>
    <n v="24434"/>
    <x v="2"/>
    <n v="0.04"/>
    <n v="296.18"/>
    <n v="154.12"/>
    <n v="2204"/>
    <s v="Oscar Ford"/>
    <s v="Delivery Truck"/>
    <s v="Home Office"/>
    <s v="Furniture"/>
    <s v="Tables"/>
    <s v="Jumbo Box"/>
    <x v="37"/>
    <n v="0.76"/>
    <s v="United States"/>
    <x v="2"/>
    <s v="Minnesota"/>
    <s v="Burnsville"/>
    <n v="55337"/>
    <d v="2015-02-10T00:00:00"/>
    <d v="2015-02-11T00:00:00"/>
    <n v="-87.998040000000003"/>
    <n v="20"/>
    <n v="5768.12"/>
    <n v="86053"/>
    <s v="Low"/>
    <s v="Low Risk"/>
    <s v="Discount Applied"/>
    <s v="Other"/>
    <n v="77"/>
  </r>
  <r>
    <n v="18164"/>
    <x v="0"/>
    <n v="0.03"/>
    <n v="28.48"/>
    <n v="1.99"/>
    <n v="2206"/>
    <s v="Bobby Powell"/>
    <s v="Regular Air"/>
    <s v="Home Office"/>
    <s v="Technology"/>
    <s v="Computer Peripherals"/>
    <s v="Small Pack"/>
    <x v="137"/>
    <n v="0.4"/>
    <s v="United States"/>
    <x v="2"/>
    <s v="Iowa"/>
    <s v="Fort Dodge"/>
    <n v="50501"/>
    <d v="2015-01-05T00:00:00"/>
    <d v="2015-01-06T00:00:00"/>
    <n v="-35.290399999999998"/>
    <n v="2"/>
    <n v="55.25"/>
    <n v="86258"/>
    <s v="Low"/>
    <s v="Low Risk"/>
    <s v="Discount Applied"/>
    <s v="Other"/>
    <n v="1497"/>
  </r>
  <r>
    <n v="18165"/>
    <x v="0"/>
    <n v="0.01"/>
    <n v="205.99"/>
    <n v="5.99"/>
    <n v="2206"/>
    <s v="Bobby Powell"/>
    <s v="Regular Air"/>
    <s v="Home Office"/>
    <s v="Technology"/>
    <s v="Telephones and Communication"/>
    <s v="Small Box"/>
    <x v="710"/>
    <n v="0.59"/>
    <s v="United States"/>
    <x v="2"/>
    <s v="Iowa"/>
    <s v="Fort Dodge"/>
    <n v="50501"/>
    <d v="2015-01-05T00:00:00"/>
    <d v="2015-01-07T00:00:00"/>
    <n v="-74.883600000000001"/>
    <n v="3"/>
    <n v="551.22"/>
    <n v="86258"/>
    <s v="Low"/>
    <s v="Low Risk"/>
    <s v="Discount Applied"/>
    <s v="Other"/>
    <n v="617"/>
  </r>
  <r>
    <n v="23317"/>
    <x v="4"/>
    <n v="0.06"/>
    <n v="6.98"/>
    <n v="1.6"/>
    <n v="2209"/>
    <s v="Sharon Thomas"/>
    <s v="Regular Air"/>
    <s v="Home Office"/>
    <s v="Office Supplies"/>
    <s v="Paper"/>
    <s v="Wrap Bag"/>
    <x v="344"/>
    <n v="0.38"/>
    <s v="United States"/>
    <x v="3"/>
    <s v="Georgia"/>
    <s v="College Park"/>
    <n v="30337"/>
    <d v="2015-01-22T00:00:00"/>
    <d v="2015-01-29T00:00:00"/>
    <n v="-98.056000000000012"/>
    <n v="12"/>
    <n v="83.93"/>
    <n v="88030"/>
    <s v="Low"/>
    <s v="Low Risk"/>
    <s v="Discount Applied"/>
    <s v="Other"/>
    <n v="1319"/>
  </r>
  <r>
    <n v="19914"/>
    <x v="1"/>
    <n v="0.08"/>
    <n v="95.99"/>
    <n v="35"/>
    <n v="2211"/>
    <s v="Anita Hahn"/>
    <s v="Express Air"/>
    <s v="Home Office"/>
    <s v="Office Supplies"/>
    <s v="Storage &amp; Organization"/>
    <s v="Large Box"/>
    <x v="711"/>
    <m/>
    <s v="United States"/>
    <x v="1"/>
    <s v="Maryland"/>
    <s v="Bowie"/>
    <n v="20715"/>
    <d v="2015-01-01T00:00:00"/>
    <d v="2015-01-03T00:00:00"/>
    <n v="-425.20840000000004"/>
    <n v="2"/>
    <n v="193.88"/>
    <n v="88028"/>
    <s v="Low"/>
    <s v="High Risk"/>
    <s v="Discount Applied"/>
    <s v="Other"/>
    <n v="999"/>
  </r>
  <r>
    <n v="24756"/>
    <x v="0"/>
    <n v="0.09"/>
    <n v="199.99"/>
    <n v="24.49"/>
    <n v="2212"/>
    <s v="Stacy Chang"/>
    <s v="Express Air"/>
    <s v="Home Office"/>
    <s v="Technology"/>
    <s v="Copiers and Fax"/>
    <s v="Large Box"/>
    <x v="495"/>
    <n v="0.46"/>
    <s v="United States"/>
    <x v="1"/>
    <s v="Maryland"/>
    <s v="Catonsville"/>
    <n v="21228"/>
    <d v="2015-04-19T00:00:00"/>
    <d v="2015-04-21T00:00:00"/>
    <n v="631.33000000000004"/>
    <n v="5"/>
    <n v="990.25"/>
    <n v="88029"/>
    <s v="High"/>
    <s v="Low Risk"/>
    <s v="Discount Applied"/>
    <s v="Other"/>
    <n v="425"/>
  </r>
  <r>
    <n v="23512"/>
    <x v="4"/>
    <n v="7.0000000000000007E-2"/>
    <n v="3.28"/>
    <n v="3.97"/>
    <n v="2215"/>
    <s v="Christopher High"/>
    <s v="Regular Air"/>
    <s v="Home Office"/>
    <s v="Office Supplies"/>
    <s v="Pens &amp; Art Supplies"/>
    <s v="Wrap Bag"/>
    <x v="365"/>
    <n v="0.56000000000000005"/>
    <s v="United States"/>
    <x v="1"/>
    <s v="Ohio"/>
    <s v="Massillon"/>
    <n v="44646"/>
    <d v="2015-06-23T00:00:00"/>
    <d v="2015-06-23T00:00:00"/>
    <n v="-22.175999999999998"/>
    <n v="4"/>
    <n v="14.76"/>
    <n v="90314"/>
    <s v="Low"/>
    <s v="Low Risk"/>
    <s v="Discount Applied"/>
    <s v="Other"/>
    <n v="1867"/>
  </r>
  <r>
    <n v="23513"/>
    <x v="4"/>
    <n v="0.02"/>
    <n v="256.99"/>
    <n v="11.25"/>
    <n v="2216"/>
    <s v="Clara Kaplan"/>
    <s v="Regular Air"/>
    <s v="Home Office"/>
    <s v="Technology"/>
    <s v="Computer Peripherals"/>
    <s v="Small Box"/>
    <x v="476"/>
    <n v="0.51"/>
    <s v="United States"/>
    <x v="1"/>
    <s v="Ohio"/>
    <s v="Medina"/>
    <n v="44256"/>
    <d v="2015-06-23T00:00:00"/>
    <d v="2015-06-30T00:00:00"/>
    <n v="-214.10399999999998"/>
    <n v="3"/>
    <n v="808.44"/>
    <n v="90314"/>
    <s v="Low"/>
    <s v="Low Risk"/>
    <s v="Discount Applied"/>
    <s v="Other"/>
    <n v="486"/>
  </r>
  <r>
    <n v="23514"/>
    <x v="4"/>
    <n v="0.01"/>
    <n v="6.48"/>
    <n v="5.14"/>
    <n v="2216"/>
    <s v="Clara Kaplan"/>
    <s v="Regular Air"/>
    <s v="Home Office"/>
    <s v="Office Supplies"/>
    <s v="Paper"/>
    <s v="Small Box"/>
    <x v="339"/>
    <n v="0.37"/>
    <s v="United States"/>
    <x v="1"/>
    <s v="Ohio"/>
    <s v="Medina"/>
    <n v="44256"/>
    <d v="2015-06-23T00:00:00"/>
    <d v="2015-06-25T00:00:00"/>
    <n v="-26.936"/>
    <n v="10"/>
    <n v="67.41"/>
    <n v="90314"/>
    <s v="Low"/>
    <s v="Low Risk"/>
    <s v="Discount Applied"/>
    <s v="Other"/>
    <n v="1407"/>
  </r>
  <r>
    <n v="22712"/>
    <x v="4"/>
    <n v="0.09"/>
    <n v="14.2"/>
    <n v="5.3"/>
    <n v="2220"/>
    <s v="Jennifer Stanton"/>
    <s v="Regular Air"/>
    <s v="Home Office"/>
    <s v="Furniture"/>
    <s v="Office Furnishings"/>
    <s v="Wrap Bag"/>
    <x v="257"/>
    <n v="0.46"/>
    <s v="United States"/>
    <x v="3"/>
    <s v="Florida"/>
    <s v="Winter Garden"/>
    <n v="34787"/>
    <d v="2015-02-28T00:00:00"/>
    <d v="2015-03-01T00:00:00"/>
    <n v="-324.73"/>
    <n v="4"/>
    <n v="55.08"/>
    <n v="91036"/>
    <s v="Low"/>
    <s v="Low Risk"/>
    <s v="Discount Applied"/>
    <s v="Other"/>
    <n v="1500"/>
  </r>
  <r>
    <n v="24113"/>
    <x v="2"/>
    <n v="0"/>
    <n v="100.89"/>
    <n v="42"/>
    <n v="2225"/>
    <s v="Sean McKenna"/>
    <s v="Delivery Truck"/>
    <s v="Home Office"/>
    <s v="Furniture"/>
    <s v="Chairs &amp; Chairmats"/>
    <s v="Jumbo Drum"/>
    <x v="712"/>
    <n v="0.61"/>
    <s v="United States"/>
    <x v="0"/>
    <s v="New Mexico"/>
    <s v="Hobbs"/>
    <n v="88240"/>
    <d v="2015-02-21T00:00:00"/>
    <d v="2015-02-22T00:00:00"/>
    <n v="1500.12"/>
    <n v="15"/>
    <n v="1608.11"/>
    <n v="89970"/>
    <s v="High"/>
    <s v="Low Risk"/>
    <s v="No Discount"/>
    <s v="Other"/>
    <n v="298"/>
  </r>
  <r>
    <n v="18820"/>
    <x v="4"/>
    <n v="0.01"/>
    <n v="13.43"/>
    <n v="5.5"/>
    <n v="2240"/>
    <s v="Maurice Kelly"/>
    <s v="Express Air"/>
    <s v="Home Office"/>
    <s v="Office Supplies"/>
    <s v="Storage &amp; Organization"/>
    <s v="Small Box"/>
    <x v="599"/>
    <n v="0.56999999999999995"/>
    <s v="United States"/>
    <x v="3"/>
    <s v="Florida"/>
    <s v="Lakeland"/>
    <n v="33801"/>
    <d v="2015-04-06T00:00:00"/>
    <d v="2015-04-13T00:00:00"/>
    <n v="-313.02180000000004"/>
    <n v="7"/>
    <n v="99.75"/>
    <n v="89102"/>
    <s v="Low"/>
    <s v="Low Risk"/>
    <s v="Discount Applied"/>
    <s v="Other"/>
    <n v="1240"/>
  </r>
  <r>
    <n v="24121"/>
    <x v="4"/>
    <n v="0"/>
    <n v="2.08"/>
    <n v="5.33"/>
    <n v="2250"/>
    <s v="Alvin Hoover"/>
    <s v="Regular Air"/>
    <s v="Home Office"/>
    <s v="Furniture"/>
    <s v="Office Furnishings"/>
    <s v="Small Box"/>
    <x v="261"/>
    <n v="0.43"/>
    <s v="United States"/>
    <x v="1"/>
    <s v="Pennsylvania"/>
    <s v="State College"/>
    <n v="16801"/>
    <d v="2015-04-13T00:00:00"/>
    <d v="2015-04-20T00:00:00"/>
    <n v="-192.5532"/>
    <n v="22"/>
    <n v="51.41"/>
    <n v="86699"/>
    <s v="Low"/>
    <s v="Low Risk"/>
    <s v="No Discount"/>
    <s v="Other"/>
    <n v="1526"/>
  </r>
  <r>
    <n v="25440"/>
    <x v="4"/>
    <n v="0.1"/>
    <n v="6.3"/>
    <n v="0.5"/>
    <n v="2254"/>
    <s v="Jeff Meadows"/>
    <s v="Regular Air"/>
    <s v="Home Office"/>
    <s v="Office Supplies"/>
    <s v="Labels"/>
    <s v="Small Box"/>
    <x v="421"/>
    <n v="0.39"/>
    <s v="United States"/>
    <x v="3"/>
    <s v="Kentucky"/>
    <s v="Paducah"/>
    <n v="42003"/>
    <d v="2015-01-27T00:00:00"/>
    <d v="2015-02-01T00:00:00"/>
    <n v="-464.28200000000004"/>
    <n v="12"/>
    <n v="68.72"/>
    <n v="89278"/>
    <s v="Low"/>
    <s v="Low Risk"/>
    <s v="Discount Applied"/>
    <s v="Other"/>
    <n v="1396"/>
  </r>
  <r>
    <n v="20639"/>
    <x v="0"/>
    <n v="0.1"/>
    <n v="48.91"/>
    <n v="5.97"/>
    <n v="2254"/>
    <s v="Jeff Meadows"/>
    <s v="Regular Air"/>
    <s v="Home Office"/>
    <s v="Office Supplies"/>
    <s v="Paper"/>
    <s v="Small Box"/>
    <x v="713"/>
    <n v="0.38"/>
    <s v="United States"/>
    <x v="3"/>
    <s v="Kentucky"/>
    <s v="Paducah"/>
    <n v="42003"/>
    <d v="2015-04-28T00:00:00"/>
    <d v="2015-04-30T00:00:00"/>
    <n v="156.74339999999998"/>
    <n v="14"/>
    <n v="618.96"/>
    <n v="89279"/>
    <s v="High"/>
    <s v="Low Risk"/>
    <s v="Discount Applied"/>
    <s v="Other"/>
    <n v="573"/>
  </r>
  <r>
    <n v="20640"/>
    <x v="0"/>
    <n v="0.08"/>
    <n v="5.98"/>
    <n v="5.46"/>
    <n v="2254"/>
    <s v="Jeff Meadows"/>
    <s v="Regular Air"/>
    <s v="Home Office"/>
    <s v="Office Supplies"/>
    <s v="Paper"/>
    <s v="Small Box"/>
    <x v="381"/>
    <n v="0.36"/>
    <s v="United States"/>
    <x v="3"/>
    <s v="Kentucky"/>
    <s v="Paducah"/>
    <n v="42003"/>
    <d v="2015-04-28T00:00:00"/>
    <d v="2015-04-28T00:00:00"/>
    <n v="110.11799999999999"/>
    <n v="13"/>
    <n v="77.540000000000006"/>
    <n v="89279"/>
    <s v="High"/>
    <s v="Low Risk"/>
    <s v="Discount Applied"/>
    <s v="Other"/>
    <n v="1352"/>
  </r>
  <r>
    <n v="19054"/>
    <x v="2"/>
    <n v="7.0000000000000007E-2"/>
    <n v="60.97"/>
    <n v="4.5"/>
    <n v="2256"/>
    <s v="Lloyd Levin"/>
    <s v="Express Air"/>
    <s v="Home Office"/>
    <s v="Office Supplies"/>
    <s v="Appliances"/>
    <s v="Small Box"/>
    <x v="714"/>
    <n v="0.56000000000000005"/>
    <s v="United States"/>
    <x v="3"/>
    <s v="North Carolina"/>
    <s v="New Bern"/>
    <n v="28560"/>
    <d v="2015-01-02T00:00:00"/>
    <d v="2015-01-04T00:00:00"/>
    <n v="-42.588000000000001"/>
    <n v="6"/>
    <n v="361.72"/>
    <n v="87963"/>
    <s v="Low"/>
    <s v="Low Risk"/>
    <s v="Discount Applied"/>
    <s v="Other"/>
    <n v="758"/>
  </r>
  <r>
    <n v="18652"/>
    <x v="3"/>
    <n v="7.0000000000000007E-2"/>
    <n v="70.98"/>
    <n v="30"/>
    <n v="2256"/>
    <s v="Lloyd Levin"/>
    <s v="Delivery Truck"/>
    <s v="Home Office"/>
    <s v="Furniture"/>
    <s v="Chairs &amp; Chairmats"/>
    <s v="Jumbo Drum"/>
    <x v="715"/>
    <n v="0.73"/>
    <s v="United States"/>
    <x v="3"/>
    <s v="North Carolina"/>
    <s v="New Bern"/>
    <n v="28560"/>
    <d v="2015-03-24T00:00:00"/>
    <d v="2015-03-26T00:00:00"/>
    <n v="-222.95"/>
    <n v="20"/>
    <n v="1373.47"/>
    <n v="87964"/>
    <s v="Low"/>
    <s v="Low Risk"/>
    <s v="Discount Applied"/>
    <s v="Other"/>
    <n v="334"/>
  </r>
  <r>
    <n v="21937"/>
    <x v="0"/>
    <n v="0.06"/>
    <n v="6.68"/>
    <n v="6.93"/>
    <n v="2257"/>
    <s v="Bernard Thompson"/>
    <s v="Regular Air"/>
    <s v="Home Office"/>
    <s v="Office Supplies"/>
    <s v="Paper"/>
    <s v="Small Box"/>
    <x v="716"/>
    <n v="0.37"/>
    <s v="United States"/>
    <x v="3"/>
    <s v="North Carolina"/>
    <s v="Raleigh"/>
    <n v="27604"/>
    <d v="2015-06-12T00:00:00"/>
    <d v="2015-06-13T00:00:00"/>
    <n v="7.6244999999999994"/>
    <n v="14"/>
    <n v="91.92"/>
    <n v="87965"/>
    <s v="High"/>
    <s v="Low Risk"/>
    <s v="Discount Applied"/>
    <s v="Other"/>
    <n v="1277"/>
  </r>
  <r>
    <n v="26361"/>
    <x v="4"/>
    <n v="0.01"/>
    <n v="7.64"/>
    <n v="1.39"/>
    <n v="2258"/>
    <s v="Nicole Pope"/>
    <s v="Express Air"/>
    <s v="Home Office"/>
    <s v="Office Supplies"/>
    <s v="Envelopes"/>
    <s v="Small Box"/>
    <x v="448"/>
    <n v="0.36"/>
    <s v="United States"/>
    <x v="3"/>
    <s v="North Carolina"/>
    <s v="Rocky Mount"/>
    <n v="27801"/>
    <d v="2015-03-09T00:00:00"/>
    <d v="2015-03-13T00:00:00"/>
    <n v="-1676.6119999999999"/>
    <n v="9"/>
    <n v="73.290000000000006"/>
    <n v="87962"/>
    <s v="Low"/>
    <s v="Low Risk"/>
    <s v="Discount Applied"/>
    <s v="Other"/>
    <n v="1375"/>
  </r>
  <r>
    <n v="26362"/>
    <x v="4"/>
    <n v="7.0000000000000007E-2"/>
    <n v="400.97"/>
    <n v="48.26"/>
    <n v="2258"/>
    <s v="Nicole Pope"/>
    <s v="Delivery Truck"/>
    <s v="Home Office"/>
    <s v="Technology"/>
    <s v="Office Machines"/>
    <s v="Jumbo Box"/>
    <x v="460"/>
    <n v="0.36"/>
    <s v="United States"/>
    <x v="3"/>
    <s v="North Carolina"/>
    <s v="Rocky Mount"/>
    <n v="27801"/>
    <d v="2015-03-09T00:00:00"/>
    <d v="2015-03-13T00:00:00"/>
    <n v="45.127799999999993"/>
    <n v="8"/>
    <n v="2961.32"/>
    <n v="87962"/>
    <s v="High"/>
    <s v="Low Risk"/>
    <s v="Discount Applied"/>
    <s v="Other"/>
    <n v="158"/>
  </r>
  <r>
    <n v="20187"/>
    <x v="2"/>
    <n v="0.02"/>
    <n v="4.9800000000000004"/>
    <n v="0.49"/>
    <n v="2260"/>
    <s v="Geoffrey H Wong"/>
    <s v="Regular Air"/>
    <s v="Home Office"/>
    <s v="Office Supplies"/>
    <s v="Labels"/>
    <s v="Small Box"/>
    <x v="509"/>
    <n v="0.39"/>
    <s v="United States"/>
    <x v="3"/>
    <s v="Georgia"/>
    <s v="Rome"/>
    <n v="30161"/>
    <d v="2015-02-15T00:00:00"/>
    <d v="2015-02-16T00:00:00"/>
    <n v="-52.863999999999997"/>
    <n v="17"/>
    <n v="87.11"/>
    <n v="89601"/>
    <s v="Low"/>
    <s v="Low Risk"/>
    <s v="Discount Applied"/>
    <s v="Other"/>
    <n v="1303"/>
  </r>
  <r>
    <n v="20188"/>
    <x v="2"/>
    <n v="0.01"/>
    <n v="20.99"/>
    <n v="0.99"/>
    <n v="2260"/>
    <s v="Geoffrey H Wong"/>
    <s v="Regular Air"/>
    <s v="Home Office"/>
    <s v="Technology"/>
    <s v="Telephones and Communication"/>
    <s v="Small Pack"/>
    <x v="717"/>
    <n v="0.83"/>
    <s v="United States"/>
    <x v="3"/>
    <s v="Georgia"/>
    <s v="Rome"/>
    <n v="30161"/>
    <d v="2015-02-15T00:00:00"/>
    <d v="2015-02-16T00:00:00"/>
    <n v="45.378"/>
    <n v="9"/>
    <n v="170.46"/>
    <n v="89601"/>
    <s v="High"/>
    <s v="Low Risk"/>
    <s v="Discount Applied"/>
    <s v="Other"/>
    <n v="1038"/>
  </r>
  <r>
    <n v="19569"/>
    <x v="0"/>
    <n v="0.08"/>
    <n v="4.9800000000000004"/>
    <n v="0.49"/>
    <n v="2260"/>
    <s v="Geoffrey H Wong"/>
    <s v="Regular Air"/>
    <s v="Home Office"/>
    <s v="Office Supplies"/>
    <s v="Labels"/>
    <s v="Small Box"/>
    <x v="509"/>
    <n v="0.39"/>
    <s v="United States"/>
    <x v="3"/>
    <s v="Georgia"/>
    <s v="Rome"/>
    <n v="30161"/>
    <d v="2015-04-21T00:00:00"/>
    <d v="2015-04-22T00:00:00"/>
    <n v="4949.9160000000002"/>
    <n v="1"/>
    <n v="4.95"/>
    <n v="89602"/>
    <s v="High"/>
    <s v="Low Risk"/>
    <s v="Discount Applied"/>
    <s v="Other"/>
    <n v="1940"/>
  </r>
  <r>
    <n v="19570"/>
    <x v="0"/>
    <n v="0.09"/>
    <n v="119.99"/>
    <n v="14"/>
    <n v="2260"/>
    <s v="Geoffrey H Wong"/>
    <s v="Delivery Truck"/>
    <s v="Home Office"/>
    <s v="Technology"/>
    <s v="Office Machines"/>
    <s v="Jumbo Drum"/>
    <x v="319"/>
    <n v="0.36"/>
    <s v="United States"/>
    <x v="3"/>
    <s v="Georgia"/>
    <s v="Rome"/>
    <n v="30161"/>
    <d v="2015-04-21T00:00:00"/>
    <d v="2015-04-23T00:00:00"/>
    <n v="1055.6039999999998"/>
    <n v="4"/>
    <n v="461.24"/>
    <n v="89602"/>
    <s v="High"/>
    <s v="Low Risk"/>
    <s v="Discount Applied"/>
    <s v="Other"/>
    <n v="669"/>
  </r>
  <r>
    <n v="18142"/>
    <x v="1"/>
    <n v="0.09"/>
    <n v="207.48"/>
    <n v="0.99"/>
    <n v="2264"/>
    <s v="Helen Dickerson"/>
    <s v="Regular Air"/>
    <s v="Home Office"/>
    <s v="Office Supplies"/>
    <s v="Appliances"/>
    <s v="Small Box"/>
    <x v="718"/>
    <n v="0.55000000000000004"/>
    <s v="United States"/>
    <x v="2"/>
    <s v="Missouri"/>
    <s v="Joplin"/>
    <n v="64804"/>
    <d v="2015-01-26T00:00:00"/>
    <d v="2015-01-29T00:00:00"/>
    <n v="359.83"/>
    <n v="3"/>
    <n v="577.75"/>
    <n v="86611"/>
    <s v="High"/>
    <s v="Low Risk"/>
    <s v="Discount Applied"/>
    <s v="Other"/>
    <n v="598"/>
  </r>
  <r>
    <n v="19171"/>
    <x v="2"/>
    <n v="0.1"/>
    <n v="7.45"/>
    <n v="6.28"/>
    <n v="2265"/>
    <s v="James Davenport"/>
    <s v="Regular Air"/>
    <s v="Home Office"/>
    <s v="Office Supplies"/>
    <s v="Binders and Binder Accessories"/>
    <s v="Small Box"/>
    <x v="719"/>
    <n v="0.4"/>
    <s v="United States"/>
    <x v="2"/>
    <s v="Missouri"/>
    <s v="Kansas City"/>
    <n v="64130"/>
    <d v="2015-01-29T00:00:00"/>
    <d v="2015-02-01T00:00:00"/>
    <n v="-69.873999999999995"/>
    <n v="8"/>
    <n v="59.4"/>
    <n v="86612"/>
    <s v="Low"/>
    <s v="Low Risk"/>
    <s v="Discount Applied"/>
    <s v="Other"/>
    <n v="1460"/>
  </r>
  <r>
    <n v="19172"/>
    <x v="2"/>
    <n v="0.01"/>
    <n v="6.48"/>
    <n v="7.86"/>
    <n v="2265"/>
    <s v="James Davenport"/>
    <s v="Regular Air"/>
    <s v="Home Office"/>
    <s v="Office Supplies"/>
    <s v="Paper"/>
    <s v="Small Box"/>
    <x v="405"/>
    <n v="0.37"/>
    <s v="United States"/>
    <x v="2"/>
    <s v="Missouri"/>
    <s v="Kansas City"/>
    <n v="64130"/>
    <d v="2015-01-29T00:00:00"/>
    <d v="2015-01-31T00:00:00"/>
    <n v="-135.74"/>
    <n v="10"/>
    <n v="66.459999999999994"/>
    <n v="86612"/>
    <s v="Low"/>
    <s v="Low Risk"/>
    <s v="Discount Applied"/>
    <s v="Other"/>
    <n v="1417"/>
  </r>
  <r>
    <n v="25996"/>
    <x v="2"/>
    <n v="0.02"/>
    <n v="11.33"/>
    <n v="6.12"/>
    <n v="2266"/>
    <s v="Brandon Beach"/>
    <s v="Regular Air"/>
    <s v="Home Office"/>
    <s v="Office Supplies"/>
    <s v="Appliances"/>
    <s v="Medium Box"/>
    <x v="720"/>
    <n v="0.42"/>
    <s v="United States"/>
    <x v="2"/>
    <s v="Missouri"/>
    <s v="Kirkwood"/>
    <n v="63122"/>
    <d v="2015-05-26T00:00:00"/>
    <d v="2015-05-28T00:00:00"/>
    <n v="-14.52"/>
    <n v="3"/>
    <n v="35.35"/>
    <n v="86610"/>
    <s v="Low"/>
    <s v="Low Risk"/>
    <s v="Discount Applied"/>
    <s v="Other"/>
    <n v="1661"/>
  </r>
  <r>
    <n v="25997"/>
    <x v="2"/>
    <n v="0.01"/>
    <n v="15.67"/>
    <n v="1.39"/>
    <n v="2266"/>
    <s v="Brandon Beach"/>
    <s v="Regular Air"/>
    <s v="Home Office"/>
    <s v="Office Supplies"/>
    <s v="Envelopes"/>
    <s v="Small Box"/>
    <x v="598"/>
    <n v="0.38"/>
    <s v="United States"/>
    <x v="2"/>
    <s v="Missouri"/>
    <s v="Kirkwood"/>
    <n v="63122"/>
    <d v="2015-05-26T00:00:00"/>
    <d v="2015-05-27T00:00:00"/>
    <n v="171.26489999999998"/>
    <n v="16"/>
    <n v="248.21"/>
    <n v="86610"/>
    <s v="High"/>
    <s v="Low Risk"/>
    <s v="Discount Applied"/>
    <s v="Other"/>
    <n v="900"/>
  </r>
  <r>
    <n v="19072"/>
    <x v="4"/>
    <n v="0.08"/>
    <n v="259.70999999999998"/>
    <n v="66.67"/>
    <n v="2268"/>
    <s v="Carlos Adkins"/>
    <s v="Delivery Truck"/>
    <s v="Home Office"/>
    <s v="Furniture"/>
    <s v="Tables"/>
    <s v="Jumbo Box"/>
    <x v="112"/>
    <n v="0.61"/>
    <s v="United States"/>
    <x v="3"/>
    <s v="Florida"/>
    <s v="Land O Lakes"/>
    <n v="34639"/>
    <d v="2015-06-03T00:00:00"/>
    <d v="2015-06-07T00:00:00"/>
    <n v="138.22199999999998"/>
    <n v="17"/>
    <n v="4086.5"/>
    <n v="89571"/>
    <s v="High"/>
    <s v="Low Risk"/>
    <s v="Discount Applied"/>
    <s v="Other"/>
    <n v="115"/>
  </r>
  <r>
    <n v="23963"/>
    <x v="4"/>
    <n v="0.01"/>
    <n v="20.48"/>
    <n v="6.32"/>
    <n v="2270"/>
    <s v="Kristine Holden"/>
    <s v="Regular Air"/>
    <s v="Home Office"/>
    <s v="Office Supplies"/>
    <s v="Appliances"/>
    <s v="Small Box"/>
    <x v="656"/>
    <n v="0.57999999999999996"/>
    <s v="United States"/>
    <x v="3"/>
    <s v="South Carolina"/>
    <s v="Mauldin"/>
    <n v="29662"/>
    <d v="2015-02-06T00:00:00"/>
    <d v="2015-02-08T00:00:00"/>
    <n v="711.24479999999994"/>
    <n v="18"/>
    <n v="375.03"/>
    <n v="89572"/>
    <s v="High"/>
    <s v="Low Risk"/>
    <s v="Discount Applied"/>
    <s v="Other"/>
    <n v="742"/>
  </r>
  <r>
    <n v="23964"/>
    <x v="4"/>
    <n v="0.09"/>
    <n v="1.86"/>
    <n v="2.58"/>
    <n v="2270"/>
    <s v="Kristine Holden"/>
    <s v="Regular Air"/>
    <s v="Home Office"/>
    <s v="Office Supplies"/>
    <s v="Rubber Bands"/>
    <s v="Wrap Bag"/>
    <x v="96"/>
    <n v="0.82"/>
    <s v="United States"/>
    <x v="3"/>
    <s v="South Carolina"/>
    <s v="Mauldin"/>
    <n v="29662"/>
    <d v="2015-02-06T00:00:00"/>
    <d v="2015-02-11T00:00:00"/>
    <n v="-1084.8469632000001"/>
    <n v="12"/>
    <n v="22.11"/>
    <n v="89572"/>
    <s v="Low"/>
    <s v="Low Risk"/>
    <s v="Discount Applied"/>
    <s v="Other"/>
    <n v="1789"/>
  </r>
  <r>
    <n v="23965"/>
    <x v="4"/>
    <n v="0.08"/>
    <n v="205.99"/>
    <n v="2.5"/>
    <n v="2270"/>
    <s v="Kristine Holden"/>
    <s v="Regular Air"/>
    <s v="Home Office"/>
    <s v="Technology"/>
    <s v="Telephones and Communication"/>
    <s v="Small Box"/>
    <x v="721"/>
    <n v="0.59"/>
    <s v="United States"/>
    <x v="3"/>
    <s v="South Carolina"/>
    <s v="Mauldin"/>
    <n v="29662"/>
    <d v="2015-02-06T00:00:00"/>
    <d v="2015-02-11T00:00:00"/>
    <n v="-156.77199999999999"/>
    <n v="17"/>
    <n v="2875.35"/>
    <n v="89572"/>
    <s v="Low"/>
    <s v="Low Risk"/>
    <s v="Discount Applied"/>
    <s v="Other"/>
    <n v="163"/>
  </r>
  <r>
    <n v="19438"/>
    <x v="0"/>
    <n v="0.08"/>
    <n v="15.73"/>
    <n v="7.42"/>
    <n v="2272"/>
    <s v="Brett Ingram"/>
    <s v="Express Air"/>
    <s v="Home Office"/>
    <s v="Office Supplies"/>
    <s v="Scissors, Rulers and Trimmers"/>
    <s v="Small Pack"/>
    <x v="722"/>
    <n v="0.56000000000000005"/>
    <s v="United States"/>
    <x v="2"/>
    <s v="Texas"/>
    <s v="Harker Heights"/>
    <n v="76543"/>
    <d v="2015-03-16T00:00:00"/>
    <d v="2015-03-18T00:00:00"/>
    <n v="-37.6"/>
    <n v="5"/>
    <n v="78.08"/>
    <n v="90110"/>
    <s v="Low"/>
    <s v="Low Risk"/>
    <s v="Discount Applied"/>
    <s v="Other"/>
    <n v="1350"/>
  </r>
  <r>
    <n v="23416"/>
    <x v="4"/>
    <n v="0.04"/>
    <n v="120.98"/>
    <n v="3.99"/>
    <n v="2273"/>
    <s v="Debra Block"/>
    <s v="Regular Air"/>
    <s v="Home Office"/>
    <s v="Office Supplies"/>
    <s v="Appliances"/>
    <s v="Small Box"/>
    <x v="723"/>
    <n v="0.6"/>
    <s v="United States"/>
    <x v="2"/>
    <s v="Texas"/>
    <s v="Harlingen"/>
    <n v="78550"/>
    <d v="2015-05-05T00:00:00"/>
    <d v="2015-05-05T00:00:00"/>
    <n v="1389.5771999999999"/>
    <n v="17"/>
    <n v="2013.88"/>
    <n v="90109"/>
    <s v="High"/>
    <s v="Low Risk"/>
    <s v="Discount Applied"/>
    <s v="Other"/>
    <n v="242"/>
  </r>
  <r>
    <n v="23417"/>
    <x v="4"/>
    <n v="0.02"/>
    <n v="55.99"/>
    <n v="5"/>
    <n v="2273"/>
    <s v="Debra Block"/>
    <s v="Regular Air"/>
    <s v="Home Office"/>
    <s v="Technology"/>
    <s v="Telephones and Communication"/>
    <s v="Small Pack"/>
    <x v="134"/>
    <n v="0.83"/>
    <s v="United States"/>
    <x v="2"/>
    <s v="Texas"/>
    <s v="Harlingen"/>
    <n v="78550"/>
    <d v="2015-05-05T00:00:00"/>
    <d v="2015-05-05T00:00:00"/>
    <n v="-222.816"/>
    <n v="4"/>
    <n v="201.32"/>
    <n v="90109"/>
    <s v="Low"/>
    <s v="Low Risk"/>
    <s v="Discount Applied"/>
    <s v="Other"/>
    <n v="980"/>
  </r>
  <r>
    <n v="23418"/>
    <x v="4"/>
    <n v="0.05"/>
    <n v="23.99"/>
    <n v="15.68"/>
    <n v="2274"/>
    <s v="Marlene Harrison"/>
    <s v="Delivery Truck"/>
    <s v="Home Office"/>
    <s v="Furniture"/>
    <s v="Office Furnishings"/>
    <s v="Jumbo Drum"/>
    <x v="724"/>
    <n v="0.62"/>
    <s v="United States"/>
    <x v="2"/>
    <s v="Texas"/>
    <s v="Houston"/>
    <n v="77036"/>
    <d v="2015-05-05T00:00:00"/>
    <d v="2015-05-09T00:00:00"/>
    <n v="-133.71"/>
    <n v="12"/>
    <n v="298.51"/>
    <n v="90109"/>
    <s v="Low"/>
    <s v="Low Risk"/>
    <s v="Discount Applied"/>
    <s v="Other"/>
    <n v="821"/>
  </r>
  <r>
    <n v="24552"/>
    <x v="1"/>
    <n v="0.01"/>
    <n v="195.99"/>
    <n v="8.99"/>
    <n v="2276"/>
    <s v="Dennis Block Richardson"/>
    <s v="Regular Air"/>
    <s v="Home Office"/>
    <s v="Technology"/>
    <s v="Telephones and Communication"/>
    <s v="Small Box"/>
    <x v="258"/>
    <n v="0.6"/>
    <s v="United States"/>
    <x v="1"/>
    <s v="New York"/>
    <s v="Niagara Falls"/>
    <n v="14304"/>
    <d v="2015-06-30T00:00:00"/>
    <d v="2015-06-30T00:00:00"/>
    <n v="2653.7813999999998"/>
    <n v="22"/>
    <n v="3846.06"/>
    <n v="91502"/>
    <s v="High"/>
    <s v="Low Risk"/>
    <s v="Discount Applied"/>
    <s v="Other"/>
    <n v="123"/>
  </r>
  <r>
    <n v="23572"/>
    <x v="4"/>
    <n v="0.04"/>
    <n v="4.4800000000000004"/>
    <n v="2.5"/>
    <n v="2279"/>
    <s v="Lucille McGee"/>
    <s v="Express Air"/>
    <s v="Home Office"/>
    <s v="Office Supplies"/>
    <s v="Envelopes"/>
    <s v="Small Box"/>
    <x v="409"/>
    <n v="0.37"/>
    <s v="United States"/>
    <x v="1"/>
    <s v="Pennsylvania"/>
    <s v="Greensburg"/>
    <n v="15601"/>
    <d v="2015-06-22T00:00:00"/>
    <d v="2015-06-26T00:00:00"/>
    <n v="10.32"/>
    <n v="7"/>
    <n v="35.93"/>
    <n v="85949"/>
    <s v="High"/>
    <s v="Low Risk"/>
    <s v="Discount Applied"/>
    <s v="Other"/>
    <n v="1658"/>
  </r>
  <r>
    <n v="19615"/>
    <x v="1"/>
    <n v="0.08"/>
    <n v="205.99"/>
    <n v="2.5"/>
    <n v="2281"/>
    <s v="Monica Harvey"/>
    <s v="Regular Air"/>
    <s v="Home Office"/>
    <s v="Technology"/>
    <s v="Telephones and Communication"/>
    <s v="Small Box"/>
    <x v="721"/>
    <n v="0.59"/>
    <s v="United States"/>
    <x v="2"/>
    <s v="Wisconsin"/>
    <s v="Eau Claire"/>
    <n v="54703"/>
    <d v="2015-01-27T00:00:00"/>
    <d v="2015-01-28T00:00:00"/>
    <n v="997.38144000000011"/>
    <n v="10"/>
    <n v="1610.84"/>
    <n v="85948"/>
    <s v="High"/>
    <s v="Low Risk"/>
    <s v="Discount Applied"/>
    <s v="Other"/>
    <n v="297"/>
  </r>
  <r>
    <n v="21260"/>
    <x v="3"/>
    <n v="0.04"/>
    <n v="5.98"/>
    <n v="5.79"/>
    <n v="2282"/>
    <s v="Jimmy Waters"/>
    <s v="Regular Air"/>
    <s v="Home Office"/>
    <s v="Office Supplies"/>
    <s v="Paper"/>
    <s v="Small Box"/>
    <x v="26"/>
    <n v="0.36"/>
    <s v="United States"/>
    <x v="2"/>
    <s v="Wisconsin"/>
    <s v="Fitchburg"/>
    <n v="53713"/>
    <d v="2015-02-05T00:00:00"/>
    <d v="2015-02-07T00:00:00"/>
    <n v="-36.030800000000006"/>
    <n v="14"/>
    <n v="86.12"/>
    <n v="85950"/>
    <s v="Low"/>
    <s v="Low Risk"/>
    <s v="Discount Applied"/>
    <s v="Other"/>
    <n v="1307"/>
  </r>
  <r>
    <n v="26148"/>
    <x v="3"/>
    <n v="0.01"/>
    <n v="11.7"/>
    <n v="6.96"/>
    <n v="2283"/>
    <s v="Nancy Holden"/>
    <s v="Regular Air"/>
    <s v="Home Office"/>
    <s v="Office Supplies"/>
    <s v="Appliances"/>
    <s v="Medium Box"/>
    <x v="459"/>
    <n v="0.5"/>
    <s v="United States"/>
    <x v="2"/>
    <s v="Wisconsin"/>
    <s v="Franklin"/>
    <n v="53132"/>
    <d v="2015-01-24T00:00:00"/>
    <d v="2015-01-26T00:00:00"/>
    <n v="-28.954000000000001"/>
    <n v="6"/>
    <n v="76.87"/>
    <n v="85947"/>
    <s v="Low"/>
    <s v="Low Risk"/>
    <s v="Discount Applied"/>
    <s v="Other"/>
    <n v="1357"/>
  </r>
  <r>
    <n v="19460"/>
    <x v="3"/>
    <n v="0.02"/>
    <n v="17.7"/>
    <n v="9.4700000000000006"/>
    <n v="2285"/>
    <s v="Arnold Floyd Blair"/>
    <s v="Express Air"/>
    <s v="Home Office"/>
    <s v="Office Supplies"/>
    <s v="Storage &amp; Organization"/>
    <s v="Small Box"/>
    <x v="552"/>
    <n v="0.59"/>
    <s v="United States"/>
    <x v="3"/>
    <s v="South Carolina"/>
    <s v="Rock Hill"/>
    <n v="29730"/>
    <d v="2015-03-13T00:00:00"/>
    <d v="2015-03-15T00:00:00"/>
    <n v="-85.021999999999991"/>
    <n v="21"/>
    <n v="374.6"/>
    <n v="90148"/>
    <s v="Low"/>
    <s v="Low Risk"/>
    <s v="Discount Applied"/>
    <s v="Other"/>
    <n v="744"/>
  </r>
  <r>
    <n v="21529"/>
    <x v="3"/>
    <n v="0"/>
    <n v="4.91"/>
    <n v="0.5"/>
    <n v="2286"/>
    <s v="Larry Langston"/>
    <s v="Regular Air"/>
    <s v="Home Office"/>
    <s v="Office Supplies"/>
    <s v="Labels"/>
    <s v="Small Box"/>
    <x v="41"/>
    <n v="0.36"/>
    <s v="United States"/>
    <x v="3"/>
    <s v="South Carolina"/>
    <s v="Spartanburg"/>
    <n v="29301"/>
    <d v="2015-02-04T00:00:00"/>
    <d v="2015-02-06T00:00:00"/>
    <n v="99.198000000000008"/>
    <n v="12"/>
    <n v="61.87"/>
    <n v="90145"/>
    <s v="High"/>
    <s v="Low Risk"/>
    <s v="No Discount"/>
    <s v="Other"/>
    <n v="1445"/>
  </r>
  <r>
    <n v="21530"/>
    <x v="3"/>
    <n v="0.01"/>
    <n v="7.28"/>
    <n v="11.15"/>
    <n v="2286"/>
    <s v="Larry Langston"/>
    <s v="Regular Air"/>
    <s v="Home Office"/>
    <s v="Office Supplies"/>
    <s v="Paper"/>
    <s v="Small Box"/>
    <x v="306"/>
    <n v="0.37"/>
    <s v="United States"/>
    <x v="3"/>
    <s v="South Carolina"/>
    <s v="Spartanburg"/>
    <n v="29301"/>
    <d v="2015-02-04T00:00:00"/>
    <d v="2015-02-05T00:00:00"/>
    <n v="136.03139999999999"/>
    <n v="6"/>
    <n v="48.88"/>
    <n v="90145"/>
    <s v="High"/>
    <s v="Low Risk"/>
    <s v="Discount Applied"/>
    <s v="Other"/>
    <n v="1542"/>
  </r>
  <r>
    <n v="21531"/>
    <x v="3"/>
    <n v="0.1"/>
    <n v="6.68"/>
    <n v="6.93"/>
    <n v="2286"/>
    <s v="Larry Langston"/>
    <s v="Regular Air"/>
    <s v="Home Office"/>
    <s v="Office Supplies"/>
    <s v="Paper"/>
    <s v="Small Box"/>
    <x v="716"/>
    <n v="0.37"/>
    <s v="United States"/>
    <x v="3"/>
    <s v="South Carolina"/>
    <s v="Spartanburg"/>
    <n v="29301"/>
    <d v="2015-02-04T00:00:00"/>
    <d v="2015-02-07T00:00:00"/>
    <n v="-100.072"/>
    <n v="3"/>
    <n v="21.56"/>
    <n v="90145"/>
    <s v="Low"/>
    <s v="Low Risk"/>
    <s v="Discount Applied"/>
    <s v="Other"/>
    <n v="1794"/>
  </r>
  <r>
    <n v="25183"/>
    <x v="1"/>
    <n v="0.01"/>
    <n v="18.97"/>
    <n v="9.0299999999999994"/>
    <n v="2287"/>
    <s v="Samuel Newman"/>
    <s v="Regular Air"/>
    <s v="Home Office"/>
    <s v="Office Supplies"/>
    <s v="Paper"/>
    <s v="Small Box"/>
    <x v="273"/>
    <n v="0.37"/>
    <s v="United States"/>
    <x v="3"/>
    <s v="South Carolina"/>
    <s v="Summerville"/>
    <n v="29483"/>
    <d v="2015-03-25T00:00:00"/>
    <d v="2015-03-25T00:00:00"/>
    <n v="-12.026699999999998"/>
    <n v="8"/>
    <n v="164.67"/>
    <n v="90146"/>
    <s v="Low"/>
    <s v="Low Risk"/>
    <s v="Discount Applied"/>
    <s v="Other"/>
    <n v="1050"/>
  </r>
  <r>
    <n v="25184"/>
    <x v="1"/>
    <n v="0.03"/>
    <n v="12.28"/>
    <n v="4.8600000000000003"/>
    <n v="2287"/>
    <s v="Samuel Newman"/>
    <s v="Regular Air"/>
    <s v="Home Office"/>
    <s v="Office Supplies"/>
    <s v="Paper"/>
    <s v="Small Box"/>
    <x v="94"/>
    <n v="0.38"/>
    <s v="United States"/>
    <x v="3"/>
    <s v="South Carolina"/>
    <s v="Summerville"/>
    <n v="29483"/>
    <d v="2015-03-25T00:00:00"/>
    <d v="2015-03-26T00:00:00"/>
    <n v="122.508"/>
    <n v="6"/>
    <n v="72.739999999999995"/>
    <n v="90146"/>
    <s v="High"/>
    <s v="Low Risk"/>
    <s v="Discount Applied"/>
    <s v="Other"/>
    <n v="1383"/>
  </r>
  <r>
    <n v="25185"/>
    <x v="1"/>
    <n v="0.05"/>
    <n v="34.99"/>
    <n v="7.73"/>
    <n v="2287"/>
    <s v="Samuel Newman"/>
    <s v="Express Air"/>
    <s v="Home Office"/>
    <s v="Office Supplies"/>
    <s v="Pens &amp; Art Supplies"/>
    <s v="Small Box"/>
    <x v="17"/>
    <n v="0.59"/>
    <s v="United States"/>
    <x v="3"/>
    <s v="South Carolina"/>
    <s v="Summerville"/>
    <n v="29483"/>
    <d v="2015-03-25T00:00:00"/>
    <d v="2015-03-27T00:00:00"/>
    <n v="-12.026699999999998"/>
    <n v="12"/>
    <n v="418.75"/>
    <n v="90146"/>
    <s v="Low"/>
    <s v="Low Risk"/>
    <s v="Discount Applied"/>
    <s v="Other"/>
    <n v="701"/>
  </r>
  <r>
    <n v="24396"/>
    <x v="4"/>
    <n v="0.1"/>
    <n v="54.1"/>
    <n v="19.989999999999998"/>
    <n v="2287"/>
    <s v="Samuel Newman"/>
    <s v="Regular Air"/>
    <s v="Home Office"/>
    <s v="Office Supplies"/>
    <s v="Storage &amp; Organization"/>
    <s v="Small Box"/>
    <x v="725"/>
    <n v="0.59"/>
    <s v="United States"/>
    <x v="3"/>
    <s v="South Carolina"/>
    <s v="Summerville"/>
    <n v="29483"/>
    <d v="2015-02-19T00:00:00"/>
    <d v="2015-02-24T00:00:00"/>
    <n v="34.067999999999998"/>
    <n v="9"/>
    <n v="469.59"/>
    <n v="90147"/>
    <s v="High"/>
    <s v="Low Risk"/>
    <s v="Discount Applied"/>
    <s v="Other"/>
    <n v="662"/>
  </r>
  <r>
    <n v="19243"/>
    <x v="2"/>
    <n v="0.01"/>
    <n v="7.59"/>
    <n v="4"/>
    <n v="2289"/>
    <s v="Ryan Herman"/>
    <s v="Regular Air"/>
    <s v="Home Office"/>
    <s v="Furniture"/>
    <s v="Office Furnishings"/>
    <s v="Wrap Bag"/>
    <x v="150"/>
    <n v="0.42"/>
    <s v="United States"/>
    <x v="2"/>
    <s v="Minnesota"/>
    <s v="Burnsville"/>
    <n v="55337"/>
    <d v="2015-05-04T00:00:00"/>
    <d v="2015-05-04T00:00:00"/>
    <n v="2.9700000000000006"/>
    <n v="17"/>
    <n v="136.25"/>
    <n v="88165"/>
    <s v="High"/>
    <s v="Low Risk"/>
    <s v="Discount Applied"/>
    <s v="Other"/>
    <n v="1115"/>
  </r>
  <r>
    <n v="21334"/>
    <x v="1"/>
    <n v="0"/>
    <n v="42.98"/>
    <n v="4.62"/>
    <n v="2290"/>
    <s v="Glen Robertson"/>
    <s v="Regular Air"/>
    <s v="Home Office"/>
    <s v="Office Supplies"/>
    <s v="Appliances"/>
    <s v="Small Box"/>
    <x v="647"/>
    <n v="0.56000000000000005"/>
    <s v="United States"/>
    <x v="2"/>
    <s v="Minnesota"/>
    <s v="Coon Rapids"/>
    <n v="55433"/>
    <d v="2015-01-06T00:00:00"/>
    <d v="2015-01-08T00:00:00"/>
    <n v="385.30289999999997"/>
    <n v="12"/>
    <n v="558.41"/>
    <n v="88163"/>
    <s v="High"/>
    <s v="Low Risk"/>
    <s v="No Discount"/>
    <s v="High Profit Non-Standard Shipping"/>
    <n v="611"/>
  </r>
  <r>
    <n v="21335"/>
    <x v="1"/>
    <n v="0.03"/>
    <n v="21.78"/>
    <n v="5.94"/>
    <n v="2290"/>
    <s v="Glen Robertson"/>
    <s v="Regular Air"/>
    <s v="Home Office"/>
    <s v="Office Supplies"/>
    <s v="Appliances"/>
    <s v="Medium Box"/>
    <x v="726"/>
    <n v="0.5"/>
    <s v="United States"/>
    <x v="2"/>
    <s v="Minnesota"/>
    <s v="Coon Rapids"/>
    <n v="55433"/>
    <d v="2015-01-06T00:00:00"/>
    <d v="2015-01-08T00:00:00"/>
    <n v="187.2"/>
    <n v="13"/>
    <n v="290.22000000000003"/>
    <n v="88163"/>
    <s v="High"/>
    <s v="Low Risk"/>
    <s v="Discount Applied"/>
    <s v="Other"/>
    <n v="832"/>
  </r>
  <r>
    <n v="19723"/>
    <x v="3"/>
    <n v="7.0000000000000007E-2"/>
    <n v="80.98"/>
    <n v="7.18"/>
    <n v="2290"/>
    <s v="Glen Robertson"/>
    <s v="Regular Air"/>
    <s v="Home Office"/>
    <s v="Technology"/>
    <s v="Computer Peripherals"/>
    <s v="Small Box"/>
    <x v="727"/>
    <n v="0.48"/>
    <s v="United States"/>
    <x v="2"/>
    <s v="Minnesota"/>
    <s v="Coon Rapids"/>
    <n v="55433"/>
    <d v="2015-02-04T00:00:00"/>
    <d v="2015-02-06T00:00:00"/>
    <n v="779.47230000000002"/>
    <n v="15"/>
    <n v="1129.67"/>
    <n v="88164"/>
    <s v="High"/>
    <s v="Low Risk"/>
    <s v="Discount Applied"/>
    <s v="Other"/>
    <n v="391"/>
  </r>
  <r>
    <n v="24673"/>
    <x v="2"/>
    <n v="7.0000000000000007E-2"/>
    <n v="270.98"/>
    <n v="50"/>
    <n v="2302"/>
    <s v="Beth Dolan"/>
    <s v="Delivery Truck"/>
    <s v="Home Office"/>
    <s v="Furniture"/>
    <s v="Chairs &amp; Chairmats"/>
    <s v="Jumbo Drum"/>
    <x v="728"/>
    <n v="0.77"/>
    <s v="United States"/>
    <x v="3"/>
    <s v="Florida"/>
    <s v="Panama City"/>
    <n v="32404"/>
    <d v="2015-02-11T00:00:00"/>
    <d v="2015-02-13T00:00:00"/>
    <n v="27.725999999999999"/>
    <n v="9"/>
    <n v="2439.37"/>
    <n v="87695"/>
    <s v="High"/>
    <s v="Low Risk"/>
    <s v="Discount Applied"/>
    <s v="Other"/>
    <n v="195"/>
  </r>
  <r>
    <n v="23344"/>
    <x v="0"/>
    <n v="0.1"/>
    <n v="12.53"/>
    <n v="0.49"/>
    <n v="2302"/>
    <s v="Beth Dolan"/>
    <s v="Regular Air"/>
    <s v="Home Office"/>
    <s v="Office Supplies"/>
    <s v="Labels"/>
    <s v="Small Box"/>
    <x v="369"/>
    <n v="0.38"/>
    <s v="United States"/>
    <x v="3"/>
    <s v="Florida"/>
    <s v="Panama City"/>
    <n v="32404"/>
    <d v="2015-01-03T00:00:00"/>
    <d v="2015-01-04T00:00:00"/>
    <n v="244.464"/>
    <n v="8"/>
    <n v="92.02"/>
    <n v="87696"/>
    <s v="High"/>
    <s v="Low Risk"/>
    <s v="Discount Applied"/>
    <s v="Other"/>
    <n v="1276"/>
  </r>
  <r>
    <n v="23345"/>
    <x v="0"/>
    <n v="0.1"/>
    <n v="146.34"/>
    <n v="43.75"/>
    <n v="2302"/>
    <s v="Beth Dolan"/>
    <s v="Delivery Truck"/>
    <s v="Home Office"/>
    <s v="Furniture"/>
    <s v="Tables"/>
    <s v="Jumbo Box"/>
    <x v="729"/>
    <n v="0.64"/>
    <s v="United States"/>
    <x v="3"/>
    <s v="Florida"/>
    <s v="Panama City"/>
    <n v="32404"/>
    <d v="2015-01-03T00:00:00"/>
    <d v="2015-01-04T00:00:00"/>
    <n v="-473.57799999999997"/>
    <n v="2"/>
    <n v="283.55"/>
    <n v="87696"/>
    <s v="Low"/>
    <s v="Low Risk"/>
    <s v="Discount Applied"/>
    <s v="Other"/>
    <n v="842"/>
  </r>
  <r>
    <n v="6673"/>
    <x v="2"/>
    <n v="7.0000000000000007E-2"/>
    <n v="270.98"/>
    <n v="50"/>
    <n v="2303"/>
    <s v="Joe Baldwin"/>
    <s v="Delivery Truck"/>
    <s v="Home Office"/>
    <s v="Furniture"/>
    <s v="Chairs &amp; Chairmats"/>
    <s v="Jumbo Drum"/>
    <x v="728"/>
    <n v="0.77"/>
    <s v="United States"/>
    <x v="1"/>
    <s v="New York"/>
    <s v="New York City"/>
    <n v="10011"/>
    <d v="2015-02-11T00:00:00"/>
    <d v="2015-02-13T00:00:00"/>
    <n v="-96.05"/>
    <n v="36"/>
    <n v="9757.48"/>
    <n v="47493"/>
    <s v="Low"/>
    <s v="Low Risk"/>
    <s v="Discount Applied"/>
    <s v="Other"/>
    <n v="22"/>
  </r>
  <r>
    <n v="5345"/>
    <x v="0"/>
    <n v="0.1"/>
    <n v="146.34"/>
    <n v="43.75"/>
    <n v="2303"/>
    <s v="Joe Baldwin"/>
    <s v="Delivery Truck"/>
    <s v="Home Office"/>
    <s v="Furniture"/>
    <s v="Tables"/>
    <s v="Jumbo Box"/>
    <x v="729"/>
    <n v="0.64"/>
    <s v="United States"/>
    <x v="1"/>
    <s v="New York"/>
    <s v="New York City"/>
    <n v="10011"/>
    <d v="2015-01-03T00:00:00"/>
    <d v="2015-01-04T00:00:00"/>
    <n v="-270.85000000000002"/>
    <n v="6"/>
    <n v="850.64"/>
    <n v="37987"/>
    <s v="Low"/>
    <s v="Low Risk"/>
    <s v="Discount Applied"/>
    <s v="Other"/>
    <n v="469"/>
  </r>
  <r>
    <n v="19934"/>
    <x v="0"/>
    <n v="0"/>
    <n v="90.48"/>
    <n v="19.989999999999998"/>
    <n v="2305"/>
    <s v="Pat Kinney"/>
    <s v="Regular Air"/>
    <s v="Home Office"/>
    <s v="Office Supplies"/>
    <s v="Envelopes"/>
    <s v="Small Box"/>
    <x v="634"/>
    <n v="0.4"/>
    <s v="United States"/>
    <x v="2"/>
    <s v="South Dakota"/>
    <s v="Watertown"/>
    <n v="57201"/>
    <d v="2015-06-21T00:00:00"/>
    <d v="2015-06-24T00:00:00"/>
    <n v="800.25509999999986"/>
    <n v="12"/>
    <n v="1159.79"/>
    <n v="89869"/>
    <s v="High"/>
    <s v="Low Risk"/>
    <s v="No Discount"/>
    <s v="High Profit Non-Standard Shipping"/>
    <n v="382"/>
  </r>
  <r>
    <n v="23313"/>
    <x v="4"/>
    <n v="0.08"/>
    <n v="9.48"/>
    <n v="7.29"/>
    <n v="2308"/>
    <s v="Laurence Cummings"/>
    <s v="Regular Air"/>
    <s v="Home Office"/>
    <s v="Furniture"/>
    <s v="Office Furnishings"/>
    <s v="Small Pack"/>
    <x v="2"/>
    <n v="0.45"/>
    <s v="United States"/>
    <x v="3"/>
    <s v="Florida"/>
    <s v="Lehigh Acres"/>
    <n v="33971"/>
    <d v="2015-03-24T00:00:00"/>
    <d v="2015-03-26T00:00:00"/>
    <n v="-50.4"/>
    <n v="2"/>
    <n v="20.22"/>
    <n v="90557"/>
    <s v="Low"/>
    <s v="Low Risk"/>
    <s v="Discount Applied"/>
    <s v="Other"/>
    <n v="1809"/>
  </r>
  <r>
    <n v="23314"/>
    <x v="4"/>
    <n v="0.03"/>
    <n v="193.17"/>
    <n v="19.989999999999998"/>
    <n v="2308"/>
    <s v="Laurence Cummings"/>
    <s v="Regular Air"/>
    <s v="Home Office"/>
    <s v="Office Supplies"/>
    <s v="Storage &amp; Organization"/>
    <s v="Small Box"/>
    <x v="538"/>
    <n v="0.71"/>
    <s v="United States"/>
    <x v="3"/>
    <s v="Florida"/>
    <s v="Lehigh Acres"/>
    <n v="33971"/>
    <d v="2015-03-24T00:00:00"/>
    <d v="2015-03-28T00:00:00"/>
    <n v="-348.75400000000002"/>
    <n v="8"/>
    <n v="1548.97"/>
    <n v="90557"/>
    <s v="Low"/>
    <s v="Low Risk"/>
    <s v="Discount Applied"/>
    <s v="Other"/>
    <n v="304"/>
  </r>
  <r>
    <n v="26048"/>
    <x v="0"/>
    <n v="0.08"/>
    <n v="68.81"/>
    <n v="60"/>
    <n v="2323"/>
    <s v="Emma Buckley"/>
    <s v="Delivery Truck"/>
    <s v="Home Office"/>
    <s v="Office Supplies"/>
    <s v="Appliances"/>
    <s v="Jumbo Drum"/>
    <x v="730"/>
    <n v="0.41"/>
    <s v="United States"/>
    <x v="0"/>
    <s v="California"/>
    <s v="Coachella"/>
    <n v="92236"/>
    <d v="2015-03-16T00:00:00"/>
    <d v="2015-03-17T00:00:00"/>
    <n v="-550.42999999999995"/>
    <n v="5"/>
    <n v="337.86"/>
    <n v="88721"/>
    <s v="Low"/>
    <s v="Low Risk"/>
    <s v="Discount Applied"/>
    <s v="Other"/>
    <n v="781"/>
  </r>
  <r>
    <n v="26049"/>
    <x v="0"/>
    <n v="0.04"/>
    <n v="21.38"/>
    <n v="8.99"/>
    <n v="2323"/>
    <s v="Emma Buckley"/>
    <s v="Regular Air"/>
    <s v="Home Office"/>
    <s v="Office Supplies"/>
    <s v="Pens &amp; Art Supplies"/>
    <s v="Small Pack"/>
    <x v="731"/>
    <n v="0.59"/>
    <s v="United States"/>
    <x v="0"/>
    <s v="California"/>
    <s v="Coachella"/>
    <n v="92236"/>
    <d v="2015-03-16T00:00:00"/>
    <d v="2015-03-18T00:00:00"/>
    <n v="-52.12"/>
    <n v="4"/>
    <n v="84.21"/>
    <n v="88721"/>
    <s v="Low"/>
    <s v="Low Risk"/>
    <s v="Discount Applied"/>
    <s v="Other"/>
    <n v="1317"/>
  </r>
  <r>
    <n v="23053"/>
    <x v="1"/>
    <n v="0.06"/>
    <n v="4.9800000000000004"/>
    <n v="4.62"/>
    <n v="2323"/>
    <s v="Emma Buckley"/>
    <s v="Express Air"/>
    <s v="Home Office"/>
    <s v="Technology"/>
    <s v="Computer Peripherals"/>
    <s v="Small Pack"/>
    <x v="139"/>
    <n v="0.64"/>
    <s v="United States"/>
    <x v="0"/>
    <s v="California"/>
    <s v="Coachella"/>
    <n v="92236"/>
    <d v="2015-06-19T00:00:00"/>
    <d v="2015-06-19T00:00:00"/>
    <n v="-27.004999999999999"/>
    <n v="7"/>
    <n v="38.74"/>
    <n v="88722"/>
    <s v="Low"/>
    <s v="Low Risk"/>
    <s v="Discount Applied"/>
    <s v="Other"/>
    <n v="1633"/>
  </r>
  <r>
    <n v="25456"/>
    <x v="3"/>
    <n v="0.06"/>
    <n v="28.53"/>
    <n v="1.49"/>
    <n v="2330"/>
    <s v="Kara Foster"/>
    <s v="Regular Air"/>
    <s v="Home Office"/>
    <s v="Office Supplies"/>
    <s v="Binders and Binder Accessories"/>
    <s v="Small Box"/>
    <x v="107"/>
    <n v="0.38"/>
    <s v="United States"/>
    <x v="2"/>
    <s v="Iowa"/>
    <s v="Marion"/>
    <n v="52302"/>
    <d v="2015-03-24T00:00:00"/>
    <d v="2015-03-27T00:00:00"/>
    <n v="74.638500000000008"/>
    <n v="5"/>
    <n v="134.09"/>
    <n v="90964"/>
    <s v="High"/>
    <s v="Low Risk"/>
    <s v="Discount Applied"/>
    <s v="Other"/>
    <n v="1122"/>
  </r>
  <r>
    <n v="19441"/>
    <x v="0"/>
    <n v="0.06"/>
    <n v="180.98"/>
    <n v="26.2"/>
    <n v="2333"/>
    <s v="Megan Woods"/>
    <s v="Delivery Truck"/>
    <s v="Home Office"/>
    <s v="Furniture"/>
    <s v="Chairs &amp; Chairmats"/>
    <s v="Jumbo Drum"/>
    <x v="68"/>
    <n v="0.59"/>
    <s v="United States"/>
    <x v="2"/>
    <s v="Wisconsin"/>
    <s v="Green Bay"/>
    <n v="54302"/>
    <d v="2015-06-23T00:00:00"/>
    <d v="2015-06-24T00:00:00"/>
    <n v="-122.235"/>
    <n v="1"/>
    <n v="191.73"/>
    <n v="89611"/>
    <s v="Low"/>
    <s v="Low Risk"/>
    <s v="Discount Applied"/>
    <s v="Other"/>
    <n v="1008"/>
  </r>
  <r>
    <n v="23721"/>
    <x v="4"/>
    <n v="0.06"/>
    <n v="60.65"/>
    <n v="12.23"/>
    <n v="2334"/>
    <s v="Stephanie Hawkins"/>
    <s v="Regular Air"/>
    <s v="Home Office"/>
    <s v="Furniture"/>
    <s v="Office Furnishings"/>
    <s v="Medium Box"/>
    <x v="614"/>
    <n v="0.64"/>
    <s v="United States"/>
    <x v="2"/>
    <s v="Wisconsin"/>
    <s v="Greenfield"/>
    <n v="53220"/>
    <d v="2015-04-06T00:00:00"/>
    <d v="2015-04-08T00:00:00"/>
    <n v="427.00649999999996"/>
    <n v="10"/>
    <n v="618.85"/>
    <n v="89608"/>
    <s v="High"/>
    <s v="Low Risk"/>
    <s v="Discount Applied"/>
    <s v="Other"/>
    <n v="574"/>
  </r>
  <r>
    <n v="23693"/>
    <x v="1"/>
    <n v="0.05"/>
    <n v="14.81"/>
    <n v="13.32"/>
    <n v="2334"/>
    <s v="Stephanie Hawkins"/>
    <s v="Regular Air"/>
    <s v="Home Office"/>
    <s v="Office Supplies"/>
    <s v="Appliances"/>
    <s v="Small Box"/>
    <x v="296"/>
    <n v="0.43"/>
    <s v="United States"/>
    <x v="2"/>
    <s v="Wisconsin"/>
    <s v="Greenfield"/>
    <n v="53220"/>
    <d v="2015-04-09T00:00:00"/>
    <d v="2015-04-11T00:00:00"/>
    <n v="-190.49"/>
    <n v="8"/>
    <n v="115.99"/>
    <n v="89609"/>
    <s v="Low"/>
    <s v="Low Risk"/>
    <s v="Discount Applied"/>
    <s v="Other"/>
    <n v="1183"/>
  </r>
  <r>
    <n v="23694"/>
    <x v="1"/>
    <n v="0.08"/>
    <n v="2.78"/>
    <n v="1.25"/>
    <n v="2334"/>
    <s v="Stephanie Hawkins"/>
    <s v="Regular Air"/>
    <s v="Home Office"/>
    <s v="Office Supplies"/>
    <s v="Pens &amp; Art Supplies"/>
    <s v="Wrap Bag"/>
    <x v="732"/>
    <n v="0.59"/>
    <s v="United States"/>
    <x v="2"/>
    <s v="Wisconsin"/>
    <s v="Greenfield"/>
    <n v="53220"/>
    <d v="2015-04-09T00:00:00"/>
    <d v="2015-04-10T00:00:00"/>
    <n v="-8.77"/>
    <n v="7"/>
    <n v="19.46"/>
    <n v="89609"/>
    <s v="Low"/>
    <s v="Low Risk"/>
    <s v="Discount Applied"/>
    <s v="Other"/>
    <n v="1818"/>
  </r>
  <r>
    <n v="24952"/>
    <x v="4"/>
    <n v="0.06"/>
    <n v="3.74"/>
    <n v="0.94"/>
    <n v="2334"/>
    <s v="Stephanie Hawkins"/>
    <s v="Regular Air"/>
    <s v="Home Office"/>
    <s v="Office Supplies"/>
    <s v="Rubber Bands"/>
    <s v="Wrap Bag"/>
    <x v="733"/>
    <n v="0.83"/>
    <s v="United States"/>
    <x v="2"/>
    <s v="Wisconsin"/>
    <s v="Greenfield"/>
    <n v="53220"/>
    <d v="2015-06-02T00:00:00"/>
    <d v="2015-06-09T00:00:00"/>
    <n v="-7.6849999999999996"/>
    <n v="12"/>
    <n v="44.75"/>
    <n v="89610"/>
    <s v="Low"/>
    <s v="Low Risk"/>
    <s v="Discount Applied"/>
    <s v="Other"/>
    <n v="1578"/>
  </r>
  <r>
    <n v="25241"/>
    <x v="2"/>
    <n v="0.06"/>
    <n v="2.08"/>
    <n v="5.33"/>
    <n v="2338"/>
    <s v="Lynn Hines"/>
    <s v="Regular Air"/>
    <s v="Home Office"/>
    <s v="Furniture"/>
    <s v="Office Furnishings"/>
    <s v="Small Box"/>
    <x v="261"/>
    <n v="0.43"/>
    <s v="United States"/>
    <x v="1"/>
    <s v="Maryland"/>
    <s v="College Park"/>
    <n v="20740"/>
    <d v="2015-01-13T00:00:00"/>
    <d v="2015-01-13T00:00:00"/>
    <n v="-82.559200000000004"/>
    <n v="4"/>
    <n v="9.23"/>
    <n v="91480"/>
    <s v="Low"/>
    <s v="Low Risk"/>
    <s v="Discount Applied"/>
    <s v="Other"/>
    <n v="1906"/>
  </r>
  <r>
    <n v="26137"/>
    <x v="0"/>
    <n v="0.1"/>
    <n v="6.75"/>
    <n v="2.99"/>
    <n v="2338"/>
    <s v="Lynn Hines"/>
    <s v="Regular Air"/>
    <s v="Home Office"/>
    <s v="Office Supplies"/>
    <s v="Binders and Binder Accessories"/>
    <s v="Small Box"/>
    <x v="734"/>
    <n v="0.35"/>
    <s v="United States"/>
    <x v="1"/>
    <s v="Maryland"/>
    <s v="College Park"/>
    <n v="20740"/>
    <d v="2015-03-29T00:00:00"/>
    <d v="2015-03-29T00:00:00"/>
    <n v="18.147500000000001"/>
    <n v="15"/>
    <n v="96.13"/>
    <n v="91481"/>
    <s v="High"/>
    <s v="Low Risk"/>
    <s v="Discount Applied"/>
    <s v="Other"/>
    <n v="1258"/>
  </r>
  <r>
    <n v="22526"/>
    <x v="3"/>
    <n v="0.05"/>
    <n v="11.58"/>
    <n v="6.97"/>
    <n v="2339"/>
    <s v="Gordon Boswell"/>
    <s v="Regular Air"/>
    <s v="Home Office"/>
    <s v="Office Supplies"/>
    <s v="Envelopes"/>
    <s v="Small Box"/>
    <x v="240"/>
    <n v="0.35"/>
    <s v="United States"/>
    <x v="2"/>
    <s v="Texas"/>
    <s v="Cloverleaf"/>
    <n v="77015"/>
    <d v="2015-05-25T00:00:00"/>
    <d v="2015-05-28T00:00:00"/>
    <n v="2.8060000000000027"/>
    <n v="6"/>
    <n v="73.959999999999994"/>
    <n v="91482"/>
    <s v="High"/>
    <s v="Low Risk"/>
    <s v="Discount Applied"/>
    <s v="Other"/>
    <n v="1371"/>
  </r>
  <r>
    <n v="19052"/>
    <x v="3"/>
    <n v="7.0000000000000007E-2"/>
    <n v="200.98"/>
    <n v="23.76"/>
    <n v="2345"/>
    <s v="Colleen Marsh"/>
    <s v="Delivery Truck"/>
    <s v="Home Office"/>
    <s v="Furniture"/>
    <s v="Chairs &amp; Chairmats"/>
    <s v="Jumbo Drum"/>
    <x v="735"/>
    <n v="0.57999999999999996"/>
    <s v="United States"/>
    <x v="3"/>
    <s v="Kentucky"/>
    <s v="Paducah"/>
    <n v="42003"/>
    <d v="2015-03-14T00:00:00"/>
    <d v="2015-03-15T00:00:00"/>
    <n v="-132.42600000000002"/>
    <n v="9"/>
    <n v="1805.9"/>
    <n v="89504"/>
    <s v="Low"/>
    <s v="Low Risk"/>
    <s v="Discount Applied"/>
    <s v="Other"/>
    <n v="271"/>
  </r>
  <r>
    <n v="19053"/>
    <x v="3"/>
    <n v="0.02"/>
    <n v="179.29"/>
    <n v="29.21"/>
    <n v="2345"/>
    <s v="Colleen Marsh"/>
    <s v="Delivery Truck"/>
    <s v="Home Office"/>
    <s v="Furniture"/>
    <s v="Tables"/>
    <s v="Jumbo Box"/>
    <x v="218"/>
    <n v="0.76"/>
    <s v="United States"/>
    <x v="3"/>
    <s v="Kentucky"/>
    <s v="Paducah"/>
    <n v="42003"/>
    <d v="2015-03-14T00:00:00"/>
    <d v="2015-03-14T00:00:00"/>
    <n v="-411.23599999999999"/>
    <n v="2"/>
    <n v="311.41000000000003"/>
    <n v="89504"/>
    <s v="Low"/>
    <s v="Low Risk"/>
    <s v="Discount Applied"/>
    <s v="Other"/>
    <n v="810"/>
  </r>
  <r>
    <n v="20776"/>
    <x v="4"/>
    <n v="0.03"/>
    <n v="297.64"/>
    <n v="14.7"/>
    <n v="2346"/>
    <s v="Sylvia Kumar"/>
    <s v="Delivery Truck"/>
    <s v="Home Office"/>
    <s v="Technology"/>
    <s v="Office Machines"/>
    <s v="Jumbo Drum"/>
    <x v="192"/>
    <n v="0.56999999999999995"/>
    <s v="United States"/>
    <x v="3"/>
    <s v="Kentucky"/>
    <s v="Pleasure Ridge Park"/>
    <n v="40258"/>
    <d v="2015-01-10T00:00:00"/>
    <d v="2015-01-15T00:00:00"/>
    <n v="-48.971999999999994"/>
    <n v="12"/>
    <n v="3707.05"/>
    <n v="89503"/>
    <s v="Low"/>
    <s v="Low Risk"/>
    <s v="Discount Applied"/>
    <s v="Other"/>
    <n v="132"/>
  </r>
  <r>
    <n v="21627"/>
    <x v="0"/>
    <n v="0.1"/>
    <n v="218.75"/>
    <n v="69.64"/>
    <n v="2346"/>
    <s v="Sylvia Kumar"/>
    <s v="Delivery Truck"/>
    <s v="Home Office"/>
    <s v="Furniture"/>
    <s v="Tables"/>
    <s v="Jumbo Box"/>
    <x v="228"/>
    <n v="0.77"/>
    <s v="United States"/>
    <x v="3"/>
    <s v="Kentucky"/>
    <s v="Pleasure Ridge Park"/>
    <n v="40258"/>
    <d v="2015-05-20T00:00:00"/>
    <d v="2015-05-21T00:00:00"/>
    <n v="62.297999999999995"/>
    <n v="17"/>
    <n v="2805.18"/>
    <n v="89505"/>
    <s v="High"/>
    <s v="Low Risk"/>
    <s v="Discount Applied"/>
    <s v="Other"/>
    <n v="168"/>
  </r>
  <r>
    <n v="18675"/>
    <x v="2"/>
    <n v="0.08"/>
    <n v="6.48"/>
    <n v="7.49"/>
    <n v="2351"/>
    <s v="Faye Silver"/>
    <s v="Regular Air"/>
    <s v="Home Office"/>
    <s v="Office Supplies"/>
    <s v="Paper"/>
    <s v="Small Box"/>
    <x v="664"/>
    <n v="0.37"/>
    <s v="United States"/>
    <x v="1"/>
    <s v="Maryland"/>
    <s v="Crofton"/>
    <n v="21114"/>
    <d v="2015-03-30T00:00:00"/>
    <d v="2015-04-02T00:00:00"/>
    <n v="-119.32"/>
    <n v="13"/>
    <n v="80.86"/>
    <n v="86163"/>
    <s v="Low"/>
    <s v="Low Risk"/>
    <s v="Discount Applied"/>
    <s v="Other"/>
    <n v="1330"/>
  </r>
  <r>
    <n v="20904"/>
    <x v="2"/>
    <n v="0.06"/>
    <n v="59.76"/>
    <n v="9.7100000000000009"/>
    <n v="2352"/>
    <s v="Kerry Beach"/>
    <s v="Regular Air"/>
    <s v="Home Office"/>
    <s v="Office Supplies"/>
    <s v="Storage &amp; Organization"/>
    <s v="Small Box"/>
    <x v="373"/>
    <n v="0.56999999999999995"/>
    <s v="United States"/>
    <x v="1"/>
    <s v="Maryland"/>
    <s v="Cumberland"/>
    <n v="21501"/>
    <d v="2015-06-20T00:00:00"/>
    <d v="2015-06-23T00:00:00"/>
    <n v="756.67470000000003"/>
    <n v="18"/>
    <n v="1096.6300000000001"/>
    <n v="86165"/>
    <s v="High"/>
    <s v="Low Risk"/>
    <s v="Discount Applied"/>
    <s v="Other"/>
    <n v="396"/>
  </r>
  <r>
    <n v="20905"/>
    <x v="2"/>
    <n v="7.0000000000000007E-2"/>
    <n v="195.99"/>
    <n v="4.2"/>
    <n v="2352"/>
    <s v="Kerry Beach"/>
    <s v="Regular Air"/>
    <s v="Home Office"/>
    <s v="Technology"/>
    <s v="Telephones and Communication"/>
    <s v="Small Box"/>
    <x v="736"/>
    <n v="0.56000000000000005"/>
    <s v="United States"/>
    <x v="1"/>
    <s v="Maryland"/>
    <s v="Cumberland"/>
    <n v="21501"/>
    <d v="2015-06-20T00:00:00"/>
    <d v="2015-06-23T00:00:00"/>
    <n v="-222.34299999999999"/>
    <n v="4"/>
    <n v="632.12"/>
    <n v="86165"/>
    <s v="Low"/>
    <s v="Low Risk"/>
    <s v="Discount Applied"/>
    <s v="Other"/>
    <n v="565"/>
  </r>
  <r>
    <n v="19270"/>
    <x v="1"/>
    <n v="0.09"/>
    <n v="71.37"/>
    <n v="69"/>
    <n v="2352"/>
    <s v="Kerry Beach"/>
    <s v="Regular Air"/>
    <s v="Home Office"/>
    <s v="Furniture"/>
    <s v="Tables"/>
    <s v="Large Box"/>
    <x v="737"/>
    <n v="0.68"/>
    <s v="United States"/>
    <x v="1"/>
    <s v="Maryland"/>
    <s v="Cumberland"/>
    <n v="21501"/>
    <d v="2015-06-23T00:00:00"/>
    <d v="2015-06-24T00:00:00"/>
    <n v="-1537.1356000000003"/>
    <n v="19"/>
    <n v="1302.98"/>
    <n v="86166"/>
    <s v="Low"/>
    <s v="Low Risk"/>
    <s v="Discount Applied"/>
    <s v="Other"/>
    <n v="349"/>
  </r>
  <r>
    <n v="25338"/>
    <x v="2"/>
    <n v="0.04"/>
    <n v="5.98"/>
    <n v="0.96"/>
    <n v="2353"/>
    <s v="Patrick Lowry"/>
    <s v="Regular Air"/>
    <s v="Home Office"/>
    <s v="Office Supplies"/>
    <s v="Pens &amp; Art Supplies"/>
    <s v="Wrap Bag"/>
    <x v="631"/>
    <n v="0.6"/>
    <s v="United States"/>
    <x v="1"/>
    <s v="Maryland"/>
    <s v="Edgewood"/>
    <n v="21040"/>
    <d v="2015-04-29T00:00:00"/>
    <d v="2015-04-30T00:00:00"/>
    <n v="52.697600000000001"/>
    <n v="22"/>
    <n v="131.79"/>
    <n v="86164"/>
    <s v="High"/>
    <s v="Low Risk"/>
    <s v="Discount Applied"/>
    <s v="Other"/>
    <n v="1126"/>
  </r>
  <r>
    <n v="25339"/>
    <x v="2"/>
    <n v="0.01"/>
    <n v="20.99"/>
    <n v="0.99"/>
    <n v="2353"/>
    <s v="Patrick Lowry"/>
    <s v="Regular Air"/>
    <s v="Home Office"/>
    <s v="Technology"/>
    <s v="Telephones and Communication"/>
    <s v="Wrap Bag"/>
    <x v="201"/>
    <n v="0.56999999999999995"/>
    <s v="United States"/>
    <x v="1"/>
    <s v="Maryland"/>
    <s v="Edgewood"/>
    <n v="21040"/>
    <d v="2015-04-29T00:00:00"/>
    <d v="2015-04-30T00:00:00"/>
    <n v="-78.194159999999982"/>
    <n v="2"/>
    <n v="35.33"/>
    <n v="86164"/>
    <s v="Low"/>
    <s v="Low Risk"/>
    <s v="Discount Applied"/>
    <s v="Other"/>
    <n v="1662"/>
  </r>
  <r>
    <n v="22649"/>
    <x v="1"/>
    <n v="0.1"/>
    <n v="78.69"/>
    <n v="19.989999999999998"/>
    <n v="2355"/>
    <s v="Clyde Burnett"/>
    <s v="Regular Air"/>
    <s v="Home Office"/>
    <s v="Furniture"/>
    <s v="Office Furnishings"/>
    <s v="Small Box"/>
    <x v="3"/>
    <n v="0.43"/>
    <s v="United States"/>
    <x v="0"/>
    <s v="California"/>
    <s v="Coachella"/>
    <n v="92236"/>
    <d v="2015-02-15T00:00:00"/>
    <d v="2015-02-16T00:00:00"/>
    <n v="465.43949999999995"/>
    <n v="9"/>
    <n v="674.55"/>
    <n v="91304"/>
    <s v="High"/>
    <s v="Low Risk"/>
    <s v="Discount Applied"/>
    <s v="Other"/>
    <n v="540"/>
  </r>
  <r>
    <n v="21511"/>
    <x v="3"/>
    <n v="0.06"/>
    <n v="146.34"/>
    <n v="43.75"/>
    <n v="2355"/>
    <s v="Clyde Burnett"/>
    <s v="Delivery Truck"/>
    <s v="Home Office"/>
    <s v="Furniture"/>
    <s v="Tables"/>
    <s v="Jumbo Box"/>
    <x v="729"/>
    <n v="0.65"/>
    <s v="United States"/>
    <x v="0"/>
    <s v="California"/>
    <s v="Coachella"/>
    <n v="92236"/>
    <d v="2015-06-16T00:00:00"/>
    <d v="2015-06-18T00:00:00"/>
    <n v="-89.27"/>
    <n v="12"/>
    <n v="1721.24"/>
    <n v="91306"/>
    <s v="Low"/>
    <s v="Low Risk"/>
    <s v="Discount Applied"/>
    <s v="Other"/>
    <n v="286"/>
  </r>
  <r>
    <n v="24526"/>
    <x v="3"/>
    <n v="0"/>
    <n v="29.34"/>
    <n v="7.87"/>
    <n v="2356"/>
    <s v="Emma Bloom"/>
    <s v="Regular Air"/>
    <s v="Home Office"/>
    <s v="Furniture"/>
    <s v="Office Furnishings"/>
    <s v="Small Box"/>
    <x v="189"/>
    <n v="0.54"/>
    <s v="United States"/>
    <x v="0"/>
    <s v="Wyoming"/>
    <s v="Rock Springs"/>
    <n v="82901"/>
    <d v="2015-03-15T00:00:00"/>
    <d v="2015-03-17T00:00:00"/>
    <n v="385.37"/>
    <n v="22"/>
    <n v="668.38"/>
    <n v="91305"/>
    <s v="High"/>
    <s v="Low Risk"/>
    <s v="No Discount"/>
    <s v="High Profit Non-Standard Shipping"/>
    <n v="542"/>
  </r>
  <r>
    <n v="20798"/>
    <x v="4"/>
    <n v="0.1"/>
    <n v="205.99"/>
    <n v="8.99"/>
    <n v="2358"/>
    <s v="Danielle Baird"/>
    <s v="Regular Air"/>
    <s v="Home Office"/>
    <s v="Technology"/>
    <s v="Telephones and Communication"/>
    <s v="Small Box"/>
    <x v="20"/>
    <n v="0.56000000000000005"/>
    <s v="United States"/>
    <x v="3"/>
    <s v="Florida"/>
    <s v="Fort Lauderdale"/>
    <n v="33311"/>
    <d v="2015-03-04T00:00:00"/>
    <d v="2015-03-08T00:00:00"/>
    <n v="147"/>
    <n v="2"/>
    <n v="324.62"/>
    <n v="88267"/>
    <s v="High"/>
    <s v="Low Risk"/>
    <s v="Discount Applied"/>
    <s v="Other"/>
    <n v="796"/>
  </r>
  <r>
    <n v="18892"/>
    <x v="2"/>
    <n v="0.05"/>
    <n v="2.08"/>
    <n v="2.56"/>
    <n v="2358"/>
    <s v="Danielle Baird"/>
    <s v="Regular Air"/>
    <s v="Home Office"/>
    <s v="Office Supplies"/>
    <s v="Scissors, Rulers and Trimmers"/>
    <s v="Small Pack"/>
    <x v="101"/>
    <n v="0.55000000000000004"/>
    <s v="United States"/>
    <x v="3"/>
    <s v="Florida"/>
    <s v="Fort Lauderdale"/>
    <n v="33311"/>
    <d v="2015-02-14T00:00:00"/>
    <d v="2015-02-16T00:00:00"/>
    <n v="-1045.0160000000001"/>
    <n v="19"/>
    <n v="40.93"/>
    <n v="88268"/>
    <s v="Low"/>
    <s v="Low Risk"/>
    <s v="Discount Applied"/>
    <s v="Other"/>
    <n v="1612"/>
  </r>
  <r>
    <n v="21772"/>
    <x v="2"/>
    <n v="0"/>
    <n v="7.28"/>
    <n v="1.77"/>
    <n v="2359"/>
    <s v="Annie Horne"/>
    <s v="Regular Air"/>
    <s v="Home Office"/>
    <s v="Office Supplies"/>
    <s v="Paper"/>
    <s v="Wrap Bag"/>
    <x v="738"/>
    <n v="0.37"/>
    <s v="United States"/>
    <x v="3"/>
    <s v="Florida"/>
    <s v="Fort Myers"/>
    <n v="33917"/>
    <d v="2015-02-05T00:00:00"/>
    <d v="2015-02-05T00:00:00"/>
    <n v="167.16000000000003"/>
    <n v="7"/>
    <n v="53.42"/>
    <n v="88265"/>
    <s v="High"/>
    <s v="Low Risk"/>
    <s v="No Discount"/>
    <s v="High Profit Non-Standard Shipping"/>
    <n v="1508"/>
  </r>
  <r>
    <n v="24890"/>
    <x v="0"/>
    <n v="0.06"/>
    <n v="8.33"/>
    <n v="1.99"/>
    <n v="2361"/>
    <s v="Vincent Daniel"/>
    <s v="Regular Air"/>
    <s v="Home Office"/>
    <s v="Technology"/>
    <s v="Computer Peripherals"/>
    <s v="Small Pack"/>
    <x v="140"/>
    <n v="0.52"/>
    <s v="United States"/>
    <x v="3"/>
    <s v="Florida"/>
    <s v="Fruit Cove"/>
    <n v="32259"/>
    <d v="2015-02-25T00:00:00"/>
    <d v="2015-02-26T00:00:00"/>
    <n v="-344.82000000000005"/>
    <n v="1"/>
    <n v="8.49"/>
    <n v="88266"/>
    <s v="Low"/>
    <s v="Low Risk"/>
    <s v="Discount Applied"/>
    <s v="Other"/>
    <n v="1918"/>
  </r>
  <r>
    <n v="19369"/>
    <x v="0"/>
    <n v="0"/>
    <n v="5.77"/>
    <n v="5.92"/>
    <n v="2363"/>
    <s v="Jacob Murray"/>
    <s v="Regular Air"/>
    <s v="Home Office"/>
    <s v="Furniture"/>
    <s v="Office Furnishings"/>
    <s v="Medium Box"/>
    <x v="739"/>
    <n v="0.55000000000000004"/>
    <s v="United States"/>
    <x v="1"/>
    <s v="Ohio"/>
    <s v="Medina"/>
    <n v="44256"/>
    <d v="2015-04-11T00:00:00"/>
    <d v="2015-04-13T00:00:00"/>
    <n v="-61.5276"/>
    <n v="11"/>
    <n v="69.89"/>
    <n v="90040"/>
    <s v="Low"/>
    <s v="Low Risk"/>
    <s v="No Discount"/>
    <s v="Other"/>
    <n v="1392"/>
  </r>
  <r>
    <n v="21582"/>
    <x v="4"/>
    <n v="7.0000000000000007E-2"/>
    <n v="5.98"/>
    <n v="5.79"/>
    <n v="2369"/>
    <s v="Mike G Hartman"/>
    <s v="Regular Air"/>
    <s v="Home Office"/>
    <s v="Office Supplies"/>
    <s v="Paper"/>
    <s v="Small Box"/>
    <x v="26"/>
    <n v="0.36"/>
    <s v="United States"/>
    <x v="3"/>
    <s v="Florida"/>
    <s v="Pembroke Pines"/>
    <n v="33024"/>
    <d v="2015-01-13T00:00:00"/>
    <d v="2015-01-15T00:00:00"/>
    <n v="-41.972700000000003"/>
    <n v="13"/>
    <n v="77.42"/>
    <n v="90408"/>
    <s v="Low"/>
    <s v="Low Risk"/>
    <s v="Discount Applied"/>
    <s v="Other"/>
    <n v="1354"/>
  </r>
  <r>
    <n v="21988"/>
    <x v="3"/>
    <n v="0.01"/>
    <n v="1.76"/>
    <n v="0.7"/>
    <n v="2372"/>
    <s v="Marvin Parrott"/>
    <s v="Regular Air"/>
    <s v="Home Office"/>
    <s v="Office Supplies"/>
    <s v="Pens &amp; Art Supplies"/>
    <s v="Wrap Bag"/>
    <x v="28"/>
    <n v="0.56000000000000005"/>
    <s v="United States"/>
    <x v="2"/>
    <s v="Minnesota"/>
    <s v="Duluth"/>
    <n v="55803"/>
    <d v="2015-03-15T00:00:00"/>
    <d v="2015-03-16T00:00:00"/>
    <n v="-1.56"/>
    <n v="4"/>
    <n v="7.2"/>
    <n v="90714"/>
    <s v="Low"/>
    <s v="Low Risk"/>
    <s v="Discount Applied"/>
    <s v="Other"/>
    <n v="1928"/>
  </r>
  <r>
    <n v="22827"/>
    <x v="0"/>
    <n v="0.05"/>
    <n v="3.28"/>
    <n v="3.97"/>
    <n v="2376"/>
    <s v="Debra Batchelor"/>
    <s v="Regular Air"/>
    <s v="Home Office"/>
    <s v="Office Supplies"/>
    <s v="Pens &amp; Art Supplies"/>
    <s v="Wrap Bag"/>
    <x v="623"/>
    <n v="0.56000000000000005"/>
    <s v="United States"/>
    <x v="0"/>
    <s v="Idaho"/>
    <s v="Moscow"/>
    <n v="83843"/>
    <d v="2015-03-05T00:00:00"/>
    <d v="2015-03-06T00:00:00"/>
    <n v="-100.24"/>
    <n v="18"/>
    <n v="61.29"/>
    <n v="91321"/>
    <s v="Low"/>
    <s v="Low Risk"/>
    <s v="Discount Applied"/>
    <s v="Other"/>
    <n v="1449"/>
  </r>
  <r>
    <n v="22828"/>
    <x v="0"/>
    <n v="0.03"/>
    <n v="6.98"/>
    <n v="9.69"/>
    <n v="2376"/>
    <s v="Debra Batchelor"/>
    <s v="Regular Air"/>
    <s v="Home Office"/>
    <s v="Office Supplies"/>
    <s v="Storage &amp; Organization"/>
    <s v="Small Box"/>
    <x v="740"/>
    <n v="0.83"/>
    <s v="United States"/>
    <x v="0"/>
    <s v="Idaho"/>
    <s v="Moscow"/>
    <n v="83843"/>
    <d v="2015-03-05T00:00:00"/>
    <d v="2015-03-07T00:00:00"/>
    <n v="-262.62"/>
    <n v="15"/>
    <n v="109.15"/>
    <n v="91321"/>
    <s v="Low"/>
    <s v="Low Risk"/>
    <s v="Discount Applied"/>
    <s v="Other"/>
    <n v="1205"/>
  </r>
  <r>
    <n v="18151"/>
    <x v="4"/>
    <n v="0.06"/>
    <n v="122.99"/>
    <n v="19.989999999999998"/>
    <n v="2379"/>
    <s v="Mildred Briggs"/>
    <s v="Regular Air"/>
    <s v="Home Office"/>
    <s v="Office Supplies"/>
    <s v="Binders and Binder Accessories"/>
    <s v="Small Box"/>
    <x v="741"/>
    <n v="0.37"/>
    <s v="United States"/>
    <x v="2"/>
    <s v="Michigan"/>
    <s v="Garden City"/>
    <n v="48135"/>
    <d v="2015-05-05T00:00:00"/>
    <d v="2015-05-07T00:00:00"/>
    <n v="1019.7095999999999"/>
    <n v="12"/>
    <n v="1477.84"/>
    <n v="86655"/>
    <s v="High"/>
    <s v="Low Risk"/>
    <s v="Discount Applied"/>
    <s v="Other"/>
    <n v="320"/>
  </r>
  <r>
    <n v="19898"/>
    <x v="1"/>
    <n v="7.0000000000000007E-2"/>
    <n v="3.38"/>
    <n v="0.85"/>
    <n v="2380"/>
    <s v="Lisa Branch"/>
    <s v="Regular Air"/>
    <s v="Home Office"/>
    <s v="Office Supplies"/>
    <s v="Pens &amp; Art Supplies"/>
    <s v="Wrap Bag"/>
    <x v="523"/>
    <n v="0.48"/>
    <s v="United States"/>
    <x v="2"/>
    <s v="Michigan"/>
    <s v="Grand Rapids"/>
    <n v="49505"/>
    <d v="2015-04-26T00:00:00"/>
    <d v="2015-04-28T00:00:00"/>
    <n v="19.04"/>
    <n v="9"/>
    <n v="29.08"/>
    <n v="86654"/>
    <s v="High"/>
    <s v="Low Risk"/>
    <s v="Discount Applied"/>
    <s v="Other"/>
    <n v="1724"/>
  </r>
  <r>
    <n v="18152"/>
    <x v="4"/>
    <n v="0.08"/>
    <n v="68.81"/>
    <n v="60"/>
    <n v="2380"/>
    <s v="Lisa Branch"/>
    <s v="Delivery Truck"/>
    <s v="Home Office"/>
    <s v="Office Supplies"/>
    <s v="Appliances"/>
    <s v="Jumbo Drum"/>
    <x v="730"/>
    <n v="0.41"/>
    <s v="United States"/>
    <x v="2"/>
    <s v="Michigan"/>
    <s v="Grand Rapids"/>
    <n v="49505"/>
    <d v="2015-05-05T00:00:00"/>
    <d v="2015-05-07T00:00:00"/>
    <n v="-1069.72"/>
    <n v="17"/>
    <n v="1162.46"/>
    <n v="86655"/>
    <s v="Low"/>
    <s v="Low Risk"/>
    <s v="Discount Applied"/>
    <s v="Other"/>
    <n v="380"/>
  </r>
  <r>
    <n v="1898"/>
    <x v="1"/>
    <n v="7.0000000000000007E-2"/>
    <n v="3.38"/>
    <n v="0.85"/>
    <n v="2382"/>
    <s v="Geoffrey Saunders"/>
    <s v="Regular Air"/>
    <s v="Home Office"/>
    <s v="Office Supplies"/>
    <s v="Pens &amp; Art Supplies"/>
    <s v="Wrap Bag"/>
    <x v="523"/>
    <n v="0.48"/>
    <s v="United States"/>
    <x v="1"/>
    <s v="New York"/>
    <s v="New York City"/>
    <n v="10024"/>
    <d v="2015-04-26T00:00:00"/>
    <d v="2015-04-28T00:00:00"/>
    <n v="19.04"/>
    <n v="34"/>
    <n v="109.86"/>
    <n v="13606"/>
    <s v="High"/>
    <s v="Low Risk"/>
    <s v="Discount Applied"/>
    <s v="Other"/>
    <n v="1202"/>
  </r>
  <r>
    <n v="151"/>
    <x v="4"/>
    <n v="0.06"/>
    <n v="122.99"/>
    <n v="19.989999999999998"/>
    <n v="2382"/>
    <s v="Geoffrey Saunders"/>
    <s v="Regular Air"/>
    <s v="Home Office"/>
    <s v="Office Supplies"/>
    <s v="Binders and Binder Accessories"/>
    <s v="Small Box"/>
    <x v="741"/>
    <n v="0.37"/>
    <s v="United States"/>
    <x v="1"/>
    <s v="New York"/>
    <s v="New York City"/>
    <n v="10024"/>
    <d v="2015-05-05T00:00:00"/>
    <d v="2015-05-07T00:00:00"/>
    <n v="1408.1865"/>
    <n v="48"/>
    <n v="5911.35"/>
    <n v="962"/>
    <s v="High"/>
    <s v="Low Risk"/>
    <s v="Discount Applied"/>
    <s v="Other"/>
    <n v="72"/>
  </r>
  <r>
    <n v="152"/>
    <x v="4"/>
    <n v="0.08"/>
    <n v="68.81"/>
    <n v="60"/>
    <n v="2382"/>
    <s v="Geoffrey Saunders"/>
    <s v="Delivery Truck"/>
    <s v="Home Office"/>
    <s v="Office Supplies"/>
    <s v="Appliances"/>
    <s v="Jumbo Drum"/>
    <x v="730"/>
    <n v="0.41"/>
    <s v="United States"/>
    <x v="1"/>
    <s v="New York"/>
    <s v="New York City"/>
    <n v="10024"/>
    <d v="2015-05-05T00:00:00"/>
    <d v="2015-05-07T00:00:00"/>
    <n v="-1069.72"/>
    <n v="68"/>
    <n v="4649.8500000000004"/>
    <n v="962"/>
    <s v="Low"/>
    <s v="Low Risk"/>
    <s v="Discount Applied"/>
    <s v="Other"/>
    <n v="103"/>
  </r>
  <r>
    <n v="21171"/>
    <x v="2"/>
    <n v="0.1"/>
    <n v="130.97999999999999"/>
    <n v="30"/>
    <n v="2385"/>
    <s v="Janice Frye"/>
    <s v="Delivery Truck"/>
    <s v="Home Office"/>
    <s v="Furniture"/>
    <s v="Chairs &amp; Chairmats"/>
    <s v="Jumbo Drum"/>
    <x v="185"/>
    <n v="0.78"/>
    <s v="United States"/>
    <x v="0"/>
    <s v="New Mexico"/>
    <s v="Las Cruces"/>
    <n v="88001"/>
    <d v="2015-05-22T00:00:00"/>
    <d v="2015-05-24T00:00:00"/>
    <n v="2000.11"/>
    <n v="18"/>
    <n v="2259.9899999999998"/>
    <n v="89184"/>
    <s v="High"/>
    <s v="Low Risk"/>
    <s v="Discount Applied"/>
    <s v="Other"/>
    <n v="219"/>
  </r>
  <r>
    <n v="23557"/>
    <x v="1"/>
    <n v="0.06"/>
    <n v="4.7699999999999996"/>
    <n v="2.39"/>
    <n v="2391"/>
    <s v="Jacob McNeill"/>
    <s v="Regular Air"/>
    <s v="Home Office"/>
    <s v="Technology"/>
    <s v="Computer Peripherals"/>
    <s v="Small Pack"/>
    <x v="742"/>
    <n v="0.72"/>
    <s v="United States"/>
    <x v="1"/>
    <s v="New York"/>
    <s v="Oceanside"/>
    <n v="11572"/>
    <d v="2015-05-25T00:00:00"/>
    <d v="2015-05-26T00:00:00"/>
    <n v="-45.64"/>
    <n v="9"/>
    <n v="42.46"/>
    <n v="91122"/>
    <s v="Low"/>
    <s v="Low Risk"/>
    <s v="Discount Applied"/>
    <s v="Other"/>
    <n v="1598"/>
  </r>
  <r>
    <n v="23558"/>
    <x v="1"/>
    <n v="0.1"/>
    <n v="27.18"/>
    <n v="8.23"/>
    <n v="2391"/>
    <s v="Jacob McNeill"/>
    <s v="Regular Air"/>
    <s v="Home Office"/>
    <s v="Office Supplies"/>
    <s v="Envelopes"/>
    <s v="Small Box"/>
    <x v="743"/>
    <n v="0.38"/>
    <s v="United States"/>
    <x v="1"/>
    <s v="New York"/>
    <s v="Oceanside"/>
    <n v="11572"/>
    <d v="2015-05-25T00:00:00"/>
    <d v="2015-05-27T00:00:00"/>
    <n v="204.49"/>
    <n v="12"/>
    <n v="314.06"/>
    <n v="91122"/>
    <s v="High"/>
    <s v="Low Risk"/>
    <s v="Discount Applied"/>
    <s v="Other"/>
    <n v="805"/>
  </r>
  <r>
    <n v="21462"/>
    <x v="1"/>
    <n v="0"/>
    <n v="999.99"/>
    <n v="13.99"/>
    <n v="2391"/>
    <s v="Jacob McNeill"/>
    <s v="Regular Air"/>
    <s v="Home Office"/>
    <s v="Technology"/>
    <s v="Office Machines"/>
    <s v="Medium Box"/>
    <x v="180"/>
    <n v="0.36"/>
    <s v="United States"/>
    <x v="1"/>
    <s v="New York"/>
    <s v="Oceanside"/>
    <n v="11572"/>
    <d v="2015-06-04T00:00:00"/>
    <d v="2015-06-06T00:00:00"/>
    <n v="-1455.9971999999998"/>
    <n v="1"/>
    <n v="1009.99"/>
    <n v="91123"/>
    <s v="Low"/>
    <s v="Low Risk"/>
    <s v="No Discount"/>
    <s v="Other"/>
    <n v="419"/>
  </r>
  <r>
    <n v="21463"/>
    <x v="1"/>
    <n v="0.05"/>
    <n v="6.48"/>
    <n v="5.14"/>
    <n v="2391"/>
    <s v="Jacob McNeill"/>
    <s v="Express Air"/>
    <s v="Home Office"/>
    <s v="Office Supplies"/>
    <s v="Paper"/>
    <s v="Small Box"/>
    <x v="339"/>
    <n v="0.37"/>
    <s v="United States"/>
    <x v="1"/>
    <s v="New York"/>
    <s v="Oceanside"/>
    <n v="11572"/>
    <d v="2015-06-04T00:00:00"/>
    <d v="2015-06-05T00:00:00"/>
    <n v="-22.56"/>
    <n v="13"/>
    <n v="92.16"/>
    <n v="91123"/>
    <s v="Low"/>
    <s v="Low Risk"/>
    <s v="Discount Applied"/>
    <s v="Other"/>
    <n v="1275"/>
  </r>
  <r>
    <n v="18277"/>
    <x v="3"/>
    <n v="0.02"/>
    <n v="6.48"/>
    <n v="7.91"/>
    <n v="2393"/>
    <s v="Debbie Dillon"/>
    <s v="Regular Air"/>
    <s v="Home Office"/>
    <s v="Office Supplies"/>
    <s v="Paper"/>
    <s v="Small Box"/>
    <x v="744"/>
    <n v="0.37"/>
    <s v="United States"/>
    <x v="3"/>
    <s v="Georgia"/>
    <s v="Roswell"/>
    <n v="30076"/>
    <d v="2015-05-29T00:00:00"/>
    <d v="2015-05-31T00:00:00"/>
    <n v="-1191.5260000000001"/>
    <n v="2"/>
    <n v="16.5"/>
    <n v="86950"/>
    <s v="Low"/>
    <s v="Low Risk"/>
    <s v="Discount Applied"/>
    <s v="Other"/>
    <n v="1853"/>
  </r>
  <r>
    <n v="18197"/>
    <x v="0"/>
    <n v="0.06"/>
    <n v="105.29"/>
    <n v="10.119999999999999"/>
    <n v="2393"/>
    <s v="Debbie Dillon"/>
    <s v="Regular Air"/>
    <s v="Home Office"/>
    <s v="Furniture"/>
    <s v="Office Furnishings"/>
    <s v="Large Box"/>
    <x v="533"/>
    <n v="0.79"/>
    <s v="United States"/>
    <x v="3"/>
    <s v="Georgia"/>
    <s v="Roswell"/>
    <n v="30076"/>
    <d v="2015-01-04T00:00:00"/>
    <d v="2015-01-06T00:00:00"/>
    <n v="-45.01"/>
    <n v="12"/>
    <n v="1202.6600000000001"/>
    <n v="86951"/>
    <s v="Low"/>
    <s v="Low Risk"/>
    <s v="Discount Applied"/>
    <s v="Other"/>
    <n v="370"/>
  </r>
  <r>
    <n v="20197"/>
    <x v="2"/>
    <n v="0.01"/>
    <n v="11.7"/>
    <n v="5.63"/>
    <n v="2394"/>
    <s v="Tina Monroe"/>
    <s v="Regular Air"/>
    <s v="Home Office"/>
    <s v="Office Supplies"/>
    <s v="Binders and Binder Accessories"/>
    <s v="Small Box"/>
    <x v="745"/>
    <n v="0.4"/>
    <s v="United States"/>
    <x v="3"/>
    <s v="Georgia"/>
    <s v="Sandy Springs"/>
    <n v="30328"/>
    <d v="2015-05-01T00:00:00"/>
    <d v="2015-05-03T00:00:00"/>
    <n v="39.209999999999994"/>
    <n v="16"/>
    <n v="196.69"/>
    <n v="86949"/>
    <s v="High"/>
    <s v="Low Risk"/>
    <s v="Discount Applied"/>
    <s v="Other"/>
    <n v="994"/>
  </r>
  <r>
    <n v="20198"/>
    <x v="2"/>
    <n v="0.03"/>
    <n v="4.55"/>
    <n v="1.49"/>
    <n v="2394"/>
    <s v="Tina Monroe"/>
    <s v="Regular Air"/>
    <s v="Home Office"/>
    <s v="Office Supplies"/>
    <s v="Binders and Binder Accessories"/>
    <s v="Small Box"/>
    <x v="516"/>
    <n v="0.35"/>
    <s v="United States"/>
    <x v="3"/>
    <s v="Georgia"/>
    <s v="Sandy Springs"/>
    <n v="30328"/>
    <d v="2015-05-01T00:00:00"/>
    <d v="2015-05-01T00:00:00"/>
    <n v="100.38000000000001"/>
    <n v="9"/>
    <n v="40.28"/>
    <n v="86949"/>
    <s v="High"/>
    <s v="Low Risk"/>
    <s v="Discount Applied"/>
    <s v="Other"/>
    <n v="1618"/>
  </r>
  <r>
    <n v="24954"/>
    <x v="1"/>
    <n v="0.04"/>
    <n v="60.97"/>
    <n v="4.5"/>
    <n v="2395"/>
    <s v="Beverly Roberts"/>
    <s v="Regular Air"/>
    <s v="Home Office"/>
    <s v="Office Supplies"/>
    <s v="Appliances"/>
    <s v="Small Box"/>
    <x v="714"/>
    <n v="0.56000000000000005"/>
    <s v="United States"/>
    <x v="3"/>
    <s v="Georgia"/>
    <s v="Savannah"/>
    <n v="31401"/>
    <d v="2015-03-23T00:00:00"/>
    <d v="2015-03-24T00:00:00"/>
    <n v="79.423200000000008"/>
    <n v="15"/>
    <n v="904.31"/>
    <n v="86952"/>
    <s v="High"/>
    <s v="Low Risk"/>
    <s v="Discount Applied"/>
    <s v="Other"/>
    <n v="449"/>
  </r>
  <r>
    <n v="22369"/>
    <x v="1"/>
    <n v="0.03"/>
    <n v="7.64"/>
    <n v="5.83"/>
    <n v="2398"/>
    <s v="Julian F Wolfe"/>
    <s v="Regular Air"/>
    <s v="Home Office"/>
    <s v="Office Supplies"/>
    <s v="Paper"/>
    <s v="Wrap Bag"/>
    <x v="372"/>
    <n v="0.36"/>
    <s v="United States"/>
    <x v="2"/>
    <s v="Illinois"/>
    <s v="Hanover Park"/>
    <n v="60103"/>
    <d v="2015-02-24T00:00:00"/>
    <d v="2015-02-26T00:00:00"/>
    <n v="-15.090400000000001"/>
    <n v="12"/>
    <n v="96.86"/>
    <n v="86373"/>
    <s v="Low"/>
    <s v="Low Risk"/>
    <s v="Discount Applied"/>
    <s v="Other"/>
    <n v="1256"/>
  </r>
  <r>
    <n v="19001"/>
    <x v="3"/>
    <n v="0"/>
    <n v="65.989999999999995"/>
    <n v="3.99"/>
    <n v="2417"/>
    <s v="Ken H Frazier"/>
    <s v="Regular Air"/>
    <s v="Home Office"/>
    <s v="Technology"/>
    <s v="Telephones and Communication"/>
    <s v="Small Box"/>
    <x v="382"/>
    <n v="0.59"/>
    <s v="United States"/>
    <x v="3"/>
    <s v="Virginia"/>
    <s v="Oakton"/>
    <n v="22124"/>
    <d v="2015-03-14T00:00:00"/>
    <d v="2015-03-15T00:00:00"/>
    <n v="-60.563999999999993"/>
    <n v="13"/>
    <n v="765.65"/>
    <n v="86754"/>
    <s v="Low"/>
    <s v="Low Risk"/>
    <s v="No Discount"/>
    <s v="Other"/>
    <n v="499"/>
  </r>
  <r>
    <n v="20325"/>
    <x v="2"/>
    <n v="0.03"/>
    <n v="2.1"/>
    <n v="0.7"/>
    <n v="2418"/>
    <s v="Kyle Fink"/>
    <s v="Regular Air"/>
    <s v="Home Office"/>
    <s v="Office Supplies"/>
    <s v="Pens &amp; Art Supplies"/>
    <s v="Wrap Bag"/>
    <x v="746"/>
    <n v="0.56999999999999995"/>
    <s v="United States"/>
    <x v="3"/>
    <s v="Virginia"/>
    <s v="Petersburg"/>
    <n v="23805"/>
    <d v="2015-01-06T00:00:00"/>
    <d v="2015-01-07T00:00:00"/>
    <n v="-1473.9059999999999"/>
    <n v="4"/>
    <n v="8.7200000000000006"/>
    <n v="86750"/>
    <s v="Low"/>
    <s v="Low Risk"/>
    <s v="Discount Applied"/>
    <s v="Other"/>
    <n v="1914"/>
  </r>
  <r>
    <n v="21724"/>
    <x v="0"/>
    <n v="0.1"/>
    <n v="599.99"/>
    <n v="24.49"/>
    <n v="2418"/>
    <s v="Kyle Fink"/>
    <s v="Regular Air"/>
    <s v="Home Office"/>
    <s v="Technology"/>
    <s v="Copiers and Fax"/>
    <s v="Large Box"/>
    <x v="747"/>
    <n v="0.5"/>
    <s v="United States"/>
    <x v="3"/>
    <s v="Virginia"/>
    <s v="Petersburg"/>
    <n v="23805"/>
    <d v="2015-01-10T00:00:00"/>
    <d v="2015-01-11T00:00:00"/>
    <n v="-343.12599999999998"/>
    <n v="11"/>
    <n v="6355.69"/>
    <n v="86753"/>
    <s v="Low"/>
    <s v="Low Risk"/>
    <s v="Discount Applied"/>
    <s v="Other"/>
    <n v="67"/>
  </r>
  <r>
    <n v="21725"/>
    <x v="0"/>
    <n v="0.06"/>
    <n v="2.78"/>
    <n v="1.25"/>
    <n v="2418"/>
    <s v="Kyle Fink"/>
    <s v="Regular Air"/>
    <s v="Home Office"/>
    <s v="Office Supplies"/>
    <s v="Pens &amp; Art Supplies"/>
    <s v="Wrap Bag"/>
    <x v="732"/>
    <n v="0.59"/>
    <s v="United States"/>
    <x v="3"/>
    <s v="Virginia"/>
    <s v="Petersburg"/>
    <n v="23805"/>
    <d v="2015-01-10T00:00:00"/>
    <d v="2015-01-12T00:00:00"/>
    <n v="66.359999999999985"/>
    <n v="10"/>
    <n v="28.09"/>
    <n v="86753"/>
    <s v="High"/>
    <s v="Low Risk"/>
    <s v="Discount Applied"/>
    <s v="Other"/>
    <n v="1736"/>
  </r>
  <r>
    <n v="22376"/>
    <x v="1"/>
    <n v="7.0000000000000007E-2"/>
    <n v="225.04"/>
    <n v="11.79"/>
    <n v="2419"/>
    <s v="Sandra Faulkner"/>
    <s v="Regular Air"/>
    <s v="Home Office"/>
    <s v="Office Supplies"/>
    <s v="Appliances"/>
    <s v="Medium Box"/>
    <x v="748"/>
    <n v="0.42"/>
    <s v="United States"/>
    <x v="3"/>
    <s v="Virginia"/>
    <s v="Portsmouth"/>
    <n v="23701"/>
    <d v="2015-03-26T00:00:00"/>
    <d v="2015-03-26T00:00:00"/>
    <n v="-162.91800000000001"/>
    <n v="5"/>
    <n v="1130.1500000000001"/>
    <n v="86751"/>
    <s v="Low"/>
    <s v="Low Risk"/>
    <s v="Discount Applied"/>
    <s v="Other"/>
    <n v="390"/>
  </r>
  <r>
    <n v="22377"/>
    <x v="1"/>
    <n v="0.03"/>
    <n v="7.84"/>
    <n v="4.71"/>
    <n v="2419"/>
    <s v="Sandra Faulkner"/>
    <s v="Regular Air"/>
    <s v="Home Office"/>
    <s v="Office Supplies"/>
    <s v="Binders and Binder Accessories"/>
    <s v="Small Box"/>
    <x v="749"/>
    <n v="0.35"/>
    <s v="United States"/>
    <x v="3"/>
    <s v="Virginia"/>
    <s v="Portsmouth"/>
    <n v="23701"/>
    <d v="2015-03-26T00:00:00"/>
    <d v="2015-03-29T00:00:00"/>
    <n v="859.7177999999999"/>
    <n v="7"/>
    <n v="54.37"/>
    <n v="86751"/>
    <s v="High"/>
    <s v="Low Risk"/>
    <s v="Discount Applied"/>
    <s v="Other"/>
    <n v="1502"/>
  </r>
  <r>
    <n v="25271"/>
    <x v="0"/>
    <n v="0.04"/>
    <n v="9.11"/>
    <n v="2.15"/>
    <n v="2420"/>
    <s v="Wesley Cho"/>
    <s v="Regular Air"/>
    <s v="Home Office"/>
    <s v="Office Supplies"/>
    <s v="Paper"/>
    <s v="Wrap Bag"/>
    <x v="452"/>
    <n v="0.4"/>
    <s v="United States"/>
    <x v="3"/>
    <s v="Virginia"/>
    <s v="Richmond"/>
    <n v="23223"/>
    <d v="2015-05-06T00:00:00"/>
    <d v="2015-05-06T00:00:00"/>
    <n v="-23.072000000000003"/>
    <n v="11"/>
    <n v="100.87"/>
    <n v="86752"/>
    <s v="Low"/>
    <s v="Low Risk"/>
    <s v="Discount Applied"/>
    <s v="Other"/>
    <n v="1233"/>
  </r>
  <r>
    <n v="18802"/>
    <x v="1"/>
    <n v="0.05"/>
    <n v="150.97999999999999"/>
    <n v="43.71"/>
    <n v="2422"/>
    <s v="Arlene Wiggins Dalton"/>
    <s v="Delivery Truck"/>
    <s v="Home Office"/>
    <s v="Furniture"/>
    <s v="Chairs &amp; Chairmats"/>
    <s v="Jumbo Drum"/>
    <x v="750"/>
    <n v="0.55000000000000004"/>
    <s v="United States"/>
    <x v="2"/>
    <s v="Texas"/>
    <s v="Huntsville"/>
    <n v="77340"/>
    <d v="2015-05-24T00:00:00"/>
    <d v="2015-05-25T00:00:00"/>
    <n v="650.29999999999995"/>
    <n v="12"/>
    <n v="1857.08"/>
    <n v="89053"/>
    <s v="High"/>
    <s v="Low Risk"/>
    <s v="Discount Applied"/>
    <s v="Other"/>
    <n v="260"/>
  </r>
  <r>
    <n v="19817"/>
    <x v="3"/>
    <n v="0.09"/>
    <n v="3.89"/>
    <n v="7.01"/>
    <n v="2422"/>
    <s v="Arlene Wiggins Dalton"/>
    <s v="Express Air"/>
    <s v="Home Office"/>
    <s v="Office Supplies"/>
    <s v="Binders and Binder Accessories"/>
    <s v="Small Box"/>
    <x v="477"/>
    <n v="0.37"/>
    <s v="United States"/>
    <x v="2"/>
    <s v="Texas"/>
    <s v="Huntsville"/>
    <n v="77340"/>
    <d v="2015-01-22T00:00:00"/>
    <d v="2015-01-24T00:00:00"/>
    <n v="-154.30700000000002"/>
    <n v="10"/>
    <n v="42.56"/>
    <n v="89055"/>
    <s v="Low"/>
    <s v="Low Risk"/>
    <s v="Discount Applied"/>
    <s v="Other"/>
    <n v="1596"/>
  </r>
  <r>
    <n v="25126"/>
    <x v="4"/>
    <n v="0.04"/>
    <n v="100.98"/>
    <n v="7.18"/>
    <n v="2423"/>
    <s v="Nicholas Wallace"/>
    <s v="Regular Air"/>
    <s v="Home Office"/>
    <s v="Technology"/>
    <s v="Computer Peripherals"/>
    <s v="Small Box"/>
    <x v="751"/>
    <n v="0.4"/>
    <s v="United States"/>
    <x v="2"/>
    <s v="Texas"/>
    <s v="Hurst"/>
    <n v="76053"/>
    <d v="2015-01-21T00:00:00"/>
    <d v="2015-01-26T00:00:00"/>
    <n v="269.94"/>
    <n v="4"/>
    <n v="414.91"/>
    <n v="89054"/>
    <s v="High"/>
    <s v="Low Risk"/>
    <s v="Discount Applied"/>
    <s v="Other"/>
    <n v="704"/>
  </r>
  <r>
    <n v="21761"/>
    <x v="0"/>
    <n v="0.08"/>
    <n v="30.93"/>
    <n v="3.92"/>
    <n v="2426"/>
    <s v="Dorothy Holt"/>
    <s v="Regular Air"/>
    <s v="Home Office"/>
    <s v="Furniture"/>
    <s v="Office Furnishings"/>
    <s v="Small Pack"/>
    <x v="609"/>
    <n v="0.44"/>
    <s v="United States"/>
    <x v="2"/>
    <s v="Texas"/>
    <s v="Irving"/>
    <n v="75061"/>
    <d v="2015-03-15T00:00:00"/>
    <d v="2015-03-16T00:00:00"/>
    <n v="63.059099999999994"/>
    <n v="3"/>
    <n v="91.39"/>
    <n v="90859"/>
    <s v="High"/>
    <s v="Low Risk"/>
    <s v="Discount Applied"/>
    <s v="Other"/>
    <n v="1278"/>
  </r>
  <r>
    <n v="20496"/>
    <x v="4"/>
    <n v="0.08"/>
    <n v="4.4800000000000004"/>
    <n v="49"/>
    <n v="2426"/>
    <s v="Dorothy Holt"/>
    <s v="Regular Air"/>
    <s v="Home Office"/>
    <s v="Office Supplies"/>
    <s v="Appliances"/>
    <s v="Large Box"/>
    <x v="238"/>
    <n v="0.6"/>
    <s v="United States"/>
    <x v="2"/>
    <s v="Texas"/>
    <s v="Irving"/>
    <n v="75061"/>
    <d v="2015-05-02T00:00:00"/>
    <d v="2015-05-02T00:00:00"/>
    <n v="139.58009999999999"/>
    <n v="37"/>
    <n v="202.29"/>
    <n v="90861"/>
    <s v="High"/>
    <s v="Low Risk"/>
    <s v="Discount Applied"/>
    <s v="Other"/>
    <n v="978"/>
  </r>
  <r>
    <n v="20497"/>
    <x v="4"/>
    <n v="0"/>
    <n v="17.670000000000002"/>
    <n v="8.99"/>
    <n v="2426"/>
    <s v="Dorothy Holt"/>
    <s v="Regular Air"/>
    <s v="Home Office"/>
    <s v="Furniture"/>
    <s v="Office Furnishings"/>
    <s v="Small Pack"/>
    <x v="283"/>
    <n v="0.47"/>
    <s v="United States"/>
    <x v="2"/>
    <s v="Texas"/>
    <s v="Irving"/>
    <n v="75061"/>
    <d v="2015-05-02T00:00:00"/>
    <d v="2015-05-09T00:00:00"/>
    <n v="109.67000000000002"/>
    <n v="9"/>
    <n v="168.71"/>
    <n v="90861"/>
    <s v="High"/>
    <s v="Low Risk"/>
    <s v="No Discount"/>
    <s v="High Profit Non-Standard Shipping"/>
    <n v="1043"/>
  </r>
  <r>
    <n v="23729"/>
    <x v="0"/>
    <n v="0.03"/>
    <n v="40.99"/>
    <n v="19.989999999999998"/>
    <n v="2427"/>
    <s v="John Merritt"/>
    <s v="Regular Air"/>
    <s v="Home Office"/>
    <s v="Office Supplies"/>
    <s v="Paper"/>
    <s v="Small Box"/>
    <x v="659"/>
    <n v="0.36"/>
    <s v="United States"/>
    <x v="2"/>
    <s v="Texas"/>
    <s v="Keller"/>
    <n v="76248"/>
    <d v="2015-02-17T00:00:00"/>
    <d v="2015-02-18T00:00:00"/>
    <n v="395.30799999999999"/>
    <n v="21"/>
    <n v="885.65"/>
    <n v="90860"/>
    <s v="High"/>
    <s v="Low Risk"/>
    <s v="Discount Applied"/>
    <s v="Other"/>
    <n v="457"/>
  </r>
  <r>
    <n v="22562"/>
    <x v="1"/>
    <n v="0.1"/>
    <n v="14.28"/>
    <n v="2.99"/>
    <n v="2430"/>
    <s v="Kimberly Reilly"/>
    <s v="Regular Air"/>
    <s v="Home Office"/>
    <s v="Office Supplies"/>
    <s v="Binders and Binder Accessories"/>
    <s v="Small Box"/>
    <x v="602"/>
    <n v="0.39"/>
    <s v="United States"/>
    <x v="2"/>
    <s v="Texas"/>
    <s v="Killeen"/>
    <n v="76541"/>
    <d v="2015-03-24T00:00:00"/>
    <d v="2015-03-25T00:00:00"/>
    <n v="104.9145"/>
    <n v="11"/>
    <n v="152.05000000000001"/>
    <n v="91108"/>
    <s v="High"/>
    <s v="Low Risk"/>
    <s v="Discount Applied"/>
    <s v="Other"/>
    <n v="1077"/>
  </r>
  <r>
    <n v="22105"/>
    <x v="1"/>
    <n v="0.04"/>
    <n v="7.08"/>
    <n v="2.35"/>
    <n v="2430"/>
    <s v="Kimberly Reilly"/>
    <s v="Regular Air"/>
    <s v="Home Office"/>
    <s v="Office Supplies"/>
    <s v="Pens &amp; Art Supplies"/>
    <s v="Wrap Bag"/>
    <x v="416"/>
    <n v="0.47"/>
    <s v="United States"/>
    <x v="2"/>
    <s v="Texas"/>
    <s v="Killeen"/>
    <n v="76541"/>
    <d v="2015-04-10T00:00:00"/>
    <d v="2015-04-11T00:00:00"/>
    <n v="24.59"/>
    <n v="7"/>
    <n v="49.1"/>
    <n v="91109"/>
    <s v="High"/>
    <s v="Low Risk"/>
    <s v="Discount Applied"/>
    <s v="Other"/>
    <n v="1540"/>
  </r>
  <r>
    <n v="20731"/>
    <x v="4"/>
    <n v="0.03"/>
    <n v="140.99"/>
    <n v="4.2"/>
    <n v="2430"/>
    <s v="Kimberly Reilly"/>
    <s v="Regular Air"/>
    <s v="Home Office"/>
    <s v="Technology"/>
    <s v="Telephones and Communication"/>
    <s v="Small Box"/>
    <x v="752"/>
    <n v="0.59"/>
    <s v="United States"/>
    <x v="2"/>
    <s v="Texas"/>
    <s v="Killeen"/>
    <n v="76541"/>
    <d v="2015-03-29T00:00:00"/>
    <d v="2015-04-06T00:00:00"/>
    <n v="-458.74400000000003"/>
    <n v="2"/>
    <n v="246.44"/>
    <n v="91110"/>
    <s v="Low"/>
    <s v="Low Risk"/>
    <s v="Discount Applied"/>
    <s v="Other"/>
    <n v="902"/>
  </r>
  <r>
    <n v="3490"/>
    <x v="1"/>
    <n v="0.05"/>
    <n v="8.85"/>
    <n v="5.6"/>
    <n v="2431"/>
    <s v="Troy Cassidy"/>
    <s v="Regular Air"/>
    <s v="Home Office"/>
    <s v="Office Supplies"/>
    <s v="Binders and Binder Accessories"/>
    <s v="Small Box"/>
    <x v="753"/>
    <n v="0.36"/>
    <s v="United States"/>
    <x v="0"/>
    <s v="California"/>
    <s v="Los Angeles"/>
    <n v="90004"/>
    <d v="2015-06-10T00:00:00"/>
    <d v="2015-06-11T00:00:00"/>
    <n v="-9.1769999999999996"/>
    <n v="21"/>
    <n v="199.08"/>
    <n v="24869"/>
    <s v="Low"/>
    <s v="Low Risk"/>
    <s v="Discount Applied"/>
    <s v="Other"/>
    <n v="991"/>
  </r>
  <r>
    <n v="819"/>
    <x v="0"/>
    <n v="7.0000000000000007E-2"/>
    <n v="155.06"/>
    <n v="7.07"/>
    <n v="2431"/>
    <s v="Troy Cassidy"/>
    <s v="Regular Air"/>
    <s v="Home Office"/>
    <s v="Office Supplies"/>
    <s v="Storage &amp; Organization"/>
    <s v="Small Box"/>
    <x v="33"/>
    <n v="0.59"/>
    <s v="United States"/>
    <x v="0"/>
    <s v="California"/>
    <s v="Los Angeles"/>
    <n v="90004"/>
    <d v="2015-05-19T00:00:00"/>
    <d v="2015-05-19T00:00:00"/>
    <n v="-121.75"/>
    <n v="14"/>
    <n v="2039.07"/>
    <n v="5920"/>
    <s v="Low"/>
    <s v="Low Risk"/>
    <s v="Discount Applied"/>
    <s v="Other"/>
    <n v="238"/>
  </r>
  <r>
    <n v="18819"/>
    <x v="0"/>
    <n v="7.0000000000000007E-2"/>
    <n v="155.06"/>
    <n v="7.07"/>
    <n v="2432"/>
    <s v="Lindsay Tate"/>
    <s v="Regular Air"/>
    <s v="Home Office"/>
    <s v="Office Supplies"/>
    <s v="Storage &amp; Organization"/>
    <s v="Small Box"/>
    <x v="33"/>
    <n v="0.59"/>
    <s v="United States"/>
    <x v="2"/>
    <s v="Oklahoma"/>
    <s v="Midwest City"/>
    <n v="73110"/>
    <d v="2015-05-19T00:00:00"/>
    <d v="2015-05-19T00:00:00"/>
    <n v="24.350000000000023"/>
    <n v="3"/>
    <n v="436.94"/>
    <n v="89096"/>
    <s v="High"/>
    <s v="Low Risk"/>
    <s v="Discount Applied"/>
    <s v="Other"/>
    <n v="688"/>
  </r>
  <r>
    <n v="20286"/>
    <x v="1"/>
    <n v="0.09"/>
    <n v="5.4"/>
    <n v="7.78"/>
    <n v="2432"/>
    <s v="Lindsay Tate"/>
    <s v="Express Air"/>
    <s v="Home Office"/>
    <s v="Office Supplies"/>
    <s v="Binders and Binder Accessories"/>
    <s v="Small Box"/>
    <x v="97"/>
    <n v="0.37"/>
    <s v="United States"/>
    <x v="2"/>
    <s v="Oklahoma"/>
    <s v="Midwest City"/>
    <n v="73110"/>
    <d v="2015-06-06T00:00:00"/>
    <d v="2015-06-08T00:00:00"/>
    <n v="-34.764499999999998"/>
    <n v="6"/>
    <n v="37.380000000000003"/>
    <n v="89097"/>
    <s v="Low"/>
    <s v="Low Risk"/>
    <s v="Discount Applied"/>
    <s v="Other"/>
    <n v="1646"/>
  </r>
  <r>
    <n v="21490"/>
    <x v="1"/>
    <n v="0.05"/>
    <n v="8.85"/>
    <n v="5.6"/>
    <n v="2433"/>
    <s v="Debra P May"/>
    <s v="Regular Air"/>
    <s v="Home Office"/>
    <s v="Office Supplies"/>
    <s v="Binders and Binder Accessories"/>
    <s v="Small Box"/>
    <x v="753"/>
    <n v="0.36"/>
    <s v="United States"/>
    <x v="2"/>
    <s v="Oklahoma"/>
    <s v="Moore"/>
    <n v="73160"/>
    <d v="2015-06-10T00:00:00"/>
    <d v="2015-06-11T00:00:00"/>
    <n v="-7.3415999999999997"/>
    <n v="5"/>
    <n v="47.4"/>
    <n v="89095"/>
    <s v="Low"/>
    <s v="Low Risk"/>
    <s v="Discount Applied"/>
    <s v="Other"/>
    <n v="1551"/>
  </r>
  <r>
    <n v="19566"/>
    <x v="4"/>
    <n v="0.09"/>
    <n v="90.97"/>
    <n v="14"/>
    <n v="2437"/>
    <s v="Judith Shepherd"/>
    <s v="Delivery Truck"/>
    <s v="Home Office"/>
    <s v="Technology"/>
    <s v="Office Machines"/>
    <s v="Jumbo Drum"/>
    <x v="625"/>
    <n v="0.36"/>
    <s v="United States"/>
    <x v="2"/>
    <s v="Wisconsin"/>
    <s v="Muskego"/>
    <n v="53150"/>
    <d v="2015-03-01T00:00:00"/>
    <d v="2015-03-03T00:00:00"/>
    <n v="35.290000000000049"/>
    <n v="3"/>
    <n v="260"/>
    <n v="90301"/>
    <s v="High"/>
    <s v="Low Risk"/>
    <s v="Discount Applied"/>
    <s v="Other"/>
    <n v="882"/>
  </r>
  <r>
    <n v="20157"/>
    <x v="3"/>
    <n v="0.02"/>
    <n v="63.94"/>
    <n v="14.48"/>
    <n v="2441"/>
    <s v="Kenneth Capps"/>
    <s v="Regular Air"/>
    <s v="Home Office"/>
    <s v="Furniture"/>
    <s v="Office Furnishings"/>
    <s v="Small Box"/>
    <x v="176"/>
    <n v="0.46"/>
    <s v="United States"/>
    <x v="3"/>
    <s v="Florida"/>
    <s v="Melbourne"/>
    <n v="32935"/>
    <d v="2015-04-04T00:00:00"/>
    <d v="2015-04-04T00:00:00"/>
    <n v="-100.17"/>
    <n v="11"/>
    <n v="709.7"/>
    <n v="89300"/>
    <s v="Low"/>
    <s v="Low Risk"/>
    <s v="Discount Applied"/>
    <s v="Other"/>
    <n v="526"/>
  </r>
  <r>
    <n v="20158"/>
    <x v="3"/>
    <n v="0.01"/>
    <n v="5.0199999999999996"/>
    <n v="5.14"/>
    <n v="2442"/>
    <s v="Natalie Aldridge"/>
    <s v="Regular Air"/>
    <s v="Home Office"/>
    <s v="Technology"/>
    <s v="Computer Peripherals"/>
    <s v="Small Pack"/>
    <x v="301"/>
    <n v="0.79"/>
    <s v="United States"/>
    <x v="3"/>
    <s v="Florida"/>
    <s v="Merritt Island"/>
    <n v="32953"/>
    <d v="2015-04-04T00:00:00"/>
    <d v="2015-04-06T00:00:00"/>
    <n v="-3.9479999999999995"/>
    <n v="5"/>
    <n v="27.42"/>
    <n v="89300"/>
    <s v="Low"/>
    <s v="Low Risk"/>
    <s v="Discount Applied"/>
    <s v="Other"/>
    <n v="1747"/>
  </r>
  <r>
    <n v="21084"/>
    <x v="0"/>
    <n v="0.05"/>
    <n v="58.1"/>
    <n v="1.49"/>
    <n v="2443"/>
    <s v="Danny Richmond"/>
    <s v="Regular Air"/>
    <s v="Home Office"/>
    <s v="Office Supplies"/>
    <s v="Binders and Binder Accessories"/>
    <s v="Small Box"/>
    <x v="86"/>
    <n v="0.38"/>
    <s v="United States"/>
    <x v="3"/>
    <s v="Florida"/>
    <s v="Miami"/>
    <n v="33142"/>
    <d v="2015-01-18T00:00:00"/>
    <d v="2015-01-18T00:00:00"/>
    <n v="1633.9859999999999"/>
    <n v="13"/>
    <n v="739.06"/>
    <n v="89299"/>
    <s v="High"/>
    <s v="Low Risk"/>
    <s v="Discount Applied"/>
    <s v="Other"/>
    <n v="511"/>
  </r>
  <r>
    <n v="25304"/>
    <x v="1"/>
    <n v="0.06"/>
    <n v="2.2799999999999998"/>
    <n v="5.2"/>
    <n v="2443"/>
    <s v="Danny Richmond"/>
    <s v="Regular Air"/>
    <s v="Home Office"/>
    <s v="Office Supplies"/>
    <s v="Pens &amp; Art Supplies"/>
    <s v="Wrap Bag"/>
    <x v="754"/>
    <n v="0.41"/>
    <s v="United States"/>
    <x v="3"/>
    <s v="Florida"/>
    <s v="Miami"/>
    <n v="33142"/>
    <d v="2015-06-01T00:00:00"/>
    <d v="2015-06-03T00:00:00"/>
    <n v="-2002.6314000000002"/>
    <n v="13"/>
    <n v="30.47"/>
    <n v="89301"/>
    <s v="Low"/>
    <s v="Low Risk"/>
    <s v="Discount Applied"/>
    <s v="Other"/>
    <n v="1711"/>
  </r>
  <r>
    <n v="25742"/>
    <x v="0"/>
    <n v="0.09"/>
    <n v="6.48"/>
    <n v="7.03"/>
    <n v="2448"/>
    <s v="Melanie Morrow"/>
    <s v="Regular Air"/>
    <s v="Home Office"/>
    <s v="Office Supplies"/>
    <s v="Paper"/>
    <s v="Small Box"/>
    <x v="125"/>
    <n v="0.37"/>
    <s v="United States"/>
    <x v="2"/>
    <s v="Minnesota"/>
    <s v="Edina"/>
    <n v="55410"/>
    <d v="2015-06-29T00:00:00"/>
    <d v="2015-07-01T00:00:00"/>
    <n v="-126.208"/>
    <n v="16"/>
    <n v="96.96"/>
    <n v="87790"/>
    <s v="Low"/>
    <s v="Low Risk"/>
    <s v="Discount Applied"/>
    <s v="Other"/>
    <n v="1255"/>
  </r>
  <r>
    <n v="20687"/>
    <x v="1"/>
    <n v="0.08"/>
    <n v="4.13"/>
    <n v="1.17"/>
    <n v="2450"/>
    <s v="Tonya Miller"/>
    <s v="Regular Air"/>
    <s v="Home Office"/>
    <s v="Office Supplies"/>
    <s v="Pens &amp; Art Supplies"/>
    <s v="Wrap Bag"/>
    <x v="755"/>
    <n v="0.56999999999999995"/>
    <s v="United States"/>
    <x v="2"/>
    <s v="Wisconsin"/>
    <s v="Janesville"/>
    <n v="53545"/>
    <d v="2015-05-23T00:00:00"/>
    <d v="2015-05-25T00:00:00"/>
    <n v="-5.54"/>
    <n v="1"/>
    <n v="4.21"/>
    <n v="90322"/>
    <s v="Low"/>
    <s v="Low Risk"/>
    <s v="Discount Applied"/>
    <s v="Other"/>
    <n v="1942"/>
  </r>
  <r>
    <n v="21198"/>
    <x v="3"/>
    <n v="0.06"/>
    <n v="3499.99"/>
    <n v="24.49"/>
    <n v="2454"/>
    <s v="Donna Braun"/>
    <s v="Express Air"/>
    <s v="Home Office"/>
    <s v="Technology"/>
    <s v="Copiers and Fax"/>
    <s v="Large Box"/>
    <x v="467"/>
    <n v="0.37"/>
    <s v="United States"/>
    <x v="3"/>
    <s v="Alabama"/>
    <s v="Hoover"/>
    <n v="35244"/>
    <d v="2015-03-01T00:00:00"/>
    <d v="2015-03-04T00:00:00"/>
    <n v="-68.432000000000002"/>
    <n v="1"/>
    <n v="3550.28"/>
    <n v="89219"/>
    <s v="Low"/>
    <s v="Low Risk"/>
    <s v="Discount Applied"/>
    <s v="Other"/>
    <n v="140"/>
  </r>
  <r>
    <n v="25536"/>
    <x v="0"/>
    <n v="7.0000000000000007E-2"/>
    <n v="179.99"/>
    <n v="19.989999999999998"/>
    <n v="2456"/>
    <s v="Joan Beach"/>
    <s v="Regular Air"/>
    <s v="Home Office"/>
    <s v="Technology"/>
    <s v="Computer Peripherals"/>
    <s v="Small Box"/>
    <x v="196"/>
    <n v="0.48"/>
    <s v="United States"/>
    <x v="3"/>
    <s v="Alabama"/>
    <s v="Mobile"/>
    <n v="36608"/>
    <d v="2015-01-22T00:00:00"/>
    <d v="2015-01-23T00:00:00"/>
    <n v="733.2822000000001"/>
    <n v="7"/>
    <n v="1188.6300000000001"/>
    <n v="89218"/>
    <s v="High"/>
    <s v="Low Risk"/>
    <s v="Discount Applied"/>
    <s v="Other"/>
    <n v="373"/>
  </r>
  <r>
    <n v="25537"/>
    <x v="0"/>
    <n v="0.02"/>
    <n v="92.23"/>
    <n v="39.61"/>
    <n v="2456"/>
    <s v="Joan Beach"/>
    <s v="Express Air"/>
    <s v="Home Office"/>
    <s v="Furniture"/>
    <s v="Office Furnishings"/>
    <s v="Medium Box"/>
    <x v="756"/>
    <n v="0.67"/>
    <s v="United States"/>
    <x v="3"/>
    <s v="Alabama"/>
    <s v="Mobile"/>
    <n v="36608"/>
    <d v="2015-01-22T00:00:00"/>
    <d v="2015-01-23T00:00:00"/>
    <n v="-905.99039999999991"/>
    <n v="11"/>
    <n v="1009.93"/>
    <n v="89218"/>
    <s v="Low"/>
    <s v="Low Risk"/>
    <s v="Discount Applied"/>
    <s v="Other"/>
    <n v="420"/>
  </r>
  <r>
    <n v="25535"/>
    <x v="0"/>
    <n v="0.02"/>
    <n v="15.22"/>
    <n v="9.73"/>
    <n v="2457"/>
    <s v="Yvonne Collier"/>
    <s v="Regular Air"/>
    <s v="Home Office"/>
    <s v="Office Supplies"/>
    <s v="Binders and Binder Accessories"/>
    <s v="Small Box"/>
    <x v="757"/>
    <n v="0.36"/>
    <s v="United States"/>
    <x v="2"/>
    <s v="Minnesota"/>
    <s v="Lino Lakes"/>
    <n v="55014"/>
    <d v="2015-01-22T00:00:00"/>
    <d v="2015-01-22T00:00:00"/>
    <n v="-21.63242"/>
    <n v="9"/>
    <n v="140.69999999999999"/>
    <n v="89218"/>
    <s v="Low"/>
    <s v="Low Risk"/>
    <s v="Discount Applied"/>
    <s v="Other"/>
    <n v="1108"/>
  </r>
  <r>
    <n v="22321"/>
    <x v="0"/>
    <n v="0.03"/>
    <n v="6.48"/>
    <n v="8.73"/>
    <n v="2458"/>
    <s v="Troy Casey"/>
    <s v="Regular Air"/>
    <s v="Home Office"/>
    <s v="Office Supplies"/>
    <s v="Paper"/>
    <s v="Small Box"/>
    <x v="758"/>
    <n v="0.37"/>
    <s v="United States"/>
    <x v="2"/>
    <s v="Minnesota"/>
    <s v="Edina"/>
    <n v="55410"/>
    <d v="2015-01-03T00:00:00"/>
    <d v="2015-01-05T00:00:00"/>
    <n v="-35.04"/>
    <n v="2"/>
    <n v="15.95"/>
    <n v="91285"/>
    <s v="Low"/>
    <s v="Low Risk"/>
    <s v="Discount Applied"/>
    <s v="Other"/>
    <n v="1857"/>
  </r>
  <r>
    <n v="21190"/>
    <x v="3"/>
    <n v="0.05"/>
    <n v="12.88"/>
    <n v="4.59"/>
    <n v="2458"/>
    <s v="Troy Casey"/>
    <s v="Regular Air"/>
    <s v="Home Office"/>
    <s v="Office Supplies"/>
    <s v="Scissors, Rulers and Trimmers"/>
    <s v="Wrap Bag"/>
    <x v="570"/>
    <n v="0.82"/>
    <s v="United States"/>
    <x v="2"/>
    <s v="Minnesota"/>
    <s v="Edina"/>
    <n v="55410"/>
    <d v="2015-05-23T00:00:00"/>
    <d v="2015-05-25T00:00:00"/>
    <n v="5.980000000000004"/>
    <n v="3"/>
    <n v="42.35"/>
    <n v="91286"/>
    <s v="High"/>
    <s v="Low Risk"/>
    <s v="Discount Applied"/>
    <s v="Other"/>
    <n v="1601"/>
  </r>
  <r>
    <n v="4321"/>
    <x v="0"/>
    <n v="0.03"/>
    <n v="6.48"/>
    <n v="8.73"/>
    <n v="2460"/>
    <s v="Lucille Gibbons"/>
    <s v="Regular Air"/>
    <s v="Home Office"/>
    <s v="Office Supplies"/>
    <s v="Paper"/>
    <s v="Small Box"/>
    <x v="758"/>
    <n v="0.37"/>
    <s v="United States"/>
    <x v="1"/>
    <s v="New York"/>
    <s v="New York City"/>
    <n v="10035"/>
    <d v="2015-01-03T00:00:00"/>
    <d v="2015-01-05T00:00:00"/>
    <n v="-35.04"/>
    <n v="8"/>
    <n v="63.78"/>
    <n v="30785"/>
    <s v="Low"/>
    <s v="Low Risk"/>
    <s v="Discount Applied"/>
    <s v="Other"/>
    <n v="1437"/>
  </r>
  <r>
    <n v="4322"/>
    <x v="0"/>
    <n v="7.0000000000000007E-2"/>
    <n v="9.93"/>
    <n v="1.0900000000000001"/>
    <n v="2460"/>
    <s v="Lucille Gibbons"/>
    <s v="Regular Air"/>
    <s v="Home Office"/>
    <s v="Office Supplies"/>
    <s v="Pens &amp; Art Supplies"/>
    <s v="Wrap Bag"/>
    <x v="759"/>
    <n v="0.43"/>
    <s v="United States"/>
    <x v="1"/>
    <s v="New York"/>
    <s v="New York City"/>
    <n v="10035"/>
    <d v="2015-01-03T00:00:00"/>
    <d v="2015-01-06T00:00:00"/>
    <n v="149.53"/>
    <n v="46"/>
    <n v="451.61"/>
    <n v="30785"/>
    <s v="High"/>
    <s v="Low Risk"/>
    <s v="Discount Applied"/>
    <s v="Other"/>
    <n v="678"/>
  </r>
  <r>
    <n v="25859"/>
    <x v="0"/>
    <n v="0.09"/>
    <n v="1.74"/>
    <n v="4.08"/>
    <n v="2464"/>
    <s v="Joe George"/>
    <s v="Express Air"/>
    <s v="Home Office"/>
    <s v="Furniture"/>
    <s v="Office Furnishings"/>
    <s v="Small Pack"/>
    <x v="60"/>
    <n v="0.53"/>
    <s v="United States"/>
    <x v="3"/>
    <s v="Louisiana"/>
    <s v="Bossier City"/>
    <n v="71111"/>
    <d v="2015-05-11T00:00:00"/>
    <d v="2015-05-13T00:00:00"/>
    <n v="608.26199999999994"/>
    <n v="4"/>
    <n v="10.41"/>
    <n v="88713"/>
    <s v="High"/>
    <s v="Low Risk"/>
    <s v="Discount Applied"/>
    <s v="Other"/>
    <n v="1901"/>
  </r>
  <r>
    <n v="25860"/>
    <x v="0"/>
    <n v="0.08"/>
    <n v="227.55"/>
    <n v="32.479999999999997"/>
    <n v="2464"/>
    <s v="Joe George"/>
    <s v="Delivery Truck"/>
    <s v="Home Office"/>
    <s v="Furniture"/>
    <s v="Tables"/>
    <s v="Jumbo Box"/>
    <x v="760"/>
    <n v="0.68"/>
    <s v="United States"/>
    <x v="3"/>
    <s v="Louisiana"/>
    <s v="Bossier City"/>
    <n v="71111"/>
    <d v="2015-05-11T00:00:00"/>
    <d v="2015-05-11T00:00:00"/>
    <n v="-570.16960000000006"/>
    <n v="16"/>
    <n v="2849.64"/>
    <n v="88713"/>
    <s v="Low"/>
    <s v="Low Risk"/>
    <s v="Discount Applied"/>
    <s v="Other"/>
    <n v="164"/>
  </r>
  <r>
    <n v="25807"/>
    <x v="1"/>
    <n v="0.05"/>
    <n v="6.28"/>
    <n v="5.36"/>
    <n v="2464"/>
    <s v="Joe George"/>
    <s v="Regular Air"/>
    <s v="Home Office"/>
    <s v="Office Supplies"/>
    <s v="Binders and Binder Accessories"/>
    <s v="Small Box"/>
    <x v="761"/>
    <n v="0.4"/>
    <s v="United States"/>
    <x v="3"/>
    <s v="Louisiana"/>
    <s v="Bossier City"/>
    <n v="71111"/>
    <d v="2015-01-20T00:00:00"/>
    <d v="2015-01-23T00:00:00"/>
    <n v="1.278"/>
    <n v="6"/>
    <n v="38.04"/>
    <n v="88714"/>
    <s v="High"/>
    <s v="Low Risk"/>
    <s v="Discount Applied"/>
    <s v="Other"/>
    <n v="1642"/>
  </r>
  <r>
    <n v="25808"/>
    <x v="1"/>
    <n v="0.04"/>
    <n v="3.08"/>
    <n v="0.99"/>
    <n v="2464"/>
    <s v="Joe George"/>
    <s v="Regular Air"/>
    <s v="Home Office"/>
    <s v="Office Supplies"/>
    <s v="Labels"/>
    <s v="Small Box"/>
    <x v="675"/>
    <n v="0.37"/>
    <s v="United States"/>
    <x v="3"/>
    <s v="Louisiana"/>
    <s v="Bossier City"/>
    <n v="71111"/>
    <d v="2015-01-20T00:00:00"/>
    <d v="2015-01-21T00:00:00"/>
    <n v="424.28999999999996"/>
    <n v="14"/>
    <n v="42.53"/>
    <n v="88714"/>
    <s v="High"/>
    <s v="Low Risk"/>
    <s v="Discount Applied"/>
    <s v="Other"/>
    <n v="1597"/>
  </r>
  <r>
    <n v="22580"/>
    <x v="3"/>
    <n v="0.04"/>
    <n v="2.08"/>
    <n v="1.49"/>
    <n v="2466"/>
    <s v="Gilbert Godfrey"/>
    <s v="Regular Air"/>
    <s v="Home Office"/>
    <s v="Office Supplies"/>
    <s v="Binders and Binder Accessories"/>
    <s v="Small Box"/>
    <x v="483"/>
    <n v="0.36"/>
    <s v="United States"/>
    <x v="2"/>
    <s v="Michigan"/>
    <s v="Sault Sainte Marie"/>
    <n v="49783"/>
    <d v="2015-02-27T00:00:00"/>
    <d v="2015-02-28T00:00:00"/>
    <n v="-3.71956"/>
    <n v="7"/>
    <n v="14.77"/>
    <n v="88136"/>
    <s v="Low"/>
    <s v="Low Risk"/>
    <s v="Discount Applied"/>
    <s v="Other"/>
    <n v="1866"/>
  </r>
  <r>
    <n v="22582"/>
    <x v="3"/>
    <n v="0.02"/>
    <n v="53.98"/>
    <n v="5.5"/>
    <n v="2466"/>
    <s v="Gilbert Godfrey"/>
    <s v="Express Air"/>
    <s v="Home Office"/>
    <s v="Technology"/>
    <s v="Computer Peripherals"/>
    <s v="Small Box"/>
    <x v="762"/>
    <n v="0.62"/>
    <s v="United States"/>
    <x v="2"/>
    <s v="Michigan"/>
    <s v="Sault Sainte Marie"/>
    <n v="49783"/>
    <d v="2015-02-27T00:00:00"/>
    <d v="2015-02-28T00:00:00"/>
    <n v="101.97200000000001"/>
    <n v="8"/>
    <n v="438.33"/>
    <n v="88136"/>
    <s v="High"/>
    <s v="Low Risk"/>
    <s v="Discount Applied"/>
    <s v="Other"/>
    <n v="686"/>
  </r>
  <r>
    <n v="22583"/>
    <x v="3"/>
    <n v="0.05"/>
    <n v="4.9800000000000004"/>
    <n v="5.0199999999999996"/>
    <n v="2466"/>
    <s v="Gilbert Godfrey"/>
    <s v="Regular Air"/>
    <s v="Home Office"/>
    <s v="Office Supplies"/>
    <s v="Paper"/>
    <s v="Small Box"/>
    <x v="763"/>
    <n v="0.38"/>
    <s v="United States"/>
    <x v="2"/>
    <s v="Michigan"/>
    <s v="Sault Sainte Marie"/>
    <n v="49783"/>
    <d v="2015-02-27T00:00:00"/>
    <d v="2015-02-27T00:00:00"/>
    <n v="-16.634799999999998"/>
    <n v="7"/>
    <n v="38.11"/>
    <n v="88136"/>
    <s v="Low"/>
    <s v="Low Risk"/>
    <s v="Discount Applied"/>
    <s v="Other"/>
    <n v="1640"/>
  </r>
  <r>
    <n v="19766"/>
    <x v="2"/>
    <n v="0.09"/>
    <n v="58.1"/>
    <n v="1.49"/>
    <n v="2468"/>
    <s v="Rhonda Stein"/>
    <s v="Express Air"/>
    <s v="Home Office"/>
    <s v="Office Supplies"/>
    <s v="Binders and Binder Accessories"/>
    <s v="Small Box"/>
    <x v="86"/>
    <n v="0.38"/>
    <s v="United States"/>
    <x v="3"/>
    <s v="North Carolina"/>
    <s v="Salisbury"/>
    <n v="28144"/>
    <d v="2015-04-27T00:00:00"/>
    <d v="2015-04-29T00:00:00"/>
    <n v="765.75"/>
    <n v="3"/>
    <n v="169.46"/>
    <n v="88135"/>
    <s v="High"/>
    <s v="Low Risk"/>
    <s v="Discount Applied"/>
    <s v="Other"/>
    <n v="1041"/>
  </r>
  <r>
    <n v="18684"/>
    <x v="2"/>
    <n v="0.04"/>
    <n v="65.989999999999995"/>
    <n v="8.99"/>
    <n v="2468"/>
    <s v="Rhonda Stein"/>
    <s v="Regular Air"/>
    <s v="Home Office"/>
    <s v="Technology"/>
    <s v="Telephones and Communication"/>
    <s v="Small Box"/>
    <x v="586"/>
    <n v="0.55000000000000004"/>
    <s v="United States"/>
    <x v="3"/>
    <s v="North Carolina"/>
    <s v="Salisbury"/>
    <n v="28144"/>
    <d v="2015-03-13T00:00:00"/>
    <d v="2015-03-14T00:00:00"/>
    <n v="-335.041"/>
    <n v="13"/>
    <n v="724.57"/>
    <n v="88137"/>
    <s v="Low"/>
    <s v="Low Risk"/>
    <s v="Discount Applied"/>
    <s v="Other"/>
    <n v="519"/>
  </r>
  <r>
    <n v="26057"/>
    <x v="4"/>
    <n v="0.1"/>
    <n v="4.91"/>
    <n v="0.5"/>
    <n v="2472"/>
    <s v="Ricky Sanders"/>
    <s v="Express Air"/>
    <s v="Home Office"/>
    <s v="Office Supplies"/>
    <s v="Labels"/>
    <s v="Small Box"/>
    <x v="41"/>
    <n v="0.36"/>
    <s v="United States"/>
    <x v="2"/>
    <s v="Illinois"/>
    <s v="Joliet"/>
    <n v="60432"/>
    <d v="2015-02-21T00:00:00"/>
    <d v="2015-02-21T00:00:00"/>
    <n v="35.279699999999998"/>
    <n v="10"/>
    <n v="51.13"/>
    <n v="86514"/>
    <s v="High"/>
    <s v="Low Risk"/>
    <s v="Discount Applied"/>
    <s v="Other"/>
    <n v="1528"/>
  </r>
  <r>
    <n v="24584"/>
    <x v="2"/>
    <n v="7.0000000000000007E-2"/>
    <n v="5.18"/>
    <n v="5.74"/>
    <n v="2481"/>
    <s v="Kelly Sawyer"/>
    <s v="Express Air"/>
    <s v="Home Office"/>
    <s v="Office Supplies"/>
    <s v="Binders and Binder Accessories"/>
    <s v="Small Box"/>
    <x v="314"/>
    <n v="0.36"/>
    <s v="United States"/>
    <x v="3"/>
    <s v="Louisiana"/>
    <s v="Lafayette"/>
    <n v="70506"/>
    <d v="2015-04-06T00:00:00"/>
    <d v="2015-04-08T00:00:00"/>
    <n v="-188.03399999999999"/>
    <n v="14"/>
    <n v="79.61"/>
    <n v="91000"/>
    <s v="Low"/>
    <s v="Low Risk"/>
    <s v="Discount Applied"/>
    <s v="Other"/>
    <n v="1340"/>
  </r>
  <r>
    <n v="24568"/>
    <x v="3"/>
    <n v="0.05"/>
    <n v="6.48"/>
    <n v="7.91"/>
    <n v="2484"/>
    <s v="Rhonda Bryant"/>
    <s v="Regular Air"/>
    <s v="Home Office"/>
    <s v="Office Supplies"/>
    <s v="Paper"/>
    <s v="Small Box"/>
    <x v="744"/>
    <n v="0.37"/>
    <s v="United States"/>
    <x v="3"/>
    <s v="Florida"/>
    <s v="Winter Haven"/>
    <n v="33881"/>
    <d v="2015-03-13T00:00:00"/>
    <d v="2015-03-14T00:00:00"/>
    <n v="322.12199999999996"/>
    <n v="16"/>
    <n v="109.99"/>
    <n v="88998"/>
    <s v="High"/>
    <s v="Low Risk"/>
    <s v="Discount Applied"/>
    <s v="Other"/>
    <n v="1201"/>
  </r>
  <r>
    <n v="24569"/>
    <x v="3"/>
    <n v="0.03"/>
    <n v="111.03"/>
    <n v="8.64"/>
    <n v="2484"/>
    <s v="Rhonda Bryant"/>
    <s v="Regular Air"/>
    <s v="Home Office"/>
    <s v="Office Supplies"/>
    <s v="Storage &amp; Organization"/>
    <s v="Small Box"/>
    <x v="764"/>
    <n v="0.78"/>
    <s v="United States"/>
    <x v="3"/>
    <s v="Florida"/>
    <s v="Winter Haven"/>
    <n v="33881"/>
    <d v="2015-03-13T00:00:00"/>
    <d v="2015-03-14T00:00:00"/>
    <n v="366.53999999999996"/>
    <n v="8"/>
    <n v="900.12"/>
    <n v="88998"/>
    <s v="High"/>
    <s v="Low Risk"/>
    <s v="Discount Applied"/>
    <s v="Other"/>
    <n v="452"/>
  </r>
  <r>
    <n v="22028"/>
    <x v="0"/>
    <n v="0.02"/>
    <n v="71.37"/>
    <n v="69"/>
    <n v="2486"/>
    <s v="Jack Horn"/>
    <s v="Regular Air"/>
    <s v="Home Office"/>
    <s v="Furniture"/>
    <s v="Tables"/>
    <s v="Large Box"/>
    <x v="737"/>
    <n v="0.68"/>
    <s v="United States"/>
    <x v="3"/>
    <s v="Georgia"/>
    <s v="Statesboro"/>
    <n v="30458"/>
    <d v="2015-02-06T00:00:00"/>
    <d v="2015-02-07T00:00:00"/>
    <n v="-439.90800000000002"/>
    <n v="4"/>
    <n v="237.62"/>
    <n v="91414"/>
    <s v="Low"/>
    <s v="Low Risk"/>
    <s v="Discount Applied"/>
    <s v="Other"/>
    <n v="921"/>
  </r>
  <r>
    <n v="22029"/>
    <x v="0"/>
    <n v="0.03"/>
    <n v="205.99"/>
    <n v="8.99"/>
    <n v="2486"/>
    <s v="Jack Horn"/>
    <s v="Express Air"/>
    <s v="Home Office"/>
    <s v="Technology"/>
    <s v="Telephones and Communication"/>
    <s v="Small Box"/>
    <x v="545"/>
    <n v="0.6"/>
    <s v="United States"/>
    <x v="3"/>
    <s v="Georgia"/>
    <s v="Statesboro"/>
    <n v="30458"/>
    <d v="2015-02-06T00:00:00"/>
    <d v="2015-02-08T00:00:00"/>
    <n v="1087.7159999999999"/>
    <n v="1"/>
    <n v="176.42"/>
    <n v="91414"/>
    <s v="High"/>
    <s v="Low Risk"/>
    <s v="Discount Applied"/>
    <s v="Other"/>
    <n v="1029"/>
  </r>
  <r>
    <n v="23495"/>
    <x v="4"/>
    <n v="0"/>
    <n v="180.98"/>
    <n v="30"/>
    <n v="2486"/>
    <s v="Jack Horn"/>
    <s v="Delivery Truck"/>
    <s v="Home Office"/>
    <s v="Furniture"/>
    <s v="Chairs &amp; Chairmats"/>
    <s v="Jumbo Drum"/>
    <x v="646"/>
    <n v="0.69"/>
    <s v="United States"/>
    <x v="3"/>
    <s v="Georgia"/>
    <s v="Statesboro"/>
    <n v="30458"/>
    <d v="2015-02-03T00:00:00"/>
    <d v="2015-02-05T00:00:00"/>
    <n v="9.2040000000000006"/>
    <n v="11"/>
    <n v="2084.16"/>
    <n v="91416"/>
    <s v="High"/>
    <s v="Low Risk"/>
    <s v="No Discount"/>
    <s v="Other"/>
    <n v="234"/>
  </r>
  <r>
    <n v="23983"/>
    <x v="1"/>
    <n v="0.04"/>
    <n v="3.08"/>
    <n v="0.99"/>
    <n v="2487"/>
    <s v="Michelle Bryant Phillips"/>
    <s v="Regular Air"/>
    <s v="Home Office"/>
    <s v="Office Supplies"/>
    <s v="Labels"/>
    <s v="Small Box"/>
    <x v="675"/>
    <n v="0.37"/>
    <s v="United States"/>
    <x v="3"/>
    <s v="Georgia"/>
    <s v="Tucker"/>
    <n v="30084"/>
    <d v="2015-06-20T00:00:00"/>
    <d v="2015-06-21T00:00:00"/>
    <n v="257.08319999999998"/>
    <n v="14"/>
    <n v="43.41"/>
    <n v="91415"/>
    <s v="High"/>
    <s v="Low Risk"/>
    <s v="Discount Applied"/>
    <s v="Other"/>
    <n v="1586"/>
  </r>
  <r>
    <n v="23984"/>
    <x v="1"/>
    <n v="0.1"/>
    <n v="2.78"/>
    <n v="1.25"/>
    <n v="2487"/>
    <s v="Michelle Bryant Phillips"/>
    <s v="Regular Air"/>
    <s v="Home Office"/>
    <s v="Office Supplies"/>
    <s v="Pens &amp; Art Supplies"/>
    <s v="Wrap Bag"/>
    <x v="732"/>
    <n v="0.59"/>
    <s v="United States"/>
    <x v="3"/>
    <s v="Georgia"/>
    <s v="Tucker"/>
    <n v="30084"/>
    <d v="2015-06-20T00:00:00"/>
    <d v="2015-06-21T00:00:00"/>
    <n v="0.7854000000000001"/>
    <n v="18"/>
    <n v="46.42"/>
    <n v="91415"/>
    <s v="High"/>
    <s v="Low Risk"/>
    <s v="Discount Applied"/>
    <s v="Other"/>
    <n v="1561"/>
  </r>
  <r>
    <n v="24476"/>
    <x v="1"/>
    <n v="0.02"/>
    <n v="136.97999999999999"/>
    <n v="24.49"/>
    <n v="2487"/>
    <s v="Michelle Bryant Phillips"/>
    <s v="Express Air"/>
    <s v="Home Office"/>
    <s v="Furniture"/>
    <s v="Office Furnishings"/>
    <s v="Large Box"/>
    <x v="580"/>
    <n v="0.59"/>
    <s v="United States"/>
    <x v="3"/>
    <s v="Georgia"/>
    <s v="Tucker"/>
    <n v="30084"/>
    <d v="2015-06-02T00:00:00"/>
    <d v="2015-06-03T00:00:00"/>
    <n v="88.56"/>
    <n v="8"/>
    <n v="1140.95"/>
    <n v="91417"/>
    <s v="High"/>
    <s v="Low Risk"/>
    <s v="Discount Applied"/>
    <s v="Other"/>
    <n v="387"/>
  </r>
  <r>
    <n v="20065"/>
    <x v="0"/>
    <n v="0.08"/>
    <n v="4.91"/>
    <n v="0.5"/>
    <n v="2488"/>
    <s v="Gordon Walker"/>
    <s v="Regular Air"/>
    <s v="Home Office"/>
    <s v="Office Supplies"/>
    <s v="Labels"/>
    <s v="Small Box"/>
    <x v="41"/>
    <n v="0.36"/>
    <s v="United States"/>
    <x v="3"/>
    <s v="Arkansas"/>
    <s v="Cabot"/>
    <n v="72023"/>
    <d v="2015-04-09T00:00:00"/>
    <d v="2015-04-09T00:00:00"/>
    <n v="12.726000000000001"/>
    <n v="9"/>
    <n v="42.69"/>
    <n v="86887"/>
    <s v="High"/>
    <s v="Low Risk"/>
    <s v="Discount Applied"/>
    <s v="Other"/>
    <n v="1594"/>
  </r>
  <r>
    <n v="20066"/>
    <x v="0"/>
    <n v="0.02"/>
    <n v="28.15"/>
    <n v="6.17"/>
    <n v="2488"/>
    <s v="Gordon Walker"/>
    <s v="Regular Air"/>
    <s v="Home Office"/>
    <s v="Office Supplies"/>
    <s v="Pens &amp; Art Supplies"/>
    <s v="Small Pack"/>
    <x v="765"/>
    <n v="0.55000000000000004"/>
    <s v="United States"/>
    <x v="3"/>
    <s v="Arkansas"/>
    <s v="Cabot"/>
    <n v="72023"/>
    <d v="2015-04-09T00:00:00"/>
    <d v="2015-04-10T00:00:00"/>
    <n v="160.8066"/>
    <n v="11"/>
    <n v="327.41000000000003"/>
    <n v="86887"/>
    <s v="High"/>
    <s v="Low Risk"/>
    <s v="Discount Applied"/>
    <s v="Other"/>
    <n v="793"/>
  </r>
  <r>
    <n v="20602"/>
    <x v="0"/>
    <n v="0.01"/>
    <n v="2036.48"/>
    <n v="14.7"/>
    <n v="2489"/>
    <s v="Craig Liu"/>
    <s v="Delivery Truck"/>
    <s v="Home Office"/>
    <s v="Technology"/>
    <s v="Office Machines"/>
    <s v="Jumbo Drum"/>
    <x v="220"/>
    <n v="0.55000000000000004"/>
    <s v="United States"/>
    <x v="0"/>
    <s v="California"/>
    <s v="Concord"/>
    <n v="94521"/>
    <d v="2015-02-11T00:00:00"/>
    <d v="2015-02-13T00:00:00"/>
    <n v="-1596.7457999999999"/>
    <n v="2"/>
    <n v="3786.84"/>
    <n v="86883"/>
    <s v="Low"/>
    <s v="Low Risk"/>
    <s v="Discount Applied"/>
    <s v="Other"/>
    <n v="128"/>
  </r>
  <r>
    <n v="21212"/>
    <x v="3"/>
    <n v="0.04"/>
    <n v="419.19"/>
    <n v="19.989999999999998"/>
    <n v="2489"/>
    <s v="Craig Liu"/>
    <s v="Regular Air"/>
    <s v="Home Office"/>
    <s v="Office Supplies"/>
    <s v="Storage &amp; Organization"/>
    <s v="Small Box"/>
    <x v="260"/>
    <n v="0.57999999999999996"/>
    <s v="United States"/>
    <x v="0"/>
    <s v="California"/>
    <s v="Concord"/>
    <n v="94521"/>
    <d v="2015-04-26T00:00:00"/>
    <d v="2015-04-27T00:00:00"/>
    <n v="1388.3558999999998"/>
    <n v="5"/>
    <n v="2012.11"/>
    <n v="86885"/>
    <s v="High"/>
    <s v="Low Risk"/>
    <s v="Discount Applied"/>
    <s v="Other"/>
    <n v="244"/>
  </r>
  <r>
    <n v="21338"/>
    <x v="1"/>
    <n v="7.0000000000000007E-2"/>
    <n v="65.989999999999995"/>
    <n v="8.8000000000000007"/>
    <n v="2489"/>
    <s v="Craig Liu"/>
    <s v="Regular Air"/>
    <s v="Home Office"/>
    <s v="Technology"/>
    <s v="Telephones and Communication"/>
    <s v="Small Box"/>
    <x v="264"/>
    <n v="0.57999999999999996"/>
    <s v="United States"/>
    <x v="0"/>
    <s v="California"/>
    <s v="Concord"/>
    <n v="94521"/>
    <d v="2015-01-12T00:00:00"/>
    <d v="2015-01-12T00:00:00"/>
    <n v="109.83600000000001"/>
    <n v="9"/>
    <n v="471.66"/>
    <n v="86886"/>
    <s v="High"/>
    <s v="Low Risk"/>
    <s v="Discount Applied"/>
    <s v="Other"/>
    <n v="659"/>
  </r>
  <r>
    <n v="24856"/>
    <x v="2"/>
    <n v="0.09"/>
    <n v="348.21"/>
    <n v="40.19"/>
    <n v="2490"/>
    <s v="Pauline Finch"/>
    <s v="Delivery Truck"/>
    <s v="Home Office"/>
    <s v="Furniture"/>
    <s v="Tables"/>
    <s v="Jumbo Box"/>
    <x v="553"/>
    <n v="0.62"/>
    <s v="United States"/>
    <x v="0"/>
    <s v="California"/>
    <s v="Costa Mesa"/>
    <n v="92627"/>
    <d v="2015-02-14T00:00:00"/>
    <d v="2015-02-16T00:00:00"/>
    <n v="-93.849999999999909"/>
    <n v="2"/>
    <n v="662.8"/>
    <n v="86884"/>
    <s v="Low"/>
    <s v="Low Risk"/>
    <s v="Discount Applied"/>
    <s v="Other"/>
    <n v="545"/>
  </r>
  <r>
    <n v="21339"/>
    <x v="1"/>
    <n v="0"/>
    <n v="10.01"/>
    <n v="1.99"/>
    <n v="2490"/>
    <s v="Pauline Finch"/>
    <s v="Express Air"/>
    <s v="Home Office"/>
    <s v="Technology"/>
    <s v="Computer Peripherals"/>
    <s v="Small Pack"/>
    <x v="766"/>
    <n v="0.41"/>
    <s v="United States"/>
    <x v="0"/>
    <s v="California"/>
    <s v="Costa Mesa"/>
    <n v="92627"/>
    <d v="2015-01-12T00:00:00"/>
    <d v="2015-01-14T00:00:00"/>
    <n v="82.703399999999988"/>
    <n v="11"/>
    <n v="119.86"/>
    <n v="86886"/>
    <s v="High"/>
    <s v="Low Risk"/>
    <s v="No Discount"/>
    <s v="Other"/>
    <n v="1169"/>
  </r>
  <r>
    <n v="6856"/>
    <x v="2"/>
    <n v="0.09"/>
    <n v="348.21"/>
    <n v="40.19"/>
    <n v="2491"/>
    <s v="Sean N Boyer"/>
    <s v="Delivery Truck"/>
    <s v="Home Office"/>
    <s v="Furniture"/>
    <s v="Tables"/>
    <s v="Jumbo Box"/>
    <x v="553"/>
    <n v="0.62"/>
    <s v="United States"/>
    <x v="0"/>
    <s v="California"/>
    <s v="Los Angeles"/>
    <n v="90045"/>
    <d v="2015-02-14T00:00:00"/>
    <d v="2015-02-16T00:00:00"/>
    <n v="-93.849999999999909"/>
    <n v="8"/>
    <n v="2651.21"/>
    <n v="48836"/>
    <s v="Low"/>
    <s v="Low Risk"/>
    <s v="Discount Applied"/>
    <s v="Other"/>
    <n v="179"/>
  </r>
  <r>
    <n v="1617"/>
    <x v="4"/>
    <n v="0.06"/>
    <n v="4.28"/>
    <n v="0.94"/>
    <n v="2491"/>
    <s v="Sean N Boyer"/>
    <s v="Regular Air"/>
    <s v="Home Office"/>
    <s v="Office Supplies"/>
    <s v="Pens &amp; Art Supplies"/>
    <s v="Wrap Bag"/>
    <x v="579"/>
    <n v="0.56000000000000005"/>
    <s v="United States"/>
    <x v="0"/>
    <s v="California"/>
    <s v="Los Angeles"/>
    <n v="90045"/>
    <d v="2015-04-26T00:00:00"/>
    <d v="2015-04-28T00:00:00"/>
    <n v="0.36999999999999922"/>
    <n v="9"/>
    <n v="38.96"/>
    <n v="11712"/>
    <s v="High"/>
    <s v="Low Risk"/>
    <s v="Discount Applied"/>
    <s v="Other"/>
    <n v="1630"/>
  </r>
  <r>
    <n v="3212"/>
    <x v="3"/>
    <n v="0.04"/>
    <n v="419.19"/>
    <n v="19.989999999999998"/>
    <n v="2491"/>
    <s v="Sean N Boyer"/>
    <s v="Regular Air"/>
    <s v="Home Office"/>
    <s v="Office Supplies"/>
    <s v="Storage &amp; Organization"/>
    <s v="Small Box"/>
    <x v="260"/>
    <n v="0.57999999999999996"/>
    <s v="United States"/>
    <x v="0"/>
    <s v="California"/>
    <s v="Los Angeles"/>
    <n v="90045"/>
    <d v="2015-04-26T00:00:00"/>
    <d v="2015-04-27T00:00:00"/>
    <n v="1947.67"/>
    <n v="20"/>
    <n v="8048.45"/>
    <n v="23042"/>
    <s v="High"/>
    <s v="Low Risk"/>
    <s v="Discount Applied"/>
    <s v="Other"/>
    <n v="40"/>
  </r>
  <r>
    <n v="3338"/>
    <x v="1"/>
    <n v="7.0000000000000007E-2"/>
    <n v="65.989999999999995"/>
    <n v="8.8000000000000007"/>
    <n v="2491"/>
    <s v="Sean N Boyer"/>
    <s v="Regular Air"/>
    <s v="Home Office"/>
    <s v="Technology"/>
    <s v="Telephones and Communication"/>
    <s v="Small Box"/>
    <x v="264"/>
    <n v="0.57999999999999996"/>
    <s v="United States"/>
    <x v="0"/>
    <s v="California"/>
    <s v="Los Angeles"/>
    <n v="90045"/>
    <d v="2015-01-12T00:00:00"/>
    <d v="2015-01-12T00:00:00"/>
    <n v="109.83600000000001"/>
    <n v="37"/>
    <n v="1939.03"/>
    <n v="23877"/>
    <s v="High"/>
    <s v="Low Risk"/>
    <s v="Discount Applied"/>
    <s v="Other"/>
    <n v="251"/>
  </r>
  <r>
    <n v="3339"/>
    <x v="1"/>
    <n v="0"/>
    <n v="10.01"/>
    <n v="1.99"/>
    <n v="2491"/>
    <s v="Sean N Boyer"/>
    <s v="Express Air"/>
    <s v="Home Office"/>
    <s v="Technology"/>
    <s v="Computer Peripherals"/>
    <s v="Small Pack"/>
    <x v="766"/>
    <n v="0.41"/>
    <s v="United States"/>
    <x v="0"/>
    <s v="California"/>
    <s v="Los Angeles"/>
    <n v="90045"/>
    <d v="2015-01-12T00:00:00"/>
    <d v="2015-01-14T00:00:00"/>
    <n v="128.03"/>
    <n v="42"/>
    <n v="457.63"/>
    <n v="23877"/>
    <s v="High"/>
    <s v="Low Risk"/>
    <s v="No Discount"/>
    <s v="High Profit Non-Standard Shipping"/>
    <n v="672"/>
  </r>
  <r>
    <n v="2065"/>
    <x v="0"/>
    <n v="0.08"/>
    <n v="4.91"/>
    <n v="0.5"/>
    <n v="2491"/>
    <s v="Sean N Boyer"/>
    <s v="Regular Air"/>
    <s v="Home Office"/>
    <s v="Office Supplies"/>
    <s v="Labels"/>
    <s v="Small Box"/>
    <x v="41"/>
    <n v="0.36"/>
    <s v="United States"/>
    <x v="0"/>
    <s v="California"/>
    <s v="Los Angeles"/>
    <n v="90045"/>
    <d v="2015-04-09T00:00:00"/>
    <d v="2015-04-09T00:00:00"/>
    <n v="31.751999999999999"/>
    <n v="36"/>
    <n v="170.75"/>
    <n v="14785"/>
    <s v="High"/>
    <s v="Low Risk"/>
    <s v="Discount Applied"/>
    <s v="Other"/>
    <n v="1037"/>
  </r>
  <r>
    <n v="2066"/>
    <x v="0"/>
    <n v="0.02"/>
    <n v="28.15"/>
    <n v="6.17"/>
    <n v="2491"/>
    <s v="Sean N Boyer"/>
    <s v="Regular Air"/>
    <s v="Home Office"/>
    <s v="Office Supplies"/>
    <s v="Pens &amp; Art Supplies"/>
    <s v="Small Pack"/>
    <x v="765"/>
    <n v="0.55000000000000004"/>
    <s v="United States"/>
    <x v="0"/>
    <s v="California"/>
    <s v="Los Angeles"/>
    <n v="90045"/>
    <d v="2015-04-09T00:00:00"/>
    <d v="2015-04-10T00:00:00"/>
    <n v="117.208"/>
    <n v="45"/>
    <n v="1339.42"/>
    <n v="14785"/>
    <s v="High"/>
    <s v="Low Risk"/>
    <s v="Discount Applied"/>
    <s v="Other"/>
    <n v="344"/>
  </r>
  <r>
    <n v="19617"/>
    <x v="4"/>
    <n v="0.06"/>
    <n v="4.28"/>
    <n v="0.94"/>
    <n v="2495"/>
    <s v="Maria Block"/>
    <s v="Regular Air"/>
    <s v="Home Office"/>
    <s v="Office Supplies"/>
    <s v="Pens &amp; Art Supplies"/>
    <s v="Wrap Bag"/>
    <x v="579"/>
    <n v="0.56000000000000005"/>
    <s v="United States"/>
    <x v="0"/>
    <s v="Wyoming"/>
    <s v="Rock Springs"/>
    <n v="82901"/>
    <d v="2015-04-26T00:00:00"/>
    <d v="2015-04-28T00:00:00"/>
    <n v="0.36999999999999922"/>
    <n v="2"/>
    <n v="8.66"/>
    <n v="86885"/>
    <s v="High"/>
    <s v="Low Risk"/>
    <s v="Discount Applied"/>
    <s v="Other"/>
    <n v="1915"/>
  </r>
  <r>
    <n v="2296"/>
    <x v="1"/>
    <n v="0.09"/>
    <n v="355.98"/>
    <n v="58.92"/>
    <n v="2498"/>
    <s v="Arlene Long"/>
    <s v="Delivery Truck"/>
    <s v="Home Office"/>
    <s v="Furniture"/>
    <s v="Chairs &amp; Chairmats"/>
    <s v="Jumbo Drum"/>
    <x v="464"/>
    <n v="0.64"/>
    <s v="United States"/>
    <x v="0"/>
    <s v="California"/>
    <s v="San Diego"/>
    <n v="92024"/>
    <d v="2015-02-18T00:00:00"/>
    <d v="2015-02-20T00:00:00"/>
    <n v="1240.25"/>
    <n v="30"/>
    <n v="10554.63"/>
    <n v="16547"/>
    <s v="High"/>
    <s v="Low Risk"/>
    <s v="Discount Applied"/>
    <s v="Other"/>
    <n v="16"/>
  </r>
  <r>
    <n v="2297"/>
    <x v="1"/>
    <n v="0.04"/>
    <n v="218.75"/>
    <n v="69.64"/>
    <n v="2498"/>
    <s v="Arlene Long"/>
    <s v="Delivery Truck"/>
    <s v="Home Office"/>
    <s v="Furniture"/>
    <s v="Tables"/>
    <s v="Jumbo Box"/>
    <x v="228"/>
    <n v="0.77"/>
    <s v="United States"/>
    <x v="0"/>
    <s v="California"/>
    <s v="San Diego"/>
    <n v="92024"/>
    <d v="2015-02-18T00:00:00"/>
    <d v="2015-02-18T00:00:00"/>
    <n v="-533.23200000000008"/>
    <n v="8"/>
    <n v="1749.64"/>
    <n v="16547"/>
    <s v="Low"/>
    <s v="Low Risk"/>
    <s v="Discount Applied"/>
    <s v="Other"/>
    <n v="283"/>
  </r>
  <r>
    <n v="7628"/>
    <x v="3"/>
    <n v="0.09"/>
    <n v="6.28"/>
    <n v="5.41"/>
    <n v="2498"/>
    <s v="Arlene Long"/>
    <s v="Regular Air"/>
    <s v="Home Office"/>
    <s v="Furniture"/>
    <s v="Office Furnishings"/>
    <s v="Small Box"/>
    <x v="593"/>
    <n v="0.53"/>
    <s v="United States"/>
    <x v="0"/>
    <s v="California"/>
    <s v="San Diego"/>
    <n v="92024"/>
    <d v="2015-02-02T00:00:00"/>
    <d v="2015-02-04T00:00:00"/>
    <n v="-61.59"/>
    <n v="56"/>
    <n v="355.4"/>
    <n v="54567"/>
    <s v="Low"/>
    <s v="Low Risk"/>
    <s v="Discount Applied"/>
    <s v="Other"/>
    <n v="767"/>
  </r>
  <r>
    <n v="2768"/>
    <x v="1"/>
    <n v="0.08"/>
    <n v="1.68"/>
    <n v="1.57"/>
    <n v="2498"/>
    <s v="Arlene Long"/>
    <s v="Regular Air"/>
    <s v="Home Office"/>
    <s v="Office Supplies"/>
    <s v="Pens &amp; Art Supplies"/>
    <s v="Wrap Bag"/>
    <x v="15"/>
    <n v="0.59"/>
    <s v="United States"/>
    <x v="0"/>
    <s v="California"/>
    <s v="San Diego"/>
    <n v="92024"/>
    <d v="2015-02-05T00:00:00"/>
    <d v="2015-02-06T00:00:00"/>
    <n v="-46.25"/>
    <n v="88"/>
    <n v="148.36000000000001"/>
    <n v="20007"/>
    <s v="Low"/>
    <s v="Low Risk"/>
    <s v="Discount Applied"/>
    <s v="Other"/>
    <n v="1090"/>
  </r>
  <r>
    <n v="20296"/>
    <x v="1"/>
    <n v="0.09"/>
    <n v="355.98"/>
    <n v="58.92"/>
    <n v="2499"/>
    <s v="Geoffrey Koch"/>
    <s v="Delivery Truck"/>
    <s v="Home Office"/>
    <s v="Furniture"/>
    <s v="Chairs &amp; Chairmats"/>
    <s v="Jumbo Drum"/>
    <x v="464"/>
    <n v="0.64"/>
    <s v="United States"/>
    <x v="2"/>
    <s v="Illinois"/>
    <s v="Kankakee"/>
    <n v="60901"/>
    <d v="2015-02-18T00:00:00"/>
    <d v="2015-02-20T00:00:00"/>
    <n v="1240.25"/>
    <n v="8"/>
    <n v="2814.57"/>
    <n v="88319"/>
    <s v="High"/>
    <s v="Low Risk"/>
    <s v="Discount Applied"/>
    <s v="Other"/>
    <n v="166"/>
  </r>
  <r>
    <n v="25628"/>
    <x v="3"/>
    <n v="0.09"/>
    <n v="6.28"/>
    <n v="5.41"/>
    <n v="2500"/>
    <s v="Kevin Smith"/>
    <s v="Regular Air"/>
    <s v="Home Office"/>
    <s v="Furniture"/>
    <s v="Office Furnishings"/>
    <s v="Small Box"/>
    <x v="593"/>
    <n v="0.53"/>
    <s v="United States"/>
    <x v="2"/>
    <s v="Illinois"/>
    <s v="Lake In The Hills"/>
    <n v="60102"/>
    <d v="2015-02-02T00:00:00"/>
    <d v="2015-02-04T00:00:00"/>
    <n v="-32.026800000000001"/>
    <n v="14"/>
    <n v="88.85"/>
    <n v="88320"/>
    <s v="Low"/>
    <s v="Low Risk"/>
    <s v="Discount Applied"/>
    <s v="Other"/>
    <n v="1289"/>
  </r>
  <r>
    <n v="24899"/>
    <x v="0"/>
    <n v="0.1"/>
    <n v="24.92"/>
    <n v="12.98"/>
    <n v="2502"/>
    <s v="Toni Owens Poe"/>
    <s v="Regular Air"/>
    <s v="Home Office"/>
    <s v="Office Supplies"/>
    <s v="Binders and Binder Accessories"/>
    <s v="Small Box"/>
    <x v="662"/>
    <n v="0.39"/>
    <s v="United States"/>
    <x v="2"/>
    <s v="Indiana"/>
    <s v="Munster"/>
    <n v="46321"/>
    <d v="2015-03-19T00:00:00"/>
    <d v="2015-03-19T00:00:00"/>
    <n v="-45.816000000000003"/>
    <n v="3"/>
    <n v="70.819999999999993"/>
    <n v="91310"/>
    <s v="Low"/>
    <s v="Low Risk"/>
    <s v="Discount Applied"/>
    <s v="Other"/>
    <n v="1386"/>
  </r>
  <r>
    <n v="24901"/>
    <x v="0"/>
    <n v="0"/>
    <n v="12.28"/>
    <n v="6.35"/>
    <n v="2502"/>
    <s v="Toni Owens Poe"/>
    <s v="Express Air"/>
    <s v="Home Office"/>
    <s v="Office Supplies"/>
    <s v="Paper"/>
    <s v="Small Box"/>
    <x v="554"/>
    <n v="0.38"/>
    <s v="United States"/>
    <x v="2"/>
    <s v="Indiana"/>
    <s v="Munster"/>
    <n v="46321"/>
    <d v="2015-03-19T00:00:00"/>
    <d v="2015-03-20T00:00:00"/>
    <n v="30.63"/>
    <n v="7"/>
    <n v="90.44"/>
    <n v="91310"/>
    <s v="High"/>
    <s v="Low Risk"/>
    <s v="No Discount"/>
    <s v="Other"/>
    <n v="1284"/>
  </r>
  <r>
    <n v="18219"/>
    <x v="3"/>
    <n v="0.02"/>
    <n v="6.48"/>
    <n v="8.74"/>
    <n v="2506"/>
    <s v="Alfred Harmon"/>
    <s v="Regular Air"/>
    <s v="Home Office"/>
    <s v="Office Supplies"/>
    <s v="Paper"/>
    <s v="Small Box"/>
    <x v="767"/>
    <n v="0.36"/>
    <s v="United States"/>
    <x v="1"/>
    <s v="Connecticut"/>
    <s v="Cheshire"/>
    <n v="6408"/>
    <d v="2015-06-05T00:00:00"/>
    <d v="2015-06-07T00:00:00"/>
    <n v="-6.835"/>
    <n v="1"/>
    <n v="10.72"/>
    <n v="87033"/>
    <s v="Low"/>
    <s v="Low Risk"/>
    <s v="Discount Applied"/>
    <s v="Other"/>
    <n v="1898"/>
  </r>
  <r>
    <n v="18217"/>
    <x v="3"/>
    <n v="0.06"/>
    <n v="699.99"/>
    <n v="24.49"/>
    <n v="2507"/>
    <s v="Jeanette Davies"/>
    <s v="Express Air"/>
    <s v="Home Office"/>
    <s v="Technology"/>
    <s v="Copiers and Fax"/>
    <s v="Large Box"/>
    <x v="199"/>
    <n v="0.41"/>
    <s v="United States"/>
    <x v="1"/>
    <s v="Maine"/>
    <s v="Bangor"/>
    <n v="4401"/>
    <d v="2015-06-05T00:00:00"/>
    <d v="2015-06-07T00:00:00"/>
    <n v="7024.2068999999992"/>
    <n v="15"/>
    <n v="10180.01"/>
    <n v="87033"/>
    <s v="High"/>
    <s v="Low Risk"/>
    <s v="Discount Applied"/>
    <s v="Other"/>
    <n v="19"/>
  </r>
  <r>
    <n v="23265"/>
    <x v="4"/>
    <n v="0.02"/>
    <n v="5.81"/>
    <n v="8.49"/>
    <n v="2508"/>
    <s v="Pauline Brooks"/>
    <s v="Regular Air"/>
    <s v="Home Office"/>
    <s v="Office Supplies"/>
    <s v="Binders and Binder Accessories"/>
    <s v="Small Box"/>
    <x v="104"/>
    <n v="0.39"/>
    <s v="United States"/>
    <x v="1"/>
    <s v="Maine"/>
    <s v="Sanford"/>
    <n v="4073"/>
    <d v="2015-01-08T00:00:00"/>
    <d v="2015-01-12T00:00:00"/>
    <n v="-137.494"/>
    <n v="7"/>
    <n v="42.44"/>
    <n v="87031"/>
    <s v="Low"/>
    <s v="Low Risk"/>
    <s v="Discount Applied"/>
    <s v="Other"/>
    <n v="1600"/>
  </r>
  <r>
    <n v="21918"/>
    <x v="3"/>
    <n v="0.05"/>
    <n v="30.98"/>
    <n v="9.18"/>
    <n v="2509"/>
    <s v="Sidney Larson"/>
    <s v="Regular Air"/>
    <s v="Home Office"/>
    <s v="Office Supplies"/>
    <s v="Paper"/>
    <s v="Small Box"/>
    <x v="768"/>
    <n v="0.4"/>
    <s v="United States"/>
    <x v="1"/>
    <s v="Maine"/>
    <s v="South Portland"/>
    <n v="4106"/>
    <d v="2015-05-05T00:00:00"/>
    <d v="2015-05-05T00:00:00"/>
    <n v="308.67"/>
    <n v="15"/>
    <n v="462.57"/>
    <n v="87029"/>
    <s v="High"/>
    <s v="Low Risk"/>
    <s v="Discount Applied"/>
    <s v="Other"/>
    <n v="667"/>
  </r>
  <r>
    <n v="21102"/>
    <x v="1"/>
    <n v="0.04"/>
    <n v="6.48"/>
    <n v="9.5399999999999991"/>
    <n v="2512"/>
    <s v="Frances Holt"/>
    <s v="Regular Air"/>
    <s v="Home Office"/>
    <s v="Office Supplies"/>
    <s v="Paper"/>
    <s v="Small Box"/>
    <x v="769"/>
    <n v="0.37"/>
    <s v="United States"/>
    <x v="1"/>
    <s v="Massachusetts"/>
    <s v="Cambridge"/>
    <n v="2138"/>
    <d v="2015-06-15T00:00:00"/>
    <d v="2015-06-17T00:00:00"/>
    <n v="-223.94400000000002"/>
    <n v="19"/>
    <n v="125.37"/>
    <n v="87030"/>
    <s v="Low"/>
    <s v="Low Risk"/>
    <s v="Discount Applied"/>
    <s v="Other"/>
    <n v="1150"/>
  </r>
  <r>
    <n v="18220"/>
    <x v="3"/>
    <n v="0.02"/>
    <n v="17.149999999999999"/>
    <n v="4.96"/>
    <n v="2516"/>
    <s v="Leo E Underwood"/>
    <s v="Regular Air"/>
    <s v="Home Office"/>
    <s v="Office Supplies"/>
    <s v="Storage &amp; Organization"/>
    <s v="Small Box"/>
    <x v="206"/>
    <n v="0.57999999999999996"/>
    <s v="United States"/>
    <x v="1"/>
    <s v="New Jersey"/>
    <s v="Englewood"/>
    <n v="7631"/>
    <d v="2015-06-05T00:00:00"/>
    <d v="2015-06-07T00:00:00"/>
    <n v="36.494999999999997"/>
    <n v="11"/>
    <n v="190.85"/>
    <n v="87033"/>
    <s v="High"/>
    <s v="Low Risk"/>
    <s v="Discount Applied"/>
    <s v="Other"/>
    <n v="1010"/>
  </r>
  <r>
    <n v="18221"/>
    <x v="3"/>
    <n v="7.0000000000000007E-2"/>
    <n v="30.98"/>
    <n v="8.74"/>
    <n v="2520"/>
    <s v="Sandy Mueller"/>
    <s v="Regular Air"/>
    <s v="Home Office"/>
    <s v="Office Supplies"/>
    <s v="Paper"/>
    <s v="Small Box"/>
    <x v="699"/>
    <n v="0.4"/>
    <s v="United States"/>
    <x v="1"/>
    <s v="Rhode Island"/>
    <s v="Providence"/>
    <n v="2908"/>
    <d v="2015-06-05T00:00:00"/>
    <d v="2015-06-06T00:00:00"/>
    <n v="255.76919999999998"/>
    <n v="12"/>
    <n v="370.68"/>
    <n v="87033"/>
    <s v="High"/>
    <s v="Low Risk"/>
    <s v="Discount Applied"/>
    <s v="Other"/>
    <n v="747"/>
  </r>
  <r>
    <n v="25463"/>
    <x v="3"/>
    <n v="0"/>
    <n v="175.99"/>
    <n v="4.99"/>
    <n v="2521"/>
    <s v="Shawn Meyer"/>
    <s v="Regular Air"/>
    <s v="Home Office"/>
    <s v="Technology"/>
    <s v="Telephones and Communication"/>
    <s v="Small Box"/>
    <x v="32"/>
    <n v="0.59"/>
    <s v="United States"/>
    <x v="2"/>
    <s v="Texas"/>
    <s v="Corsicana"/>
    <n v="75109"/>
    <d v="2015-02-18T00:00:00"/>
    <d v="2015-02-21T00:00:00"/>
    <n v="1656.6554999999998"/>
    <n v="15"/>
    <n v="2400.9499999999998"/>
    <n v="87032"/>
    <s v="High"/>
    <s v="Low Risk"/>
    <s v="No Discount"/>
    <s v="High Profit Non-Standard Shipping"/>
    <n v="201"/>
  </r>
  <r>
    <n v="18218"/>
    <x v="3"/>
    <n v="0.04"/>
    <n v="1360.14"/>
    <n v="14.7"/>
    <n v="2522"/>
    <s v="Harriet Wooten"/>
    <s v="Delivery Truck"/>
    <s v="Home Office"/>
    <s v="Technology"/>
    <s v="Office Machines"/>
    <s v="Jumbo Drum"/>
    <x v="203"/>
    <n v="0.59"/>
    <s v="United States"/>
    <x v="1"/>
    <s v="Vermont"/>
    <s v="Burlington"/>
    <n v="5401"/>
    <d v="2015-06-05T00:00:00"/>
    <d v="2015-06-08T00:00:00"/>
    <n v="2639.0099999999998"/>
    <n v="6"/>
    <n v="7303.05"/>
    <n v="87033"/>
    <s v="High"/>
    <s v="Low Risk"/>
    <s v="Discount Applied"/>
    <s v="Other"/>
    <n v="48"/>
  </r>
  <r>
    <n v="18866"/>
    <x v="2"/>
    <n v="0.01"/>
    <n v="2.16"/>
    <n v="6.05"/>
    <n v="2526"/>
    <s v="Derek Sweeney"/>
    <s v="Regular Air"/>
    <s v="Home Office"/>
    <s v="Office Supplies"/>
    <s v="Binders and Binder Accessories"/>
    <s v="Small Box"/>
    <x v="542"/>
    <n v="0.37"/>
    <s v="United States"/>
    <x v="3"/>
    <s v="Louisiana"/>
    <s v="Lafayette"/>
    <n v="70506"/>
    <d v="2015-05-23T00:00:00"/>
    <d v="2015-05-25T00:00:00"/>
    <n v="395.76"/>
    <n v="24"/>
    <n v="58.05"/>
    <n v="87208"/>
    <s v="High"/>
    <s v="Low Risk"/>
    <s v="Discount Applied"/>
    <s v="Other"/>
    <n v="1472"/>
  </r>
  <r>
    <n v="18867"/>
    <x v="2"/>
    <n v="7.0000000000000007E-2"/>
    <n v="21.38"/>
    <n v="8.99"/>
    <n v="2527"/>
    <s v="Gretchen Orr"/>
    <s v="Regular Air"/>
    <s v="Home Office"/>
    <s v="Office Supplies"/>
    <s v="Pens &amp; Art Supplies"/>
    <s v="Small Pack"/>
    <x v="731"/>
    <n v="0.59"/>
    <s v="United States"/>
    <x v="3"/>
    <s v="Louisiana"/>
    <s v="Lake Charles"/>
    <n v="70601"/>
    <d v="2015-05-23T00:00:00"/>
    <d v="2015-05-25T00:00:00"/>
    <n v="-39.396000000000001"/>
    <n v="3"/>
    <n v="68.64"/>
    <n v="87208"/>
    <s v="Low"/>
    <s v="Low Risk"/>
    <s v="Discount Applied"/>
    <s v="Other"/>
    <n v="1398"/>
  </r>
  <r>
    <n v="20254"/>
    <x v="0"/>
    <n v="0.04"/>
    <n v="40.98"/>
    <n v="6.5"/>
    <n v="2530"/>
    <s v="Janet Zhang"/>
    <s v="Regular Air"/>
    <s v="Home Office"/>
    <s v="Technology"/>
    <s v="Computer Peripherals"/>
    <s v="Small Box"/>
    <x v="456"/>
    <n v="0.74"/>
    <s v="United States"/>
    <x v="0"/>
    <s v="California"/>
    <s v="Apple Valley"/>
    <n v="92307"/>
    <d v="2015-03-29T00:00:00"/>
    <d v="2015-03-30T00:00:00"/>
    <n v="-89.5"/>
    <n v="7"/>
    <n v="277.07"/>
    <n v="87451"/>
    <s v="Low"/>
    <s v="Low Risk"/>
    <s v="Discount Applied"/>
    <s v="Other"/>
    <n v="855"/>
  </r>
  <r>
    <n v="23782"/>
    <x v="3"/>
    <n v="0.08"/>
    <n v="4"/>
    <n v="1.3"/>
    <n v="2531"/>
    <s v="Rick Houston"/>
    <s v="Regular Air"/>
    <s v="Home Office"/>
    <s v="Office Supplies"/>
    <s v="Paper"/>
    <s v="Wrap Bag"/>
    <x v="55"/>
    <n v="0.37"/>
    <s v="United States"/>
    <x v="0"/>
    <s v="California"/>
    <s v="Atascadero"/>
    <n v="93422"/>
    <d v="2015-05-02T00:00:00"/>
    <d v="2015-05-04T00:00:00"/>
    <n v="28.4"/>
    <n v="14"/>
    <n v="51.99"/>
    <n v="87452"/>
    <s v="High"/>
    <s v="Low Risk"/>
    <s v="Discount Applied"/>
    <s v="Other"/>
    <n v="1522"/>
  </r>
  <r>
    <n v="20255"/>
    <x v="0"/>
    <n v="0.05"/>
    <n v="35.99"/>
    <n v="3.3"/>
    <n v="2534"/>
    <s v="Mitchell Goldberg"/>
    <s v="Regular Air"/>
    <s v="Home Office"/>
    <s v="Technology"/>
    <s v="Telephones and Communication"/>
    <s v="Small Pack"/>
    <x v="457"/>
    <n v="0.39"/>
    <s v="United States"/>
    <x v="1"/>
    <s v="Maine"/>
    <s v="Bangor"/>
    <n v="4401"/>
    <d v="2015-03-29T00:00:00"/>
    <d v="2015-03-31T00:00:00"/>
    <n v="103.27229999999999"/>
    <n v="5"/>
    <n v="149.66999999999999"/>
    <n v="87451"/>
    <s v="High"/>
    <s v="Low Risk"/>
    <s v="Discount Applied"/>
    <s v="Other"/>
    <n v="1086"/>
  </r>
  <r>
    <n v="22839"/>
    <x v="1"/>
    <n v="0.08"/>
    <n v="12.53"/>
    <n v="0.5"/>
    <n v="2539"/>
    <s v="Max Hubbard"/>
    <s v="Regular Air"/>
    <s v="Home Office"/>
    <s v="Office Supplies"/>
    <s v="Labels"/>
    <s v="Small Box"/>
    <x v="585"/>
    <n v="0.38"/>
    <s v="United States"/>
    <x v="3"/>
    <s v="Florida"/>
    <s v="Winter Park"/>
    <n v="32789"/>
    <d v="2015-04-07T00:00:00"/>
    <d v="2015-04-08T00:00:00"/>
    <n v="215.71799999999999"/>
    <n v="5"/>
    <n v="61.1"/>
    <n v="91017"/>
    <s v="High"/>
    <s v="Low Risk"/>
    <s v="Discount Applied"/>
    <s v="Other"/>
    <n v="1450"/>
  </r>
  <r>
    <n v="22840"/>
    <x v="1"/>
    <n v="0.02"/>
    <n v="178.47"/>
    <n v="19.989999999999998"/>
    <n v="2540"/>
    <s v="Helen Ferguson"/>
    <s v="Regular Air"/>
    <s v="Home Office"/>
    <s v="Office Supplies"/>
    <s v="Storage &amp; Organization"/>
    <s v="Small Box"/>
    <x v="179"/>
    <n v="0.55000000000000004"/>
    <s v="United States"/>
    <x v="3"/>
    <s v="Florida"/>
    <s v="Winter Springs"/>
    <n v="32708"/>
    <d v="2015-04-07T00:00:00"/>
    <d v="2015-04-08T00:00:00"/>
    <n v="106.98479999999999"/>
    <n v="1"/>
    <n v="193.81"/>
    <n v="91017"/>
    <s v="High"/>
    <s v="Low Risk"/>
    <s v="Discount Applied"/>
    <s v="Other"/>
    <n v="1001"/>
  </r>
  <r>
    <n v="19031"/>
    <x v="3"/>
    <n v="0.05"/>
    <n v="15.68"/>
    <n v="3.73"/>
    <n v="2543"/>
    <s v="Josephine Dalton"/>
    <s v="Regular Air"/>
    <s v="Home Office"/>
    <s v="Furniture"/>
    <s v="Office Furnishings"/>
    <s v="Small Pack"/>
    <x v="770"/>
    <n v="0.46"/>
    <s v="United States"/>
    <x v="3"/>
    <s v="Virginia"/>
    <s v="Richmond"/>
    <n v="23223"/>
    <d v="2015-06-11T00:00:00"/>
    <d v="2015-06-12T00:00:00"/>
    <n v="3.54"/>
    <n v="17"/>
    <n v="257.48"/>
    <n v="87917"/>
    <s v="High"/>
    <s v="Low Risk"/>
    <s v="Discount Applied"/>
    <s v="Other"/>
    <n v="887"/>
  </r>
  <r>
    <n v="19032"/>
    <x v="3"/>
    <n v="0.02"/>
    <n v="195.99"/>
    <n v="4.2"/>
    <n v="2543"/>
    <s v="Josephine Dalton"/>
    <s v="Regular Air"/>
    <s v="Home Office"/>
    <s v="Technology"/>
    <s v="Telephones and Communication"/>
    <s v="Small Box"/>
    <x v="736"/>
    <n v="0.56000000000000005"/>
    <s v="United States"/>
    <x v="3"/>
    <s v="Virginia"/>
    <s v="Richmond"/>
    <n v="23223"/>
    <d v="2015-06-11T00:00:00"/>
    <d v="2015-06-12T00:00:00"/>
    <n v="40.283999999999999"/>
    <n v="19"/>
    <n v="3194.99"/>
    <n v="87917"/>
    <s v="High"/>
    <s v="Low Risk"/>
    <s v="Discount Applied"/>
    <s v="Other"/>
    <n v="152"/>
  </r>
  <r>
    <n v="19902"/>
    <x v="3"/>
    <n v="0.01"/>
    <n v="99.99"/>
    <n v="19.989999999999998"/>
    <n v="2545"/>
    <s v="Rick Ellis"/>
    <s v="Express Air"/>
    <s v="Home Office"/>
    <s v="Technology"/>
    <s v="Office Machines"/>
    <s v="Small Box"/>
    <x v="23"/>
    <n v="0.52"/>
    <s v="United States"/>
    <x v="3"/>
    <s v="Virginia"/>
    <s v="Springfield"/>
    <n v="22153"/>
    <d v="2015-03-10T00:00:00"/>
    <d v="2015-03-12T00:00:00"/>
    <n v="90.024000000000001"/>
    <n v="2"/>
    <n v="202.98"/>
    <n v="87915"/>
    <s v="High"/>
    <s v="Low Risk"/>
    <s v="Discount Applied"/>
    <s v="Other"/>
    <n v="975"/>
  </r>
  <r>
    <n v="25460"/>
    <x v="4"/>
    <n v="7.0000000000000007E-2"/>
    <n v="6.48"/>
    <n v="9.5399999999999991"/>
    <n v="2547"/>
    <s v="Edna Freeman"/>
    <s v="Regular Air"/>
    <s v="Home Office"/>
    <s v="Office Supplies"/>
    <s v="Paper"/>
    <s v="Small Box"/>
    <x v="769"/>
    <n v="0.37"/>
    <s v="United States"/>
    <x v="3"/>
    <s v="Virginia"/>
    <s v="Virginia Beach"/>
    <n v="23464"/>
    <d v="2015-04-19T00:00:00"/>
    <d v="2015-04-19T00:00:00"/>
    <n v="2.2320000000000002"/>
    <n v="1"/>
    <n v="10.86"/>
    <n v="87916"/>
    <s v="High"/>
    <s v="Low Risk"/>
    <s v="Discount Applied"/>
    <s v="Other"/>
    <n v="1897"/>
  </r>
  <r>
    <n v="6525"/>
    <x v="4"/>
    <n v="0"/>
    <n v="35.99"/>
    <n v="0.99"/>
    <n v="2548"/>
    <s v="Wayne Bass"/>
    <s v="Regular Air"/>
    <s v="Home Office"/>
    <s v="Technology"/>
    <s v="Telephones and Communication"/>
    <s v="Small Pack"/>
    <x v="771"/>
    <n v="0.35"/>
    <s v="United States"/>
    <x v="0"/>
    <s v="California"/>
    <s v="Los Angeles"/>
    <n v="90068"/>
    <d v="2015-04-04T00:00:00"/>
    <d v="2015-04-11T00:00:00"/>
    <n v="840.05099999999993"/>
    <n v="46"/>
    <n v="1477.57"/>
    <n v="46436"/>
    <s v="High"/>
    <s v="Low Risk"/>
    <s v="No Discount"/>
    <s v="High Profit Non-Standard Shipping"/>
    <n v="321"/>
  </r>
  <r>
    <n v="5777"/>
    <x v="4"/>
    <n v="0.05"/>
    <n v="30.98"/>
    <n v="9.18"/>
    <n v="2548"/>
    <s v="Wayne Bass"/>
    <s v="Express Air"/>
    <s v="Home Office"/>
    <s v="Office Supplies"/>
    <s v="Paper"/>
    <s v="Small Box"/>
    <x v="768"/>
    <n v="0.4"/>
    <s v="United States"/>
    <x v="0"/>
    <s v="California"/>
    <s v="Los Angeles"/>
    <n v="90068"/>
    <d v="2015-04-21T00:00:00"/>
    <d v="2015-04-21T00:00:00"/>
    <n v="61.47"/>
    <n v="12"/>
    <n v="382.29"/>
    <n v="40997"/>
    <s v="High"/>
    <s v="Low Risk"/>
    <s v="Discount Applied"/>
    <s v="Other"/>
    <n v="733"/>
  </r>
  <r>
    <n v="5778"/>
    <x v="4"/>
    <n v="0.05"/>
    <n v="22.99"/>
    <n v="8.99"/>
    <n v="2548"/>
    <s v="Wayne Bass"/>
    <s v="Regular Air"/>
    <s v="Home Office"/>
    <s v="Office Supplies"/>
    <s v="Pens &amp; Art Supplies"/>
    <s v="Small Pack"/>
    <x v="772"/>
    <n v="0.56999999999999995"/>
    <s v="United States"/>
    <x v="0"/>
    <s v="California"/>
    <s v="Los Angeles"/>
    <n v="90068"/>
    <d v="2015-04-21T00:00:00"/>
    <d v="2015-04-28T00:00:00"/>
    <n v="18.27"/>
    <n v="37"/>
    <n v="881.74"/>
    <n v="40997"/>
    <s v="High"/>
    <s v="Low Risk"/>
    <s v="Discount Applied"/>
    <s v="Other"/>
    <n v="460"/>
  </r>
  <r>
    <n v="5780"/>
    <x v="4"/>
    <n v="0.04"/>
    <n v="212.6"/>
    <n v="110.2"/>
    <n v="2548"/>
    <s v="Wayne Bass"/>
    <s v="Delivery Truck"/>
    <s v="Home Office"/>
    <s v="Furniture"/>
    <s v="Tables"/>
    <s v="Jumbo Box"/>
    <x v="482"/>
    <n v="0.73"/>
    <s v="United States"/>
    <x v="0"/>
    <s v="California"/>
    <s v="Los Angeles"/>
    <n v="90068"/>
    <d v="2015-04-21T00:00:00"/>
    <d v="2015-04-25T00:00:00"/>
    <n v="-513.79042000000004"/>
    <n v="33"/>
    <n v="7384.18"/>
    <n v="40997"/>
    <s v="Low"/>
    <s v="Low Risk"/>
    <s v="Discount Applied"/>
    <s v="Other"/>
    <n v="45"/>
  </r>
  <r>
    <n v="4204"/>
    <x v="1"/>
    <n v="0.09"/>
    <n v="5.98"/>
    <n v="1.67"/>
    <n v="2548"/>
    <s v="Wayne Bass"/>
    <s v="Regular Air"/>
    <s v="Home Office"/>
    <s v="Office Supplies"/>
    <s v="Pens &amp; Art Supplies"/>
    <s v="Wrap Bag"/>
    <x v="773"/>
    <n v="0.51"/>
    <s v="United States"/>
    <x v="0"/>
    <s v="California"/>
    <s v="Los Angeles"/>
    <n v="90068"/>
    <d v="2015-06-04T00:00:00"/>
    <d v="2015-06-07T00:00:00"/>
    <n v="23.87"/>
    <n v="81"/>
    <n v="448.26"/>
    <n v="29889"/>
    <s v="High"/>
    <s v="Low Risk"/>
    <s v="Discount Applied"/>
    <s v="Other"/>
    <n v="682"/>
  </r>
  <r>
    <n v="23777"/>
    <x v="4"/>
    <n v="0.05"/>
    <n v="30.98"/>
    <n v="9.18"/>
    <n v="2549"/>
    <s v="Martha Bowers"/>
    <s v="Express Air"/>
    <s v="Home Office"/>
    <s v="Office Supplies"/>
    <s v="Paper"/>
    <s v="Small Box"/>
    <x v="768"/>
    <n v="0.4"/>
    <s v="United States"/>
    <x v="1"/>
    <s v="Ohio"/>
    <s v="Whitehall"/>
    <n v="43213"/>
    <d v="2015-04-21T00:00:00"/>
    <d v="2015-04-21T00:00:00"/>
    <n v="61.47"/>
    <n v="3"/>
    <n v="95.57"/>
    <n v="88657"/>
    <s v="High"/>
    <s v="Low Risk"/>
    <s v="Discount Applied"/>
    <s v="Other"/>
    <n v="1259"/>
  </r>
  <r>
    <n v="23778"/>
    <x v="4"/>
    <n v="0.05"/>
    <n v="22.99"/>
    <n v="8.99"/>
    <n v="2549"/>
    <s v="Martha Bowers"/>
    <s v="Regular Air"/>
    <s v="Home Office"/>
    <s v="Office Supplies"/>
    <s v="Pens &amp; Art Supplies"/>
    <s v="Small Pack"/>
    <x v="772"/>
    <n v="0.56999999999999995"/>
    <s v="United States"/>
    <x v="1"/>
    <s v="Ohio"/>
    <s v="Whitehall"/>
    <n v="43213"/>
    <d v="2015-04-21T00:00:00"/>
    <d v="2015-04-28T00:00:00"/>
    <n v="18.27"/>
    <n v="9"/>
    <n v="214.48"/>
    <n v="88657"/>
    <s v="High"/>
    <s v="Low Risk"/>
    <s v="Discount Applied"/>
    <s v="Other"/>
    <n v="954"/>
  </r>
  <r>
    <n v="23780"/>
    <x v="4"/>
    <n v="0.04"/>
    <n v="212.6"/>
    <n v="110.2"/>
    <n v="2549"/>
    <s v="Martha Bowers"/>
    <s v="Delivery Truck"/>
    <s v="Home Office"/>
    <s v="Furniture"/>
    <s v="Tables"/>
    <s v="Jumbo Box"/>
    <x v="482"/>
    <n v="0.73"/>
    <s v="United States"/>
    <x v="1"/>
    <s v="Ohio"/>
    <s v="Whitehall"/>
    <n v="43213"/>
    <d v="2015-04-21T00:00:00"/>
    <d v="2015-04-25T00:00:00"/>
    <n v="-513.79042000000004"/>
    <n v="8"/>
    <n v="1790.1"/>
    <n v="88657"/>
    <s v="Low"/>
    <s v="Low Risk"/>
    <s v="Discount Applied"/>
    <s v="Other"/>
    <n v="274"/>
  </r>
  <r>
    <n v="22204"/>
    <x v="1"/>
    <n v="0.09"/>
    <n v="5.98"/>
    <n v="1.67"/>
    <n v="2549"/>
    <s v="Martha Bowers"/>
    <s v="Regular Air"/>
    <s v="Home Office"/>
    <s v="Office Supplies"/>
    <s v="Pens &amp; Art Supplies"/>
    <s v="Wrap Bag"/>
    <x v="773"/>
    <n v="0.51"/>
    <s v="United States"/>
    <x v="1"/>
    <s v="Ohio"/>
    <s v="Whitehall"/>
    <n v="43213"/>
    <d v="2015-06-04T00:00:00"/>
    <d v="2015-06-07T00:00:00"/>
    <n v="35.805"/>
    <n v="20"/>
    <n v="110.68"/>
    <n v="88658"/>
    <s v="High"/>
    <s v="Low Risk"/>
    <s v="Discount Applied"/>
    <s v="Other"/>
    <n v="1199"/>
  </r>
  <r>
    <n v="24525"/>
    <x v="4"/>
    <n v="0"/>
    <n v="35.99"/>
    <n v="0.99"/>
    <n v="2551"/>
    <s v="Joan Bowers"/>
    <s v="Regular Air"/>
    <s v="Home Office"/>
    <s v="Technology"/>
    <s v="Telephones and Communication"/>
    <s v="Small Pack"/>
    <x v="771"/>
    <n v="0.35"/>
    <s v="United States"/>
    <x v="1"/>
    <s v="Pennsylvania"/>
    <s v="York"/>
    <n v="17403"/>
    <d v="2015-04-04T00:00:00"/>
    <d v="2015-04-11T00:00:00"/>
    <n v="265.96049999999997"/>
    <n v="12"/>
    <n v="385.45"/>
    <n v="88656"/>
    <s v="High"/>
    <s v="Low Risk"/>
    <s v="No Discount"/>
    <s v="High Profit Non-Standard Shipping"/>
    <n v="728"/>
  </r>
  <r>
    <n v="18130"/>
    <x v="3"/>
    <n v="0.03"/>
    <n v="12.53"/>
    <n v="7.17"/>
    <n v="2553"/>
    <s v="Virginia McNeill"/>
    <s v="Regular Air"/>
    <s v="Home Office"/>
    <s v="Office Supplies"/>
    <s v="Binders and Binder Accessories"/>
    <s v="Small Box"/>
    <x v="774"/>
    <n v="0.38"/>
    <s v="United States"/>
    <x v="2"/>
    <s v="Wisconsin"/>
    <s v="Kenosha"/>
    <n v="53142"/>
    <d v="2015-02-12T00:00:00"/>
    <d v="2015-02-13T00:00:00"/>
    <n v="-20.320500000000003"/>
    <n v="1"/>
    <n v="19.32"/>
    <n v="86528"/>
    <s v="Low"/>
    <s v="Low Risk"/>
    <s v="Discount Applied"/>
    <s v="Other"/>
    <n v="1820"/>
  </r>
  <r>
    <n v="23666"/>
    <x v="4"/>
    <n v="0.1"/>
    <n v="2.6"/>
    <n v="2.4"/>
    <n v="2555"/>
    <s v="Karl Knowles"/>
    <s v="Regular Air"/>
    <s v="Home Office"/>
    <s v="Office Supplies"/>
    <s v="Pens &amp; Art Supplies"/>
    <s v="Wrap Bag"/>
    <x v="371"/>
    <n v="0.57999999999999996"/>
    <s v="United States"/>
    <x v="2"/>
    <s v="Wisconsin"/>
    <s v="Madison"/>
    <n v="53711"/>
    <d v="2015-01-09T00:00:00"/>
    <d v="2015-01-14T00:00:00"/>
    <n v="-88.039999999999992"/>
    <n v="12"/>
    <n v="30.1"/>
    <n v="86527"/>
    <s v="Low"/>
    <s v="Low Risk"/>
    <s v="Discount Applied"/>
    <s v="Other"/>
    <n v="1713"/>
  </r>
  <r>
    <n v="23583"/>
    <x v="2"/>
    <n v="0"/>
    <n v="12.97"/>
    <n v="1.49"/>
    <n v="2555"/>
    <s v="Karl Knowles"/>
    <s v="Regular Air"/>
    <s v="Home Office"/>
    <s v="Office Supplies"/>
    <s v="Binders and Binder Accessories"/>
    <s v="Small Box"/>
    <x v="513"/>
    <n v="0.35"/>
    <s v="United States"/>
    <x v="2"/>
    <s v="Wisconsin"/>
    <s v="Madison"/>
    <n v="53711"/>
    <d v="2015-02-02T00:00:00"/>
    <d v="2015-02-03T00:00:00"/>
    <n v="180.23489999999998"/>
    <n v="19"/>
    <n v="261.20999999999998"/>
    <n v="86529"/>
    <s v="High"/>
    <s v="Low Risk"/>
    <s v="No Discount"/>
    <s v="High Profit Non-Standard Shipping"/>
    <n v="879"/>
  </r>
  <r>
    <n v="23584"/>
    <x v="2"/>
    <n v="0.06"/>
    <n v="4.91"/>
    <n v="0.5"/>
    <n v="2555"/>
    <s v="Karl Knowles"/>
    <s v="Regular Air"/>
    <s v="Home Office"/>
    <s v="Office Supplies"/>
    <s v="Labels"/>
    <s v="Small Box"/>
    <x v="550"/>
    <n v="0.36"/>
    <s v="United States"/>
    <x v="2"/>
    <s v="Wisconsin"/>
    <s v="Madison"/>
    <n v="53711"/>
    <d v="2015-02-02T00:00:00"/>
    <d v="2015-02-02T00:00:00"/>
    <n v="29.525099999999998"/>
    <n v="9"/>
    <n v="42.79"/>
    <n v="86529"/>
    <s v="High"/>
    <s v="Low Risk"/>
    <s v="Discount Applied"/>
    <s v="Other"/>
    <n v="1593"/>
  </r>
  <r>
    <n v="19840"/>
    <x v="1"/>
    <n v="0.03"/>
    <n v="160.97999999999999"/>
    <n v="30"/>
    <n v="2561"/>
    <s v="Laurie Moon"/>
    <s v="Delivery Truck"/>
    <s v="Home Office"/>
    <s v="Furniture"/>
    <s v="Chairs &amp; Chairmats"/>
    <s v="Jumbo Drum"/>
    <x v="48"/>
    <n v="0.62"/>
    <s v="United States"/>
    <x v="1"/>
    <s v="New York"/>
    <s v="Ossining"/>
    <n v="10562"/>
    <d v="2015-03-22T00:00:00"/>
    <d v="2015-03-25T00:00:00"/>
    <n v="1261.4718"/>
    <n v="11"/>
    <n v="1828.22"/>
    <n v="86465"/>
    <s v="High"/>
    <s v="Low Risk"/>
    <s v="Discount Applied"/>
    <s v="Other"/>
    <n v="265"/>
  </r>
  <r>
    <n v="23161"/>
    <x v="1"/>
    <n v="7.0000000000000007E-2"/>
    <n v="3.98"/>
    <n v="5.26"/>
    <n v="2561"/>
    <s v="Laurie Moon"/>
    <s v="Regular Air"/>
    <s v="Home Office"/>
    <s v="Office Supplies"/>
    <s v="Binders and Binder Accessories"/>
    <s v="Small Box"/>
    <x v="600"/>
    <n v="0.38"/>
    <s v="United States"/>
    <x v="1"/>
    <s v="New York"/>
    <s v="Ossining"/>
    <n v="10562"/>
    <d v="2015-04-08T00:00:00"/>
    <d v="2015-04-10T00:00:00"/>
    <n v="-59.963760000000001"/>
    <n v="7"/>
    <n v="29.77"/>
    <n v="86466"/>
    <s v="Low"/>
    <s v="Low Risk"/>
    <s v="Discount Applied"/>
    <s v="Other"/>
    <n v="1719"/>
  </r>
  <r>
    <n v="23162"/>
    <x v="1"/>
    <n v="7.0000000000000007E-2"/>
    <n v="12.22"/>
    <n v="2.85"/>
    <n v="2561"/>
    <s v="Laurie Moon"/>
    <s v="Regular Air"/>
    <s v="Home Office"/>
    <s v="Furniture"/>
    <s v="Office Furnishings"/>
    <s v="Small Pack"/>
    <x v="775"/>
    <n v="0.55000000000000004"/>
    <s v="United States"/>
    <x v="1"/>
    <s v="New York"/>
    <s v="Ossining"/>
    <n v="10562"/>
    <d v="2015-04-08T00:00:00"/>
    <d v="2015-04-08T00:00:00"/>
    <n v="89.4148"/>
    <n v="12"/>
    <n v="147.19"/>
    <n v="86466"/>
    <s v="High"/>
    <s v="Low Risk"/>
    <s v="Discount Applied"/>
    <s v="Other"/>
    <n v="1093"/>
  </r>
  <r>
    <n v="22374"/>
    <x v="1"/>
    <n v="0.08"/>
    <n v="4.55"/>
    <n v="1.49"/>
    <n v="2563"/>
    <s v="Karen Warren"/>
    <s v="Regular Air"/>
    <s v="Home Office"/>
    <s v="Office Supplies"/>
    <s v="Binders and Binder Accessories"/>
    <s v="Small Box"/>
    <x v="516"/>
    <n v="0.35"/>
    <s v="United States"/>
    <x v="2"/>
    <s v="Minnesota"/>
    <s v="Fridley"/>
    <n v="55432"/>
    <d v="2015-04-08T00:00:00"/>
    <d v="2015-04-09T00:00:00"/>
    <n v="27.0273"/>
    <n v="9"/>
    <n v="39.17"/>
    <n v="91447"/>
    <s v="High"/>
    <s v="Low Risk"/>
    <s v="Discount Applied"/>
    <s v="Other"/>
    <n v="1627"/>
  </r>
  <r>
    <n v="25095"/>
    <x v="2"/>
    <n v="0"/>
    <n v="4.37"/>
    <n v="5.15"/>
    <n v="2570"/>
    <s v="Yvonne Stephens"/>
    <s v="Regular Air"/>
    <s v="Home Office"/>
    <s v="Office Supplies"/>
    <s v="Appliances"/>
    <s v="Small Box"/>
    <x v="358"/>
    <n v="0.59"/>
    <s v="United States"/>
    <x v="0"/>
    <s v="California"/>
    <s v="Davis"/>
    <n v="95616"/>
    <d v="2015-04-25T00:00:00"/>
    <d v="2015-04-27T00:00:00"/>
    <n v="-150.2604"/>
    <n v="19"/>
    <n v="87.85"/>
    <n v="90327"/>
    <s v="Low"/>
    <s v="Low Risk"/>
    <s v="No Discount"/>
    <s v="Other"/>
    <n v="1295"/>
  </r>
  <r>
    <n v="25096"/>
    <x v="2"/>
    <n v="0.01"/>
    <n v="500.98"/>
    <n v="56"/>
    <n v="2570"/>
    <s v="Yvonne Stephens"/>
    <s v="Delivery Truck"/>
    <s v="Home Office"/>
    <s v="Furniture"/>
    <s v="Chairs &amp; Chairmats"/>
    <s v="Jumbo Drum"/>
    <x v="1"/>
    <n v="0.6"/>
    <s v="United States"/>
    <x v="0"/>
    <s v="California"/>
    <s v="Davis"/>
    <n v="95616"/>
    <d v="2015-04-25T00:00:00"/>
    <d v="2015-04-26T00:00:00"/>
    <n v="4899.1288000000004"/>
    <n v="14"/>
    <n v="7429.63"/>
    <n v="90327"/>
    <s v="High"/>
    <s v="Low Risk"/>
    <s v="Discount Applied"/>
    <s v="Other"/>
    <n v="44"/>
  </r>
  <r>
    <n v="25097"/>
    <x v="2"/>
    <n v="0.02"/>
    <n v="12.58"/>
    <n v="5.16"/>
    <n v="2570"/>
    <s v="Yvonne Stephens"/>
    <s v="Regular Air"/>
    <s v="Home Office"/>
    <s v="Furniture"/>
    <s v="Office Furnishings"/>
    <s v="Small Box"/>
    <x v="776"/>
    <n v="0.43"/>
    <s v="United States"/>
    <x v="0"/>
    <s v="California"/>
    <s v="Davis"/>
    <n v="95616"/>
    <d v="2015-04-25T00:00:00"/>
    <d v="2015-04-25T00:00:00"/>
    <n v="44.712000000000003"/>
    <n v="18"/>
    <n v="224.29"/>
    <n v="90327"/>
    <s v="High"/>
    <s v="Low Risk"/>
    <s v="Discount Applied"/>
    <s v="Other"/>
    <n v="941"/>
  </r>
  <r>
    <n v="25098"/>
    <x v="2"/>
    <n v="0.1"/>
    <n v="7.7"/>
    <n v="3.68"/>
    <n v="2570"/>
    <s v="Yvonne Stephens"/>
    <s v="Regular Air"/>
    <s v="Home Office"/>
    <s v="Furniture"/>
    <s v="Office Furnishings"/>
    <s v="Wrap Bag"/>
    <x v="777"/>
    <n v="0.52"/>
    <s v="United States"/>
    <x v="0"/>
    <s v="California"/>
    <s v="Davis"/>
    <n v="95616"/>
    <d v="2015-04-25T00:00:00"/>
    <d v="2015-04-26T00:00:00"/>
    <n v="-22.626000000000001"/>
    <n v="7"/>
    <n v="51.2"/>
    <n v="90327"/>
    <s v="Low"/>
    <s v="Low Risk"/>
    <s v="Discount Applied"/>
    <s v="Other"/>
    <n v="1527"/>
  </r>
  <r>
    <n v="7096"/>
    <x v="2"/>
    <n v="0.01"/>
    <n v="500.98"/>
    <n v="56"/>
    <n v="2571"/>
    <s v="Rosemary O'Brien"/>
    <s v="Delivery Truck"/>
    <s v="Home Office"/>
    <s v="Furniture"/>
    <s v="Chairs &amp; Chairmats"/>
    <s v="Jumbo Drum"/>
    <x v="1"/>
    <n v="0.6"/>
    <s v="United States"/>
    <x v="1"/>
    <s v="New York"/>
    <s v="New York City"/>
    <n v="10165"/>
    <d v="2015-04-25T00:00:00"/>
    <d v="2015-04-26T00:00:00"/>
    <n v="4260.1120000000001"/>
    <n v="56"/>
    <n v="29718.53"/>
    <n v="50656"/>
    <s v="High"/>
    <s v="Low Risk"/>
    <s v="Discount Applied"/>
    <s v="Other"/>
    <n v="4"/>
  </r>
  <r>
    <n v="7098"/>
    <x v="2"/>
    <n v="0.1"/>
    <n v="7.7"/>
    <n v="3.68"/>
    <n v="2571"/>
    <s v="Rosemary O'Brien"/>
    <s v="Regular Air"/>
    <s v="Home Office"/>
    <s v="Furniture"/>
    <s v="Office Furnishings"/>
    <s v="Wrap Bag"/>
    <x v="777"/>
    <n v="0.52"/>
    <s v="United States"/>
    <x v="1"/>
    <s v="New York"/>
    <s v="New York City"/>
    <n v="10165"/>
    <d v="2015-04-25T00:00:00"/>
    <d v="2015-04-26T00:00:00"/>
    <n v="-25.14"/>
    <n v="27"/>
    <n v="197.48"/>
    <n v="50656"/>
    <s v="Low"/>
    <s v="Low Risk"/>
    <s v="Discount Applied"/>
    <s v="Other"/>
    <n v="993"/>
  </r>
  <r>
    <n v="20938"/>
    <x v="4"/>
    <n v="0.04"/>
    <n v="8.6"/>
    <n v="6.19"/>
    <n v="2578"/>
    <s v="Kent Gill"/>
    <s v="Regular Air"/>
    <s v="Home Office"/>
    <s v="Office Supplies"/>
    <s v="Binders and Binder Accessories"/>
    <s v="Small Box"/>
    <x v="331"/>
    <n v="0.38"/>
    <s v="United States"/>
    <x v="3"/>
    <s v="Alabama"/>
    <s v="Opelika"/>
    <n v="36801"/>
    <d v="2015-05-02T00:00:00"/>
    <d v="2015-05-04T00:00:00"/>
    <n v="309.71159999999998"/>
    <n v="5"/>
    <n v="46.85"/>
    <n v="88298"/>
    <s v="High"/>
    <s v="Low Risk"/>
    <s v="Discount Applied"/>
    <s v="Other"/>
    <n v="1559"/>
  </r>
  <r>
    <n v="20939"/>
    <x v="4"/>
    <n v="0.01"/>
    <n v="3.58"/>
    <n v="1.63"/>
    <n v="2578"/>
    <s v="Kent Gill"/>
    <s v="Regular Air"/>
    <s v="Home Office"/>
    <s v="Office Supplies"/>
    <s v="Rubber Bands"/>
    <s v="Wrap Bag"/>
    <x v="6"/>
    <n v="0.36"/>
    <s v="United States"/>
    <x v="3"/>
    <s v="Alabama"/>
    <s v="Opelika"/>
    <n v="36801"/>
    <d v="2015-05-02T00:00:00"/>
    <d v="2015-05-06T00:00:00"/>
    <n v="-128.85599999999999"/>
    <n v="26"/>
    <n v="93.57"/>
    <n v="88298"/>
    <s v="Low"/>
    <s v="Low Risk"/>
    <s v="Discount Applied"/>
    <s v="Other"/>
    <n v="1270"/>
  </r>
  <r>
    <n v="20940"/>
    <x v="4"/>
    <n v="0.08"/>
    <n v="105.49"/>
    <n v="41.64"/>
    <n v="2578"/>
    <s v="Kent Gill"/>
    <s v="Delivery Truck"/>
    <s v="Home Office"/>
    <s v="Furniture"/>
    <s v="Tables"/>
    <s v="Jumbo Box"/>
    <x v="778"/>
    <n v="0.75"/>
    <s v="United States"/>
    <x v="3"/>
    <s v="Alabama"/>
    <s v="Opelika"/>
    <n v="36801"/>
    <d v="2015-05-02T00:00:00"/>
    <d v="2015-05-09T00:00:00"/>
    <n v="-36.945999999999998"/>
    <n v="34"/>
    <n v="2694.49"/>
    <n v="88298"/>
    <s v="Low"/>
    <s v="Low Risk"/>
    <s v="Discount Applied"/>
    <s v="Other"/>
    <n v="175"/>
  </r>
  <r>
    <n v="23705"/>
    <x v="0"/>
    <n v="0.09"/>
    <n v="212.6"/>
    <n v="52.2"/>
    <n v="2579"/>
    <s v="Marshall Sutherland"/>
    <s v="Delivery Truck"/>
    <s v="Home Office"/>
    <s v="Furniture"/>
    <s v="Tables"/>
    <s v="Jumbo Box"/>
    <x v="482"/>
    <n v="0.64"/>
    <s v="United States"/>
    <x v="3"/>
    <s v="Alabama"/>
    <s v="Phenix City"/>
    <n v="36869"/>
    <d v="2015-01-03T00:00:00"/>
    <d v="2015-01-04T00:00:00"/>
    <n v="-274.49799999999999"/>
    <n v="1"/>
    <n v="174.5"/>
    <n v="88296"/>
    <s v="Low"/>
    <s v="Low Risk"/>
    <s v="Discount Applied"/>
    <s v="Other"/>
    <n v="1030"/>
  </r>
  <r>
    <n v="22508"/>
    <x v="3"/>
    <n v="7.0000000000000007E-2"/>
    <n v="1.76"/>
    <n v="4.8600000000000003"/>
    <n v="2579"/>
    <s v="Marshall Sutherland"/>
    <s v="Regular Air"/>
    <s v="Home Office"/>
    <s v="Furniture"/>
    <s v="Office Furnishings"/>
    <s v="Small Box"/>
    <x v="620"/>
    <n v="0.41"/>
    <s v="United States"/>
    <x v="3"/>
    <s v="Alabama"/>
    <s v="Phenix City"/>
    <n v="36869"/>
    <d v="2015-01-17T00:00:00"/>
    <d v="2015-01-17T00:00:00"/>
    <n v="0.58800000000001096"/>
    <n v="15"/>
    <n v="26.01"/>
    <n v="88297"/>
    <s v="High"/>
    <s v="Low Risk"/>
    <s v="Discount Applied"/>
    <s v="Other"/>
    <n v="1758"/>
  </r>
  <r>
    <n v="19123"/>
    <x v="3"/>
    <n v="0.04"/>
    <n v="510.14"/>
    <n v="14.7"/>
    <n v="2583"/>
    <s v="Wendy Pridgen Pearce"/>
    <s v="Delivery Truck"/>
    <s v="Home Office"/>
    <s v="Technology"/>
    <s v="Office Machines"/>
    <s v="Jumbo Drum"/>
    <x v="779"/>
    <n v="0.56000000000000005"/>
    <s v="United States"/>
    <x v="2"/>
    <s v="Michigan"/>
    <s v="Holland"/>
    <n v="49423"/>
    <d v="2015-06-07T00:00:00"/>
    <d v="2015-06-09T00:00:00"/>
    <n v="-251.40390000000002"/>
    <n v="3"/>
    <n v="1527.97"/>
    <n v="89657"/>
    <s v="Low"/>
    <s v="Low Risk"/>
    <s v="Discount Applied"/>
    <s v="Other"/>
    <n v="309"/>
  </r>
  <r>
    <n v="19124"/>
    <x v="3"/>
    <n v="0"/>
    <n v="4.76"/>
    <n v="3.01"/>
    <n v="2583"/>
    <s v="Wendy Pridgen Pearce"/>
    <s v="Regular Air"/>
    <s v="Home Office"/>
    <s v="Office Supplies"/>
    <s v="Paper"/>
    <s v="Wrap Bag"/>
    <x v="780"/>
    <n v="0.36"/>
    <s v="United States"/>
    <x v="2"/>
    <s v="Michigan"/>
    <s v="Holland"/>
    <n v="49423"/>
    <d v="2015-06-07T00:00:00"/>
    <d v="2015-06-09T00:00:00"/>
    <n v="-2.3450000000000002"/>
    <n v="23"/>
    <n v="110.86"/>
    <n v="89657"/>
    <s v="Low"/>
    <s v="Low Risk"/>
    <s v="No Discount"/>
    <s v="Other"/>
    <n v="1195"/>
  </r>
  <r>
    <n v="19134"/>
    <x v="2"/>
    <n v="0.04"/>
    <n v="6.3"/>
    <n v="0.5"/>
    <n v="2584"/>
    <s v="Seth Matthews"/>
    <s v="Regular Air"/>
    <s v="Home Office"/>
    <s v="Office Supplies"/>
    <s v="Labels"/>
    <s v="Small Box"/>
    <x v="421"/>
    <n v="0.39"/>
    <s v="United States"/>
    <x v="2"/>
    <s v="Michigan"/>
    <s v="Inkster"/>
    <n v="48141"/>
    <d v="2015-06-09T00:00:00"/>
    <d v="2015-06-11T00:00:00"/>
    <n v="67.606200000000001"/>
    <n v="15"/>
    <n v="97.98"/>
    <n v="89658"/>
    <s v="High"/>
    <s v="Low Risk"/>
    <s v="Discount Applied"/>
    <s v="Other"/>
    <n v="1251"/>
  </r>
  <r>
    <n v="20976"/>
    <x v="3"/>
    <n v="0.01"/>
    <n v="6.48"/>
    <n v="6.57"/>
    <n v="2587"/>
    <s v="Eugene H Walsh"/>
    <s v="Express Air"/>
    <s v="Home Office"/>
    <s v="Office Supplies"/>
    <s v="Paper"/>
    <s v="Small Box"/>
    <x v="781"/>
    <n v="0.37"/>
    <s v="United States"/>
    <x v="2"/>
    <s v="Wisconsin"/>
    <s v="Manitowoc"/>
    <n v="54220"/>
    <d v="2015-02-28T00:00:00"/>
    <d v="2015-02-28T00:00:00"/>
    <n v="-46.5244"/>
    <n v="18"/>
    <n v="127.83"/>
    <n v="91166"/>
    <s v="Low"/>
    <s v="Low Risk"/>
    <s v="Discount Applied"/>
    <s v="Other"/>
    <n v="1142"/>
  </r>
  <r>
    <n v="20810"/>
    <x v="1"/>
    <n v="0.02"/>
    <n v="22.72"/>
    <n v="8.99"/>
    <n v="2587"/>
    <s v="Eugene H Walsh"/>
    <s v="Regular Air"/>
    <s v="Home Office"/>
    <s v="Furniture"/>
    <s v="Office Furnishings"/>
    <s v="Small Pack"/>
    <x v="275"/>
    <n v="0.44"/>
    <s v="United States"/>
    <x v="2"/>
    <s v="Wisconsin"/>
    <s v="Manitowoc"/>
    <n v="54220"/>
    <d v="2015-06-26T00:00:00"/>
    <d v="2015-06-26T00:00:00"/>
    <n v="200.01719999999997"/>
    <n v="12"/>
    <n v="289.88"/>
    <n v="91167"/>
    <s v="High"/>
    <s v="Low Risk"/>
    <s v="Discount Applied"/>
    <s v="Other"/>
    <n v="833"/>
  </r>
  <r>
    <n v="22275"/>
    <x v="4"/>
    <n v="0.02"/>
    <n v="419.19"/>
    <n v="19.989999999999998"/>
    <n v="2593"/>
    <s v="Anne Schultz"/>
    <s v="Regular Air"/>
    <s v="Home Office"/>
    <s v="Office Supplies"/>
    <s v="Storage &amp; Organization"/>
    <s v="Small Box"/>
    <x v="260"/>
    <n v="0.57999999999999996"/>
    <s v="United States"/>
    <x v="3"/>
    <s v="Georgia"/>
    <s v="Athens"/>
    <n v="30605"/>
    <d v="2015-04-17T00:00:00"/>
    <d v="2015-04-17T00:00:00"/>
    <n v="-39.606000000000002"/>
    <n v="10"/>
    <n v="4354.55"/>
    <n v="87772"/>
    <s v="Low"/>
    <s v="Low Risk"/>
    <s v="Discount Applied"/>
    <s v="Other"/>
    <n v="110"/>
  </r>
  <r>
    <n v="23765"/>
    <x v="4"/>
    <n v="0.01"/>
    <n v="85.99"/>
    <n v="0.99"/>
    <n v="2593"/>
    <s v="Anne Schultz"/>
    <s v="Regular Air"/>
    <s v="Home Office"/>
    <s v="Technology"/>
    <s v="Telephones and Communication"/>
    <s v="Wrap Bag"/>
    <x v="163"/>
    <n v="0.85"/>
    <s v="United States"/>
    <x v="3"/>
    <s v="Georgia"/>
    <s v="Athens"/>
    <n v="30605"/>
    <d v="2015-03-12T00:00:00"/>
    <d v="2015-03-17T00:00:00"/>
    <n v="311.72999999999996"/>
    <n v="2"/>
    <n v="146.16999999999999"/>
    <n v="87773"/>
    <s v="High"/>
    <s v="Low Risk"/>
    <s v="Discount Applied"/>
    <s v="Other"/>
    <n v="1095"/>
  </r>
  <r>
    <n v="19859"/>
    <x v="4"/>
    <n v="0.05"/>
    <n v="5.74"/>
    <n v="5.3"/>
    <n v="2601"/>
    <s v="Malcolm French"/>
    <s v="Regular Air"/>
    <s v="Home Office"/>
    <s v="Office Supplies"/>
    <s v="Scissors, Rulers and Trimmers"/>
    <s v="Small Pack"/>
    <x v="782"/>
    <n v="0.55000000000000004"/>
    <s v="United States"/>
    <x v="1"/>
    <s v="New Hampshire"/>
    <s v="Merrimack"/>
    <n v="3054"/>
    <d v="2015-03-21T00:00:00"/>
    <d v="2015-03-26T00:00:00"/>
    <n v="-50.75"/>
    <n v="7"/>
    <n v="42.02"/>
    <n v="87382"/>
    <s v="Low"/>
    <s v="Low Risk"/>
    <s v="Discount Applied"/>
    <s v="Other"/>
    <n v="1604"/>
  </r>
  <r>
    <n v="20849"/>
    <x v="2"/>
    <n v="7.0000000000000007E-2"/>
    <n v="200.99"/>
    <n v="4.2"/>
    <n v="2603"/>
    <s v="Penny Leach"/>
    <s v="Regular Air"/>
    <s v="Home Office"/>
    <s v="Technology"/>
    <s v="Telephones and Communication"/>
    <s v="Small Box"/>
    <x v="186"/>
    <n v="0.59"/>
    <s v="United States"/>
    <x v="1"/>
    <s v="New Jersey"/>
    <s v="Hackensack"/>
    <n v="7601"/>
    <d v="2015-04-05T00:00:00"/>
    <d v="2015-04-06T00:00:00"/>
    <n v="2225.0761200000002"/>
    <n v="22"/>
    <n v="3705.14"/>
    <n v="87383"/>
    <s v="High"/>
    <s v="Low Risk"/>
    <s v="Discount Applied"/>
    <s v="Other"/>
    <n v="133"/>
  </r>
  <r>
    <n v="20850"/>
    <x v="2"/>
    <n v="0.01"/>
    <n v="297.48"/>
    <n v="18.059999999999999"/>
    <n v="2604"/>
    <s v="Gina Curry"/>
    <s v="Delivery Truck"/>
    <s v="Home Office"/>
    <s v="Technology"/>
    <s v="Office Machines"/>
    <s v="Jumbo Drum"/>
    <x v="192"/>
    <n v="0.6"/>
    <s v="United States"/>
    <x v="1"/>
    <s v="New Jersey"/>
    <s v="Iselin"/>
    <n v="8830"/>
    <d v="2015-04-05T00:00:00"/>
    <d v="2015-04-06T00:00:00"/>
    <n v="-338.18083200000001"/>
    <n v="3"/>
    <n v="945.36"/>
    <n v="87383"/>
    <s v="Low"/>
    <s v="Low Risk"/>
    <s v="Discount Applied"/>
    <s v="Other"/>
    <n v="435"/>
  </r>
  <r>
    <n v="18046"/>
    <x v="0"/>
    <n v="0.09"/>
    <n v="5.4"/>
    <n v="7.78"/>
    <n v="2610"/>
    <s v="Tommy Lutz"/>
    <s v="Regular Air"/>
    <s v="Home Office"/>
    <s v="Office Supplies"/>
    <s v="Binders and Binder Accessories"/>
    <s v="Small Box"/>
    <x v="97"/>
    <n v="0.37"/>
    <s v="United States"/>
    <x v="0"/>
    <s v="California"/>
    <s v="Davis"/>
    <n v="95616"/>
    <d v="2015-05-16T00:00:00"/>
    <d v="2015-05-17T00:00:00"/>
    <n v="-136.25200000000001"/>
    <n v="9"/>
    <n v="49.24"/>
    <n v="86118"/>
    <s v="Low"/>
    <s v="Low Risk"/>
    <s v="Discount Applied"/>
    <s v="Other"/>
    <n v="1539"/>
  </r>
  <r>
    <n v="19971"/>
    <x v="4"/>
    <n v="0.02"/>
    <n v="50.98"/>
    <n v="13.66"/>
    <n v="2613"/>
    <s v="Anthony Stanley"/>
    <s v="Express Air"/>
    <s v="Home Office"/>
    <s v="Office Supplies"/>
    <s v="Appliances"/>
    <s v="Small Box"/>
    <x v="783"/>
    <n v="0.57999999999999996"/>
    <s v="United States"/>
    <x v="1"/>
    <s v="New Jersey"/>
    <s v="Fords"/>
    <n v="8863"/>
    <d v="2015-01-24T00:00:00"/>
    <d v="2015-01-24T00:00:00"/>
    <n v="-25.76"/>
    <n v="1"/>
    <n v="68.45"/>
    <n v="86119"/>
    <s v="Low"/>
    <s v="Low Risk"/>
    <s v="Discount Applied"/>
    <s v="Other"/>
    <n v="1401"/>
  </r>
  <r>
    <n v="25962"/>
    <x v="2"/>
    <n v="0"/>
    <n v="2.6"/>
    <n v="2.4"/>
    <n v="2616"/>
    <s v="Laurence Hull"/>
    <s v="Regular Air"/>
    <s v="Home Office"/>
    <s v="Office Supplies"/>
    <s v="Pens &amp; Art Supplies"/>
    <s v="Wrap Bag"/>
    <x v="371"/>
    <n v="0.57999999999999996"/>
    <s v="United States"/>
    <x v="2"/>
    <s v="Michigan"/>
    <s v="Portage"/>
    <n v="49002"/>
    <d v="2015-03-11T00:00:00"/>
    <d v="2015-03-13T00:00:00"/>
    <n v="-45.21"/>
    <n v="16"/>
    <n v="44.75"/>
    <n v="91495"/>
    <s v="Low"/>
    <s v="Low Risk"/>
    <s v="No Discount"/>
    <s v="Other"/>
    <n v="1578"/>
  </r>
  <r>
    <n v="25478"/>
    <x v="1"/>
    <n v="0.1"/>
    <n v="3.25"/>
    <n v="49"/>
    <n v="2617"/>
    <s v="Gerald Crabtree"/>
    <s v="Regular Air"/>
    <s v="Home Office"/>
    <s v="Office Supplies"/>
    <s v="Appliances"/>
    <s v="Large Box"/>
    <x v="648"/>
    <n v="0.56000000000000005"/>
    <s v="United States"/>
    <x v="2"/>
    <s v="South Dakota"/>
    <s v="Aberdeen"/>
    <n v="57401"/>
    <d v="2015-06-27T00:00:00"/>
    <d v="2015-06-28T00:00:00"/>
    <n v="-286.245"/>
    <n v="6"/>
    <n v="40.69"/>
    <n v="91496"/>
    <s v="Low"/>
    <s v="Low Risk"/>
    <s v="Discount Applied"/>
    <s v="Other"/>
    <n v="1614"/>
  </r>
  <r>
    <n v="6585"/>
    <x v="3"/>
    <n v="0.1"/>
    <n v="7.64"/>
    <n v="1.39"/>
    <n v="2618"/>
    <s v="Amy Hamrick Melvin"/>
    <s v="Regular Air"/>
    <s v="Home Office"/>
    <s v="Office Supplies"/>
    <s v="Envelopes"/>
    <s v="Small Box"/>
    <x v="784"/>
    <n v="0.36"/>
    <s v="United States"/>
    <x v="1"/>
    <s v="New York"/>
    <s v="New York City"/>
    <n v="10004"/>
    <d v="2015-01-17T00:00:00"/>
    <d v="2015-01-19T00:00:00"/>
    <n v="16.12"/>
    <n v="18"/>
    <n v="130.11000000000001"/>
    <n v="46884"/>
    <s v="High"/>
    <s v="Low Risk"/>
    <s v="Discount Applied"/>
    <s v="Other"/>
    <n v="1134"/>
  </r>
  <r>
    <n v="6586"/>
    <x v="3"/>
    <n v="0"/>
    <n v="125.99"/>
    <n v="2.5"/>
    <n v="2618"/>
    <s v="Amy Hamrick Melvin"/>
    <s v="Regular Air"/>
    <s v="Home Office"/>
    <s v="Technology"/>
    <s v="Telephones and Communication"/>
    <s v="Small Box"/>
    <x v="785"/>
    <n v="0.59"/>
    <s v="United States"/>
    <x v="1"/>
    <s v="New York"/>
    <s v="New York City"/>
    <n v="10004"/>
    <d v="2015-01-17T00:00:00"/>
    <d v="2015-01-19T00:00:00"/>
    <n v="-815.90079999999989"/>
    <n v="3"/>
    <n v="337.34"/>
    <n v="46884"/>
    <s v="Low"/>
    <s v="Low Risk"/>
    <s v="No Discount"/>
    <s v="Other"/>
    <n v="783"/>
  </r>
  <r>
    <n v="6587"/>
    <x v="3"/>
    <n v="0.1"/>
    <n v="11.55"/>
    <n v="2.36"/>
    <n v="2618"/>
    <s v="Amy Hamrick Melvin"/>
    <s v="Regular Air"/>
    <s v="Home Office"/>
    <s v="Office Supplies"/>
    <s v="Pens &amp; Art Supplies"/>
    <s v="Wrap Bag"/>
    <x v="99"/>
    <n v="0.55000000000000004"/>
    <s v="United States"/>
    <x v="1"/>
    <s v="New York"/>
    <s v="New York City"/>
    <n v="10004"/>
    <d v="2015-01-17T00:00:00"/>
    <d v="2015-01-18T00:00:00"/>
    <n v="15.808000000000003"/>
    <n v="25"/>
    <n v="280.43"/>
    <n v="46884"/>
    <s v="High"/>
    <s v="Low Risk"/>
    <s v="Discount Applied"/>
    <s v="Other"/>
    <n v="849"/>
  </r>
  <r>
    <n v="4788"/>
    <x v="0"/>
    <n v="0.05"/>
    <n v="4.84"/>
    <n v="0.71"/>
    <n v="2618"/>
    <s v="Amy Hamrick Melvin"/>
    <s v="Express Air"/>
    <s v="Home Office"/>
    <s v="Office Supplies"/>
    <s v="Pens &amp; Art Supplies"/>
    <s v="Wrap Bag"/>
    <x v="525"/>
    <n v="0.52"/>
    <s v="United States"/>
    <x v="1"/>
    <s v="New York"/>
    <s v="New York City"/>
    <n v="10004"/>
    <d v="2015-03-23T00:00:00"/>
    <d v="2015-03-23T00:00:00"/>
    <n v="29.17"/>
    <n v="20"/>
    <n v="103.39"/>
    <n v="34017"/>
    <s v="High"/>
    <s v="Low Risk"/>
    <s v="Discount Applied"/>
    <s v="Other"/>
    <n v="1219"/>
  </r>
  <r>
    <n v="4789"/>
    <x v="0"/>
    <n v="0.01"/>
    <n v="14.98"/>
    <n v="7.69"/>
    <n v="2618"/>
    <s v="Amy Hamrick Melvin"/>
    <s v="Regular Air"/>
    <s v="Home Office"/>
    <s v="Office Supplies"/>
    <s v="Storage &amp; Organization"/>
    <s v="Small Box"/>
    <x v="607"/>
    <n v="0.56999999999999995"/>
    <s v="United States"/>
    <x v="1"/>
    <s v="New York"/>
    <s v="New York City"/>
    <n v="10004"/>
    <d v="2015-03-23T00:00:00"/>
    <d v="2015-03-25T00:00:00"/>
    <n v="-48.97"/>
    <n v="28"/>
    <n v="435.39"/>
    <n v="34017"/>
    <s v="Low"/>
    <s v="Low Risk"/>
    <s v="Discount Applied"/>
    <s v="Other"/>
    <n v="689"/>
  </r>
  <r>
    <n v="7452"/>
    <x v="2"/>
    <n v="0.1"/>
    <n v="20.27"/>
    <n v="3.99"/>
    <n v="2618"/>
    <s v="Amy Hamrick Melvin"/>
    <s v="Regular Air"/>
    <s v="Home Office"/>
    <s v="Office Supplies"/>
    <s v="Appliances"/>
    <s v="Small Box"/>
    <x v="535"/>
    <n v="0.56999999999999995"/>
    <s v="United States"/>
    <x v="1"/>
    <s v="New York"/>
    <s v="New York City"/>
    <n v="10004"/>
    <d v="2015-03-23T00:00:00"/>
    <d v="2015-03-24T00:00:00"/>
    <n v="84.05"/>
    <n v="53"/>
    <n v="1051.52"/>
    <n v="53153"/>
    <s v="High"/>
    <s v="Low Risk"/>
    <s v="Discount Applied"/>
    <s v="Other"/>
    <n v="407"/>
  </r>
  <r>
    <n v="22788"/>
    <x v="0"/>
    <n v="0.05"/>
    <n v="4.84"/>
    <n v="0.71"/>
    <n v="2619"/>
    <s v="Brandon E Shepherd"/>
    <s v="Express Air"/>
    <s v="Home Office"/>
    <s v="Office Supplies"/>
    <s v="Pens &amp; Art Supplies"/>
    <s v="Wrap Bag"/>
    <x v="525"/>
    <n v="0.52"/>
    <s v="United States"/>
    <x v="2"/>
    <s v="South Dakota"/>
    <s v="Sioux Falls"/>
    <n v="57103"/>
    <d v="2015-03-23T00:00:00"/>
    <d v="2015-03-23T00:00:00"/>
    <n v="17.836500000000001"/>
    <n v="5"/>
    <n v="25.85"/>
    <n v="88014"/>
    <s v="High"/>
    <s v="Low Risk"/>
    <s v="Discount Applied"/>
    <s v="Other"/>
    <n v="1759"/>
  </r>
  <r>
    <n v="18461"/>
    <x v="1"/>
    <n v="0.1"/>
    <n v="30.98"/>
    <n v="8.99"/>
    <n v="2619"/>
    <s v="Brandon E Shepherd"/>
    <s v="Regular Air"/>
    <s v="Home Office"/>
    <s v="Office Supplies"/>
    <s v="Pens &amp; Art Supplies"/>
    <s v="Small Pack"/>
    <x v="548"/>
    <n v="0.57999999999999996"/>
    <s v="United States"/>
    <x v="2"/>
    <s v="South Dakota"/>
    <s v="Sioux Falls"/>
    <n v="57103"/>
    <d v="2015-02-09T00:00:00"/>
    <d v="2015-02-11T00:00:00"/>
    <n v="-20.222799999999999"/>
    <n v="4"/>
    <n v="119.37"/>
    <n v="88015"/>
    <s v="Low"/>
    <s v="Low Risk"/>
    <s v="Discount Applied"/>
    <s v="Other"/>
    <n v="1173"/>
  </r>
  <r>
    <n v="25452"/>
    <x v="2"/>
    <n v="0.1"/>
    <n v="20.27"/>
    <n v="3.99"/>
    <n v="2620"/>
    <s v="Phyllis Little"/>
    <s v="Regular Air"/>
    <s v="Home Office"/>
    <s v="Office Supplies"/>
    <s v="Appliances"/>
    <s v="Small Box"/>
    <x v="535"/>
    <n v="0.56999999999999995"/>
    <s v="United States"/>
    <x v="3"/>
    <s v="Tennessee"/>
    <s v="Bartlett"/>
    <n v="38134"/>
    <d v="2015-03-23T00:00:00"/>
    <d v="2015-03-24T00:00:00"/>
    <n v="381.61799999999994"/>
    <n v="13"/>
    <n v="257.92"/>
    <n v="88017"/>
    <s v="High"/>
    <s v="Low Risk"/>
    <s v="Discount Applied"/>
    <s v="Other"/>
    <n v="884"/>
  </r>
  <r>
    <n v="26296"/>
    <x v="0"/>
    <n v="0.03"/>
    <n v="40.97"/>
    <n v="8.99"/>
    <n v="2621"/>
    <s v="Robyn Hayes"/>
    <s v="Express Air"/>
    <s v="Home Office"/>
    <s v="Office Supplies"/>
    <s v="Pens &amp; Art Supplies"/>
    <s v="Small Pack"/>
    <x v="786"/>
    <n v="0.59"/>
    <s v="United States"/>
    <x v="3"/>
    <s v="Tennessee"/>
    <s v="Brentwood"/>
    <n v="37027"/>
    <d v="2015-03-19T00:00:00"/>
    <d v="2015-03-20T00:00:00"/>
    <n v="-177.05799999999999"/>
    <n v="5"/>
    <n v="207.22"/>
    <n v="88016"/>
    <s v="Low"/>
    <s v="Low Risk"/>
    <s v="Discount Applied"/>
    <s v="Other"/>
    <n v="966"/>
  </r>
  <r>
    <n v="26032"/>
    <x v="0"/>
    <n v="0.1"/>
    <n v="41.94"/>
    <n v="2.99"/>
    <n v="2626"/>
    <s v="Lillian Fischer"/>
    <s v="Regular Air"/>
    <s v="Home Office"/>
    <s v="Office Supplies"/>
    <s v="Binders and Binder Accessories"/>
    <s v="Small Box"/>
    <x v="787"/>
    <n v="0.35"/>
    <s v="United States"/>
    <x v="0"/>
    <s v="California"/>
    <s v="Menlo Park"/>
    <n v="94025"/>
    <d v="2015-02-07T00:00:00"/>
    <d v="2015-02-08T00:00:00"/>
    <n v="164.08199999999999"/>
    <n v="6"/>
    <n v="237.8"/>
    <n v="90927"/>
    <s v="High"/>
    <s v="Low Risk"/>
    <s v="Discount Applied"/>
    <s v="Other"/>
    <n v="919"/>
  </r>
  <r>
    <n v="18623"/>
    <x v="3"/>
    <n v="0.02"/>
    <n v="30.53"/>
    <n v="19.989999999999998"/>
    <n v="2628"/>
    <s v="Danielle P Rao"/>
    <s v="Express Air"/>
    <s v="Home Office"/>
    <s v="Office Supplies"/>
    <s v="Labels"/>
    <s v="Small Box"/>
    <x v="244"/>
    <n v="0.39"/>
    <s v="United States"/>
    <x v="2"/>
    <s v="Oklahoma"/>
    <s v="Moore"/>
    <n v="73160"/>
    <d v="2015-01-17T00:00:00"/>
    <d v="2015-01-19T00:00:00"/>
    <n v="-54.63"/>
    <n v="14"/>
    <n v="448.47"/>
    <n v="85916"/>
    <s v="Low"/>
    <s v="Low Risk"/>
    <s v="Discount Applied"/>
    <s v="Other"/>
    <n v="681"/>
  </r>
  <r>
    <n v="21981"/>
    <x v="2"/>
    <n v="0.01"/>
    <n v="194.3"/>
    <n v="11.54"/>
    <n v="2630"/>
    <s v="Betsy Puckett"/>
    <s v="Regular Air"/>
    <s v="Home Office"/>
    <s v="Furniture"/>
    <s v="Office Furnishings"/>
    <s v="Large Box"/>
    <x v="423"/>
    <n v="0.59"/>
    <s v="United States"/>
    <x v="2"/>
    <s v="Oklahoma"/>
    <s v="Norman"/>
    <n v="73071"/>
    <d v="2015-01-05T00:00:00"/>
    <d v="2015-01-07T00:00:00"/>
    <n v="690.17939999999999"/>
    <n v="5"/>
    <n v="1000.26"/>
    <n v="85914"/>
    <s v="High"/>
    <s v="Low Risk"/>
    <s v="Discount Applied"/>
    <s v="Other"/>
    <n v="423"/>
  </r>
  <r>
    <n v="21982"/>
    <x v="2"/>
    <n v="0.02"/>
    <n v="209.84"/>
    <n v="21.21"/>
    <n v="2630"/>
    <s v="Betsy Puckett"/>
    <s v="Regular Air"/>
    <s v="Home Office"/>
    <s v="Furniture"/>
    <s v="Office Furnishings"/>
    <s v="Large Box"/>
    <x v="422"/>
    <n v="0.59"/>
    <s v="United States"/>
    <x v="2"/>
    <s v="Oklahoma"/>
    <s v="Norman"/>
    <n v="73071"/>
    <d v="2015-01-05T00:00:00"/>
    <d v="2015-01-06T00:00:00"/>
    <n v="1507.6430999999998"/>
    <n v="10"/>
    <n v="2184.9899999999998"/>
    <n v="85914"/>
    <s v="High"/>
    <s v="Low Risk"/>
    <s v="Discount Applied"/>
    <s v="Other"/>
    <n v="224"/>
  </r>
  <r>
    <n v="21983"/>
    <x v="2"/>
    <n v="0"/>
    <n v="145.44999999999999"/>
    <n v="17.850000000000001"/>
    <n v="2630"/>
    <s v="Betsy Puckett"/>
    <s v="Delivery Truck"/>
    <s v="Home Office"/>
    <s v="Technology"/>
    <s v="Office Machines"/>
    <s v="Jumbo Drum"/>
    <x v="390"/>
    <n v="0.56000000000000005"/>
    <s v="United States"/>
    <x v="2"/>
    <s v="Oklahoma"/>
    <s v="Norman"/>
    <n v="73071"/>
    <d v="2015-01-05T00:00:00"/>
    <d v="2015-01-07T00:00:00"/>
    <n v="801.74680000000012"/>
    <n v="8"/>
    <n v="1191.2"/>
    <n v="85914"/>
    <s v="High"/>
    <s v="Low Risk"/>
    <s v="No Discount"/>
    <s v="Other"/>
    <n v="372"/>
  </r>
  <r>
    <n v="22540"/>
    <x v="0"/>
    <n v="7.0000000000000007E-2"/>
    <n v="65.989999999999995"/>
    <n v="5.99"/>
    <n v="2630"/>
    <s v="Betsy Puckett"/>
    <s v="Regular Air"/>
    <s v="Home Office"/>
    <s v="Technology"/>
    <s v="Telephones and Communication"/>
    <s v="Small Box"/>
    <x v="788"/>
    <n v="0.57999999999999996"/>
    <s v="United States"/>
    <x v="2"/>
    <s v="Oklahoma"/>
    <s v="Norman"/>
    <n v="73071"/>
    <d v="2015-01-07T00:00:00"/>
    <d v="2015-01-08T00:00:00"/>
    <n v="-139.18256"/>
    <n v="3"/>
    <n v="165.71"/>
    <n v="85915"/>
    <s v="Low"/>
    <s v="Low Risk"/>
    <s v="Discount Applied"/>
    <s v="Other"/>
    <n v="1047"/>
  </r>
  <r>
    <n v="25594"/>
    <x v="4"/>
    <n v="0.05"/>
    <n v="100.97"/>
    <n v="7.18"/>
    <n v="2638"/>
    <s v="Alicia Wood Shah"/>
    <s v="Express Air"/>
    <s v="Home Office"/>
    <s v="Technology"/>
    <s v="Computer Peripherals"/>
    <s v="Small Box"/>
    <x v="707"/>
    <n v="0.46"/>
    <s v="United States"/>
    <x v="0"/>
    <s v="Idaho"/>
    <s v="Boise"/>
    <n v="83704"/>
    <d v="2015-06-08T00:00:00"/>
    <d v="2015-06-08T00:00:00"/>
    <n v="881.46809999999994"/>
    <n v="13"/>
    <n v="1277.49"/>
    <n v="90951"/>
    <s v="High"/>
    <s v="Low Risk"/>
    <s v="Discount Applied"/>
    <s v="Other"/>
    <n v="355"/>
  </r>
  <r>
    <n v="21041"/>
    <x v="1"/>
    <n v="0.05"/>
    <n v="4.9800000000000004"/>
    <n v="0.49"/>
    <n v="2639"/>
    <s v="Marianne Connor"/>
    <s v="Regular Air"/>
    <s v="Home Office"/>
    <s v="Office Supplies"/>
    <s v="Labels"/>
    <s v="Small Box"/>
    <x v="509"/>
    <n v="0.39"/>
    <s v="United States"/>
    <x v="0"/>
    <s v="New Mexico"/>
    <s v="Roswell"/>
    <n v="88201"/>
    <d v="2015-03-19T00:00:00"/>
    <d v="2015-03-19T00:00:00"/>
    <n v="3.84"/>
    <n v="3"/>
    <n v="14.2"/>
    <n v="90952"/>
    <s v="High"/>
    <s v="Low Risk"/>
    <s v="Discount Applied"/>
    <s v="Other"/>
    <n v="1875"/>
  </r>
  <r>
    <n v="22438"/>
    <x v="4"/>
    <n v="0.1"/>
    <n v="10.98"/>
    <n v="3.99"/>
    <n v="2647"/>
    <s v="Teresa Bishop"/>
    <s v="Regular Air"/>
    <s v="Home Office"/>
    <s v="Office Supplies"/>
    <s v="Appliances"/>
    <s v="Small Box"/>
    <x v="555"/>
    <n v="0.57999999999999996"/>
    <s v="United States"/>
    <x v="0"/>
    <s v="California"/>
    <s v="Bakersfield"/>
    <n v="93309"/>
    <d v="2015-03-17T00:00:00"/>
    <d v="2015-03-24T00:00:00"/>
    <n v="-21.03"/>
    <n v="5"/>
    <n v="52.21"/>
    <n v="91386"/>
    <s v="Low"/>
    <s v="Low Risk"/>
    <s v="Discount Applied"/>
    <s v="Other"/>
    <n v="1518"/>
  </r>
  <r>
    <n v="22439"/>
    <x v="4"/>
    <n v="0.01"/>
    <n v="39.979999999999997"/>
    <n v="9.1999999999999993"/>
    <n v="2647"/>
    <s v="Teresa Bishop"/>
    <s v="Regular Air"/>
    <s v="Home Office"/>
    <s v="Furniture"/>
    <s v="Office Furnishings"/>
    <s v="Wrap Bag"/>
    <x v="789"/>
    <n v="0.65"/>
    <s v="United States"/>
    <x v="0"/>
    <s v="California"/>
    <s v="Bakersfield"/>
    <n v="93309"/>
    <d v="2015-03-17T00:00:00"/>
    <d v="2015-03-19T00:00:00"/>
    <n v="117.52079999999998"/>
    <n v="4"/>
    <n v="170.32"/>
    <n v="91386"/>
    <s v="High"/>
    <s v="Low Risk"/>
    <s v="Discount Applied"/>
    <s v="Other"/>
    <n v="1040"/>
  </r>
  <r>
    <n v="18720"/>
    <x v="0"/>
    <n v="0.01"/>
    <n v="39.979999999999997"/>
    <n v="4"/>
    <n v="2649"/>
    <s v="Leo J Olson"/>
    <s v="Regular Air"/>
    <s v="Home Office"/>
    <s v="Technology"/>
    <s v="Computer Peripherals"/>
    <s v="Small Box"/>
    <x v="74"/>
    <n v="0.7"/>
    <s v="United States"/>
    <x v="1"/>
    <s v="Maryland"/>
    <s v="Edgewood"/>
    <n v="21040"/>
    <d v="2015-06-11T00:00:00"/>
    <d v="2015-06-12T00:00:00"/>
    <n v="-30.808"/>
    <n v="5"/>
    <n v="203.29"/>
    <n v="88814"/>
    <s v="Low"/>
    <s v="Low Risk"/>
    <s v="Discount Applied"/>
    <s v="Other"/>
    <n v="973"/>
  </r>
  <r>
    <n v="22904"/>
    <x v="2"/>
    <n v="0.05"/>
    <n v="35.99"/>
    <n v="5.99"/>
    <n v="2650"/>
    <s v="Joanne Chu"/>
    <s v="Regular Air"/>
    <s v="Home Office"/>
    <s v="Technology"/>
    <s v="Telephones and Communication"/>
    <s v="Wrap Bag"/>
    <x v="351"/>
    <n v="0.38"/>
    <s v="United States"/>
    <x v="1"/>
    <s v="Pennsylvania"/>
    <s v="Baldwin"/>
    <n v="15234"/>
    <d v="2015-05-04T00:00:00"/>
    <d v="2015-05-05T00:00:00"/>
    <n v="524.31719999999996"/>
    <n v="26"/>
    <n v="759.88"/>
    <n v="88815"/>
    <s v="High"/>
    <s v="Low Risk"/>
    <s v="Discount Applied"/>
    <s v="Other"/>
    <n v="504"/>
  </r>
  <r>
    <n v="18949"/>
    <x v="3"/>
    <n v="0.06"/>
    <n v="47.9"/>
    <n v="5.86"/>
    <n v="2652"/>
    <s v="Brenda Ross"/>
    <s v="Regular Air"/>
    <s v="Home Office"/>
    <s v="Office Supplies"/>
    <s v="Paper"/>
    <s v="Small Box"/>
    <x v="661"/>
    <n v="0.37"/>
    <s v="United States"/>
    <x v="0"/>
    <s v="California"/>
    <s v="Bakersfield"/>
    <n v="93309"/>
    <d v="2015-05-25T00:00:00"/>
    <d v="2015-05-27T00:00:00"/>
    <n v="21.78"/>
    <n v="2"/>
    <n v="94.2"/>
    <n v="89361"/>
    <s v="High"/>
    <s v="Low Risk"/>
    <s v="Discount Applied"/>
    <s v="Other"/>
    <n v="1265"/>
  </r>
  <r>
    <n v="25662"/>
    <x v="1"/>
    <n v="0.05"/>
    <n v="4.9800000000000004"/>
    <n v="4.62"/>
    <n v="2653"/>
    <s v="Leo Kane"/>
    <s v="Regular Air"/>
    <s v="Home Office"/>
    <s v="Technology"/>
    <s v="Computer Peripherals"/>
    <s v="Small Pack"/>
    <x v="139"/>
    <n v="0.64"/>
    <s v="United States"/>
    <x v="2"/>
    <s v="Kansas"/>
    <s v="Derby"/>
    <n v="67037"/>
    <d v="2015-02-22T00:00:00"/>
    <d v="2015-02-23T00:00:00"/>
    <n v="-98.35"/>
    <n v="7"/>
    <n v="34.32"/>
    <n v="89360"/>
    <s v="Low"/>
    <s v="Low Risk"/>
    <s v="Discount Applied"/>
    <s v="Other"/>
    <n v="1672"/>
  </r>
  <r>
    <n v="25663"/>
    <x v="1"/>
    <n v="0.02"/>
    <n v="34.229999999999997"/>
    <n v="5.0199999999999996"/>
    <n v="2653"/>
    <s v="Leo Kane"/>
    <s v="Regular Air"/>
    <s v="Home Office"/>
    <s v="Furniture"/>
    <s v="Office Furnishings"/>
    <s v="Small Box"/>
    <x v="492"/>
    <n v="0.55000000000000004"/>
    <s v="United States"/>
    <x v="2"/>
    <s v="Kansas"/>
    <s v="Derby"/>
    <n v="67037"/>
    <d v="2015-02-22T00:00:00"/>
    <d v="2015-02-24T00:00:00"/>
    <n v="270.79049999999995"/>
    <n v="11"/>
    <n v="392.45"/>
    <n v="89360"/>
    <s v="High"/>
    <s v="Low Risk"/>
    <s v="Discount Applied"/>
    <s v="Other"/>
    <n v="722"/>
  </r>
  <r>
    <n v="19131"/>
    <x v="3"/>
    <n v="0.09"/>
    <n v="89.99"/>
    <n v="42"/>
    <n v="2655"/>
    <s v="Benjamin Lam"/>
    <s v="Delivery Truck"/>
    <s v="Home Office"/>
    <s v="Furniture"/>
    <s v="Chairs &amp; Chairmats"/>
    <s v="Jumbo Drum"/>
    <x v="790"/>
    <n v="0.66"/>
    <s v="United States"/>
    <x v="3"/>
    <s v="Georgia"/>
    <s v="Atlanta"/>
    <n v="30318"/>
    <d v="2015-04-18T00:00:00"/>
    <d v="2015-04-18T00:00:00"/>
    <n v="223.416"/>
    <n v="6"/>
    <n v="511.25"/>
    <n v="86063"/>
    <s v="High"/>
    <s v="Low Risk"/>
    <s v="Discount Applied"/>
    <s v="Other"/>
    <n v="639"/>
  </r>
  <r>
    <n v="22938"/>
    <x v="2"/>
    <n v="7.0000000000000007E-2"/>
    <n v="2.94"/>
    <n v="0.81"/>
    <n v="2655"/>
    <s v="Benjamin Lam"/>
    <s v="Regular Air"/>
    <s v="Home Office"/>
    <s v="Office Supplies"/>
    <s v="Pens &amp; Art Supplies"/>
    <s v="Wrap Bag"/>
    <x v="791"/>
    <n v="0.4"/>
    <s v="United States"/>
    <x v="3"/>
    <s v="Georgia"/>
    <s v="Atlanta"/>
    <n v="30318"/>
    <d v="2015-04-08T00:00:00"/>
    <d v="2015-04-09T00:00:00"/>
    <n v="-93.927400000000006"/>
    <n v="10"/>
    <n v="29.88"/>
    <n v="86064"/>
    <s v="Low"/>
    <s v="Low Risk"/>
    <s v="Discount Applied"/>
    <s v="Other"/>
    <n v="1717"/>
  </r>
  <r>
    <n v="19525"/>
    <x v="2"/>
    <n v="0.01"/>
    <n v="138.13999999999999"/>
    <n v="35"/>
    <n v="2660"/>
    <s v="Jeffrey Page"/>
    <s v="Regular Air"/>
    <s v="Home Office"/>
    <s v="Office Supplies"/>
    <s v="Storage &amp; Organization"/>
    <s v="Large Box"/>
    <x v="792"/>
    <m/>
    <s v="United States"/>
    <x v="1"/>
    <s v="Maine"/>
    <s v="Gorham"/>
    <n v="4038"/>
    <d v="2015-02-24T00:00:00"/>
    <d v="2015-02-26T00:00:00"/>
    <n v="-321.51"/>
    <n v="4"/>
    <n v="599.03"/>
    <n v="86486"/>
    <s v="Low"/>
    <s v="High Risk"/>
    <s v="Discount Applied"/>
    <s v="Other"/>
    <n v="588"/>
  </r>
  <r>
    <n v="18400"/>
    <x v="0"/>
    <n v="0.04"/>
    <n v="90.24"/>
    <n v="0.99"/>
    <n v="2667"/>
    <s v="Pat Baker"/>
    <s v="Regular Air"/>
    <s v="Home Office"/>
    <s v="Office Supplies"/>
    <s v="Appliances"/>
    <s v="Small Box"/>
    <x v="793"/>
    <n v="0.56000000000000005"/>
    <s v="United States"/>
    <x v="1"/>
    <s v="Ohio"/>
    <s v="Lakewood"/>
    <n v="44107"/>
    <d v="2015-04-02T00:00:00"/>
    <d v="2015-04-04T00:00:00"/>
    <n v="246.2748"/>
    <n v="4"/>
    <n v="356.92"/>
    <n v="87831"/>
    <s v="High"/>
    <s v="Low Risk"/>
    <s v="Discount Applied"/>
    <s v="Other"/>
    <n v="762"/>
  </r>
  <r>
    <n v="18401"/>
    <x v="0"/>
    <n v="0.09"/>
    <n v="47.9"/>
    <n v="5.86"/>
    <n v="2667"/>
    <s v="Pat Baker"/>
    <s v="Express Air"/>
    <s v="Home Office"/>
    <s v="Office Supplies"/>
    <s v="Paper"/>
    <s v="Small Box"/>
    <x v="661"/>
    <n v="0.37"/>
    <s v="United States"/>
    <x v="1"/>
    <s v="Ohio"/>
    <s v="Lakewood"/>
    <n v="44107"/>
    <d v="2015-04-02T00:00:00"/>
    <d v="2015-04-04T00:00:00"/>
    <n v="93.950399999999988"/>
    <n v="3"/>
    <n v="136.16"/>
    <n v="87831"/>
    <s v="High"/>
    <s v="Low Risk"/>
    <s v="Discount Applied"/>
    <s v="Other"/>
    <n v="1116"/>
  </r>
  <r>
    <n v="19294"/>
    <x v="0"/>
    <n v="0.04"/>
    <n v="10.4"/>
    <n v="5.4"/>
    <n v="2668"/>
    <s v="Carlos Hanson"/>
    <s v="Regular Air"/>
    <s v="Home Office"/>
    <s v="Furniture"/>
    <s v="Office Furnishings"/>
    <s v="Small Pack"/>
    <x v="794"/>
    <n v="0.51"/>
    <s v="United States"/>
    <x v="2"/>
    <s v="South Dakota"/>
    <s v="Rapid City"/>
    <n v="57701"/>
    <d v="2015-03-28T00:00:00"/>
    <d v="2015-03-29T00:00:00"/>
    <n v="29.98"/>
    <n v="12"/>
    <n v="130.74"/>
    <n v="87830"/>
    <s v="High"/>
    <s v="Low Risk"/>
    <s v="Discount Applied"/>
    <s v="Other"/>
    <n v="1132"/>
  </r>
  <r>
    <n v="19295"/>
    <x v="0"/>
    <n v="0.08"/>
    <n v="4.28"/>
    <n v="4.79"/>
    <n v="2668"/>
    <s v="Carlos Hanson"/>
    <s v="Regular Air"/>
    <s v="Home Office"/>
    <s v="Office Supplies"/>
    <s v="Paper"/>
    <s v="Small Box"/>
    <x v="795"/>
    <n v="0.4"/>
    <s v="United States"/>
    <x v="2"/>
    <s v="South Dakota"/>
    <s v="Rapid City"/>
    <n v="57701"/>
    <d v="2015-03-28T00:00:00"/>
    <d v="2015-03-30T00:00:00"/>
    <n v="-121.2"/>
    <n v="12"/>
    <n v="49.87"/>
    <n v="87830"/>
    <s v="Low"/>
    <s v="Low Risk"/>
    <s v="Discount Applied"/>
    <s v="Other"/>
    <n v="1535"/>
  </r>
  <r>
    <n v="18870"/>
    <x v="1"/>
    <n v="0.06"/>
    <n v="3.93"/>
    <n v="0.99"/>
    <n v="2668"/>
    <s v="Carlos Hanson"/>
    <s v="Regular Air"/>
    <s v="Home Office"/>
    <s v="Office Supplies"/>
    <s v="Rubber Bands"/>
    <s v="Wrap Bag"/>
    <x v="796"/>
    <n v="0.39"/>
    <s v="United States"/>
    <x v="2"/>
    <s v="South Dakota"/>
    <s v="Rapid City"/>
    <n v="57701"/>
    <d v="2015-04-21T00:00:00"/>
    <d v="2015-04-23T00:00:00"/>
    <n v="10.782400000000001"/>
    <n v="6"/>
    <n v="24.18"/>
    <n v="87832"/>
    <s v="High"/>
    <s v="Low Risk"/>
    <s v="Discount Applied"/>
    <s v="Other"/>
    <n v="1777"/>
  </r>
  <r>
    <n v="5338"/>
    <x v="0"/>
    <n v="0.05"/>
    <n v="165.2"/>
    <n v="19.989999999999998"/>
    <n v="2670"/>
    <s v="Yvonne Mann"/>
    <s v="Regular Air"/>
    <s v="Home Office"/>
    <s v="Office Supplies"/>
    <s v="Storage &amp; Organization"/>
    <s v="Small Box"/>
    <x v="191"/>
    <n v="0.59"/>
    <s v="United States"/>
    <x v="0"/>
    <s v="California"/>
    <s v="Los Angeles"/>
    <n v="90049"/>
    <d v="2015-05-29T00:00:00"/>
    <d v="2015-05-29T00:00:00"/>
    <n v="2008.71"/>
    <n v="167"/>
    <n v="27587.55"/>
    <n v="37924"/>
    <s v="High"/>
    <s v="Low Risk"/>
    <s v="Discount Applied"/>
    <s v="Other"/>
    <n v="5"/>
  </r>
  <r>
    <n v="5339"/>
    <x v="0"/>
    <n v="0.09"/>
    <n v="17.989999999999998"/>
    <n v="8.65"/>
    <n v="2670"/>
    <s v="Yvonne Mann"/>
    <s v="Regular Air"/>
    <s v="Home Office"/>
    <s v="Office Supplies"/>
    <s v="Pens &amp; Art Supplies"/>
    <s v="Small Box"/>
    <x v="797"/>
    <n v="0.56999999999999995"/>
    <s v="United States"/>
    <x v="0"/>
    <s v="California"/>
    <s v="Los Angeles"/>
    <n v="90049"/>
    <d v="2015-05-29T00:00:00"/>
    <d v="2015-05-29T00:00:00"/>
    <n v="-80.53"/>
    <n v="71"/>
    <n v="1191.58"/>
    <n v="37924"/>
    <s v="Low"/>
    <s v="Low Risk"/>
    <s v="Discount Applied"/>
    <s v="Other"/>
    <n v="371"/>
  </r>
  <r>
    <n v="23338"/>
    <x v="0"/>
    <n v="0.05"/>
    <n v="165.2"/>
    <n v="19.989999999999998"/>
    <n v="2671"/>
    <s v="Lloyd Fuller"/>
    <s v="Regular Air"/>
    <s v="Home Office"/>
    <s v="Office Supplies"/>
    <s v="Storage &amp; Organization"/>
    <s v="Small Box"/>
    <x v="191"/>
    <n v="0.59"/>
    <s v="United States"/>
    <x v="3"/>
    <s v="Tennessee"/>
    <s v="Brentwood"/>
    <n v="37027"/>
    <d v="2015-05-29T00:00:00"/>
    <d v="2015-05-29T00:00:00"/>
    <n v="-48.957999999999998"/>
    <n v="42"/>
    <n v="6938.19"/>
    <n v="90551"/>
    <s v="Low"/>
    <s v="Low Risk"/>
    <s v="Discount Applied"/>
    <s v="Other"/>
    <n v="54"/>
  </r>
  <r>
    <n v="18147"/>
    <x v="2"/>
    <n v="0.03"/>
    <n v="41.32"/>
    <n v="58.66"/>
    <n v="2677"/>
    <s v="Geoffrey Rivera"/>
    <s v="Express Air"/>
    <s v="Home Office"/>
    <s v="Furniture"/>
    <s v="Office Furnishings"/>
    <s v="Medium Box"/>
    <x v="798"/>
    <n v="0.76"/>
    <s v="United States"/>
    <x v="3"/>
    <s v="Virginia"/>
    <s v="Winchester"/>
    <n v="22601"/>
    <d v="2015-06-16T00:00:00"/>
    <d v="2015-06-17T00:00:00"/>
    <n v="-32.816000000000003"/>
    <n v="10"/>
    <n v="419.27"/>
    <n v="86633"/>
    <s v="Low"/>
    <s v="Low Risk"/>
    <s v="Discount Applied"/>
    <s v="Other"/>
    <n v="700"/>
  </r>
  <r>
    <n v="18148"/>
    <x v="2"/>
    <n v="0"/>
    <n v="6.88"/>
    <n v="2"/>
    <n v="2677"/>
    <s v="Geoffrey Rivera"/>
    <s v="Regular Air"/>
    <s v="Home Office"/>
    <s v="Office Supplies"/>
    <s v="Paper"/>
    <s v="Wrap Bag"/>
    <x v="232"/>
    <n v="0.39"/>
    <s v="United States"/>
    <x v="3"/>
    <s v="Virginia"/>
    <s v="Winchester"/>
    <n v="22601"/>
    <d v="2015-06-16T00:00:00"/>
    <d v="2015-06-16T00:00:00"/>
    <n v="-15.61"/>
    <n v="5"/>
    <n v="36"/>
    <n v="86633"/>
    <s v="Low"/>
    <s v="Low Risk"/>
    <s v="No Discount"/>
    <s v="Other"/>
    <n v="1654"/>
  </r>
  <r>
    <n v="22848"/>
    <x v="4"/>
    <n v="0.09"/>
    <n v="8.74"/>
    <n v="1.39"/>
    <n v="2684"/>
    <s v="Edna Michael"/>
    <s v="Express Air"/>
    <s v="Home Office"/>
    <s v="Office Supplies"/>
    <s v="Envelopes"/>
    <s v="Small Box"/>
    <x v="526"/>
    <n v="0.38"/>
    <s v="United States"/>
    <x v="3"/>
    <s v="Florida"/>
    <s v="Port Charlotte"/>
    <n v="33952"/>
    <d v="2015-02-15T00:00:00"/>
    <d v="2015-02-20T00:00:00"/>
    <n v="23.616"/>
    <n v="1"/>
    <n v="11.78"/>
    <n v="89146"/>
    <s v="High"/>
    <s v="Low Risk"/>
    <s v="Discount Applied"/>
    <s v="Other"/>
    <n v="1888"/>
  </r>
  <r>
    <n v="22849"/>
    <x v="4"/>
    <n v="0.09"/>
    <n v="18.97"/>
    <n v="9.0299999999999994"/>
    <n v="2684"/>
    <s v="Edna Michael"/>
    <s v="Regular Air"/>
    <s v="Home Office"/>
    <s v="Office Supplies"/>
    <s v="Paper"/>
    <s v="Small Box"/>
    <x v="273"/>
    <n v="0.37"/>
    <s v="United States"/>
    <x v="3"/>
    <s v="Florida"/>
    <s v="Port Charlotte"/>
    <n v="33952"/>
    <d v="2015-02-15T00:00:00"/>
    <d v="2015-02-20T00:00:00"/>
    <n v="-1748.0119999999999"/>
    <n v="1"/>
    <n v="20.96"/>
    <n v="89146"/>
    <s v="Low"/>
    <s v="Low Risk"/>
    <s v="Discount Applied"/>
    <s v="Other"/>
    <n v="1801"/>
  </r>
  <r>
    <n v="25649"/>
    <x v="4"/>
    <n v="7.0000000000000007E-2"/>
    <n v="4.97"/>
    <n v="5.71"/>
    <n v="2684"/>
    <s v="Edna Michael"/>
    <s v="Regular Air"/>
    <s v="Home Office"/>
    <s v="Furniture"/>
    <s v="Office Furnishings"/>
    <s v="Medium Box"/>
    <x v="799"/>
    <n v="0.54"/>
    <s v="United States"/>
    <x v="3"/>
    <s v="Florida"/>
    <s v="Port Charlotte"/>
    <n v="33952"/>
    <d v="2015-04-10T00:00:00"/>
    <d v="2015-04-15T00:00:00"/>
    <n v="-180.15200000000002"/>
    <n v="5"/>
    <n v="26.66"/>
    <n v="89148"/>
    <s v="Low"/>
    <s v="Low Risk"/>
    <s v="Discount Applied"/>
    <s v="Other"/>
    <n v="1752"/>
  </r>
  <r>
    <n v="25650"/>
    <x v="4"/>
    <n v="0.09"/>
    <n v="2.62"/>
    <n v="0.8"/>
    <n v="2684"/>
    <s v="Edna Michael"/>
    <s v="Regular Air"/>
    <s v="Home Office"/>
    <s v="Office Supplies"/>
    <s v="Rubber Bands"/>
    <s v="Wrap Bag"/>
    <x v="505"/>
    <n v="0.39"/>
    <s v="United States"/>
    <x v="3"/>
    <s v="Florida"/>
    <s v="Port Charlotte"/>
    <n v="33952"/>
    <d v="2015-04-10T00:00:00"/>
    <d v="2015-04-12T00:00:00"/>
    <n v="8.3879999999999999"/>
    <n v="12"/>
    <n v="29.55"/>
    <n v="89148"/>
    <s v="High"/>
    <s v="Low Risk"/>
    <s v="Discount Applied"/>
    <s v="Other"/>
    <n v="1721"/>
  </r>
  <r>
    <n v="25651"/>
    <x v="4"/>
    <n v="0.03"/>
    <n v="65.989999999999995"/>
    <n v="8.8000000000000007"/>
    <n v="2684"/>
    <s v="Edna Michael"/>
    <s v="Regular Air"/>
    <s v="Home Office"/>
    <s v="Technology"/>
    <s v="Telephones and Communication"/>
    <s v="Small Box"/>
    <x v="264"/>
    <n v="0.57999999999999996"/>
    <s v="United States"/>
    <x v="3"/>
    <s v="Florida"/>
    <s v="Port Charlotte"/>
    <n v="33952"/>
    <d v="2015-04-10T00:00:00"/>
    <d v="2015-04-10T00:00:00"/>
    <n v="9.939899999999998"/>
    <n v="21"/>
    <n v="1237.4000000000001"/>
    <n v="89148"/>
    <s v="High"/>
    <s v="Low Risk"/>
    <s v="Discount Applied"/>
    <s v="Other"/>
    <n v="361"/>
  </r>
  <r>
    <n v="21114"/>
    <x v="0"/>
    <n v="0"/>
    <n v="7.38"/>
    <n v="11.51"/>
    <n v="2685"/>
    <s v="Kathryn Wolfe"/>
    <s v="Regular Air"/>
    <s v="Home Office"/>
    <s v="Office Supplies"/>
    <s v="Binders and Binder Accessories"/>
    <s v="Small Box"/>
    <x v="800"/>
    <n v="0.36"/>
    <s v="United States"/>
    <x v="1"/>
    <s v="New York"/>
    <s v="Plainview"/>
    <n v="11803"/>
    <d v="2015-04-04T00:00:00"/>
    <d v="2015-04-05T00:00:00"/>
    <n v="-66.170999999999992"/>
    <n v="2"/>
    <n v="17.64"/>
    <n v="89147"/>
    <s v="Low"/>
    <s v="Low Risk"/>
    <s v="No Discount"/>
    <s v="Other"/>
    <n v="1840"/>
  </r>
  <r>
    <n v="23299"/>
    <x v="2"/>
    <n v="0.09"/>
    <n v="3.75"/>
    <n v="0.5"/>
    <n v="2689"/>
    <s v="Marlene Gray"/>
    <s v="Regular Air"/>
    <s v="Home Office"/>
    <s v="Office Supplies"/>
    <s v="Labels"/>
    <s v="Small Box"/>
    <x v="801"/>
    <n v="0.37"/>
    <s v="United States"/>
    <x v="1"/>
    <s v="New Jersey"/>
    <s v="Clifton"/>
    <n v="7011"/>
    <d v="2015-05-04T00:00:00"/>
    <d v="2015-05-06T00:00:00"/>
    <n v="51.218699999999998"/>
    <n v="21"/>
    <n v="74.23"/>
    <n v="90624"/>
    <s v="High"/>
    <s v="Low Risk"/>
    <s v="Discount Applied"/>
    <s v="Other"/>
    <n v="1367"/>
  </r>
  <r>
    <n v="23298"/>
    <x v="2"/>
    <n v="0.01"/>
    <n v="30.98"/>
    <n v="9.18"/>
    <n v="2693"/>
    <s v="Lloyd Cannon"/>
    <s v="Regular Air"/>
    <s v="Home Office"/>
    <s v="Office Supplies"/>
    <s v="Paper"/>
    <s v="Small Box"/>
    <x v="768"/>
    <n v="0.4"/>
    <s v="United States"/>
    <x v="1"/>
    <s v="Vermont"/>
    <s v="Bennington"/>
    <n v="5201"/>
    <d v="2015-05-04T00:00:00"/>
    <d v="2015-05-04T00:00:00"/>
    <n v="380.46800000000002"/>
    <n v="20"/>
    <n v="627.19000000000005"/>
    <n v="90624"/>
    <s v="High"/>
    <s v="Low Risk"/>
    <s v="Discount Applied"/>
    <s v="Other"/>
    <n v="569"/>
  </r>
  <r>
    <n v="18354"/>
    <x v="2"/>
    <n v="0.05"/>
    <n v="107.53"/>
    <n v="5.81"/>
    <n v="2696"/>
    <s v="Sally Dunn"/>
    <s v="Regular Air"/>
    <s v="Home Office"/>
    <s v="Furniture"/>
    <s v="Office Furnishings"/>
    <s v="Medium Box"/>
    <x v="582"/>
    <n v="0.65"/>
    <s v="United States"/>
    <x v="3"/>
    <s v="Alabama"/>
    <s v="Tuscaloosa"/>
    <n v="35401"/>
    <d v="2015-03-05T00:00:00"/>
    <d v="2015-03-06T00:00:00"/>
    <n v="-89.418000000000006"/>
    <n v="6"/>
    <n v="612.91999999999996"/>
    <n v="87676"/>
    <s v="Low"/>
    <s v="Low Risk"/>
    <s v="Discount Applied"/>
    <s v="Other"/>
    <n v="578"/>
  </r>
  <r>
    <n v="19506"/>
    <x v="2"/>
    <n v="0.04"/>
    <n v="1.74"/>
    <n v="4.08"/>
    <n v="2697"/>
    <s v="Ricky W Clements"/>
    <s v="Regular Air"/>
    <s v="Home Office"/>
    <s v="Furniture"/>
    <s v="Office Furnishings"/>
    <s v="Small Pack"/>
    <x v="60"/>
    <n v="0.53"/>
    <s v="United States"/>
    <x v="3"/>
    <s v="Alabama"/>
    <s v="Vestavia Hills"/>
    <n v="35216"/>
    <d v="2015-02-23T00:00:00"/>
    <d v="2015-02-25T00:00:00"/>
    <n v="9.2519999999999989"/>
    <n v="16"/>
    <n v="29.08"/>
    <n v="87678"/>
    <s v="High"/>
    <s v="Low Risk"/>
    <s v="Discount Applied"/>
    <s v="Other"/>
    <n v="1724"/>
  </r>
  <r>
    <n v="19507"/>
    <x v="2"/>
    <n v="0.01"/>
    <n v="119.99"/>
    <n v="56.14"/>
    <n v="2697"/>
    <s v="Ricky W Clements"/>
    <s v="Delivery Truck"/>
    <s v="Home Office"/>
    <s v="Technology"/>
    <s v="Office Machines"/>
    <s v="Jumbo Box"/>
    <x v="102"/>
    <n v="0.39"/>
    <s v="United States"/>
    <x v="3"/>
    <s v="Alabama"/>
    <s v="Vestavia Hills"/>
    <n v="35216"/>
    <d v="2015-02-23T00:00:00"/>
    <d v="2015-02-24T00:00:00"/>
    <n v="-1197.0419999999999"/>
    <n v="21"/>
    <n v="2569.5700000000002"/>
    <n v="87678"/>
    <s v="Low"/>
    <s v="Low Risk"/>
    <s v="Discount Applied"/>
    <s v="Other"/>
    <n v="186"/>
  </r>
  <r>
    <n v="21580"/>
    <x v="2"/>
    <n v="0.06"/>
    <n v="4.9800000000000004"/>
    <n v="4.95"/>
    <n v="2699"/>
    <s v="Marcia Greenberg"/>
    <s v="Regular Air"/>
    <s v="Home Office"/>
    <s v="Office Supplies"/>
    <s v="Binders and Binder Accessories"/>
    <s v="Small Box"/>
    <x v="802"/>
    <n v="0.37"/>
    <s v="United States"/>
    <x v="0"/>
    <s v="Arizona"/>
    <s v="Bullhead City"/>
    <n v="86442"/>
    <d v="2015-05-22T00:00:00"/>
    <d v="2015-05-24T00:00:00"/>
    <n v="-103.224"/>
    <n v="16"/>
    <n v="78.989999999999995"/>
    <n v="87677"/>
    <s v="Low"/>
    <s v="Low Risk"/>
    <s v="Discount Applied"/>
    <s v="Other"/>
    <n v="1346"/>
  </r>
  <r>
    <n v="20983"/>
    <x v="1"/>
    <n v="0.04"/>
    <n v="70.98"/>
    <n v="26.74"/>
    <n v="2699"/>
    <s v="Marcia Greenberg"/>
    <s v="Delivery Truck"/>
    <s v="Home Office"/>
    <s v="Furniture"/>
    <s v="Bookcases"/>
    <s v="Jumbo Box"/>
    <x v="803"/>
    <n v="0.6"/>
    <s v="United States"/>
    <x v="0"/>
    <s v="Arizona"/>
    <s v="Bullhead City"/>
    <n v="86442"/>
    <d v="2015-04-08T00:00:00"/>
    <d v="2015-04-10T00:00:00"/>
    <n v="-84.628799999999998"/>
    <n v="19"/>
    <n v="1345.33"/>
    <n v="87679"/>
    <s v="Low"/>
    <s v="Low Risk"/>
    <s v="Discount Applied"/>
    <s v="Other"/>
    <n v="343"/>
  </r>
  <r>
    <n v="24151"/>
    <x v="2"/>
    <n v="0.06"/>
    <n v="3.6"/>
    <n v="2.2000000000000002"/>
    <n v="2704"/>
    <s v="Juan Gold"/>
    <s v="Regular Air"/>
    <s v="Home Office"/>
    <s v="Office Supplies"/>
    <s v="Paper"/>
    <s v="Wrap Bag"/>
    <x v="587"/>
    <n v="0.39"/>
    <s v="United States"/>
    <x v="3"/>
    <s v="Florida"/>
    <s v="Pensacola"/>
    <n v="32503"/>
    <d v="2015-04-30T00:00:00"/>
    <d v="2015-05-02T00:00:00"/>
    <n v="2755.6422000000002"/>
    <n v="4"/>
    <n v="15.19"/>
    <n v="91407"/>
    <s v="High"/>
    <s v="Low Risk"/>
    <s v="Discount Applied"/>
    <s v="Other"/>
    <n v="1863"/>
  </r>
  <r>
    <n v="21979"/>
    <x v="4"/>
    <n v="0.03"/>
    <n v="13.48"/>
    <n v="4.51"/>
    <n v="2704"/>
    <s v="Juan Gold"/>
    <s v="Express Air"/>
    <s v="Home Office"/>
    <s v="Office Supplies"/>
    <s v="Storage &amp; Organization"/>
    <s v="Small Box"/>
    <x v="804"/>
    <n v="0.59"/>
    <s v="United States"/>
    <x v="3"/>
    <s v="Florida"/>
    <s v="Pensacola"/>
    <n v="32503"/>
    <d v="2015-04-30T00:00:00"/>
    <d v="2015-05-04T00:00:00"/>
    <n v="-256.01800000000003"/>
    <n v="4"/>
    <n v="59.49"/>
    <n v="91408"/>
    <s v="Low"/>
    <s v="Low Risk"/>
    <s v="Discount Applied"/>
    <s v="Other"/>
    <n v="1459"/>
  </r>
  <r>
    <n v="18898"/>
    <x v="3"/>
    <n v="7.0000000000000007E-2"/>
    <n v="60.97"/>
    <n v="4.5"/>
    <n v="2709"/>
    <s v="Stanley Steele"/>
    <s v="Regular Air"/>
    <s v="Home Office"/>
    <s v="Office Supplies"/>
    <s v="Appliances"/>
    <s v="Small Box"/>
    <x v="714"/>
    <n v="0.56000000000000005"/>
    <s v="United States"/>
    <x v="1"/>
    <s v="Maryland"/>
    <s v="Ellicott City"/>
    <n v="21042"/>
    <d v="2015-05-28T00:00:00"/>
    <d v="2015-05-30T00:00:00"/>
    <n v="-41.77"/>
    <n v="1"/>
    <n v="57.84"/>
    <n v="89240"/>
    <s v="Low"/>
    <s v="Low Risk"/>
    <s v="Discount Applied"/>
    <s v="Other"/>
    <n v="1473"/>
  </r>
  <r>
    <n v="18899"/>
    <x v="3"/>
    <n v="0"/>
    <n v="90.98"/>
    <n v="56.2"/>
    <n v="2709"/>
    <s v="Stanley Steele"/>
    <s v="Regular Air"/>
    <s v="Home Office"/>
    <s v="Furniture"/>
    <s v="Office Furnishings"/>
    <s v="Medium Box"/>
    <x v="384"/>
    <n v="0.74"/>
    <s v="United States"/>
    <x v="1"/>
    <s v="Maryland"/>
    <s v="Ellicott City"/>
    <n v="21042"/>
    <d v="2015-05-28T00:00:00"/>
    <d v="2015-05-30T00:00:00"/>
    <n v="-1014.11"/>
    <n v="15"/>
    <n v="1425.71"/>
    <n v="89240"/>
    <s v="Low"/>
    <s v="Low Risk"/>
    <s v="No Discount"/>
    <s v="Other"/>
    <n v="327"/>
  </r>
  <r>
    <n v="18855"/>
    <x v="2"/>
    <n v="7.0000000000000007E-2"/>
    <n v="2.88"/>
    <n v="0.5"/>
    <n v="2713"/>
    <s v="Lynda Banks"/>
    <s v="Regular Air"/>
    <s v="Home Office"/>
    <s v="Office Supplies"/>
    <s v="Labels"/>
    <s v="Small Box"/>
    <x v="805"/>
    <n v="0.39"/>
    <s v="United States"/>
    <x v="2"/>
    <s v="Michigan"/>
    <s v="Kalamazoo"/>
    <n v="49001"/>
    <d v="2015-06-21T00:00:00"/>
    <d v="2015-06-24T00:00:00"/>
    <n v="17.429400000000001"/>
    <n v="9"/>
    <n v="25.26"/>
    <n v="88701"/>
    <s v="High"/>
    <s v="Low Risk"/>
    <s v="Discount Applied"/>
    <s v="Other"/>
    <n v="1768"/>
  </r>
  <r>
    <n v="18856"/>
    <x v="2"/>
    <n v="0.03"/>
    <n v="348.21"/>
    <n v="40.19"/>
    <n v="2713"/>
    <s v="Lynda Banks"/>
    <s v="Delivery Truck"/>
    <s v="Home Office"/>
    <s v="Furniture"/>
    <s v="Tables"/>
    <s v="Jumbo Box"/>
    <x v="553"/>
    <n v="0.62"/>
    <s v="United States"/>
    <x v="2"/>
    <s v="Michigan"/>
    <s v="Kalamazoo"/>
    <n v="49001"/>
    <d v="2015-06-21T00:00:00"/>
    <d v="2015-06-22T00:00:00"/>
    <n v="-178.86960000000002"/>
    <n v="2"/>
    <n v="736.16"/>
    <n v="88701"/>
    <s v="Low"/>
    <s v="Low Risk"/>
    <s v="Discount Applied"/>
    <s v="Other"/>
    <n v="513"/>
  </r>
  <r>
    <n v="21690"/>
    <x v="4"/>
    <n v="0.01"/>
    <n v="29.89"/>
    <n v="1.99"/>
    <n v="2715"/>
    <s v="Becky Farmer"/>
    <s v="Regular Air"/>
    <s v="Home Office"/>
    <s v="Technology"/>
    <s v="Computer Peripherals"/>
    <s v="Small Pack"/>
    <x v="468"/>
    <n v="0.5"/>
    <s v="United States"/>
    <x v="2"/>
    <s v="Michigan"/>
    <s v="Lansing"/>
    <n v="48911"/>
    <d v="2015-01-12T00:00:00"/>
    <d v="2015-01-16T00:00:00"/>
    <n v="-74.64"/>
    <n v="1"/>
    <n v="31.96"/>
    <n v="88702"/>
    <s v="Low"/>
    <s v="Low Risk"/>
    <s v="Discount Applied"/>
    <s v="Other"/>
    <n v="1695"/>
  </r>
  <r>
    <n v="21863"/>
    <x v="2"/>
    <n v="0.1"/>
    <n v="6.74"/>
    <n v="1.72"/>
    <n v="2718"/>
    <s v="Caroline Stone"/>
    <s v="Regular Air"/>
    <s v="Home Office"/>
    <s v="Office Supplies"/>
    <s v="Paper"/>
    <s v="Wrap Bag"/>
    <x v="806"/>
    <n v="0.35"/>
    <s v="United States"/>
    <x v="2"/>
    <s v="Illinois"/>
    <s v="Lansing"/>
    <n v="60438"/>
    <d v="2015-03-01T00:00:00"/>
    <d v="2015-03-03T00:00:00"/>
    <n v="65.41"/>
    <n v="15"/>
    <n v="98.17"/>
    <n v="89394"/>
    <s v="High"/>
    <s v="Low Risk"/>
    <s v="Discount Applied"/>
    <s v="Other"/>
    <n v="1249"/>
  </r>
  <r>
    <n v="21399"/>
    <x v="2"/>
    <n v="0"/>
    <n v="40.479999999999997"/>
    <n v="19.989999999999998"/>
    <n v="2720"/>
    <s v="Donna Block"/>
    <s v="Regular Air"/>
    <s v="Home Office"/>
    <s v="Technology"/>
    <s v="Computer Peripherals"/>
    <s v="Small Box"/>
    <x v="295"/>
    <n v="0.77"/>
    <s v="United States"/>
    <x v="3"/>
    <s v="Georgia"/>
    <s v="Dalton"/>
    <n v="30721"/>
    <d v="2015-06-16T00:00:00"/>
    <d v="2015-06-17T00:00:00"/>
    <n v="-25.634"/>
    <n v="6"/>
    <n v="264.95"/>
    <n v="88766"/>
    <s v="Low"/>
    <s v="Low Risk"/>
    <s v="No Discount"/>
    <s v="Other"/>
    <n v="874"/>
  </r>
  <r>
    <n v="19907"/>
    <x v="2"/>
    <n v="0.06"/>
    <n v="4.9800000000000004"/>
    <n v="7.44"/>
    <n v="2724"/>
    <s v="Erika Clapp"/>
    <s v="Regular Air"/>
    <s v="Home Office"/>
    <s v="Office Supplies"/>
    <s v="Paper"/>
    <s v="Small Box"/>
    <x v="130"/>
    <n v="0.36"/>
    <s v="United States"/>
    <x v="3"/>
    <s v="Tennessee"/>
    <s v="Chattanooga"/>
    <n v="37421"/>
    <d v="2015-05-01T00:00:00"/>
    <d v="2015-05-02T00:00:00"/>
    <n v="-37.561999999999998"/>
    <n v="10"/>
    <n v="53.21"/>
    <n v="88959"/>
    <s v="Low"/>
    <s v="Low Risk"/>
    <s v="Discount Applied"/>
    <s v="Other"/>
    <n v="1511"/>
  </r>
  <r>
    <n v="19908"/>
    <x v="2"/>
    <n v="0.01"/>
    <n v="6.48"/>
    <n v="7.37"/>
    <n v="2724"/>
    <s v="Erika Clapp"/>
    <s v="Regular Air"/>
    <s v="Home Office"/>
    <s v="Office Supplies"/>
    <s v="Paper"/>
    <s v="Small Box"/>
    <x v="251"/>
    <n v="0.37"/>
    <s v="United States"/>
    <x v="3"/>
    <s v="Tennessee"/>
    <s v="Chattanooga"/>
    <n v="37421"/>
    <d v="2015-05-01T00:00:00"/>
    <d v="2015-05-03T00:00:00"/>
    <n v="-449.69399999999996"/>
    <n v="18"/>
    <n v="122.8"/>
    <n v="88959"/>
    <s v="Low"/>
    <s v="Low Risk"/>
    <s v="Discount Applied"/>
    <s v="Other"/>
    <n v="1158"/>
  </r>
  <r>
    <n v="22612"/>
    <x v="1"/>
    <n v="0.05"/>
    <n v="28.15"/>
    <n v="6.17"/>
    <n v="2725"/>
    <s v="Katharine Hudson"/>
    <s v="Regular Air"/>
    <s v="Home Office"/>
    <s v="Office Supplies"/>
    <s v="Pens &amp; Art Supplies"/>
    <s v="Small Pack"/>
    <x v="765"/>
    <n v="0.55000000000000004"/>
    <s v="United States"/>
    <x v="3"/>
    <s v="Tennessee"/>
    <s v="Clarksville"/>
    <n v="37042"/>
    <d v="2015-01-17T00:00:00"/>
    <d v="2015-01-18T00:00:00"/>
    <n v="-66.248000000000005"/>
    <n v="10"/>
    <n v="282.38"/>
    <n v="88958"/>
    <s v="Low"/>
    <s v="Low Risk"/>
    <s v="Discount Applied"/>
    <s v="Other"/>
    <n v="845"/>
  </r>
  <r>
    <n v="21422"/>
    <x v="4"/>
    <n v="0.08"/>
    <n v="230.98"/>
    <n v="23.78"/>
    <n v="2729"/>
    <s v="Penny O Caldwell"/>
    <s v="Delivery Truck"/>
    <s v="Home Office"/>
    <s v="Furniture"/>
    <s v="Tables"/>
    <s v="Jumbo Box"/>
    <x v="292"/>
    <n v="0.6"/>
    <s v="United States"/>
    <x v="0"/>
    <s v="Washington"/>
    <s v="Bellingham"/>
    <n v="98226"/>
    <d v="2015-03-06T00:00:00"/>
    <d v="2015-03-10T00:00:00"/>
    <n v="501.69"/>
    <n v="4"/>
    <n v="924.8"/>
    <n v="88114"/>
    <s v="High"/>
    <s v="Low Risk"/>
    <s v="Discount Applied"/>
    <s v="Other"/>
    <n v="445"/>
  </r>
  <r>
    <n v="19819"/>
    <x v="1"/>
    <n v="0.05"/>
    <n v="100.98"/>
    <n v="7.18"/>
    <n v="2737"/>
    <s v="Rachel Bates"/>
    <s v="Regular Air"/>
    <s v="Home Office"/>
    <s v="Technology"/>
    <s v="Computer Peripherals"/>
    <s v="Small Box"/>
    <x v="751"/>
    <n v="0.4"/>
    <s v="United States"/>
    <x v="1"/>
    <s v="Vermont"/>
    <s v="Rutland"/>
    <n v="5701"/>
    <d v="2015-04-22T00:00:00"/>
    <d v="2015-04-24T00:00:00"/>
    <n v="566.6072999999999"/>
    <n v="8"/>
    <n v="821.17"/>
    <n v="89018"/>
    <s v="High"/>
    <s v="Low Risk"/>
    <s v="Discount Applied"/>
    <s v="Other"/>
    <n v="478"/>
  </r>
  <r>
    <n v="18790"/>
    <x v="3"/>
    <n v="0.03"/>
    <n v="15.31"/>
    <n v="8.7799999999999994"/>
    <n v="2737"/>
    <s v="Rachel Bates"/>
    <s v="Regular Air"/>
    <s v="Home Office"/>
    <s v="Office Supplies"/>
    <s v="Storage &amp; Organization"/>
    <s v="Small Box"/>
    <x v="657"/>
    <n v="0.56999999999999995"/>
    <s v="United States"/>
    <x v="1"/>
    <s v="Vermont"/>
    <s v="Rutland"/>
    <n v="5701"/>
    <d v="2015-06-01T00:00:00"/>
    <d v="2015-06-02T00:00:00"/>
    <n v="-57.56"/>
    <n v="12"/>
    <n v="194.08"/>
    <n v="89019"/>
    <s v="Low"/>
    <s v="Low Risk"/>
    <s v="Discount Applied"/>
    <s v="Other"/>
    <n v="997"/>
  </r>
  <r>
    <n v="24278"/>
    <x v="2"/>
    <n v="0.02"/>
    <n v="33.979999999999997"/>
    <n v="1.99"/>
    <n v="2738"/>
    <s v="Sherri Kramer"/>
    <s v="Regular Air"/>
    <s v="Home Office"/>
    <s v="Technology"/>
    <s v="Computer Peripherals"/>
    <s v="Small Pack"/>
    <x v="807"/>
    <n v="0.45"/>
    <s v="United States"/>
    <x v="1"/>
    <s v="Vermont"/>
    <s v="South Burlington"/>
    <n v="5403"/>
    <d v="2015-04-13T00:00:00"/>
    <d v="2015-04-15T00:00:00"/>
    <n v="164.06129999999999"/>
    <n v="7"/>
    <n v="237.77"/>
    <n v="89017"/>
    <s v="High"/>
    <s v="Low Risk"/>
    <s v="Discount Applied"/>
    <s v="Other"/>
    <n v="920"/>
  </r>
  <r>
    <n v="19987"/>
    <x v="4"/>
    <n v="0.01"/>
    <n v="35.99"/>
    <n v="5.99"/>
    <n v="2741"/>
    <s v="Megan York"/>
    <s v="Regular Air"/>
    <s v="Home Office"/>
    <s v="Technology"/>
    <s v="Telephones and Communication"/>
    <s v="Wrap Bag"/>
    <x v="351"/>
    <n v="0.38"/>
    <s v="United States"/>
    <x v="0"/>
    <s v="Idaho"/>
    <s v="Caldwell"/>
    <n v="83605"/>
    <d v="2015-03-12T00:00:00"/>
    <d v="2015-03-19T00:00:00"/>
    <n v="218.23319999999995"/>
    <n v="10"/>
    <n v="316.27999999999997"/>
    <n v="89481"/>
    <s v="High"/>
    <s v="Low Risk"/>
    <s v="Discount Applied"/>
    <s v="Other"/>
    <n v="804"/>
  </r>
  <r>
    <n v="21323"/>
    <x v="3"/>
    <n v="0.01"/>
    <n v="220.98"/>
    <n v="64.66"/>
    <n v="2745"/>
    <s v="Arnold Gay"/>
    <s v="Delivery Truck"/>
    <s v="Home Office"/>
    <s v="Furniture"/>
    <s v="Bookcases"/>
    <s v="Jumbo Box"/>
    <x v="808"/>
    <n v="0.62"/>
    <s v="United States"/>
    <x v="0"/>
    <s v="Arizona"/>
    <s v="Chandler"/>
    <n v="85224"/>
    <d v="2015-03-18T00:00:00"/>
    <d v="2015-03-19T00:00:00"/>
    <n v="1049.03"/>
    <n v="11"/>
    <n v="2591.09"/>
    <n v="86184"/>
    <s v="High"/>
    <s v="Low Risk"/>
    <s v="Discount Applied"/>
    <s v="Other"/>
    <n v="183"/>
  </r>
  <r>
    <n v="4949"/>
    <x v="3"/>
    <n v="0.08"/>
    <n v="9.98"/>
    <n v="12.52"/>
    <n v="2747"/>
    <s v="Brian Grady"/>
    <s v="Regular Air"/>
    <s v="Home Office"/>
    <s v="Furniture"/>
    <s v="Office Furnishings"/>
    <s v="Small Box"/>
    <x v="809"/>
    <n v="0.56999999999999995"/>
    <s v="United States"/>
    <x v="1"/>
    <s v="New York"/>
    <s v="New York City"/>
    <n v="10115"/>
    <d v="2015-02-05T00:00:00"/>
    <d v="2015-02-07T00:00:00"/>
    <n v="-102.93"/>
    <n v="15"/>
    <n v="150.24"/>
    <n v="35200"/>
    <s v="Low"/>
    <s v="Low Risk"/>
    <s v="Discount Applied"/>
    <s v="Other"/>
    <n v="1084"/>
  </r>
  <r>
    <n v="3323"/>
    <x v="3"/>
    <n v="0.01"/>
    <n v="220.98"/>
    <n v="64.66"/>
    <n v="2747"/>
    <s v="Brian Grady"/>
    <s v="Delivery Truck"/>
    <s v="Home Office"/>
    <s v="Furniture"/>
    <s v="Bookcases"/>
    <s v="Jumbo Box"/>
    <x v="808"/>
    <n v="0.62"/>
    <s v="United States"/>
    <x v="1"/>
    <s v="New York"/>
    <s v="New York City"/>
    <n v="10115"/>
    <d v="2015-03-18T00:00:00"/>
    <d v="2015-03-19T00:00:00"/>
    <n v="1049.03"/>
    <n v="44"/>
    <n v="10364.36"/>
    <n v="23751"/>
    <s v="High"/>
    <s v="Low Risk"/>
    <s v="Discount Applied"/>
    <s v="Other"/>
    <n v="17"/>
  </r>
  <r>
    <n v="23271"/>
    <x v="2"/>
    <n v="0.02"/>
    <n v="161.55000000000001"/>
    <n v="19.989999999999998"/>
    <n v="2750"/>
    <s v="Allen Nash"/>
    <s v="Regular Air"/>
    <s v="Home Office"/>
    <s v="Office Supplies"/>
    <s v="Storage &amp; Organization"/>
    <s v="Small Box"/>
    <x v="40"/>
    <n v="0.66"/>
    <s v="United States"/>
    <x v="3"/>
    <s v="Virginia"/>
    <s v="Waynesboro"/>
    <n v="22980"/>
    <d v="2015-03-08T00:00:00"/>
    <d v="2015-03-08T00:00:00"/>
    <n v="664.51800000000003"/>
    <n v="4"/>
    <n v="657.61"/>
    <n v="91424"/>
    <s v="High"/>
    <s v="Low Risk"/>
    <s v="Discount Applied"/>
    <s v="Other"/>
    <n v="550"/>
  </r>
  <r>
    <n v="21630"/>
    <x v="3"/>
    <n v="0.08"/>
    <n v="22.01"/>
    <n v="5.53"/>
    <n v="2760"/>
    <s v="Evan Adkins"/>
    <s v="Regular Air"/>
    <s v="Home Office"/>
    <s v="Office Supplies"/>
    <s v="Pens &amp; Art Supplies"/>
    <s v="Small Pack"/>
    <x v="694"/>
    <n v="0.59"/>
    <s v="United States"/>
    <x v="1"/>
    <s v="Connecticut"/>
    <s v="Waterbury"/>
    <n v="6708"/>
    <d v="2015-04-22T00:00:00"/>
    <d v="2015-04-24T00:00:00"/>
    <n v="105.7"/>
    <n v="11"/>
    <n v="241.97"/>
    <n v="90724"/>
    <s v="High"/>
    <s v="Low Risk"/>
    <s v="Discount Applied"/>
    <s v="Other"/>
    <n v="911"/>
  </r>
  <r>
    <n v="21629"/>
    <x v="3"/>
    <n v="0.02"/>
    <n v="29.74"/>
    <n v="6.64"/>
    <n v="2764"/>
    <s v="Arnold Johnson"/>
    <s v="Regular Air"/>
    <s v="Home Office"/>
    <s v="Office Supplies"/>
    <s v="Storage &amp; Organization"/>
    <s v="Small Box"/>
    <x v="810"/>
    <n v="0.7"/>
    <s v="United States"/>
    <x v="1"/>
    <s v="New Jersey"/>
    <s v="Hackensack"/>
    <n v="7601"/>
    <d v="2015-04-22T00:00:00"/>
    <d v="2015-04-22T00:00:00"/>
    <n v="-21.06"/>
    <n v="4"/>
    <n v="120.81"/>
    <n v="90724"/>
    <s v="Low"/>
    <s v="Low Risk"/>
    <s v="Discount Applied"/>
    <s v="Other"/>
    <n v="1164"/>
  </r>
  <r>
    <n v="26156"/>
    <x v="4"/>
    <n v="0.03"/>
    <n v="5.85"/>
    <n v="2.27"/>
    <n v="2765"/>
    <s v="Tracy Schultz"/>
    <s v="Regular Air"/>
    <s v="Home Office"/>
    <s v="Office Supplies"/>
    <s v="Pens &amp; Art Supplies"/>
    <s v="Wrap Bag"/>
    <x v="811"/>
    <n v="0.56000000000000005"/>
    <s v="United States"/>
    <x v="1"/>
    <s v="New Jersey"/>
    <s v="Lindenwold"/>
    <n v="8021"/>
    <d v="2015-05-28T00:00:00"/>
    <d v="2015-05-30T00:00:00"/>
    <n v="-5.08"/>
    <n v="7"/>
    <n v="41.4"/>
    <n v="90725"/>
    <s v="Low"/>
    <s v="Low Risk"/>
    <s v="Discount Applied"/>
    <s v="Other"/>
    <n v="1608"/>
  </r>
  <r>
    <n v="23342"/>
    <x v="2"/>
    <n v="0.02"/>
    <n v="11.55"/>
    <n v="2.36"/>
    <n v="2770"/>
    <s v="Joel Burnette"/>
    <s v="Regular Air"/>
    <s v="Home Office"/>
    <s v="Office Supplies"/>
    <s v="Pens &amp; Art Supplies"/>
    <s v="Wrap Bag"/>
    <x v="99"/>
    <n v="0.55000000000000004"/>
    <s v="United States"/>
    <x v="3"/>
    <s v="Georgia"/>
    <s v="Dunwoody"/>
    <n v="30338"/>
    <d v="2015-03-08T00:00:00"/>
    <d v="2015-03-10T00:00:00"/>
    <n v="1289.3819999999998"/>
    <n v="14"/>
    <n v="159.53"/>
    <n v="88975"/>
    <s v="High"/>
    <s v="Low Risk"/>
    <s v="Discount Applied"/>
    <s v="Other"/>
    <n v="1058"/>
  </r>
  <r>
    <n v="26157"/>
    <x v="0"/>
    <n v="7.0000000000000007E-2"/>
    <n v="177.98"/>
    <n v="0.99"/>
    <n v="2771"/>
    <s v="Kevin Wolfe"/>
    <s v="Regular Air"/>
    <s v="Home Office"/>
    <s v="Office Supplies"/>
    <s v="Appliances"/>
    <s v="Small Box"/>
    <x v="529"/>
    <n v="0.56000000000000005"/>
    <s v="United States"/>
    <x v="3"/>
    <s v="Georgia"/>
    <s v="East Point"/>
    <n v="30344"/>
    <d v="2015-06-13T00:00:00"/>
    <d v="2015-06-13T00:00:00"/>
    <n v="-191.548"/>
    <n v="3"/>
    <n v="536.29"/>
    <n v="88974"/>
    <s v="Low"/>
    <s v="Low Risk"/>
    <s v="Discount Applied"/>
    <s v="Other"/>
    <n v="623"/>
  </r>
  <r>
    <n v="24523"/>
    <x v="1"/>
    <n v="0.1"/>
    <n v="5.18"/>
    <n v="5.74"/>
    <n v="2773"/>
    <s v="Christina Zhu"/>
    <s v="Regular Air"/>
    <s v="Home Office"/>
    <s v="Office Supplies"/>
    <s v="Binders and Binder Accessories"/>
    <s v="Small Box"/>
    <x v="314"/>
    <n v="0.36"/>
    <s v="United States"/>
    <x v="0"/>
    <s v="California"/>
    <s v="Dublin"/>
    <n v="94568"/>
    <d v="2015-03-26T00:00:00"/>
    <d v="2015-03-28T00:00:00"/>
    <n v="-29.003"/>
    <n v="2"/>
    <n v="10.96"/>
    <n v="91584"/>
    <s v="Low"/>
    <s v="Low Risk"/>
    <s v="Discount Applied"/>
    <s v="Other"/>
    <n v="1895"/>
  </r>
  <r>
    <n v="20956"/>
    <x v="4"/>
    <n v="7.0000000000000007E-2"/>
    <n v="574.74"/>
    <n v="24.49"/>
    <n v="2775"/>
    <s v="Theodore Rubin"/>
    <s v="Regular Air"/>
    <s v="Home Office"/>
    <s v="Technology"/>
    <s v="Office Machines"/>
    <s v="Large Box"/>
    <x v="81"/>
    <n v="0.37"/>
    <s v="United States"/>
    <x v="2"/>
    <s v="Illinois"/>
    <s v="Franklin Park"/>
    <n v="60131"/>
    <d v="2015-01-30T00:00:00"/>
    <d v="2015-02-04T00:00:00"/>
    <n v="2860.9331999999995"/>
    <n v="8"/>
    <n v="4146.28"/>
    <n v="91229"/>
    <s v="High"/>
    <s v="Low Risk"/>
    <s v="Discount Applied"/>
    <s v="Other"/>
    <n v="114"/>
  </r>
  <r>
    <n v="24122"/>
    <x v="2"/>
    <n v="0.03"/>
    <n v="350.98"/>
    <n v="30"/>
    <n v="2776"/>
    <s v="April Henson"/>
    <s v="Delivery Truck"/>
    <s v="Home Office"/>
    <s v="Furniture"/>
    <s v="Chairs &amp; Chairmats"/>
    <s v="Jumbo Drum"/>
    <x v="309"/>
    <n v="0.61"/>
    <s v="United States"/>
    <x v="1"/>
    <s v="Maryland"/>
    <s v="Gaithersburg"/>
    <n v="20877"/>
    <d v="2015-01-12T00:00:00"/>
    <d v="2015-01-15T00:00:00"/>
    <n v="2692.4420999999998"/>
    <n v="11"/>
    <n v="3902.09"/>
    <n v="91228"/>
    <s v="High"/>
    <s v="Low Risk"/>
    <s v="Discount Applied"/>
    <s v="Other"/>
    <n v="121"/>
  </r>
  <r>
    <n v="24123"/>
    <x v="2"/>
    <n v="0.04"/>
    <n v="1.68"/>
    <n v="1"/>
    <n v="2776"/>
    <s v="April Henson"/>
    <s v="Regular Air"/>
    <s v="Home Office"/>
    <s v="Office Supplies"/>
    <s v="Pens &amp; Art Supplies"/>
    <s v="Wrap Bag"/>
    <x v="812"/>
    <n v="0.35"/>
    <s v="United States"/>
    <x v="1"/>
    <s v="Maryland"/>
    <s v="Gaithersburg"/>
    <n v="20877"/>
    <d v="2015-01-12T00:00:00"/>
    <d v="2015-01-14T00:00:00"/>
    <n v="2.0672000000000001"/>
    <n v="8"/>
    <n v="14.18"/>
    <n v="91228"/>
    <s v="High"/>
    <s v="Low Risk"/>
    <s v="Discount Applied"/>
    <s v="Other"/>
    <n v="1876"/>
  </r>
  <r>
    <n v="20097"/>
    <x v="0"/>
    <n v="0.05"/>
    <n v="205.99"/>
    <n v="8.99"/>
    <n v="2778"/>
    <s v="Alison Jones"/>
    <s v="Express Air"/>
    <s v="Home Office"/>
    <s v="Technology"/>
    <s v="Telephones and Communication"/>
    <s v="Small Box"/>
    <x v="813"/>
    <n v="0.57999999999999996"/>
    <s v="United States"/>
    <x v="3"/>
    <s v="North Carolina"/>
    <s v="Wilmington"/>
    <n v="28403"/>
    <d v="2015-02-11T00:00:00"/>
    <d v="2015-02-12T00:00:00"/>
    <n v="111.05249999999999"/>
    <n v="12"/>
    <n v="2118.9899999999998"/>
    <n v="87160"/>
    <s v="High"/>
    <s v="Low Risk"/>
    <s v="Discount Applied"/>
    <s v="Other"/>
    <n v="230"/>
  </r>
  <r>
    <n v="20098"/>
    <x v="0"/>
    <n v="0.08"/>
    <n v="205.99"/>
    <n v="8.99"/>
    <n v="2778"/>
    <s v="Alison Jones"/>
    <s v="Regular Air"/>
    <s v="Home Office"/>
    <s v="Technology"/>
    <s v="Telephones and Communication"/>
    <s v="Small Box"/>
    <x v="20"/>
    <n v="0.56000000000000005"/>
    <s v="United States"/>
    <x v="3"/>
    <s v="North Carolina"/>
    <s v="Wilmington"/>
    <n v="28403"/>
    <d v="2015-02-11T00:00:00"/>
    <d v="2015-02-12T00:00:00"/>
    <n v="-1963.752"/>
    <n v="5"/>
    <n v="837.64"/>
    <n v="87160"/>
    <s v="Low"/>
    <s v="Low Risk"/>
    <s v="Discount Applied"/>
    <s v="Other"/>
    <n v="470"/>
  </r>
  <r>
    <n v="21707"/>
    <x v="2"/>
    <n v="0.01"/>
    <n v="35.99"/>
    <n v="5.99"/>
    <n v="2779"/>
    <s v="Jacob Burgess"/>
    <s v="Regular Air"/>
    <s v="Home Office"/>
    <s v="Technology"/>
    <s v="Telephones and Communication"/>
    <s v="Wrap Bag"/>
    <x v="351"/>
    <n v="0.38"/>
    <s v="United States"/>
    <x v="3"/>
    <s v="North Carolina"/>
    <s v="Wilson"/>
    <n v="27893"/>
    <d v="2015-06-11T00:00:00"/>
    <d v="2015-06-12T00:00:00"/>
    <n v="-60.704000000000001"/>
    <n v="11"/>
    <n v="345.07"/>
    <n v="87161"/>
    <s v="Low"/>
    <s v="Low Risk"/>
    <s v="Discount Applied"/>
    <s v="Other"/>
    <n v="775"/>
  </r>
  <r>
    <n v="22095"/>
    <x v="4"/>
    <n v="0.09"/>
    <n v="2.16"/>
    <n v="6.05"/>
    <n v="2781"/>
    <s v="Kelly Byers"/>
    <s v="Regular Air"/>
    <s v="Home Office"/>
    <s v="Office Supplies"/>
    <s v="Binders and Binder Accessories"/>
    <s v="Small Box"/>
    <x v="542"/>
    <n v="0.37"/>
    <s v="United States"/>
    <x v="0"/>
    <s v="Oregon"/>
    <s v="Woodburn"/>
    <n v="97071"/>
    <d v="2015-01-31T00:00:00"/>
    <d v="2015-02-04T00:00:00"/>
    <n v="-37.789000000000001"/>
    <n v="2"/>
    <n v="5.48"/>
    <n v="87162"/>
    <s v="Low"/>
    <s v="Low Risk"/>
    <s v="Discount Applied"/>
    <s v="Other"/>
    <n v="1937"/>
  </r>
  <r>
    <n v="22096"/>
    <x v="4"/>
    <n v="0.03"/>
    <n v="808.49"/>
    <n v="55.3"/>
    <n v="2781"/>
    <s v="Kelly Byers"/>
    <s v="Delivery Truck"/>
    <s v="Home Office"/>
    <s v="Technology"/>
    <s v="Office Machines"/>
    <s v="Jumbo Drum"/>
    <x v="814"/>
    <n v="0.4"/>
    <s v="United States"/>
    <x v="0"/>
    <s v="Oregon"/>
    <s v="Woodburn"/>
    <n v="97071"/>
    <d v="2015-01-31T00:00:00"/>
    <d v="2015-02-07T00:00:00"/>
    <n v="7576.11"/>
    <n v="11"/>
    <n v="8201.33"/>
    <n v="87162"/>
    <s v="High"/>
    <s v="Low Risk"/>
    <s v="Discount Applied"/>
    <s v="Other"/>
    <n v="39"/>
  </r>
  <r>
    <n v="22097"/>
    <x v="4"/>
    <n v="0"/>
    <n v="6.48"/>
    <n v="8.19"/>
    <n v="2781"/>
    <s v="Kelly Byers"/>
    <s v="Regular Air"/>
    <s v="Home Office"/>
    <s v="Office Supplies"/>
    <s v="Paper"/>
    <s v="Small Box"/>
    <x v="815"/>
    <n v="0.37"/>
    <s v="United States"/>
    <x v="0"/>
    <s v="Oregon"/>
    <s v="Woodburn"/>
    <n v="97071"/>
    <d v="2015-01-31T00:00:00"/>
    <d v="2015-02-07T00:00:00"/>
    <n v="-43.26"/>
    <n v="3"/>
    <n v="22.67"/>
    <n v="87162"/>
    <s v="Low"/>
    <s v="Low Risk"/>
    <s v="No Discount"/>
    <s v="Other"/>
    <n v="1784"/>
  </r>
  <r>
    <n v="21587"/>
    <x v="1"/>
    <n v="0.01"/>
    <n v="47.98"/>
    <n v="3.61"/>
    <n v="2787"/>
    <s v="Rodney Kearney"/>
    <s v="Express Air"/>
    <s v="Home Office"/>
    <s v="Technology"/>
    <s v="Computer Peripherals"/>
    <s v="Small Pack"/>
    <x v="367"/>
    <n v="0.71"/>
    <s v="United States"/>
    <x v="3"/>
    <s v="Louisiana"/>
    <s v="Metairie"/>
    <n v="70003"/>
    <d v="2015-03-12T00:00:00"/>
    <d v="2015-03-13T00:00:00"/>
    <n v="-44.436"/>
    <n v="8"/>
    <n v="393.98"/>
    <n v="91316"/>
    <s v="Low"/>
    <s v="Low Risk"/>
    <s v="Discount Applied"/>
    <s v="Other"/>
    <n v="721"/>
  </r>
  <r>
    <n v="19860"/>
    <x v="2"/>
    <n v="0.09"/>
    <n v="2.88"/>
    <n v="0.7"/>
    <n v="2791"/>
    <s v="Dawn Larson"/>
    <s v="Regular Air"/>
    <s v="Home Office"/>
    <s v="Office Supplies"/>
    <s v="Pens &amp; Art Supplies"/>
    <s v="Wrap Bag"/>
    <x v="816"/>
    <n v="0.56000000000000005"/>
    <s v="United States"/>
    <x v="2"/>
    <s v="Michigan"/>
    <s v="Madison Heights"/>
    <n v="48071"/>
    <d v="2015-01-15T00:00:00"/>
    <d v="2015-01-15T00:00:00"/>
    <n v="4.8499999999999996"/>
    <n v="7"/>
    <n v="19.29"/>
    <n v="88758"/>
    <s v="High"/>
    <s v="Low Risk"/>
    <s v="Discount Applied"/>
    <s v="Other"/>
    <n v="1822"/>
  </r>
  <r>
    <n v="18361"/>
    <x v="3"/>
    <n v="0.06"/>
    <n v="2.61"/>
    <n v="0.5"/>
    <n v="2794"/>
    <s v="Connie Bunn"/>
    <s v="Regular Air"/>
    <s v="Home Office"/>
    <s v="Office Supplies"/>
    <s v="Labels"/>
    <s v="Small Box"/>
    <x v="317"/>
    <n v="0.39"/>
    <s v="United States"/>
    <x v="2"/>
    <s v="Iowa"/>
    <s v="Marshalltown"/>
    <n v="50158"/>
    <d v="2015-03-20T00:00:00"/>
    <d v="2015-03-22T00:00:00"/>
    <n v="3.5948999999999995"/>
    <n v="2"/>
    <n v="5.21"/>
    <n v="87554"/>
    <s v="High"/>
    <s v="Low Risk"/>
    <s v="Discount Applied"/>
    <s v="Other"/>
    <n v="1939"/>
  </r>
  <r>
    <n v="18895"/>
    <x v="0"/>
    <n v="7.0000000000000007E-2"/>
    <n v="4.76"/>
    <n v="0.88"/>
    <n v="2794"/>
    <s v="Connie Bunn"/>
    <s v="Regular Air"/>
    <s v="Home Office"/>
    <s v="Office Supplies"/>
    <s v="Paper"/>
    <s v="Wrap Bag"/>
    <x v="817"/>
    <n v="0.39"/>
    <s v="United States"/>
    <x v="2"/>
    <s v="Iowa"/>
    <s v="Marshalltown"/>
    <n v="50158"/>
    <d v="2015-06-07T00:00:00"/>
    <d v="2015-06-07T00:00:00"/>
    <n v="15.8148"/>
    <n v="5"/>
    <n v="22.92"/>
    <n v="87555"/>
    <s v="High"/>
    <s v="Low Risk"/>
    <s v="Discount Applied"/>
    <s v="Other"/>
    <n v="1781"/>
  </r>
  <r>
    <n v="19486"/>
    <x v="4"/>
    <n v="0.04"/>
    <n v="3.57"/>
    <n v="4.17"/>
    <n v="2795"/>
    <s v="Harry Burns"/>
    <s v="Regular Air"/>
    <s v="Home Office"/>
    <s v="Office Supplies"/>
    <s v="Pens &amp; Art Supplies"/>
    <s v="Small Pack"/>
    <x v="818"/>
    <n v="0.59"/>
    <s v="United States"/>
    <x v="2"/>
    <s v="Iowa"/>
    <s v="Mason City"/>
    <n v="50401"/>
    <d v="2015-01-26T00:00:00"/>
    <d v="2015-01-28T00:00:00"/>
    <n v="-69.91"/>
    <n v="8"/>
    <n v="30.9"/>
    <n v="87556"/>
    <s v="Low"/>
    <s v="Low Risk"/>
    <s v="Discount Applied"/>
    <s v="Other"/>
    <n v="1708"/>
  </r>
  <r>
    <n v="19487"/>
    <x v="4"/>
    <n v="0.05"/>
    <n v="200.99"/>
    <n v="4.2"/>
    <n v="2795"/>
    <s v="Harry Burns"/>
    <s v="Regular Air"/>
    <s v="Home Office"/>
    <s v="Technology"/>
    <s v="Telephones and Communication"/>
    <s v="Small Box"/>
    <x v="186"/>
    <n v="0.59"/>
    <s v="United States"/>
    <x v="2"/>
    <s v="Iowa"/>
    <s v="Mason City"/>
    <n v="50401"/>
    <d v="2015-01-26T00:00:00"/>
    <d v="2015-01-30T00:00:00"/>
    <n v="1630.5251999999998"/>
    <n v="14"/>
    <n v="2363.08"/>
    <n v="87556"/>
    <s v="High"/>
    <s v="Low Risk"/>
    <s v="Discount Applied"/>
    <s v="Other"/>
    <n v="206"/>
  </r>
  <r>
    <n v="19488"/>
    <x v="4"/>
    <n v="7.0000000000000007E-2"/>
    <n v="195.99"/>
    <n v="8.99"/>
    <n v="2795"/>
    <s v="Harry Burns"/>
    <s v="Regular Air"/>
    <s v="Home Office"/>
    <s v="Technology"/>
    <s v="Telephones and Communication"/>
    <s v="Small Box"/>
    <x v="819"/>
    <n v="0.57999999999999996"/>
    <s v="United States"/>
    <x v="2"/>
    <s v="Iowa"/>
    <s v="Mason City"/>
    <n v="50401"/>
    <d v="2015-01-26T00:00:00"/>
    <d v="2015-01-26T00:00:00"/>
    <n v="-457.16"/>
    <n v="2"/>
    <n v="328.45"/>
    <n v="87556"/>
    <s v="Low"/>
    <s v="Low Risk"/>
    <s v="Discount Applied"/>
    <s v="Other"/>
    <n v="791"/>
  </r>
  <r>
    <n v="23351"/>
    <x v="3"/>
    <n v="0.02"/>
    <n v="30.44"/>
    <n v="1.49"/>
    <n v="2796"/>
    <s v="Cindy McLeod"/>
    <s v="Regular Air"/>
    <s v="Home Office"/>
    <s v="Office Supplies"/>
    <s v="Binders and Binder Accessories"/>
    <s v="Small Box"/>
    <x v="820"/>
    <n v="0.37"/>
    <s v="United States"/>
    <x v="2"/>
    <s v="Iowa"/>
    <s v="Sioux City"/>
    <n v="51106"/>
    <d v="2015-01-21T00:00:00"/>
    <d v="2015-01-23T00:00:00"/>
    <n v="266.76089999999999"/>
    <n v="12"/>
    <n v="386.61"/>
    <n v="87553"/>
    <s v="High"/>
    <s v="Low Risk"/>
    <s v="Discount Applied"/>
    <s v="Other"/>
    <n v="727"/>
  </r>
  <r>
    <n v="22787"/>
    <x v="3"/>
    <n v="0"/>
    <n v="5.0199999999999996"/>
    <n v="5.14"/>
    <n v="2797"/>
    <s v="Cameron Kendall"/>
    <s v="Regular Air"/>
    <s v="Home Office"/>
    <s v="Technology"/>
    <s v="Computer Peripherals"/>
    <s v="Small Pack"/>
    <x v="301"/>
    <n v="0.79"/>
    <s v="United States"/>
    <x v="1"/>
    <s v="Pennsylvania"/>
    <s v="Pittsburgh"/>
    <n v="15122"/>
    <d v="2015-01-10T00:00:00"/>
    <d v="2015-01-11T00:00:00"/>
    <n v="-159.30279999999999"/>
    <n v="8"/>
    <n v="43.94"/>
    <n v="87552"/>
    <s v="Low"/>
    <s v="Low Risk"/>
    <s v="No Discount"/>
    <s v="Other"/>
    <n v="1583"/>
  </r>
  <r>
    <n v="23350"/>
    <x v="3"/>
    <n v="0.02"/>
    <n v="4.91"/>
    <n v="0.5"/>
    <n v="2797"/>
    <s v="Cameron Kendall"/>
    <s v="Regular Air"/>
    <s v="Home Office"/>
    <s v="Office Supplies"/>
    <s v="Labels"/>
    <s v="Small Box"/>
    <x v="550"/>
    <n v="0.36"/>
    <s v="United States"/>
    <x v="1"/>
    <s v="Pennsylvania"/>
    <s v="Pittsburgh"/>
    <n v="15122"/>
    <d v="2015-01-21T00:00:00"/>
    <d v="2015-01-22T00:00:00"/>
    <n v="29.883900000000001"/>
    <n v="9"/>
    <n v="43.31"/>
    <n v="87553"/>
    <s v="High"/>
    <s v="Low Risk"/>
    <s v="Discount Applied"/>
    <s v="Other"/>
    <n v="1587"/>
  </r>
  <r>
    <n v="20618"/>
    <x v="4"/>
    <n v="0"/>
    <n v="17.52"/>
    <n v="8.17"/>
    <n v="2801"/>
    <s v="Jimmy Wang"/>
    <s v="Regular Air"/>
    <s v="Home Office"/>
    <s v="Office Supplies"/>
    <s v="Appliances"/>
    <s v="Medium Box"/>
    <x v="821"/>
    <n v="0.5"/>
    <s v="United States"/>
    <x v="0"/>
    <s v="Arizona"/>
    <s v="Chandler"/>
    <n v="85224"/>
    <d v="2015-06-28T00:00:00"/>
    <d v="2015-07-03T00:00:00"/>
    <n v="52.763999999999996"/>
    <n v="15"/>
    <n v="284.33999999999997"/>
    <n v="91049"/>
    <s v="High"/>
    <s v="Low Risk"/>
    <s v="No Discount"/>
    <s v="Other"/>
    <n v="841"/>
  </r>
  <r>
    <n v="18070"/>
    <x v="3"/>
    <n v="7.0000000000000007E-2"/>
    <n v="500.98"/>
    <n v="28.14"/>
    <n v="2803"/>
    <s v="Catherine Dorsey Burnett"/>
    <s v="Delivery Truck"/>
    <s v="Home Office"/>
    <s v="Technology"/>
    <s v="Office Machines"/>
    <s v="Jumbo Drum"/>
    <x v="822"/>
    <n v="0.38"/>
    <s v="United States"/>
    <x v="0"/>
    <s v="California"/>
    <s v="East Los Angeles"/>
    <n v="90022"/>
    <d v="2015-02-05T00:00:00"/>
    <d v="2015-02-06T00:00:00"/>
    <n v="2699.9838"/>
    <n v="10"/>
    <n v="3913.02"/>
    <n v="86227"/>
    <s v="High"/>
    <s v="Low Risk"/>
    <s v="Discount Applied"/>
    <s v="Other"/>
    <n v="120"/>
  </r>
  <r>
    <n v="18071"/>
    <x v="3"/>
    <n v="0.1"/>
    <n v="178.47"/>
    <n v="19.989999999999998"/>
    <n v="2803"/>
    <s v="Catherine Dorsey Burnett"/>
    <s v="Regular Air"/>
    <s v="Home Office"/>
    <s v="Office Supplies"/>
    <s v="Storage &amp; Organization"/>
    <s v="Small Box"/>
    <x v="179"/>
    <n v="0.55000000000000004"/>
    <s v="United States"/>
    <x v="0"/>
    <s v="California"/>
    <s v="East Los Angeles"/>
    <n v="90022"/>
    <d v="2015-02-05T00:00:00"/>
    <d v="2015-02-07T00:00:00"/>
    <n v="-170.98"/>
    <n v="1"/>
    <n v="180.14"/>
    <n v="86227"/>
    <s v="Low"/>
    <s v="Low Risk"/>
    <s v="Discount Applied"/>
    <s v="Other"/>
    <n v="1024"/>
  </r>
  <r>
    <n v="24604"/>
    <x v="3"/>
    <n v="7.0000000000000007E-2"/>
    <n v="30.56"/>
    <n v="2.99"/>
    <n v="2813"/>
    <s v="Marjorie Burnette"/>
    <s v="Regular Air"/>
    <s v="Home Office"/>
    <s v="Office Supplies"/>
    <s v="Binders and Binder Accessories"/>
    <s v="Small Box"/>
    <x v="823"/>
    <n v="0.35"/>
    <s v="United States"/>
    <x v="3"/>
    <s v="Tennessee"/>
    <s v="Cleveland"/>
    <n v="37311"/>
    <d v="2015-02-07T00:00:00"/>
    <d v="2015-02-07T00:00:00"/>
    <n v="-95.618600000000015"/>
    <n v="12"/>
    <n v="364.92"/>
    <n v="88819"/>
    <s v="Low"/>
    <s v="Low Risk"/>
    <s v="Discount Applied"/>
    <s v="Other"/>
    <n v="754"/>
  </r>
  <r>
    <n v="24044"/>
    <x v="0"/>
    <n v="0.05"/>
    <n v="4.71"/>
    <n v="0.7"/>
    <n v="2817"/>
    <s v="Paul W French"/>
    <s v="Express Air"/>
    <s v="Home Office"/>
    <s v="Office Supplies"/>
    <s v="Rubber Bands"/>
    <s v="Wrap Bag"/>
    <x v="444"/>
    <n v="0.8"/>
    <s v="United States"/>
    <x v="1"/>
    <s v="Ohio"/>
    <s v="Newark"/>
    <n v="43055"/>
    <d v="2015-06-01T00:00:00"/>
    <d v="2015-06-02T00:00:00"/>
    <n v="-2.3760000000000003"/>
    <n v="2"/>
    <n v="12.16"/>
    <n v="89743"/>
    <s v="Low"/>
    <s v="Low Risk"/>
    <s v="Discount Applied"/>
    <s v="Other"/>
    <n v="1886"/>
  </r>
  <r>
    <n v="24045"/>
    <x v="0"/>
    <n v="0.04"/>
    <n v="55.99"/>
    <n v="1.25"/>
    <n v="2817"/>
    <s v="Paul W French"/>
    <s v="Express Air"/>
    <s v="Home Office"/>
    <s v="Technology"/>
    <s v="Telephones and Communication"/>
    <s v="Small Pack"/>
    <x v="824"/>
    <n v="0.35"/>
    <s v="United States"/>
    <x v="1"/>
    <s v="Ohio"/>
    <s v="Newark"/>
    <n v="43055"/>
    <d v="2015-06-01T00:00:00"/>
    <d v="2015-06-02T00:00:00"/>
    <n v="-18.3216"/>
    <n v="3"/>
    <n v="147.56"/>
    <n v="89743"/>
    <s v="Low"/>
    <s v="Low Risk"/>
    <s v="Discount Applied"/>
    <s v="Other"/>
    <n v="1092"/>
  </r>
  <r>
    <n v="24373"/>
    <x v="4"/>
    <n v="0.08"/>
    <n v="6.48"/>
    <n v="2.74"/>
    <n v="2820"/>
    <s v="Laurence Simon"/>
    <s v="Regular Air"/>
    <s v="Home Office"/>
    <s v="Technology"/>
    <s v="Computer Peripherals"/>
    <s v="Small Pack"/>
    <x v="584"/>
    <n v="0.71"/>
    <s v="United States"/>
    <x v="2"/>
    <s v="Missouri"/>
    <s v="Oakville"/>
    <n v="63129"/>
    <d v="2015-05-10T00:00:00"/>
    <d v="2015-05-12T00:00:00"/>
    <n v="-82.64"/>
    <n v="18"/>
    <n v="113.68"/>
    <n v="87899"/>
    <s v="Low"/>
    <s v="Low Risk"/>
    <s v="Discount Applied"/>
    <s v="Other"/>
    <n v="1188"/>
  </r>
  <r>
    <n v="24746"/>
    <x v="1"/>
    <n v="0.1"/>
    <n v="22.01"/>
    <n v="5.53"/>
    <n v="2820"/>
    <s v="Laurence Simon"/>
    <s v="Regular Air"/>
    <s v="Home Office"/>
    <s v="Office Supplies"/>
    <s v="Pens &amp; Art Supplies"/>
    <s v="Small Pack"/>
    <x v="694"/>
    <n v="0.59"/>
    <s v="United States"/>
    <x v="2"/>
    <s v="Missouri"/>
    <s v="Oakville"/>
    <n v="63129"/>
    <d v="2015-01-14T00:00:00"/>
    <d v="2015-01-15T00:00:00"/>
    <n v="31.59"/>
    <n v="14"/>
    <n v="281.75"/>
    <n v="87900"/>
    <s v="High"/>
    <s v="Low Risk"/>
    <s v="Discount Applied"/>
    <s v="Other"/>
    <n v="847"/>
  </r>
  <r>
    <n v="23803"/>
    <x v="4"/>
    <n v="0.02"/>
    <n v="21.98"/>
    <n v="2.87"/>
    <n v="2823"/>
    <s v="Max Hurley"/>
    <s v="Regular Air"/>
    <s v="Home Office"/>
    <s v="Office Supplies"/>
    <s v="Pens &amp; Art Supplies"/>
    <s v="Small Pack"/>
    <x v="825"/>
    <n v="0.55000000000000004"/>
    <s v="United States"/>
    <x v="0"/>
    <s v="Nevada"/>
    <s v="North Las Vegas"/>
    <n v="89031"/>
    <d v="2015-04-30T00:00:00"/>
    <d v="2015-05-02T00:00:00"/>
    <n v="165.6345"/>
    <n v="11"/>
    <n v="240.05"/>
    <n v="87240"/>
    <s v="High"/>
    <s v="Low Risk"/>
    <s v="Discount Applied"/>
    <s v="Other"/>
    <n v="916"/>
  </r>
  <r>
    <n v="22660"/>
    <x v="4"/>
    <n v="0.02"/>
    <n v="27.48"/>
    <n v="4"/>
    <n v="2825"/>
    <s v="Carole Rosen"/>
    <s v="Regular Air"/>
    <s v="Home Office"/>
    <s v="Technology"/>
    <s v="Computer Peripherals"/>
    <s v="Small Box"/>
    <x v="312"/>
    <n v="0.75"/>
    <s v="United States"/>
    <x v="0"/>
    <s v="Idaho"/>
    <s v="Boise"/>
    <n v="83701"/>
    <d v="2015-05-20T00:00:00"/>
    <d v="2015-05-27T00:00:00"/>
    <n v="19.308000000000021"/>
    <n v="3"/>
    <n v="87.21"/>
    <n v="89497"/>
    <s v="High"/>
    <s v="Low Risk"/>
    <s v="Discount Applied"/>
    <s v="Other"/>
    <n v="1300"/>
  </r>
  <r>
    <n v="22661"/>
    <x v="4"/>
    <n v="0.08"/>
    <n v="10.06"/>
    <n v="2.06"/>
    <n v="2825"/>
    <s v="Carole Rosen"/>
    <s v="Regular Air"/>
    <s v="Home Office"/>
    <s v="Office Supplies"/>
    <s v="Paper"/>
    <s v="Wrap Bag"/>
    <x v="85"/>
    <n v="0.39"/>
    <s v="United States"/>
    <x v="0"/>
    <s v="Idaho"/>
    <s v="Boise"/>
    <n v="83701"/>
    <d v="2015-05-20T00:00:00"/>
    <d v="2015-05-24T00:00:00"/>
    <n v="0.32999999999999691"/>
    <n v="4"/>
    <n v="40.15"/>
    <n v="89497"/>
    <s v="High"/>
    <s v="Low Risk"/>
    <s v="Discount Applied"/>
    <s v="Other"/>
    <n v="1621"/>
  </r>
  <r>
    <n v="24607"/>
    <x v="0"/>
    <n v="0.05"/>
    <n v="11.29"/>
    <n v="5.03"/>
    <n v="2828"/>
    <s v="Monica Howard"/>
    <s v="Regular Air"/>
    <s v="Home Office"/>
    <s v="Office Supplies"/>
    <s v="Storage &amp; Organization"/>
    <s v="Small Box"/>
    <x v="519"/>
    <n v="0.59"/>
    <s v="United States"/>
    <x v="0"/>
    <s v="California"/>
    <s v="El Centro"/>
    <n v="92243"/>
    <d v="2015-02-19T00:00:00"/>
    <d v="2015-02-21T00:00:00"/>
    <n v="-35.26"/>
    <n v="8"/>
    <n v="90.46"/>
    <n v="87720"/>
    <s v="Low"/>
    <s v="Low Risk"/>
    <s v="Discount Applied"/>
    <s v="Other"/>
    <n v="1282"/>
  </r>
  <r>
    <n v="23431"/>
    <x v="3"/>
    <n v="7.0000000000000007E-2"/>
    <n v="39.479999999999997"/>
    <n v="1.99"/>
    <n v="2828"/>
    <s v="Monica Howard"/>
    <s v="Regular Air"/>
    <s v="Home Office"/>
    <s v="Technology"/>
    <s v="Computer Peripherals"/>
    <s v="Small Pack"/>
    <x v="246"/>
    <n v="0.54"/>
    <s v="United States"/>
    <x v="0"/>
    <s v="California"/>
    <s v="El Centro"/>
    <n v="92243"/>
    <d v="2015-06-01T00:00:00"/>
    <d v="2015-06-02T00:00:00"/>
    <n v="322.25069999999994"/>
    <n v="12"/>
    <n v="467.03"/>
    <n v="87721"/>
    <s v="High"/>
    <s v="Low Risk"/>
    <s v="Discount Applied"/>
    <s v="Other"/>
    <n v="663"/>
  </r>
  <r>
    <n v="20594"/>
    <x v="1"/>
    <n v="0.03"/>
    <n v="140.97999999999999"/>
    <n v="36.090000000000003"/>
    <n v="2833"/>
    <s v="Tim Connolly"/>
    <s v="Delivery Truck"/>
    <s v="Home Office"/>
    <s v="Furniture"/>
    <s v="Bookcases"/>
    <s v="Jumbo Box"/>
    <x v="481"/>
    <n v="0.77"/>
    <s v="United States"/>
    <x v="2"/>
    <s v="Minnesota"/>
    <s v="Inver Grove Heights"/>
    <n v="55076"/>
    <d v="2015-03-25T00:00:00"/>
    <d v="2015-03-27T00:00:00"/>
    <n v="-221.5"/>
    <n v="4"/>
    <n v="608.80999999999995"/>
    <n v="91030"/>
    <s v="Low"/>
    <s v="Low Risk"/>
    <s v="Discount Applied"/>
    <s v="Other"/>
    <n v="582"/>
  </r>
  <r>
    <n v="20595"/>
    <x v="1"/>
    <n v="0.08"/>
    <n v="65.989999999999995"/>
    <n v="8.99"/>
    <n v="2833"/>
    <s v="Tim Connolly"/>
    <s v="Regular Air"/>
    <s v="Home Office"/>
    <s v="Technology"/>
    <s v="Telephones and Communication"/>
    <s v="Small Box"/>
    <x v="210"/>
    <n v="0.56000000000000005"/>
    <s v="United States"/>
    <x v="2"/>
    <s v="Minnesota"/>
    <s v="Inver Grove Heights"/>
    <n v="55076"/>
    <d v="2015-03-25T00:00:00"/>
    <d v="2015-03-26T00:00:00"/>
    <n v="206.352"/>
    <n v="15"/>
    <n v="808.61"/>
    <n v="91030"/>
    <s v="High"/>
    <s v="Low Risk"/>
    <s v="Discount Applied"/>
    <s v="Other"/>
    <n v="485"/>
  </r>
  <r>
    <n v="19191"/>
    <x v="0"/>
    <n v="7.0000000000000007E-2"/>
    <n v="51.98"/>
    <n v="10.17"/>
    <n v="2837"/>
    <s v="Leslie Hawley"/>
    <s v="Regular Air"/>
    <s v="Home Office"/>
    <s v="Technology"/>
    <s v="Office Machines"/>
    <s v="Medium Box"/>
    <x v="415"/>
    <n v="0.37"/>
    <s v="United States"/>
    <x v="2"/>
    <s v="Oklahoma"/>
    <s v="Tulsa"/>
    <n v="74133"/>
    <d v="2015-03-08T00:00:00"/>
    <d v="2015-03-10T00:00:00"/>
    <n v="439.78529999999995"/>
    <n v="13"/>
    <n v="637.37"/>
    <n v="89801"/>
    <s v="High"/>
    <s v="Low Risk"/>
    <s v="Discount Applied"/>
    <s v="Other"/>
    <n v="562"/>
  </r>
  <r>
    <n v="19192"/>
    <x v="0"/>
    <n v="0.1"/>
    <n v="80.97"/>
    <n v="33.6"/>
    <n v="2837"/>
    <s v="Leslie Hawley"/>
    <s v="Delivery Truck"/>
    <s v="Home Office"/>
    <s v="Technology"/>
    <s v="Office Machines"/>
    <s v="Jumbo Drum"/>
    <x v="690"/>
    <n v="0.37"/>
    <s v="United States"/>
    <x v="2"/>
    <s v="Oklahoma"/>
    <s v="Tulsa"/>
    <n v="74133"/>
    <d v="2015-03-08T00:00:00"/>
    <d v="2015-03-11T00:00:00"/>
    <n v="-149.4573"/>
    <n v="3"/>
    <n v="232.16"/>
    <n v="89801"/>
    <s v="Low"/>
    <s v="Low Risk"/>
    <s v="Discount Applied"/>
    <s v="Other"/>
    <n v="928"/>
  </r>
  <r>
    <n v="18416"/>
    <x v="0"/>
    <n v="0"/>
    <n v="21.98"/>
    <n v="2.87"/>
    <n v="2840"/>
    <s v="Bob Berg"/>
    <s v="Regular Air"/>
    <s v="Home Office"/>
    <s v="Office Supplies"/>
    <s v="Pens &amp; Art Supplies"/>
    <s v="Small Pack"/>
    <x v="825"/>
    <n v="0.55000000000000004"/>
    <s v="United States"/>
    <x v="3"/>
    <s v="Florida"/>
    <s v="North Miami"/>
    <n v="33161"/>
    <d v="2015-03-19T00:00:00"/>
    <d v="2015-03-20T00:00:00"/>
    <n v="21.095999999999997"/>
    <n v="16"/>
    <n v="360.03"/>
    <n v="87884"/>
    <s v="High"/>
    <s v="Low Risk"/>
    <s v="No Discount"/>
    <s v="Other"/>
    <n v="760"/>
  </r>
  <r>
    <n v="18419"/>
    <x v="3"/>
    <n v="0.05"/>
    <n v="15.68"/>
    <n v="3.73"/>
    <n v="2840"/>
    <s v="Bob Berg"/>
    <s v="Regular Air"/>
    <s v="Home Office"/>
    <s v="Furniture"/>
    <s v="Office Furnishings"/>
    <s v="Small Pack"/>
    <x v="770"/>
    <n v="0.46"/>
    <s v="United States"/>
    <x v="3"/>
    <s v="Florida"/>
    <s v="North Miami"/>
    <n v="33161"/>
    <d v="2015-06-11T00:00:00"/>
    <d v="2015-06-13T00:00:00"/>
    <n v="1166.6280000000002"/>
    <n v="17"/>
    <n v="260.01"/>
    <n v="87885"/>
    <s v="High"/>
    <s v="Low Risk"/>
    <s v="Discount Applied"/>
    <s v="Other"/>
    <n v="881"/>
  </r>
  <r>
    <n v="18420"/>
    <x v="3"/>
    <n v="0"/>
    <n v="14.98"/>
    <n v="8.99"/>
    <n v="2840"/>
    <s v="Bob Berg"/>
    <s v="Regular Air"/>
    <s v="Home Office"/>
    <s v="Furniture"/>
    <s v="Office Furnishings"/>
    <s v="Small Pack"/>
    <x v="826"/>
    <n v="0.39"/>
    <s v="United States"/>
    <x v="3"/>
    <s v="Florida"/>
    <s v="North Miami"/>
    <n v="33161"/>
    <d v="2015-06-11T00:00:00"/>
    <d v="2015-06-12T00:00:00"/>
    <n v="-40.604199999999999"/>
    <n v="18"/>
    <n v="273.79000000000002"/>
    <n v="87885"/>
    <s v="Low"/>
    <s v="Low Risk"/>
    <s v="No Discount"/>
    <s v="Other"/>
    <n v="859"/>
  </r>
  <r>
    <n v="18421"/>
    <x v="3"/>
    <n v="0.02"/>
    <n v="38.76"/>
    <n v="13.26"/>
    <n v="2840"/>
    <s v="Bob Berg"/>
    <s v="Regular Air"/>
    <s v="Home Office"/>
    <s v="Office Supplies"/>
    <s v="Paper"/>
    <s v="Small Box"/>
    <x v="827"/>
    <n v="0.36"/>
    <s v="United States"/>
    <x v="3"/>
    <s v="Florida"/>
    <s v="North Miami"/>
    <n v="33161"/>
    <d v="2015-06-11T00:00:00"/>
    <d v="2015-06-12T00:00:00"/>
    <n v="-294.084"/>
    <n v="1"/>
    <n v="44.62"/>
    <n v="87885"/>
    <s v="Low"/>
    <s v="Low Risk"/>
    <s v="Discount Applied"/>
    <s v="Other"/>
    <n v="1581"/>
  </r>
  <r>
    <n v="21855"/>
    <x v="1"/>
    <n v="0.04"/>
    <n v="90.48"/>
    <n v="19.989999999999998"/>
    <n v="2847"/>
    <s v="Vanessa Day"/>
    <s v="Regular Air"/>
    <s v="Home Office"/>
    <s v="Office Supplies"/>
    <s v="Envelopes"/>
    <s v="Small Box"/>
    <x v="634"/>
    <n v="0.4"/>
    <s v="United States"/>
    <x v="3"/>
    <s v="Tennessee"/>
    <s v="Collierville"/>
    <n v="38017"/>
    <d v="2015-04-09T00:00:00"/>
    <d v="2015-04-11T00:00:00"/>
    <n v="55.555199999999999"/>
    <n v="3"/>
    <n v="268.64"/>
    <n v="85928"/>
    <s v="High"/>
    <s v="Low Risk"/>
    <s v="Discount Applied"/>
    <s v="Other"/>
    <n v="866"/>
  </r>
  <r>
    <n v="21856"/>
    <x v="1"/>
    <n v="0.02"/>
    <n v="9.77"/>
    <n v="6.02"/>
    <n v="2847"/>
    <s v="Vanessa Day"/>
    <s v="Regular Air"/>
    <s v="Home Office"/>
    <s v="Furniture"/>
    <s v="Office Furnishings"/>
    <s v="Medium Box"/>
    <x v="563"/>
    <n v="0.48"/>
    <s v="United States"/>
    <x v="3"/>
    <s v="Tennessee"/>
    <s v="Collierville"/>
    <n v="38017"/>
    <d v="2015-04-09T00:00:00"/>
    <d v="2015-04-10T00:00:00"/>
    <n v="-535.33199999999999"/>
    <n v="9"/>
    <n v="87.68"/>
    <n v="85928"/>
    <s v="Low"/>
    <s v="Low Risk"/>
    <s v="Discount Applied"/>
    <s v="Other"/>
    <n v="1297"/>
  </r>
  <r>
    <n v="21857"/>
    <x v="1"/>
    <n v="0.09"/>
    <n v="34.99"/>
    <n v="7.73"/>
    <n v="2847"/>
    <s v="Vanessa Day"/>
    <s v="Regular Air"/>
    <s v="Home Office"/>
    <s v="Office Supplies"/>
    <s v="Pens &amp; Art Supplies"/>
    <s v="Small Box"/>
    <x v="17"/>
    <n v="0.59"/>
    <s v="United States"/>
    <x v="3"/>
    <s v="Tennessee"/>
    <s v="Collierville"/>
    <n v="38017"/>
    <d v="2015-04-09T00:00:00"/>
    <d v="2015-04-11T00:00:00"/>
    <n v="-208.72039999999998"/>
    <n v="1"/>
    <n v="37.619999999999997"/>
    <n v="85928"/>
    <s v="Low"/>
    <s v="Low Risk"/>
    <s v="Discount Applied"/>
    <s v="Other"/>
    <n v="1645"/>
  </r>
  <r>
    <n v="24455"/>
    <x v="3"/>
    <n v="0"/>
    <n v="49.99"/>
    <n v="19.989999999999998"/>
    <n v="2848"/>
    <s v="Eileen Dalton"/>
    <s v="Regular Air"/>
    <s v="Home Office"/>
    <s v="Technology"/>
    <s v="Computer Peripherals"/>
    <s v="Small Box"/>
    <x v="84"/>
    <n v="0.41"/>
    <s v="United States"/>
    <x v="3"/>
    <s v="Tennessee"/>
    <s v="Columbia"/>
    <n v="38401"/>
    <d v="2015-06-06T00:00:00"/>
    <d v="2015-06-08T00:00:00"/>
    <n v="38.885999999999996"/>
    <n v="16"/>
    <n v="832.97"/>
    <n v="85929"/>
    <s v="High"/>
    <s v="Low Risk"/>
    <s v="No Discount"/>
    <s v="Other"/>
    <n v="474"/>
  </r>
  <r>
    <n v="23622"/>
    <x v="4"/>
    <n v="0.05"/>
    <n v="115.99"/>
    <n v="8.99"/>
    <n v="2851"/>
    <s v="Annie Sherrill"/>
    <s v="Regular Air"/>
    <s v="Home Office"/>
    <s v="Technology"/>
    <s v="Telephones and Communication"/>
    <s v="Small Box"/>
    <x v="50"/>
    <n v="0.57999999999999996"/>
    <s v="United States"/>
    <x v="2"/>
    <s v="Texas"/>
    <s v="Odessa"/>
    <n v="79762"/>
    <d v="2015-04-09T00:00:00"/>
    <d v="2015-04-13T00:00:00"/>
    <n v="719.35259999999994"/>
    <n v="11"/>
    <n v="1042.54"/>
    <n v="86454"/>
    <s v="High"/>
    <s v="Low Risk"/>
    <s v="Discount Applied"/>
    <s v="Other"/>
    <n v="410"/>
  </r>
  <r>
    <n v="23042"/>
    <x v="3"/>
    <n v="0.08"/>
    <n v="7.84"/>
    <n v="4.71"/>
    <n v="2855"/>
    <s v="Vicki Womble"/>
    <s v="Regular Air"/>
    <s v="Home Office"/>
    <s v="Office Supplies"/>
    <s v="Binders and Binder Accessories"/>
    <s v="Small Box"/>
    <x v="749"/>
    <n v="0.35"/>
    <s v="United States"/>
    <x v="0"/>
    <s v="Washington"/>
    <s v="Des Moines"/>
    <n v="98198"/>
    <d v="2015-01-21T00:00:00"/>
    <d v="2015-01-22T00:00:00"/>
    <n v="-12.876779999999998"/>
    <n v="10"/>
    <n v="76.16"/>
    <n v="87316"/>
    <s v="Low"/>
    <s v="Low Risk"/>
    <s v="Discount Applied"/>
    <s v="Other"/>
    <n v="1360"/>
  </r>
  <r>
    <n v="23043"/>
    <x v="3"/>
    <n v="0.03"/>
    <n v="105.34"/>
    <n v="24.49"/>
    <n v="2855"/>
    <s v="Vicki Womble"/>
    <s v="Regular Air"/>
    <s v="Home Office"/>
    <s v="Furniture"/>
    <s v="Office Furnishings"/>
    <s v="Large Box"/>
    <x v="828"/>
    <n v="0.61"/>
    <s v="United States"/>
    <x v="0"/>
    <s v="Washington"/>
    <s v="Des Moines"/>
    <n v="98198"/>
    <d v="2015-01-21T00:00:00"/>
    <d v="2015-01-22T00:00:00"/>
    <n v="618.13080000000002"/>
    <n v="10"/>
    <n v="1038.1400000000001"/>
    <n v="87316"/>
    <s v="High"/>
    <s v="Low Risk"/>
    <s v="Discount Applied"/>
    <s v="Other"/>
    <n v="411"/>
  </r>
  <r>
    <n v="23213"/>
    <x v="4"/>
    <n v="0.09"/>
    <n v="6783.02"/>
    <n v="24.49"/>
    <n v="2855"/>
    <s v="Vicki Womble"/>
    <s v="Regular Air"/>
    <s v="Home Office"/>
    <s v="Technology"/>
    <s v="Office Machines"/>
    <s v="Large Box"/>
    <x v="458"/>
    <n v="0.39"/>
    <s v="United States"/>
    <x v="0"/>
    <s v="Washington"/>
    <s v="Des Moines"/>
    <n v="98198"/>
    <d v="2015-03-10T00:00:00"/>
    <d v="2015-03-14T00:00:00"/>
    <n v="-14140.7016"/>
    <n v="1"/>
    <n v="6296"/>
    <n v="87317"/>
    <s v="Low"/>
    <s v="Low Risk"/>
    <s v="Discount Applied"/>
    <s v="Other"/>
    <n v="68"/>
  </r>
  <r>
    <n v="18516"/>
    <x v="3"/>
    <n v="0.06"/>
    <n v="2.94"/>
    <n v="0.96"/>
    <n v="2858"/>
    <s v="Jerry Webster"/>
    <s v="Regular Air"/>
    <s v="Home Office"/>
    <s v="Office Supplies"/>
    <s v="Pens &amp; Art Supplies"/>
    <s v="Wrap Bag"/>
    <x v="202"/>
    <n v="0.57999999999999996"/>
    <s v="United States"/>
    <x v="3"/>
    <s v="Florida"/>
    <s v="Fruit Cove"/>
    <n v="32259"/>
    <d v="2015-05-17T00:00:00"/>
    <d v="2015-05-18T00:00:00"/>
    <n v="-8.8759999999999994"/>
    <n v="3"/>
    <n v="8.7899999999999991"/>
    <n v="88279"/>
    <s v="Low"/>
    <s v="Low Risk"/>
    <s v="Discount Applied"/>
    <s v="Other"/>
    <n v="1911"/>
  </r>
  <r>
    <n v="18506"/>
    <x v="4"/>
    <n v="0.04"/>
    <n v="67.28"/>
    <n v="19.989999999999998"/>
    <n v="2858"/>
    <s v="Jerry Webster"/>
    <s v="Regular Air"/>
    <s v="Home Office"/>
    <s v="Office Supplies"/>
    <s v="Binders and Binder Accessories"/>
    <s v="Small Box"/>
    <x v="236"/>
    <n v="0.4"/>
    <s v="United States"/>
    <x v="3"/>
    <s v="Florida"/>
    <s v="Fruit Cove"/>
    <n v="32259"/>
    <d v="2015-05-23T00:00:00"/>
    <d v="2015-05-28T00:00:00"/>
    <n v="14.754"/>
    <n v="30"/>
    <n v="2051.6799999999998"/>
    <n v="88282"/>
    <s v="High"/>
    <s v="Low Risk"/>
    <s v="Discount Applied"/>
    <s v="Other"/>
    <n v="236"/>
  </r>
  <r>
    <n v="18507"/>
    <x v="4"/>
    <n v="0.1"/>
    <n v="130.97999999999999"/>
    <n v="54.74"/>
    <n v="2858"/>
    <s v="Jerry Webster"/>
    <s v="Delivery Truck"/>
    <s v="Home Office"/>
    <s v="Furniture"/>
    <s v="Bookcases"/>
    <s v="Jumbo Box"/>
    <x v="136"/>
    <n v="0.69"/>
    <s v="United States"/>
    <x v="3"/>
    <s v="Florida"/>
    <s v="Fruit Cove"/>
    <n v="32259"/>
    <d v="2015-05-23T00:00:00"/>
    <d v="2015-05-23T00:00:00"/>
    <n v="669.61199999999997"/>
    <n v="42"/>
    <n v="5295.03"/>
    <n v="88282"/>
    <s v="High"/>
    <s v="Low Risk"/>
    <s v="Discount Applied"/>
    <s v="Other"/>
    <n v="86"/>
  </r>
  <r>
    <n v="18508"/>
    <x v="4"/>
    <n v="0.04"/>
    <n v="2.78"/>
    <n v="1.25"/>
    <n v="2858"/>
    <s v="Jerry Webster"/>
    <s v="Regular Air"/>
    <s v="Home Office"/>
    <s v="Office Supplies"/>
    <s v="Pens &amp; Art Supplies"/>
    <s v="Wrap Bag"/>
    <x v="732"/>
    <n v="0.59"/>
    <s v="United States"/>
    <x v="3"/>
    <s v="Florida"/>
    <s v="Fruit Cove"/>
    <n v="32259"/>
    <d v="2015-05-23T00:00:00"/>
    <d v="2015-05-23T00:00:00"/>
    <n v="213"/>
    <n v="28"/>
    <n v="80.27"/>
    <n v="88282"/>
    <s v="High"/>
    <s v="Low Risk"/>
    <s v="Discount Applied"/>
    <s v="Other"/>
    <n v="1333"/>
  </r>
  <r>
    <n v="20270"/>
    <x v="1"/>
    <n v="0.03"/>
    <n v="142.86000000000001"/>
    <n v="19.989999999999998"/>
    <n v="2859"/>
    <s v="Brad H Blake"/>
    <s v="Regular Air"/>
    <s v="Home Office"/>
    <s v="Office Supplies"/>
    <s v="Storage &amp; Organization"/>
    <s v="Small Box"/>
    <x v="589"/>
    <n v="0.56000000000000005"/>
    <s v="United States"/>
    <x v="3"/>
    <s v="Florida"/>
    <s v="Gainesville"/>
    <n v="32601"/>
    <d v="2015-04-01T00:00:00"/>
    <d v="2015-04-03T00:00:00"/>
    <n v="-8.3881000000000014"/>
    <n v="23"/>
    <n v="3292.02"/>
    <n v="88281"/>
    <s v="Low"/>
    <s v="Low Risk"/>
    <s v="Discount Applied"/>
    <s v="Other"/>
    <n v="146"/>
  </r>
  <r>
    <n v="23238"/>
    <x v="3"/>
    <n v="0.05"/>
    <n v="20.99"/>
    <n v="4.8099999999999996"/>
    <n v="2861"/>
    <s v="Dwight Robinson"/>
    <s v="Regular Air"/>
    <s v="Home Office"/>
    <s v="Technology"/>
    <s v="Telephones and Communication"/>
    <s v="Medium Box"/>
    <x v="160"/>
    <n v="0.57999999999999996"/>
    <s v="United States"/>
    <x v="2"/>
    <s v="Kansas"/>
    <s v="Hays"/>
    <n v="67601"/>
    <d v="2015-02-28T00:00:00"/>
    <d v="2015-02-28T00:00:00"/>
    <n v="4.9017600000000003"/>
    <n v="11"/>
    <n v="199.43"/>
    <n v="88280"/>
    <s v="High"/>
    <s v="Low Risk"/>
    <s v="Discount Applied"/>
    <s v="Other"/>
    <n v="989"/>
  </r>
  <r>
    <n v="25932"/>
    <x v="0"/>
    <n v="0"/>
    <n v="12.22"/>
    <n v="2.85"/>
    <n v="2862"/>
    <s v="Carrie High"/>
    <s v="Regular Air"/>
    <s v="Home Office"/>
    <s v="Furniture"/>
    <s v="Office Furnishings"/>
    <s v="Small Pack"/>
    <x v="775"/>
    <n v="0.55000000000000004"/>
    <s v="United States"/>
    <x v="2"/>
    <s v="Nebraska"/>
    <s v="La Vista"/>
    <n v="68128"/>
    <d v="2015-04-11T00:00:00"/>
    <d v="2015-04-12T00:00:00"/>
    <n v="76.389899999999983"/>
    <n v="9"/>
    <n v="110.71"/>
    <n v="88278"/>
    <s v="High"/>
    <s v="Low Risk"/>
    <s v="No Discount"/>
    <s v="Other"/>
    <n v="1198"/>
  </r>
  <r>
    <n v="23136"/>
    <x v="2"/>
    <n v="0.01"/>
    <n v="13.79"/>
    <n v="8.7799999999999994"/>
    <n v="2865"/>
    <s v="Roberta Mitchell"/>
    <s v="Regular Air"/>
    <s v="Home Office"/>
    <s v="Furniture"/>
    <s v="Office Furnishings"/>
    <s v="Small Box"/>
    <x v="245"/>
    <n v="0.43"/>
    <s v="United States"/>
    <x v="2"/>
    <s v="Texas"/>
    <s v="Paris"/>
    <n v="75460"/>
    <d v="2015-02-23T00:00:00"/>
    <d v="2015-02-25T00:00:00"/>
    <n v="-36.770000000000003"/>
    <n v="4"/>
    <n v="56.68"/>
    <n v="90871"/>
    <s v="Low"/>
    <s v="Low Risk"/>
    <s v="Discount Applied"/>
    <s v="Other"/>
    <n v="1484"/>
  </r>
  <r>
    <n v="23137"/>
    <x v="2"/>
    <n v="0.04"/>
    <n v="33.29"/>
    <n v="8.74"/>
    <n v="2865"/>
    <s v="Roberta Mitchell"/>
    <s v="Regular Air"/>
    <s v="Home Office"/>
    <s v="Office Supplies"/>
    <s v="Storage &amp; Organization"/>
    <s v="Small Box"/>
    <x v="829"/>
    <n v="0.61"/>
    <s v="United States"/>
    <x v="2"/>
    <s v="Texas"/>
    <s v="Paris"/>
    <n v="75460"/>
    <d v="2015-02-23T00:00:00"/>
    <d v="2015-02-24T00:00:00"/>
    <n v="87.03"/>
    <n v="8"/>
    <n v="273.33999999999997"/>
    <n v="90871"/>
    <s v="High"/>
    <s v="Low Risk"/>
    <s v="Discount Applied"/>
    <s v="Other"/>
    <n v="860"/>
  </r>
  <r>
    <n v="1529"/>
    <x v="0"/>
    <n v="0.01"/>
    <n v="125.99"/>
    <n v="8.99"/>
    <n v="2867"/>
    <s v="Dana Teague"/>
    <s v="Regular Air"/>
    <s v="Home Office"/>
    <s v="Technology"/>
    <s v="Telephones and Communication"/>
    <s v="Small Box"/>
    <x v="157"/>
    <n v="0.59"/>
    <s v="United States"/>
    <x v="1"/>
    <s v="District of Columbia"/>
    <s v="Washington"/>
    <n v="20016"/>
    <d v="2015-04-17T00:00:00"/>
    <d v="2015-04-18T00:00:00"/>
    <n v="-582.64799999999991"/>
    <n v="2"/>
    <n v="226.88"/>
    <n v="11013"/>
    <s v="Low"/>
    <s v="Low Risk"/>
    <s v="Discount Applied"/>
    <s v="Other"/>
    <n v="936"/>
  </r>
  <r>
    <n v="18998"/>
    <x v="0"/>
    <n v="0.03"/>
    <n v="896.99"/>
    <n v="19.989999999999998"/>
    <n v="2868"/>
    <s v="Eugene Clayton"/>
    <s v="Regular Air"/>
    <s v="Home Office"/>
    <s v="Office Supplies"/>
    <s v="Binders and Binder Accessories"/>
    <s v="Small Box"/>
    <x v="39"/>
    <n v="0.38"/>
    <s v="United States"/>
    <x v="0"/>
    <s v="Washington"/>
    <s v="Edmonds"/>
    <n v="98026"/>
    <d v="2015-01-08T00:00:00"/>
    <d v="2015-01-10T00:00:00"/>
    <n v="3602.1311999999994"/>
    <n v="6"/>
    <n v="5220.4799999999996"/>
    <n v="85826"/>
    <s v="High"/>
    <s v="Low Risk"/>
    <s v="Discount Applied"/>
    <s v="Other"/>
    <n v="89"/>
  </r>
  <r>
    <n v="19529"/>
    <x v="0"/>
    <n v="0.01"/>
    <n v="125.99"/>
    <n v="8.99"/>
    <n v="2868"/>
    <s v="Eugene Clayton"/>
    <s v="Regular Air"/>
    <s v="Home Office"/>
    <s v="Technology"/>
    <s v="Telephones and Communication"/>
    <s v="Small Box"/>
    <x v="157"/>
    <n v="0.59"/>
    <s v="United States"/>
    <x v="0"/>
    <s v="Washington"/>
    <s v="Edmonds"/>
    <n v="98026"/>
    <d v="2015-04-17T00:00:00"/>
    <d v="2015-04-18T00:00:00"/>
    <n v="-582.64799999999991"/>
    <n v="1"/>
    <n v="113.44"/>
    <n v="85827"/>
    <s v="Low"/>
    <s v="Low Risk"/>
    <s v="Discount Applied"/>
    <s v="Other"/>
    <n v="1189"/>
  </r>
  <r>
    <n v="19293"/>
    <x v="1"/>
    <n v="0.08"/>
    <n v="15.99"/>
    <n v="13.18"/>
    <n v="2868"/>
    <s v="Eugene Clayton"/>
    <s v="Express Air"/>
    <s v="Home Office"/>
    <s v="Office Supplies"/>
    <s v="Binders and Binder Accessories"/>
    <s v="Small Box"/>
    <x v="222"/>
    <n v="0.37"/>
    <s v="United States"/>
    <x v="0"/>
    <s v="Washington"/>
    <s v="Edmonds"/>
    <n v="98026"/>
    <d v="2015-05-25T00:00:00"/>
    <d v="2015-05-27T00:00:00"/>
    <n v="-66.584999999999994"/>
    <n v="4"/>
    <n v="66.02"/>
    <n v="85828"/>
    <s v="Low"/>
    <s v="Low Risk"/>
    <s v="Discount Applied"/>
    <s v="Other"/>
    <n v="1421"/>
  </r>
  <r>
    <n v="25724"/>
    <x v="3"/>
    <n v="7.0000000000000007E-2"/>
    <n v="2.89"/>
    <n v="0.5"/>
    <n v="2873"/>
    <s v="Benjamin Gunter"/>
    <s v="Regular Air"/>
    <s v="Home Office"/>
    <s v="Office Supplies"/>
    <s v="Labels"/>
    <s v="Small Box"/>
    <x v="277"/>
    <n v="0.38"/>
    <s v="United States"/>
    <x v="3"/>
    <s v="Florida"/>
    <s v="Hialeah"/>
    <n v="33012"/>
    <d v="2015-01-22T00:00:00"/>
    <d v="2015-01-24T00:00:00"/>
    <n v="441.59399999999999"/>
    <n v="12"/>
    <n v="33.020000000000003"/>
    <n v="89872"/>
    <s v="High"/>
    <s v="Low Risk"/>
    <s v="Discount Applied"/>
    <s v="Other"/>
    <n v="1686"/>
  </r>
  <r>
    <n v="25725"/>
    <x v="3"/>
    <n v="0"/>
    <n v="217.85"/>
    <n v="29.1"/>
    <n v="2873"/>
    <s v="Benjamin Gunter"/>
    <s v="Delivery Truck"/>
    <s v="Home Office"/>
    <s v="Furniture"/>
    <s v="Tables"/>
    <s v="Jumbo Box"/>
    <x v="830"/>
    <n v="0.68"/>
    <s v="United States"/>
    <x v="3"/>
    <s v="Florida"/>
    <s v="Hialeah"/>
    <n v="33012"/>
    <d v="2015-01-22T00:00:00"/>
    <d v="2015-01-23T00:00:00"/>
    <n v="394.17"/>
    <n v="10"/>
    <n v="2273.1"/>
    <n v="89872"/>
    <s v="High"/>
    <s v="Low Risk"/>
    <s v="No Discount"/>
    <s v="Other"/>
    <n v="218"/>
  </r>
  <r>
    <n v="21768"/>
    <x v="4"/>
    <n v="0.05"/>
    <n v="4.84"/>
    <n v="0.71"/>
    <n v="2874"/>
    <s v="Marian Willis"/>
    <s v="Regular Air"/>
    <s v="Home Office"/>
    <s v="Office Supplies"/>
    <s v="Pens &amp; Art Supplies"/>
    <s v="Wrap Bag"/>
    <x v="525"/>
    <n v="0.52"/>
    <s v="United States"/>
    <x v="2"/>
    <s v="Nebraska"/>
    <s v="La Vista"/>
    <n v="68128"/>
    <d v="2015-04-06T00:00:00"/>
    <d v="2015-04-15T00:00:00"/>
    <n v="13.448099999999998"/>
    <n v="4"/>
    <n v="19.489999999999998"/>
    <n v="89873"/>
    <s v="High"/>
    <s v="Low Risk"/>
    <s v="Discount Applied"/>
    <s v="Other"/>
    <n v="1817"/>
  </r>
  <r>
    <n v="19246"/>
    <x v="2"/>
    <n v="0.03"/>
    <n v="304.99"/>
    <n v="19.989999999999998"/>
    <n v="2874"/>
    <s v="Marian Willis"/>
    <s v="Regular Air"/>
    <s v="Home Office"/>
    <s v="Office Supplies"/>
    <s v="Binders and Binder Accessories"/>
    <s v="Small Box"/>
    <x v="831"/>
    <n v="0.4"/>
    <s v="United States"/>
    <x v="2"/>
    <s v="Nebraska"/>
    <s v="La Vista"/>
    <n v="68128"/>
    <d v="2015-06-22T00:00:00"/>
    <d v="2015-06-24T00:00:00"/>
    <n v="4033.6089000000002"/>
    <n v="19"/>
    <n v="5845.81"/>
    <n v="89874"/>
    <s v="High"/>
    <s v="Low Risk"/>
    <s v="Discount Applied"/>
    <s v="Other"/>
    <n v="74"/>
  </r>
  <r>
    <n v="19247"/>
    <x v="2"/>
    <n v="0.09"/>
    <n v="65.989999999999995"/>
    <n v="8.99"/>
    <n v="2874"/>
    <s v="Marian Willis"/>
    <s v="Regular Air"/>
    <s v="Home Office"/>
    <s v="Technology"/>
    <s v="Telephones and Communication"/>
    <s v="Small Box"/>
    <x v="832"/>
    <n v="0.57999999999999996"/>
    <s v="United States"/>
    <x v="2"/>
    <s v="Nebraska"/>
    <s v="La Vista"/>
    <n v="68128"/>
    <d v="2015-06-22T00:00:00"/>
    <d v="2015-06-24T00:00:00"/>
    <n v="141.7824"/>
    <n v="12"/>
    <n v="633.85"/>
    <n v="89874"/>
    <s v="High"/>
    <s v="Low Risk"/>
    <s v="Discount Applied"/>
    <s v="Other"/>
    <n v="563"/>
  </r>
  <r>
    <n v="25599"/>
    <x v="1"/>
    <n v="0"/>
    <n v="8.33"/>
    <n v="1.99"/>
    <n v="2877"/>
    <s v="Shannon Aldridge"/>
    <s v="Express Air"/>
    <s v="Home Office"/>
    <s v="Technology"/>
    <s v="Computer Peripherals"/>
    <s v="Small Pack"/>
    <x v="140"/>
    <n v="0.52"/>
    <s v="United States"/>
    <x v="1"/>
    <s v="Ohio"/>
    <s v="North Olmsted"/>
    <n v="44070"/>
    <d v="2015-03-02T00:00:00"/>
    <d v="2015-03-04T00:00:00"/>
    <n v="74.181899999999999"/>
    <n v="12"/>
    <n v="107.51"/>
    <n v="91492"/>
    <s v="High"/>
    <s v="Low Risk"/>
    <s v="No Discount"/>
    <s v="Other"/>
    <n v="1210"/>
  </r>
  <r>
    <n v="7599"/>
    <x v="1"/>
    <n v="0"/>
    <n v="8.33"/>
    <n v="1.99"/>
    <n v="2878"/>
    <s v="Susan Carroll Berman"/>
    <s v="Express Air"/>
    <s v="Home Office"/>
    <s v="Technology"/>
    <s v="Computer Peripherals"/>
    <s v="Small Pack"/>
    <x v="140"/>
    <n v="0.52"/>
    <s v="United States"/>
    <x v="0"/>
    <s v="Washington"/>
    <s v="Seattle"/>
    <n v="98107"/>
    <d v="2015-03-02T00:00:00"/>
    <d v="2015-03-04T00:00:00"/>
    <n v="82.31"/>
    <n v="47"/>
    <n v="421.08"/>
    <n v="54369"/>
    <s v="High"/>
    <s v="Low Risk"/>
    <s v="No Discount"/>
    <s v="Other"/>
    <n v="699"/>
  </r>
  <r>
    <n v="18642"/>
    <x v="3"/>
    <n v="0.05"/>
    <n v="6.68"/>
    <n v="6.93"/>
    <n v="2880"/>
    <s v="Grace Black"/>
    <s v="Regular Air"/>
    <s v="Home Office"/>
    <s v="Office Supplies"/>
    <s v="Paper"/>
    <s v="Small Box"/>
    <x v="716"/>
    <n v="0.37"/>
    <s v="United States"/>
    <x v="3"/>
    <s v="Florida"/>
    <s v="North Miami Beach"/>
    <n v="33160"/>
    <d v="2015-03-28T00:00:00"/>
    <d v="2015-03-29T00:00:00"/>
    <n v="-2.3520000000000096"/>
    <n v="11"/>
    <n v="77.2"/>
    <n v="88626"/>
    <s v="Low"/>
    <s v="Low Risk"/>
    <s v="Discount Applied"/>
    <s v="Other"/>
    <n v="1355"/>
  </r>
  <r>
    <n v="20315"/>
    <x v="4"/>
    <n v="0.09"/>
    <n v="243.98"/>
    <n v="43.32"/>
    <n v="2880"/>
    <s v="Grace Black"/>
    <s v="Delivery Truck"/>
    <s v="Home Office"/>
    <s v="Furniture"/>
    <s v="Chairs &amp; Chairmats"/>
    <s v="Jumbo Drum"/>
    <x v="696"/>
    <n v="0.55000000000000004"/>
    <s v="United States"/>
    <x v="3"/>
    <s v="Florida"/>
    <s v="North Miami Beach"/>
    <n v="33160"/>
    <d v="2015-05-08T00:00:00"/>
    <d v="2015-05-13T00:00:00"/>
    <n v="1059.288"/>
    <n v="25"/>
    <n v="5587.89"/>
    <n v="88627"/>
    <s v="High"/>
    <s v="Low Risk"/>
    <s v="Discount Applied"/>
    <s v="Other"/>
    <n v="80"/>
  </r>
  <r>
    <n v="7718"/>
    <x v="0"/>
    <n v="0.03"/>
    <n v="4.0599999999999996"/>
    <n v="6.89"/>
    <n v="2882"/>
    <s v="Andrew Gonzalez"/>
    <s v="Regular Air"/>
    <s v="Home Office"/>
    <s v="Office Supplies"/>
    <s v="Appliances"/>
    <s v="Small Box"/>
    <x v="326"/>
    <n v="0.6"/>
    <s v="United States"/>
    <x v="3"/>
    <s v="North Carolina"/>
    <s v="Charlotte"/>
    <n v="28206"/>
    <d v="2015-02-20T00:00:00"/>
    <d v="2015-02-22T00:00:00"/>
    <n v="-246.27609999999999"/>
    <n v="37"/>
    <n v="159.88999999999999"/>
    <n v="55300"/>
    <s v="Low"/>
    <s v="Low Risk"/>
    <s v="Discount Applied"/>
    <s v="Other"/>
    <n v="1057"/>
  </r>
  <r>
    <n v="7719"/>
    <x v="0"/>
    <n v="0.01"/>
    <n v="3.75"/>
    <n v="0.5"/>
    <n v="2882"/>
    <s v="Andrew Gonzalez"/>
    <s v="Regular Air"/>
    <s v="Home Office"/>
    <s v="Office Supplies"/>
    <s v="Labels"/>
    <s v="Small Box"/>
    <x v="833"/>
    <n v="0.37"/>
    <s v="United States"/>
    <x v="3"/>
    <s v="North Carolina"/>
    <s v="Charlotte"/>
    <n v="28206"/>
    <d v="2015-02-20T00:00:00"/>
    <d v="2015-02-21T00:00:00"/>
    <n v="55.194599999999994"/>
    <n v="48"/>
    <n v="180.48"/>
    <n v="55300"/>
    <s v="High"/>
    <s v="Low Risk"/>
    <s v="Discount Applied"/>
    <s v="Other"/>
    <n v="1023"/>
  </r>
  <r>
    <n v="7720"/>
    <x v="0"/>
    <n v="0.02"/>
    <n v="10.68"/>
    <n v="13.04"/>
    <n v="2882"/>
    <s v="Andrew Gonzalez"/>
    <s v="Regular Air"/>
    <s v="Home Office"/>
    <s v="Furniture"/>
    <s v="Office Furnishings"/>
    <s v="Large Box"/>
    <x v="834"/>
    <n v="0.6"/>
    <s v="United States"/>
    <x v="3"/>
    <s v="North Carolina"/>
    <s v="Charlotte"/>
    <n v="28206"/>
    <d v="2015-02-20T00:00:00"/>
    <d v="2015-02-22T00:00:00"/>
    <n v="-307.29650000000004"/>
    <n v="31"/>
    <n v="350.48"/>
    <n v="55300"/>
    <s v="Low"/>
    <s v="Low Risk"/>
    <s v="Discount Applied"/>
    <s v="Other"/>
    <n v="771"/>
  </r>
  <r>
    <n v="2314"/>
    <x v="0"/>
    <n v="7.0000000000000007E-2"/>
    <n v="28.99"/>
    <n v="8.59"/>
    <n v="2882"/>
    <s v="Andrew Gonzalez"/>
    <s v="Regular Air"/>
    <s v="Home Office"/>
    <s v="Technology"/>
    <s v="Telephones and Communication"/>
    <s v="Medium Box"/>
    <x v="693"/>
    <n v="0.56000000000000005"/>
    <s v="United States"/>
    <x v="3"/>
    <s v="North Carolina"/>
    <s v="Charlotte"/>
    <n v="28206"/>
    <d v="2015-03-19T00:00:00"/>
    <d v="2015-03-19T00:00:00"/>
    <n v="-16.063740000000003"/>
    <n v="39"/>
    <n v="936.8"/>
    <n v="16676"/>
    <s v="Low"/>
    <s v="Low Risk"/>
    <s v="Discount Applied"/>
    <s v="Other"/>
    <n v="438"/>
  </r>
  <r>
    <n v="694"/>
    <x v="2"/>
    <n v="0.05"/>
    <n v="6.48"/>
    <n v="8.73"/>
    <n v="2882"/>
    <s v="Andrew Gonzalez"/>
    <s v="Regular Air"/>
    <s v="Home Office"/>
    <s v="Office Supplies"/>
    <s v="Paper"/>
    <s v="Small Box"/>
    <x v="758"/>
    <n v="0.37"/>
    <s v="United States"/>
    <x v="3"/>
    <s v="North Carolina"/>
    <s v="Charlotte"/>
    <n v="28206"/>
    <d v="2015-05-09T00:00:00"/>
    <d v="2015-05-09T00:00:00"/>
    <n v="-160.38470000000001"/>
    <n v="35"/>
    <n v="232.5"/>
    <n v="4839"/>
    <s v="Low"/>
    <s v="Low Risk"/>
    <s v="Discount Applied"/>
    <s v="Other"/>
    <n v="927"/>
  </r>
  <r>
    <n v="3065"/>
    <x v="0"/>
    <n v="0.09"/>
    <n v="363.25"/>
    <n v="19.989999999999998"/>
    <n v="2882"/>
    <s v="Andrew Gonzalez"/>
    <s v="Regular Air"/>
    <s v="Home Office"/>
    <s v="Office Supplies"/>
    <s v="Appliances"/>
    <s v="Small Box"/>
    <x v="451"/>
    <n v="0.56999999999999995"/>
    <s v="United States"/>
    <x v="3"/>
    <s v="North Carolina"/>
    <s v="Charlotte"/>
    <n v="28206"/>
    <d v="2015-06-05T00:00:00"/>
    <d v="2015-06-06T00:00:00"/>
    <n v="732.26980000000003"/>
    <n v="21"/>
    <n v="7497.05"/>
    <n v="21958"/>
    <s v="High"/>
    <s v="Low Risk"/>
    <s v="Discount Applied"/>
    <s v="Other"/>
    <n v="43"/>
  </r>
  <r>
    <n v="5689"/>
    <x v="4"/>
    <n v="0.05"/>
    <n v="63.94"/>
    <n v="14.48"/>
    <n v="2882"/>
    <s v="Andrew Gonzalez"/>
    <s v="Express Air"/>
    <s v="Home Office"/>
    <s v="Furniture"/>
    <s v="Office Furnishings"/>
    <s v="Small Box"/>
    <x v="176"/>
    <n v="0.46"/>
    <s v="United States"/>
    <x v="3"/>
    <s v="North Carolina"/>
    <s v="Charlotte"/>
    <n v="28206"/>
    <d v="2015-06-30T00:00:00"/>
    <d v="2015-07-07T00:00:00"/>
    <n v="270.87430000000001"/>
    <n v="21"/>
    <n v="1336.35"/>
    <n v="40224"/>
    <s v="High"/>
    <s v="Low Risk"/>
    <s v="Discount Applied"/>
    <s v="Other"/>
    <n v="345"/>
  </r>
  <r>
    <n v="7137"/>
    <x v="4"/>
    <n v="0.02"/>
    <n v="43.98"/>
    <n v="1.99"/>
    <n v="2882"/>
    <s v="Andrew Gonzalez"/>
    <s v="Regular Air"/>
    <s v="Home Office"/>
    <s v="Technology"/>
    <s v="Computer Peripherals"/>
    <s v="Small Pack"/>
    <x v="835"/>
    <n v="0.44"/>
    <s v="United States"/>
    <x v="3"/>
    <s v="North Carolina"/>
    <s v="Charlotte"/>
    <n v="28206"/>
    <d v="2015-01-21T00:00:00"/>
    <d v="2015-01-25T00:00:00"/>
    <n v="333.76049999999998"/>
    <n v="40"/>
    <n v="1724.01"/>
    <n v="50917"/>
    <s v="High"/>
    <s v="Low Risk"/>
    <s v="Discount Applied"/>
    <s v="Other"/>
    <n v="285"/>
  </r>
  <r>
    <n v="18694"/>
    <x v="2"/>
    <n v="0.05"/>
    <n v="6.48"/>
    <n v="8.73"/>
    <n v="2883"/>
    <s v="Stuart Sharma"/>
    <s v="Regular Air"/>
    <s v="Home Office"/>
    <s v="Office Supplies"/>
    <s v="Paper"/>
    <s v="Small Box"/>
    <x v="758"/>
    <n v="0.37"/>
    <s v="United States"/>
    <x v="1"/>
    <s v="Ohio"/>
    <s v="North Olmsted"/>
    <n v="44070"/>
    <d v="2015-05-09T00:00:00"/>
    <d v="2015-05-09T00:00:00"/>
    <n v="-120.59"/>
    <n v="9"/>
    <n v="59.79"/>
    <n v="87632"/>
    <s v="Low"/>
    <s v="Low Risk"/>
    <s v="Discount Applied"/>
    <s v="Other"/>
    <n v="1457"/>
  </r>
  <r>
    <n v="20314"/>
    <x v="0"/>
    <n v="7.0000000000000007E-2"/>
    <n v="28.99"/>
    <n v="8.59"/>
    <n v="2884"/>
    <s v="Stuart C Robinson"/>
    <s v="Regular Air"/>
    <s v="Home Office"/>
    <s v="Technology"/>
    <s v="Telephones and Communication"/>
    <s v="Medium Box"/>
    <x v="693"/>
    <n v="0.56000000000000005"/>
    <s v="United States"/>
    <x v="1"/>
    <s v="Ohio"/>
    <s v="North Ridgeville"/>
    <n v="44039"/>
    <d v="2015-03-19T00:00:00"/>
    <d v="2015-03-19T00:00:00"/>
    <n v="-12.078000000000001"/>
    <n v="10"/>
    <n v="240.21"/>
    <n v="87631"/>
    <s v="Low"/>
    <s v="Low Risk"/>
    <s v="Discount Applied"/>
    <s v="Other"/>
    <n v="915"/>
  </r>
  <r>
    <n v="21065"/>
    <x v="0"/>
    <n v="0.09"/>
    <n v="363.25"/>
    <n v="19.989999999999998"/>
    <n v="2884"/>
    <s v="Stuart C Robinson"/>
    <s v="Regular Air"/>
    <s v="Home Office"/>
    <s v="Office Supplies"/>
    <s v="Appliances"/>
    <s v="Small Box"/>
    <x v="451"/>
    <n v="0.56999999999999995"/>
    <s v="United States"/>
    <x v="1"/>
    <s v="Ohio"/>
    <s v="North Ridgeville"/>
    <n v="44039"/>
    <d v="2015-06-05T00:00:00"/>
    <d v="2015-06-06T00:00:00"/>
    <n v="1231.6569"/>
    <n v="5"/>
    <n v="1785.01"/>
    <n v="87633"/>
    <s v="High"/>
    <s v="Low Risk"/>
    <s v="Discount Applied"/>
    <s v="Other"/>
    <n v="276"/>
  </r>
  <r>
    <n v="23689"/>
    <x v="4"/>
    <n v="0.05"/>
    <n v="63.94"/>
    <n v="14.48"/>
    <n v="2885"/>
    <s v="Gary Frazier"/>
    <s v="Express Air"/>
    <s v="Home Office"/>
    <s v="Furniture"/>
    <s v="Office Furnishings"/>
    <s v="Small Box"/>
    <x v="176"/>
    <n v="0.46"/>
    <s v="United States"/>
    <x v="1"/>
    <s v="Ohio"/>
    <s v="North Royalton"/>
    <n v="44133"/>
    <d v="2015-06-30T00:00:00"/>
    <d v="2015-07-07T00:00:00"/>
    <n v="219.54419999999999"/>
    <n v="5"/>
    <n v="318.18"/>
    <n v="87634"/>
    <s v="High"/>
    <s v="Low Risk"/>
    <s v="Discount Applied"/>
    <s v="Other"/>
    <n v="803"/>
  </r>
  <r>
    <n v="25718"/>
    <x v="0"/>
    <n v="0.03"/>
    <n v="4.0599999999999996"/>
    <n v="6.89"/>
    <n v="2886"/>
    <s v="Gretchen McKinney"/>
    <s v="Regular Air"/>
    <s v="Home Office"/>
    <s v="Office Supplies"/>
    <s v="Appliances"/>
    <s v="Small Box"/>
    <x v="326"/>
    <n v="0.6"/>
    <s v="United States"/>
    <x v="1"/>
    <s v="Ohio"/>
    <s v="Parma"/>
    <n v="44134"/>
    <d v="2015-02-20T00:00:00"/>
    <d v="2015-02-22T00:00:00"/>
    <n v="-185.17"/>
    <n v="9"/>
    <n v="38.89"/>
    <n v="87630"/>
    <s v="Low"/>
    <s v="Low Risk"/>
    <s v="Discount Applied"/>
    <s v="Other"/>
    <n v="1631"/>
  </r>
  <r>
    <n v="25719"/>
    <x v="0"/>
    <n v="0.01"/>
    <n v="3.75"/>
    <n v="0.5"/>
    <n v="2886"/>
    <s v="Gretchen McKinney"/>
    <s v="Regular Air"/>
    <s v="Home Office"/>
    <s v="Office Supplies"/>
    <s v="Labels"/>
    <s v="Small Box"/>
    <x v="833"/>
    <n v="0.37"/>
    <s v="United States"/>
    <x v="1"/>
    <s v="Ohio"/>
    <s v="Parma"/>
    <n v="44134"/>
    <d v="2015-02-20T00:00:00"/>
    <d v="2015-02-21T00:00:00"/>
    <n v="31.132799999999996"/>
    <n v="12"/>
    <n v="45.12"/>
    <n v="87630"/>
    <s v="High"/>
    <s v="Low Risk"/>
    <s v="Discount Applied"/>
    <s v="Other"/>
    <n v="1571"/>
  </r>
  <r>
    <n v="25720"/>
    <x v="0"/>
    <n v="0.02"/>
    <n v="10.68"/>
    <n v="13.04"/>
    <n v="2886"/>
    <s v="Gretchen McKinney"/>
    <s v="Regular Air"/>
    <s v="Home Office"/>
    <s v="Furniture"/>
    <s v="Office Furnishings"/>
    <s v="Large Box"/>
    <x v="834"/>
    <n v="0.6"/>
    <s v="United States"/>
    <x v="1"/>
    <s v="Ohio"/>
    <s v="Parma"/>
    <n v="44134"/>
    <d v="2015-02-20T00:00:00"/>
    <d v="2015-02-22T00:00:00"/>
    <n v="-231.05"/>
    <n v="8"/>
    <n v="90.45"/>
    <n v="87630"/>
    <s v="Low"/>
    <s v="Low Risk"/>
    <s v="Discount Applied"/>
    <s v="Other"/>
    <n v="1283"/>
  </r>
  <r>
    <n v="21514"/>
    <x v="0"/>
    <n v="0.1"/>
    <n v="209.37"/>
    <n v="69"/>
    <n v="2892"/>
    <s v="Benjamin Porter"/>
    <s v="Regular Air"/>
    <s v="Home Office"/>
    <s v="Furniture"/>
    <s v="Tables"/>
    <s v="Large Box"/>
    <x v="575"/>
    <n v="0.79"/>
    <s v="United States"/>
    <x v="2"/>
    <s v="Michigan"/>
    <s v="Livonia"/>
    <n v="48154"/>
    <d v="2015-02-23T00:00:00"/>
    <d v="2015-02-25T00:00:00"/>
    <n v="-165.59492040000003"/>
    <n v="11"/>
    <n v="2125.12"/>
    <n v="90011"/>
    <s v="Low"/>
    <s v="Low Risk"/>
    <s v="Discount Applied"/>
    <s v="Other"/>
    <n v="228"/>
  </r>
  <r>
    <n v="21515"/>
    <x v="0"/>
    <n v="7.0000000000000007E-2"/>
    <n v="4.9800000000000004"/>
    <n v="4.7"/>
    <n v="2893"/>
    <s v="Kathryn Tate"/>
    <s v="Regular Air"/>
    <s v="Home Office"/>
    <s v="Office Supplies"/>
    <s v="Paper"/>
    <s v="Small Box"/>
    <x v="594"/>
    <n v="0.38"/>
    <s v="United States"/>
    <x v="2"/>
    <s v="Michigan"/>
    <s v="Madison Heights"/>
    <n v="48071"/>
    <d v="2015-02-23T00:00:00"/>
    <d v="2015-02-24T00:00:00"/>
    <n v="-21.684000000000001"/>
    <n v="9"/>
    <n v="45.05"/>
    <n v="90011"/>
    <s v="Low"/>
    <s v="Low Risk"/>
    <s v="Discount Applied"/>
    <s v="Other"/>
    <n v="1572"/>
  </r>
  <r>
    <n v="19909"/>
    <x v="4"/>
    <n v="0.02"/>
    <n v="880.98"/>
    <n v="44.55"/>
    <n v="2896"/>
    <s v="Anna Ellis"/>
    <s v="Delivery Truck"/>
    <s v="Home Office"/>
    <s v="Furniture"/>
    <s v="Bookcases"/>
    <s v="Jumbo Box"/>
    <x v="270"/>
    <n v="0.62"/>
    <s v="United States"/>
    <x v="2"/>
    <s v="Minnesota"/>
    <s v="Mankato"/>
    <n v="56001"/>
    <d v="2015-01-22T00:00:00"/>
    <d v="2015-01-26T00:00:00"/>
    <n v="4861.0637999999999"/>
    <n v="8"/>
    <n v="7045.02"/>
    <n v="86925"/>
    <s v="High"/>
    <s v="Low Risk"/>
    <s v="Discount Applied"/>
    <s v="Other"/>
    <n v="49"/>
  </r>
  <r>
    <n v="18198"/>
    <x v="2"/>
    <n v="0"/>
    <n v="22.84"/>
    <n v="16.920000000000002"/>
    <n v="2896"/>
    <s v="Anna Ellis"/>
    <s v="Regular Air"/>
    <s v="Home Office"/>
    <s v="Office Supplies"/>
    <s v="Paper"/>
    <s v="Small Box"/>
    <x v="836"/>
    <n v="0.39"/>
    <s v="United States"/>
    <x v="2"/>
    <s v="Minnesota"/>
    <s v="Mankato"/>
    <n v="56001"/>
    <d v="2015-03-12T00:00:00"/>
    <d v="2015-03-14T00:00:00"/>
    <n v="-83.75"/>
    <n v="15"/>
    <n v="370.62"/>
    <n v="86927"/>
    <s v="Low"/>
    <s v="Low Risk"/>
    <s v="No Discount"/>
    <s v="Other"/>
    <n v="748"/>
  </r>
  <r>
    <n v="20304"/>
    <x v="0"/>
    <n v="0.05"/>
    <n v="80.97"/>
    <n v="30.06"/>
    <n v="2897"/>
    <s v="Betty Giles"/>
    <s v="Delivery Truck"/>
    <s v="Home Office"/>
    <s v="Technology"/>
    <s v="Office Machines"/>
    <s v="Jumbo Box"/>
    <x v="131"/>
    <n v="0.4"/>
    <s v="United States"/>
    <x v="2"/>
    <s v="Minnesota"/>
    <s v="Maple Grove"/>
    <n v="55369"/>
    <d v="2015-02-13T00:00:00"/>
    <d v="2015-02-14T00:00:00"/>
    <n v="565.17999999999995"/>
    <n v="11"/>
    <n v="904.25"/>
    <n v="86926"/>
    <s v="High"/>
    <s v="Low Risk"/>
    <s v="Discount Applied"/>
    <s v="Other"/>
    <n v="450"/>
  </r>
  <r>
    <n v="20305"/>
    <x v="0"/>
    <n v="0"/>
    <n v="6.48"/>
    <n v="10.050000000000001"/>
    <n v="2897"/>
    <s v="Betty Giles"/>
    <s v="Regular Air"/>
    <s v="Home Office"/>
    <s v="Office Supplies"/>
    <s v="Paper"/>
    <s v="Small Box"/>
    <x v="837"/>
    <n v="0.37"/>
    <s v="United States"/>
    <x v="2"/>
    <s v="Minnesota"/>
    <s v="Maple Grove"/>
    <n v="55369"/>
    <d v="2015-02-13T00:00:00"/>
    <d v="2015-02-15T00:00:00"/>
    <n v="-38.72"/>
    <n v="2"/>
    <n v="16.309999999999999"/>
    <n v="86926"/>
    <s v="Low"/>
    <s v="Low Risk"/>
    <s v="No Discount"/>
    <s v="Other"/>
    <n v="1854"/>
  </r>
  <r>
    <n v="23151"/>
    <x v="1"/>
    <n v="0.06"/>
    <n v="70.89"/>
    <n v="89.3"/>
    <n v="2903"/>
    <s v="Frances Powers"/>
    <s v="Delivery Truck"/>
    <s v="Home Office"/>
    <s v="Furniture"/>
    <s v="Tables"/>
    <s v="Jumbo Box"/>
    <x v="838"/>
    <n v="0.72"/>
    <s v="United States"/>
    <x v="1"/>
    <s v="Ohio"/>
    <s v="Reynoldsburg"/>
    <n v="43068"/>
    <d v="2015-06-25T00:00:00"/>
    <d v="2015-06-25T00:00:00"/>
    <n v="65.077020000000005"/>
    <n v="6"/>
    <n v="364.26"/>
    <n v="87374"/>
    <s v="High"/>
    <s v="Low Risk"/>
    <s v="Discount Applied"/>
    <s v="Other"/>
    <n v="755"/>
  </r>
  <r>
    <n v="18611"/>
    <x v="0"/>
    <n v="7.0000000000000007E-2"/>
    <n v="4.13"/>
    <n v="0.99"/>
    <n v="2908"/>
    <s v="Robyn Lyon"/>
    <s v="Regular Air"/>
    <s v="Home Office"/>
    <s v="Office Supplies"/>
    <s v="Labels"/>
    <s v="Small Box"/>
    <x v="508"/>
    <n v="0.39"/>
    <s v="United States"/>
    <x v="1"/>
    <s v="Ohio"/>
    <s v="Garfield Heights"/>
    <n v="44125"/>
    <d v="2015-01-08T00:00:00"/>
    <d v="2015-01-08T00:00:00"/>
    <n v="10.959199999999999"/>
    <n v="4"/>
    <n v="16.07"/>
    <n v="88156"/>
    <s v="High"/>
    <s v="Low Risk"/>
    <s v="Discount Applied"/>
    <s v="Other"/>
    <n v="1855"/>
  </r>
  <r>
    <n v="18612"/>
    <x v="0"/>
    <n v="0.03"/>
    <n v="22.72"/>
    <n v="8.99"/>
    <n v="2908"/>
    <s v="Robyn Lyon"/>
    <s v="Regular Air"/>
    <s v="Home Office"/>
    <s v="Furniture"/>
    <s v="Office Furnishings"/>
    <s v="Small Pack"/>
    <x v="275"/>
    <n v="0.44"/>
    <s v="United States"/>
    <x v="1"/>
    <s v="Ohio"/>
    <s v="Garfield Heights"/>
    <n v="44125"/>
    <d v="2015-01-08T00:00:00"/>
    <d v="2015-01-08T00:00:00"/>
    <n v="17.429400000000001"/>
    <n v="1"/>
    <n v="25.26"/>
    <n v="88156"/>
    <s v="High"/>
    <s v="Low Risk"/>
    <s v="Discount Applied"/>
    <s v="Other"/>
    <n v="1768"/>
  </r>
  <r>
    <n v="20827"/>
    <x v="1"/>
    <n v="0.05"/>
    <n v="34.979999999999997"/>
    <n v="7.53"/>
    <n v="2908"/>
    <s v="Robyn Lyon"/>
    <s v="Express Air"/>
    <s v="Home Office"/>
    <s v="Technology"/>
    <s v="Computer Peripherals"/>
    <s v="Small Box"/>
    <x v="171"/>
    <n v="0.76"/>
    <s v="United States"/>
    <x v="1"/>
    <s v="Ohio"/>
    <s v="Garfield Heights"/>
    <n v="44125"/>
    <d v="2015-02-28T00:00:00"/>
    <d v="2015-03-03T00:00:00"/>
    <n v="-32.666400000000003"/>
    <n v="16"/>
    <n v="581.08000000000004"/>
    <n v="88157"/>
    <s v="Low"/>
    <s v="Low Risk"/>
    <s v="Discount Applied"/>
    <s v="Other"/>
    <n v="596"/>
  </r>
  <r>
    <n v="20828"/>
    <x v="1"/>
    <n v="0"/>
    <n v="3.14"/>
    <n v="1.92"/>
    <n v="2908"/>
    <s v="Robyn Lyon"/>
    <s v="Regular Air"/>
    <s v="Home Office"/>
    <s v="Office Supplies"/>
    <s v="Scissors, Rulers and Trimmers"/>
    <s v="Wrap Bag"/>
    <x v="839"/>
    <n v="0.84"/>
    <s v="United States"/>
    <x v="1"/>
    <s v="Ohio"/>
    <s v="Garfield Heights"/>
    <n v="44125"/>
    <d v="2015-02-28T00:00:00"/>
    <d v="2015-03-02T00:00:00"/>
    <n v="-13.135200000000001"/>
    <n v="8"/>
    <n v="27.53"/>
    <n v="88157"/>
    <s v="Low"/>
    <s v="Low Risk"/>
    <s v="No Discount"/>
    <s v="Other"/>
    <n v="1744"/>
  </r>
  <r>
    <n v="21290"/>
    <x v="0"/>
    <n v="0.04"/>
    <n v="4.13"/>
    <n v="0.99"/>
    <n v="2912"/>
    <s v="Hannah Carver"/>
    <s v="Express Air"/>
    <s v="Home Office"/>
    <s v="Office Supplies"/>
    <s v="Labels"/>
    <s v="Small Box"/>
    <x v="508"/>
    <n v="0.39"/>
    <s v="United States"/>
    <x v="2"/>
    <s v="North Dakota"/>
    <s v="Grand Forks"/>
    <n v="58201"/>
    <d v="2015-04-28T00:00:00"/>
    <d v="2015-04-30T00:00:00"/>
    <n v="22.307699999999997"/>
    <n v="7"/>
    <n v="32.33"/>
    <n v="87396"/>
    <s v="High"/>
    <s v="Low Risk"/>
    <s v="Discount Applied"/>
    <s v="Other"/>
    <n v="1693"/>
  </r>
  <r>
    <n v="21291"/>
    <x v="0"/>
    <n v="0.06"/>
    <n v="55.48"/>
    <n v="14.3"/>
    <n v="2912"/>
    <s v="Hannah Carver"/>
    <s v="Regular Air"/>
    <s v="Home Office"/>
    <s v="Office Supplies"/>
    <s v="Paper"/>
    <s v="Small Box"/>
    <x v="14"/>
    <n v="0.37"/>
    <s v="United States"/>
    <x v="2"/>
    <s v="North Dakota"/>
    <s v="Grand Forks"/>
    <n v="58201"/>
    <d v="2015-04-28T00:00:00"/>
    <d v="2015-04-30T00:00:00"/>
    <n v="443.02139999999991"/>
    <n v="12"/>
    <n v="642.05999999999995"/>
    <n v="87396"/>
    <s v="High"/>
    <s v="Low Risk"/>
    <s v="Discount Applied"/>
    <s v="Other"/>
    <n v="558"/>
  </r>
  <r>
    <n v="8310"/>
    <x v="3"/>
    <n v="0.05"/>
    <n v="535.64"/>
    <n v="14.7"/>
    <n v="2920"/>
    <s v="Ernest Peele"/>
    <s v="Delivery Truck"/>
    <s v="Home Office"/>
    <s v="Technology"/>
    <s v="Office Machines"/>
    <s v="Jumbo Drum"/>
    <x v="636"/>
    <n v="0.59"/>
    <s v="United States"/>
    <x v="2"/>
    <s v="Illinois"/>
    <s v="Chicago"/>
    <n v="60603"/>
    <d v="2015-06-07T00:00:00"/>
    <d v="2015-06-09T00:00:00"/>
    <n v="-1220.9144999999999"/>
    <n v="2"/>
    <n v="1068.5999999999999"/>
    <n v="59365"/>
    <s v="Low"/>
    <s v="Low Risk"/>
    <s v="Discount Applied"/>
    <s v="Other"/>
    <n v="401"/>
  </r>
  <r>
    <n v="18166"/>
    <x v="3"/>
    <n v="0"/>
    <n v="6.37"/>
    <n v="5.19"/>
    <n v="2923"/>
    <s v="Lynne Griffith"/>
    <s v="Regular Air"/>
    <s v="Home Office"/>
    <s v="Office Supplies"/>
    <s v="Binders and Binder Accessories"/>
    <s v="Small Box"/>
    <x v="214"/>
    <n v="0.38"/>
    <s v="United States"/>
    <x v="1"/>
    <s v="Maryland"/>
    <s v="Hagerstown"/>
    <n v="21740"/>
    <d v="2015-02-28T00:00:00"/>
    <d v="2015-03-02T00:00:00"/>
    <n v="-27.1492"/>
    <n v="15"/>
    <n v="99.75"/>
    <n v="86592"/>
    <s v="Low"/>
    <s v="Low Risk"/>
    <s v="No Discount"/>
    <s v="Other"/>
    <n v="1240"/>
  </r>
  <r>
    <n v="18345"/>
    <x v="2"/>
    <n v="0.02"/>
    <n v="110.98"/>
    <n v="13.99"/>
    <n v="2924"/>
    <s v="Courtney Nelson"/>
    <s v="Regular Air"/>
    <s v="Home Office"/>
    <s v="Furniture"/>
    <s v="Office Furnishings"/>
    <s v="Medium Box"/>
    <x v="649"/>
    <n v="0.69"/>
    <s v="United States"/>
    <x v="1"/>
    <s v="Maryland"/>
    <s v="Laurel"/>
    <n v="20707"/>
    <d v="2015-01-16T00:00:00"/>
    <d v="2015-01-18T00:00:00"/>
    <n v="-106.3424"/>
    <n v="2"/>
    <n v="226.53"/>
    <n v="86591"/>
    <s v="Low"/>
    <s v="Low Risk"/>
    <s v="Discount Applied"/>
    <s v="Other"/>
    <n v="937"/>
  </r>
  <r>
    <n v="18346"/>
    <x v="2"/>
    <n v="0.01"/>
    <n v="8.01"/>
    <n v="2.87"/>
    <n v="2924"/>
    <s v="Courtney Nelson"/>
    <s v="Regular Air"/>
    <s v="Home Office"/>
    <s v="Office Supplies"/>
    <s v="Paper"/>
    <s v="Wrap Bag"/>
    <x v="840"/>
    <n v="0.4"/>
    <s v="United States"/>
    <x v="1"/>
    <s v="Maryland"/>
    <s v="Laurel"/>
    <n v="20707"/>
    <d v="2015-01-16T00:00:00"/>
    <d v="2015-01-18T00:00:00"/>
    <n v="44.976799999999997"/>
    <n v="8"/>
    <n v="68.650000000000006"/>
    <n v="86591"/>
    <s v="High"/>
    <s v="Low Risk"/>
    <s v="Discount Applied"/>
    <s v="Other"/>
    <n v="1397"/>
  </r>
  <r>
    <n v="25817"/>
    <x v="2"/>
    <n v="0.02"/>
    <n v="5.58"/>
    <n v="2.99"/>
    <n v="2928"/>
    <s v="Leslie Woodard"/>
    <s v="Regular Air"/>
    <s v="Home Office"/>
    <s v="Office Supplies"/>
    <s v="Binders and Binder Accessories"/>
    <s v="Small Box"/>
    <x v="841"/>
    <n v="0.37"/>
    <s v="United States"/>
    <x v="3"/>
    <s v="South Carolina"/>
    <s v="Charleston"/>
    <n v="29418"/>
    <d v="2015-05-26T00:00:00"/>
    <d v="2015-05-28T00:00:00"/>
    <n v="689.32799999999997"/>
    <n v="42"/>
    <n v="236.83"/>
    <n v="90218"/>
    <s v="High"/>
    <s v="Low Risk"/>
    <s v="Discount Applied"/>
    <s v="Other"/>
    <n v="924"/>
  </r>
  <r>
    <n v="25819"/>
    <x v="2"/>
    <n v="0.02"/>
    <n v="54.1"/>
    <n v="19.989999999999998"/>
    <n v="2928"/>
    <s v="Leslie Woodard"/>
    <s v="Regular Air"/>
    <s v="Home Office"/>
    <s v="Office Supplies"/>
    <s v="Storage &amp; Organization"/>
    <s v="Small Box"/>
    <x v="725"/>
    <n v="0.59"/>
    <s v="United States"/>
    <x v="3"/>
    <s v="South Carolina"/>
    <s v="Charleston"/>
    <n v="29418"/>
    <d v="2015-05-26T00:00:00"/>
    <d v="2015-05-27T00:00:00"/>
    <n v="-33.585999999999999"/>
    <n v="36"/>
    <n v="1944.87"/>
    <n v="90218"/>
    <s v="Low"/>
    <s v="Low Risk"/>
    <s v="Discount Applied"/>
    <s v="Other"/>
    <n v="250"/>
  </r>
  <r>
    <n v="21313"/>
    <x v="1"/>
    <n v="0.1"/>
    <n v="11.55"/>
    <n v="2.36"/>
    <n v="2931"/>
    <s v="Faye Hanna"/>
    <s v="Regular Air"/>
    <s v="Home Office"/>
    <s v="Office Supplies"/>
    <s v="Pens &amp; Art Supplies"/>
    <s v="Wrap Bag"/>
    <x v="99"/>
    <n v="0.55000000000000004"/>
    <s v="United States"/>
    <x v="0"/>
    <s v="California"/>
    <s v="El Dorado Hills"/>
    <n v="95630"/>
    <d v="2015-02-28T00:00:00"/>
    <d v="2015-02-28T00:00:00"/>
    <n v="69.767200000000003"/>
    <n v="12"/>
    <n v="135.77000000000001"/>
    <n v="87619"/>
    <s v="High"/>
    <s v="Low Risk"/>
    <s v="Discount Applied"/>
    <s v="Other"/>
    <n v="1118"/>
  </r>
  <r>
    <n v="24866"/>
    <x v="0"/>
    <n v="0.01"/>
    <n v="35.44"/>
    <n v="19.989999999999998"/>
    <n v="2932"/>
    <s v="Phyllis Hull"/>
    <s v="Regular Air"/>
    <s v="Home Office"/>
    <s v="Office Supplies"/>
    <s v="Paper"/>
    <s v="Small Box"/>
    <x v="611"/>
    <n v="0.38"/>
    <s v="United States"/>
    <x v="1"/>
    <s v="Connecticut"/>
    <s v="Stratford"/>
    <n v="6614"/>
    <d v="2015-04-22T00:00:00"/>
    <d v="2015-04-23T00:00:00"/>
    <n v="-52.822799999999994"/>
    <n v="1"/>
    <n v="55.43"/>
    <n v="87620"/>
    <s v="Low"/>
    <s v="Low Risk"/>
    <s v="Discount Applied"/>
    <s v="Other"/>
    <n v="1496"/>
  </r>
  <r>
    <n v="24995"/>
    <x v="4"/>
    <n v="0.02"/>
    <n v="3.8"/>
    <n v="1.49"/>
    <n v="2935"/>
    <s v="Shirley Riley"/>
    <s v="Regular Air"/>
    <s v="Home Office"/>
    <s v="Office Supplies"/>
    <s v="Binders and Binder Accessories"/>
    <s v="Small Box"/>
    <x v="27"/>
    <n v="0.38"/>
    <s v="United States"/>
    <x v="1"/>
    <s v="Massachusetts"/>
    <s v="Boston"/>
    <n v="2215"/>
    <d v="2015-05-11T00:00:00"/>
    <d v="2015-05-15T00:00:00"/>
    <n v="7.31"/>
    <n v="5"/>
    <n v="20.46"/>
    <n v="87617"/>
    <s v="High"/>
    <s v="Low Risk"/>
    <s v="Discount Applied"/>
    <s v="Other"/>
    <n v="1805"/>
  </r>
  <r>
    <n v="24865"/>
    <x v="0"/>
    <n v="0.03"/>
    <n v="47.9"/>
    <n v="5.86"/>
    <n v="2938"/>
    <s v="Laurie Case Daniel"/>
    <s v="Regular Air"/>
    <s v="Home Office"/>
    <s v="Office Supplies"/>
    <s v="Paper"/>
    <s v="Small Box"/>
    <x v="661"/>
    <n v="0.37"/>
    <s v="United States"/>
    <x v="1"/>
    <s v="Massachusetts"/>
    <s v="Stoneham"/>
    <n v="2180"/>
    <d v="2015-04-22T00:00:00"/>
    <d v="2015-04-25T00:00:00"/>
    <n v="642.99029999999993"/>
    <n v="20"/>
    <n v="931.87"/>
    <n v="87620"/>
    <s v="High"/>
    <s v="Low Risk"/>
    <s v="Discount Applied"/>
    <s v="Other"/>
    <n v="440"/>
  </r>
  <r>
    <n v="23567"/>
    <x v="2"/>
    <n v="0.05"/>
    <n v="2.62"/>
    <n v="0.8"/>
    <n v="2941"/>
    <s v="Leah Pollock"/>
    <s v="Regular Air"/>
    <s v="Home Office"/>
    <s v="Office Supplies"/>
    <s v="Rubber Bands"/>
    <s v="Wrap Bag"/>
    <x v="505"/>
    <n v="0.39"/>
    <s v="United States"/>
    <x v="1"/>
    <s v="New Jersey"/>
    <s v="Morristown"/>
    <n v="7960"/>
    <d v="2015-05-26T00:00:00"/>
    <d v="2015-05-27T00:00:00"/>
    <n v="12.71"/>
    <n v="8"/>
    <n v="21.41"/>
    <n v="87618"/>
    <s v="High"/>
    <s v="Low Risk"/>
    <s v="Discount Applied"/>
    <s v="Other"/>
    <n v="1797"/>
  </r>
  <r>
    <n v="19575"/>
    <x v="4"/>
    <n v="0.04"/>
    <n v="4.55"/>
    <n v="1.49"/>
    <n v="2944"/>
    <s v="Elsie Lane"/>
    <s v="Regular Air"/>
    <s v="Home Office"/>
    <s v="Office Supplies"/>
    <s v="Binders and Binder Accessories"/>
    <s v="Small Box"/>
    <x v="516"/>
    <n v="0.35"/>
    <s v="United States"/>
    <x v="2"/>
    <s v="Michigan"/>
    <s v="Midland"/>
    <n v="48640"/>
    <d v="2015-03-05T00:00:00"/>
    <d v="2015-03-07T00:00:00"/>
    <n v="28.288"/>
    <n v="13"/>
    <n v="59.75"/>
    <n v="90309"/>
    <s v="High"/>
    <s v="Low Risk"/>
    <s v="Discount Applied"/>
    <s v="Other"/>
    <n v="1458"/>
  </r>
  <r>
    <n v="26054"/>
    <x v="1"/>
    <n v="0.01"/>
    <n v="7.64"/>
    <n v="1.39"/>
    <n v="2947"/>
    <s v="Kathy Turner"/>
    <s v="Regular Air"/>
    <s v="Home Office"/>
    <s v="Office Supplies"/>
    <s v="Envelopes"/>
    <s v="Small Box"/>
    <x v="784"/>
    <n v="0.36"/>
    <s v="United States"/>
    <x v="1"/>
    <s v="New York"/>
    <s v="Depew"/>
    <n v="14043"/>
    <d v="2015-02-04T00:00:00"/>
    <d v="2015-02-07T00:00:00"/>
    <n v="112.1181"/>
    <n v="20"/>
    <n v="162.49"/>
    <n v="87511"/>
    <s v="High"/>
    <s v="Low Risk"/>
    <s v="Discount Applied"/>
    <s v="Other"/>
    <n v="1053"/>
  </r>
  <r>
    <n v="25051"/>
    <x v="3"/>
    <n v="7.0000000000000007E-2"/>
    <n v="42.98"/>
    <n v="4.62"/>
    <n v="2951"/>
    <s v="Jordan Womble"/>
    <s v="Express Air"/>
    <s v="Home Office"/>
    <s v="Office Supplies"/>
    <s v="Appliances"/>
    <s v="Small Box"/>
    <x v="647"/>
    <n v="0.56000000000000005"/>
    <s v="United States"/>
    <x v="2"/>
    <s v="Kansas"/>
    <s v="Hays"/>
    <n v="67601"/>
    <d v="2015-02-15T00:00:00"/>
    <d v="2015-02-17T00:00:00"/>
    <n v="565.38599999999997"/>
    <n v="19"/>
    <n v="819.4"/>
    <n v="91397"/>
    <s v="High"/>
    <s v="Low Risk"/>
    <s v="Discount Applied"/>
    <s v="Other"/>
    <n v="479"/>
  </r>
  <r>
    <n v="25052"/>
    <x v="3"/>
    <n v="0.03"/>
    <n v="89.99"/>
    <n v="42"/>
    <n v="2951"/>
    <s v="Jordan Womble"/>
    <s v="Delivery Truck"/>
    <s v="Home Office"/>
    <s v="Furniture"/>
    <s v="Chairs &amp; Chairmats"/>
    <s v="Jumbo Drum"/>
    <x v="790"/>
    <n v="0.66"/>
    <s v="United States"/>
    <x v="2"/>
    <s v="Kansas"/>
    <s v="Hays"/>
    <n v="67601"/>
    <d v="2015-02-15T00:00:00"/>
    <d v="2015-02-18T00:00:00"/>
    <n v="-230.9528"/>
    <n v="19"/>
    <n v="1809.75"/>
    <n v="91397"/>
    <s v="Low"/>
    <s v="Low Risk"/>
    <s v="Discount Applied"/>
    <s v="Other"/>
    <n v="270"/>
  </r>
  <r>
    <n v="25970"/>
    <x v="3"/>
    <n v="0.08"/>
    <n v="5.74"/>
    <n v="5.01"/>
    <n v="2952"/>
    <s v="Thelma Murray"/>
    <s v="Express Air"/>
    <s v="Home Office"/>
    <s v="Office Supplies"/>
    <s v="Binders and Binder Accessories"/>
    <s v="Small Box"/>
    <x v="697"/>
    <n v="0.39"/>
    <s v="United States"/>
    <x v="1"/>
    <s v="Ohio"/>
    <s v="Grove City"/>
    <n v="43123"/>
    <d v="2015-04-15T00:00:00"/>
    <d v="2015-04-17T00:00:00"/>
    <n v="-61.628039999999999"/>
    <n v="12"/>
    <n v="70.03"/>
    <n v="91398"/>
    <s v="Low"/>
    <s v="Low Risk"/>
    <s v="Discount Applied"/>
    <s v="Other"/>
    <n v="1390"/>
  </r>
  <r>
    <n v="21200"/>
    <x v="4"/>
    <n v="0.09"/>
    <n v="12.22"/>
    <n v="2.85"/>
    <n v="2954"/>
    <s v="William Sharma"/>
    <s v="Regular Air"/>
    <s v="Home Office"/>
    <s v="Furniture"/>
    <s v="Office Furnishings"/>
    <s v="Small Pack"/>
    <x v="775"/>
    <n v="0.55000000000000004"/>
    <s v="United States"/>
    <x v="2"/>
    <s v="Minnesota"/>
    <s v="Maplewood"/>
    <n v="55119"/>
    <d v="2015-06-18T00:00:00"/>
    <d v="2015-06-25T00:00:00"/>
    <n v="70.676699999999997"/>
    <n v="9"/>
    <n v="102.43"/>
    <n v="86427"/>
    <s v="High"/>
    <s v="Low Risk"/>
    <s v="Discount Applied"/>
    <s v="Other"/>
    <n v="1223"/>
  </r>
  <r>
    <n v="24817"/>
    <x v="3"/>
    <n v="0.1"/>
    <n v="37.94"/>
    <n v="5.08"/>
    <n v="2957"/>
    <s v="Francis I Davis"/>
    <s v="Express Air"/>
    <s v="Home Office"/>
    <s v="Office Supplies"/>
    <s v="Paper"/>
    <s v="Wrap Bag"/>
    <x v="320"/>
    <n v="0.38"/>
    <s v="United States"/>
    <x v="2"/>
    <s v="Wisconsin"/>
    <s v="Milwaukee"/>
    <n v="53209"/>
    <d v="2015-04-02T00:00:00"/>
    <d v="2015-04-04T00:00:00"/>
    <n v="95.054399999999987"/>
    <n v="4"/>
    <n v="137.76"/>
    <n v="90264"/>
    <s v="High"/>
    <s v="Low Risk"/>
    <s v="Discount Applied"/>
    <s v="Other"/>
    <n v="1113"/>
  </r>
  <r>
    <n v="25709"/>
    <x v="4"/>
    <n v="0.06"/>
    <n v="20.99"/>
    <n v="0.99"/>
    <n v="2958"/>
    <s v="Ellen Sparks"/>
    <s v="Regular Air"/>
    <s v="Home Office"/>
    <s v="Technology"/>
    <s v="Telephones and Communication"/>
    <s v="Wrap Bag"/>
    <x v="842"/>
    <n v="0.37"/>
    <s v="United States"/>
    <x v="2"/>
    <s v="Wisconsin"/>
    <s v="Neenah"/>
    <n v="54956"/>
    <d v="2015-03-23T00:00:00"/>
    <d v="2015-03-28T00:00:00"/>
    <n v="224.96069999999997"/>
    <n v="18"/>
    <n v="326.02999999999997"/>
    <n v="90265"/>
    <s v="High"/>
    <s v="Low Risk"/>
    <s v="Discount Applied"/>
    <s v="Other"/>
    <n v="794"/>
  </r>
  <r>
    <n v="19923"/>
    <x v="1"/>
    <n v="0.1"/>
    <n v="36.549999999999997"/>
    <n v="13.89"/>
    <n v="2960"/>
    <s v="Allan Dickinson"/>
    <s v="Regular Air"/>
    <s v="Home Office"/>
    <s v="Office Supplies"/>
    <s v="Pens &amp; Art Supplies"/>
    <s v="Wrap Bag"/>
    <x v="463"/>
    <n v="0.41"/>
    <s v="United States"/>
    <x v="3"/>
    <s v="Arkansas"/>
    <s v="Van Buren"/>
    <n v="72956"/>
    <d v="2015-04-05T00:00:00"/>
    <d v="2015-04-07T00:00:00"/>
    <n v="-89.572000000000003"/>
    <n v="11"/>
    <n v="379.72"/>
    <n v="90646"/>
    <s v="Low"/>
    <s v="Low Risk"/>
    <s v="Discount Applied"/>
    <s v="Other"/>
    <n v="736"/>
  </r>
  <r>
    <n v="20390"/>
    <x v="0"/>
    <n v="7.0000000000000007E-2"/>
    <n v="4.76"/>
    <n v="0.88"/>
    <n v="2962"/>
    <s v="Leonard Strauss"/>
    <s v="Express Air"/>
    <s v="Home Office"/>
    <s v="Office Supplies"/>
    <s v="Paper"/>
    <s v="Wrap Bag"/>
    <x v="817"/>
    <n v="0.39"/>
    <s v="United States"/>
    <x v="0"/>
    <s v="Colorado"/>
    <s v="Louisville"/>
    <n v="80027"/>
    <d v="2015-05-07T00:00:00"/>
    <d v="2015-05-09T00:00:00"/>
    <n v="33.347699999999996"/>
    <n v="10"/>
    <n v="48.33"/>
    <n v="88611"/>
    <s v="High"/>
    <s v="Low Risk"/>
    <s v="Discount Applied"/>
    <s v="Other"/>
    <n v="1544"/>
  </r>
  <r>
    <n v="22175"/>
    <x v="2"/>
    <n v="0.01"/>
    <n v="7.98"/>
    <n v="6.5"/>
    <n v="2963"/>
    <s v="Frances Johnson"/>
    <s v="Regular Air"/>
    <s v="Home Office"/>
    <s v="Office Supplies"/>
    <s v="Storage &amp; Organization"/>
    <s v="Medium Box"/>
    <x v="843"/>
    <n v="0.59"/>
    <s v="United States"/>
    <x v="1"/>
    <s v="Maryland"/>
    <s v="Middle River"/>
    <n v="21220"/>
    <d v="2015-06-22T00:00:00"/>
    <d v="2015-06-23T00:00:00"/>
    <n v="-34.591999999999999"/>
    <n v="4"/>
    <n v="34.909999999999997"/>
    <n v="88612"/>
    <s v="Low"/>
    <s v="Low Risk"/>
    <s v="Discount Applied"/>
    <s v="Other"/>
    <n v="1666"/>
  </r>
  <r>
    <n v="25953"/>
    <x v="0"/>
    <n v="0.06"/>
    <n v="42.98"/>
    <n v="4.62"/>
    <n v="2964"/>
    <s v="Kathy Hinton"/>
    <s v="Regular Air"/>
    <s v="Home Office"/>
    <s v="Office Supplies"/>
    <s v="Appliances"/>
    <s v="Small Box"/>
    <x v="647"/>
    <n v="0.56000000000000005"/>
    <s v="United States"/>
    <x v="1"/>
    <s v="Ohio"/>
    <s v="Mount Vernon"/>
    <n v="43050"/>
    <d v="2015-04-21T00:00:00"/>
    <d v="2015-04-23T00:00:00"/>
    <n v="-24.63"/>
    <n v="1"/>
    <n v="47.04"/>
    <n v="88610"/>
    <s v="Low"/>
    <s v="Low Risk"/>
    <s v="Discount Applied"/>
    <s v="Other"/>
    <n v="1556"/>
  </r>
  <r>
    <n v="21390"/>
    <x v="1"/>
    <n v="0.08"/>
    <n v="9.68"/>
    <n v="2.0299999999999998"/>
    <n v="2968"/>
    <s v="Miriam Bowman"/>
    <s v="Regular Air"/>
    <s v="Home Office"/>
    <s v="Office Supplies"/>
    <s v="Paper"/>
    <s v="Wrap Bag"/>
    <x v="844"/>
    <n v="0.37"/>
    <s v="United States"/>
    <x v="3"/>
    <s v="Florida"/>
    <s v="Hollywood"/>
    <n v="33021"/>
    <d v="2015-02-22T00:00:00"/>
    <d v="2015-02-24T00:00:00"/>
    <n v="-536.24199999999996"/>
    <n v="1"/>
    <n v="10.94"/>
    <n v="86085"/>
    <s v="Low"/>
    <s v="Low Risk"/>
    <s v="Discount Applied"/>
    <s v="Other"/>
    <n v="1896"/>
  </r>
  <r>
    <n v="21391"/>
    <x v="1"/>
    <n v="0.04"/>
    <n v="150.97999999999999"/>
    <n v="16.010000000000002"/>
    <n v="2968"/>
    <s v="Miriam Bowman"/>
    <s v="Delivery Truck"/>
    <s v="Home Office"/>
    <s v="Furniture"/>
    <s v="Tables"/>
    <s v="Jumbo Box"/>
    <x v="845"/>
    <n v="0.7"/>
    <s v="United States"/>
    <x v="3"/>
    <s v="Florida"/>
    <s v="Hollywood"/>
    <n v="33021"/>
    <d v="2015-02-22T00:00:00"/>
    <d v="2015-02-23T00:00:00"/>
    <n v="-125.86000000000001"/>
    <n v="5"/>
    <n v="731.38"/>
    <n v="86085"/>
    <s v="Low"/>
    <s v="Low Risk"/>
    <s v="Discount Applied"/>
    <s v="Other"/>
    <n v="516"/>
  </r>
  <r>
    <n v="18041"/>
    <x v="0"/>
    <n v="0.06"/>
    <n v="363.25"/>
    <n v="19.989999999999998"/>
    <n v="2968"/>
    <s v="Miriam Bowman"/>
    <s v="Regular Air"/>
    <s v="Home Office"/>
    <s v="Office Supplies"/>
    <s v="Appliances"/>
    <s v="Small Box"/>
    <x v="451"/>
    <n v="0.56999999999999995"/>
    <s v="United States"/>
    <x v="3"/>
    <s v="Florida"/>
    <s v="Hollywood"/>
    <n v="33021"/>
    <d v="2015-03-28T00:00:00"/>
    <d v="2015-03-30T00:00:00"/>
    <n v="36.164099999999998"/>
    <n v="1"/>
    <n v="344.87"/>
    <n v="86086"/>
    <s v="High"/>
    <s v="Low Risk"/>
    <s v="Discount Applied"/>
    <s v="Other"/>
    <n v="776"/>
  </r>
  <r>
    <n v="21096"/>
    <x v="0"/>
    <n v="0.01"/>
    <n v="30.97"/>
    <n v="4"/>
    <n v="2973"/>
    <s v="Sally Liu"/>
    <s v="Regular Air"/>
    <s v="Home Office"/>
    <s v="Technology"/>
    <s v="Computer Peripherals"/>
    <s v="Small Box"/>
    <x v="846"/>
    <n v="0.74"/>
    <s v="United States"/>
    <x v="2"/>
    <s v="Wisconsin"/>
    <s v="New Berlin"/>
    <n v="53151"/>
    <d v="2015-04-13T00:00:00"/>
    <d v="2015-04-15T00:00:00"/>
    <n v="17.102799999999998"/>
    <n v="17"/>
    <n v="523.05999999999995"/>
    <n v="87186"/>
    <s v="High"/>
    <s v="Low Risk"/>
    <s v="Discount Applied"/>
    <s v="Other"/>
    <n v="626"/>
  </r>
  <r>
    <n v="21097"/>
    <x v="0"/>
    <n v="0.08"/>
    <n v="125.99"/>
    <n v="7.69"/>
    <n v="2973"/>
    <s v="Sally Liu"/>
    <s v="Regular Air"/>
    <s v="Home Office"/>
    <s v="Technology"/>
    <s v="Telephones and Communication"/>
    <s v="Small Box"/>
    <x v="442"/>
    <n v="0.57999999999999996"/>
    <s v="United States"/>
    <x v="2"/>
    <s v="Wisconsin"/>
    <s v="New Berlin"/>
    <n v="53151"/>
    <d v="2015-04-13T00:00:00"/>
    <d v="2015-04-15T00:00:00"/>
    <n v="1269.3819599999999"/>
    <n v="23"/>
    <n v="2424.6799999999998"/>
    <n v="87186"/>
    <s v="High"/>
    <s v="Low Risk"/>
    <s v="Discount Applied"/>
    <s v="Other"/>
    <n v="199"/>
  </r>
  <r>
    <n v="24770"/>
    <x v="2"/>
    <n v="0.1"/>
    <n v="442.14"/>
    <n v="14.7"/>
    <n v="2973"/>
    <s v="Sally Liu"/>
    <s v="Delivery Truck"/>
    <s v="Home Office"/>
    <s v="Technology"/>
    <s v="Office Machines"/>
    <s v="Jumbo Drum"/>
    <x v="110"/>
    <n v="0.56000000000000005"/>
    <s v="United States"/>
    <x v="2"/>
    <s v="Wisconsin"/>
    <s v="New Berlin"/>
    <n v="53151"/>
    <d v="2015-05-20T00:00:00"/>
    <d v="2015-05-21T00:00:00"/>
    <n v="137.68794000000014"/>
    <n v="6"/>
    <n v="2411.4299999999998"/>
    <n v="87187"/>
    <s v="High"/>
    <s v="Low Risk"/>
    <s v="Discount Applied"/>
    <s v="Other"/>
    <n v="200"/>
  </r>
  <r>
    <n v="19599"/>
    <x v="3"/>
    <n v="0.01"/>
    <n v="35.99"/>
    <n v="0.99"/>
    <n v="2976"/>
    <s v="Fred Barber"/>
    <s v="Regular Air"/>
    <s v="Home Office"/>
    <s v="Technology"/>
    <s v="Telephones and Communication"/>
    <s v="Small Pack"/>
    <x v="771"/>
    <n v="0.35"/>
    <s v="United States"/>
    <x v="2"/>
    <s v="Wisconsin"/>
    <s v="Oak Creek"/>
    <n v="53154"/>
    <d v="2015-05-22T00:00:00"/>
    <d v="2015-05-23T00:00:00"/>
    <n v="882.48239999999998"/>
    <n v="41"/>
    <n v="1278.96"/>
    <n v="89047"/>
    <s v="High"/>
    <s v="Low Risk"/>
    <s v="Discount Applied"/>
    <s v="Other"/>
    <n v="354"/>
  </r>
  <r>
    <n v="20182"/>
    <x v="2"/>
    <n v="0.09"/>
    <n v="2.94"/>
    <n v="0.7"/>
    <n v="2979"/>
    <s v="Lloyd Dolan"/>
    <s v="Regular Air"/>
    <s v="Home Office"/>
    <s v="Office Supplies"/>
    <s v="Pens &amp; Art Supplies"/>
    <s v="Wrap Bag"/>
    <x v="22"/>
    <n v="0.57999999999999996"/>
    <s v="United States"/>
    <x v="2"/>
    <s v="North Dakota"/>
    <s v="Dickinson"/>
    <n v="58601"/>
    <d v="2015-01-27T00:00:00"/>
    <d v="2015-01-28T00:00:00"/>
    <n v="6.3840000000000003"/>
    <n v="9"/>
    <n v="25.22"/>
    <n v="86544"/>
    <s v="High"/>
    <s v="Low Risk"/>
    <s v="Discount Applied"/>
    <s v="Other"/>
    <n v="1770"/>
  </r>
  <r>
    <n v="18169"/>
    <x v="2"/>
    <n v="0.02"/>
    <n v="5.34"/>
    <n v="2.99"/>
    <n v="2979"/>
    <s v="Lloyd Dolan"/>
    <s v="Regular Air"/>
    <s v="Home Office"/>
    <s v="Office Supplies"/>
    <s v="Binders and Binder Accessories"/>
    <s v="Small Box"/>
    <x v="289"/>
    <n v="0.38"/>
    <s v="United States"/>
    <x v="2"/>
    <s v="North Dakota"/>
    <s v="Dickinson"/>
    <n v="58601"/>
    <d v="2015-02-26T00:00:00"/>
    <d v="2015-02-28T00:00:00"/>
    <n v="5.2955000000000005"/>
    <n v="6"/>
    <n v="34.729999999999997"/>
    <n v="86545"/>
    <s v="High"/>
    <s v="Low Risk"/>
    <s v="Discount Applied"/>
    <s v="Other"/>
    <n v="1668"/>
  </r>
  <r>
    <n v="18170"/>
    <x v="2"/>
    <n v="0.03"/>
    <n v="40.98"/>
    <n v="7.47"/>
    <n v="2979"/>
    <s v="Lloyd Dolan"/>
    <s v="Regular Air"/>
    <s v="Home Office"/>
    <s v="Office Supplies"/>
    <s v="Binders and Binder Accessories"/>
    <s v="Small Box"/>
    <x v="493"/>
    <n v="0.37"/>
    <s v="United States"/>
    <x v="2"/>
    <s v="North Dakota"/>
    <s v="Dickinson"/>
    <n v="58601"/>
    <d v="2015-02-26T00:00:00"/>
    <d v="2015-02-27T00:00:00"/>
    <n v="170.79569999999998"/>
    <n v="6"/>
    <n v="247.53"/>
    <n v="86545"/>
    <s v="High"/>
    <s v="Low Risk"/>
    <s v="Discount Applied"/>
    <s v="Other"/>
    <n v="901"/>
  </r>
  <r>
    <n v="18133"/>
    <x v="1"/>
    <n v="0.01"/>
    <n v="5.84"/>
    <n v="0.83"/>
    <n v="2979"/>
    <s v="Lloyd Dolan"/>
    <s v="Regular Air"/>
    <s v="Home Office"/>
    <s v="Office Supplies"/>
    <s v="Pens &amp; Art Supplies"/>
    <s v="Wrap Bag"/>
    <x v="341"/>
    <n v="0.49"/>
    <s v="United States"/>
    <x v="2"/>
    <s v="North Dakota"/>
    <s v="Dickinson"/>
    <n v="58601"/>
    <d v="2015-06-14T00:00:00"/>
    <d v="2015-06-16T00:00:00"/>
    <n v="16.091999999999999"/>
    <n v="4"/>
    <n v="23.89"/>
    <n v="86546"/>
    <s v="High"/>
    <s v="Low Risk"/>
    <s v="Discount Applied"/>
    <s v="Other"/>
    <n v="1778"/>
  </r>
  <r>
    <n v="20183"/>
    <x v="2"/>
    <n v="0.03"/>
    <n v="43.98"/>
    <n v="8.99"/>
    <n v="2980"/>
    <s v="Joanna Kenney"/>
    <s v="Regular Air"/>
    <s v="Home Office"/>
    <s v="Office Supplies"/>
    <s v="Pens &amp; Art Supplies"/>
    <s v="Small Pack"/>
    <x v="404"/>
    <n v="0.57999999999999996"/>
    <s v="United States"/>
    <x v="1"/>
    <s v="Ohio"/>
    <s v="Sandusky"/>
    <n v="44870"/>
    <d v="2015-01-27T00:00:00"/>
    <d v="2015-01-29T00:00:00"/>
    <n v="274.0788"/>
    <n v="10"/>
    <n v="454.4"/>
    <n v="86544"/>
    <s v="High"/>
    <s v="Low Risk"/>
    <s v="Discount Applied"/>
    <s v="Other"/>
    <n v="675"/>
  </r>
  <r>
    <n v="20184"/>
    <x v="2"/>
    <n v="0.06"/>
    <n v="1.1399999999999999"/>
    <n v="0.7"/>
    <n v="2980"/>
    <s v="Joanna Kenney"/>
    <s v="Regular Air"/>
    <s v="Home Office"/>
    <s v="Office Supplies"/>
    <s v="Rubber Bands"/>
    <s v="Wrap Bag"/>
    <x v="366"/>
    <n v="0.38"/>
    <s v="United States"/>
    <x v="1"/>
    <s v="Ohio"/>
    <s v="Sandusky"/>
    <n v="44870"/>
    <d v="2015-01-27T00:00:00"/>
    <d v="2015-01-30T00:00:00"/>
    <n v="-3.782"/>
    <n v="13"/>
    <n v="14.53"/>
    <n v="86544"/>
    <s v="Low"/>
    <s v="Low Risk"/>
    <s v="Discount Applied"/>
    <s v="Other"/>
    <n v="1870"/>
  </r>
  <r>
    <n v="20435"/>
    <x v="3"/>
    <n v="7.0000000000000007E-2"/>
    <n v="2.61"/>
    <n v="0.5"/>
    <n v="2980"/>
    <s v="Joanna Kenney"/>
    <s v="Regular Air"/>
    <s v="Home Office"/>
    <s v="Office Supplies"/>
    <s v="Labels"/>
    <s v="Small Box"/>
    <x v="413"/>
    <n v="0.39"/>
    <s v="United States"/>
    <x v="1"/>
    <s v="Ohio"/>
    <s v="Sandusky"/>
    <n v="44870"/>
    <d v="2015-02-25T00:00:00"/>
    <d v="2015-02-27T00:00:00"/>
    <n v="10.798499999999999"/>
    <n v="6"/>
    <n v="15.65"/>
    <n v="86547"/>
    <s v="High"/>
    <s v="Low Risk"/>
    <s v="Discount Applied"/>
    <s v="Other"/>
    <n v="1861"/>
  </r>
  <r>
    <n v="23110"/>
    <x v="4"/>
    <n v="0.04"/>
    <n v="2.88"/>
    <n v="1.01"/>
    <n v="2980"/>
    <s v="Joanna Kenney"/>
    <s v="Regular Air"/>
    <s v="Home Office"/>
    <s v="Office Supplies"/>
    <s v="Pens &amp; Art Supplies"/>
    <s v="Wrap Bag"/>
    <x v="279"/>
    <n v="0.55000000000000004"/>
    <s v="United States"/>
    <x v="1"/>
    <s v="Ohio"/>
    <s v="Sandusky"/>
    <n v="44870"/>
    <d v="2015-05-30T00:00:00"/>
    <d v="2015-06-04T00:00:00"/>
    <n v="15.246"/>
    <n v="39"/>
    <n v="111.92"/>
    <n v="86548"/>
    <s v="High"/>
    <s v="Low Risk"/>
    <s v="Discount Applied"/>
    <s v="Other"/>
    <n v="1191"/>
  </r>
  <r>
    <n v="20816"/>
    <x v="2"/>
    <n v="0.09"/>
    <n v="100.98"/>
    <n v="35.840000000000003"/>
    <n v="2987"/>
    <s v="Natalie Watts"/>
    <s v="Delivery Truck"/>
    <s v="Home Office"/>
    <s v="Furniture"/>
    <s v="Bookcases"/>
    <s v="Jumbo Box"/>
    <x v="77"/>
    <n v="0.62"/>
    <s v="United States"/>
    <x v="2"/>
    <s v="Iowa"/>
    <s v="West Des Moines"/>
    <n v="50265"/>
    <d v="2015-06-28T00:00:00"/>
    <d v="2015-06-28T00:00:00"/>
    <n v="-103.624"/>
    <n v="17"/>
    <n v="1700.38"/>
    <n v="91180"/>
    <s v="Low"/>
    <s v="Low Risk"/>
    <s v="Discount Applied"/>
    <s v="Other"/>
    <n v="291"/>
  </r>
  <r>
    <n v="20817"/>
    <x v="2"/>
    <n v="0.1"/>
    <n v="5.78"/>
    <n v="7.96"/>
    <n v="2987"/>
    <s v="Natalie Watts"/>
    <s v="Regular Air"/>
    <s v="Home Office"/>
    <s v="Office Supplies"/>
    <s v="Paper"/>
    <s v="Small Box"/>
    <x v="847"/>
    <n v="0.36"/>
    <s v="United States"/>
    <x v="2"/>
    <s v="Iowa"/>
    <s v="West Des Moines"/>
    <n v="50265"/>
    <d v="2015-06-28T00:00:00"/>
    <d v="2015-06-28T00:00:00"/>
    <n v="-57.823999999999998"/>
    <n v="6"/>
    <n v="35.96"/>
    <n v="91180"/>
    <s v="Low"/>
    <s v="Low Risk"/>
    <s v="Discount Applied"/>
    <s v="Other"/>
    <n v="1657"/>
  </r>
  <r>
    <n v="22473"/>
    <x v="4"/>
    <n v="0.05"/>
    <n v="70.97"/>
    <n v="3.5"/>
    <n v="2991"/>
    <s v="Sean Herbert"/>
    <s v="Regular Air"/>
    <s v="Home Office"/>
    <s v="Office Supplies"/>
    <s v="Appliances"/>
    <s v="Small Box"/>
    <x v="235"/>
    <n v="0.59"/>
    <s v="United States"/>
    <x v="2"/>
    <s v="Wisconsin"/>
    <s v="Racine"/>
    <n v="53402"/>
    <d v="2015-05-08T00:00:00"/>
    <d v="2015-05-13T00:00:00"/>
    <n v="18.218000000000018"/>
    <n v="2"/>
    <n v="141.59"/>
    <n v="91466"/>
    <s v="High"/>
    <s v="Low Risk"/>
    <s v="Discount Applied"/>
    <s v="Other"/>
    <n v="1105"/>
  </r>
  <r>
    <n v="22476"/>
    <x v="4"/>
    <n v="0"/>
    <n v="5.28"/>
    <n v="6.26"/>
    <n v="2992"/>
    <s v="Lindsay Webb"/>
    <s v="Regular Air"/>
    <s v="Home Office"/>
    <s v="Office Supplies"/>
    <s v="Paper"/>
    <s v="Small Box"/>
    <x v="489"/>
    <n v="0.4"/>
    <s v="United States"/>
    <x v="2"/>
    <s v="Wisconsin"/>
    <s v="Sheboygan"/>
    <n v="53081"/>
    <d v="2015-05-08T00:00:00"/>
    <d v="2015-05-15T00:00:00"/>
    <n v="25.058000000000035"/>
    <n v="36"/>
    <n v="203.05"/>
    <n v="91466"/>
    <s v="High"/>
    <s v="Low Risk"/>
    <s v="No Discount"/>
    <s v="Other"/>
    <n v="974"/>
  </r>
  <r>
    <n v="20891"/>
    <x v="1"/>
    <n v="0.03"/>
    <n v="10.98"/>
    <n v="3.37"/>
    <n v="2999"/>
    <s v="Kim McCarthy"/>
    <s v="Regular Air"/>
    <s v="Home Office"/>
    <s v="Office Supplies"/>
    <s v="Scissors, Rulers and Trimmers"/>
    <s v="Small Pack"/>
    <x v="63"/>
    <n v="0.56999999999999995"/>
    <s v="United States"/>
    <x v="2"/>
    <s v="Michigan"/>
    <s v="Oak Park"/>
    <n v="48237"/>
    <d v="2015-04-10T00:00:00"/>
    <d v="2015-04-11T00:00:00"/>
    <n v="11.82"/>
    <n v="5"/>
    <n v="56.19"/>
    <n v="87041"/>
    <s v="High"/>
    <s v="Low Risk"/>
    <s v="Discount Applied"/>
    <s v="Other"/>
    <n v="1490"/>
  </r>
  <r>
    <n v="21499"/>
    <x v="4"/>
    <n v="0.01"/>
    <n v="10.14"/>
    <n v="2.27"/>
    <n v="3000"/>
    <s v="Priscilla Allen"/>
    <s v="Regular Air"/>
    <s v="Home Office"/>
    <s v="Office Supplies"/>
    <s v="Paper"/>
    <s v="Wrap Bag"/>
    <x v="82"/>
    <n v="0.36"/>
    <s v="United States"/>
    <x v="2"/>
    <s v="Michigan"/>
    <s v="Pontiac"/>
    <n v="48342"/>
    <d v="2015-01-26T00:00:00"/>
    <d v="2015-01-28T00:00:00"/>
    <n v="28.151999999999997"/>
    <n v="4"/>
    <n v="40.799999999999997"/>
    <n v="87042"/>
    <s v="High"/>
    <s v="Low Risk"/>
    <s v="Discount Applied"/>
    <s v="Other"/>
    <n v="1613"/>
  </r>
  <r>
    <n v="23836"/>
    <x v="1"/>
    <n v="0.03"/>
    <n v="5.4"/>
    <n v="7.78"/>
    <n v="3001"/>
    <s v="Anthony Foley"/>
    <s v="Regular Air"/>
    <s v="Home Office"/>
    <s v="Office Supplies"/>
    <s v="Binders and Binder Accessories"/>
    <s v="Small Box"/>
    <x v="97"/>
    <n v="0.37"/>
    <s v="United States"/>
    <x v="2"/>
    <s v="Michigan"/>
    <s v="Port Huron"/>
    <n v="48060"/>
    <d v="2015-03-17T00:00:00"/>
    <d v="2015-03-19T00:00:00"/>
    <n v="-237.54400000000001"/>
    <n v="21"/>
    <n v="117.87"/>
    <n v="87043"/>
    <s v="Low"/>
    <s v="Low Risk"/>
    <s v="Discount Applied"/>
    <s v="Other"/>
    <n v="1178"/>
  </r>
  <r>
    <n v="25282"/>
    <x v="3"/>
    <n v="0.03"/>
    <n v="85.99"/>
    <n v="0.99"/>
    <n v="3003"/>
    <s v="Roy Rouse"/>
    <s v="Regular Air"/>
    <s v="Home Office"/>
    <s v="Technology"/>
    <s v="Telephones and Communication"/>
    <s v="Wrap Bag"/>
    <x v="141"/>
    <n v="0.55000000000000004"/>
    <s v="United States"/>
    <x v="0"/>
    <s v="Idaho"/>
    <s v="Coeur D Alene"/>
    <n v="83814"/>
    <d v="2015-03-05T00:00:00"/>
    <d v="2015-03-06T00:00:00"/>
    <n v="1037.1044999999999"/>
    <n v="20"/>
    <n v="1503.05"/>
    <n v="91586"/>
    <s v="High"/>
    <s v="Low Risk"/>
    <s v="Discount Applied"/>
    <s v="Other"/>
    <n v="312"/>
  </r>
  <r>
    <n v="7664"/>
    <x v="4"/>
    <n v="0.08"/>
    <n v="6.48"/>
    <n v="6.81"/>
    <n v="3004"/>
    <s v="Maurice Everett"/>
    <s v="Regular Air"/>
    <s v="Home Office"/>
    <s v="Office Supplies"/>
    <s v="Paper"/>
    <s v="Small Box"/>
    <x v="848"/>
    <n v="0.36"/>
    <s v="United States"/>
    <x v="0"/>
    <s v="California"/>
    <s v="Los Angeles"/>
    <n v="90049"/>
    <d v="2015-02-10T00:00:00"/>
    <d v="2015-02-15T00:00:00"/>
    <n v="-94.59"/>
    <n v="58"/>
    <n v="382.33"/>
    <n v="54949"/>
    <s v="Low"/>
    <s v="Low Risk"/>
    <s v="Discount Applied"/>
    <s v="Other"/>
    <n v="732"/>
  </r>
  <r>
    <n v="7665"/>
    <x v="4"/>
    <n v="0.09"/>
    <n v="20.98"/>
    <n v="53.03"/>
    <n v="3004"/>
    <s v="Maurice Everett"/>
    <s v="Delivery Truck"/>
    <s v="Home Office"/>
    <s v="Office Supplies"/>
    <s v="Storage &amp; Organization"/>
    <s v="Jumbo Drum"/>
    <x v="211"/>
    <n v="0.78"/>
    <s v="United States"/>
    <x v="0"/>
    <s v="California"/>
    <s v="Los Angeles"/>
    <n v="90049"/>
    <d v="2015-02-10T00:00:00"/>
    <d v="2015-02-17T00:00:00"/>
    <n v="-293.74"/>
    <n v="13"/>
    <n v="356.61"/>
    <n v="54949"/>
    <s v="Low"/>
    <s v="Low Risk"/>
    <s v="Discount Applied"/>
    <s v="Other"/>
    <n v="763"/>
  </r>
  <r>
    <n v="23295"/>
    <x v="2"/>
    <n v="0.05"/>
    <n v="122.99"/>
    <n v="19.989999999999998"/>
    <n v="3005"/>
    <s v="Teresa Watts"/>
    <s v="Express Air"/>
    <s v="Home Office"/>
    <s v="Office Supplies"/>
    <s v="Binders and Binder Accessories"/>
    <s v="Small Box"/>
    <x v="741"/>
    <n v="0.37"/>
    <s v="United States"/>
    <x v="0"/>
    <s v="Idaho"/>
    <s v="Coeur D Alene"/>
    <n v="83814"/>
    <d v="2015-06-08T00:00:00"/>
    <d v="2015-06-11T00:00:00"/>
    <n v="1039.7540999999999"/>
    <n v="12"/>
    <n v="1506.89"/>
    <n v="91389"/>
    <s v="High"/>
    <s v="Low Risk"/>
    <s v="Discount Applied"/>
    <s v="Other"/>
    <n v="311"/>
  </r>
  <r>
    <n v="25664"/>
    <x v="4"/>
    <n v="0.08"/>
    <n v="6.48"/>
    <n v="6.81"/>
    <n v="3006"/>
    <s v="Thomas Spence"/>
    <s v="Regular Air"/>
    <s v="Home Office"/>
    <s v="Office Supplies"/>
    <s v="Paper"/>
    <s v="Small Box"/>
    <x v="848"/>
    <n v="0.36"/>
    <s v="United States"/>
    <x v="0"/>
    <s v="Idaho"/>
    <s v="Idaho Falls"/>
    <n v="83402"/>
    <d v="2015-02-10T00:00:00"/>
    <d v="2015-02-15T00:00:00"/>
    <n v="-49.186800000000005"/>
    <n v="14"/>
    <n v="92.29"/>
    <n v="91388"/>
    <s v="Low"/>
    <s v="Low Risk"/>
    <s v="Discount Applied"/>
    <s v="Other"/>
    <n v="1274"/>
  </r>
  <r>
    <n v="25665"/>
    <x v="4"/>
    <n v="0.09"/>
    <n v="20.98"/>
    <n v="53.03"/>
    <n v="3006"/>
    <s v="Thomas Spence"/>
    <s v="Delivery Truck"/>
    <s v="Home Office"/>
    <s v="Office Supplies"/>
    <s v="Storage &amp; Organization"/>
    <s v="Jumbo Drum"/>
    <x v="211"/>
    <n v="0.78"/>
    <s v="United States"/>
    <x v="0"/>
    <s v="Idaho"/>
    <s v="Idaho Falls"/>
    <n v="83402"/>
    <d v="2015-02-10T00:00:00"/>
    <d v="2015-02-17T00:00:00"/>
    <n v="-152.7448"/>
    <n v="3"/>
    <n v="82.29"/>
    <n v="91388"/>
    <s v="Low"/>
    <s v="Low Risk"/>
    <s v="Discount Applied"/>
    <s v="Other"/>
    <n v="1325"/>
  </r>
  <r>
    <n v="23627"/>
    <x v="2"/>
    <n v="0.05"/>
    <n v="9.99"/>
    <n v="4.78"/>
    <n v="3008"/>
    <s v="Penny Rich"/>
    <s v="Regular Air"/>
    <s v="Home Office"/>
    <s v="Office Supplies"/>
    <s v="Paper"/>
    <s v="Small Box"/>
    <x v="627"/>
    <n v="0.4"/>
    <s v="United States"/>
    <x v="2"/>
    <s v="Minnesota"/>
    <s v="Minnetonka Mills"/>
    <n v="55343"/>
    <d v="2015-03-06T00:00:00"/>
    <d v="2015-03-07T00:00:00"/>
    <n v="41.3"/>
    <n v="20"/>
    <n v="203.37"/>
    <n v="89414"/>
    <s v="High"/>
    <s v="Low Risk"/>
    <s v="Discount Applied"/>
    <s v="Other"/>
    <n v="972"/>
  </r>
  <r>
    <n v="24908"/>
    <x v="0"/>
    <n v="0.01"/>
    <n v="12.28"/>
    <n v="6.47"/>
    <n v="3008"/>
    <s v="Penny Rich"/>
    <s v="Regular Air"/>
    <s v="Home Office"/>
    <s v="Office Supplies"/>
    <s v="Paper"/>
    <s v="Small Box"/>
    <x v="849"/>
    <n v="0.38"/>
    <s v="United States"/>
    <x v="2"/>
    <s v="Minnesota"/>
    <s v="Minnetonka Mills"/>
    <n v="55343"/>
    <d v="2015-06-11T00:00:00"/>
    <d v="2015-06-12T00:00:00"/>
    <n v="47.61"/>
    <n v="12"/>
    <n v="160.66"/>
    <n v="89415"/>
    <s v="High"/>
    <s v="Low Risk"/>
    <s v="Discount Applied"/>
    <s v="Other"/>
    <n v="1055"/>
  </r>
  <r>
    <n v="7898"/>
    <x v="2"/>
    <n v="0.03"/>
    <n v="5.98"/>
    <n v="5.35"/>
    <n v="3011"/>
    <s v="Tammy Raynor"/>
    <s v="Regular Air"/>
    <s v="Home Office"/>
    <s v="Office Supplies"/>
    <s v="Paper"/>
    <s v="Small Box"/>
    <x v="515"/>
    <n v="0.4"/>
    <s v="United States"/>
    <x v="1"/>
    <s v="Massachusetts"/>
    <s v="Boston"/>
    <n v="2113"/>
    <d v="2015-05-28T00:00:00"/>
    <d v="2015-05-29T00:00:00"/>
    <n v="-23.5"/>
    <n v="16"/>
    <n v="107.08"/>
    <n v="56486"/>
    <s v="Low"/>
    <s v="Low Risk"/>
    <s v="Discount Applied"/>
    <s v="Other"/>
    <n v="1211"/>
  </r>
  <r>
    <n v="1041"/>
    <x v="2"/>
    <n v="0.03"/>
    <n v="300.64999999999998"/>
    <n v="24.49"/>
    <n v="3011"/>
    <s v="Tammy Raynor"/>
    <s v="Regular Air"/>
    <s v="Home Office"/>
    <s v="Office Supplies"/>
    <s v="Appliances"/>
    <s v="Large Box"/>
    <x v="850"/>
    <n v="0.52"/>
    <s v="United States"/>
    <x v="1"/>
    <s v="Massachusetts"/>
    <s v="Boston"/>
    <n v="2113"/>
    <d v="2015-04-28T00:00:00"/>
    <d v="2015-04-30T00:00:00"/>
    <n v="1282.4959999999999"/>
    <n v="32"/>
    <n v="9705.4599999999991"/>
    <n v="7623"/>
    <s v="High"/>
    <s v="Low Risk"/>
    <s v="Discount Applied"/>
    <s v="Other"/>
    <n v="23"/>
  </r>
  <r>
    <n v="1042"/>
    <x v="2"/>
    <n v="0.06"/>
    <n v="49.99"/>
    <n v="19.989999999999998"/>
    <n v="3011"/>
    <s v="Tammy Raynor"/>
    <s v="Regular Air"/>
    <s v="Home Office"/>
    <s v="Technology"/>
    <s v="Computer Peripherals"/>
    <s v="Small Box"/>
    <x v="606"/>
    <n v="0.45"/>
    <s v="United States"/>
    <x v="1"/>
    <s v="Massachusetts"/>
    <s v="Boston"/>
    <n v="2113"/>
    <d v="2015-04-28T00:00:00"/>
    <d v="2015-04-30T00:00:00"/>
    <n v="17.2"/>
    <n v="67"/>
    <n v="3247.54"/>
    <n v="7623"/>
    <s v="High"/>
    <s v="Low Risk"/>
    <s v="Discount Applied"/>
    <s v="Other"/>
    <n v="149"/>
  </r>
  <r>
    <n v="1043"/>
    <x v="2"/>
    <n v="0.1"/>
    <n v="104.85"/>
    <n v="4.6500000000000004"/>
    <n v="3011"/>
    <s v="Tammy Raynor"/>
    <s v="Regular Air"/>
    <s v="Home Office"/>
    <s v="Office Supplies"/>
    <s v="Paper"/>
    <s v="Small Box"/>
    <x v="851"/>
    <n v="0.37"/>
    <s v="United States"/>
    <x v="1"/>
    <s v="Massachusetts"/>
    <s v="Boston"/>
    <n v="2113"/>
    <d v="2015-04-28T00:00:00"/>
    <d v="2015-04-29T00:00:00"/>
    <n v="1184.1200000000001"/>
    <n v="58"/>
    <n v="5582.63"/>
    <n v="7623"/>
    <s v="High"/>
    <s v="Low Risk"/>
    <s v="Discount Applied"/>
    <s v="Other"/>
    <n v="81"/>
  </r>
  <r>
    <n v="19041"/>
    <x v="2"/>
    <n v="0.03"/>
    <n v="300.64999999999998"/>
    <n v="24.49"/>
    <n v="3012"/>
    <s v="Annie Livingston"/>
    <s v="Regular Air"/>
    <s v="Home Office"/>
    <s v="Office Supplies"/>
    <s v="Appliances"/>
    <s v="Large Box"/>
    <x v="850"/>
    <n v="0.52"/>
    <s v="United States"/>
    <x v="1"/>
    <s v="New York"/>
    <s v="Rochester"/>
    <n v="14609"/>
    <d v="2015-04-28T00:00:00"/>
    <d v="2015-04-30T00:00:00"/>
    <n v="1474.8703999999998"/>
    <n v="8"/>
    <n v="2426.36"/>
    <n v="86346"/>
    <s v="High"/>
    <s v="Low Risk"/>
    <s v="Discount Applied"/>
    <s v="Other"/>
    <n v="198"/>
  </r>
  <r>
    <n v="19042"/>
    <x v="2"/>
    <n v="0.06"/>
    <n v="49.99"/>
    <n v="19.989999999999998"/>
    <n v="3012"/>
    <s v="Annie Livingston"/>
    <s v="Regular Air"/>
    <s v="Home Office"/>
    <s v="Technology"/>
    <s v="Computer Peripherals"/>
    <s v="Small Box"/>
    <x v="606"/>
    <n v="0.45"/>
    <s v="United States"/>
    <x v="1"/>
    <s v="New York"/>
    <s v="Rochester"/>
    <n v="14609"/>
    <d v="2015-04-28T00:00:00"/>
    <d v="2015-04-30T00:00:00"/>
    <n v="19.78"/>
    <n v="17"/>
    <n v="824"/>
    <n v="86346"/>
    <s v="High"/>
    <s v="Low Risk"/>
    <s v="Discount Applied"/>
    <s v="Other"/>
    <n v="477"/>
  </r>
  <r>
    <n v="19043"/>
    <x v="2"/>
    <n v="0.1"/>
    <n v="104.85"/>
    <n v="4.6500000000000004"/>
    <n v="3012"/>
    <s v="Annie Livingston"/>
    <s v="Regular Air"/>
    <s v="Home Office"/>
    <s v="Office Supplies"/>
    <s v="Paper"/>
    <s v="Small Box"/>
    <x v="851"/>
    <n v="0.37"/>
    <s v="United States"/>
    <x v="1"/>
    <s v="New York"/>
    <s v="Rochester"/>
    <n v="14609"/>
    <d v="2015-04-28T00:00:00"/>
    <d v="2015-04-29T00:00:00"/>
    <n v="929.7956999999999"/>
    <n v="14"/>
    <n v="1347.53"/>
    <n v="86346"/>
    <s v="High"/>
    <s v="Low Risk"/>
    <s v="Discount Applied"/>
    <s v="Other"/>
    <n v="341"/>
  </r>
  <r>
    <n v="22064"/>
    <x v="2"/>
    <n v="0.01"/>
    <n v="5.58"/>
    <n v="5.3"/>
    <n v="3017"/>
    <s v="Melvin Benton"/>
    <s v="Regular Air"/>
    <s v="Home Office"/>
    <s v="Office Supplies"/>
    <s v="Envelopes"/>
    <s v="Small Box"/>
    <x v="127"/>
    <n v="0.35"/>
    <s v="United States"/>
    <x v="0"/>
    <s v="California"/>
    <s v="Encinitas"/>
    <n v="92024"/>
    <d v="2015-01-09T00:00:00"/>
    <d v="2015-01-10T00:00:00"/>
    <n v="-7.25"/>
    <n v="1"/>
    <n v="11.16"/>
    <n v="89071"/>
    <s v="Low"/>
    <s v="Low Risk"/>
    <s v="Discount Applied"/>
    <s v="Other"/>
    <n v="1893"/>
  </r>
  <r>
    <n v="22065"/>
    <x v="2"/>
    <n v="0.03"/>
    <n v="3.98"/>
    <n v="0.7"/>
    <n v="3017"/>
    <s v="Melvin Benton"/>
    <s v="Regular Air"/>
    <s v="Home Office"/>
    <s v="Office Supplies"/>
    <s v="Pens &amp; Art Supplies"/>
    <s v="Wrap Bag"/>
    <x v="852"/>
    <n v="0.52"/>
    <s v="United States"/>
    <x v="0"/>
    <s v="California"/>
    <s v="Encinitas"/>
    <n v="92024"/>
    <d v="2015-01-09T00:00:00"/>
    <d v="2015-01-10T00:00:00"/>
    <n v="31.201799999999995"/>
    <n v="11"/>
    <n v="45.22"/>
    <n v="89071"/>
    <s v="High"/>
    <s v="Low Risk"/>
    <s v="Discount Applied"/>
    <s v="Other"/>
    <n v="1570"/>
  </r>
  <r>
    <n v="18950"/>
    <x v="4"/>
    <n v="0.01"/>
    <n v="4.9800000000000004"/>
    <n v="4.75"/>
    <n v="3035"/>
    <s v="Tina Evans"/>
    <s v="Regular Air"/>
    <s v="Home Office"/>
    <s v="Office Supplies"/>
    <s v="Paper"/>
    <s v="Small Box"/>
    <x v="853"/>
    <n v="0.36"/>
    <s v="United States"/>
    <x v="2"/>
    <s v="Illinois"/>
    <s v="Lombard"/>
    <n v="60148"/>
    <d v="2015-01-15T00:00:00"/>
    <d v="2015-01-20T00:00:00"/>
    <n v="-75.900400000000005"/>
    <n v="10"/>
    <n v="52.93"/>
    <n v="89128"/>
    <s v="Low"/>
    <s v="Low Risk"/>
    <s v="Discount Applied"/>
    <s v="Other"/>
    <n v="1514"/>
  </r>
  <r>
    <n v="18951"/>
    <x v="4"/>
    <n v="0.04"/>
    <n v="6.35"/>
    <n v="1.02"/>
    <n v="3035"/>
    <s v="Tina Evans"/>
    <s v="Regular Air"/>
    <s v="Home Office"/>
    <s v="Office Supplies"/>
    <s v="Paper"/>
    <s v="Wrap Bag"/>
    <x v="318"/>
    <n v="0.39"/>
    <s v="United States"/>
    <x v="2"/>
    <s v="Illinois"/>
    <s v="Lombard"/>
    <n v="60148"/>
    <d v="2015-01-15T00:00:00"/>
    <d v="2015-01-20T00:00:00"/>
    <n v="52.170899999999996"/>
    <n v="12"/>
    <n v="75.61"/>
    <n v="89128"/>
    <s v="High"/>
    <s v="Low Risk"/>
    <s v="Discount Applied"/>
    <s v="Other"/>
    <n v="1362"/>
  </r>
  <r>
    <n v="19849"/>
    <x v="1"/>
    <n v="0.02"/>
    <n v="12.99"/>
    <n v="14.37"/>
    <n v="3036"/>
    <s v="Edith Reynolds"/>
    <s v="Regular Air"/>
    <s v="Home Office"/>
    <s v="Furniture"/>
    <s v="Office Furnishings"/>
    <s v="Large Box"/>
    <x v="193"/>
    <n v="0.73"/>
    <s v="United States"/>
    <x v="2"/>
    <s v="North Dakota"/>
    <s v="Mandan"/>
    <n v="58554"/>
    <d v="2015-01-16T00:00:00"/>
    <d v="2015-01-18T00:00:00"/>
    <n v="-159.86000000000001"/>
    <n v="5"/>
    <n v="67.64"/>
    <n v="89129"/>
    <s v="Low"/>
    <s v="Low Risk"/>
    <s v="Discount Applied"/>
    <s v="Other"/>
    <n v="1405"/>
  </r>
  <r>
    <n v="19850"/>
    <x v="1"/>
    <n v="0.05"/>
    <n v="35.44"/>
    <n v="7.5"/>
    <n v="3036"/>
    <s v="Edith Reynolds"/>
    <s v="Regular Air"/>
    <s v="Home Office"/>
    <s v="Office Supplies"/>
    <s v="Paper"/>
    <s v="Small Box"/>
    <x v="854"/>
    <n v="0.38"/>
    <s v="United States"/>
    <x v="2"/>
    <s v="North Dakota"/>
    <s v="Mandan"/>
    <n v="58554"/>
    <d v="2015-01-16T00:00:00"/>
    <d v="2015-01-18T00:00:00"/>
    <n v="165.88979999999998"/>
    <n v="7"/>
    <n v="240.42"/>
    <n v="89129"/>
    <s v="High"/>
    <s v="Low Risk"/>
    <s v="Discount Applied"/>
    <s v="Other"/>
    <n v="914"/>
  </r>
  <r>
    <n v="19851"/>
    <x v="1"/>
    <n v="0.02"/>
    <n v="12.98"/>
    <n v="3.14"/>
    <n v="3036"/>
    <s v="Edith Reynolds"/>
    <s v="Regular Air"/>
    <s v="Home Office"/>
    <s v="Office Supplies"/>
    <s v="Scissors, Rulers and Trimmers"/>
    <s v="Small Pack"/>
    <x v="47"/>
    <n v="0.6"/>
    <s v="United States"/>
    <x v="2"/>
    <s v="North Dakota"/>
    <s v="Mandan"/>
    <n v="58554"/>
    <d v="2015-01-16T00:00:00"/>
    <d v="2015-01-19T00:00:00"/>
    <n v="75.010000000000005"/>
    <n v="14"/>
    <n v="184.4"/>
    <n v="89129"/>
    <s v="High"/>
    <s v="Low Risk"/>
    <s v="Discount Applied"/>
    <s v="Other"/>
    <n v="1018"/>
  </r>
  <r>
    <n v="22201"/>
    <x v="2"/>
    <n v="0.08"/>
    <n v="178.47"/>
    <n v="19.989999999999998"/>
    <n v="3036"/>
    <s v="Edith Reynolds"/>
    <s v="Regular Air"/>
    <s v="Home Office"/>
    <s v="Office Supplies"/>
    <s v="Storage &amp; Organization"/>
    <s v="Small Box"/>
    <x v="179"/>
    <n v="0.55000000000000004"/>
    <s v="United States"/>
    <x v="2"/>
    <s v="North Dakota"/>
    <s v="Mandan"/>
    <n v="58554"/>
    <d v="2015-03-13T00:00:00"/>
    <d v="2015-03-16T00:00:00"/>
    <n v="2267.2199999999998"/>
    <n v="22"/>
    <n v="3802.01"/>
    <n v="89130"/>
    <s v="High"/>
    <s v="Low Risk"/>
    <s v="Discount Applied"/>
    <s v="Other"/>
    <n v="127"/>
  </r>
  <r>
    <n v="19381"/>
    <x v="1"/>
    <n v="0.08"/>
    <n v="73.98"/>
    <n v="4"/>
    <n v="3041"/>
    <s v="Carrie Duke"/>
    <s v="Regular Air"/>
    <s v="Home Office"/>
    <s v="Technology"/>
    <s v="Computer Peripherals"/>
    <s v="Small Box"/>
    <x v="124"/>
    <n v="0.77"/>
    <s v="United States"/>
    <x v="2"/>
    <s v="Kansas"/>
    <s v="Garden City"/>
    <n v="67846"/>
    <d v="2015-05-15T00:00:00"/>
    <d v="2015-05-18T00:00:00"/>
    <n v="97.159999999999926"/>
    <n v="17"/>
    <n v="1181.67"/>
    <n v="86102"/>
    <s v="High"/>
    <s v="Low Risk"/>
    <s v="Discount Applied"/>
    <s v="Other"/>
    <n v="375"/>
  </r>
  <r>
    <n v="19382"/>
    <x v="1"/>
    <n v="0.02"/>
    <n v="3.68"/>
    <n v="1.32"/>
    <n v="3041"/>
    <s v="Carrie Duke"/>
    <s v="Regular Air"/>
    <s v="Home Office"/>
    <s v="Office Supplies"/>
    <s v="Scissors, Rulers and Trimmers"/>
    <s v="Wrap Bag"/>
    <x v="300"/>
    <n v="0.83"/>
    <s v="United States"/>
    <x v="2"/>
    <s v="Kansas"/>
    <s v="Garden City"/>
    <n v="67846"/>
    <d v="2015-05-15T00:00:00"/>
    <d v="2015-05-17T00:00:00"/>
    <n v="-20.65"/>
    <n v="8"/>
    <n v="29.93"/>
    <n v="86102"/>
    <s v="Low"/>
    <s v="Low Risk"/>
    <s v="Discount Applied"/>
    <s v="Other"/>
    <n v="1715"/>
  </r>
  <r>
    <n v="20049"/>
    <x v="3"/>
    <n v="7.0000000000000007E-2"/>
    <n v="14.48"/>
    <n v="6.46"/>
    <n v="3042"/>
    <s v="Tara Gold"/>
    <s v="Regular Air"/>
    <s v="Home Office"/>
    <s v="Office Supplies"/>
    <s v="Binders and Binder Accessories"/>
    <s v="Small Box"/>
    <x v="855"/>
    <n v="0.38"/>
    <s v="United States"/>
    <x v="2"/>
    <s v="Kansas"/>
    <s v="Hutchinson"/>
    <n v="67501"/>
    <d v="2015-02-04T00:00:00"/>
    <d v="2015-02-05T00:00:00"/>
    <n v="67.864000000000004"/>
    <n v="12"/>
    <n v="171.33"/>
    <n v="86101"/>
    <s v="High"/>
    <s v="Low Risk"/>
    <s v="Discount Applied"/>
    <s v="Other"/>
    <n v="1035"/>
  </r>
  <r>
    <n v="21475"/>
    <x v="0"/>
    <n v="0"/>
    <n v="6.48"/>
    <n v="5.19"/>
    <n v="3045"/>
    <s v="Jordan Beard"/>
    <s v="Regular Air"/>
    <s v="Home Office"/>
    <s v="Office Supplies"/>
    <s v="Paper"/>
    <s v="Small Box"/>
    <x v="856"/>
    <n v="0.37"/>
    <s v="United States"/>
    <x v="2"/>
    <s v="Kansas"/>
    <s v="Leavenworth"/>
    <n v="66048"/>
    <d v="2015-06-06T00:00:00"/>
    <d v="2015-06-07T00:00:00"/>
    <n v="-14.074999999999999"/>
    <n v="12"/>
    <n v="84.04"/>
    <n v="86104"/>
    <s v="Low"/>
    <s v="Low Risk"/>
    <s v="No Discount"/>
    <s v="Other"/>
    <n v="1318"/>
  </r>
  <r>
    <n v="24415"/>
    <x v="0"/>
    <n v="0.05"/>
    <n v="120.98"/>
    <n v="30"/>
    <n v="3046"/>
    <s v="Andrew Pearce"/>
    <s v="Delivery Truck"/>
    <s v="Home Office"/>
    <s v="Furniture"/>
    <s v="Chairs &amp; Chairmats"/>
    <s v="Jumbo Drum"/>
    <x v="478"/>
    <n v="0.64"/>
    <s v="United States"/>
    <x v="2"/>
    <s v="Kansas"/>
    <s v="Leawood"/>
    <n v="66209"/>
    <d v="2015-02-12T00:00:00"/>
    <d v="2015-02-14T00:00:00"/>
    <n v="-78.759200000000007"/>
    <n v="2"/>
    <n v="251.06"/>
    <n v="86103"/>
    <s v="Low"/>
    <s v="Low Risk"/>
    <s v="Discount Applied"/>
    <s v="Other"/>
    <n v="896"/>
  </r>
  <r>
    <n v="23188"/>
    <x v="0"/>
    <n v="0.06"/>
    <n v="276.2"/>
    <n v="24.49"/>
    <n v="3048"/>
    <s v="Tracy G Starr"/>
    <s v="Express Air"/>
    <s v="Home Office"/>
    <s v="Furniture"/>
    <s v="Chairs &amp; Chairmats"/>
    <s v="Large Box"/>
    <x v="147"/>
    <m/>
    <s v="United States"/>
    <x v="0"/>
    <s v="California"/>
    <s v="Berkeley"/>
    <n v="94704"/>
    <d v="2015-03-05T00:00:00"/>
    <d v="2015-03-07T00:00:00"/>
    <n v="1167.3800000000001"/>
    <n v="10"/>
    <n v="2610.56"/>
    <n v="89789"/>
    <s v="High"/>
    <s v="High Risk"/>
    <s v="Discount Applied"/>
    <s v="Other"/>
    <n v="182"/>
  </r>
  <r>
    <n v="25904"/>
    <x v="3"/>
    <n v="0.06"/>
    <n v="125.99"/>
    <n v="2.5"/>
    <n v="3053"/>
    <s v="Robin Tyler"/>
    <s v="Regular Air"/>
    <s v="Home Office"/>
    <s v="Technology"/>
    <s v="Telephones and Communication"/>
    <s v="Small Box"/>
    <x v="418"/>
    <n v="0.6"/>
    <s v="United States"/>
    <x v="3"/>
    <s v="Kentucky"/>
    <s v="Murray"/>
    <n v="42071"/>
    <d v="2015-02-03T00:00:00"/>
    <d v="2015-02-05T00:00:00"/>
    <n v="402.06599999999997"/>
    <n v="11"/>
    <n v="1173.76"/>
    <n v="86662"/>
    <s v="High"/>
    <s v="Low Risk"/>
    <s v="Discount Applied"/>
    <s v="Other"/>
    <n v="377"/>
  </r>
  <r>
    <n v="20516"/>
    <x v="3"/>
    <n v="7.0000000000000007E-2"/>
    <n v="8.33"/>
    <n v="1.99"/>
    <n v="3063"/>
    <s v="Ann Steele"/>
    <s v="Regular Air"/>
    <s v="Home Office"/>
    <s v="Technology"/>
    <s v="Computer Peripherals"/>
    <s v="Small Pack"/>
    <x v="140"/>
    <n v="0.52"/>
    <s v="United States"/>
    <x v="0"/>
    <s v="Washington"/>
    <s v="Kirkland"/>
    <n v="98034"/>
    <d v="2015-02-26T00:00:00"/>
    <d v="2015-02-28T00:00:00"/>
    <n v="11.95"/>
    <n v="6"/>
    <n v="50.28"/>
    <n v="88447"/>
    <s v="High"/>
    <s v="Low Risk"/>
    <s v="Discount Applied"/>
    <s v="Other"/>
    <n v="1534"/>
  </r>
  <r>
    <n v="20517"/>
    <x v="3"/>
    <n v="0.03"/>
    <n v="499.99"/>
    <n v="24.49"/>
    <n v="3063"/>
    <s v="Ann Steele"/>
    <s v="Regular Air"/>
    <s v="Home Office"/>
    <s v="Technology"/>
    <s v="Copiers and Fax"/>
    <s v="Large Box"/>
    <x v="857"/>
    <n v="0.36"/>
    <s v="United States"/>
    <x v="0"/>
    <s v="Washington"/>
    <s v="Kirkland"/>
    <n v="98034"/>
    <d v="2015-02-26T00:00:00"/>
    <d v="2015-02-27T00:00:00"/>
    <n v="1773.6104999999998"/>
    <n v="5"/>
    <n v="2570.4499999999998"/>
    <n v="88447"/>
    <s v="High"/>
    <s v="Low Risk"/>
    <s v="Discount Applied"/>
    <s v="Other"/>
    <n v="185"/>
  </r>
  <r>
    <n v="19652"/>
    <x v="1"/>
    <n v="0.03"/>
    <n v="20.99"/>
    <n v="0.99"/>
    <n v="3063"/>
    <s v="Ann Steele"/>
    <s v="Regular Air"/>
    <s v="Home Office"/>
    <s v="Technology"/>
    <s v="Telephones and Communication"/>
    <s v="Wrap Bag"/>
    <x v="201"/>
    <n v="0.56999999999999995"/>
    <s v="United States"/>
    <x v="0"/>
    <s v="Washington"/>
    <s v="Kirkland"/>
    <n v="98034"/>
    <d v="2015-05-24T00:00:00"/>
    <d v="2015-05-26T00:00:00"/>
    <n v="4.1822000000000052"/>
    <n v="9"/>
    <n v="158.87"/>
    <n v="88449"/>
    <s v="High"/>
    <s v="Low Risk"/>
    <s v="Discount Applied"/>
    <s v="Other"/>
    <n v="1060"/>
  </r>
  <r>
    <n v="23811"/>
    <x v="4"/>
    <n v="0.03"/>
    <n v="6.45"/>
    <n v="1.34"/>
    <n v="3064"/>
    <s v="Clarence Crowder"/>
    <s v="Regular Air"/>
    <s v="Home Office"/>
    <s v="Office Supplies"/>
    <s v="Paper"/>
    <s v="Wrap Bag"/>
    <x v="858"/>
    <n v="0.36"/>
    <s v="United States"/>
    <x v="0"/>
    <s v="Washington"/>
    <s v="Lacey"/>
    <n v="98503"/>
    <d v="2015-01-14T00:00:00"/>
    <d v="2015-01-19T00:00:00"/>
    <n v="39.129899999999999"/>
    <n v="9"/>
    <n v="56.71"/>
    <n v="88448"/>
    <s v="High"/>
    <s v="Low Risk"/>
    <s v="Discount Applied"/>
    <s v="Other"/>
    <n v="1483"/>
  </r>
  <r>
    <n v="25239"/>
    <x v="1"/>
    <n v="0.06"/>
    <n v="355.98"/>
    <n v="58.92"/>
    <n v="3067"/>
    <s v="Carole Miller"/>
    <s v="Delivery Truck"/>
    <s v="Home Office"/>
    <s v="Furniture"/>
    <s v="Chairs &amp; Chairmats"/>
    <s v="Jumbo Drum"/>
    <x v="464"/>
    <n v="0.64"/>
    <s v="United States"/>
    <x v="1"/>
    <s v="Ohio"/>
    <s v="Austintown"/>
    <n v="44515"/>
    <d v="2015-03-02T00:00:00"/>
    <d v="2015-03-03T00:00:00"/>
    <n v="1660.92"/>
    <n v="14"/>
    <n v="5086.08"/>
    <n v="91376"/>
    <s v="High"/>
    <s v="Low Risk"/>
    <s v="Discount Applied"/>
    <s v="Other"/>
    <n v="91"/>
  </r>
  <r>
    <n v="21027"/>
    <x v="0"/>
    <n v="0.03"/>
    <n v="120.98"/>
    <n v="30"/>
    <n v="3069"/>
    <s v="Tiffany Merrill"/>
    <s v="Delivery Truck"/>
    <s v="Home Office"/>
    <s v="Furniture"/>
    <s v="Chairs &amp; Chairmats"/>
    <s v="Jumbo Drum"/>
    <x v="478"/>
    <n v="0.64"/>
    <s v="United States"/>
    <x v="2"/>
    <s v="Minnesota"/>
    <s v="Oakdale"/>
    <n v="55128"/>
    <d v="2015-06-01T00:00:00"/>
    <d v="2015-06-03T00:00:00"/>
    <n v="638.02800000000002"/>
    <n v="15"/>
    <n v="1894.45"/>
    <n v="88191"/>
    <s v="High"/>
    <s v="Low Risk"/>
    <s v="Discount Applied"/>
    <s v="Other"/>
    <n v="254"/>
  </r>
  <r>
    <n v="21028"/>
    <x v="0"/>
    <n v="0.01"/>
    <n v="15.68"/>
    <n v="3.73"/>
    <n v="3069"/>
    <s v="Tiffany Merrill"/>
    <s v="Regular Air"/>
    <s v="Home Office"/>
    <s v="Furniture"/>
    <s v="Office Furnishings"/>
    <s v="Small Pack"/>
    <x v="770"/>
    <n v="0.46"/>
    <s v="United States"/>
    <x v="2"/>
    <s v="Minnesota"/>
    <s v="Oakdale"/>
    <n v="55128"/>
    <d v="2015-06-01T00:00:00"/>
    <d v="2015-06-03T00:00:00"/>
    <n v="138.49679999999998"/>
    <n v="12"/>
    <n v="200.72"/>
    <n v="88191"/>
    <s v="High"/>
    <s v="Low Risk"/>
    <s v="Discount Applied"/>
    <s v="Other"/>
    <n v="982"/>
  </r>
  <r>
    <n v="22213"/>
    <x v="2"/>
    <n v="0.09"/>
    <n v="1.82"/>
    <n v="0.83"/>
    <n v="3069"/>
    <s v="Tiffany Merrill"/>
    <s v="Regular Air"/>
    <s v="Home Office"/>
    <s v="Office Supplies"/>
    <s v="Pens &amp; Art Supplies"/>
    <s v="Wrap Bag"/>
    <x v="859"/>
    <n v="0.56999999999999995"/>
    <s v="United States"/>
    <x v="2"/>
    <s v="Minnesota"/>
    <s v="Oakdale"/>
    <n v="55128"/>
    <d v="2015-02-14T00:00:00"/>
    <d v="2015-02-15T00:00:00"/>
    <n v="-6.734"/>
    <n v="22"/>
    <n v="36.82"/>
    <n v="88192"/>
    <s v="Low"/>
    <s v="Low Risk"/>
    <s v="Discount Applied"/>
    <s v="Other"/>
    <n v="1649"/>
  </r>
  <r>
    <n v="2063"/>
    <x v="4"/>
    <n v="0.06"/>
    <n v="19.23"/>
    <n v="6.15"/>
    <n v="3075"/>
    <s v="Gordon Brandt"/>
    <s v="Regular Air"/>
    <s v="Home Office"/>
    <s v="Furniture"/>
    <s v="Office Furnishings"/>
    <s v="Small Pack"/>
    <x v="159"/>
    <n v="0.44"/>
    <s v="United States"/>
    <x v="0"/>
    <s v="California"/>
    <s v="Los Angeles"/>
    <n v="90061"/>
    <d v="2015-02-28T00:00:00"/>
    <d v="2015-02-28T00:00:00"/>
    <n v="-25.38"/>
    <n v="4"/>
    <n v="84.6"/>
    <n v="14756"/>
    <s v="Low"/>
    <s v="Low Risk"/>
    <s v="Discount Applied"/>
    <s v="Other"/>
    <n v="1312"/>
  </r>
  <r>
    <n v="19739"/>
    <x v="3"/>
    <n v="0"/>
    <n v="137.47999999999999"/>
    <n v="32.18"/>
    <n v="3076"/>
    <s v="Peter Hardy"/>
    <s v="Delivery Truck"/>
    <s v="Home Office"/>
    <s v="Furniture"/>
    <s v="Bookcases"/>
    <s v="Jumbo Box"/>
    <x v="860"/>
    <n v="0.78"/>
    <s v="United States"/>
    <x v="1"/>
    <s v="Ohio"/>
    <s v="Stow"/>
    <n v="44224"/>
    <d v="2015-01-07T00:00:00"/>
    <d v="2015-01-08T00:00:00"/>
    <n v="-203.27"/>
    <n v="2"/>
    <n v="296.75"/>
    <n v="88241"/>
    <s v="Low"/>
    <s v="Low Risk"/>
    <s v="No Discount"/>
    <s v="Other"/>
    <n v="822"/>
  </r>
  <r>
    <n v="23816"/>
    <x v="3"/>
    <n v="7.0000000000000007E-2"/>
    <n v="300.97000000000003"/>
    <n v="7.18"/>
    <n v="3077"/>
    <s v="Lynne Reid"/>
    <s v="Regular Air"/>
    <s v="Home Office"/>
    <s v="Technology"/>
    <s v="Computer Peripherals"/>
    <s v="Small Box"/>
    <x v="394"/>
    <n v="0.48"/>
    <s v="United States"/>
    <x v="1"/>
    <s v="Ohio"/>
    <s v="Strongsville"/>
    <n v="44136"/>
    <d v="2015-05-07T00:00:00"/>
    <d v="2015-05-09T00:00:00"/>
    <n v="-807.59"/>
    <n v="2"/>
    <n v="582.20000000000005"/>
    <n v="88239"/>
    <s v="Low"/>
    <s v="Low Risk"/>
    <s v="Discount Applied"/>
    <s v="Other"/>
    <n v="595"/>
  </r>
  <r>
    <n v="25489"/>
    <x v="1"/>
    <n v="0.04"/>
    <n v="35.44"/>
    <n v="5.09"/>
    <n v="3078"/>
    <s v="Kate McKenna"/>
    <s v="Regular Air"/>
    <s v="Home Office"/>
    <s v="Office Supplies"/>
    <s v="Paper"/>
    <s v="Small Box"/>
    <x v="861"/>
    <n v="0.38"/>
    <s v="United States"/>
    <x v="1"/>
    <s v="Ohio"/>
    <s v="Toledo"/>
    <n v="43615"/>
    <d v="2015-06-11T00:00:00"/>
    <d v="2015-06-11T00:00:00"/>
    <n v="118.6317"/>
    <n v="5"/>
    <n v="171.93"/>
    <n v="88240"/>
    <s v="High"/>
    <s v="Low Risk"/>
    <s v="Discount Applied"/>
    <s v="Other"/>
    <n v="1034"/>
  </r>
  <r>
    <n v="25490"/>
    <x v="1"/>
    <n v="0.08"/>
    <n v="3.98"/>
    <n v="0.7"/>
    <n v="3078"/>
    <s v="Kate McKenna"/>
    <s v="Regular Air"/>
    <s v="Home Office"/>
    <s v="Office Supplies"/>
    <s v="Pens &amp; Art Supplies"/>
    <s v="Wrap Bag"/>
    <x v="852"/>
    <n v="0.52"/>
    <s v="United States"/>
    <x v="1"/>
    <s v="Ohio"/>
    <s v="Toledo"/>
    <n v="43615"/>
    <d v="2015-06-11T00:00:00"/>
    <d v="2015-06-14T00:00:00"/>
    <n v="23.304000000000002"/>
    <n v="9"/>
    <n v="35.19"/>
    <n v="88240"/>
    <s v="High"/>
    <s v="Low Risk"/>
    <s v="Discount Applied"/>
    <s v="Other"/>
    <n v="1663"/>
  </r>
  <r>
    <n v="5816"/>
    <x v="3"/>
    <n v="7.0000000000000007E-2"/>
    <n v="300.97000000000003"/>
    <n v="7.18"/>
    <n v="3079"/>
    <s v="Andrew Levine"/>
    <s v="Regular Air"/>
    <s v="Home Office"/>
    <s v="Technology"/>
    <s v="Computer Peripherals"/>
    <s v="Small Box"/>
    <x v="394"/>
    <n v="0.48"/>
    <s v="United States"/>
    <x v="1"/>
    <s v="Pennsylvania"/>
    <s v="Philadelphia"/>
    <n v="19112"/>
    <d v="2015-05-07T00:00:00"/>
    <d v="2015-05-09T00:00:00"/>
    <n v="-807.59"/>
    <n v="7"/>
    <n v="2037.69"/>
    <n v="41253"/>
    <s v="Low"/>
    <s v="Low Risk"/>
    <s v="Discount Applied"/>
    <s v="Other"/>
    <n v="239"/>
  </r>
  <r>
    <n v="7489"/>
    <x v="1"/>
    <n v="0.04"/>
    <n v="35.44"/>
    <n v="5.09"/>
    <n v="3079"/>
    <s v="Andrew Levine"/>
    <s v="Regular Air"/>
    <s v="Home Office"/>
    <s v="Office Supplies"/>
    <s v="Paper"/>
    <s v="Small Box"/>
    <x v="861"/>
    <n v="0.38"/>
    <s v="United States"/>
    <x v="1"/>
    <s v="Pennsylvania"/>
    <s v="Philadelphia"/>
    <n v="19112"/>
    <d v="2015-06-11T00:00:00"/>
    <d v="2015-06-11T00:00:00"/>
    <n v="150.72"/>
    <n v="21"/>
    <n v="722.1"/>
    <n v="53476"/>
    <s v="High"/>
    <s v="Low Risk"/>
    <s v="Discount Applied"/>
    <s v="Other"/>
    <n v="521"/>
  </r>
  <r>
    <n v="7490"/>
    <x v="1"/>
    <n v="0.08"/>
    <n v="3.98"/>
    <n v="0.7"/>
    <n v="3079"/>
    <s v="Andrew Levine"/>
    <s v="Regular Air"/>
    <s v="Home Office"/>
    <s v="Office Supplies"/>
    <s v="Pens &amp; Art Supplies"/>
    <s v="Wrap Bag"/>
    <x v="852"/>
    <n v="0.52"/>
    <s v="United States"/>
    <x v="1"/>
    <s v="Pennsylvania"/>
    <s v="Philadelphia"/>
    <n v="19112"/>
    <d v="2015-06-11T00:00:00"/>
    <d v="2015-06-14T00:00:00"/>
    <n v="19.420000000000002"/>
    <n v="36"/>
    <n v="140.78"/>
    <n v="53476"/>
    <s v="High"/>
    <s v="Low Risk"/>
    <s v="Discount Applied"/>
    <s v="Other"/>
    <n v="1107"/>
  </r>
  <r>
    <n v="7491"/>
    <x v="1"/>
    <n v="0.01"/>
    <n v="1.76"/>
    <n v="0.7"/>
    <n v="3079"/>
    <s v="Andrew Levine"/>
    <s v="Regular Air"/>
    <s v="Home Office"/>
    <s v="Office Supplies"/>
    <s v="Pens &amp; Art Supplies"/>
    <s v="Wrap Bag"/>
    <x v="28"/>
    <n v="0.56000000000000005"/>
    <s v="United States"/>
    <x v="1"/>
    <s v="Pennsylvania"/>
    <s v="Philadelphia"/>
    <n v="19112"/>
    <d v="2015-06-11T00:00:00"/>
    <d v="2015-06-12T00:00:00"/>
    <n v="3.13"/>
    <n v="71"/>
    <n v="129.72"/>
    <n v="53476"/>
    <s v="High"/>
    <s v="Low Risk"/>
    <s v="Discount Applied"/>
    <s v="Other"/>
    <n v="1135"/>
  </r>
  <r>
    <n v="7492"/>
    <x v="1"/>
    <n v="0.01"/>
    <n v="193.17"/>
    <n v="19.989999999999998"/>
    <n v="3079"/>
    <s v="Andrew Levine"/>
    <s v="Express Air"/>
    <s v="Home Office"/>
    <s v="Office Supplies"/>
    <s v="Storage &amp; Organization"/>
    <s v="Small Box"/>
    <x v="538"/>
    <n v="0.71"/>
    <s v="United States"/>
    <x v="1"/>
    <s v="Pennsylvania"/>
    <s v="Philadelphia"/>
    <n v="19112"/>
    <d v="2015-06-11T00:00:00"/>
    <d v="2015-06-11T00:00:00"/>
    <n v="1141.07"/>
    <n v="63"/>
    <n v="12190.98"/>
    <n v="53476"/>
    <s v="High"/>
    <s v="Low Risk"/>
    <s v="Discount Applied"/>
    <s v="Other"/>
    <n v="11"/>
  </r>
  <r>
    <n v="1739"/>
    <x v="3"/>
    <n v="0"/>
    <n v="137.47999999999999"/>
    <n v="32.18"/>
    <n v="3079"/>
    <s v="Andrew Levine"/>
    <s v="Delivery Truck"/>
    <s v="Home Office"/>
    <s v="Furniture"/>
    <s v="Bookcases"/>
    <s v="Jumbo Box"/>
    <x v="860"/>
    <n v="0.78"/>
    <s v="United States"/>
    <x v="1"/>
    <s v="Pennsylvania"/>
    <s v="Philadelphia"/>
    <n v="19112"/>
    <d v="2015-01-07T00:00:00"/>
    <d v="2015-01-08T00:00:00"/>
    <n v="-203.27"/>
    <n v="10"/>
    <n v="1483.76"/>
    <n v="12480"/>
    <s v="Low"/>
    <s v="Low Risk"/>
    <s v="No Discount"/>
    <s v="Other"/>
    <n v="318"/>
  </r>
  <r>
    <n v="6807"/>
    <x v="2"/>
    <n v="0"/>
    <n v="2.21"/>
    <n v="1"/>
    <n v="3079"/>
    <s v="Andrew Levine"/>
    <s v="Express Air"/>
    <s v="Home Office"/>
    <s v="Office Supplies"/>
    <s v="Pens &amp; Art Supplies"/>
    <s v="Wrap Bag"/>
    <x v="862"/>
    <n v="0.38"/>
    <s v="United States"/>
    <x v="1"/>
    <s v="Pennsylvania"/>
    <s v="Philadelphia"/>
    <n v="19112"/>
    <d v="2015-06-10T00:00:00"/>
    <d v="2015-06-11T00:00:00"/>
    <n v="10.01"/>
    <n v="33"/>
    <n v="87.18"/>
    <n v="48483"/>
    <s v="High"/>
    <s v="Low Risk"/>
    <s v="No Discount"/>
    <s v="Other"/>
    <n v="1301"/>
  </r>
  <r>
    <n v="19756"/>
    <x v="0"/>
    <n v="0"/>
    <n v="65.989999999999995"/>
    <n v="5.99"/>
    <n v="3084"/>
    <s v="Debbie Hsu"/>
    <s v="Express Air"/>
    <s v="Home Office"/>
    <s v="Technology"/>
    <s v="Telephones and Communication"/>
    <s v="Small Box"/>
    <x v="788"/>
    <n v="0.57999999999999996"/>
    <s v="United States"/>
    <x v="0"/>
    <s v="Washington"/>
    <s v="Lacey"/>
    <n v="98503"/>
    <d v="2015-04-20T00:00:00"/>
    <d v="2015-04-22T00:00:00"/>
    <n v="313.81200000000001"/>
    <n v="14"/>
    <n v="798.89"/>
    <n v="89879"/>
    <s v="High"/>
    <s v="Low Risk"/>
    <s v="No Discount"/>
    <s v="High Profit Non-Standard Shipping"/>
    <n v="491"/>
  </r>
  <r>
    <n v="20589"/>
    <x v="1"/>
    <n v="0.01"/>
    <n v="7.1"/>
    <n v="6.05"/>
    <n v="3084"/>
    <s v="Debbie Hsu"/>
    <s v="Regular Air"/>
    <s v="Home Office"/>
    <s v="Office Supplies"/>
    <s v="Binders and Binder Accessories"/>
    <s v="Small Box"/>
    <x v="227"/>
    <n v="0.39"/>
    <s v="United States"/>
    <x v="0"/>
    <s v="Washington"/>
    <s v="Lacey"/>
    <n v="98503"/>
    <d v="2015-06-24T00:00:00"/>
    <d v="2015-06-25T00:00:00"/>
    <n v="-39.186250000000001"/>
    <n v="18"/>
    <n v="133.19"/>
    <n v="89880"/>
    <s v="Low"/>
    <s v="Low Risk"/>
    <s v="Discount Applied"/>
    <s v="Other"/>
    <n v="1123"/>
  </r>
  <r>
    <n v="20590"/>
    <x v="1"/>
    <n v="0.05"/>
    <n v="18.97"/>
    <n v="9.0299999999999994"/>
    <n v="3084"/>
    <s v="Debbie Hsu"/>
    <s v="Regular Air"/>
    <s v="Home Office"/>
    <s v="Office Supplies"/>
    <s v="Paper"/>
    <s v="Small Box"/>
    <x v="273"/>
    <n v="0.37"/>
    <s v="United States"/>
    <x v="0"/>
    <s v="Washington"/>
    <s v="Lacey"/>
    <n v="98503"/>
    <d v="2015-06-24T00:00:00"/>
    <d v="2015-06-25T00:00:00"/>
    <n v="-1.89"/>
    <n v="5"/>
    <n v="97.33"/>
    <n v="89880"/>
    <s v="Low"/>
    <s v="Low Risk"/>
    <s v="Discount Applied"/>
    <s v="Other"/>
    <n v="1254"/>
  </r>
  <r>
    <n v="20008"/>
    <x v="0"/>
    <n v="0.05"/>
    <n v="39.99"/>
    <n v="10.25"/>
    <n v="3086"/>
    <s v="Ted Durham"/>
    <s v="Express Air"/>
    <s v="Home Office"/>
    <s v="Technology"/>
    <s v="Computer Peripherals"/>
    <s v="Small Box"/>
    <x v="863"/>
    <n v="0.55000000000000004"/>
    <s v="United States"/>
    <x v="3"/>
    <s v="Florida"/>
    <s v="North Port"/>
    <n v="34287"/>
    <d v="2015-05-18T00:00:00"/>
    <d v="2015-05-19T00:00:00"/>
    <n v="4.29"/>
    <n v="3"/>
    <n v="130.91"/>
    <n v="88380"/>
    <s v="High"/>
    <s v="Low Risk"/>
    <s v="Discount Applied"/>
    <s v="Other"/>
    <n v="1131"/>
  </r>
  <r>
    <n v="21085"/>
    <x v="4"/>
    <n v="7.0000000000000007E-2"/>
    <n v="49.43"/>
    <n v="19.989999999999998"/>
    <n v="3089"/>
    <s v="Sandy Cannon"/>
    <s v="Regular Air"/>
    <s v="Home Office"/>
    <s v="Office Supplies"/>
    <s v="Appliances"/>
    <s v="Small Box"/>
    <x v="864"/>
    <n v="0.56999999999999995"/>
    <s v="United States"/>
    <x v="2"/>
    <s v="Kansas"/>
    <s v="Leawood"/>
    <n v="66209"/>
    <d v="2015-01-24T00:00:00"/>
    <d v="2015-01-29T00:00:00"/>
    <n v="-122.77"/>
    <n v="6"/>
    <n v="281.82"/>
    <n v="91219"/>
    <s v="Low"/>
    <s v="Low Risk"/>
    <s v="Discount Applied"/>
    <s v="Other"/>
    <n v="846"/>
  </r>
  <r>
    <n v="20357"/>
    <x v="2"/>
    <n v="0.09"/>
    <n v="207.48"/>
    <n v="0.99"/>
    <n v="3095"/>
    <s v="Milton Lindsay"/>
    <s v="Regular Air"/>
    <s v="Home Office"/>
    <s v="Office Supplies"/>
    <s v="Appliances"/>
    <s v="Small Box"/>
    <x v="718"/>
    <n v="0.55000000000000004"/>
    <s v="United States"/>
    <x v="1"/>
    <s v="Ohio"/>
    <s v="Hamilton"/>
    <n v="45011"/>
    <d v="2015-01-19T00:00:00"/>
    <d v="2015-01-21T00:00:00"/>
    <n v="683.9556"/>
    <n v="5"/>
    <n v="991.24"/>
    <n v="86220"/>
    <s v="High"/>
    <s v="Low Risk"/>
    <s v="Discount Applied"/>
    <s v="Other"/>
    <n v="424"/>
  </r>
  <r>
    <n v="21235"/>
    <x v="0"/>
    <n v="0.08"/>
    <n v="40.98"/>
    <n v="7.2"/>
    <n v="3096"/>
    <s v="Mike Howard"/>
    <s v="Express Air"/>
    <s v="Home Office"/>
    <s v="Office Supplies"/>
    <s v="Appliances"/>
    <s v="Small Box"/>
    <x v="865"/>
    <n v="0.6"/>
    <s v="United States"/>
    <x v="1"/>
    <s v="Ohio"/>
    <s v="Hilliard"/>
    <n v="43026"/>
    <d v="2015-05-24T00:00:00"/>
    <d v="2015-05-25T00:00:00"/>
    <n v="-16.64"/>
    <n v="3"/>
    <n v="119.86"/>
    <n v="86221"/>
    <s v="Low"/>
    <s v="Low Risk"/>
    <s v="Discount Applied"/>
    <s v="Other"/>
    <n v="1169"/>
  </r>
  <r>
    <n v="21236"/>
    <x v="0"/>
    <n v="0.08"/>
    <n v="8.1199999999999992"/>
    <n v="2.83"/>
    <n v="3096"/>
    <s v="Mike Howard"/>
    <s v="Express Air"/>
    <s v="Home Office"/>
    <s v="Technology"/>
    <s v="Computer Peripherals"/>
    <s v="Small Pack"/>
    <x v="293"/>
    <n v="0.77"/>
    <s v="United States"/>
    <x v="1"/>
    <s v="Ohio"/>
    <s v="Hilliard"/>
    <n v="43026"/>
    <d v="2015-05-24T00:00:00"/>
    <d v="2015-05-25T00:00:00"/>
    <n v="-59.73"/>
    <n v="12"/>
    <n v="98.77"/>
    <n v="86221"/>
    <s v="Low"/>
    <s v="Low Risk"/>
    <s v="Discount Applied"/>
    <s v="Other"/>
    <n v="1247"/>
  </r>
  <r>
    <n v="21237"/>
    <x v="0"/>
    <n v="0.02"/>
    <n v="262.11"/>
    <n v="62.74"/>
    <n v="3096"/>
    <s v="Mike Howard"/>
    <s v="Delivery Truck"/>
    <s v="Home Office"/>
    <s v="Furniture"/>
    <s v="Tables"/>
    <s v="Jumbo Box"/>
    <x v="866"/>
    <n v="0.75"/>
    <s v="United States"/>
    <x v="1"/>
    <s v="Ohio"/>
    <s v="Hilliard"/>
    <n v="43026"/>
    <d v="2015-05-24T00:00:00"/>
    <d v="2015-05-25T00:00:00"/>
    <n v="-633.44123700000023"/>
    <n v="9"/>
    <n v="2495.35"/>
    <n v="86221"/>
    <s v="Low"/>
    <s v="Low Risk"/>
    <s v="Discount Applied"/>
    <s v="Other"/>
    <n v="190"/>
  </r>
  <r>
    <n v="25999"/>
    <x v="2"/>
    <n v="0.04"/>
    <n v="33.89"/>
    <n v="5.0999999999999996"/>
    <n v="3096"/>
    <s v="Mike Howard"/>
    <s v="Express Air"/>
    <s v="Home Office"/>
    <s v="Office Supplies"/>
    <s v="Storage &amp; Organization"/>
    <s v="Small Box"/>
    <x v="867"/>
    <n v="0.6"/>
    <s v="United States"/>
    <x v="1"/>
    <s v="Ohio"/>
    <s v="Hilliard"/>
    <n v="43026"/>
    <d v="2015-06-17T00:00:00"/>
    <d v="2015-06-18T00:00:00"/>
    <n v="72.984000000000009"/>
    <n v="6"/>
    <n v="200.83"/>
    <n v="86222"/>
    <s v="High"/>
    <s v="Low Risk"/>
    <s v="Discount Applied"/>
    <s v="Other"/>
    <n v="981"/>
  </r>
  <r>
    <n v="19816"/>
    <x v="2"/>
    <n v="0.05"/>
    <n v="35.44"/>
    <n v="5.09"/>
    <n v="3098"/>
    <s v="Lorraine Boykin"/>
    <s v="Regular Air"/>
    <s v="Home Office"/>
    <s v="Office Supplies"/>
    <s v="Paper"/>
    <s v="Small Box"/>
    <x v="861"/>
    <n v="0.38"/>
    <s v="United States"/>
    <x v="1"/>
    <s v="New York"/>
    <s v="Shirley"/>
    <n v="11967"/>
    <d v="2015-04-08T00:00:00"/>
    <d v="2015-04-09T00:00:00"/>
    <n v="240.17519999999996"/>
    <n v="10"/>
    <n v="348.08"/>
    <n v="89314"/>
    <s v="High"/>
    <s v="Low Risk"/>
    <s v="Discount Applied"/>
    <s v="Other"/>
    <n v="772"/>
  </r>
  <r>
    <n v="22503"/>
    <x v="4"/>
    <n v="0"/>
    <n v="11.7"/>
    <n v="6.96"/>
    <n v="3098"/>
    <s v="Lorraine Boykin"/>
    <s v="Express Air"/>
    <s v="Home Office"/>
    <s v="Office Supplies"/>
    <s v="Appliances"/>
    <s v="Medium Box"/>
    <x v="459"/>
    <n v="0.5"/>
    <s v="United States"/>
    <x v="1"/>
    <s v="New York"/>
    <s v="Shirley"/>
    <n v="11967"/>
    <d v="2015-06-17T00:00:00"/>
    <d v="2015-06-19T00:00:00"/>
    <n v="-11.248000000000001"/>
    <n v="10"/>
    <n v="131.69"/>
    <n v="89315"/>
    <s v="Low"/>
    <s v="Low Risk"/>
    <s v="No Discount"/>
    <s v="Other"/>
    <n v="1127"/>
  </r>
  <r>
    <n v="18930"/>
    <x v="4"/>
    <n v="0.06"/>
    <n v="2.89"/>
    <n v="0.5"/>
    <n v="3098"/>
    <s v="Lorraine Boykin"/>
    <s v="Regular Air"/>
    <s v="Home Office"/>
    <s v="Office Supplies"/>
    <s v="Labels"/>
    <s v="Small Box"/>
    <x v="277"/>
    <n v="0.38"/>
    <s v="United States"/>
    <x v="1"/>
    <s v="New York"/>
    <s v="Shirley"/>
    <n v="11967"/>
    <d v="2015-02-28T00:00:00"/>
    <d v="2015-02-28T00:00:00"/>
    <n v="9.611699999999999"/>
    <n v="5"/>
    <n v="13.93"/>
    <n v="89316"/>
    <s v="High"/>
    <s v="Low Risk"/>
    <s v="Discount Applied"/>
    <s v="Other"/>
    <n v="1879"/>
  </r>
  <r>
    <n v="19805"/>
    <x v="2"/>
    <n v="7.0000000000000007E-2"/>
    <n v="35.99"/>
    <n v="5"/>
    <n v="3100"/>
    <s v="Gladys Holloway"/>
    <s v="Regular Air"/>
    <s v="Home Office"/>
    <s v="Technology"/>
    <s v="Telephones and Communication"/>
    <s v="Wrap Bag"/>
    <x v="615"/>
    <n v="0.82"/>
    <s v="United States"/>
    <x v="3"/>
    <s v="Florida"/>
    <s v="Oakland Park"/>
    <n v="33334"/>
    <d v="2015-03-25T00:00:00"/>
    <d v="2015-03-27T00:00:00"/>
    <n v="-299.81420000000003"/>
    <n v="1"/>
    <n v="31.71"/>
    <n v="89988"/>
    <s v="Low"/>
    <s v="Low Risk"/>
    <s v="Discount Applied"/>
    <s v="Other"/>
    <n v="1697"/>
  </r>
  <r>
    <n v="18087"/>
    <x v="2"/>
    <n v="0.04"/>
    <n v="3.08"/>
    <n v="0.99"/>
    <n v="3105"/>
    <s v="Lawrence Hester"/>
    <s v="Regular Air"/>
    <s v="Home Office"/>
    <s v="Office Supplies"/>
    <s v="Labels"/>
    <s v="Small Box"/>
    <x v="675"/>
    <n v="0.37"/>
    <s v="United States"/>
    <x v="3"/>
    <s v="Kentucky"/>
    <s v="Murray"/>
    <n v="42071"/>
    <d v="2015-03-20T00:00:00"/>
    <d v="2015-03-21T00:00:00"/>
    <n v="13.799999999999999"/>
    <n v="19"/>
    <n v="60.01"/>
    <n v="86327"/>
    <s v="High"/>
    <s v="Low Risk"/>
    <s v="Discount Applied"/>
    <s v="Other"/>
    <n v="1452"/>
  </r>
  <r>
    <n v="18088"/>
    <x v="2"/>
    <n v="0.02"/>
    <n v="6.48"/>
    <n v="5.9"/>
    <n v="3105"/>
    <s v="Lawrence Hester"/>
    <s v="Regular Air"/>
    <s v="Home Office"/>
    <s v="Office Supplies"/>
    <s v="Paper"/>
    <s v="Small Box"/>
    <x v="250"/>
    <n v="0.37"/>
    <s v="United States"/>
    <x v="3"/>
    <s v="Kentucky"/>
    <s v="Murray"/>
    <n v="42071"/>
    <d v="2015-03-20T00:00:00"/>
    <d v="2015-03-21T00:00:00"/>
    <n v="4.3919999999999995"/>
    <n v="13"/>
    <n v="90.98"/>
    <n v="86327"/>
    <s v="High"/>
    <s v="Low Risk"/>
    <s v="Discount Applied"/>
    <s v="Other"/>
    <n v="1279"/>
  </r>
  <r>
    <n v="18089"/>
    <x v="2"/>
    <n v="0.04"/>
    <n v="125.99"/>
    <n v="4.2"/>
    <n v="3105"/>
    <s v="Lawrence Hester"/>
    <s v="Regular Air"/>
    <s v="Home Office"/>
    <s v="Technology"/>
    <s v="Telephones and Communication"/>
    <s v="Small Box"/>
    <x v="868"/>
    <n v="0.59"/>
    <s v="United States"/>
    <x v="3"/>
    <s v="Kentucky"/>
    <s v="Murray"/>
    <n v="42071"/>
    <d v="2015-03-20T00:00:00"/>
    <d v="2015-03-22T00:00:00"/>
    <n v="-236.25"/>
    <n v="12"/>
    <n v="1270.7"/>
    <n v="86327"/>
    <s v="Low"/>
    <s v="Low Risk"/>
    <s v="Discount Applied"/>
    <s v="Other"/>
    <n v="357"/>
  </r>
  <r>
    <n v="87"/>
    <x v="2"/>
    <n v="0.04"/>
    <n v="3.08"/>
    <n v="0.99"/>
    <n v="3106"/>
    <s v="Alexander O'Brien"/>
    <s v="Regular Air"/>
    <s v="Home Office"/>
    <s v="Office Supplies"/>
    <s v="Labels"/>
    <s v="Small Box"/>
    <x v="675"/>
    <n v="0.37"/>
    <s v="United States"/>
    <x v="2"/>
    <s v="Texas"/>
    <s v="Houston"/>
    <n v="77041"/>
    <d v="2015-03-20T00:00:00"/>
    <d v="2015-03-21T00:00:00"/>
    <n v="36.020000000000003"/>
    <n v="75"/>
    <n v="236.87"/>
    <n v="548"/>
    <s v="High"/>
    <s v="Low Risk"/>
    <s v="Discount Applied"/>
    <s v="Other"/>
    <n v="923"/>
  </r>
  <r>
    <n v="88"/>
    <x v="2"/>
    <n v="0.02"/>
    <n v="6.48"/>
    <n v="5.9"/>
    <n v="3106"/>
    <s v="Alexander O'Brien"/>
    <s v="Regular Air"/>
    <s v="Home Office"/>
    <s v="Office Supplies"/>
    <s v="Paper"/>
    <s v="Small Box"/>
    <x v="250"/>
    <n v="0.37"/>
    <s v="United States"/>
    <x v="2"/>
    <s v="Texas"/>
    <s v="Houston"/>
    <n v="77041"/>
    <d v="2015-03-20T00:00:00"/>
    <d v="2015-03-21T00:00:00"/>
    <n v="-50.64"/>
    <n v="53"/>
    <n v="370.91"/>
    <n v="548"/>
    <s v="Low"/>
    <s v="Low Risk"/>
    <s v="Discount Applied"/>
    <s v="Other"/>
    <n v="745"/>
  </r>
  <r>
    <n v="89"/>
    <x v="2"/>
    <n v="0.04"/>
    <n v="125.99"/>
    <n v="4.2"/>
    <n v="3106"/>
    <s v="Alexander O'Brien"/>
    <s v="Regular Air"/>
    <s v="Home Office"/>
    <s v="Technology"/>
    <s v="Telephones and Communication"/>
    <s v="Small Box"/>
    <x v="868"/>
    <n v="0.59"/>
    <s v="United States"/>
    <x v="2"/>
    <s v="Texas"/>
    <s v="Houston"/>
    <n v="77041"/>
    <d v="2015-03-20T00:00:00"/>
    <d v="2015-03-22T00:00:00"/>
    <n v="510.48900000000003"/>
    <n v="47"/>
    <n v="4976.92"/>
    <n v="548"/>
    <s v="High"/>
    <s v="Low Risk"/>
    <s v="Discount Applied"/>
    <s v="Other"/>
    <n v="94"/>
  </r>
  <r>
    <n v="21120"/>
    <x v="1"/>
    <n v="7.0000000000000007E-2"/>
    <n v="34.54"/>
    <n v="14.72"/>
    <n v="3113"/>
    <s v="Wayne English"/>
    <s v="Regular Air"/>
    <s v="Home Office"/>
    <s v="Office Supplies"/>
    <s v="Binders and Binder Accessories"/>
    <s v="Small Box"/>
    <x v="869"/>
    <n v="0.37"/>
    <s v="United States"/>
    <x v="3"/>
    <s v="Louisiana"/>
    <s v="New Iberia"/>
    <n v="70560"/>
    <d v="2015-05-17T00:00:00"/>
    <d v="2015-05-18T00:00:00"/>
    <n v="-20.182259999999999"/>
    <n v="17"/>
    <n v="574.97"/>
    <n v="86860"/>
    <s v="Low"/>
    <s v="Low Risk"/>
    <s v="Discount Applied"/>
    <s v="Other"/>
    <n v="601"/>
  </r>
  <r>
    <n v="21121"/>
    <x v="1"/>
    <n v="0.02"/>
    <n v="12.28"/>
    <n v="6.47"/>
    <n v="3113"/>
    <s v="Wayne English"/>
    <s v="Regular Air"/>
    <s v="Home Office"/>
    <s v="Office Supplies"/>
    <s v="Paper"/>
    <s v="Small Box"/>
    <x v="849"/>
    <n v="0.38"/>
    <s v="United States"/>
    <x v="3"/>
    <s v="Louisiana"/>
    <s v="New Iberia"/>
    <n v="70560"/>
    <d v="2015-05-17T00:00:00"/>
    <d v="2015-05-17T00:00:00"/>
    <n v="-156.97220000000002"/>
    <n v="9"/>
    <n v="115.22"/>
    <n v="86860"/>
    <s v="Low"/>
    <s v="Low Risk"/>
    <s v="Discount Applied"/>
    <s v="Other"/>
    <n v="1185"/>
  </r>
  <r>
    <n v="21122"/>
    <x v="1"/>
    <n v="0.06"/>
    <n v="34.58"/>
    <n v="8.99"/>
    <n v="3113"/>
    <s v="Wayne English"/>
    <s v="Express Air"/>
    <s v="Home Office"/>
    <s v="Office Supplies"/>
    <s v="Pens &amp; Art Supplies"/>
    <s v="Small Pack"/>
    <x v="870"/>
    <n v="0.56000000000000005"/>
    <s v="United States"/>
    <x v="3"/>
    <s v="Louisiana"/>
    <s v="New Iberia"/>
    <n v="70560"/>
    <d v="2015-05-17T00:00:00"/>
    <d v="2015-05-19T00:00:00"/>
    <n v="384.5043"/>
    <n v="13"/>
    <n v="456.58"/>
    <n v="86860"/>
    <s v="High"/>
    <s v="Low Risk"/>
    <s v="Discount Applied"/>
    <s v="Other"/>
    <n v="673"/>
  </r>
  <r>
    <n v="20795"/>
    <x v="2"/>
    <n v="0.08"/>
    <n v="349.45"/>
    <n v="60"/>
    <n v="3119"/>
    <s v="Jay Hubbard"/>
    <s v="Delivery Truck"/>
    <s v="Home Office"/>
    <s v="Furniture"/>
    <s v="Tables"/>
    <s v="Jumbo Drum"/>
    <x v="356"/>
    <m/>
    <s v="United States"/>
    <x v="3"/>
    <s v="Florida"/>
    <s v="Orlando"/>
    <n v="32839"/>
    <d v="2015-06-30T00:00:00"/>
    <d v="2015-07-02T00:00:00"/>
    <n v="513.08399999999995"/>
    <n v="11"/>
    <n v="3772.19"/>
    <n v="86432"/>
    <s v="High"/>
    <s v="High Risk"/>
    <s v="Discount Applied"/>
    <s v="Other"/>
    <n v="129"/>
  </r>
  <r>
    <n v="25473"/>
    <x v="1"/>
    <n v="0.08"/>
    <n v="315.98"/>
    <n v="19.989999999999998"/>
    <n v="3120"/>
    <s v="Daniel Christian"/>
    <s v="Regular Air"/>
    <s v="Home Office"/>
    <s v="Office Supplies"/>
    <s v="Binders and Binder Accessories"/>
    <s v="Small Box"/>
    <x v="871"/>
    <n v="0.38"/>
    <s v="United States"/>
    <x v="3"/>
    <s v="Louisiana"/>
    <s v="New Orleans"/>
    <n v="70117"/>
    <d v="2015-06-14T00:00:00"/>
    <d v="2015-06-14T00:00:00"/>
    <n v="44.519999999999996"/>
    <n v="9"/>
    <n v="2642.48"/>
    <n v="90160"/>
    <s v="High"/>
    <s v="Low Risk"/>
    <s v="Discount Applied"/>
    <s v="Other"/>
    <n v="180"/>
  </r>
  <r>
    <n v="23764"/>
    <x v="4"/>
    <n v="0.02"/>
    <n v="7.1"/>
    <n v="6.05"/>
    <n v="3123"/>
    <s v="Jamie Manning"/>
    <s v="Regular Air"/>
    <s v="Home Office"/>
    <s v="Office Supplies"/>
    <s v="Binders and Binder Accessories"/>
    <s v="Small Box"/>
    <x v="227"/>
    <n v="0.39"/>
    <s v="United States"/>
    <x v="2"/>
    <s v="Illinois"/>
    <s v="Melrose Park"/>
    <n v="60160"/>
    <d v="2015-01-07T00:00:00"/>
    <d v="2015-01-09T00:00:00"/>
    <n v="-48.875"/>
    <n v="8"/>
    <n v="61.5"/>
    <n v="87287"/>
    <s v="Low"/>
    <s v="Low Risk"/>
    <s v="Discount Applied"/>
    <s v="Other"/>
    <n v="1447"/>
  </r>
  <r>
    <n v="25060"/>
    <x v="1"/>
    <n v="0.05"/>
    <n v="120.98"/>
    <n v="9.07"/>
    <n v="3124"/>
    <s v="Neil Barbee"/>
    <s v="Regular Air"/>
    <s v="Home Office"/>
    <s v="Office Supplies"/>
    <s v="Binders and Binder Accessories"/>
    <s v="Small Box"/>
    <x v="470"/>
    <n v="0.35"/>
    <s v="United States"/>
    <x v="2"/>
    <s v="Illinois"/>
    <s v="Moline"/>
    <n v="61265"/>
    <d v="2015-05-30T00:00:00"/>
    <d v="2015-05-31T00:00:00"/>
    <n v="881.04719999999998"/>
    <n v="11"/>
    <n v="1276.8800000000001"/>
    <n v="87286"/>
    <s v="High"/>
    <s v="Low Risk"/>
    <s v="Discount Applied"/>
    <s v="Other"/>
    <n v="356"/>
  </r>
  <r>
    <n v="25352"/>
    <x v="0"/>
    <n v="0.08"/>
    <n v="120.97"/>
    <n v="26.3"/>
    <n v="3125"/>
    <s v="Guy McDonald"/>
    <s v="Delivery Truck"/>
    <s v="Home Office"/>
    <s v="Technology"/>
    <s v="Office Machines"/>
    <s v="Jumbo Drum"/>
    <x v="872"/>
    <n v="0.38"/>
    <s v="United States"/>
    <x v="2"/>
    <s v="Illinois"/>
    <s v="Mount Prospect"/>
    <n v="60056"/>
    <d v="2015-01-05T00:00:00"/>
    <d v="2015-01-07T00:00:00"/>
    <n v="-233.840688"/>
    <n v="2"/>
    <n v="233.58"/>
    <n v="87285"/>
    <s v="Low"/>
    <s v="Low Risk"/>
    <s v="Discount Applied"/>
    <s v="Other"/>
    <n v="926"/>
  </r>
  <r>
    <n v="24457"/>
    <x v="4"/>
    <n v="0.08"/>
    <n v="3.69"/>
    <n v="2.5"/>
    <n v="3128"/>
    <s v="Cathy Burgess"/>
    <s v="Regular Air"/>
    <s v="Home Office"/>
    <s v="Office Supplies"/>
    <s v="Envelopes"/>
    <s v="Small Box"/>
    <x v="488"/>
    <n v="0.39"/>
    <s v="United States"/>
    <x v="3"/>
    <s v="Louisiana"/>
    <s v="Shreveport"/>
    <n v="71109"/>
    <d v="2015-06-25T00:00:00"/>
    <d v="2015-06-30T00:00:00"/>
    <n v="-139.07600000000002"/>
    <n v="9"/>
    <n v="31.98"/>
    <n v="89810"/>
    <s v="Low"/>
    <s v="Low Risk"/>
    <s v="Discount Applied"/>
    <s v="Other"/>
    <n v="1694"/>
  </r>
  <r>
    <n v="20483"/>
    <x v="0"/>
    <n v="0.1"/>
    <n v="180.98"/>
    <n v="26.2"/>
    <n v="3132"/>
    <s v="Anita Kang"/>
    <s v="Delivery Truck"/>
    <s v="Home Office"/>
    <s v="Furniture"/>
    <s v="Chairs &amp; Chairmats"/>
    <s v="Jumbo Drum"/>
    <x v="68"/>
    <n v="0.59"/>
    <s v="United States"/>
    <x v="2"/>
    <s v="Illinois"/>
    <s v="Mundelein"/>
    <n v="60060"/>
    <d v="2015-06-22T00:00:00"/>
    <d v="2015-06-23T00:00:00"/>
    <n v="-64.664000000000001"/>
    <n v="3"/>
    <n v="519.41999999999996"/>
    <n v="86790"/>
    <s v="Low"/>
    <s v="Low Risk"/>
    <s v="Discount Applied"/>
    <s v="Other"/>
    <n v="629"/>
  </r>
  <r>
    <n v="19258"/>
    <x v="3"/>
    <n v="0.04"/>
    <n v="62.05"/>
    <n v="3.99"/>
    <n v="3132"/>
    <s v="Anita Kang"/>
    <s v="Regular Air"/>
    <s v="Home Office"/>
    <s v="Office Supplies"/>
    <s v="Appliances"/>
    <s v="Small Box"/>
    <x v="873"/>
    <n v="0.55000000000000004"/>
    <s v="United States"/>
    <x v="2"/>
    <s v="Illinois"/>
    <s v="Mundelein"/>
    <n v="60060"/>
    <d v="2015-05-17T00:00:00"/>
    <d v="2015-05-18T00:00:00"/>
    <n v="1644.0767999999998"/>
    <n v="40"/>
    <n v="2382.7199999999998"/>
    <n v="86794"/>
    <s v="High"/>
    <s v="Low Risk"/>
    <s v="Discount Applied"/>
    <s v="Other"/>
    <n v="202"/>
  </r>
  <r>
    <n v="22459"/>
    <x v="3"/>
    <n v="0.1"/>
    <n v="5.81"/>
    <n v="8.49"/>
    <n v="3133"/>
    <s v="Kristine Singleton"/>
    <s v="Regular Air"/>
    <s v="Home Office"/>
    <s v="Office Supplies"/>
    <s v="Binders and Binder Accessories"/>
    <s v="Small Box"/>
    <x v="104"/>
    <n v="0.39"/>
    <s v="United States"/>
    <x v="2"/>
    <s v="Illinois"/>
    <s v="Naperville"/>
    <n v="60540"/>
    <d v="2015-01-16T00:00:00"/>
    <d v="2015-01-17T00:00:00"/>
    <n v="-350.43950000000001"/>
    <n v="12"/>
    <n v="64.959999999999994"/>
    <n v="86789"/>
    <s v="Low"/>
    <s v="Low Risk"/>
    <s v="Discount Applied"/>
    <s v="Other"/>
    <n v="1428"/>
  </r>
  <r>
    <n v="22460"/>
    <x v="3"/>
    <n v="0.03"/>
    <n v="1.81"/>
    <n v="0.75"/>
    <n v="3133"/>
    <s v="Kristine Singleton"/>
    <s v="Regular Air"/>
    <s v="Home Office"/>
    <s v="Office Supplies"/>
    <s v="Rubber Bands"/>
    <s v="Wrap Bag"/>
    <x v="874"/>
    <n v="0.52"/>
    <s v="United States"/>
    <x v="2"/>
    <s v="Illinois"/>
    <s v="Naperville"/>
    <n v="60540"/>
    <d v="2015-01-16T00:00:00"/>
    <d v="2015-01-17T00:00:00"/>
    <n v="4.2027999999999999"/>
    <n v="10"/>
    <n v="19.14"/>
    <n v="86789"/>
    <s v="High"/>
    <s v="Low Risk"/>
    <s v="Discount Applied"/>
    <s v="Other"/>
    <n v="1824"/>
  </r>
  <r>
    <n v="21719"/>
    <x v="2"/>
    <n v="0.08"/>
    <n v="5.4"/>
    <n v="7.78"/>
    <n v="3133"/>
    <s v="Kristine Singleton"/>
    <s v="Regular Air"/>
    <s v="Home Office"/>
    <s v="Office Supplies"/>
    <s v="Binders and Binder Accessories"/>
    <s v="Small Box"/>
    <x v="97"/>
    <n v="0.37"/>
    <s v="United States"/>
    <x v="2"/>
    <s v="Illinois"/>
    <s v="Naperville"/>
    <n v="60540"/>
    <d v="2015-03-04T00:00:00"/>
    <d v="2015-03-04T00:00:00"/>
    <n v="-44.067999999999998"/>
    <n v="4"/>
    <n v="25.35"/>
    <n v="86792"/>
    <s v="Low"/>
    <s v="Low Risk"/>
    <s v="Discount Applied"/>
    <s v="Other"/>
    <n v="1764"/>
  </r>
  <r>
    <n v="21720"/>
    <x v="2"/>
    <n v="0.09"/>
    <n v="8.4600000000000009"/>
    <n v="8.99"/>
    <n v="3133"/>
    <s v="Kristine Singleton"/>
    <s v="Express Air"/>
    <s v="Home Office"/>
    <s v="Technology"/>
    <s v="Computer Peripherals"/>
    <s v="Small Pack"/>
    <x v="875"/>
    <n v="0.79"/>
    <s v="United States"/>
    <x v="2"/>
    <s v="Illinois"/>
    <s v="Naperville"/>
    <n v="60540"/>
    <d v="2015-03-04T00:00:00"/>
    <d v="2015-03-07T00:00:00"/>
    <n v="-100.51"/>
    <n v="5"/>
    <n v="45.03"/>
    <n v="86792"/>
    <s v="Low"/>
    <s v="Low Risk"/>
    <s v="Discount Applied"/>
    <s v="Other"/>
    <n v="1573"/>
  </r>
  <r>
    <n v="21721"/>
    <x v="2"/>
    <n v="0.21"/>
    <n v="14.98"/>
    <n v="8.99"/>
    <n v="3133"/>
    <s v="Kristine Singleton"/>
    <s v="Regular Air"/>
    <s v="Home Office"/>
    <s v="Furniture"/>
    <s v="Office Furnishings"/>
    <s v="Small Pack"/>
    <x v="826"/>
    <n v="0.39"/>
    <s v="United States"/>
    <x v="2"/>
    <s v="Illinois"/>
    <s v="Naperville"/>
    <n v="60540"/>
    <d v="2015-03-04T00:00:00"/>
    <d v="2015-03-05T00:00:00"/>
    <n v="-17.75"/>
    <n v="10"/>
    <n v="153.87"/>
    <n v="86792"/>
    <s v="Low"/>
    <s v="High Risk"/>
    <s v="Discount Applied"/>
    <s v="Other"/>
    <n v="1071"/>
  </r>
  <r>
    <n v="21722"/>
    <x v="2"/>
    <n v="0.04"/>
    <n v="155.99"/>
    <n v="8.08"/>
    <n v="3133"/>
    <s v="Kristine Singleton"/>
    <s v="Regular Air"/>
    <s v="Home Office"/>
    <s v="Technology"/>
    <s v="Telephones and Communication"/>
    <s v="Small Box"/>
    <x v="876"/>
    <n v="0.6"/>
    <s v="United States"/>
    <x v="2"/>
    <s v="Illinois"/>
    <s v="Naperville"/>
    <n v="60540"/>
    <d v="2015-03-04T00:00:00"/>
    <d v="2015-03-05T00:00:00"/>
    <n v="1374.9480000000001"/>
    <n v="22"/>
    <n v="2800.33"/>
    <n v="86792"/>
    <s v="High"/>
    <s v="Low Risk"/>
    <s v="Discount Applied"/>
    <s v="Other"/>
    <n v="169"/>
  </r>
  <r>
    <n v="23898"/>
    <x v="2"/>
    <n v="0.03"/>
    <n v="150.88999999999999"/>
    <n v="60.2"/>
    <n v="3136"/>
    <s v="Lee Hancock"/>
    <s v="Delivery Truck"/>
    <s v="Home Office"/>
    <s v="Furniture"/>
    <s v="Chairs &amp; Chairmats"/>
    <s v="Jumbo Drum"/>
    <x v="433"/>
    <n v="0.77"/>
    <s v="United States"/>
    <x v="1"/>
    <s v="Maine"/>
    <s v="Sanford"/>
    <n v="4073"/>
    <d v="2015-02-22T00:00:00"/>
    <d v="2015-02-22T00:00:00"/>
    <n v="-677.87199999999996"/>
    <n v="23"/>
    <n v="3596.03"/>
    <n v="86791"/>
    <s v="Low"/>
    <s v="Low Risk"/>
    <s v="Discount Applied"/>
    <s v="Other"/>
    <n v="139"/>
  </r>
  <r>
    <n v="24691"/>
    <x v="1"/>
    <n v="0.09"/>
    <n v="304.99"/>
    <n v="19.989999999999998"/>
    <n v="3137"/>
    <s v="Alison Sharp"/>
    <s v="Regular Air"/>
    <s v="Home Office"/>
    <s v="Office Supplies"/>
    <s v="Binders and Binder Accessories"/>
    <s v="Small Box"/>
    <x v="831"/>
    <n v="0.4"/>
    <s v="United States"/>
    <x v="1"/>
    <s v="New Hampshire"/>
    <s v="Laconia"/>
    <n v="3246"/>
    <d v="2015-06-08T00:00:00"/>
    <d v="2015-06-09T00:00:00"/>
    <n v="1623.9494999999999"/>
    <n v="8"/>
    <n v="2353.5500000000002"/>
    <n v="86795"/>
    <s v="High"/>
    <s v="Low Risk"/>
    <s v="Discount Applied"/>
    <s v="Other"/>
    <n v="209"/>
  </r>
  <r>
    <n v="23706"/>
    <x v="1"/>
    <n v="0.05"/>
    <n v="4.0599999999999996"/>
    <n v="6.89"/>
    <n v="3138"/>
    <s v="Herbert Donnelly Swanson"/>
    <s v="Express Air"/>
    <s v="Home Office"/>
    <s v="Office Supplies"/>
    <s v="Appliances"/>
    <s v="Small Box"/>
    <x v="326"/>
    <n v="0.6"/>
    <s v="United States"/>
    <x v="1"/>
    <s v="New Hampshire"/>
    <s v="Londonderry"/>
    <n v="3053"/>
    <d v="2015-06-19T00:00:00"/>
    <d v="2015-06-21T00:00:00"/>
    <n v="-122.83499999999999"/>
    <n v="22"/>
    <n v="92.57"/>
    <n v="86796"/>
    <s v="Low"/>
    <s v="Low Risk"/>
    <s v="Discount Applied"/>
    <s v="Other"/>
    <n v="1273"/>
  </r>
  <r>
    <n v="23427"/>
    <x v="2"/>
    <n v="0.09"/>
    <n v="280.98"/>
    <n v="57"/>
    <n v="3139"/>
    <s v="David Powell"/>
    <s v="Delivery Truck"/>
    <s v="Home Office"/>
    <s v="Furniture"/>
    <s v="Chairs &amp; Chairmats"/>
    <s v="Jumbo Drum"/>
    <x v="234"/>
    <n v="0.78"/>
    <s v="United States"/>
    <x v="1"/>
    <s v="New Jersey"/>
    <s v="Cranford"/>
    <n v="7016"/>
    <d v="2015-05-02T00:00:00"/>
    <d v="2015-05-05T00:00:00"/>
    <n v="252.48800000000028"/>
    <n v="31"/>
    <n v="7974.21"/>
    <n v="86793"/>
    <s v="High"/>
    <s v="Low Risk"/>
    <s v="Discount Applied"/>
    <s v="Other"/>
    <n v="41"/>
  </r>
  <r>
    <n v="18917"/>
    <x v="4"/>
    <n v="0.09"/>
    <n v="6.84"/>
    <n v="8.3699999999999992"/>
    <n v="3141"/>
    <s v="Jerome McIntosh"/>
    <s v="Regular Air"/>
    <s v="Home Office"/>
    <s v="Office Supplies"/>
    <s v="Scissors, Rulers and Trimmers"/>
    <s v="Small Pack"/>
    <x v="597"/>
    <n v="0.57999999999999996"/>
    <s v="United States"/>
    <x v="2"/>
    <s v="Texas"/>
    <s v="Pasadena"/>
    <n v="77506"/>
    <d v="2015-06-01T00:00:00"/>
    <d v="2015-06-08T00:00:00"/>
    <n v="-88.584999999999994"/>
    <n v="13"/>
    <n v="87.1"/>
    <n v="86369"/>
    <s v="Low"/>
    <s v="Low Risk"/>
    <s v="Discount Applied"/>
    <s v="Other"/>
    <n v="1304"/>
  </r>
  <r>
    <n v="18918"/>
    <x v="4"/>
    <n v="7.0000000000000007E-2"/>
    <n v="48.91"/>
    <n v="35"/>
    <n v="3141"/>
    <s v="Jerome McIntosh"/>
    <s v="Express Air"/>
    <s v="Home Office"/>
    <s v="Office Supplies"/>
    <s v="Storage &amp; Organization"/>
    <s v="Large Box"/>
    <x v="595"/>
    <n v="0.83"/>
    <s v="United States"/>
    <x v="2"/>
    <s v="Texas"/>
    <s v="Pasadena"/>
    <n v="77506"/>
    <d v="2015-06-01T00:00:00"/>
    <d v="2015-06-03T00:00:00"/>
    <n v="-485.68"/>
    <n v="15"/>
    <n v="736.86"/>
    <n v="86369"/>
    <s v="Low"/>
    <s v="Low Risk"/>
    <s v="Discount Applied"/>
    <s v="Other"/>
    <n v="512"/>
  </r>
  <r>
    <n v="26039"/>
    <x v="3"/>
    <n v="0.02"/>
    <n v="15.42"/>
    <n v="5.41"/>
    <n v="3143"/>
    <s v="Neil Song"/>
    <s v="Regular Air"/>
    <s v="Home Office"/>
    <s v="Office Supplies"/>
    <s v="Storage &amp; Organization"/>
    <s v="Small Box"/>
    <x v="877"/>
    <n v="0.59"/>
    <s v="United States"/>
    <x v="2"/>
    <s v="Texas"/>
    <s v="Pflugerville"/>
    <n v="78660"/>
    <d v="2015-03-24T00:00:00"/>
    <d v="2015-03-25T00:00:00"/>
    <n v="-16.37"/>
    <n v="2"/>
    <n v="33.840000000000003"/>
    <n v="86368"/>
    <s v="Low"/>
    <s v="Low Risk"/>
    <s v="Discount Applied"/>
    <s v="Other"/>
    <n v="1678"/>
  </r>
  <r>
    <n v="19193"/>
    <x v="2"/>
    <n v="0.03"/>
    <n v="3.36"/>
    <n v="6.27"/>
    <n v="3146"/>
    <s v="Maureen Stout"/>
    <s v="Regular Air"/>
    <s v="Home Office"/>
    <s v="Office Supplies"/>
    <s v="Binders and Binder Accessories"/>
    <s v="Small Box"/>
    <x v="198"/>
    <n v="0.4"/>
    <s v="United States"/>
    <x v="2"/>
    <s v="Texas"/>
    <s v="Pharr"/>
    <n v="78577"/>
    <d v="2015-01-04T00:00:00"/>
    <d v="2015-01-05T00:00:00"/>
    <n v="-94.258600000000001"/>
    <n v="4"/>
    <n v="14.9"/>
    <n v="85850"/>
    <s v="Low"/>
    <s v="Low Risk"/>
    <s v="Discount Applied"/>
    <s v="Other"/>
    <n v="1864"/>
  </r>
  <r>
    <n v="19194"/>
    <x v="2"/>
    <n v="7.0000000000000007E-2"/>
    <n v="3.71"/>
    <n v="1.93"/>
    <n v="3146"/>
    <s v="Maureen Stout"/>
    <s v="Express Air"/>
    <s v="Home Office"/>
    <s v="Office Supplies"/>
    <s v="Paper"/>
    <s v="Wrap Bag"/>
    <x v="878"/>
    <n v="0.35"/>
    <s v="United States"/>
    <x v="2"/>
    <s v="Texas"/>
    <s v="Pharr"/>
    <n v="78577"/>
    <d v="2015-01-04T00:00:00"/>
    <d v="2015-01-06T00:00:00"/>
    <n v="6.3308"/>
    <n v="11"/>
    <n v="39.64"/>
    <n v="85850"/>
    <s v="High"/>
    <s v="Low Risk"/>
    <s v="Discount Applied"/>
    <s v="Other"/>
    <n v="1624"/>
  </r>
  <r>
    <n v="24200"/>
    <x v="3"/>
    <n v="0.06"/>
    <n v="19.989999999999998"/>
    <n v="11.17"/>
    <n v="3148"/>
    <s v="Leroy Field"/>
    <s v="Regular Air"/>
    <s v="Home Office"/>
    <s v="Furniture"/>
    <s v="Office Furnishings"/>
    <s v="Large Box"/>
    <x v="172"/>
    <n v="0.6"/>
    <s v="United States"/>
    <x v="0"/>
    <s v="Idaho"/>
    <s v="Post Falls"/>
    <n v="83854"/>
    <d v="2015-01-14T00:00:00"/>
    <d v="2015-01-14T00:00:00"/>
    <n v="-66.823599999999999"/>
    <n v="7"/>
    <n v="139.49"/>
    <n v="89716"/>
    <s v="Low"/>
    <s v="Low Risk"/>
    <s v="Discount Applied"/>
    <s v="Other"/>
    <n v="1111"/>
  </r>
  <r>
    <n v="24202"/>
    <x v="3"/>
    <n v="0.06"/>
    <n v="320.98"/>
    <n v="58.95"/>
    <n v="3149"/>
    <s v="Harriet Moore"/>
    <s v="Delivery Truck"/>
    <s v="Home Office"/>
    <s v="Furniture"/>
    <s v="Chairs &amp; Chairmats"/>
    <s v="Jumbo Drum"/>
    <x v="879"/>
    <n v="0.56999999999999995"/>
    <s v="United States"/>
    <x v="0"/>
    <s v="Idaho"/>
    <s v="Rexburg"/>
    <n v="83440"/>
    <d v="2015-01-14T00:00:00"/>
    <d v="2015-01-16T00:00:00"/>
    <n v="971.62200000000007"/>
    <n v="6"/>
    <n v="1952.43"/>
    <n v="89716"/>
    <s v="High"/>
    <s v="Low Risk"/>
    <s v="Discount Applied"/>
    <s v="Other"/>
    <n v="249"/>
  </r>
  <r>
    <n v="19625"/>
    <x v="1"/>
    <n v="0.01"/>
    <n v="145.97999999999999"/>
    <n v="46.2"/>
    <n v="3151"/>
    <s v="Glenda Hunter"/>
    <s v="Delivery Truck"/>
    <s v="Home Office"/>
    <s v="Furniture"/>
    <s v="Tables"/>
    <s v="Jumbo Box"/>
    <x v="880"/>
    <n v="0.69"/>
    <s v="United States"/>
    <x v="0"/>
    <s v="California"/>
    <s v="Twentynine Palms"/>
    <n v="92277"/>
    <d v="2015-06-03T00:00:00"/>
    <d v="2015-06-03T00:00:00"/>
    <n v="-134.512"/>
    <n v="9"/>
    <n v="1370.79"/>
    <n v="88543"/>
    <s v="Low"/>
    <s v="Low Risk"/>
    <s v="Discount Applied"/>
    <s v="Other"/>
    <n v="336"/>
  </r>
  <r>
    <n v="19618"/>
    <x v="2"/>
    <n v="0.01"/>
    <n v="3502.14"/>
    <n v="8.73"/>
    <n v="3151"/>
    <s v="Glenda Hunter"/>
    <s v="Delivery Truck"/>
    <s v="Home Office"/>
    <s v="Technology"/>
    <s v="Office Machines"/>
    <s v="Jumbo Box"/>
    <x v="25"/>
    <n v="0.56999999999999995"/>
    <s v="United States"/>
    <x v="0"/>
    <s v="California"/>
    <s v="Twentynine Palms"/>
    <n v="92277"/>
    <d v="2015-02-04T00:00:00"/>
    <d v="2015-02-05T00:00:00"/>
    <n v="-4075.9339920000002"/>
    <n v="1"/>
    <n v="3501.79"/>
    <n v="88544"/>
    <s v="Low"/>
    <s v="Low Risk"/>
    <s v="Discount Applied"/>
    <s v="Other"/>
    <n v="143"/>
  </r>
  <r>
    <n v="19619"/>
    <x v="2"/>
    <n v="0.06"/>
    <n v="15.73"/>
    <n v="7.42"/>
    <n v="3151"/>
    <s v="Glenda Hunter"/>
    <s v="Regular Air"/>
    <s v="Home Office"/>
    <s v="Office Supplies"/>
    <s v="Scissors, Rulers and Trimmers"/>
    <s v="Small Pack"/>
    <x v="722"/>
    <n v="0.56000000000000005"/>
    <s v="United States"/>
    <x v="0"/>
    <s v="California"/>
    <s v="Twentynine Palms"/>
    <n v="92277"/>
    <d v="2015-02-04T00:00:00"/>
    <d v="2015-02-05T00:00:00"/>
    <n v="-18.558799999999998"/>
    <n v="4"/>
    <n v="63.04"/>
    <n v="88544"/>
    <s v="Low"/>
    <s v="Low Risk"/>
    <s v="Discount Applied"/>
    <s v="Other"/>
    <n v="1442"/>
  </r>
  <r>
    <n v="23322"/>
    <x v="1"/>
    <n v="0.05"/>
    <n v="25.99"/>
    <n v="5.37"/>
    <n v="3151"/>
    <s v="Glenda Hunter"/>
    <s v="Express Air"/>
    <s v="Home Office"/>
    <s v="Office Supplies"/>
    <s v="Pens &amp; Art Supplies"/>
    <s v="Small Box"/>
    <x v="577"/>
    <n v="0.56000000000000005"/>
    <s v="United States"/>
    <x v="0"/>
    <s v="California"/>
    <s v="Twentynine Palms"/>
    <n v="92277"/>
    <d v="2015-02-16T00:00:00"/>
    <d v="2015-02-18T00:00:00"/>
    <n v="220.35719999999998"/>
    <n v="18"/>
    <n v="451.35"/>
    <n v="88545"/>
    <s v="High"/>
    <s v="Low Risk"/>
    <s v="Discount Applied"/>
    <s v="Other"/>
    <n v="679"/>
  </r>
  <r>
    <n v="24723"/>
    <x v="3"/>
    <n v="0.04"/>
    <n v="17.239999999999998"/>
    <n v="3.26"/>
    <n v="3151"/>
    <s v="Glenda Hunter"/>
    <s v="Regular Air"/>
    <s v="Home Office"/>
    <s v="Office Supplies"/>
    <s v="Scissors, Rulers and Trimmers"/>
    <s v="Small Pack"/>
    <x v="881"/>
    <n v="0.56000000000000005"/>
    <s v="United States"/>
    <x v="0"/>
    <s v="California"/>
    <s v="Twentynine Palms"/>
    <n v="92277"/>
    <d v="2015-02-28T00:00:00"/>
    <d v="2015-02-28T00:00:00"/>
    <n v="47.73"/>
    <n v="7"/>
    <n v="119.6"/>
    <n v="88546"/>
    <s v="High"/>
    <s v="Low Risk"/>
    <s v="Discount Applied"/>
    <s v="Other"/>
    <n v="1172"/>
  </r>
  <r>
    <n v="24329"/>
    <x v="3"/>
    <n v="0.02"/>
    <n v="5.98"/>
    <n v="1.49"/>
    <n v="3151"/>
    <s v="Glenda Hunter"/>
    <s v="Regular Air"/>
    <s v="Home Office"/>
    <s v="Office Supplies"/>
    <s v="Binders and Binder Accessories"/>
    <s v="Small Box"/>
    <x v="370"/>
    <n v="0.39"/>
    <s v="United States"/>
    <x v="0"/>
    <s v="California"/>
    <s v="Twentynine Palms"/>
    <n v="92277"/>
    <d v="2015-03-11T00:00:00"/>
    <d v="2015-03-12T00:00:00"/>
    <n v="28.526000000000003"/>
    <n v="10"/>
    <n v="59.9"/>
    <n v="88547"/>
    <s v="High"/>
    <s v="Low Risk"/>
    <s v="Discount Applied"/>
    <s v="Other"/>
    <n v="1455"/>
  </r>
  <r>
    <n v="21734"/>
    <x v="0"/>
    <n v="0.01"/>
    <n v="99.23"/>
    <n v="8.99"/>
    <n v="3151"/>
    <s v="Glenda Hunter"/>
    <s v="Regular Air"/>
    <s v="Home Office"/>
    <s v="Furniture"/>
    <s v="Office Furnishings"/>
    <s v="Small Pack"/>
    <x v="153"/>
    <n v="0.35"/>
    <s v="United States"/>
    <x v="0"/>
    <s v="California"/>
    <s v="Twentynine Palms"/>
    <n v="92277"/>
    <d v="2015-03-29T00:00:00"/>
    <d v="2015-04-02T00:00:00"/>
    <n v="-87.46"/>
    <n v="1"/>
    <n v="99.22"/>
    <n v="88548"/>
    <s v="Low"/>
    <s v="Low Risk"/>
    <s v="Discount Applied"/>
    <s v="Other"/>
    <n v="1244"/>
  </r>
  <r>
    <n v="21436"/>
    <x v="0"/>
    <n v="0.08"/>
    <n v="150.97999999999999"/>
    <n v="13.99"/>
    <n v="3154"/>
    <s v="Faye Manning"/>
    <s v="Express Air"/>
    <s v="Home Office"/>
    <s v="Technology"/>
    <s v="Office Machines"/>
    <s v="Medium Box"/>
    <x v="216"/>
    <n v="0.38"/>
    <s v="United States"/>
    <x v="3"/>
    <s v="Florida"/>
    <s v="Saint Petersburg"/>
    <n v="33710"/>
    <d v="2015-01-26T00:00:00"/>
    <d v="2015-01-27T00:00:00"/>
    <n v="-3.9479999999999995"/>
    <n v="8"/>
    <n v="1183.82"/>
    <n v="86899"/>
    <s v="Low"/>
    <s v="Low Risk"/>
    <s v="Discount Applied"/>
    <s v="Other"/>
    <n v="374"/>
  </r>
  <r>
    <n v="20253"/>
    <x v="2"/>
    <n v="0.03"/>
    <n v="17.7"/>
    <n v="9.4700000000000006"/>
    <n v="3154"/>
    <s v="Faye Manning"/>
    <s v="Regular Air"/>
    <s v="Home Office"/>
    <s v="Office Supplies"/>
    <s v="Storage &amp; Organization"/>
    <s v="Small Box"/>
    <x v="552"/>
    <n v="0.59"/>
    <s v="United States"/>
    <x v="3"/>
    <s v="Florida"/>
    <s v="Saint Petersburg"/>
    <n v="33710"/>
    <d v="2015-05-28T00:00:00"/>
    <d v="2015-05-30T00:00:00"/>
    <n v="28.182599999999997"/>
    <n v="11"/>
    <n v="201.77"/>
    <n v="86900"/>
    <s v="High"/>
    <s v="Low Risk"/>
    <s v="Discount Applied"/>
    <s v="Other"/>
    <n v="979"/>
  </r>
  <r>
    <n v="18635"/>
    <x v="2"/>
    <n v="0.04"/>
    <n v="21.38"/>
    <n v="8.99"/>
    <n v="3154"/>
    <s v="Faye Manning"/>
    <s v="Regular Air"/>
    <s v="Home Office"/>
    <s v="Office Supplies"/>
    <s v="Pens &amp; Art Supplies"/>
    <s v="Small Pack"/>
    <x v="731"/>
    <n v="0.59"/>
    <s v="United States"/>
    <x v="3"/>
    <s v="Florida"/>
    <s v="Saint Petersburg"/>
    <n v="33710"/>
    <d v="2015-03-30T00:00:00"/>
    <d v="2015-03-30T00:00:00"/>
    <n v="-51.66"/>
    <n v="21"/>
    <n v="443.66"/>
    <n v="86901"/>
    <s v="Low"/>
    <s v="Low Risk"/>
    <s v="Discount Applied"/>
    <s v="Other"/>
    <n v="684"/>
  </r>
  <r>
    <n v="23392"/>
    <x v="2"/>
    <n v="0.02"/>
    <n v="60.22"/>
    <n v="3.5"/>
    <n v="3155"/>
    <s v="Julian Keith Mayer"/>
    <s v="Regular Air"/>
    <s v="Home Office"/>
    <s v="Office Supplies"/>
    <s v="Appliances"/>
    <s v="Small Box"/>
    <x v="882"/>
    <n v="0.56999999999999995"/>
    <s v="United States"/>
    <x v="3"/>
    <s v="Florida"/>
    <s v="Sanford"/>
    <n v="32771"/>
    <d v="2015-01-20T00:00:00"/>
    <d v="2015-01-21T00:00:00"/>
    <n v="-193.91399999999999"/>
    <n v="9"/>
    <n v="541.76"/>
    <n v="86898"/>
    <s v="Low"/>
    <s v="Low Risk"/>
    <s v="Discount Applied"/>
    <s v="Other"/>
    <n v="620"/>
  </r>
  <r>
    <n v="21437"/>
    <x v="0"/>
    <n v="0.03"/>
    <n v="25.98"/>
    <n v="14.36"/>
    <n v="3155"/>
    <s v="Julian Keith Mayer"/>
    <s v="Delivery Truck"/>
    <s v="Home Office"/>
    <s v="Furniture"/>
    <s v="Chairs &amp; Chairmats"/>
    <s v="Jumbo Drum"/>
    <x v="361"/>
    <n v="0.6"/>
    <s v="United States"/>
    <x v="3"/>
    <s v="Florida"/>
    <s v="Sanford"/>
    <n v="32771"/>
    <d v="2015-01-26T00:00:00"/>
    <d v="2015-01-27T00:00:00"/>
    <n v="57.545999999999999"/>
    <n v="4"/>
    <n v="107.66"/>
    <n v="86899"/>
    <s v="High"/>
    <s v="Low Risk"/>
    <s v="Discount Applied"/>
    <s v="Other"/>
    <n v="1208"/>
  </r>
  <r>
    <n v="21438"/>
    <x v="0"/>
    <n v="0.1"/>
    <n v="32.479999999999997"/>
    <n v="35"/>
    <n v="3155"/>
    <s v="Julian Keith Mayer"/>
    <s v="Regular Air"/>
    <s v="Home Office"/>
    <s v="Office Supplies"/>
    <s v="Storage &amp; Organization"/>
    <s v="Large Box"/>
    <x v="233"/>
    <n v="0.81"/>
    <s v="United States"/>
    <x v="3"/>
    <s v="Florida"/>
    <s v="Sanford"/>
    <n v="32771"/>
    <d v="2015-01-26T00:00:00"/>
    <d v="2015-01-27T00:00:00"/>
    <n v="-333.42540000000002"/>
    <n v="10"/>
    <n v="318.83"/>
    <n v="86899"/>
    <s v="Low"/>
    <s v="Low Risk"/>
    <s v="Discount Applied"/>
    <s v="Other"/>
    <n v="801"/>
  </r>
  <r>
    <n v="22015"/>
    <x v="2"/>
    <n v="0.05"/>
    <n v="159.99"/>
    <n v="5.5"/>
    <n v="3155"/>
    <s v="Julian Keith Mayer"/>
    <s v="Regular Air"/>
    <s v="Home Office"/>
    <s v="Technology"/>
    <s v="Computer Peripherals"/>
    <s v="Small Box"/>
    <x v="883"/>
    <n v="0.49"/>
    <s v="United States"/>
    <x v="3"/>
    <s v="Florida"/>
    <s v="Sanford"/>
    <n v="32771"/>
    <d v="2015-04-19T00:00:00"/>
    <d v="2015-04-21T00:00:00"/>
    <n v="12.264000000000001"/>
    <n v="23"/>
    <n v="3600.65"/>
    <n v="86902"/>
    <s v="High"/>
    <s v="Low Risk"/>
    <s v="Discount Applied"/>
    <s v="Other"/>
    <n v="137"/>
  </r>
  <r>
    <n v="19374"/>
    <x v="1"/>
    <n v="7.0000000000000007E-2"/>
    <n v="280.98"/>
    <n v="57"/>
    <n v="3167"/>
    <s v="Ray Silverman"/>
    <s v="Delivery Truck"/>
    <s v="Home Office"/>
    <s v="Furniture"/>
    <s v="Chairs &amp; Chairmats"/>
    <s v="Jumbo Drum"/>
    <x v="234"/>
    <n v="0.78"/>
    <s v="United States"/>
    <x v="3"/>
    <s v="Florida"/>
    <s v="Ponte Vedra Beach"/>
    <n v="32004"/>
    <d v="2015-06-19T00:00:00"/>
    <d v="2015-06-20T00:00:00"/>
    <n v="-283.9914"/>
    <n v="14"/>
    <n v="3936.61"/>
    <n v="86491"/>
    <s v="Low"/>
    <s v="Low Risk"/>
    <s v="Discount Applied"/>
    <s v="Other"/>
    <n v="118"/>
  </r>
  <r>
    <n v="19375"/>
    <x v="1"/>
    <n v="0"/>
    <n v="4.9800000000000004"/>
    <n v="7.44"/>
    <n v="3167"/>
    <s v="Ray Silverman"/>
    <s v="Regular Air"/>
    <s v="Home Office"/>
    <s v="Office Supplies"/>
    <s v="Paper"/>
    <s v="Small Box"/>
    <x v="130"/>
    <n v="0.36"/>
    <s v="United States"/>
    <x v="3"/>
    <s v="Florida"/>
    <s v="Ponte Vedra Beach"/>
    <n v="32004"/>
    <d v="2015-06-19T00:00:00"/>
    <d v="2015-06-21T00:00:00"/>
    <n v="-195.34200000000001"/>
    <n v="15"/>
    <n v="78.31"/>
    <n v="86491"/>
    <s v="Low"/>
    <s v="Low Risk"/>
    <s v="No Discount"/>
    <s v="Other"/>
    <n v="1349"/>
  </r>
  <r>
    <n v="19376"/>
    <x v="1"/>
    <n v="0.1"/>
    <n v="3.98"/>
    <n v="0.83"/>
    <n v="3167"/>
    <s v="Ray Silverman"/>
    <s v="Regular Air"/>
    <s v="Home Office"/>
    <s v="Office Supplies"/>
    <s v="Pens &amp; Art Supplies"/>
    <s v="Wrap Bag"/>
    <x v="503"/>
    <n v="0.51"/>
    <s v="United States"/>
    <x v="3"/>
    <s v="Florida"/>
    <s v="Ponte Vedra Beach"/>
    <n v="32004"/>
    <d v="2015-06-19T00:00:00"/>
    <d v="2015-06-21T00:00:00"/>
    <n v="-89.70920000000001"/>
    <n v="11"/>
    <n v="42.46"/>
    <n v="86491"/>
    <s v="Low"/>
    <s v="Low Risk"/>
    <s v="Discount Applied"/>
    <s v="Other"/>
    <n v="1598"/>
  </r>
  <r>
    <n v="25683"/>
    <x v="2"/>
    <n v="0.08"/>
    <n v="7.28"/>
    <n v="11.15"/>
    <n v="3169"/>
    <s v="Janice Boswell"/>
    <s v="Express Air"/>
    <s v="Home Office"/>
    <s v="Office Supplies"/>
    <s v="Paper"/>
    <s v="Small Box"/>
    <x v="306"/>
    <n v="0.37"/>
    <s v="United States"/>
    <x v="3"/>
    <s v="Florida"/>
    <s v="Port Orange"/>
    <n v="32127"/>
    <d v="2015-04-13T00:00:00"/>
    <d v="2015-04-14T00:00:00"/>
    <n v="-44.415000000000006"/>
    <n v="1"/>
    <n v="14.66"/>
    <n v="86490"/>
    <s v="Low"/>
    <s v="Low Risk"/>
    <s v="Discount Applied"/>
    <s v="Other"/>
    <n v="1868"/>
  </r>
  <r>
    <n v="26055"/>
    <x v="3"/>
    <n v="0.1"/>
    <n v="7.28"/>
    <n v="5.47"/>
    <n v="3170"/>
    <s v="Lawrence Haas"/>
    <s v="Regular Air"/>
    <s v="Home Office"/>
    <s v="Office Supplies"/>
    <s v="Paper"/>
    <s v="Small Box"/>
    <x v="884"/>
    <n v="0.35"/>
    <s v="United States"/>
    <x v="3"/>
    <s v="Florida"/>
    <s v="Port Saint Lucie"/>
    <n v="34952"/>
    <d v="2015-02-13T00:00:00"/>
    <d v="2015-02-13T00:00:00"/>
    <n v="167.334"/>
    <n v="12"/>
    <n v="83.14"/>
    <n v="86489"/>
    <s v="High"/>
    <s v="Low Risk"/>
    <s v="Discount Applied"/>
    <s v="Other"/>
    <n v="1323"/>
  </r>
  <r>
    <n v="21961"/>
    <x v="0"/>
    <n v="0.06"/>
    <n v="10.97"/>
    <n v="6.5"/>
    <n v="3176"/>
    <s v="Jackie McCullough"/>
    <s v="Regular Air"/>
    <s v="Home Office"/>
    <s v="Technology"/>
    <s v="Computer Peripherals"/>
    <s v="Small Box"/>
    <x v="885"/>
    <n v="0.64"/>
    <s v="United States"/>
    <x v="3"/>
    <s v="Florida"/>
    <s v="Jacksonville"/>
    <n v="32216"/>
    <d v="2015-05-04T00:00:00"/>
    <d v="2015-05-06T00:00:00"/>
    <n v="65.597999999999999"/>
    <n v="19"/>
    <n v="215.25"/>
    <n v="90820"/>
    <s v="High"/>
    <s v="Low Risk"/>
    <s v="Discount Applied"/>
    <s v="Other"/>
    <n v="953"/>
  </r>
  <r>
    <n v="20964"/>
    <x v="4"/>
    <n v="0.02"/>
    <n v="58.14"/>
    <n v="36.61"/>
    <n v="3176"/>
    <s v="Jackie McCullough"/>
    <s v="Delivery Truck"/>
    <s v="Home Office"/>
    <s v="Furniture"/>
    <s v="Bookcases"/>
    <s v="Jumbo Box"/>
    <x v="375"/>
    <n v="0.61"/>
    <s v="United States"/>
    <x v="3"/>
    <s v="Florida"/>
    <s v="Jacksonville"/>
    <n v="32216"/>
    <d v="2015-06-25T00:00:00"/>
    <d v="2015-07-01T00:00:00"/>
    <n v="0.25800000000000001"/>
    <n v="22"/>
    <n v="1358.02"/>
    <n v="90821"/>
    <s v="High"/>
    <s v="Low Risk"/>
    <s v="Discount Applied"/>
    <s v="Other"/>
    <n v="338"/>
  </r>
  <r>
    <n v="20965"/>
    <x v="4"/>
    <n v="0.03"/>
    <n v="15.57"/>
    <n v="1.39"/>
    <n v="3176"/>
    <s v="Jackie McCullough"/>
    <s v="Regular Air"/>
    <s v="Home Office"/>
    <s v="Office Supplies"/>
    <s v="Envelopes"/>
    <s v="Small Box"/>
    <x v="253"/>
    <n v="0.38"/>
    <s v="United States"/>
    <x v="3"/>
    <s v="Florida"/>
    <s v="Jacksonville"/>
    <n v="32216"/>
    <d v="2015-06-25T00:00:00"/>
    <d v="2015-07-01T00:00:00"/>
    <n v="63.222000000000001"/>
    <n v="22"/>
    <n v="358.84"/>
    <n v="90821"/>
    <s v="High"/>
    <s v="Low Risk"/>
    <s v="Discount Applied"/>
    <s v="Other"/>
    <n v="761"/>
  </r>
  <r>
    <n v="24493"/>
    <x v="1"/>
    <n v="0.1"/>
    <n v="62.18"/>
    <n v="10.84"/>
    <n v="3177"/>
    <s v="Laurie Petty"/>
    <s v="Regular Air"/>
    <s v="Home Office"/>
    <s v="Furniture"/>
    <s v="Office Furnishings"/>
    <s v="Medium Box"/>
    <x v="499"/>
    <n v="0.63"/>
    <s v="United States"/>
    <x v="3"/>
    <s v="Florida"/>
    <s v="Jupiter"/>
    <n v="33458"/>
    <d v="2015-03-14T00:00:00"/>
    <d v="2015-03-16T00:00:00"/>
    <n v="-29.666000000000004"/>
    <n v="9"/>
    <n v="511.57"/>
    <n v="90818"/>
    <s v="Low"/>
    <s v="Low Risk"/>
    <s v="Discount Applied"/>
    <s v="Other"/>
    <n v="637"/>
  </r>
  <r>
    <n v="22086"/>
    <x v="2"/>
    <n v="0.06"/>
    <n v="1.68"/>
    <n v="1"/>
    <n v="3177"/>
    <s v="Laurie Petty"/>
    <s v="Regular Air"/>
    <s v="Home Office"/>
    <s v="Office Supplies"/>
    <s v="Pens &amp; Art Supplies"/>
    <s v="Wrap Bag"/>
    <x v="812"/>
    <n v="0.35"/>
    <s v="United States"/>
    <x v="3"/>
    <s v="Florida"/>
    <s v="Jupiter"/>
    <n v="33458"/>
    <d v="2015-03-31T00:00:00"/>
    <d v="2015-04-02T00:00:00"/>
    <n v="-1319.5"/>
    <n v="5"/>
    <n v="8.65"/>
    <n v="90819"/>
    <s v="Low"/>
    <s v="Low Risk"/>
    <s v="Discount Applied"/>
    <s v="Other"/>
    <n v="1916"/>
  </r>
  <r>
    <n v="21554"/>
    <x v="4"/>
    <n v="7.0000000000000007E-2"/>
    <n v="35.44"/>
    <n v="7.5"/>
    <n v="3179"/>
    <s v="Marie Pittman"/>
    <s v="Regular Air"/>
    <s v="Home Office"/>
    <s v="Office Supplies"/>
    <s v="Paper"/>
    <s v="Small Box"/>
    <x v="854"/>
    <n v="0.38"/>
    <s v="United States"/>
    <x v="2"/>
    <s v="Minnesota"/>
    <s v="Owatonna"/>
    <n v="55060"/>
    <d v="2015-06-12T00:00:00"/>
    <d v="2015-06-19T00:00:00"/>
    <n v="262.2"/>
    <n v="11"/>
    <n v="380"/>
    <n v="86989"/>
    <s v="High"/>
    <s v="Low Risk"/>
    <s v="Discount Applied"/>
    <s v="Other"/>
    <n v="735"/>
  </r>
  <r>
    <n v="24464"/>
    <x v="0"/>
    <n v="0.08"/>
    <n v="170.98"/>
    <n v="35.89"/>
    <n v="3187"/>
    <s v="Sidney Gilliam"/>
    <s v="Delivery Truck"/>
    <s v="Home Office"/>
    <s v="Furniture"/>
    <s v="Bookcases"/>
    <s v="Jumbo Box"/>
    <x v="379"/>
    <n v="0.66"/>
    <s v="United States"/>
    <x v="3"/>
    <s v="Florida"/>
    <s v="Riverview"/>
    <n v="33569"/>
    <d v="2015-03-02T00:00:00"/>
    <d v="2015-03-04T00:00:00"/>
    <n v="-119.812"/>
    <n v="1"/>
    <n v="199.48"/>
    <n v="89025"/>
    <s v="Low"/>
    <s v="Low Risk"/>
    <s v="Discount Applied"/>
    <s v="Other"/>
    <n v="988"/>
  </r>
  <r>
    <n v="20127"/>
    <x v="2"/>
    <n v="0.01"/>
    <n v="20.99"/>
    <n v="4.8099999999999996"/>
    <n v="3191"/>
    <s v="Jenny Hawkins"/>
    <s v="Regular Air"/>
    <s v="Home Office"/>
    <s v="Technology"/>
    <s v="Telephones and Communication"/>
    <s v="Medium Box"/>
    <x v="160"/>
    <n v="0.57999999999999996"/>
    <s v="United States"/>
    <x v="2"/>
    <s v="Wisconsin"/>
    <s v="Stevens Point"/>
    <n v="54481"/>
    <d v="2015-03-18T00:00:00"/>
    <d v="2015-03-18T00:00:00"/>
    <n v="-9.1079999999999988"/>
    <n v="5"/>
    <n v="93.81"/>
    <n v="86447"/>
    <s v="Low"/>
    <s v="Low Risk"/>
    <s v="Discount Applied"/>
    <s v="Other"/>
    <n v="1269"/>
  </r>
  <r>
    <n v="20303"/>
    <x v="0"/>
    <n v="0.09"/>
    <n v="35.94"/>
    <n v="6.66"/>
    <n v="3191"/>
    <s v="Jenny Hawkins"/>
    <s v="Regular Air"/>
    <s v="Home Office"/>
    <s v="Office Supplies"/>
    <s v="Envelopes"/>
    <s v="Small Box"/>
    <x v="8"/>
    <n v="0.4"/>
    <s v="United States"/>
    <x v="2"/>
    <s v="Wisconsin"/>
    <s v="Stevens Point"/>
    <n v="54481"/>
    <d v="2015-04-10T00:00:00"/>
    <d v="2015-04-12T00:00:00"/>
    <n v="172.56439999999998"/>
    <n v="9"/>
    <n v="312.22000000000003"/>
    <n v="86448"/>
    <s v="High"/>
    <s v="Low Risk"/>
    <s v="Discount Applied"/>
    <s v="Other"/>
    <n v="808"/>
  </r>
  <r>
    <n v="22846"/>
    <x v="3"/>
    <n v="0.1"/>
    <n v="4.9800000000000004"/>
    <n v="7.54"/>
    <n v="3194"/>
    <s v="Angela Rose"/>
    <s v="Regular Air"/>
    <s v="Home Office"/>
    <s v="Office Supplies"/>
    <s v="Paper"/>
    <s v="Small Box"/>
    <x v="886"/>
    <n v="0.38"/>
    <s v="United States"/>
    <x v="3"/>
    <s v="Florida"/>
    <s v="Spring Hill"/>
    <n v="34609"/>
    <d v="2015-03-10T00:00:00"/>
    <d v="2015-03-11T00:00:00"/>
    <n v="45.077999999999996"/>
    <n v="9"/>
    <n v="43.84"/>
    <n v="89805"/>
    <s v="High"/>
    <s v="Low Risk"/>
    <s v="Discount Applied"/>
    <s v="Other"/>
    <n v="1584"/>
  </r>
  <r>
    <n v="22847"/>
    <x v="3"/>
    <n v="0"/>
    <n v="22.84"/>
    <n v="8.18"/>
    <n v="3194"/>
    <s v="Angela Rose"/>
    <s v="Regular Air"/>
    <s v="Home Office"/>
    <s v="Office Supplies"/>
    <s v="Paper"/>
    <s v="Small Box"/>
    <x v="635"/>
    <n v="0.39"/>
    <s v="United States"/>
    <x v="3"/>
    <s v="Florida"/>
    <s v="Spring Hill"/>
    <n v="34609"/>
    <d v="2015-03-10T00:00:00"/>
    <d v="2015-03-12T00:00:00"/>
    <n v="-110.376"/>
    <n v="6"/>
    <n v="141.74"/>
    <n v="89805"/>
    <s v="Low"/>
    <s v="Low Risk"/>
    <s v="No Discount"/>
    <s v="Other"/>
    <n v="1104"/>
  </r>
  <r>
    <n v="3406"/>
    <x v="1"/>
    <n v="0.03"/>
    <n v="200.97"/>
    <n v="15.59"/>
    <n v="3196"/>
    <s v="Rick Foster Hawkins"/>
    <s v="Delivery Truck"/>
    <s v="Home Office"/>
    <s v="Technology"/>
    <s v="Office Machines"/>
    <s v="Jumbo Drum"/>
    <x v="474"/>
    <n v="0.36"/>
    <s v="United States"/>
    <x v="0"/>
    <s v="California"/>
    <s v="San Francisco"/>
    <n v="94109"/>
    <d v="2015-02-02T00:00:00"/>
    <d v="2015-02-03T00:00:00"/>
    <n v="1951.3"/>
    <n v="43"/>
    <n v="8717.75"/>
    <n v="24294"/>
    <s v="High"/>
    <s v="Low Risk"/>
    <s v="Discount Applied"/>
    <s v="Other"/>
    <n v="32"/>
  </r>
  <r>
    <n v="21406"/>
    <x v="1"/>
    <n v="0.03"/>
    <n v="200.97"/>
    <n v="15.59"/>
    <n v="3197"/>
    <s v="Wallace Pugh"/>
    <s v="Delivery Truck"/>
    <s v="Home Office"/>
    <s v="Technology"/>
    <s v="Office Machines"/>
    <s v="Jumbo Drum"/>
    <x v="474"/>
    <n v="0.36"/>
    <s v="United States"/>
    <x v="2"/>
    <s v="Illinois"/>
    <s v="Northbrook"/>
    <n v="60062"/>
    <d v="2015-02-02T00:00:00"/>
    <d v="2015-02-03T00:00:00"/>
    <n v="1538.7827999999997"/>
    <n v="11"/>
    <n v="2230.12"/>
    <n v="90850"/>
    <s v="High"/>
    <s v="Low Risk"/>
    <s v="Discount Applied"/>
    <s v="Other"/>
    <n v="222"/>
  </r>
  <r>
    <n v="18437"/>
    <x v="4"/>
    <n v="7.0000000000000007E-2"/>
    <n v="5.98"/>
    <n v="0.96"/>
    <n v="3205"/>
    <s v="Alvin Mullins"/>
    <s v="Regular Air"/>
    <s v="Home Office"/>
    <s v="Office Supplies"/>
    <s v="Pens &amp; Art Supplies"/>
    <s v="Wrap Bag"/>
    <x v="631"/>
    <n v="0.6"/>
    <s v="United States"/>
    <x v="0"/>
    <s v="Idaho"/>
    <s v="Rexburg"/>
    <n v="83440"/>
    <d v="2015-03-30T00:00:00"/>
    <d v="2015-04-03T00:00:00"/>
    <n v="32.83"/>
    <n v="10"/>
    <n v="56.4"/>
    <n v="87933"/>
    <s v="High"/>
    <s v="Low Risk"/>
    <s v="Discount Applied"/>
    <s v="Other"/>
    <n v="1486"/>
  </r>
  <r>
    <n v="18438"/>
    <x v="4"/>
    <n v="0.01"/>
    <n v="39.979999999999997"/>
    <n v="4"/>
    <n v="3206"/>
    <s v="Dana Rankin"/>
    <s v="Regular Air"/>
    <s v="Home Office"/>
    <s v="Technology"/>
    <s v="Computer Peripherals"/>
    <s v="Small Box"/>
    <x v="74"/>
    <n v="0.7"/>
    <s v="United States"/>
    <x v="0"/>
    <s v="Idaho"/>
    <s v="Twin Falls"/>
    <n v="83301"/>
    <d v="2015-03-30T00:00:00"/>
    <d v="2015-04-04T00:00:00"/>
    <n v="51.590000000000053"/>
    <n v="6"/>
    <n v="257.52"/>
    <n v="87933"/>
    <s v="High"/>
    <s v="Low Risk"/>
    <s v="Discount Applied"/>
    <s v="Other"/>
    <n v="885"/>
  </r>
  <r>
    <n v="21229"/>
    <x v="1"/>
    <n v="0.06"/>
    <n v="218.08"/>
    <n v="18.059999999999999"/>
    <n v="3206"/>
    <s v="Dana Rankin"/>
    <s v="Express Air"/>
    <s v="Home Office"/>
    <s v="Furniture"/>
    <s v="Chairs &amp; Chairmats"/>
    <s v="Large Box"/>
    <x v="531"/>
    <n v="0.56999999999999995"/>
    <s v="United States"/>
    <x v="0"/>
    <s v="Idaho"/>
    <s v="Twin Falls"/>
    <n v="83301"/>
    <d v="2015-05-21T00:00:00"/>
    <d v="2015-05-23T00:00:00"/>
    <n v="969.42"/>
    <n v="7"/>
    <n v="1488.51"/>
    <n v="87934"/>
    <s v="High"/>
    <s v="Low Risk"/>
    <s v="Discount Applied"/>
    <s v="Other"/>
    <n v="315"/>
  </r>
  <r>
    <n v="20156"/>
    <x v="1"/>
    <n v="0.05"/>
    <n v="35.44"/>
    <n v="5.09"/>
    <n v="3206"/>
    <s v="Dana Rankin"/>
    <s v="Regular Air"/>
    <s v="Home Office"/>
    <s v="Office Supplies"/>
    <s v="Paper"/>
    <s v="Small Box"/>
    <x v="861"/>
    <n v="0.38"/>
    <s v="United States"/>
    <x v="0"/>
    <s v="Idaho"/>
    <s v="Twin Falls"/>
    <n v="83301"/>
    <d v="2015-05-28T00:00:00"/>
    <d v="2015-05-29T00:00:00"/>
    <n v="553.33169999999996"/>
    <n v="23"/>
    <n v="801.93"/>
    <n v="87935"/>
    <s v="High"/>
    <s v="Low Risk"/>
    <s v="Discount Applied"/>
    <s v="Other"/>
    <n v="489"/>
  </r>
  <r>
    <n v="24637"/>
    <x v="2"/>
    <n v="0.03"/>
    <n v="4.9800000000000004"/>
    <n v="4.62"/>
    <n v="3209"/>
    <s v="Elsie Floyd"/>
    <s v="Express Air"/>
    <s v="Home Office"/>
    <s v="Technology"/>
    <s v="Computer Peripherals"/>
    <s v="Small Pack"/>
    <x v="139"/>
    <n v="0.64"/>
    <s v="United States"/>
    <x v="0"/>
    <s v="California"/>
    <s v="Beverly Hills"/>
    <n v="90210"/>
    <d v="2015-06-28T00:00:00"/>
    <d v="2015-06-29T00:00:00"/>
    <n v="-30.45"/>
    <n v="8"/>
    <n v="44.24"/>
    <n v="90739"/>
    <s v="Low"/>
    <s v="Low Risk"/>
    <s v="Discount Applied"/>
    <s v="Other"/>
    <n v="1582"/>
  </r>
  <r>
    <n v="22804"/>
    <x v="0"/>
    <n v="0.1"/>
    <n v="7.31"/>
    <n v="0.49"/>
    <n v="3211"/>
    <s v="Jonathan Crabtree"/>
    <s v="Regular Air"/>
    <s v="Home Office"/>
    <s v="Office Supplies"/>
    <s v="Labels"/>
    <s v="Small Box"/>
    <x v="388"/>
    <n v="0.38"/>
    <s v="United States"/>
    <x v="2"/>
    <s v="Illinois"/>
    <s v="Addison"/>
    <n v="60101"/>
    <d v="2015-02-15T00:00:00"/>
    <d v="2015-02-16T00:00:00"/>
    <n v="55.020599999999995"/>
    <n v="12"/>
    <n v="79.739999999999995"/>
    <n v="91522"/>
    <s v="High"/>
    <s v="Low Risk"/>
    <s v="Discount Applied"/>
    <s v="Other"/>
    <n v="1337"/>
  </r>
  <r>
    <n v="22805"/>
    <x v="0"/>
    <n v="0.1"/>
    <n v="20.99"/>
    <n v="2.5"/>
    <n v="3211"/>
    <s v="Jonathan Crabtree"/>
    <s v="Regular Air"/>
    <s v="Home Office"/>
    <s v="Technology"/>
    <s v="Telephones and Communication"/>
    <s v="Wrap Bag"/>
    <x v="427"/>
    <n v="0.81"/>
    <s v="United States"/>
    <x v="2"/>
    <s v="Illinois"/>
    <s v="Addison"/>
    <n v="60101"/>
    <d v="2015-02-15T00:00:00"/>
    <d v="2015-02-16T00:00:00"/>
    <n v="-43.65504"/>
    <n v="23"/>
    <n v="392.45"/>
    <n v="91522"/>
    <s v="Low"/>
    <s v="Low Risk"/>
    <s v="Discount Applied"/>
    <s v="Other"/>
    <n v="722"/>
  </r>
  <r>
    <n v="23736"/>
    <x v="1"/>
    <n v="0.03"/>
    <n v="6.68"/>
    <n v="1.5"/>
    <n v="3221"/>
    <s v="Sean Pugh"/>
    <s v="Regular Air"/>
    <s v="Home Office"/>
    <s v="Office Supplies"/>
    <s v="Pens &amp; Art Supplies"/>
    <s v="Wrap Bag"/>
    <x v="685"/>
    <n v="0.48"/>
    <s v="United States"/>
    <x v="3"/>
    <s v="Florida"/>
    <s v="Sunrise"/>
    <n v="33322"/>
    <d v="2015-04-12T00:00:00"/>
    <d v="2015-04-13T00:00:00"/>
    <n v="-577.30400000000009"/>
    <n v="7"/>
    <n v="48.32"/>
    <n v="90815"/>
    <s v="Low"/>
    <s v="Low Risk"/>
    <s v="Discount Applied"/>
    <s v="Other"/>
    <n v="1545"/>
  </r>
  <r>
    <n v="25605"/>
    <x v="0"/>
    <n v="0.04"/>
    <n v="39.479999999999997"/>
    <n v="1.99"/>
    <n v="3222"/>
    <s v="Diane Lu"/>
    <s v="Express Air"/>
    <s v="Home Office"/>
    <s v="Technology"/>
    <s v="Computer Peripherals"/>
    <s v="Small Pack"/>
    <x v="246"/>
    <n v="0.54"/>
    <s v="United States"/>
    <x v="3"/>
    <s v="Florida"/>
    <s v="Tallahassee"/>
    <n v="32303"/>
    <d v="2015-03-19T00:00:00"/>
    <d v="2015-03-19T00:00:00"/>
    <n v="-1535.4864000000002"/>
    <n v="8"/>
    <n v="332.16"/>
    <n v="90814"/>
    <s v="Low"/>
    <s v="Low Risk"/>
    <s v="Discount Applied"/>
    <s v="Other"/>
    <n v="789"/>
  </r>
  <r>
    <n v="25606"/>
    <x v="0"/>
    <n v="0"/>
    <n v="8.1199999999999992"/>
    <n v="2.83"/>
    <n v="3222"/>
    <s v="Diane Lu"/>
    <s v="Regular Air"/>
    <s v="Home Office"/>
    <s v="Technology"/>
    <s v="Computer Peripherals"/>
    <s v="Small Pack"/>
    <x v="293"/>
    <n v="0.77"/>
    <s v="United States"/>
    <x v="3"/>
    <s v="Florida"/>
    <s v="Tallahassee"/>
    <n v="32303"/>
    <d v="2015-03-19T00:00:00"/>
    <d v="2015-03-20T00:00:00"/>
    <n v="-159.32"/>
    <n v="17"/>
    <n v="147.62"/>
    <n v="90814"/>
    <s v="Low"/>
    <s v="Low Risk"/>
    <s v="No Discount"/>
    <s v="Other"/>
    <n v="1091"/>
  </r>
  <r>
    <n v="19517"/>
    <x v="2"/>
    <n v="0.06"/>
    <n v="60.98"/>
    <n v="30"/>
    <n v="3224"/>
    <s v="Claudia White"/>
    <s v="Delivery Truck"/>
    <s v="Home Office"/>
    <s v="Furniture"/>
    <s v="Chairs &amp; Chairmats"/>
    <s v="Jumbo Drum"/>
    <x v="887"/>
    <n v="0.7"/>
    <s v="United States"/>
    <x v="3"/>
    <s v="Tennessee"/>
    <s v="Gallatin"/>
    <n v="37066"/>
    <d v="2015-04-01T00:00:00"/>
    <d v="2015-04-02T00:00:00"/>
    <n v="-74.088000000000008"/>
    <n v="2"/>
    <n v="125.9"/>
    <n v="86508"/>
    <s v="Low"/>
    <s v="Low Risk"/>
    <s v="Discount Applied"/>
    <s v="Other"/>
    <n v="1148"/>
  </r>
  <r>
    <n v="22291"/>
    <x v="1"/>
    <n v="0.1"/>
    <n v="208.16"/>
    <n v="68.02"/>
    <n v="3225"/>
    <s v="Robyn Crawford"/>
    <s v="Delivery Truck"/>
    <s v="Home Office"/>
    <s v="Office Supplies"/>
    <s v="Appliances"/>
    <s v="Jumbo Drum"/>
    <x v="888"/>
    <n v="0.57999999999999996"/>
    <s v="United States"/>
    <x v="3"/>
    <s v="Tennessee"/>
    <s v="Germantown"/>
    <n v="38138"/>
    <d v="2015-01-14T00:00:00"/>
    <d v="2015-01-14T00:00:00"/>
    <n v="-137.52199999999999"/>
    <n v="4"/>
    <n v="768.81"/>
    <n v="86507"/>
    <s v="Low"/>
    <s v="Low Risk"/>
    <s v="Discount Applied"/>
    <s v="Other"/>
    <n v="498"/>
  </r>
  <r>
    <n v="22292"/>
    <x v="1"/>
    <n v="7.0000000000000007E-2"/>
    <n v="90.48"/>
    <n v="19.989999999999998"/>
    <n v="3226"/>
    <s v="Arthur Gold"/>
    <s v="Regular Air"/>
    <s v="Home Office"/>
    <s v="Office Supplies"/>
    <s v="Envelopes"/>
    <s v="Small Box"/>
    <x v="634"/>
    <n v="0.4"/>
    <s v="United States"/>
    <x v="3"/>
    <s v="Tennessee"/>
    <s v="Hendersonville"/>
    <n v="37075"/>
    <d v="2015-01-14T00:00:00"/>
    <d v="2015-01-15T00:00:00"/>
    <n v="-11.815999999999999"/>
    <n v="2"/>
    <n v="183.39"/>
    <n v="86507"/>
    <s v="Low"/>
    <s v="Low Risk"/>
    <s v="Discount Applied"/>
    <s v="Other"/>
    <n v="1019"/>
  </r>
  <r>
    <n v="22293"/>
    <x v="1"/>
    <n v="0.01"/>
    <n v="9.48"/>
    <n v="7.29"/>
    <n v="3226"/>
    <s v="Arthur Gold"/>
    <s v="Express Air"/>
    <s v="Home Office"/>
    <s v="Furniture"/>
    <s v="Office Furnishings"/>
    <s v="Small Pack"/>
    <x v="2"/>
    <n v="0.45"/>
    <s v="United States"/>
    <x v="3"/>
    <s v="Tennessee"/>
    <s v="Hendersonville"/>
    <n v="37075"/>
    <d v="2015-01-14T00:00:00"/>
    <d v="2015-01-16T00:00:00"/>
    <n v="238.93379999999999"/>
    <n v="1"/>
    <n v="12.9"/>
    <n v="86507"/>
    <s v="High"/>
    <s v="Low Risk"/>
    <s v="Discount Applied"/>
    <s v="Other"/>
    <n v="1884"/>
  </r>
  <r>
    <n v="22294"/>
    <x v="1"/>
    <n v="0.02"/>
    <n v="4.28"/>
    <n v="0.94"/>
    <n v="3226"/>
    <s v="Arthur Gold"/>
    <s v="Regular Air"/>
    <s v="Home Office"/>
    <s v="Office Supplies"/>
    <s v="Pens &amp; Art Supplies"/>
    <s v="Wrap Bag"/>
    <x v="579"/>
    <n v="0.56000000000000005"/>
    <s v="United States"/>
    <x v="3"/>
    <s v="Tennessee"/>
    <s v="Hendersonville"/>
    <n v="37075"/>
    <d v="2015-01-14T00:00:00"/>
    <d v="2015-01-15T00:00:00"/>
    <n v="-105.126"/>
    <n v="4"/>
    <n v="17.89"/>
    <n v="86507"/>
    <s v="Low"/>
    <s v="Low Risk"/>
    <s v="Discount Applied"/>
    <s v="Other"/>
    <n v="1838"/>
  </r>
  <r>
    <n v="24343"/>
    <x v="3"/>
    <n v="0.06"/>
    <n v="22.24"/>
    <n v="1.99"/>
    <n v="3226"/>
    <s v="Arthur Gold"/>
    <s v="Regular Air"/>
    <s v="Home Office"/>
    <s v="Technology"/>
    <s v="Computer Peripherals"/>
    <s v="Small Pack"/>
    <x v="889"/>
    <n v="0.43"/>
    <s v="United States"/>
    <x v="3"/>
    <s v="Tennessee"/>
    <s v="Hendersonville"/>
    <n v="37075"/>
    <d v="2015-06-28T00:00:00"/>
    <d v="2015-06-30T00:00:00"/>
    <n v="95.387999999999991"/>
    <n v="12"/>
    <n v="255.88"/>
    <n v="86509"/>
    <s v="High"/>
    <s v="Low Risk"/>
    <s v="Discount Applied"/>
    <s v="Other"/>
    <n v="890"/>
  </r>
  <r>
    <n v="18940"/>
    <x v="1"/>
    <n v="0.01"/>
    <n v="24.95"/>
    <n v="2.99"/>
    <n v="3229"/>
    <s v="Sharon Kessler"/>
    <s v="Regular Air"/>
    <s v="Home Office"/>
    <s v="Office Supplies"/>
    <s v="Binders and Binder Accessories"/>
    <s v="Small Box"/>
    <x v="890"/>
    <n v="0.39"/>
    <s v="United States"/>
    <x v="2"/>
    <s v="Wisconsin"/>
    <s v="Superior"/>
    <n v="54880"/>
    <d v="2015-01-21T00:00:00"/>
    <d v="2015-01-22T00:00:00"/>
    <n v="261.38579999999996"/>
    <n v="15"/>
    <n v="378.82"/>
    <n v="87435"/>
    <s v="High"/>
    <s v="Low Risk"/>
    <s v="Discount Applied"/>
    <s v="Other"/>
    <n v="738"/>
  </r>
  <r>
    <n v="18941"/>
    <x v="1"/>
    <n v="0"/>
    <n v="15.98"/>
    <n v="8.99"/>
    <n v="3230"/>
    <s v="Monica Stuart"/>
    <s v="Regular Air"/>
    <s v="Home Office"/>
    <s v="Technology"/>
    <s v="Computer Peripherals"/>
    <s v="Small Pack"/>
    <x v="891"/>
    <n v="0.64"/>
    <s v="United States"/>
    <x v="2"/>
    <s v="Wisconsin"/>
    <s v="Waukesha"/>
    <n v="53186"/>
    <d v="2015-01-21T00:00:00"/>
    <d v="2015-01-23T00:00:00"/>
    <n v="-135.46"/>
    <n v="9"/>
    <n v="152.18"/>
    <n v="87435"/>
    <s v="Low"/>
    <s v="Low Risk"/>
    <s v="No Discount"/>
    <s v="Other"/>
    <n v="1075"/>
  </r>
  <r>
    <n v="19062"/>
    <x v="2"/>
    <n v="0.06"/>
    <n v="4.91"/>
    <n v="5.68"/>
    <n v="3230"/>
    <s v="Monica Stuart"/>
    <s v="Express Air"/>
    <s v="Home Office"/>
    <s v="Office Supplies"/>
    <s v="Binders and Binder Accessories"/>
    <s v="Small Box"/>
    <x v="500"/>
    <n v="0.36"/>
    <s v="United States"/>
    <x v="2"/>
    <s v="Wisconsin"/>
    <s v="Waukesha"/>
    <n v="53186"/>
    <d v="2015-06-13T00:00:00"/>
    <d v="2015-06-13T00:00:00"/>
    <n v="-31.68825"/>
    <n v="10"/>
    <n v="53.89"/>
    <n v="87436"/>
    <s v="Low"/>
    <s v="Low Risk"/>
    <s v="Discount Applied"/>
    <s v="Other"/>
    <n v="1505"/>
  </r>
  <r>
    <n v="19063"/>
    <x v="2"/>
    <n v="7.0000000000000007E-2"/>
    <n v="48.94"/>
    <n v="5.86"/>
    <n v="3230"/>
    <s v="Monica Stuart"/>
    <s v="Express Air"/>
    <s v="Home Office"/>
    <s v="Office Supplies"/>
    <s v="Paper"/>
    <s v="Small Box"/>
    <x v="892"/>
    <n v="0.35"/>
    <s v="United States"/>
    <x v="2"/>
    <s v="Wisconsin"/>
    <s v="Waukesha"/>
    <n v="53186"/>
    <d v="2015-06-13T00:00:00"/>
    <d v="2015-06-14T00:00:00"/>
    <n v="690.70379999999989"/>
    <n v="21"/>
    <n v="1001.02"/>
    <n v="87436"/>
    <s v="High"/>
    <s v="Low Risk"/>
    <s v="Discount Applied"/>
    <s v="Other"/>
    <n v="422"/>
  </r>
  <r>
    <n v="19179"/>
    <x v="4"/>
    <n v="0.06"/>
    <n v="115.99"/>
    <n v="5.92"/>
    <n v="3238"/>
    <s v="Kathleen P Bloom"/>
    <s v="Regular Air"/>
    <s v="Home Office"/>
    <s v="Technology"/>
    <s v="Telephones and Communication"/>
    <s v="Small Box"/>
    <x v="618"/>
    <n v="0.57999999999999996"/>
    <s v="United States"/>
    <x v="0"/>
    <s v="Oregon"/>
    <s v="Corvallis"/>
    <n v="97330"/>
    <d v="2015-06-04T00:00:00"/>
    <d v="2015-06-06T00:00:00"/>
    <n v="-13.068000000000001"/>
    <n v="5"/>
    <n v="495.82"/>
    <n v="89564"/>
    <s v="Low"/>
    <s v="Low Risk"/>
    <s v="Discount Applied"/>
    <s v="Other"/>
    <n v="646"/>
  </r>
  <r>
    <n v="23084"/>
    <x v="0"/>
    <n v="0"/>
    <n v="7.28"/>
    <n v="3.52"/>
    <n v="3243"/>
    <s v="Marlene Phillips"/>
    <s v="Regular Air"/>
    <s v="Home Office"/>
    <s v="Technology"/>
    <s v="Computer Peripherals"/>
    <s v="Small Pack"/>
    <x v="893"/>
    <n v="0.68"/>
    <s v="United States"/>
    <x v="1"/>
    <s v="Connecticut"/>
    <s v="Bristol"/>
    <n v="6010"/>
    <d v="2015-06-10T00:00:00"/>
    <d v="2015-06-10T00:00:00"/>
    <n v="-25.103999999999999"/>
    <n v="3"/>
    <n v="24.44"/>
    <n v="88329"/>
    <s v="Low"/>
    <s v="Low Risk"/>
    <s v="No Discount"/>
    <s v="Other"/>
    <n v="1775"/>
  </r>
  <r>
    <n v="23267"/>
    <x v="4"/>
    <n v="0.06"/>
    <n v="5.18"/>
    <n v="2.04"/>
    <n v="3246"/>
    <s v="Wanda Harris"/>
    <s v="Regular Air"/>
    <s v="Home Office"/>
    <s v="Office Supplies"/>
    <s v="Paper"/>
    <s v="Wrap Bag"/>
    <x v="43"/>
    <n v="0.36"/>
    <s v="United States"/>
    <x v="1"/>
    <s v="New Hampshire"/>
    <s v="Hudson"/>
    <n v="3051"/>
    <d v="2015-04-01T00:00:00"/>
    <d v="2015-04-01T00:00:00"/>
    <n v="1.9504000000000001"/>
    <n v="4"/>
    <n v="21.86"/>
    <n v="88330"/>
    <s v="High"/>
    <s v="Low Risk"/>
    <s v="Discount Applied"/>
    <s v="Other"/>
    <n v="1792"/>
  </r>
  <r>
    <n v="18265"/>
    <x v="0"/>
    <n v="7.0000000000000007E-2"/>
    <n v="2.78"/>
    <n v="1.49"/>
    <n v="3248"/>
    <s v="Earl Donnelly"/>
    <s v="Regular Air"/>
    <s v="Home Office"/>
    <s v="Office Supplies"/>
    <s v="Binders and Binder Accessories"/>
    <s v="Small Box"/>
    <x v="272"/>
    <n v="0.36"/>
    <s v="United States"/>
    <x v="3"/>
    <s v="Louisiana"/>
    <s v="Slidell"/>
    <n v="70458"/>
    <d v="2015-05-07T00:00:00"/>
    <d v="2015-05-08T00:00:00"/>
    <n v="-340.53109999999998"/>
    <n v="17"/>
    <n v="47.12"/>
    <n v="87297"/>
    <s v="Low"/>
    <s v="Low Risk"/>
    <s v="Discount Applied"/>
    <s v="Other"/>
    <n v="1555"/>
  </r>
  <r>
    <n v="25820"/>
    <x v="0"/>
    <n v="0.03"/>
    <n v="42.8"/>
    <n v="2.99"/>
    <n v="3249"/>
    <s v="Nicole Goldstein"/>
    <s v="Regular Air"/>
    <s v="Home Office"/>
    <s v="Office Supplies"/>
    <s v="Binders and Binder Accessories"/>
    <s v="Small Box"/>
    <x v="894"/>
    <n v="0.36"/>
    <s v="United States"/>
    <x v="1"/>
    <s v="Maryland"/>
    <s v="Annapolis"/>
    <n v="21403"/>
    <d v="2015-05-23T00:00:00"/>
    <d v="2015-05-24T00:00:00"/>
    <n v="462.92099999999994"/>
    <n v="16"/>
    <n v="670.9"/>
    <n v="87298"/>
    <s v="High"/>
    <s v="Low Risk"/>
    <s v="Discount Applied"/>
    <s v="Other"/>
    <n v="541"/>
  </r>
  <r>
    <n v="5511"/>
    <x v="2"/>
    <n v="0.02"/>
    <n v="5.28"/>
    <n v="6.26"/>
    <n v="3251"/>
    <s v="Peter Brooks"/>
    <s v="Regular Air"/>
    <s v="Home Office"/>
    <s v="Office Supplies"/>
    <s v="Paper"/>
    <s v="Small Box"/>
    <x v="489"/>
    <n v="0.4"/>
    <s v="United States"/>
    <x v="1"/>
    <s v="New York"/>
    <s v="New York City"/>
    <n v="10112"/>
    <d v="2015-06-11T00:00:00"/>
    <d v="2015-06-12T00:00:00"/>
    <n v="-131.16"/>
    <n v="76"/>
    <n v="412.72"/>
    <n v="39076"/>
    <s v="Low"/>
    <s v="Low Risk"/>
    <s v="Discount Applied"/>
    <s v="Other"/>
    <n v="707"/>
  </r>
  <r>
    <n v="23324"/>
    <x v="2"/>
    <n v="0.01"/>
    <n v="11.34"/>
    <n v="5.01"/>
    <n v="3252"/>
    <s v="Milton Harrell"/>
    <s v="Regular Air"/>
    <s v="Home Office"/>
    <s v="Office Supplies"/>
    <s v="Paper"/>
    <s v="Small Box"/>
    <x v="195"/>
    <n v="0.36"/>
    <s v="United States"/>
    <x v="1"/>
    <s v="New York"/>
    <s v="Rotterdam"/>
    <n v="12306"/>
    <d v="2015-03-30T00:00:00"/>
    <d v="2015-04-01T00:00:00"/>
    <n v="-11.83"/>
    <n v="1"/>
    <n v="14.52"/>
    <n v="87296"/>
    <s v="Low"/>
    <s v="Low Risk"/>
    <s v="Discount Applied"/>
    <s v="Other"/>
    <n v="1872"/>
  </r>
  <r>
    <n v="23511"/>
    <x v="2"/>
    <n v="0.02"/>
    <n v="5.28"/>
    <n v="6.26"/>
    <n v="3252"/>
    <s v="Milton Harrell"/>
    <s v="Regular Air"/>
    <s v="Home Office"/>
    <s v="Office Supplies"/>
    <s v="Paper"/>
    <s v="Small Box"/>
    <x v="489"/>
    <n v="0.4"/>
    <s v="United States"/>
    <x v="1"/>
    <s v="New York"/>
    <s v="Rotterdam"/>
    <n v="12306"/>
    <d v="2015-06-11T00:00:00"/>
    <d v="2015-06-12T00:00:00"/>
    <n v="-65.58"/>
    <n v="19"/>
    <n v="103.18"/>
    <n v="87299"/>
    <s v="Low"/>
    <s v="Low Risk"/>
    <s v="Discount Applied"/>
    <s v="Other"/>
    <n v="1221"/>
  </r>
  <r>
    <n v="21046"/>
    <x v="2"/>
    <n v="0.06"/>
    <n v="47.98"/>
    <n v="3.61"/>
    <n v="3255"/>
    <s v="Maureen Whitley"/>
    <s v="Regular Air"/>
    <s v="Home Office"/>
    <s v="Technology"/>
    <s v="Computer Peripherals"/>
    <s v="Small Pack"/>
    <x v="367"/>
    <n v="0.71"/>
    <s v="United States"/>
    <x v="3"/>
    <s v="Florida"/>
    <s v="Tamarac"/>
    <n v="33319"/>
    <d v="2015-02-18T00:00:00"/>
    <d v="2015-02-20T00:00:00"/>
    <n v="596.80799999999999"/>
    <n v="2"/>
    <n v="97.96"/>
    <n v="90488"/>
    <s v="High"/>
    <s v="Low Risk"/>
    <s v="Discount Applied"/>
    <s v="Other"/>
    <n v="1252"/>
  </r>
  <r>
    <n v="18728"/>
    <x v="1"/>
    <n v="0.01"/>
    <n v="349.45"/>
    <n v="60"/>
    <n v="3257"/>
    <s v="Sharon Marcus"/>
    <s v="Delivery Truck"/>
    <s v="Home Office"/>
    <s v="Furniture"/>
    <s v="Tables"/>
    <s v="Jumbo Drum"/>
    <x v="356"/>
    <m/>
    <s v="United States"/>
    <x v="0"/>
    <s v="Washington"/>
    <s v="Longview"/>
    <n v="98632"/>
    <d v="2015-05-26T00:00:00"/>
    <d v="2015-05-27T00:00:00"/>
    <n v="3739.3928999999998"/>
    <n v="15"/>
    <n v="5419.41"/>
    <n v="88825"/>
    <s v="High"/>
    <s v="High Risk"/>
    <s v="Discount Applied"/>
    <s v="Other"/>
    <n v="84"/>
  </r>
  <r>
    <n v="21852"/>
    <x v="3"/>
    <n v="0"/>
    <n v="25.38"/>
    <n v="8.99"/>
    <n v="3257"/>
    <s v="Sharon Marcus"/>
    <s v="Regular Air"/>
    <s v="Home Office"/>
    <s v="Furniture"/>
    <s v="Office Furnishings"/>
    <s v="Small Pack"/>
    <x v="268"/>
    <n v="0.5"/>
    <s v="United States"/>
    <x v="0"/>
    <s v="Washington"/>
    <s v="Longview"/>
    <n v="98632"/>
    <d v="2015-05-13T00:00:00"/>
    <d v="2015-05-15T00:00:00"/>
    <n v="470.33799999999997"/>
    <n v="26"/>
    <n v="700.41"/>
    <n v="88826"/>
    <s v="High"/>
    <s v="Low Risk"/>
    <s v="No Discount"/>
    <s v="High Profit Non-Standard Shipping"/>
    <n v="530"/>
  </r>
  <r>
    <n v="23010"/>
    <x v="1"/>
    <n v="0.02"/>
    <n v="55.94"/>
    <n v="6.55"/>
    <n v="3258"/>
    <s v="Gretchen Best Wilkins"/>
    <s v="Regular Air"/>
    <s v="Home Office"/>
    <s v="Technology"/>
    <s v="Computer Peripherals"/>
    <s v="Small Box"/>
    <x v="420"/>
    <n v="0.68"/>
    <s v="United States"/>
    <x v="0"/>
    <s v="Washington"/>
    <s v="Lynnwood"/>
    <n v="98037"/>
    <d v="2015-03-21T00:00:00"/>
    <d v="2015-03-23T00:00:00"/>
    <n v="401.85"/>
    <n v="11"/>
    <n v="646.88"/>
    <n v="88824"/>
    <s v="High"/>
    <s v="Low Risk"/>
    <s v="Discount Applied"/>
    <s v="Other"/>
    <n v="556"/>
  </r>
  <r>
    <n v="22576"/>
    <x v="1"/>
    <n v="7.0000000000000007E-2"/>
    <n v="105.34"/>
    <n v="24.49"/>
    <n v="3261"/>
    <s v="Steven Long"/>
    <s v="Express Air"/>
    <s v="Home Office"/>
    <s v="Furniture"/>
    <s v="Office Furnishings"/>
    <s v="Large Box"/>
    <x v="828"/>
    <n v="0.61"/>
    <s v="United States"/>
    <x v="2"/>
    <s v="Michigan"/>
    <s v="Adrian"/>
    <n v="49221"/>
    <d v="2015-06-25T00:00:00"/>
    <d v="2015-06-26T00:00:00"/>
    <n v="710.67239999999993"/>
    <n v="10"/>
    <n v="1029.96"/>
    <n v="90296"/>
    <s v="High"/>
    <s v="Low Risk"/>
    <s v="Discount Applied"/>
    <s v="Other"/>
    <n v="414"/>
  </r>
  <r>
    <n v="19214"/>
    <x v="3"/>
    <n v="0.04"/>
    <n v="9.99"/>
    <n v="11.59"/>
    <n v="3264"/>
    <s v="Becky Puckett"/>
    <s v="Regular Air"/>
    <s v="Home Office"/>
    <s v="Office Supplies"/>
    <s v="Paper"/>
    <s v="Small Box"/>
    <x v="655"/>
    <n v="0.4"/>
    <s v="United States"/>
    <x v="0"/>
    <s v="California"/>
    <s v="Eureka"/>
    <n v="95501"/>
    <d v="2015-05-19T00:00:00"/>
    <d v="2015-05-21T00:00:00"/>
    <n v="-92.32"/>
    <n v="5"/>
    <n v="52.09"/>
    <n v="89835"/>
    <s v="Low"/>
    <s v="Low Risk"/>
    <s v="Discount Applied"/>
    <s v="Other"/>
    <n v="1521"/>
  </r>
  <r>
    <n v="21459"/>
    <x v="2"/>
    <n v="0"/>
    <n v="122.99"/>
    <n v="70.2"/>
    <n v="3266"/>
    <s v="Edgar Kumar"/>
    <s v="Delivery Truck"/>
    <s v="Home Office"/>
    <s v="Furniture"/>
    <s v="Chairs &amp; Chairmats"/>
    <s v="Jumbo Drum"/>
    <x v="36"/>
    <n v="0.74"/>
    <s v="United States"/>
    <x v="1"/>
    <s v="Maine"/>
    <s v="Sanford"/>
    <n v="4073"/>
    <d v="2015-01-28T00:00:00"/>
    <d v="2015-01-29T00:00:00"/>
    <n v="-1764.29"/>
    <n v="14"/>
    <n v="1794.88"/>
    <n v="89836"/>
    <s v="Low"/>
    <s v="Low Risk"/>
    <s v="No Discount"/>
    <s v="Other"/>
    <n v="273"/>
  </r>
  <r>
    <n v="21458"/>
    <x v="2"/>
    <n v="0.01"/>
    <n v="60.97"/>
    <n v="4.5"/>
    <n v="3269"/>
    <s v="Billie Stern"/>
    <s v="Express Air"/>
    <s v="Home Office"/>
    <s v="Office Supplies"/>
    <s v="Appliances"/>
    <s v="Small Box"/>
    <x v="714"/>
    <n v="0.56000000000000005"/>
    <s v="United States"/>
    <x v="1"/>
    <s v="New Jersey"/>
    <s v="North Plainfield"/>
    <n v="7060"/>
    <d v="2015-01-28T00:00:00"/>
    <d v="2015-01-30T00:00:00"/>
    <n v="527.87759999999992"/>
    <n v="12"/>
    <n v="765.04"/>
    <n v="89836"/>
    <s v="High"/>
    <s v="Low Risk"/>
    <s v="Discount Applied"/>
    <s v="Other"/>
    <n v="500"/>
  </r>
  <r>
    <n v="19047"/>
    <x v="4"/>
    <n v="0.02"/>
    <n v="13.48"/>
    <n v="4.51"/>
    <n v="3275"/>
    <s v="Tamara Dickinson"/>
    <s v="Regular Air"/>
    <s v="Home Office"/>
    <s v="Office Supplies"/>
    <s v="Storage &amp; Organization"/>
    <s v="Small Box"/>
    <x v="804"/>
    <n v="0.59"/>
    <s v="United States"/>
    <x v="0"/>
    <s v="Washington"/>
    <s v="Mount Vernon"/>
    <n v="98273"/>
    <d v="2015-03-21T00:00:00"/>
    <d v="2015-03-23T00:00:00"/>
    <n v="34.520000000000003"/>
    <n v="9"/>
    <n v="127.12"/>
    <n v="86233"/>
    <s v="High"/>
    <s v="Low Risk"/>
    <s v="Discount Applied"/>
    <s v="Other"/>
    <n v="1145"/>
  </r>
  <r>
    <n v="19232"/>
    <x v="4"/>
    <n v="0.04"/>
    <n v="449.99"/>
    <n v="24.49"/>
    <n v="3275"/>
    <s v="Tamara Dickinson"/>
    <s v="Regular Air"/>
    <s v="Home Office"/>
    <s v="Technology"/>
    <s v="Copiers and Fax"/>
    <s v="Large Box"/>
    <x v="895"/>
    <n v="0.52"/>
    <s v="United States"/>
    <x v="0"/>
    <s v="Washington"/>
    <s v="Mount Vernon"/>
    <n v="98273"/>
    <d v="2015-01-01T00:00:00"/>
    <d v="2015-01-05T00:00:00"/>
    <n v="3576.8840999999998"/>
    <n v="12"/>
    <n v="5183.8900000000003"/>
    <n v="86234"/>
    <s v="High"/>
    <s v="Low Risk"/>
    <s v="Discount Applied"/>
    <s v="Other"/>
    <n v="90"/>
  </r>
  <r>
    <n v="19233"/>
    <x v="4"/>
    <n v="0.01"/>
    <n v="5.84"/>
    <n v="1.2"/>
    <n v="3275"/>
    <s v="Tamara Dickinson"/>
    <s v="Regular Air"/>
    <s v="Home Office"/>
    <s v="Office Supplies"/>
    <s v="Pens &amp; Art Supplies"/>
    <s v="Wrap Bag"/>
    <x v="469"/>
    <n v="0.55000000000000004"/>
    <s v="United States"/>
    <x v="0"/>
    <s v="Washington"/>
    <s v="Mount Vernon"/>
    <n v="98273"/>
    <d v="2015-01-01T00:00:00"/>
    <d v="2015-01-10T00:00:00"/>
    <n v="20.38"/>
    <n v="6"/>
    <n v="36.090000000000003"/>
    <n v="86234"/>
    <s v="High"/>
    <s v="Low Risk"/>
    <s v="Discount Applied"/>
    <s v="Other"/>
    <n v="1653"/>
  </r>
  <r>
    <n v="20039"/>
    <x v="0"/>
    <n v="0.06"/>
    <n v="89.83"/>
    <n v="35"/>
    <n v="3279"/>
    <s v="Ricky Allred"/>
    <s v="Regular Air"/>
    <s v="Home Office"/>
    <s v="Office Supplies"/>
    <s v="Storage &amp; Organization"/>
    <s v="Large Box"/>
    <x v="896"/>
    <n v="0.83"/>
    <s v="United States"/>
    <x v="3"/>
    <s v="South Carolina"/>
    <s v="Columbia"/>
    <n v="29203"/>
    <d v="2015-04-06T00:00:00"/>
    <d v="2015-04-08T00:00:00"/>
    <n v="31.11"/>
    <n v="4"/>
    <n v="366.26"/>
    <n v="90766"/>
    <s v="High"/>
    <s v="Low Risk"/>
    <s v="Discount Applied"/>
    <s v="Other"/>
    <n v="753"/>
  </r>
  <r>
    <n v="20040"/>
    <x v="0"/>
    <n v="0.1"/>
    <n v="13.43"/>
    <n v="5.5"/>
    <n v="3279"/>
    <s v="Ricky Allred"/>
    <s v="Regular Air"/>
    <s v="Home Office"/>
    <s v="Office Supplies"/>
    <s v="Storage &amp; Organization"/>
    <s v="Small Box"/>
    <x v="599"/>
    <n v="0.56999999999999995"/>
    <s v="United States"/>
    <x v="3"/>
    <s v="South Carolina"/>
    <s v="Columbia"/>
    <n v="29203"/>
    <d v="2015-04-06T00:00:00"/>
    <d v="2015-04-08T00:00:00"/>
    <n v="358.29539999999997"/>
    <n v="12"/>
    <n v="157.99"/>
    <n v="90766"/>
    <s v="High"/>
    <s v="Low Risk"/>
    <s v="Discount Applied"/>
    <s v="Other"/>
    <n v="1063"/>
  </r>
  <r>
    <n v="20041"/>
    <x v="0"/>
    <n v="0.01"/>
    <n v="125.99"/>
    <n v="7.69"/>
    <n v="3279"/>
    <s v="Ricky Allred"/>
    <s v="Regular Air"/>
    <s v="Home Office"/>
    <s v="Technology"/>
    <s v="Telephones and Communication"/>
    <s v="Small Box"/>
    <x v="442"/>
    <n v="0.57999999999999996"/>
    <s v="United States"/>
    <x v="3"/>
    <s v="South Carolina"/>
    <s v="Columbia"/>
    <n v="29203"/>
    <d v="2015-04-06T00:00:00"/>
    <d v="2015-04-06T00:00:00"/>
    <n v="8.3219999999999992"/>
    <n v="11"/>
    <n v="1212.8800000000001"/>
    <n v="90766"/>
    <s v="High"/>
    <s v="Low Risk"/>
    <s v="Discount Applied"/>
    <s v="Other"/>
    <n v="369"/>
  </r>
  <r>
    <n v="21620"/>
    <x v="3"/>
    <n v="0.01"/>
    <n v="45.99"/>
    <n v="4.99"/>
    <n v="3279"/>
    <s v="Ricky Allred"/>
    <s v="Regular Air"/>
    <s v="Home Office"/>
    <s v="Technology"/>
    <s v="Telephones and Communication"/>
    <s v="Small Box"/>
    <x v="402"/>
    <n v="0.56000000000000005"/>
    <s v="United States"/>
    <x v="3"/>
    <s v="South Carolina"/>
    <s v="Columbia"/>
    <n v="29203"/>
    <d v="2015-03-14T00:00:00"/>
    <d v="2015-03-16T00:00:00"/>
    <n v="24.018000000000001"/>
    <n v="3"/>
    <n v="125.19"/>
    <n v="90767"/>
    <s v="High"/>
    <s v="Low Risk"/>
    <s v="Discount Applied"/>
    <s v="Other"/>
    <n v="1151"/>
  </r>
  <r>
    <n v="23022"/>
    <x v="2"/>
    <n v="0.05"/>
    <n v="363.25"/>
    <n v="19.989999999999998"/>
    <n v="3283"/>
    <s v="William Woodard"/>
    <s v="Express Air"/>
    <s v="Home Office"/>
    <s v="Office Supplies"/>
    <s v="Appliances"/>
    <s v="Small Box"/>
    <x v="451"/>
    <n v="0.56999999999999995"/>
    <s v="United States"/>
    <x v="3"/>
    <s v="Florida"/>
    <s v="Kendall"/>
    <n v="33156"/>
    <d v="2015-04-21T00:00:00"/>
    <d v="2015-04-21T00:00:00"/>
    <n v="-269.75549999999998"/>
    <n v="5"/>
    <n v="1867.04"/>
    <n v="90752"/>
    <s v="Low"/>
    <s v="Low Risk"/>
    <s v="Discount Applied"/>
    <s v="Other"/>
    <n v="259"/>
  </r>
  <r>
    <n v="23211"/>
    <x v="0"/>
    <n v="0.03"/>
    <n v="17.48"/>
    <n v="1.99"/>
    <n v="3283"/>
    <s v="William Woodard"/>
    <s v="Regular Air"/>
    <s v="Home Office"/>
    <s v="Technology"/>
    <s v="Computer Peripherals"/>
    <s v="Small Pack"/>
    <x v="121"/>
    <n v="0.45"/>
    <s v="United States"/>
    <x v="3"/>
    <s v="Florida"/>
    <s v="Kendall"/>
    <n v="33156"/>
    <d v="2015-05-10T00:00:00"/>
    <d v="2015-05-11T00:00:00"/>
    <n v="710.80739999999992"/>
    <n v="31"/>
    <n v="537.79999999999995"/>
    <n v="90753"/>
    <s v="High"/>
    <s v="Low Risk"/>
    <s v="Discount Applied"/>
    <s v="Other"/>
    <n v="621"/>
  </r>
  <r>
    <n v="26141"/>
    <x v="0"/>
    <n v="0.05"/>
    <n v="19.23"/>
    <n v="6.15"/>
    <n v="3284"/>
    <s v="Michael Shaffer"/>
    <s v="Express Air"/>
    <s v="Home Office"/>
    <s v="Furniture"/>
    <s v="Office Furnishings"/>
    <s v="Small Pack"/>
    <x v="159"/>
    <n v="0.44"/>
    <s v="United States"/>
    <x v="3"/>
    <s v="Florida"/>
    <s v="Kissimmee"/>
    <n v="34741"/>
    <d v="2015-02-20T00:00:00"/>
    <d v="2015-02-22T00:00:00"/>
    <n v="-2133.2780000000002"/>
    <n v="6"/>
    <n v="119.78"/>
    <n v="90751"/>
    <s v="Low"/>
    <s v="Low Risk"/>
    <s v="Discount Applied"/>
    <s v="Other"/>
    <n v="1171"/>
  </r>
  <r>
    <n v="20350"/>
    <x v="1"/>
    <n v="0.06"/>
    <n v="1.7"/>
    <n v="1.99"/>
    <n v="3285"/>
    <s v="Ricky Garner"/>
    <s v="Regular Air"/>
    <s v="Home Office"/>
    <s v="Technology"/>
    <s v="Computer Peripherals"/>
    <s v="Small Pack"/>
    <x v="286"/>
    <n v="0.51"/>
    <s v="United States"/>
    <x v="3"/>
    <s v="Virginia"/>
    <s v="Herndon"/>
    <n v="20170"/>
    <d v="2015-01-06T00:00:00"/>
    <d v="2015-01-07T00:00:00"/>
    <n v="80.071200000000005"/>
    <n v="7"/>
    <n v="12.15"/>
    <n v="90750"/>
    <s v="High"/>
    <s v="Low Risk"/>
    <s v="Discount Applied"/>
    <s v="Other"/>
    <n v="1887"/>
  </r>
  <r>
    <n v="20351"/>
    <x v="1"/>
    <n v="0.01"/>
    <n v="30.98"/>
    <n v="5.09"/>
    <n v="3285"/>
    <s v="Ricky Garner"/>
    <s v="Regular Air"/>
    <s v="Home Office"/>
    <s v="Office Supplies"/>
    <s v="Paper"/>
    <s v="Small Box"/>
    <x v="897"/>
    <n v="0.4"/>
    <s v="United States"/>
    <x v="3"/>
    <s v="Virginia"/>
    <s v="Herndon"/>
    <n v="20170"/>
    <d v="2015-01-06T00:00:00"/>
    <d v="2015-01-08T00:00:00"/>
    <n v="896.40599999999995"/>
    <n v="9"/>
    <n v="288.42"/>
    <n v="90750"/>
    <s v="High"/>
    <s v="Low Risk"/>
    <s v="Discount Applied"/>
    <s v="Other"/>
    <n v="835"/>
  </r>
  <r>
    <n v="21567"/>
    <x v="4"/>
    <n v="0.08"/>
    <n v="30.56"/>
    <n v="2.99"/>
    <n v="3287"/>
    <s v="Mary Norman"/>
    <s v="Regular Air"/>
    <s v="Home Office"/>
    <s v="Office Supplies"/>
    <s v="Binders and Binder Accessories"/>
    <s v="Small Box"/>
    <x v="823"/>
    <n v="0.35"/>
    <s v="United States"/>
    <x v="0"/>
    <s v="California"/>
    <s v="Granite Bay"/>
    <n v="95746"/>
    <d v="2015-05-25T00:00:00"/>
    <d v="2015-05-27T00:00:00"/>
    <n v="352.87979999999999"/>
    <n v="17"/>
    <n v="511.42"/>
    <n v="89897"/>
    <s v="High"/>
    <s v="Low Risk"/>
    <s v="Discount Applied"/>
    <s v="Other"/>
    <n v="638"/>
  </r>
  <r>
    <n v="23198"/>
    <x v="4"/>
    <n v="0.04"/>
    <n v="33.89"/>
    <n v="5.0999999999999996"/>
    <n v="3303"/>
    <s v="Carole Creech"/>
    <s v="Regular Air"/>
    <s v="Home Office"/>
    <s v="Office Supplies"/>
    <s v="Storage &amp; Organization"/>
    <s v="Small Box"/>
    <x v="867"/>
    <n v="0.6"/>
    <s v="United States"/>
    <x v="3"/>
    <s v="Florida"/>
    <s v="Lake Worth"/>
    <n v="33461"/>
    <d v="2015-01-07T00:00:00"/>
    <d v="2015-01-12T00:00:00"/>
    <n v="68.675999999999988"/>
    <n v="6"/>
    <n v="200.64"/>
    <n v="87795"/>
    <s v="High"/>
    <s v="Low Risk"/>
    <s v="Discount Applied"/>
    <s v="Other"/>
    <n v="984"/>
  </r>
  <r>
    <n v="20447"/>
    <x v="3"/>
    <n v="0.06"/>
    <n v="11.33"/>
    <n v="6.12"/>
    <n v="3306"/>
    <s v="Claire Warren"/>
    <s v="Regular Air"/>
    <s v="Home Office"/>
    <s v="Office Supplies"/>
    <s v="Appliances"/>
    <s v="Medium Box"/>
    <x v="720"/>
    <n v="0.42"/>
    <s v="United States"/>
    <x v="1"/>
    <s v="Connecticut"/>
    <s v="New London"/>
    <n v="6320"/>
    <d v="2015-04-01T00:00:00"/>
    <d v="2015-04-03T00:00:00"/>
    <n v="-15.92"/>
    <n v="1"/>
    <n v="17.62"/>
    <n v="90461"/>
    <s v="Low"/>
    <s v="Low Risk"/>
    <s v="Discount Applied"/>
    <s v="Other"/>
    <n v="1841"/>
  </r>
  <r>
    <n v="22732"/>
    <x v="4"/>
    <n v="7.0000000000000007E-2"/>
    <n v="16.739999999999998"/>
    <n v="7.04"/>
    <n v="3307"/>
    <s v="Edwin Blackburn"/>
    <s v="Regular Air"/>
    <s v="Home Office"/>
    <s v="Office Supplies"/>
    <s v="Storage &amp; Organization"/>
    <s v="Small Box"/>
    <x v="898"/>
    <n v="0.81"/>
    <s v="United States"/>
    <x v="1"/>
    <s v="Massachusetts"/>
    <s v="Agawam"/>
    <n v="1001"/>
    <d v="2015-01-26T00:00:00"/>
    <d v="2015-02-02T00:00:00"/>
    <n v="-114.2"/>
    <n v="5"/>
    <n v="80.58"/>
    <n v="90462"/>
    <s v="Low"/>
    <s v="Low Risk"/>
    <s v="Discount Applied"/>
    <s v="Other"/>
    <n v="1331"/>
  </r>
  <r>
    <n v="23451"/>
    <x v="2"/>
    <n v="0.1"/>
    <n v="6.64"/>
    <n v="54.95"/>
    <n v="3309"/>
    <s v="Edwin Chung"/>
    <s v="Regular Air"/>
    <s v="Home Office"/>
    <s v="Furniture"/>
    <s v="Office Furnishings"/>
    <s v="Small Pack"/>
    <x v="899"/>
    <n v="0.37"/>
    <s v="United States"/>
    <x v="1"/>
    <s v="Massachusetts"/>
    <s v="Natick"/>
    <n v="1760"/>
    <d v="2015-03-24T00:00:00"/>
    <d v="2015-03-26T00:00:00"/>
    <n v="-25"/>
    <n v="4"/>
    <n v="25.31"/>
    <n v="90460"/>
    <s v="Low"/>
    <s v="Low Risk"/>
    <s v="Discount Applied"/>
    <s v="Other"/>
    <n v="1766"/>
  </r>
  <r>
    <n v="23452"/>
    <x v="2"/>
    <n v="0.05"/>
    <n v="90.48"/>
    <n v="19.989999999999998"/>
    <n v="3310"/>
    <s v="Tiffany Grossman Hardin"/>
    <s v="Regular Air"/>
    <s v="Home Office"/>
    <s v="Office Supplies"/>
    <s v="Envelopes"/>
    <s v="Small Box"/>
    <x v="634"/>
    <n v="0.4"/>
    <s v="United States"/>
    <x v="1"/>
    <s v="Massachusetts"/>
    <s v="Sandwich"/>
    <n v="2563"/>
    <d v="2015-03-24T00:00:00"/>
    <d v="2015-03-25T00:00:00"/>
    <n v="255.14819999999997"/>
    <n v="4"/>
    <n v="369.78"/>
    <n v="90460"/>
    <s v="High"/>
    <s v="Low Risk"/>
    <s v="Discount Applied"/>
    <s v="Other"/>
    <n v="749"/>
  </r>
  <r>
    <n v="22734"/>
    <x v="4"/>
    <n v="0.06"/>
    <n v="6.45"/>
    <n v="1.34"/>
    <n v="3311"/>
    <s v="Jackie Flynn"/>
    <s v="Regular Air"/>
    <s v="Home Office"/>
    <s v="Office Supplies"/>
    <s v="Paper"/>
    <s v="Wrap Bag"/>
    <x v="858"/>
    <n v="0.36"/>
    <s v="United States"/>
    <x v="1"/>
    <s v="Massachusetts"/>
    <s v="Winchester"/>
    <n v="1890"/>
    <d v="2015-01-26T00:00:00"/>
    <d v="2015-01-31T00:00:00"/>
    <n v="39.426600000000001"/>
    <n v="9"/>
    <n v="57.14"/>
    <n v="90462"/>
    <s v="High"/>
    <s v="Low Risk"/>
    <s v="Discount Applied"/>
    <s v="Other"/>
    <n v="1479"/>
  </r>
  <r>
    <n v="22733"/>
    <x v="4"/>
    <n v="0.05"/>
    <n v="122.99"/>
    <n v="70.2"/>
    <n v="3314"/>
    <s v="Billy Hale"/>
    <s v="Delivery Truck"/>
    <s v="Home Office"/>
    <s v="Furniture"/>
    <s v="Chairs &amp; Chairmats"/>
    <s v="Jumbo Drum"/>
    <x v="36"/>
    <n v="0.74"/>
    <s v="United States"/>
    <x v="1"/>
    <s v="New Jersey"/>
    <s v="Fort Lee"/>
    <n v="7024"/>
    <d v="2015-01-26T00:00:00"/>
    <d v="2015-01-30T00:00:00"/>
    <n v="-722.23"/>
    <n v="4"/>
    <n v="498.31"/>
    <n v="90462"/>
    <s v="Low"/>
    <s v="Low Risk"/>
    <s v="Discount Applied"/>
    <s v="Other"/>
    <n v="644"/>
  </r>
  <r>
    <n v="19422"/>
    <x v="4"/>
    <n v="0.03"/>
    <n v="20.98"/>
    <n v="1.49"/>
    <n v="3319"/>
    <s v="Marlene Davidson"/>
    <s v="Regular Air"/>
    <s v="Home Office"/>
    <s v="Office Supplies"/>
    <s v="Binders and Binder Accessories"/>
    <s v="Small Box"/>
    <x v="546"/>
    <n v="0.35"/>
    <s v="United States"/>
    <x v="3"/>
    <s v="Tennessee"/>
    <s v="Hendersonville"/>
    <n v="37075"/>
    <d v="2015-05-21T00:00:00"/>
    <d v="2015-05-21T00:00:00"/>
    <n v="30.023999999999997"/>
    <n v="20"/>
    <n v="431.43"/>
    <n v="90104"/>
    <s v="High"/>
    <s v="Low Risk"/>
    <s v="Discount Applied"/>
    <s v="Other"/>
    <n v="694"/>
  </r>
  <r>
    <n v="20203"/>
    <x v="1"/>
    <n v="0.08"/>
    <n v="3.28"/>
    <n v="3.97"/>
    <n v="3320"/>
    <s v="Alicia Maynard"/>
    <s v="Regular Air"/>
    <s v="Home Office"/>
    <s v="Office Supplies"/>
    <s v="Pens &amp; Art Supplies"/>
    <s v="Wrap Bag"/>
    <x v="623"/>
    <n v="0.56000000000000005"/>
    <s v="United States"/>
    <x v="3"/>
    <s v="Tennessee"/>
    <s v="Jackson"/>
    <n v="38301"/>
    <d v="2015-04-27T00:00:00"/>
    <d v="2015-04-28T00:00:00"/>
    <n v="0.42660000000000337"/>
    <n v="18"/>
    <n v="57.24"/>
    <n v="90103"/>
    <s v="High"/>
    <s v="Low Risk"/>
    <s v="Discount Applied"/>
    <s v="Other"/>
    <n v="1478"/>
  </r>
  <r>
    <n v="20204"/>
    <x v="1"/>
    <n v="0.09"/>
    <n v="40.97"/>
    <n v="8.99"/>
    <n v="3320"/>
    <s v="Alicia Maynard"/>
    <s v="Express Air"/>
    <s v="Home Office"/>
    <s v="Office Supplies"/>
    <s v="Pens &amp; Art Supplies"/>
    <s v="Small Pack"/>
    <x v="786"/>
    <n v="0.59"/>
    <s v="United States"/>
    <x v="3"/>
    <s v="Tennessee"/>
    <s v="Jackson"/>
    <n v="38301"/>
    <d v="2015-04-27T00:00:00"/>
    <d v="2015-04-29T00:00:00"/>
    <n v="66.215999999999994"/>
    <n v="22"/>
    <n v="824.7"/>
    <n v="90103"/>
    <s v="High"/>
    <s v="Low Risk"/>
    <s v="Discount Applied"/>
    <s v="Other"/>
    <n v="476"/>
  </r>
  <r>
    <n v="25330"/>
    <x v="3"/>
    <n v="0.05"/>
    <n v="6.48"/>
    <n v="8.19"/>
    <n v="3324"/>
    <s v="Leslie Jacobson"/>
    <s v="Regular Air"/>
    <s v="Home Office"/>
    <s v="Office Supplies"/>
    <s v="Paper"/>
    <s v="Small Box"/>
    <x v="815"/>
    <n v="0.37"/>
    <s v="United States"/>
    <x v="0"/>
    <s v="Arizona"/>
    <s v="El Mirage"/>
    <n v="85335"/>
    <d v="2015-02-12T00:00:00"/>
    <d v="2015-02-15T00:00:00"/>
    <n v="-164.18"/>
    <n v="9"/>
    <n v="58.5"/>
    <n v="90985"/>
    <s v="Low"/>
    <s v="Low Risk"/>
    <s v="Discount Applied"/>
    <s v="Other"/>
    <n v="1469"/>
  </r>
  <r>
    <n v="20488"/>
    <x v="4"/>
    <n v="0"/>
    <n v="8.74"/>
    <n v="8.2899999999999991"/>
    <n v="3325"/>
    <s v="Diane Barr"/>
    <s v="Regular Air"/>
    <s v="Home Office"/>
    <s v="Office Supplies"/>
    <s v="Envelopes"/>
    <s v="Small Box"/>
    <x v="526"/>
    <n v="0.38"/>
    <s v="United States"/>
    <x v="0"/>
    <s v="Oregon"/>
    <s v="Coos Bay"/>
    <n v="97420"/>
    <d v="2015-06-24T00:00:00"/>
    <d v="2015-06-26T00:00:00"/>
    <n v="-79.400000000000006"/>
    <n v="14"/>
    <n v="131.62"/>
    <n v="90986"/>
    <s v="Low"/>
    <s v="Low Risk"/>
    <s v="No Discount"/>
    <s v="Other"/>
    <n v="1128"/>
  </r>
  <r>
    <n v="23476"/>
    <x v="2"/>
    <n v="7.0000000000000007E-2"/>
    <n v="5.58"/>
    <n v="1.99"/>
    <n v="3325"/>
    <s v="Diane Barr"/>
    <s v="Regular Air"/>
    <s v="Home Office"/>
    <s v="Office Supplies"/>
    <s v="Pens &amp; Art Supplies"/>
    <s v="Wrap Bag"/>
    <x v="900"/>
    <n v="0.46"/>
    <s v="United States"/>
    <x v="0"/>
    <s v="Oregon"/>
    <s v="Coos Bay"/>
    <n v="97420"/>
    <d v="2015-04-24T00:00:00"/>
    <d v="2015-04-26T00:00:00"/>
    <n v="23.045999999999999"/>
    <n v="23"/>
    <n v="121.46"/>
    <n v="90987"/>
    <s v="High"/>
    <s v="Low Risk"/>
    <s v="Discount Applied"/>
    <s v="Other"/>
    <n v="1162"/>
  </r>
  <r>
    <n v="18259"/>
    <x v="1"/>
    <n v="0.06"/>
    <n v="113.98"/>
    <n v="30"/>
    <n v="3327"/>
    <s v="Bob Gibson"/>
    <s v="Delivery Truck"/>
    <s v="Home Office"/>
    <s v="Furniture"/>
    <s v="Chairs &amp; Chairmats"/>
    <s v="Jumbo Drum"/>
    <x v="901"/>
    <n v="0.69"/>
    <s v="United States"/>
    <x v="2"/>
    <s v="Michigan"/>
    <s v="Port Huron"/>
    <n v="48060"/>
    <d v="2015-03-06T00:00:00"/>
    <d v="2015-03-08T00:00:00"/>
    <n v="-127.3"/>
    <n v="3"/>
    <n v="356.14"/>
    <n v="87272"/>
    <s v="Low"/>
    <s v="Low Risk"/>
    <s v="Discount Applied"/>
    <s v="Other"/>
    <n v="764"/>
  </r>
  <r>
    <n v="18260"/>
    <x v="1"/>
    <n v="0.05"/>
    <n v="6.48"/>
    <n v="6.86"/>
    <n v="3327"/>
    <s v="Bob Gibson"/>
    <s v="Regular Air"/>
    <s v="Home Office"/>
    <s v="Office Supplies"/>
    <s v="Paper"/>
    <s v="Small Box"/>
    <x v="334"/>
    <n v="0.37"/>
    <s v="United States"/>
    <x v="2"/>
    <s v="Michigan"/>
    <s v="Port Huron"/>
    <n v="48060"/>
    <d v="2015-03-06T00:00:00"/>
    <d v="2015-03-08T00:00:00"/>
    <n v="-52.77"/>
    <n v="4"/>
    <n v="27.08"/>
    <n v="87272"/>
    <s v="Low"/>
    <s v="Low Risk"/>
    <s v="Discount Applied"/>
    <s v="Other"/>
    <n v="1750"/>
  </r>
  <r>
    <n v="21588"/>
    <x v="3"/>
    <n v="0.09"/>
    <n v="5.98"/>
    <n v="4.6900000000000004"/>
    <n v="3331"/>
    <s v="Elisabeth Shaw"/>
    <s v="Regular Air"/>
    <s v="Home Office"/>
    <s v="Office Supplies"/>
    <s v="Storage &amp; Organization"/>
    <s v="Small Box"/>
    <x v="502"/>
    <n v="0.68"/>
    <s v="United States"/>
    <x v="3"/>
    <s v="Florida"/>
    <s v="Ormond Beach"/>
    <n v="32174"/>
    <d v="2015-01-05T00:00:00"/>
    <d v="2015-01-06T00:00:00"/>
    <n v="-781.13419999999996"/>
    <n v="11"/>
    <n v="65.849999999999994"/>
    <n v="86283"/>
    <s v="Low"/>
    <s v="Low Risk"/>
    <s v="Discount Applied"/>
    <s v="Other"/>
    <n v="1422"/>
  </r>
  <r>
    <n v="23294"/>
    <x v="1"/>
    <n v="0.02"/>
    <n v="4"/>
    <n v="1.3"/>
    <n v="3331"/>
    <s v="Elisabeth Shaw"/>
    <s v="Regular Air"/>
    <s v="Home Office"/>
    <s v="Office Supplies"/>
    <s v="Paper"/>
    <s v="Wrap Bag"/>
    <x v="55"/>
    <n v="0.37"/>
    <s v="United States"/>
    <x v="3"/>
    <s v="Florida"/>
    <s v="Ormond Beach"/>
    <n v="32174"/>
    <d v="2015-01-09T00:00:00"/>
    <d v="2015-01-09T00:00:00"/>
    <n v="-23.295999999999999"/>
    <n v="12"/>
    <n v="50.71"/>
    <n v="86284"/>
    <s v="Low"/>
    <s v="Low Risk"/>
    <s v="Discount Applied"/>
    <s v="Other"/>
    <n v="1533"/>
  </r>
  <r>
    <n v="21429"/>
    <x v="0"/>
    <n v="0.08"/>
    <n v="6.48"/>
    <n v="8.4"/>
    <n v="3338"/>
    <s v="Constance Robertson"/>
    <s v="Regular Air"/>
    <s v="Home Office"/>
    <s v="Office Supplies"/>
    <s v="Paper"/>
    <s v="Small Box"/>
    <x v="259"/>
    <n v="0.37"/>
    <s v="United States"/>
    <x v="3"/>
    <s v="Florida"/>
    <s v="Tampa"/>
    <n v="33614"/>
    <d v="2015-05-07T00:00:00"/>
    <d v="2015-05-07T00:00:00"/>
    <n v="58.811999999999998"/>
    <n v="7"/>
    <n v="45"/>
    <n v="85979"/>
    <s v="High"/>
    <s v="Low Risk"/>
    <s v="Discount Applied"/>
    <s v="Other"/>
    <n v="1574"/>
  </r>
  <r>
    <n v="25613"/>
    <x v="0"/>
    <n v="0.03"/>
    <n v="2.61"/>
    <n v="0.5"/>
    <n v="3339"/>
    <s v="Lester Copeland"/>
    <s v="Regular Air"/>
    <s v="Home Office"/>
    <s v="Office Supplies"/>
    <s v="Labels"/>
    <s v="Small Box"/>
    <x v="413"/>
    <n v="0.39"/>
    <s v="United States"/>
    <x v="3"/>
    <s v="Florida"/>
    <s v="Titusville"/>
    <n v="32780"/>
    <d v="2015-06-14T00:00:00"/>
    <d v="2015-06-15T00:00:00"/>
    <n v="4.0442999999999998"/>
    <n v="7"/>
    <n v="19.02"/>
    <n v="85981"/>
    <s v="High"/>
    <s v="Low Risk"/>
    <s v="Discount Applied"/>
    <s v="Other"/>
    <n v="1826"/>
  </r>
  <r>
    <n v="25614"/>
    <x v="0"/>
    <n v="0.01"/>
    <n v="11.66"/>
    <n v="7.95"/>
    <n v="3339"/>
    <s v="Lester Copeland"/>
    <s v="Regular Air"/>
    <s v="Home Office"/>
    <s v="Office Supplies"/>
    <s v="Pens &amp; Art Supplies"/>
    <s v="Small Pack"/>
    <x v="603"/>
    <n v="0.57999999999999996"/>
    <s v="United States"/>
    <x v="3"/>
    <s v="Florida"/>
    <s v="Titusville"/>
    <n v="32780"/>
    <d v="2015-06-14T00:00:00"/>
    <d v="2015-06-15T00:00:00"/>
    <n v="-10.368400000000001"/>
    <n v="16"/>
    <n v="193.87"/>
    <n v="85981"/>
    <s v="Low"/>
    <s v="Low Risk"/>
    <s v="Discount Applied"/>
    <s v="Other"/>
    <n v="1000"/>
  </r>
  <r>
    <n v="22857"/>
    <x v="3"/>
    <n v="0.08"/>
    <n v="125.99"/>
    <n v="4.2"/>
    <n v="3340"/>
    <s v="Phillip Blum"/>
    <s v="Regular Air"/>
    <s v="Home Office"/>
    <s v="Technology"/>
    <s v="Telephones and Communication"/>
    <s v="Small Box"/>
    <x v="902"/>
    <n v="0.56999999999999995"/>
    <s v="United States"/>
    <x v="0"/>
    <s v="Oregon"/>
    <s v="Troutdale"/>
    <n v="97060"/>
    <d v="2015-01-13T00:00:00"/>
    <d v="2015-01-14T00:00:00"/>
    <n v="989.81189999999992"/>
    <n v="14"/>
    <n v="1434.51"/>
    <n v="85980"/>
    <s v="High"/>
    <s v="Low Risk"/>
    <s v="Discount Applied"/>
    <s v="Other"/>
    <n v="324"/>
  </r>
  <r>
    <n v="2986"/>
    <x v="2"/>
    <n v="0.03"/>
    <n v="194.3"/>
    <n v="11.54"/>
    <n v="3342"/>
    <s v="Paul Tate"/>
    <s v="Regular Air"/>
    <s v="Home Office"/>
    <s v="Furniture"/>
    <s v="Office Furnishings"/>
    <s v="Large Box"/>
    <x v="423"/>
    <n v="0.59"/>
    <s v="United States"/>
    <x v="1"/>
    <s v="District of Columbia"/>
    <s v="Washington"/>
    <n v="20006"/>
    <d v="2015-02-13T00:00:00"/>
    <d v="2015-02-15T00:00:00"/>
    <n v="2861.01"/>
    <n v="42"/>
    <n v="8549.0400000000009"/>
    <n v="21572"/>
    <s v="High"/>
    <s v="Low Risk"/>
    <s v="Discount Applied"/>
    <s v="Other"/>
    <n v="35"/>
  </r>
  <r>
    <n v="20986"/>
    <x v="2"/>
    <n v="0.03"/>
    <n v="194.3"/>
    <n v="11.54"/>
    <n v="3344"/>
    <s v="Jim Hinson"/>
    <s v="Regular Air"/>
    <s v="Home Office"/>
    <s v="Furniture"/>
    <s v="Office Furnishings"/>
    <s v="Large Box"/>
    <x v="423"/>
    <n v="0.59"/>
    <s v="United States"/>
    <x v="2"/>
    <s v="Michigan"/>
    <s v="Rochester Hills"/>
    <n v="48307"/>
    <d v="2015-02-13T00:00:00"/>
    <d v="2015-02-15T00:00:00"/>
    <n v="1544.9307000000001"/>
    <n v="11"/>
    <n v="2239.0300000000002"/>
    <n v="89928"/>
    <s v="High"/>
    <s v="Low Risk"/>
    <s v="Discount Applied"/>
    <s v="Other"/>
    <n v="220"/>
  </r>
  <r>
    <n v="18947"/>
    <x v="3"/>
    <n v="7.0000000000000007E-2"/>
    <n v="7.68"/>
    <n v="6.16"/>
    <n v="3347"/>
    <s v="Carrie McIntosh"/>
    <s v="Express Air"/>
    <s v="Home Office"/>
    <s v="Office Supplies"/>
    <s v="Binders and Binder Accessories"/>
    <s v="Small Box"/>
    <x v="903"/>
    <n v="0.35"/>
    <s v="United States"/>
    <x v="3"/>
    <s v="Florida"/>
    <s v="Royal Palm Beach"/>
    <n v="33411"/>
    <d v="2015-01-06T00:00:00"/>
    <d v="2015-01-08T00:00:00"/>
    <n v="125.9982"/>
    <n v="1"/>
    <n v="22.13"/>
    <n v="89355"/>
    <s v="High"/>
    <s v="Low Risk"/>
    <s v="Discount Applied"/>
    <s v="Other"/>
    <n v="1788"/>
  </r>
  <r>
    <n v="18948"/>
    <x v="3"/>
    <n v="0.05"/>
    <n v="6.64"/>
    <n v="4.95"/>
    <n v="3347"/>
    <s v="Carrie McIntosh"/>
    <s v="Express Air"/>
    <s v="Home Office"/>
    <s v="Furniture"/>
    <s v="Office Furnishings"/>
    <s v="Small Pack"/>
    <x v="899"/>
    <n v="0.37"/>
    <s v="United States"/>
    <x v="3"/>
    <s v="Florida"/>
    <s v="Royal Palm Beach"/>
    <n v="33411"/>
    <d v="2015-01-06T00:00:00"/>
    <d v="2015-01-08T00:00:00"/>
    <n v="-92.929200000000009"/>
    <n v="5"/>
    <n v="34.17"/>
    <n v="89355"/>
    <s v="Low"/>
    <s v="Low Risk"/>
    <s v="Discount Applied"/>
    <s v="Other"/>
    <n v="1674"/>
  </r>
  <r>
    <n v="19461"/>
    <x v="3"/>
    <n v="0.02"/>
    <n v="110.99"/>
    <n v="2.5"/>
    <n v="3347"/>
    <s v="Carrie McIntosh"/>
    <s v="Regular Air"/>
    <s v="Home Office"/>
    <s v="Technology"/>
    <s v="Telephones and Communication"/>
    <s v="Small Box"/>
    <x v="170"/>
    <n v="0.56999999999999995"/>
    <s v="United States"/>
    <x v="3"/>
    <s v="Florida"/>
    <s v="Royal Palm Beach"/>
    <n v="33411"/>
    <d v="2015-01-27T00:00:00"/>
    <d v="2015-01-29T00:00:00"/>
    <n v="-39.808999999999997"/>
    <n v="1"/>
    <n v="94.3"/>
    <n v="89356"/>
    <s v="Low"/>
    <s v="Low Risk"/>
    <s v="Discount Applied"/>
    <s v="Other"/>
    <n v="1263"/>
  </r>
  <r>
    <n v="21485"/>
    <x v="3"/>
    <n v="0.01"/>
    <n v="73.98"/>
    <n v="12.14"/>
    <n v="3350"/>
    <s v="Amy York"/>
    <s v="Regular Air"/>
    <s v="Home Office"/>
    <s v="Technology"/>
    <s v="Computer Peripherals"/>
    <s v="Small Box"/>
    <x v="124"/>
    <n v="0.67"/>
    <s v="United States"/>
    <x v="0"/>
    <s v="Washington"/>
    <s v="Parkland"/>
    <n v="98444"/>
    <d v="2015-01-23T00:00:00"/>
    <d v="2015-01-25T00:00:00"/>
    <n v="-29.065600000000003"/>
    <n v="5"/>
    <n v="384.22"/>
    <n v="91296"/>
    <s v="Low"/>
    <s v="Low Risk"/>
    <s v="Discount Applied"/>
    <s v="Other"/>
    <n v="729"/>
  </r>
  <r>
    <n v="23248"/>
    <x v="2"/>
    <n v="0.1"/>
    <n v="10.89"/>
    <n v="4.5"/>
    <n v="3351"/>
    <s v="Nathan Wyatt"/>
    <s v="Regular Air"/>
    <s v="Home Office"/>
    <s v="Office Supplies"/>
    <s v="Appliances"/>
    <s v="Small Box"/>
    <x v="76"/>
    <n v="0.59"/>
    <s v="United States"/>
    <x v="0"/>
    <s v="Washington"/>
    <s v="Pasco"/>
    <n v="99301"/>
    <d v="2015-02-04T00:00:00"/>
    <d v="2015-02-06T00:00:00"/>
    <n v="-19.2972"/>
    <n v="17"/>
    <n v="178.68"/>
    <n v="91297"/>
    <s v="Low"/>
    <s v="Low Risk"/>
    <s v="Discount Applied"/>
    <s v="Other"/>
    <n v="1026"/>
  </r>
  <r>
    <n v="23474"/>
    <x v="0"/>
    <n v="0.06"/>
    <n v="6.7"/>
    <n v="1.56"/>
    <n v="3351"/>
    <s v="Nathan Wyatt"/>
    <s v="Express Air"/>
    <s v="Home Office"/>
    <s v="Office Supplies"/>
    <s v="Pens &amp; Art Supplies"/>
    <s v="Wrap Bag"/>
    <x v="389"/>
    <n v="0.52"/>
    <s v="United States"/>
    <x v="0"/>
    <s v="Washington"/>
    <s v="Pasco"/>
    <n v="99301"/>
    <d v="2015-02-07T00:00:00"/>
    <d v="2015-02-09T00:00:00"/>
    <n v="40.6556"/>
    <n v="12"/>
    <n v="79.39"/>
    <n v="91298"/>
    <s v="High"/>
    <s v="Low Risk"/>
    <s v="Discount Applied"/>
    <s v="Other"/>
    <n v="1343"/>
  </r>
  <r>
    <n v="19838"/>
    <x v="0"/>
    <n v="0.03"/>
    <n v="28.53"/>
    <n v="1.49"/>
    <n v="3354"/>
    <s v="Sara Faulkner"/>
    <s v="Regular Air"/>
    <s v="Home Office"/>
    <s v="Office Supplies"/>
    <s v="Binders and Binder Accessories"/>
    <s v="Small Box"/>
    <x v="107"/>
    <n v="0.38"/>
    <s v="United States"/>
    <x v="0"/>
    <s v="California"/>
    <s v="Calexico"/>
    <n v="92231"/>
    <d v="2015-05-16T00:00:00"/>
    <d v="2015-05-17T00:00:00"/>
    <n v="137.67569999999998"/>
    <n v="7"/>
    <n v="199.53"/>
    <n v="88589"/>
    <s v="High"/>
    <s v="Low Risk"/>
    <s v="Discount Applied"/>
    <s v="Other"/>
    <n v="987"/>
  </r>
  <r>
    <n v="19839"/>
    <x v="0"/>
    <n v="7.0000000000000007E-2"/>
    <n v="5.98"/>
    <n v="7.15"/>
    <n v="3354"/>
    <s v="Sara Faulkner"/>
    <s v="Regular Air"/>
    <s v="Home Office"/>
    <s v="Office Supplies"/>
    <s v="Paper"/>
    <s v="Small Box"/>
    <x v="904"/>
    <n v="0.36"/>
    <s v="United States"/>
    <x v="0"/>
    <s v="California"/>
    <s v="Calexico"/>
    <n v="92231"/>
    <d v="2015-05-16T00:00:00"/>
    <d v="2015-05-18T00:00:00"/>
    <n v="-62"/>
    <n v="6"/>
    <n v="37.049999999999997"/>
    <n v="88589"/>
    <s v="Low"/>
    <s v="Low Risk"/>
    <s v="Discount Applied"/>
    <s v="Other"/>
    <n v="1648"/>
  </r>
  <r>
    <n v="19666"/>
    <x v="1"/>
    <n v="0.04"/>
    <n v="3.69"/>
    <n v="0.5"/>
    <n v="3354"/>
    <s v="Sara Faulkner"/>
    <s v="Regular Air"/>
    <s v="Home Office"/>
    <s v="Office Supplies"/>
    <s v="Labels"/>
    <s v="Small Box"/>
    <x v="543"/>
    <n v="0.38"/>
    <s v="United States"/>
    <x v="0"/>
    <s v="California"/>
    <s v="Calexico"/>
    <n v="92231"/>
    <d v="2015-03-27T00:00:00"/>
    <d v="2015-03-29T00:00:00"/>
    <n v="47.527199999999993"/>
    <n v="19"/>
    <n v="68.88"/>
    <n v="88590"/>
    <s v="High"/>
    <s v="Low Risk"/>
    <s v="Discount Applied"/>
    <s v="Other"/>
    <n v="1395"/>
  </r>
  <r>
    <n v="23906"/>
    <x v="4"/>
    <n v="0.1"/>
    <n v="120.98"/>
    <n v="9.07"/>
    <n v="3355"/>
    <s v="Glenda Simon"/>
    <s v="Regular Air"/>
    <s v="Home Office"/>
    <s v="Office Supplies"/>
    <s v="Binders and Binder Accessories"/>
    <s v="Small Box"/>
    <x v="470"/>
    <n v="0.35"/>
    <s v="United States"/>
    <x v="0"/>
    <s v="California"/>
    <s v="Camarillo"/>
    <n v="93010"/>
    <d v="2015-02-28T00:00:00"/>
    <d v="2015-03-09T00:00:00"/>
    <n v="379.3965"/>
    <n v="5"/>
    <n v="549.85"/>
    <n v="88587"/>
    <s v="High"/>
    <s v="Low Risk"/>
    <s v="Discount Applied"/>
    <s v="Other"/>
    <n v="618"/>
  </r>
  <r>
    <n v="23907"/>
    <x v="4"/>
    <n v="0.08"/>
    <n v="8.32"/>
    <n v="2.38"/>
    <n v="3355"/>
    <s v="Glenda Simon"/>
    <s v="Express Air"/>
    <s v="Home Office"/>
    <s v="Technology"/>
    <s v="Computer Peripherals"/>
    <s v="Small Pack"/>
    <x v="207"/>
    <n v="0.74"/>
    <s v="United States"/>
    <x v="0"/>
    <s v="California"/>
    <s v="Camarillo"/>
    <n v="93010"/>
    <d v="2015-02-28T00:00:00"/>
    <d v="2015-03-04T00:00:00"/>
    <n v="-41.83"/>
    <n v="6"/>
    <n v="48.99"/>
    <n v="88587"/>
    <s v="Low"/>
    <s v="Low Risk"/>
    <s v="Discount Applied"/>
    <s v="Other"/>
    <n v="1541"/>
  </r>
  <r>
    <n v="23908"/>
    <x v="4"/>
    <n v="0.1"/>
    <n v="125.99"/>
    <n v="4.2"/>
    <n v="3355"/>
    <s v="Glenda Simon"/>
    <s v="Regular Air"/>
    <s v="Home Office"/>
    <s v="Technology"/>
    <s v="Telephones and Communication"/>
    <s v="Small Box"/>
    <x v="868"/>
    <n v="0.59"/>
    <s v="United States"/>
    <x v="0"/>
    <s v="California"/>
    <s v="Camarillo"/>
    <n v="93010"/>
    <d v="2015-02-28T00:00:00"/>
    <d v="2015-02-28T00:00:00"/>
    <n v="372.40199999999999"/>
    <n v="7"/>
    <n v="681.42"/>
    <n v="88587"/>
    <s v="High"/>
    <s v="Low Risk"/>
    <s v="Discount Applied"/>
    <s v="Other"/>
    <n v="535"/>
  </r>
  <r>
    <n v="18628"/>
    <x v="3"/>
    <n v="7.0000000000000007E-2"/>
    <n v="5.34"/>
    <n v="5.63"/>
    <n v="3356"/>
    <s v="Richard Tan"/>
    <s v="Regular Air"/>
    <s v="Home Office"/>
    <s v="Office Supplies"/>
    <s v="Binders and Binder Accessories"/>
    <s v="Small Box"/>
    <x v="166"/>
    <n v="0.39"/>
    <s v="United States"/>
    <x v="0"/>
    <s v="Idaho"/>
    <s v="Eagle"/>
    <n v="83616"/>
    <d v="2015-05-04T00:00:00"/>
    <d v="2015-05-06T00:00:00"/>
    <n v="-116.3455"/>
    <n v="13"/>
    <n v="66.650000000000006"/>
    <n v="88588"/>
    <s v="Low"/>
    <s v="Low Risk"/>
    <s v="Discount Applied"/>
    <s v="Other"/>
    <n v="1415"/>
  </r>
  <r>
    <n v="18629"/>
    <x v="3"/>
    <n v="0.03"/>
    <n v="160.97999999999999"/>
    <n v="30"/>
    <n v="3356"/>
    <s v="Richard Tan"/>
    <s v="Delivery Truck"/>
    <s v="Home Office"/>
    <s v="Furniture"/>
    <s v="Chairs &amp; Chairmats"/>
    <s v="Jumbo Drum"/>
    <x v="48"/>
    <n v="0.62"/>
    <s v="United States"/>
    <x v="0"/>
    <s v="Idaho"/>
    <s v="Eagle"/>
    <n v="83616"/>
    <d v="2015-05-04T00:00:00"/>
    <d v="2015-05-05T00:00:00"/>
    <n v="1304.9000000000001"/>
    <n v="18"/>
    <n v="2934.16"/>
    <n v="88588"/>
    <s v="High"/>
    <s v="Low Risk"/>
    <s v="Discount Applied"/>
    <s v="Other"/>
    <n v="161"/>
  </r>
  <r>
    <n v="18630"/>
    <x v="3"/>
    <n v="0.04"/>
    <n v="65.989999999999995"/>
    <n v="5.63"/>
    <n v="3356"/>
    <s v="Richard Tan"/>
    <s v="Express Air"/>
    <s v="Home Office"/>
    <s v="Technology"/>
    <s v="Telephones and Communication"/>
    <s v="Small Box"/>
    <x v="905"/>
    <n v="0.56000000000000005"/>
    <s v="United States"/>
    <x v="0"/>
    <s v="Idaho"/>
    <s v="Eagle"/>
    <n v="83616"/>
    <d v="2015-05-04T00:00:00"/>
    <d v="2015-05-04T00:00:00"/>
    <n v="605.04719999999998"/>
    <n v="15"/>
    <n v="876.88"/>
    <n v="88588"/>
    <s v="High"/>
    <s v="Low Risk"/>
    <s v="Discount Applied"/>
    <s v="Other"/>
    <n v="464"/>
  </r>
  <r>
    <n v="22597"/>
    <x v="0"/>
    <n v="0.09"/>
    <n v="28.53"/>
    <n v="1.49"/>
    <n v="3359"/>
    <s v="Jeffrey Cheng"/>
    <s v="Regular Air"/>
    <s v="Home Office"/>
    <s v="Office Supplies"/>
    <s v="Binders and Binder Accessories"/>
    <s v="Small Box"/>
    <x v="107"/>
    <n v="0.38"/>
    <s v="United States"/>
    <x v="2"/>
    <s v="Wisconsin"/>
    <s v="Wauwatosa"/>
    <n v="53213"/>
    <d v="2015-04-28T00:00:00"/>
    <d v="2015-04-30T00:00:00"/>
    <n v="107.45461999999999"/>
    <n v="6"/>
    <n v="157.33000000000001"/>
    <n v="91437"/>
    <s v="High"/>
    <s v="Low Risk"/>
    <s v="Discount Applied"/>
    <s v="Other"/>
    <n v="1067"/>
  </r>
  <r>
    <n v="23359"/>
    <x v="1"/>
    <n v="0.02"/>
    <n v="9.11"/>
    <n v="2.15"/>
    <n v="3360"/>
    <s v="Daniel Huff"/>
    <s v="Regular Air"/>
    <s v="Home Office"/>
    <s v="Office Supplies"/>
    <s v="Paper"/>
    <s v="Wrap Bag"/>
    <x v="452"/>
    <n v="0.4"/>
    <s v="United States"/>
    <x v="2"/>
    <s v="Wisconsin"/>
    <s v="West Allis"/>
    <n v="53214"/>
    <d v="2015-03-20T00:00:00"/>
    <d v="2015-03-22T00:00:00"/>
    <n v="18.41"/>
    <n v="3"/>
    <n v="27.37"/>
    <n v="91435"/>
    <s v="High"/>
    <s v="Low Risk"/>
    <s v="Discount Applied"/>
    <s v="Other"/>
    <n v="1748"/>
  </r>
  <r>
    <n v="23360"/>
    <x v="1"/>
    <n v="0.06"/>
    <n v="12.64"/>
    <n v="4.9800000000000004"/>
    <n v="3361"/>
    <s v="Oscar Kenney"/>
    <s v="Regular Air"/>
    <s v="Home Office"/>
    <s v="Furniture"/>
    <s v="Office Furnishings"/>
    <s v="Small Pack"/>
    <x v="215"/>
    <n v="0.48"/>
    <s v="United States"/>
    <x v="2"/>
    <s v="Wisconsin"/>
    <s v="West Bend"/>
    <n v="53095"/>
    <d v="2015-03-20T00:00:00"/>
    <d v="2015-03-22T00:00:00"/>
    <n v="65.63"/>
    <n v="8"/>
    <n v="98.16"/>
    <n v="91435"/>
    <s v="High"/>
    <s v="Low Risk"/>
    <s v="Discount Applied"/>
    <s v="Other"/>
    <n v="1250"/>
  </r>
  <r>
    <n v="24802"/>
    <x v="3"/>
    <n v="0.04"/>
    <n v="7.96"/>
    <n v="4.95"/>
    <n v="3361"/>
    <s v="Oscar Kenney"/>
    <s v="Regular Air"/>
    <s v="Home Office"/>
    <s v="Furniture"/>
    <s v="Office Furnishings"/>
    <s v="Small Box"/>
    <x v="461"/>
    <n v="0.41"/>
    <s v="United States"/>
    <x v="2"/>
    <s v="Wisconsin"/>
    <s v="West Bend"/>
    <n v="53095"/>
    <d v="2015-01-26T00:00:00"/>
    <d v="2015-01-26T00:00:00"/>
    <n v="-7.73"/>
    <n v="15"/>
    <n v="116.11"/>
    <n v="91436"/>
    <s v="Low"/>
    <s v="Low Risk"/>
    <s v="Discount Applied"/>
    <s v="Other"/>
    <n v="1182"/>
  </r>
  <r>
    <n v="23887"/>
    <x v="3"/>
    <n v="0.03"/>
    <n v="4.9800000000000004"/>
    <n v="4.95"/>
    <n v="3361"/>
    <s v="Oscar Kenney"/>
    <s v="Regular Air"/>
    <s v="Home Office"/>
    <s v="Office Supplies"/>
    <s v="Binders and Binder Accessories"/>
    <s v="Small Box"/>
    <x v="802"/>
    <n v="0.37"/>
    <s v="United States"/>
    <x v="2"/>
    <s v="Wisconsin"/>
    <s v="West Bend"/>
    <n v="53095"/>
    <d v="2015-06-09T00:00:00"/>
    <d v="2015-06-11T00:00:00"/>
    <n v="-47.995249999999999"/>
    <n v="19"/>
    <n v="95"/>
    <n v="91438"/>
    <s v="Low"/>
    <s v="Low Risk"/>
    <s v="Discount Applied"/>
    <s v="Other"/>
    <n v="1261"/>
  </r>
  <r>
    <n v="19749"/>
    <x v="4"/>
    <n v="0.1"/>
    <n v="80.97"/>
    <n v="33.6"/>
    <n v="3366"/>
    <s v="Dana Boyle"/>
    <s v="Delivery Truck"/>
    <s v="Home Office"/>
    <s v="Technology"/>
    <s v="Office Machines"/>
    <s v="Jumbo Drum"/>
    <x v="690"/>
    <n v="0.37"/>
    <s v="United States"/>
    <x v="1"/>
    <s v="Ohio"/>
    <s v="Troy"/>
    <n v="45373"/>
    <d v="2015-05-24T00:00:00"/>
    <d v="2015-05-29T00:00:00"/>
    <n v="66.22"/>
    <n v="11"/>
    <n v="837.57"/>
    <n v="90501"/>
    <s v="High"/>
    <s v="Low Risk"/>
    <s v="Discount Applied"/>
    <s v="Other"/>
    <n v="471"/>
  </r>
  <r>
    <n v="19750"/>
    <x v="4"/>
    <n v="0.02"/>
    <n v="6.48"/>
    <n v="5.1100000000000003"/>
    <n v="3366"/>
    <s v="Dana Boyle"/>
    <s v="Regular Air"/>
    <s v="Home Office"/>
    <s v="Office Supplies"/>
    <s v="Paper"/>
    <s v="Small Box"/>
    <x v="357"/>
    <n v="0.37"/>
    <s v="United States"/>
    <x v="1"/>
    <s v="Ohio"/>
    <s v="Troy"/>
    <n v="45373"/>
    <d v="2015-05-24T00:00:00"/>
    <d v="2015-05-28T00:00:00"/>
    <n v="-23.53"/>
    <n v="8"/>
    <n v="56.22"/>
    <n v="90501"/>
    <s v="Low"/>
    <s v="Low Risk"/>
    <s v="Discount Applied"/>
    <s v="Other"/>
    <n v="1489"/>
  </r>
  <r>
    <n v="23428"/>
    <x v="2"/>
    <n v="0.08"/>
    <n v="30.97"/>
    <n v="4"/>
    <n v="3367"/>
    <s v="Renee McKenzie"/>
    <s v="Regular Air"/>
    <s v="Home Office"/>
    <s v="Technology"/>
    <s v="Computer Peripherals"/>
    <s v="Small Box"/>
    <x v="846"/>
    <n v="0.74"/>
    <s v="United States"/>
    <x v="1"/>
    <s v="Ohio"/>
    <s v="Upper Arlington"/>
    <n v="43221"/>
    <d v="2015-05-02T00:00:00"/>
    <d v="2015-05-03T00:00:00"/>
    <n v="10.680000000000014"/>
    <n v="26"/>
    <n v="758.97"/>
    <n v="90502"/>
    <s v="High"/>
    <s v="Low Risk"/>
    <s v="Discount Applied"/>
    <s v="Other"/>
    <n v="505"/>
  </r>
  <r>
    <n v="23429"/>
    <x v="2"/>
    <n v="0.1"/>
    <n v="4.13"/>
    <n v="0.5"/>
    <n v="3367"/>
    <s v="Renee McKenzie"/>
    <s v="Express Air"/>
    <s v="Home Office"/>
    <s v="Office Supplies"/>
    <s v="Labels"/>
    <s v="Small Box"/>
    <x v="906"/>
    <n v="0.39"/>
    <s v="United States"/>
    <x v="1"/>
    <s v="Ohio"/>
    <s v="Upper Arlington"/>
    <n v="43221"/>
    <d v="2015-05-02T00:00:00"/>
    <d v="2015-05-04T00:00:00"/>
    <n v="58.263599999999997"/>
    <n v="18"/>
    <n v="84.44"/>
    <n v="90502"/>
    <s v="High"/>
    <s v="Low Risk"/>
    <s v="Discount Applied"/>
    <s v="Other"/>
    <n v="1316"/>
  </r>
  <r>
    <n v="26104"/>
    <x v="3"/>
    <n v="0.06"/>
    <n v="7.1"/>
    <n v="6.05"/>
    <n v="3369"/>
    <s v="Stacy Byrne"/>
    <s v="Regular Air"/>
    <s v="Home Office"/>
    <s v="Office Supplies"/>
    <s v="Binders and Binder Accessories"/>
    <s v="Small Box"/>
    <x v="227"/>
    <n v="0.39"/>
    <s v="United States"/>
    <x v="1"/>
    <s v="Ohio"/>
    <s v="Westerville"/>
    <n v="43081"/>
    <d v="2015-02-12T00:00:00"/>
    <d v="2015-02-13T00:00:00"/>
    <n v="-42.170500000000004"/>
    <n v="4"/>
    <n v="29.99"/>
    <n v="90500"/>
    <s v="Low"/>
    <s v="Low Risk"/>
    <s v="Discount Applied"/>
    <s v="Other"/>
    <n v="1714"/>
  </r>
  <r>
    <n v="18311"/>
    <x v="3"/>
    <n v="0.01"/>
    <n v="179.29"/>
    <n v="29.21"/>
    <n v="3374"/>
    <s v="Jamie Ward"/>
    <s v="Delivery Truck"/>
    <s v="Home Office"/>
    <s v="Furniture"/>
    <s v="Tables"/>
    <s v="Jumbo Box"/>
    <x v="218"/>
    <n v="0.76"/>
    <s v="United States"/>
    <x v="1"/>
    <s v="Maryland"/>
    <s v="Odenton"/>
    <n v="21113"/>
    <d v="2015-06-02T00:00:00"/>
    <d v="2015-06-04T00:00:00"/>
    <n v="66.362220000000008"/>
    <n v="8"/>
    <n v="1487.9"/>
    <n v="87473"/>
    <s v="High"/>
    <s v="Low Risk"/>
    <s v="Discount Applied"/>
    <s v="Other"/>
    <n v="316"/>
  </r>
  <r>
    <n v="18320"/>
    <x v="0"/>
    <n v="0.05"/>
    <n v="73.98"/>
    <n v="12.14"/>
    <n v="3374"/>
    <s v="Jamie Ward"/>
    <s v="Regular Air"/>
    <s v="Home Office"/>
    <s v="Technology"/>
    <s v="Computer Peripherals"/>
    <s v="Small Box"/>
    <x v="124"/>
    <n v="0.67"/>
    <s v="United States"/>
    <x v="1"/>
    <s v="Maryland"/>
    <s v="Odenton"/>
    <n v="21113"/>
    <d v="2015-06-29T00:00:00"/>
    <d v="2015-06-30T00:00:00"/>
    <n v="-1.904000000000019"/>
    <n v="8"/>
    <n v="600.4"/>
    <n v="87474"/>
    <s v="Low"/>
    <s v="Low Risk"/>
    <s v="Discount Applied"/>
    <s v="Other"/>
    <n v="587"/>
  </r>
  <r>
    <n v="18321"/>
    <x v="0"/>
    <n v="0"/>
    <n v="5.98"/>
    <n v="7.15"/>
    <n v="3374"/>
    <s v="Jamie Ward"/>
    <s v="Regular Air"/>
    <s v="Home Office"/>
    <s v="Office Supplies"/>
    <s v="Paper"/>
    <s v="Small Box"/>
    <x v="904"/>
    <n v="0.36"/>
    <s v="United States"/>
    <x v="1"/>
    <s v="Maryland"/>
    <s v="Odenton"/>
    <n v="21113"/>
    <d v="2015-06-29T00:00:00"/>
    <d v="2015-07-01T00:00:00"/>
    <n v="-37.048000000000002"/>
    <n v="5"/>
    <n v="34.25"/>
    <n v="87474"/>
    <s v="Low"/>
    <s v="Low Risk"/>
    <s v="No Discount"/>
    <s v="Other"/>
    <n v="1673"/>
  </r>
  <r>
    <n v="18322"/>
    <x v="0"/>
    <n v="0.09"/>
    <n v="3.57"/>
    <n v="4.17"/>
    <n v="3374"/>
    <s v="Jamie Ward"/>
    <s v="Regular Air"/>
    <s v="Home Office"/>
    <s v="Office Supplies"/>
    <s v="Pens &amp; Art Supplies"/>
    <s v="Small Pack"/>
    <x v="818"/>
    <n v="0.59"/>
    <s v="United States"/>
    <x v="1"/>
    <s v="Maryland"/>
    <s v="Odenton"/>
    <n v="21113"/>
    <d v="2015-06-29T00:00:00"/>
    <d v="2015-07-01T00:00:00"/>
    <n v="-56.887999999999998"/>
    <n v="9"/>
    <n v="31.45"/>
    <n v="87474"/>
    <s v="Low"/>
    <s v="Low Risk"/>
    <s v="Discount Applied"/>
    <s v="Other"/>
    <n v="1702"/>
  </r>
  <r>
    <n v="22378"/>
    <x v="2"/>
    <n v="0"/>
    <n v="19.98"/>
    <n v="5.97"/>
    <n v="3379"/>
    <s v="Annette McIntyre"/>
    <s v="Express Air"/>
    <s v="Home Office"/>
    <s v="Office Supplies"/>
    <s v="Paper"/>
    <s v="Small Box"/>
    <x v="907"/>
    <n v="0.38"/>
    <s v="United States"/>
    <x v="3"/>
    <s v="Georgia"/>
    <s v="Kennesaw"/>
    <n v="30144"/>
    <d v="2015-03-26T00:00:00"/>
    <d v="2015-03-29T00:00:00"/>
    <n v="-189.714"/>
    <n v="12"/>
    <n v="249.07"/>
    <n v="88837"/>
    <s v="Low"/>
    <s v="Low Risk"/>
    <s v="No Discount"/>
    <s v="Other"/>
    <n v="898"/>
  </r>
  <r>
    <n v="20366"/>
    <x v="2"/>
    <n v="0.05"/>
    <n v="3.14"/>
    <n v="1.92"/>
    <n v="3379"/>
    <s v="Annette McIntyre"/>
    <s v="Express Air"/>
    <s v="Home Office"/>
    <s v="Office Supplies"/>
    <s v="Scissors, Rulers and Trimmers"/>
    <s v="Wrap Bag"/>
    <x v="839"/>
    <n v="0.84"/>
    <s v="United States"/>
    <x v="3"/>
    <s v="Georgia"/>
    <s v="Kennesaw"/>
    <n v="30144"/>
    <d v="2015-04-25T00:00:00"/>
    <d v="2015-04-26T00:00:00"/>
    <n v="1628.37"/>
    <n v="18"/>
    <n v="59.22"/>
    <n v="88839"/>
    <s v="High"/>
    <s v="Low Risk"/>
    <s v="Discount Applied"/>
    <s v="Other"/>
    <n v="1461"/>
  </r>
  <r>
    <n v="23181"/>
    <x v="2"/>
    <n v="0.03"/>
    <n v="315.98"/>
    <n v="19.989999999999998"/>
    <n v="3380"/>
    <s v="Eva Decker"/>
    <s v="Regular Air"/>
    <s v="Home Office"/>
    <s v="Office Supplies"/>
    <s v="Binders and Binder Accessories"/>
    <s v="Small Box"/>
    <x v="871"/>
    <n v="0.38"/>
    <s v="United States"/>
    <x v="3"/>
    <m/>
    <s v="La Grange"/>
    <n v="30240"/>
    <d v="2015-04-20T00:00:00"/>
    <d v="2015-04-22T00:00:00"/>
    <n v="-4.4800000000000004"/>
    <n v="18"/>
    <n v="5572.18"/>
    <n v="88838"/>
    <s v="Low"/>
    <s v="Low Risk"/>
    <s v="Discount Applied"/>
    <s v="Other"/>
    <n v="82"/>
  </r>
  <r>
    <n v="23182"/>
    <x v="2"/>
    <n v="0.09"/>
    <n v="276.2"/>
    <n v="24.49"/>
    <n v="3380"/>
    <s v="Eva Decker"/>
    <s v="Regular Air"/>
    <s v="Home Office"/>
    <s v="Furniture"/>
    <s v="Chairs &amp; Chairmats"/>
    <s v="Large Box"/>
    <x v="147"/>
    <m/>
    <s v="United States"/>
    <x v="3"/>
    <s v="Georgia"/>
    <s v="La Grange"/>
    <n v="30240"/>
    <d v="2015-04-20T00:00:00"/>
    <d v="2015-04-21T00:00:00"/>
    <n v="3193.2840000000001"/>
    <n v="11"/>
    <n v="2941.42"/>
    <n v="88838"/>
    <s v="High"/>
    <s v="High Risk"/>
    <s v="Discount Applied"/>
    <s v="Other"/>
    <n v="160"/>
  </r>
  <r>
    <n v="23183"/>
    <x v="2"/>
    <n v="0.03"/>
    <n v="63.94"/>
    <n v="14.48"/>
    <n v="3380"/>
    <s v="Eva Decker"/>
    <s v="Regular Air"/>
    <s v="Home Office"/>
    <s v="Furniture"/>
    <s v="Office Furnishings"/>
    <s v="Small Box"/>
    <x v="176"/>
    <n v="0.46"/>
    <s v="United States"/>
    <x v="3"/>
    <s v="Georgia"/>
    <s v="La Grange"/>
    <n v="30240"/>
    <d v="2015-04-20T00:00:00"/>
    <d v="2015-04-21T00:00:00"/>
    <n v="43.691699999999997"/>
    <n v="8"/>
    <n v="522.46"/>
    <n v="88838"/>
    <s v="High"/>
    <s v="Low Risk"/>
    <s v="Discount Applied"/>
    <s v="Other"/>
    <n v="627"/>
  </r>
  <r>
    <n v="24161"/>
    <x v="1"/>
    <n v="0.05"/>
    <n v="11.97"/>
    <n v="5.81"/>
    <n v="3381"/>
    <s v="Christopher Norton Patterson"/>
    <s v="Regular Air"/>
    <s v="Home Office"/>
    <s v="Office Supplies"/>
    <s v="Pens &amp; Art Supplies"/>
    <s v="Small Pack"/>
    <x v="908"/>
    <n v="0.6"/>
    <s v="United States"/>
    <x v="3"/>
    <s v="Georgia"/>
    <s v="Macon"/>
    <n v="31204"/>
    <d v="2015-03-23T00:00:00"/>
    <d v="2015-03-25T00:00:00"/>
    <n v="349.05930000000001"/>
    <n v="2"/>
    <n v="25.31"/>
    <n v="88836"/>
    <s v="High"/>
    <s v="Low Risk"/>
    <s v="Discount Applied"/>
    <s v="Other"/>
    <n v="1766"/>
  </r>
  <r>
    <n v="25841"/>
    <x v="3"/>
    <n v="0.02"/>
    <n v="28.53"/>
    <n v="1.49"/>
    <n v="3381"/>
    <s v="Christopher Norton Patterson"/>
    <s v="Regular Air"/>
    <s v="Home Office"/>
    <s v="Office Supplies"/>
    <s v="Binders and Binder Accessories"/>
    <s v="Small Box"/>
    <x v="107"/>
    <n v="0.38"/>
    <s v="United States"/>
    <x v="3"/>
    <s v="Georgia"/>
    <s v="Macon"/>
    <n v="31204"/>
    <d v="2015-04-29T00:00:00"/>
    <d v="2015-04-29T00:00:00"/>
    <n v="1.9919999999999998"/>
    <n v="18"/>
    <n v="513.33000000000004"/>
    <n v="88840"/>
    <s v="High"/>
    <s v="Low Risk"/>
    <s v="Discount Applied"/>
    <s v="Other"/>
    <n v="636"/>
  </r>
  <r>
    <n v="22341"/>
    <x v="4"/>
    <n v="0.04"/>
    <n v="2.98"/>
    <n v="2.0299999999999998"/>
    <n v="3385"/>
    <s v="Daniel Richmond"/>
    <s v="Express Air"/>
    <s v="Home Office"/>
    <s v="Office Supplies"/>
    <s v="Pens &amp; Art Supplies"/>
    <s v="Wrap Bag"/>
    <x v="909"/>
    <n v="0.56999999999999995"/>
    <s v="United States"/>
    <x v="1"/>
    <s v="Ohio"/>
    <s v="Boardman"/>
    <n v="44512"/>
    <d v="2015-01-16T00:00:00"/>
    <d v="2015-01-16T00:00:00"/>
    <n v="-22.009999999999998"/>
    <n v="5"/>
    <n v="15.7"/>
    <n v="88745"/>
    <s v="Low"/>
    <s v="Low Risk"/>
    <s v="Discount Applied"/>
    <s v="Other"/>
    <n v="1860"/>
  </r>
  <r>
    <n v="22342"/>
    <x v="4"/>
    <n v="0.01"/>
    <n v="125.99"/>
    <n v="8.99"/>
    <n v="3385"/>
    <s v="Daniel Richmond"/>
    <s v="Regular Air"/>
    <s v="Home Office"/>
    <s v="Technology"/>
    <s v="Telephones and Communication"/>
    <s v="Small Box"/>
    <x v="157"/>
    <n v="0.59"/>
    <s v="United States"/>
    <x v="1"/>
    <s v="Ohio"/>
    <s v="Boardman"/>
    <n v="44512"/>
    <d v="2015-01-16T00:00:00"/>
    <d v="2015-01-21T00:00:00"/>
    <n v="426.46032000000002"/>
    <n v="6"/>
    <n v="680.65"/>
    <n v="88745"/>
    <s v="High"/>
    <s v="Low Risk"/>
    <s v="Discount Applied"/>
    <s v="Other"/>
    <n v="536"/>
  </r>
  <r>
    <n v="23190"/>
    <x v="2"/>
    <n v="0"/>
    <n v="2.61"/>
    <n v="0.5"/>
    <n v="3386"/>
    <s v="Carmen Elmore"/>
    <s v="Regular Air"/>
    <s v="Home Office"/>
    <s v="Office Supplies"/>
    <s v="Labels"/>
    <s v="Small Box"/>
    <x v="413"/>
    <n v="0.39"/>
    <s v="United States"/>
    <x v="1"/>
    <s v="Ohio"/>
    <s v="Bowling Green"/>
    <n v="43402"/>
    <d v="2015-05-03T00:00:00"/>
    <d v="2015-05-05T00:00:00"/>
    <n v="19.554599999999997"/>
    <n v="10"/>
    <n v="28.34"/>
    <n v="88746"/>
    <s v="High"/>
    <s v="Low Risk"/>
    <s v="No Discount"/>
    <s v="Other"/>
    <n v="1731"/>
  </r>
  <r>
    <n v="23191"/>
    <x v="2"/>
    <n v="0.04"/>
    <n v="25.38"/>
    <n v="8.99"/>
    <n v="3386"/>
    <s v="Carmen Elmore"/>
    <s v="Express Air"/>
    <s v="Home Office"/>
    <s v="Furniture"/>
    <s v="Office Furnishings"/>
    <s v="Small Pack"/>
    <x v="268"/>
    <n v="0.5"/>
    <s v="United States"/>
    <x v="1"/>
    <s v="Ohio"/>
    <s v="Bowling Green"/>
    <n v="43402"/>
    <d v="2015-05-03T00:00:00"/>
    <d v="2015-05-06T00:00:00"/>
    <n v="152.48200000000003"/>
    <n v="35"/>
    <n v="861.3"/>
    <n v="88746"/>
    <s v="High"/>
    <s v="Low Risk"/>
    <s v="Discount Applied"/>
    <s v="Other"/>
    <n v="467"/>
  </r>
  <r>
    <n v="19464"/>
    <x v="1"/>
    <n v="0.03"/>
    <n v="95.99"/>
    <n v="35"/>
    <n v="3388"/>
    <s v="Aaron Shaffer"/>
    <s v="Regular Air"/>
    <s v="Home Office"/>
    <s v="Office Supplies"/>
    <s v="Storage &amp; Organization"/>
    <s v="Large Box"/>
    <x v="711"/>
    <m/>
    <s v="United States"/>
    <x v="0"/>
    <s v="California"/>
    <s v="Fairfield"/>
    <n v="94533"/>
    <d v="2015-05-11T00:00:00"/>
    <d v="2015-05-12T00:00:00"/>
    <n v="67.012000000000057"/>
    <n v="9"/>
    <n v="894.64"/>
    <n v="90154"/>
    <s v="High"/>
    <s v="High Risk"/>
    <s v="Discount Applied"/>
    <s v="Other"/>
    <n v="455"/>
  </r>
  <r>
    <n v="18640"/>
    <x v="3"/>
    <n v="0.08"/>
    <n v="125.99"/>
    <n v="7.69"/>
    <n v="3393"/>
    <s v="Irene Murphy"/>
    <s v="Regular Air"/>
    <s v="Home Office"/>
    <s v="Technology"/>
    <s v="Telephones and Communication"/>
    <s v="Small Box"/>
    <x v="19"/>
    <n v="0.59"/>
    <s v="United States"/>
    <x v="0"/>
    <s v="Washington"/>
    <s v="Pullman"/>
    <n v="99163"/>
    <d v="2015-04-29T00:00:00"/>
    <d v="2015-04-30T00:00:00"/>
    <n v="374.625"/>
    <n v="7"/>
    <n v="710.36"/>
    <n v="87908"/>
    <s v="High"/>
    <s v="Low Risk"/>
    <s v="Discount Applied"/>
    <s v="Other"/>
    <n v="524"/>
  </r>
  <r>
    <n v="19635"/>
    <x v="2"/>
    <n v="0.08"/>
    <n v="4.4800000000000004"/>
    <n v="2.5"/>
    <n v="3393"/>
    <s v="Irene Murphy"/>
    <s v="Regular Air"/>
    <s v="Home Office"/>
    <s v="Office Supplies"/>
    <s v="Envelopes"/>
    <s v="Small Box"/>
    <x v="409"/>
    <n v="0.37"/>
    <s v="United States"/>
    <x v="0"/>
    <s v="Washington"/>
    <s v="Pullman"/>
    <n v="99163"/>
    <d v="2015-02-14T00:00:00"/>
    <d v="2015-02-15T00:00:00"/>
    <n v="-3.2448000000000001"/>
    <n v="19"/>
    <n v="80.2"/>
    <n v="87909"/>
    <s v="Low"/>
    <s v="Low Risk"/>
    <s v="Discount Applied"/>
    <s v="Other"/>
    <n v="1335"/>
  </r>
  <r>
    <n v="20624"/>
    <x v="4"/>
    <n v="0"/>
    <n v="1270.99"/>
    <n v="19.989999999999998"/>
    <n v="3397"/>
    <s v="Andrea Shaw"/>
    <s v="Regular Air"/>
    <s v="Home Office"/>
    <s v="Office Supplies"/>
    <s v="Binders and Binder Accessories"/>
    <s v="Small Box"/>
    <x v="219"/>
    <n v="0.35"/>
    <s v="United States"/>
    <x v="2"/>
    <s v="Illinois"/>
    <s v="Danville"/>
    <n v="61832"/>
    <d v="2015-06-07T00:00:00"/>
    <d v="2015-06-09T00:00:00"/>
    <n v="6384.4388999999992"/>
    <n v="7"/>
    <n v="9252.81"/>
    <n v="87535"/>
    <s v="High"/>
    <s v="Low Risk"/>
    <s v="No Discount"/>
    <s v="High Profit Non-Standard Shipping"/>
    <n v="30"/>
  </r>
  <r>
    <n v="19842"/>
    <x v="0"/>
    <n v="0.01"/>
    <n v="10.9"/>
    <n v="7.46"/>
    <n v="3397"/>
    <s v="Andrea Shaw"/>
    <s v="Regular Air"/>
    <s v="Home Office"/>
    <s v="Office Supplies"/>
    <s v="Storage &amp; Organization"/>
    <s v="Small Box"/>
    <x v="910"/>
    <n v="0.59"/>
    <s v="United States"/>
    <x v="2"/>
    <s v="Illinois"/>
    <s v="Danville"/>
    <n v="61832"/>
    <d v="2015-03-11T00:00:00"/>
    <d v="2015-03-12T00:00:00"/>
    <n v="-116.76"/>
    <n v="18"/>
    <n v="207.31"/>
    <n v="87536"/>
    <s v="Low"/>
    <s v="Low Risk"/>
    <s v="Discount Applied"/>
    <s v="Other"/>
    <n v="965"/>
  </r>
  <r>
    <n v="19843"/>
    <x v="0"/>
    <n v="0.1"/>
    <n v="7.99"/>
    <n v="5.03"/>
    <n v="3397"/>
    <s v="Andrea Shaw"/>
    <s v="Regular Air"/>
    <s v="Home Office"/>
    <s v="Technology"/>
    <s v="Telephones and Communication"/>
    <s v="Medium Box"/>
    <x v="145"/>
    <n v="0.6"/>
    <s v="United States"/>
    <x v="2"/>
    <s v="Illinois"/>
    <s v="Danville"/>
    <n v="61832"/>
    <d v="2015-03-11T00:00:00"/>
    <d v="2015-03-12T00:00:00"/>
    <n v="-160.952"/>
    <n v="22"/>
    <n v="143.12"/>
    <n v="87536"/>
    <s v="Low"/>
    <s v="Low Risk"/>
    <s v="Discount Applied"/>
    <s v="Other"/>
    <n v="1101"/>
  </r>
  <r>
    <n v="26208"/>
    <x v="1"/>
    <n v="0.08"/>
    <n v="11.97"/>
    <n v="5.81"/>
    <n v="3399"/>
    <s v="Marvin Reid"/>
    <s v="Regular Air"/>
    <s v="Home Office"/>
    <s v="Office Supplies"/>
    <s v="Pens &amp; Art Supplies"/>
    <s v="Small Pack"/>
    <x v="908"/>
    <n v="0.6"/>
    <s v="United States"/>
    <x v="2"/>
    <s v="Illinois"/>
    <s v="Des Plaines"/>
    <n v="60016"/>
    <d v="2015-03-29T00:00:00"/>
    <d v="2015-03-31T00:00:00"/>
    <n v="-41.87"/>
    <n v="5"/>
    <n v="59.98"/>
    <n v="87534"/>
    <s v="Low"/>
    <s v="Low Risk"/>
    <s v="Discount Applied"/>
    <s v="Other"/>
    <n v="1453"/>
  </r>
  <r>
    <n v="24911"/>
    <x v="3"/>
    <n v="0.1"/>
    <n v="9.3800000000000008"/>
    <n v="4.93"/>
    <n v="3400"/>
    <s v="Florence Gold"/>
    <s v="Express Air"/>
    <s v="Home Office"/>
    <s v="Furniture"/>
    <s v="Office Furnishings"/>
    <s v="Small Box"/>
    <x v="911"/>
    <n v="0.56999999999999995"/>
    <s v="United States"/>
    <x v="1"/>
    <s v="West Virginia"/>
    <s v="Fairmont"/>
    <n v="26554"/>
    <d v="2015-04-04T00:00:00"/>
    <d v="2015-04-04T00:00:00"/>
    <n v="-24.7104"/>
    <n v="15"/>
    <n v="135.78"/>
    <n v="87537"/>
    <s v="Low"/>
    <s v="Low Risk"/>
    <s v="Discount Applied"/>
    <s v="Other"/>
    <n v="1117"/>
  </r>
  <r>
    <n v="25914"/>
    <x v="0"/>
    <n v="0.1"/>
    <n v="105.98"/>
    <n v="13.99"/>
    <n v="3403"/>
    <s v="Tammy Buckley"/>
    <s v="Express Air"/>
    <s v="Home Office"/>
    <s v="Furniture"/>
    <s v="Office Furnishings"/>
    <s v="Medium Box"/>
    <x v="912"/>
    <n v="0.65"/>
    <s v="United States"/>
    <x v="0"/>
    <s v="Wyoming"/>
    <s v="Cheyenne"/>
    <n v="82001"/>
    <d v="2015-02-08T00:00:00"/>
    <d v="2015-02-11T00:00:00"/>
    <n v="349.48499999999996"/>
    <n v="5"/>
    <n v="506.5"/>
    <n v="87530"/>
    <s v="High"/>
    <s v="Low Risk"/>
    <s v="Discount Applied"/>
    <s v="Other"/>
    <n v="6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99FFC-BB83-495B-B186-C33648EBFB68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693" firstHeaderRow="1" firstDataRow="1" firstDataCol="1"/>
  <pivotFields count="29">
    <pivotField axis="axisRow" showAll="0">
      <items count="7">
        <item x="2"/>
        <item x="5"/>
        <item x="0"/>
        <item x="4"/>
        <item x="3"/>
        <item x="1"/>
        <item t="default"/>
      </items>
    </pivotField>
    <pivotField numFmtId="9"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sd="0"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/>
    <pivotField axis="axisRow" showAll="0">
      <items count="870">
        <item x="675"/>
        <item x="231"/>
        <item x="817"/>
        <item x="833"/>
        <item x="842"/>
        <item x="486"/>
        <item x="114"/>
        <item x="525"/>
        <item x="369"/>
        <item x="362"/>
        <item x="220"/>
        <item x="317"/>
        <item x="36"/>
        <item x="248"/>
        <item x="343"/>
        <item x="232"/>
        <item x="0"/>
        <item x="166"/>
        <item x="409"/>
        <item x="828"/>
        <item x="38"/>
        <item x="272"/>
        <item x="653"/>
        <item x="493"/>
        <item x="50"/>
        <item x="52"/>
        <item x="301"/>
        <item x="433"/>
        <item x="273"/>
        <item x="654"/>
        <item x="669"/>
        <item x="135"/>
        <item x="113"/>
        <item x="255"/>
        <item x="53"/>
        <item x="780"/>
        <item x="681"/>
        <item x="682"/>
        <item x="96"/>
        <item x="490"/>
        <item x="57"/>
        <item x="677"/>
        <item x="90"/>
        <item x="47"/>
        <item x="372"/>
        <item x="379"/>
        <item x="260"/>
        <item x="245"/>
        <item x="87"/>
        <item x="282"/>
        <item x="81"/>
        <item x="130"/>
        <item x="268"/>
        <item x="777"/>
        <item x="290"/>
        <item x="431"/>
        <item x="479"/>
        <item x="131"/>
        <item x="816"/>
        <item x="27"/>
        <item x="405"/>
        <item x="399"/>
        <item x="410"/>
        <item x="206"/>
        <item x="107"/>
        <item x="865"/>
        <item x="344"/>
        <item x="680"/>
        <item x="181"/>
        <item x="636"/>
        <item x="28"/>
        <item x="569"/>
        <item x="143"/>
        <item x="506"/>
        <item x="355"/>
        <item x="239"/>
        <item x="678"/>
        <item x="222"/>
        <item x="564"/>
        <item x="565"/>
        <item x="342"/>
        <item x="251"/>
        <item x="271"/>
        <item x="182"/>
        <item x="691"/>
        <item x="287"/>
        <item x="436"/>
        <item x="252"/>
        <item x="19"/>
        <item x="566"/>
        <item x="507"/>
        <item x="643"/>
        <item x="699"/>
        <item x="854"/>
        <item x="288"/>
        <item x="855"/>
        <item x="649"/>
        <item x="358"/>
        <item x="20"/>
        <item x="289"/>
        <item x="484"/>
        <item x="167"/>
        <item x="356"/>
        <item x="310"/>
        <item x="338"/>
        <item x="335"/>
        <item x="120"/>
        <item x="274"/>
        <item x="363"/>
        <item x="570"/>
        <item x="480"/>
        <item x="336"/>
        <item x="339"/>
        <item x="481"/>
        <item x="277"/>
        <item x="354"/>
        <item x="700"/>
        <item x="340"/>
        <item x="746"/>
        <item x="78"/>
        <item x="437"/>
        <item x="697"/>
        <item x="278"/>
        <item x="488"/>
        <item x="648"/>
        <item x="868"/>
        <item x="25"/>
        <item x="539"/>
        <item x="21"/>
        <item x="698"/>
        <item x="112"/>
        <item x="385"/>
        <item x="717"/>
        <item x="73"/>
        <item x="688"/>
        <item x="406"/>
        <item x="604"/>
        <item x="549"/>
        <item x="600"/>
        <item x="357"/>
        <item x="767"/>
        <item x="568"/>
        <item x="396"/>
        <item x="724"/>
        <item x="352"/>
        <item x="725"/>
        <item x="94"/>
        <item x="279"/>
        <item x="353"/>
        <item x="163"/>
        <item x="439"/>
        <item x="597"/>
        <item x="351"/>
        <item x="394"/>
        <item x="395"/>
        <item x="286"/>
        <item x="651"/>
        <item x="825"/>
        <item x="644"/>
        <item x="519"/>
        <item x="144"/>
        <item x="207"/>
        <item x="102"/>
        <item x="467"/>
        <item x="606"/>
        <item x="199"/>
        <item x="607"/>
        <item x="115"/>
        <item x="188"/>
        <item x="696"/>
        <item x="240"/>
        <item x="341"/>
        <item x="663"/>
        <item x="116"/>
        <item x="478"/>
        <item x="511"/>
        <item x="400"/>
        <item x="294"/>
        <item x="280"/>
        <item x="247"/>
        <item x="749"/>
        <item x="683"/>
        <item x="727"/>
        <item x="389"/>
        <item x="56"/>
        <item x="759"/>
        <item x="295"/>
        <item x="29"/>
        <item x="390"/>
        <item x="504"/>
        <item x="108"/>
        <item x="281"/>
        <item x="553"/>
        <item x="613"/>
        <item x="392"/>
        <item x="466"/>
        <item x="704"/>
        <item x="518"/>
        <item x="856"/>
        <item x="305"/>
        <item x="200"/>
        <item x="512"/>
        <item x="716"/>
        <item x="517"/>
        <item x="705"/>
        <item x="533"/>
        <item x="591"/>
        <item x="401"/>
        <item x="608"/>
        <item x="631"/>
        <item x="306"/>
        <item x="731"/>
        <item x="720"/>
        <item x="747"/>
        <item x="845"/>
        <item x="307"/>
        <item x="440"/>
        <item x="119"/>
        <item x="693"/>
        <item x="393"/>
        <item x="326"/>
        <item x="381"/>
        <item x="503"/>
        <item x="771"/>
        <item x="378"/>
        <item x="463"/>
        <item x="483"/>
        <item x="382"/>
        <item x="308"/>
        <item x="834"/>
        <item x="105"/>
        <item x="438"/>
        <item x="551"/>
        <item x="79"/>
        <item x="867"/>
        <item x="309"/>
        <item x="534"/>
        <item x="146"/>
        <item x="411"/>
        <item x="592"/>
        <item x="75"/>
        <item x="535"/>
        <item x="211"/>
        <item x="334"/>
        <item x="673"/>
        <item x="77"/>
        <item x="44"/>
        <item x="567"/>
        <item x="552"/>
        <item x="48"/>
        <item x="610"/>
        <item x="532"/>
        <item x="328"/>
        <item x="65"/>
        <item x="204"/>
        <item x="593"/>
        <item x="706"/>
        <item x="417"/>
        <item x="418"/>
        <item x="138"/>
        <item x="662"/>
        <item x="430"/>
        <item x="611"/>
        <item x="51"/>
        <item x="707"/>
        <item x="474"/>
        <item x="820"/>
        <item x="536"/>
        <item x="742"/>
        <item x="501"/>
        <item x="451"/>
        <item x="329"/>
        <item x="461"/>
        <item x="212"/>
        <item x="821"/>
        <item x="76"/>
        <item x="235"/>
        <item x="547"/>
        <item x="423"/>
        <item x="99"/>
        <item x="92"/>
        <item x="462"/>
        <item x="236"/>
        <item x="269"/>
        <item x="743"/>
        <item x="109"/>
        <item x="66"/>
        <item x="502"/>
        <item x="614"/>
        <item x="330"/>
        <item x="839"/>
        <item x="11"/>
        <item x="602"/>
        <item x="424"/>
        <item x="603"/>
        <item x="590"/>
        <item x="407"/>
        <item x="500"/>
        <item x="12"/>
        <item x="750"/>
        <item x="408"/>
        <item x="237"/>
        <item x="671"/>
        <item x="744"/>
        <item x="786"/>
        <item x="346"/>
        <item x="70"/>
        <item x="619"/>
        <item x="132"/>
        <item x="586"/>
        <item x="587"/>
        <item x="441"/>
        <item x="459"/>
        <item x="524"/>
        <item x="425"/>
        <item x="133"/>
        <item x="728"/>
        <item x="548"/>
        <item x="6"/>
        <item x="460"/>
        <item x="157"/>
        <item x="822"/>
        <item x="838"/>
        <item x="238"/>
        <item x="732"/>
        <item x="526"/>
        <item x="527"/>
        <item x="421"/>
        <item x="261"/>
        <item x="69"/>
        <item x="455"/>
        <item x="226"/>
        <item x="574"/>
        <item x="515"/>
        <item x="666"/>
        <item x="756"/>
        <item x="633"/>
        <item x="398"/>
        <item x="420"/>
        <item x="426"/>
        <item x="443"/>
        <item x="588"/>
        <item x="826"/>
        <item x="414"/>
        <item x="321"/>
        <item x="621"/>
        <item x="622"/>
        <item x="774"/>
        <item x="768"/>
        <item x="323"/>
        <item x="560"/>
        <item x="531"/>
        <item x="375"/>
        <item x="667"/>
        <item x="721"/>
        <item x="623"/>
        <item x="672"/>
        <item x="537"/>
        <item x="427"/>
        <item x="809"/>
        <item x="562"/>
        <item x="632"/>
        <item x="380"/>
        <item x="639"/>
        <item x="453"/>
        <item x="581"/>
        <item x="810"/>
        <item x="694"/>
        <item x="645"/>
        <item x="582"/>
        <item x="110"/>
        <item x="516"/>
        <item x="624"/>
        <item x="836"/>
        <item x="862"/>
        <item x="660"/>
        <item x="456"/>
        <item x="457"/>
        <item x="625"/>
        <item x="101"/>
        <item x="100"/>
        <item x="42"/>
        <item x="778"/>
        <item x="583"/>
        <item x="837"/>
        <item x="43"/>
        <item x="376"/>
        <item x="863"/>
        <item x="345"/>
        <item x="729"/>
        <item x="779"/>
        <item x="798"/>
        <item x="377"/>
        <item x="435"/>
        <item x="9"/>
        <item x="652"/>
        <item x="646"/>
        <item x="297"/>
        <item x="31"/>
        <item x="840"/>
        <item x="575"/>
        <item x="10"/>
        <item x="298"/>
        <item x="584"/>
        <item x="695"/>
        <item x="299"/>
        <item x="615"/>
        <item x="183"/>
        <item x="745"/>
        <item x="464"/>
        <item x="34"/>
        <item x="337"/>
        <item x="775"/>
        <item x="776"/>
        <item x="46"/>
        <item x="54"/>
        <item x="599"/>
        <item x="88"/>
        <item x="444"/>
        <item x="104"/>
        <item x="523"/>
        <item x="491"/>
        <item x="111"/>
        <item x="489"/>
        <item x="563"/>
        <item x="703"/>
        <item x="635"/>
        <item x="496"/>
        <item x="513"/>
        <item x="738"/>
        <item x="30"/>
        <item x="772"/>
        <item x="799"/>
        <item x="831"/>
        <item x="494"/>
        <item x="125"/>
        <item x="154"/>
        <item x="126"/>
        <item x="127"/>
        <item x="64"/>
        <item x="85"/>
        <item x="364"/>
        <item x="365"/>
        <item x="121"/>
        <item x="832"/>
        <item x="864"/>
        <item x="320"/>
        <item x="711"/>
        <item x="173"/>
        <item x="773"/>
        <item x="26"/>
        <item x="668"/>
        <item x="739"/>
        <item x="366"/>
        <item x="145"/>
        <item x="740"/>
        <item x="751"/>
        <item x="448"/>
        <item x="601"/>
        <item x="712"/>
        <item x="449"/>
        <item x="67"/>
        <item x="713"/>
        <item x="571"/>
        <item x="585"/>
        <item x="32"/>
        <item x="529"/>
        <item x="93"/>
        <item x="572"/>
        <item x="542"/>
        <item x="629"/>
        <item x="792"/>
        <item x="370"/>
        <item x="445"/>
        <item x="670"/>
        <item x="630"/>
        <item x="147"/>
        <item x="710"/>
        <item x="95"/>
        <item x="755"/>
        <item x="514"/>
        <item x="626"/>
        <item x="128"/>
        <item x="752"/>
        <item x="769"/>
        <item x="61"/>
        <item x="223"/>
        <item x="7"/>
        <item x="634"/>
        <item x="793"/>
        <item x="148"/>
        <item x="314"/>
        <item x="627"/>
        <item x="373"/>
        <item x="150"/>
        <item x="106"/>
        <item x="458"/>
        <item x="505"/>
        <item x="540"/>
        <item x="794"/>
        <item x="521"/>
        <item x="374"/>
        <item x="397"/>
        <item x="796"/>
        <item x="647"/>
        <item x="142"/>
        <item x="60"/>
        <item x="361"/>
        <item x="628"/>
        <item x="224"/>
        <item x="541"/>
        <item x="18"/>
        <item x="797"/>
        <item x="325"/>
        <item x="187"/>
        <item x="843"/>
        <item x="160"/>
        <item x="753"/>
        <item x="757"/>
        <item x="561"/>
        <item x="322"/>
        <item x="538"/>
        <item x="789"/>
        <item x="841"/>
        <item x="258"/>
        <item x="791"/>
        <item x="227"/>
        <item x="8"/>
        <item x="82"/>
        <item x="80"/>
        <item x="450"/>
        <item x="530"/>
        <item x="63"/>
        <item x="589"/>
        <item x="123"/>
        <item x="679"/>
        <item x="719"/>
        <item x="497"/>
        <item x="723"/>
        <item x="734"/>
        <item x="733"/>
        <item x="835"/>
        <item x="528"/>
        <item x="785"/>
        <item x="735"/>
        <item x="736"/>
        <item x="814"/>
        <item x="452"/>
        <item x="304"/>
        <item x="140"/>
        <item x="758"/>
        <item x="764"/>
        <item x="781"/>
        <item x="103"/>
        <item x="788"/>
        <item x="543"/>
        <item x="718"/>
        <item x="616"/>
        <item x="861"/>
        <item x="726"/>
        <item x="256"/>
        <item x="476"/>
        <item x="296"/>
        <item x="664"/>
        <item x="62"/>
        <item x="790"/>
        <item x="846"/>
        <item x="209"/>
        <item x="661"/>
        <item x="137"/>
        <item x="189"/>
        <item x="55"/>
        <item x="811"/>
        <item x="559"/>
        <item x="185"/>
        <item x="265"/>
        <item x="391"/>
        <item x="577"/>
        <item x="203"/>
        <item x="487"/>
        <item x="402"/>
        <item x="598"/>
        <item x="194"/>
        <item x="498"/>
        <item x="730"/>
        <item x="475"/>
        <item x="852"/>
        <item x="737"/>
        <item x="557"/>
        <item x="853"/>
        <item x="331"/>
        <item x="495"/>
        <item x="477"/>
        <item x="158"/>
        <item x="612"/>
        <item x="692"/>
        <item x="210"/>
        <item x="37"/>
        <item x="620"/>
        <item x="800"/>
        <item x="801"/>
        <item x="665"/>
        <item x="332"/>
        <item x="86"/>
        <item x="499"/>
        <item x="275"/>
        <item x="715"/>
        <item x="687"/>
        <item x="155"/>
        <item x="605"/>
        <item x="520"/>
        <item x="159"/>
        <item x="806"/>
        <item x="765"/>
        <item x="686"/>
        <item x="766"/>
        <item x="807"/>
        <item x="808"/>
        <item x="674"/>
        <item x="97"/>
        <item x="368"/>
        <item x="802"/>
        <item x="89"/>
        <item x="447"/>
        <item x="213"/>
        <item x="214"/>
        <item x="3"/>
        <item x="650"/>
        <item x="156"/>
        <item x="169"/>
        <item x="171"/>
        <item x="866"/>
        <item x="14"/>
        <item x="216"/>
        <item x="762"/>
        <item x="578"/>
        <item x="184"/>
        <item x="136"/>
        <item x="684"/>
        <item x="190"/>
        <item x="253"/>
        <item x="254"/>
        <item x="13"/>
        <item x="257"/>
        <item x="262"/>
        <item x="168"/>
        <item x="242"/>
        <item x="442"/>
        <item x="803"/>
        <item x="741"/>
        <item x="68"/>
        <item x="45"/>
        <item x="404"/>
        <item x="267"/>
        <item x="263"/>
        <item x="812"/>
        <item x="770"/>
        <item x="850"/>
        <item x="594"/>
        <item x="218"/>
        <item x="609"/>
        <item x="579"/>
        <item x="522"/>
        <item x="580"/>
        <item x="291"/>
        <item x="191"/>
        <item x="2"/>
        <item x="124"/>
        <item x="151"/>
        <item x="829"/>
        <item x="16"/>
        <item x="225"/>
        <item x="851"/>
        <item x="174"/>
        <item x="270"/>
        <item x="419"/>
        <item x="508"/>
        <item x="292"/>
        <item x="195"/>
        <item x="176"/>
        <item x="196"/>
        <item x="805"/>
        <item x="17"/>
        <item x="428"/>
        <item x="638"/>
        <item x="243"/>
        <item x="74"/>
        <item x="472"/>
        <item x="473"/>
        <item x="454"/>
        <item x="49"/>
        <item x="1"/>
        <item x="118"/>
        <item x="760"/>
        <item x="844"/>
        <item x="617"/>
        <item x="91"/>
        <item x="177"/>
        <item x="178"/>
        <item x="72"/>
        <item x="179"/>
        <item x="201"/>
        <item x="259"/>
        <item x="637"/>
        <item x="618"/>
        <item x="422"/>
        <item x="244"/>
        <item x="264"/>
        <item x="141"/>
        <item x="33"/>
        <item x="152"/>
        <item x="71"/>
        <item x="161"/>
        <item x="446"/>
        <item x="180"/>
        <item x="556"/>
        <item x="83"/>
        <item x="763"/>
        <item x="153"/>
        <item x="544"/>
        <item x="787"/>
        <item x="241"/>
        <item x="795"/>
        <item x="714"/>
        <item x="676"/>
        <item x="827"/>
        <item x="4"/>
        <item x="229"/>
        <item x="468"/>
        <item x="186"/>
        <item x="313"/>
        <item x="383"/>
        <item x="327"/>
        <item x="139"/>
        <item x="117"/>
        <item x="172"/>
        <item x="192"/>
        <item x="318"/>
        <item x="595"/>
        <item x="193"/>
        <item x="230"/>
        <item x="293"/>
        <item x="319"/>
        <item x="429"/>
        <item x="576"/>
        <item x="641"/>
        <item x="546"/>
        <item x="175"/>
        <item x="813"/>
        <item x="367"/>
        <item x="748"/>
        <item x="782"/>
        <item x="205"/>
        <item x="783"/>
        <item x="324"/>
        <item x="333"/>
        <item x="596"/>
        <item x="208"/>
        <item x="371"/>
        <item x="818"/>
        <item x="823"/>
        <item x="285"/>
        <item x="5"/>
        <item x="197"/>
        <item x="819"/>
        <item x="830"/>
        <item x="847"/>
        <item x="384"/>
        <item x="303"/>
        <item x="469"/>
        <item x="24"/>
        <item x="315"/>
        <item x="233"/>
        <item x="311"/>
        <item x="198"/>
        <item x="434"/>
        <item x="848"/>
        <item x="784"/>
        <item x="15"/>
        <item x="348"/>
        <item x="465"/>
        <item x="482"/>
        <item x="134"/>
        <item x="849"/>
        <item x="58"/>
        <item x="215"/>
        <item x="642"/>
        <item x="302"/>
        <item x="722"/>
        <item x="509"/>
        <item x="689"/>
        <item x="804"/>
        <item x="815"/>
        <item x="35"/>
        <item x="316"/>
        <item x="403"/>
        <item x="860"/>
        <item x="122"/>
        <item x="59"/>
        <item x="22"/>
        <item x="23"/>
        <item x="470"/>
        <item x="754"/>
        <item x="217"/>
        <item x="149"/>
        <item x="690"/>
        <item x="347"/>
        <item x="657"/>
        <item x="312"/>
        <item x="415"/>
        <item x="228"/>
        <item x="554"/>
        <item x="246"/>
        <item x="41"/>
        <item x="702"/>
        <item x="98"/>
        <item x="412"/>
        <item x="824"/>
        <item x="857"/>
        <item x="701"/>
        <item x="359"/>
        <item x="485"/>
        <item x="492"/>
        <item x="360"/>
        <item x="858"/>
        <item x="859"/>
        <item x="761"/>
        <item x="129"/>
        <item x="170"/>
        <item x="349"/>
        <item x="471"/>
        <item x="219"/>
        <item x="545"/>
        <item x="40"/>
        <item x="550"/>
        <item x="266"/>
        <item x="350"/>
        <item x="386"/>
        <item x="387"/>
        <item x="555"/>
        <item x="234"/>
        <item x="250"/>
        <item x="658"/>
        <item x="221"/>
        <item x="84"/>
        <item x="276"/>
        <item x="413"/>
        <item x="510"/>
        <item x="164"/>
        <item x="249"/>
        <item x="708"/>
        <item x="685"/>
        <item x="573"/>
        <item x="640"/>
        <item x="655"/>
        <item x="656"/>
        <item x="202"/>
        <item x="162"/>
        <item x="709"/>
        <item x="283"/>
        <item x="416"/>
        <item x="165"/>
        <item x="432"/>
        <item x="388"/>
        <item x="558"/>
        <item x="39"/>
        <item x="659"/>
        <item x="284"/>
        <item x="300"/>
        <item t="default"/>
      </items>
    </pivotField>
    <pivotField showAll="0"/>
    <pivotField numFmtId="164" showAll="0"/>
    <pivotField numFmtId="164" showAll="0"/>
    <pivotField numFmtId="165" showAll="0"/>
    <pivotField showAll="0"/>
    <pivotField dataField="1" numFmtId="165" showAll="0"/>
    <pivotField showAll="0"/>
    <pivotField showAll="0"/>
    <pivotField showAll="0"/>
    <pivotField showAll="0"/>
    <pivotField showAll="0"/>
    <pivotField showAll="0"/>
  </pivotFields>
  <rowFields count="4">
    <field x="16"/>
    <field x="14"/>
    <field x="13"/>
    <field x="0"/>
  </rowFields>
  <rowItems count="2690">
    <i>
      <x/>
    </i>
    <i r="1">
      <x/>
    </i>
    <i r="2">
      <x/>
    </i>
    <i>
      <x v="1"/>
    </i>
    <i r="1">
      <x/>
    </i>
    <i r="2">
      <x/>
    </i>
    <i>
      <x v="2"/>
    </i>
    <i r="1">
      <x/>
    </i>
    <i r="2">
      <x/>
    </i>
    <i>
      <x v="3"/>
    </i>
    <i r="1">
      <x/>
    </i>
    <i r="2">
      <x/>
    </i>
    <i>
      <x v="4"/>
    </i>
    <i r="1">
      <x v="1"/>
    </i>
    <i r="2">
      <x/>
    </i>
    <i>
      <x v="5"/>
    </i>
    <i r="1">
      <x v="3"/>
    </i>
    <i r="2">
      <x/>
    </i>
    <i>
      <x v="6"/>
    </i>
    <i r="1">
      <x v="2"/>
    </i>
    <i r="2">
      <x/>
    </i>
    <i>
      <x v="7"/>
    </i>
    <i r="1">
      <x v="3"/>
    </i>
    <i r="2">
      <x/>
    </i>
    <i>
      <x v="8"/>
    </i>
    <i r="1">
      <x v="2"/>
    </i>
    <i r="2">
      <x/>
    </i>
    <i>
      <x v="9"/>
    </i>
    <i r="1">
      <x/>
    </i>
    <i r="2">
      <x/>
    </i>
    <i>
      <x v="10"/>
    </i>
    <i r="1">
      <x v="1"/>
    </i>
    <i r="2">
      <x/>
    </i>
    <i>
      <x v="11"/>
    </i>
    <i r="1">
      <x v="2"/>
    </i>
    <i r="2">
      <x/>
    </i>
    <i>
      <x v="12"/>
    </i>
    <i r="1">
      <x/>
    </i>
    <i r="2">
      <x/>
    </i>
    <i>
      <x v="13"/>
    </i>
    <i r="1">
      <x v="1"/>
    </i>
    <i r="2">
      <x/>
    </i>
    <i>
      <x v="14"/>
    </i>
    <i r="1">
      <x/>
    </i>
    <i r="2">
      <x/>
    </i>
    <i>
      <x v="15"/>
    </i>
    <i r="1">
      <x/>
    </i>
    <i r="2">
      <x/>
    </i>
    <i>
      <x v="16"/>
    </i>
    <i r="1">
      <x v="3"/>
    </i>
    <i r="2">
      <x/>
    </i>
    <i>
      <x v="17"/>
    </i>
    <i r="1">
      <x/>
    </i>
    <i r="2">
      <x/>
    </i>
    <i>
      <x v="18"/>
    </i>
    <i r="1">
      <x v="2"/>
    </i>
    <i r="2">
      <x/>
    </i>
    <i>
      <x v="19"/>
    </i>
    <i r="1">
      <x v="1"/>
    </i>
    <i r="2">
      <x/>
    </i>
    <i>
      <x v="20"/>
    </i>
    <i r="1">
      <x v="1"/>
    </i>
    <i r="2">
      <x/>
    </i>
    <i>
      <x v="21"/>
    </i>
    <i r="1">
      <x v="2"/>
    </i>
    <i r="2">
      <x/>
    </i>
    <i>
      <x v="22"/>
    </i>
    <i r="1">
      <x v="3"/>
    </i>
    <i r="2">
      <x/>
    </i>
    <i>
      <x v="23"/>
    </i>
    <i r="1">
      <x/>
    </i>
    <i r="2">
      <x/>
    </i>
    <i>
      <x v="24"/>
    </i>
    <i r="1">
      <x v="1"/>
    </i>
    <i r="2">
      <x/>
    </i>
    <i>
      <x v="25"/>
    </i>
    <i r="1">
      <x/>
    </i>
    <i r="2">
      <x/>
    </i>
    <i>
      <x v="26"/>
    </i>
    <i r="1">
      <x v="3"/>
    </i>
    <i r="2">
      <x/>
    </i>
    <i>
      <x v="27"/>
    </i>
    <i r="1">
      <x v="2"/>
    </i>
    <i r="2">
      <x/>
    </i>
    <i>
      <x v="28"/>
    </i>
    <i r="1">
      <x v="2"/>
    </i>
    <i r="2">
      <x/>
    </i>
    <i>
      <x v="29"/>
    </i>
    <i r="1">
      <x v="3"/>
    </i>
    <i r="2">
      <x/>
    </i>
    <i>
      <x v="30"/>
    </i>
    <i r="1">
      <x v="2"/>
    </i>
    <i r="2">
      <x/>
    </i>
    <i>
      <x v="31"/>
    </i>
    <i r="1">
      <x v="2"/>
    </i>
    <i r="2">
      <x/>
    </i>
    <i>
      <x v="32"/>
    </i>
    <i r="1">
      <x v="1"/>
    </i>
    <i r="2">
      <x/>
    </i>
    <i r="1">
      <x v="2"/>
    </i>
    <i r="2">
      <x/>
    </i>
    <i>
      <x v="33"/>
    </i>
    <i r="1">
      <x v="1"/>
    </i>
    <i r="2">
      <x/>
    </i>
    <i>
      <x v="34"/>
    </i>
    <i r="1">
      <x/>
    </i>
    <i r="2">
      <x/>
    </i>
    <i r="1">
      <x v="3"/>
    </i>
    <i r="2">
      <x/>
    </i>
    <i>
      <x v="35"/>
    </i>
    <i r="1">
      <x v="1"/>
    </i>
    <i r="2">
      <x/>
    </i>
    <i>
      <x v="36"/>
    </i>
    <i r="1">
      <x v="3"/>
    </i>
    <i r="2">
      <x/>
    </i>
    <i>
      <x v="37"/>
    </i>
    <i r="1">
      <x v="1"/>
    </i>
    <i r="2">
      <x/>
    </i>
    <i>
      <x v="38"/>
    </i>
    <i r="1">
      <x v="1"/>
    </i>
    <i r="2">
      <x/>
    </i>
    <i>
      <x v="39"/>
    </i>
    <i r="1">
      <x v="1"/>
    </i>
    <i r="2">
      <x/>
    </i>
    <i>
      <x v="40"/>
    </i>
    <i r="1">
      <x/>
    </i>
    <i r="2">
      <x/>
    </i>
    <i>
      <x v="41"/>
    </i>
    <i r="1">
      <x v="2"/>
    </i>
    <i r="2">
      <x/>
    </i>
    <i>
      <x v="42"/>
    </i>
    <i r="1">
      <x/>
    </i>
    <i r="2">
      <x/>
    </i>
    <i>
      <x v="43"/>
    </i>
    <i r="1">
      <x v="2"/>
    </i>
    <i r="2">
      <x/>
    </i>
    <i>
      <x v="44"/>
    </i>
    <i r="1">
      <x/>
    </i>
    <i r="2">
      <x/>
    </i>
    <i>
      <x v="45"/>
    </i>
    <i r="1">
      <x/>
    </i>
    <i r="2">
      <x/>
    </i>
    <i>
      <x v="46"/>
    </i>
    <i r="1">
      <x v="1"/>
    </i>
    <i r="2">
      <x/>
    </i>
    <i>
      <x v="47"/>
    </i>
    <i r="1">
      <x/>
    </i>
    <i r="2">
      <x/>
    </i>
    <i>
      <x v="48"/>
    </i>
    <i r="1">
      <x v="1"/>
    </i>
    <i r="2">
      <x/>
    </i>
    <i>
      <x v="49"/>
    </i>
    <i r="1">
      <x v="2"/>
    </i>
    <i r="2">
      <x/>
    </i>
    <i>
      <x v="50"/>
    </i>
    <i r="1">
      <x v="1"/>
    </i>
    <i r="2">
      <x/>
    </i>
    <i>
      <x v="51"/>
    </i>
    <i r="1">
      <x v="1"/>
    </i>
    <i r="2">
      <x/>
    </i>
    <i r="1">
      <x v="3"/>
    </i>
    <i r="2">
      <x/>
    </i>
    <i>
      <x v="52"/>
    </i>
    <i r="1">
      <x v="1"/>
    </i>
    <i r="2">
      <x/>
    </i>
    <i>
      <x v="53"/>
    </i>
    <i r="1">
      <x v="3"/>
    </i>
    <i r="2">
      <x/>
    </i>
    <i>
      <x v="54"/>
    </i>
    <i r="1">
      <x v="1"/>
    </i>
    <i r="2">
      <x/>
    </i>
    <i>
      <x v="55"/>
    </i>
    <i r="1">
      <x v="1"/>
    </i>
    <i r="2">
      <x/>
    </i>
    <i>
      <x v="56"/>
    </i>
    <i r="1">
      <x/>
    </i>
    <i r="2">
      <x/>
    </i>
    <i>
      <x v="57"/>
    </i>
    <i r="1">
      <x v="1"/>
    </i>
    <i r="2">
      <x/>
    </i>
    <i>
      <x v="58"/>
    </i>
    <i r="1">
      <x v="3"/>
    </i>
    <i r="2">
      <x/>
    </i>
    <i>
      <x v="59"/>
    </i>
    <i r="1">
      <x v="1"/>
    </i>
    <i r="2">
      <x/>
    </i>
    <i>
      <x v="60"/>
    </i>
    <i r="1">
      <x v="2"/>
    </i>
    <i r="2">
      <x/>
    </i>
    <i>
      <x v="61"/>
    </i>
    <i r="1">
      <x v="2"/>
    </i>
    <i r="2">
      <x/>
    </i>
    <i>
      <x v="62"/>
    </i>
    <i r="1">
      <x v="2"/>
    </i>
    <i r="2">
      <x/>
    </i>
    <i>
      <x v="63"/>
    </i>
    <i r="1">
      <x v="1"/>
    </i>
    <i r="2">
      <x/>
    </i>
    <i>
      <x v="64"/>
    </i>
    <i r="1">
      <x/>
    </i>
    <i r="2">
      <x/>
    </i>
    <i>
      <x v="65"/>
    </i>
    <i r="1">
      <x v="1"/>
    </i>
    <i r="2">
      <x/>
    </i>
    <i>
      <x v="66"/>
    </i>
    <i r="1">
      <x v="2"/>
    </i>
    <i r="2">
      <x/>
    </i>
    <i>
      <x v="67"/>
    </i>
    <i r="1">
      <x v="3"/>
    </i>
    <i r="2">
      <x/>
    </i>
    <i>
      <x v="68"/>
    </i>
    <i r="1">
      <x/>
    </i>
    <i r="2">
      <x/>
    </i>
    <i>
      <x v="69"/>
    </i>
    <i r="1">
      <x v="2"/>
    </i>
    <i r="2">
      <x/>
    </i>
    <i>
      <x v="70"/>
    </i>
    <i r="1">
      <x v="1"/>
    </i>
    <i r="2">
      <x/>
    </i>
    <i>
      <x v="71"/>
    </i>
    <i r="1">
      <x v="1"/>
    </i>
    <i r="2">
      <x/>
    </i>
    <i>
      <x v="72"/>
    </i>
    <i r="1">
      <x v="1"/>
    </i>
    <i r="2">
      <x/>
    </i>
    <i r="1">
      <x v="2"/>
    </i>
    <i r="2">
      <x/>
    </i>
    <i>
      <x v="73"/>
    </i>
    <i r="1">
      <x v="3"/>
    </i>
    <i r="2">
      <x/>
    </i>
    <i>
      <x v="74"/>
    </i>
    <i r="1">
      <x v="2"/>
    </i>
    <i r="2">
      <x/>
    </i>
    <i>
      <x v="75"/>
    </i>
    <i r="1">
      <x v="1"/>
    </i>
    <i r="2">
      <x/>
    </i>
    <i>
      <x v="76"/>
    </i>
    <i r="1">
      <x v="2"/>
    </i>
    <i r="2">
      <x/>
    </i>
    <i>
      <x v="77"/>
    </i>
    <i r="1">
      <x v="1"/>
    </i>
    <i r="2">
      <x/>
    </i>
    <i>
      <x v="78"/>
    </i>
    <i r="1">
      <x/>
    </i>
    <i r="2">
      <x/>
    </i>
    <i>
      <x v="79"/>
    </i>
    <i r="1">
      <x/>
    </i>
    <i r="2">
      <x/>
    </i>
    <i>
      <x v="80"/>
    </i>
    <i r="1">
      <x v="3"/>
    </i>
    <i r="2">
      <x/>
    </i>
    <i>
      <x v="81"/>
    </i>
    <i r="1">
      <x/>
    </i>
    <i r="2">
      <x/>
    </i>
    <i>
      <x v="82"/>
    </i>
    <i r="1">
      <x v="2"/>
    </i>
    <i r="2">
      <x/>
    </i>
    <i>
      <x v="83"/>
    </i>
    <i r="1">
      <x/>
    </i>
    <i r="2">
      <x/>
    </i>
    <i>
      <x v="84"/>
    </i>
    <i r="1">
      <x v="3"/>
    </i>
    <i r="2">
      <x/>
    </i>
    <i>
      <x v="85"/>
    </i>
    <i r="1">
      <x/>
    </i>
    <i r="2">
      <x/>
    </i>
    <i>
      <x v="86"/>
    </i>
    <i r="1">
      <x v="2"/>
    </i>
    <i r="2">
      <x/>
    </i>
    <i>
      <x v="87"/>
    </i>
    <i r="1">
      <x/>
    </i>
    <i r="2">
      <x/>
    </i>
    <i>
      <x v="88"/>
    </i>
    <i r="1">
      <x/>
    </i>
    <i r="2">
      <x/>
    </i>
    <i r="1">
      <x v="1"/>
    </i>
    <i r="2">
      <x/>
    </i>
    <i>
      <x v="89"/>
    </i>
    <i r="1">
      <x/>
    </i>
    <i r="2">
      <x/>
    </i>
    <i>
      <x v="90"/>
    </i>
    <i r="1">
      <x v="3"/>
    </i>
    <i r="2">
      <x/>
    </i>
    <i>
      <x v="91"/>
    </i>
    <i r="1">
      <x v="2"/>
    </i>
    <i r="2">
      <x/>
    </i>
    <i>
      <x v="92"/>
    </i>
    <i r="1">
      <x v="3"/>
    </i>
    <i r="2">
      <x/>
    </i>
    <i>
      <x v="93"/>
    </i>
    <i r="1">
      <x v="3"/>
    </i>
    <i r="2">
      <x/>
    </i>
    <i>
      <x v="94"/>
    </i>
    <i r="1">
      <x/>
    </i>
    <i r="2">
      <x/>
    </i>
    <i>
      <x v="95"/>
    </i>
    <i r="1">
      <x v="3"/>
    </i>
    <i r="2">
      <x/>
    </i>
    <i>
      <x v="96"/>
    </i>
    <i r="1">
      <x v="1"/>
    </i>
    <i r="2">
      <x/>
    </i>
    <i>
      <x v="97"/>
    </i>
    <i r="1">
      <x v="1"/>
    </i>
    <i r="2">
      <x/>
    </i>
    <i>
      <x v="98"/>
    </i>
    <i r="1">
      <x/>
    </i>
    <i r="2">
      <x/>
    </i>
    <i r="1">
      <x v="1"/>
    </i>
    <i r="2">
      <x/>
    </i>
    <i>
      <x v="99"/>
    </i>
    <i r="1">
      <x/>
    </i>
    <i r="2">
      <x/>
    </i>
    <i>
      <x v="100"/>
    </i>
    <i r="1">
      <x v="3"/>
    </i>
    <i r="2">
      <x/>
    </i>
    <i>
      <x v="101"/>
    </i>
    <i r="1">
      <x/>
    </i>
    <i r="2">
      <x/>
    </i>
    <i>
      <x v="102"/>
    </i>
    <i r="1">
      <x v="2"/>
    </i>
    <i r="2">
      <x/>
    </i>
    <i>
      <x v="103"/>
    </i>
    <i r="1">
      <x/>
    </i>
    <i r="2">
      <x/>
    </i>
    <i>
      <x v="104"/>
    </i>
    <i r="1">
      <x/>
    </i>
    <i r="2">
      <x/>
    </i>
    <i>
      <x v="105"/>
    </i>
    <i r="1">
      <x/>
    </i>
    <i r="2">
      <x/>
    </i>
    <i>
      <x v="106"/>
    </i>
    <i r="1">
      <x v="3"/>
    </i>
    <i r="2">
      <x/>
    </i>
    <i>
      <x v="107"/>
    </i>
    <i r="1">
      <x v="2"/>
    </i>
    <i r="2">
      <x/>
    </i>
    <i>
      <x v="108"/>
    </i>
    <i r="1">
      <x v="2"/>
    </i>
    <i r="2">
      <x/>
    </i>
    <i>
      <x v="109"/>
    </i>
    <i r="1">
      <x v="1"/>
    </i>
    <i r="2">
      <x/>
    </i>
    <i>
      <x v="110"/>
    </i>
    <i r="1">
      <x/>
    </i>
    <i r="2">
      <x/>
    </i>
    <i>
      <x v="111"/>
    </i>
    <i r="1">
      <x/>
    </i>
    <i r="2">
      <x/>
    </i>
    <i>
      <x v="112"/>
    </i>
    <i r="1">
      <x/>
    </i>
    <i r="2">
      <x/>
    </i>
    <i>
      <x v="113"/>
    </i>
    <i r="1">
      <x/>
    </i>
    <i r="2">
      <x/>
    </i>
    <i>
      <x v="114"/>
    </i>
    <i r="1">
      <x v="1"/>
    </i>
    <i r="2">
      <x/>
    </i>
    <i>
      <x v="115"/>
    </i>
    <i r="1">
      <x v="1"/>
    </i>
    <i r="2">
      <x/>
    </i>
    <i>
      <x v="116"/>
    </i>
    <i r="1">
      <x v="3"/>
    </i>
    <i r="2">
      <x/>
    </i>
    <i>
      <x v="117"/>
    </i>
    <i r="1">
      <x/>
    </i>
    <i r="2">
      <x/>
    </i>
    <i>
      <x v="118"/>
    </i>
    <i r="1">
      <x v="2"/>
    </i>
    <i r="2">
      <x/>
    </i>
    <i>
      <x v="119"/>
    </i>
    <i r="1">
      <x v="2"/>
    </i>
    <i r="2">
      <x/>
    </i>
    <i>
      <x v="120"/>
    </i>
    <i r="1">
      <x v="2"/>
    </i>
    <i r="2">
      <x/>
    </i>
    <i>
      <x v="121"/>
    </i>
    <i r="1">
      <x v="2"/>
    </i>
    <i r="2">
      <x/>
    </i>
    <i>
      <x v="122"/>
    </i>
    <i r="1">
      <x v="1"/>
    </i>
    <i r="2">
      <x/>
    </i>
    <i>
      <x v="123"/>
    </i>
    <i r="1">
      <x v="2"/>
    </i>
    <i r="2">
      <x/>
    </i>
    <i>
      <x v="124"/>
    </i>
    <i r="1">
      <x v="1"/>
    </i>
    <i r="2">
      <x/>
    </i>
    <i>
      <x v="125"/>
    </i>
    <i r="1">
      <x v="3"/>
    </i>
    <i r="2">
      <x/>
    </i>
    <i>
      <x v="126"/>
    </i>
    <i r="1">
      <x/>
    </i>
    <i r="2">
      <x/>
    </i>
    <i>
      <x v="127"/>
    </i>
    <i r="1">
      <x v="3"/>
    </i>
    <i r="2">
      <x/>
    </i>
    <i>
      <x v="128"/>
    </i>
    <i r="1">
      <x v="1"/>
    </i>
    <i r="2">
      <x/>
    </i>
    <i>
      <x v="129"/>
    </i>
    <i r="1">
      <x v="2"/>
    </i>
    <i r="2">
      <x/>
    </i>
    <i>
      <x v="130"/>
    </i>
    <i r="1">
      <x/>
    </i>
    <i r="2">
      <x/>
    </i>
    <i>
      <x v="131"/>
    </i>
    <i r="1">
      <x v="3"/>
    </i>
    <i r="2">
      <x/>
    </i>
    <i>
      <x v="132"/>
    </i>
    <i r="1">
      <x v="2"/>
    </i>
    <i r="2">
      <x/>
    </i>
    <i>
      <x v="133"/>
    </i>
    <i r="1">
      <x v="1"/>
    </i>
    <i r="2">
      <x/>
    </i>
    <i>
      <x v="134"/>
    </i>
    <i r="1">
      <x v="1"/>
    </i>
    <i r="2">
      <x/>
    </i>
    <i>
      <x v="135"/>
    </i>
    <i r="1">
      <x/>
    </i>
    <i r="2">
      <x/>
    </i>
    <i r="1">
      <x v="2"/>
    </i>
    <i r="2">
      <x/>
    </i>
    <i>
      <x v="136"/>
    </i>
    <i r="1">
      <x/>
    </i>
    <i r="2">
      <x/>
    </i>
    <i>
      <x v="137"/>
    </i>
    <i r="1">
      <x v="3"/>
    </i>
    <i r="2">
      <x/>
    </i>
    <i>
      <x v="138"/>
    </i>
    <i r="1">
      <x v="3"/>
    </i>
    <i r="2">
      <x/>
    </i>
    <i>
      <x v="139"/>
    </i>
    <i r="1">
      <x v="2"/>
    </i>
    <i r="2">
      <x/>
    </i>
    <i>
      <x v="140"/>
    </i>
    <i r="1">
      <x v="3"/>
    </i>
    <i r="2">
      <x/>
    </i>
    <i>
      <x v="141"/>
    </i>
    <i r="1">
      <x v="1"/>
    </i>
    <i r="2">
      <x/>
    </i>
    <i r="1">
      <x v="2"/>
    </i>
    <i r="2">
      <x/>
    </i>
    <i>
      <x v="142"/>
    </i>
    <i r="1">
      <x/>
    </i>
    <i r="2">
      <x/>
    </i>
    <i>
      <x v="143"/>
    </i>
    <i r="1">
      <x v="2"/>
    </i>
    <i r="2">
      <x/>
    </i>
    <i>
      <x v="144"/>
    </i>
    <i r="1">
      <x v="3"/>
    </i>
    <i r="2">
      <x/>
    </i>
    <i>
      <x v="145"/>
    </i>
    <i r="1">
      <x v="2"/>
    </i>
    <i r="2">
      <x/>
    </i>
    <i>
      <x v="146"/>
    </i>
    <i r="1">
      <x/>
    </i>
    <i r="2">
      <x/>
    </i>
    <i r="1">
      <x v="1"/>
    </i>
    <i r="2">
      <x/>
    </i>
    <i r="1">
      <x v="2"/>
    </i>
    <i r="2">
      <x/>
    </i>
    <i>
      <x v="147"/>
    </i>
    <i r="1">
      <x v="1"/>
    </i>
    <i r="2">
      <x/>
    </i>
    <i>
      <x v="148"/>
    </i>
    <i r="1">
      <x v="3"/>
    </i>
    <i r="2">
      <x/>
    </i>
    <i>
      <x v="149"/>
    </i>
    <i r="1">
      <x v="1"/>
    </i>
    <i r="2">
      <x/>
    </i>
    <i r="1">
      <x v="3"/>
    </i>
    <i r="2">
      <x/>
    </i>
    <i>
      <x v="150"/>
    </i>
    <i r="1">
      <x/>
    </i>
    <i r="2">
      <x/>
    </i>
    <i>
      <x v="151"/>
    </i>
    <i r="1">
      <x/>
    </i>
    <i r="2">
      <x/>
    </i>
    <i>
      <x v="152"/>
    </i>
    <i r="1">
      <x v="3"/>
    </i>
    <i r="2">
      <x/>
    </i>
    <i>
      <x v="153"/>
    </i>
    <i r="1">
      <x v="2"/>
    </i>
    <i r="2">
      <x/>
    </i>
    <i>
      <x v="154"/>
    </i>
    <i r="1">
      <x v="2"/>
    </i>
    <i r="2">
      <x/>
    </i>
    <i>
      <x v="155"/>
    </i>
    <i r="1">
      <x v="1"/>
    </i>
    <i r="2">
      <x/>
    </i>
    <i>
      <x v="156"/>
    </i>
    <i r="1">
      <x/>
    </i>
    <i r="2">
      <x/>
    </i>
    <i>
      <x v="157"/>
    </i>
    <i r="1">
      <x v="3"/>
    </i>
    <i r="2">
      <x/>
    </i>
    <i>
      <x v="158"/>
    </i>
    <i r="1">
      <x v="3"/>
    </i>
    <i r="2">
      <x/>
    </i>
    <i>
      <x v="159"/>
    </i>
    <i r="1">
      <x/>
    </i>
    <i r="2">
      <x/>
    </i>
    <i>
      <x v="160"/>
    </i>
    <i r="1">
      <x v="2"/>
    </i>
    <i r="2">
      <x/>
    </i>
    <i>
      <x v="161"/>
    </i>
    <i r="1">
      <x v="1"/>
    </i>
    <i r="2">
      <x/>
    </i>
    <i>
      <x v="162"/>
    </i>
    <i r="1">
      <x v="1"/>
    </i>
    <i r="2">
      <x/>
    </i>
    <i>
      <x v="163"/>
    </i>
    <i r="1">
      <x/>
    </i>
    <i r="2">
      <x/>
    </i>
    <i>
      <x v="164"/>
    </i>
    <i r="1">
      <x v="1"/>
    </i>
    <i r="2">
      <x/>
    </i>
    <i>
      <x v="165"/>
    </i>
    <i r="1">
      <x/>
    </i>
    <i r="2">
      <x/>
    </i>
    <i>
      <x v="166"/>
    </i>
    <i r="1">
      <x v="1"/>
    </i>
    <i r="2">
      <x/>
    </i>
    <i>
      <x v="167"/>
    </i>
    <i r="1">
      <x v="1"/>
    </i>
    <i r="2">
      <x/>
    </i>
    <i>
      <x v="168"/>
    </i>
    <i r="1">
      <x/>
    </i>
    <i r="2">
      <x/>
    </i>
    <i>
      <x v="169"/>
    </i>
    <i r="1">
      <x v="2"/>
    </i>
    <i r="2">
      <x/>
    </i>
    <i>
      <x v="170"/>
    </i>
    <i r="1">
      <x v="1"/>
    </i>
    <i r="2">
      <x/>
    </i>
    <i>
      <x v="171"/>
    </i>
    <i r="1">
      <x/>
    </i>
    <i r="2">
      <x/>
    </i>
    <i r="1">
      <x v="2"/>
    </i>
    <i r="2">
      <x/>
    </i>
    <i>
      <x v="172"/>
    </i>
    <i r="1">
      <x v="3"/>
    </i>
    <i r="2">
      <x/>
    </i>
    <i>
      <x v="173"/>
    </i>
    <i r="1">
      <x v="1"/>
    </i>
    <i r="2">
      <x/>
    </i>
    <i>
      <x v="174"/>
    </i>
    <i r="1">
      <x/>
    </i>
    <i r="2">
      <x/>
    </i>
    <i>
      <x v="175"/>
    </i>
    <i r="1">
      <x/>
    </i>
    <i r="2">
      <x/>
    </i>
    <i>
      <x v="176"/>
    </i>
    <i r="1">
      <x v="2"/>
    </i>
    <i r="2">
      <x/>
    </i>
    <i>
      <x v="177"/>
    </i>
    <i r="1">
      <x v="1"/>
    </i>
    <i r="2">
      <x/>
    </i>
    <i>
      <x v="178"/>
    </i>
    <i r="1">
      <x v="1"/>
    </i>
    <i r="2">
      <x/>
    </i>
    <i>
      <x v="179"/>
    </i>
    <i r="1">
      <x/>
    </i>
    <i r="2">
      <x/>
    </i>
    <i>
      <x v="180"/>
    </i>
    <i r="1">
      <x v="1"/>
    </i>
    <i r="2">
      <x/>
    </i>
    <i>
      <x v="181"/>
    </i>
    <i r="1">
      <x/>
    </i>
    <i r="2">
      <x/>
    </i>
    <i>
      <x v="182"/>
    </i>
    <i r="1">
      <x v="3"/>
    </i>
    <i r="2">
      <x/>
    </i>
    <i>
      <x v="183"/>
    </i>
    <i r="1">
      <x/>
    </i>
    <i r="2">
      <x/>
    </i>
    <i>
      <x v="184"/>
    </i>
    <i r="1">
      <x/>
    </i>
    <i r="2">
      <x/>
    </i>
    <i>
      <x v="185"/>
    </i>
    <i r="1">
      <x/>
    </i>
    <i r="2">
      <x/>
    </i>
    <i>
      <x v="186"/>
    </i>
    <i r="1">
      <x v="1"/>
    </i>
    <i r="2">
      <x/>
    </i>
    <i>
      <x v="187"/>
    </i>
    <i r="1">
      <x v="1"/>
    </i>
    <i r="2">
      <x/>
    </i>
    <i>
      <x v="188"/>
    </i>
    <i r="1">
      <x/>
    </i>
    <i r="2">
      <x/>
    </i>
    <i>
      <x v="189"/>
    </i>
    <i r="1">
      <x v="3"/>
    </i>
    <i r="2">
      <x/>
    </i>
    <i>
      <x v="190"/>
    </i>
    <i r="1">
      <x v="1"/>
    </i>
    <i r="2">
      <x/>
    </i>
    <i>
      <x v="191"/>
    </i>
    <i r="1">
      <x v="1"/>
    </i>
    <i r="2">
      <x/>
    </i>
    <i r="1">
      <x v="3"/>
    </i>
    <i r="2">
      <x/>
    </i>
    <i>
      <x v="192"/>
    </i>
    <i r="1">
      <x/>
    </i>
    <i r="2">
      <x/>
    </i>
    <i>
      <x v="193"/>
    </i>
    <i r="1">
      <x/>
    </i>
    <i r="2">
      <x/>
    </i>
    <i>
      <x v="194"/>
    </i>
    <i r="1">
      <x v="1"/>
    </i>
    <i r="2">
      <x/>
    </i>
    <i>
      <x v="195"/>
    </i>
    <i r="1">
      <x v="2"/>
    </i>
    <i r="2">
      <x/>
    </i>
    <i>
      <x v="196"/>
    </i>
    <i r="1">
      <x v="2"/>
    </i>
    <i r="2">
      <x/>
    </i>
    <i>
      <x v="197"/>
    </i>
    <i r="1">
      <x v="3"/>
    </i>
    <i r="2">
      <x/>
    </i>
    <i>
      <x v="198"/>
    </i>
    <i r="1">
      <x v="3"/>
    </i>
    <i r="2">
      <x/>
    </i>
    <i>
      <x v="199"/>
    </i>
    <i r="1">
      <x/>
    </i>
    <i r="2">
      <x/>
    </i>
    <i>
      <x v="200"/>
    </i>
    <i r="1">
      <x/>
    </i>
    <i r="2">
      <x/>
    </i>
    <i>
      <x v="201"/>
    </i>
    <i r="1">
      <x/>
    </i>
    <i r="2">
      <x/>
    </i>
    <i>
      <x v="202"/>
    </i>
    <i r="1">
      <x v="3"/>
    </i>
    <i r="2">
      <x/>
    </i>
    <i>
      <x v="203"/>
    </i>
    <i r="1">
      <x v="1"/>
    </i>
    <i r="2">
      <x/>
    </i>
    <i>
      <x v="204"/>
    </i>
    <i r="1">
      <x v="2"/>
    </i>
    <i r="2">
      <x/>
    </i>
    <i>
      <x v="205"/>
    </i>
    <i r="1">
      <x/>
    </i>
    <i r="2">
      <x/>
    </i>
    <i>
      <x v="206"/>
    </i>
    <i r="1">
      <x/>
    </i>
    <i r="2">
      <x/>
    </i>
    <i>
      <x v="207"/>
    </i>
    <i r="1">
      <x v="2"/>
    </i>
    <i r="2">
      <x/>
    </i>
    <i>
      <x v="208"/>
    </i>
    <i r="1">
      <x v="1"/>
    </i>
    <i r="2">
      <x/>
    </i>
    <i>
      <x v="209"/>
    </i>
    <i r="1">
      <x/>
    </i>
    <i r="2">
      <x/>
    </i>
    <i>
      <x v="210"/>
    </i>
    <i r="1">
      <x/>
    </i>
    <i r="2">
      <x/>
    </i>
    <i>
      <x v="211"/>
    </i>
    <i r="1">
      <x v="3"/>
    </i>
    <i r="2">
      <x/>
    </i>
    <i>
      <x v="212"/>
    </i>
    <i r="1">
      <x v="3"/>
    </i>
    <i r="2">
      <x/>
    </i>
    <i>
      <x v="213"/>
    </i>
    <i r="1">
      <x v="3"/>
    </i>
    <i r="2">
      <x/>
    </i>
    <i>
      <x v="214"/>
    </i>
    <i r="1">
      <x v="3"/>
    </i>
    <i r="2">
      <x/>
    </i>
    <i>
      <x v="215"/>
    </i>
    <i r="1">
      <x/>
    </i>
    <i r="2">
      <x/>
    </i>
    <i>
      <x v="216"/>
    </i>
    <i r="1">
      <x/>
    </i>
    <i r="2">
      <x/>
    </i>
    <i>
      <x v="217"/>
    </i>
    <i r="1">
      <x v="1"/>
    </i>
    <i r="2">
      <x/>
    </i>
    <i>
      <x v="218"/>
    </i>
    <i r="1">
      <x v="1"/>
    </i>
    <i r="2">
      <x/>
    </i>
    <i>
      <x v="219"/>
    </i>
    <i r="1">
      <x v="1"/>
    </i>
    <i r="2">
      <x/>
    </i>
    <i>
      <x v="220"/>
    </i>
    <i r="1">
      <x v="1"/>
    </i>
    <i r="2">
      <x/>
    </i>
    <i>
      <x v="221"/>
    </i>
    <i r="1">
      <x v="1"/>
    </i>
    <i r="2">
      <x/>
    </i>
    <i>
      <x v="222"/>
    </i>
    <i r="1">
      <x/>
    </i>
    <i r="2">
      <x/>
    </i>
    <i>
      <x v="223"/>
    </i>
    <i r="1">
      <x v="3"/>
    </i>
    <i r="2">
      <x/>
    </i>
    <i>
      <x v="224"/>
    </i>
    <i r="1">
      <x v="1"/>
    </i>
    <i r="2">
      <x/>
    </i>
    <i r="1">
      <x v="3"/>
    </i>
    <i r="2">
      <x/>
    </i>
    <i>
      <x v="225"/>
    </i>
    <i r="1">
      <x/>
    </i>
    <i r="2">
      <x/>
    </i>
    <i>
      <x v="226"/>
    </i>
    <i r="1">
      <x v="2"/>
    </i>
    <i r="2">
      <x/>
    </i>
    <i>
      <x v="227"/>
    </i>
    <i r="1">
      <x v="1"/>
    </i>
    <i r="2">
      <x/>
    </i>
    <i>
      <x v="228"/>
    </i>
    <i r="1">
      <x/>
    </i>
    <i r="2">
      <x/>
    </i>
    <i>
      <x v="229"/>
    </i>
    <i r="1">
      <x v="3"/>
    </i>
    <i r="2">
      <x/>
    </i>
    <i>
      <x v="230"/>
    </i>
    <i r="1">
      <x v="1"/>
    </i>
    <i r="2">
      <x/>
    </i>
    <i>
      <x v="231"/>
    </i>
    <i r="1">
      <x v="1"/>
    </i>
    <i r="2">
      <x/>
    </i>
    <i>
      <x v="232"/>
    </i>
    <i r="1">
      <x v="2"/>
    </i>
    <i r="2">
      <x/>
    </i>
    <i>
      <x v="233"/>
    </i>
    <i r="1">
      <x v="1"/>
    </i>
    <i r="2">
      <x/>
    </i>
    <i r="1">
      <x v="3"/>
    </i>
    <i r="2">
      <x/>
    </i>
    <i>
      <x v="234"/>
    </i>
    <i r="1">
      <x v="1"/>
    </i>
    <i r="2">
      <x/>
    </i>
    <i>
      <x v="235"/>
    </i>
    <i r="1">
      <x/>
    </i>
    <i r="2">
      <x/>
    </i>
    <i>
      <x v="236"/>
    </i>
    <i r="1">
      <x/>
    </i>
    <i r="2">
      <x/>
    </i>
    <i>
      <x v="237"/>
    </i>
    <i r="1">
      <x v="2"/>
    </i>
    <i r="2">
      <x/>
    </i>
    <i>
      <x v="238"/>
    </i>
    <i r="1">
      <x v="2"/>
    </i>
    <i r="2">
      <x/>
    </i>
    <i>
      <x v="239"/>
    </i>
    <i r="1">
      <x/>
    </i>
    <i r="2">
      <x/>
    </i>
    <i>
      <x v="240"/>
    </i>
    <i r="1">
      <x v="3"/>
    </i>
    <i r="2">
      <x/>
    </i>
    <i>
      <x v="241"/>
    </i>
    <i r="1">
      <x/>
    </i>
    <i r="2">
      <x/>
    </i>
    <i>
      <x v="242"/>
    </i>
    <i r="1">
      <x v="2"/>
    </i>
    <i r="2">
      <x/>
    </i>
    <i>
      <x v="243"/>
    </i>
    <i r="1">
      <x/>
    </i>
    <i r="2">
      <x/>
    </i>
    <i>
      <x v="244"/>
    </i>
    <i r="1">
      <x v="1"/>
    </i>
    <i r="2">
      <x/>
    </i>
    <i>
      <x v="245"/>
    </i>
    <i r="1">
      <x/>
    </i>
    <i r="2">
      <x/>
    </i>
    <i r="1">
      <x v="2"/>
    </i>
    <i r="2">
      <x/>
    </i>
    <i>
      <x v="246"/>
    </i>
    <i r="1">
      <x v="3"/>
    </i>
    <i r="2">
      <x/>
    </i>
    <i>
      <x v="247"/>
    </i>
    <i r="1">
      <x/>
    </i>
    <i r="2">
      <x/>
    </i>
    <i>
      <x v="248"/>
    </i>
    <i r="1">
      <x v="2"/>
    </i>
    <i r="2">
      <x/>
    </i>
    <i>
      <x v="249"/>
    </i>
    <i r="1">
      <x v="1"/>
    </i>
    <i r="2">
      <x/>
    </i>
    <i>
      <x v="250"/>
    </i>
    <i r="1">
      <x v="2"/>
    </i>
    <i r="2">
      <x/>
    </i>
    <i>
      <x v="251"/>
    </i>
    <i r="1">
      <x v="2"/>
    </i>
    <i r="2">
      <x/>
    </i>
    <i>
      <x v="252"/>
    </i>
    <i r="1">
      <x/>
    </i>
    <i r="2">
      <x/>
    </i>
    <i>
      <x v="253"/>
    </i>
    <i r="1">
      <x v="3"/>
    </i>
    <i r="2">
      <x/>
    </i>
    <i>
      <x v="254"/>
    </i>
    <i r="1">
      <x/>
    </i>
    <i r="2">
      <x/>
    </i>
    <i>
      <x v="255"/>
    </i>
    <i r="1">
      <x/>
    </i>
    <i r="2">
      <x/>
    </i>
    <i>
      <x v="256"/>
    </i>
    <i r="1">
      <x/>
    </i>
    <i r="2">
      <x/>
    </i>
    <i>
      <x v="257"/>
    </i>
    <i r="1">
      <x v="1"/>
    </i>
    <i r="2">
      <x/>
    </i>
    <i>
      <x v="258"/>
    </i>
    <i r="1">
      <x/>
    </i>
    <i r="2">
      <x/>
    </i>
    <i r="1">
      <x v="1"/>
    </i>
    <i r="2">
      <x/>
    </i>
    <i>
      <x v="259"/>
    </i>
    <i r="1">
      <x v="3"/>
    </i>
    <i r="2">
      <x/>
    </i>
    <i>
      <x v="260"/>
    </i>
    <i r="1">
      <x/>
    </i>
    <i r="2">
      <x/>
    </i>
    <i>
      <x v="261"/>
    </i>
    <i r="1">
      <x/>
    </i>
    <i r="2">
      <x/>
    </i>
    <i>
      <x v="262"/>
    </i>
    <i r="1">
      <x v="2"/>
    </i>
    <i r="2">
      <x/>
    </i>
    <i>
      <x v="263"/>
    </i>
    <i r="1">
      <x/>
    </i>
    <i r="2">
      <x/>
    </i>
    <i r="1">
      <x v="2"/>
    </i>
    <i r="2">
      <x/>
    </i>
    <i>
      <x v="264"/>
    </i>
    <i r="1">
      <x v="1"/>
    </i>
    <i r="2">
      <x/>
    </i>
    <i>
      <x v="265"/>
    </i>
    <i r="1">
      <x/>
    </i>
    <i r="2">
      <x/>
    </i>
    <i>
      <x v="266"/>
    </i>
    <i r="1">
      <x v="2"/>
    </i>
    <i r="2">
      <x/>
    </i>
    <i>
      <x v="267"/>
    </i>
    <i r="1">
      <x/>
    </i>
    <i r="2">
      <x/>
    </i>
    <i>
      <x v="268"/>
    </i>
    <i r="1">
      <x v="1"/>
    </i>
    <i r="2">
      <x/>
    </i>
    <i>
      <x v="269"/>
    </i>
    <i r="1">
      <x/>
    </i>
    <i r="2">
      <x/>
    </i>
    <i>
      <x v="270"/>
    </i>
    <i r="1">
      <x v="2"/>
    </i>
    <i r="2">
      <x/>
    </i>
    <i>
      <x v="271"/>
    </i>
    <i r="1">
      <x/>
    </i>
    <i r="2">
      <x/>
    </i>
    <i>
      <x v="272"/>
    </i>
    <i r="1">
      <x v="2"/>
    </i>
    <i r="2">
      <x/>
    </i>
    <i>
      <x v="273"/>
    </i>
    <i r="1">
      <x/>
    </i>
    <i r="2">
      <x/>
    </i>
    <i r="1">
      <x v="2"/>
    </i>
    <i r="2">
      <x/>
    </i>
    <i>
      <x v="274"/>
    </i>
    <i r="1">
      <x v="2"/>
    </i>
    <i r="2">
      <x/>
    </i>
    <i>
      <x v="275"/>
    </i>
    <i r="1">
      <x v="3"/>
    </i>
    <i r="2">
      <x/>
    </i>
    <i>
      <x v="276"/>
    </i>
    <i r="1">
      <x v="3"/>
    </i>
    <i r="2">
      <x/>
    </i>
    <i>
      <x v="277"/>
    </i>
    <i r="1">
      <x/>
    </i>
    <i r="2">
      <x/>
    </i>
    <i>
      <x v="278"/>
    </i>
    <i r="1">
      <x v="1"/>
    </i>
    <i r="2">
      <x/>
    </i>
    <i>
      <x v="279"/>
    </i>
    <i r="1">
      <x v="3"/>
    </i>
    <i r="2">
      <x/>
    </i>
    <i>
      <x v="280"/>
    </i>
    <i r="1">
      <x v="1"/>
    </i>
    <i r="2">
      <x/>
    </i>
    <i>
      <x v="281"/>
    </i>
    <i r="1">
      <x v="2"/>
    </i>
    <i r="2">
      <x/>
    </i>
    <i>
      <x v="282"/>
    </i>
    <i r="1">
      <x v="3"/>
    </i>
    <i r="2">
      <x/>
    </i>
    <i>
      <x v="283"/>
    </i>
    <i r="1">
      <x v="1"/>
    </i>
    <i r="2">
      <x/>
    </i>
    <i>
      <x v="284"/>
    </i>
    <i r="1">
      <x/>
    </i>
    <i r="2">
      <x/>
    </i>
    <i>
      <x v="285"/>
    </i>
    <i r="1">
      <x/>
    </i>
    <i r="2">
      <x/>
    </i>
    <i>
      <x v="286"/>
    </i>
    <i r="1">
      <x v="3"/>
    </i>
    <i r="2">
      <x/>
    </i>
    <i>
      <x v="287"/>
    </i>
    <i r="1">
      <x/>
    </i>
    <i r="2">
      <x/>
    </i>
    <i>
      <x v="288"/>
    </i>
    <i r="1">
      <x/>
    </i>
    <i r="2">
      <x/>
    </i>
    <i>
      <x v="289"/>
    </i>
    <i r="1">
      <x/>
    </i>
    <i r="2">
      <x/>
    </i>
    <i>
      <x v="290"/>
    </i>
    <i r="1">
      <x v="3"/>
    </i>
    <i r="2">
      <x/>
    </i>
    <i>
      <x v="291"/>
    </i>
    <i r="1">
      <x v="3"/>
    </i>
    <i r="2">
      <x/>
    </i>
    <i>
      <x v="292"/>
    </i>
    <i r="1">
      <x/>
    </i>
    <i r="2">
      <x/>
    </i>
    <i>
      <x v="293"/>
    </i>
    <i r="1">
      <x v="2"/>
    </i>
    <i r="2">
      <x/>
    </i>
    <i>
      <x v="294"/>
    </i>
    <i r="1">
      <x/>
    </i>
    <i r="2">
      <x/>
    </i>
    <i>
      <x v="295"/>
    </i>
    <i r="1">
      <x v="1"/>
    </i>
    <i r="2">
      <x/>
    </i>
    <i>
      <x v="296"/>
    </i>
    <i r="1">
      <x/>
    </i>
    <i r="2">
      <x/>
    </i>
    <i r="1">
      <x v="2"/>
    </i>
    <i r="2">
      <x/>
    </i>
    <i>
      <x v="297"/>
    </i>
    <i r="1">
      <x v="2"/>
    </i>
    <i r="2">
      <x/>
    </i>
    <i>
      <x v="298"/>
    </i>
    <i r="1">
      <x v="3"/>
    </i>
    <i r="2">
      <x/>
    </i>
    <i>
      <x v="299"/>
    </i>
    <i r="1">
      <x v="1"/>
    </i>
    <i r="2">
      <x/>
    </i>
    <i>
      <x v="300"/>
    </i>
    <i r="1">
      <x v="2"/>
    </i>
    <i r="2">
      <x/>
    </i>
    <i>
      <x v="301"/>
    </i>
    <i r="1">
      <x v="3"/>
    </i>
    <i r="2">
      <x/>
    </i>
    <i>
      <x v="302"/>
    </i>
    <i r="1">
      <x v="1"/>
    </i>
    <i r="2">
      <x/>
    </i>
    <i>
      <x v="303"/>
    </i>
    <i r="1">
      <x v="1"/>
    </i>
    <i r="2">
      <x/>
    </i>
    <i>
      <x v="304"/>
    </i>
    <i r="1">
      <x v="1"/>
    </i>
    <i r="2">
      <x/>
    </i>
    <i>
      <x v="305"/>
    </i>
    <i r="1">
      <x/>
    </i>
    <i r="2">
      <x/>
    </i>
    <i>
      <x v="306"/>
    </i>
    <i r="1">
      <x v="1"/>
    </i>
    <i r="2">
      <x/>
    </i>
    <i>
      <x v="307"/>
    </i>
    <i r="1">
      <x/>
    </i>
    <i r="2">
      <x/>
    </i>
    <i>
      <x v="308"/>
    </i>
    <i r="1">
      <x v="1"/>
    </i>
    <i r="2">
      <x/>
    </i>
    <i>
      <x v="309"/>
    </i>
    <i r="1">
      <x/>
    </i>
    <i r="2">
      <x/>
    </i>
    <i>
      <x v="310"/>
    </i>
    <i r="1">
      <x/>
    </i>
    <i r="2">
      <x/>
    </i>
    <i>
      <x v="311"/>
    </i>
    <i r="1">
      <x v="1"/>
    </i>
    <i r="2">
      <x/>
    </i>
    <i>
      <x v="312"/>
    </i>
    <i r="1">
      <x v="1"/>
    </i>
    <i r="2">
      <x/>
    </i>
    <i>
      <x v="313"/>
    </i>
    <i r="1">
      <x v="2"/>
    </i>
    <i r="2">
      <x/>
    </i>
    <i>
      <x v="314"/>
    </i>
    <i r="1">
      <x v="2"/>
    </i>
    <i r="2">
      <x/>
    </i>
    <i>
      <x v="315"/>
    </i>
    <i r="1">
      <x v="1"/>
    </i>
    <i r="2">
      <x/>
    </i>
    <i>
      <x v="316"/>
    </i>
    <i r="1">
      <x/>
    </i>
    <i r="2">
      <x/>
    </i>
    <i>
      <x v="317"/>
    </i>
    <i r="1">
      <x/>
    </i>
    <i r="2">
      <x/>
    </i>
    <i>
      <x v="318"/>
    </i>
    <i r="1">
      <x v="3"/>
    </i>
    <i r="2">
      <x/>
    </i>
    <i>
      <x v="319"/>
    </i>
    <i r="1">
      <x v="1"/>
    </i>
    <i r="2">
      <x/>
    </i>
    <i>
      <x v="320"/>
    </i>
    <i r="1">
      <x v="2"/>
    </i>
    <i r="2">
      <x/>
    </i>
    <i r="1">
      <x v="3"/>
    </i>
    <i r="2">
      <x/>
    </i>
    <i>
      <x v="321"/>
    </i>
    <i r="1">
      <x v="2"/>
    </i>
    <i r="2">
      <x/>
    </i>
    <i>
      <x v="322"/>
    </i>
    <i r="1">
      <x v="2"/>
    </i>
    <i r="2">
      <x/>
    </i>
    <i>
      <x v="323"/>
    </i>
    <i r="1">
      <x v="3"/>
    </i>
    <i r="2">
      <x/>
    </i>
    <i>
      <x v="324"/>
    </i>
    <i r="1">
      <x v="2"/>
    </i>
    <i r="2">
      <x/>
    </i>
    <i>
      <x v="325"/>
    </i>
    <i r="1">
      <x v="2"/>
    </i>
    <i r="2">
      <x/>
    </i>
    <i>
      <x v="326"/>
    </i>
    <i r="1">
      <x v="2"/>
    </i>
    <i r="2">
      <x/>
    </i>
    <i>
      <x v="327"/>
    </i>
    <i r="1">
      <x/>
    </i>
    <i r="2">
      <x/>
    </i>
    <i>
      <x v="328"/>
    </i>
    <i r="1">
      <x/>
    </i>
    <i r="2">
      <x/>
    </i>
    <i>
      <x v="329"/>
    </i>
    <i r="1">
      <x v="3"/>
    </i>
    <i r="2">
      <x/>
    </i>
    <i>
      <x v="330"/>
    </i>
    <i r="1">
      <x v="1"/>
    </i>
    <i r="2">
      <x/>
    </i>
    <i>
      <x v="331"/>
    </i>
    <i r="1">
      <x v="2"/>
    </i>
    <i r="2">
      <x/>
    </i>
    <i>
      <x v="332"/>
    </i>
    <i r="1">
      <x v="3"/>
    </i>
    <i r="2">
      <x/>
    </i>
    <i>
      <x v="333"/>
    </i>
    <i r="1">
      <x v="3"/>
    </i>
    <i r="2">
      <x/>
    </i>
    <i>
      <x v="334"/>
    </i>
    <i r="1">
      <x/>
    </i>
    <i r="2">
      <x/>
    </i>
    <i>
      <x v="335"/>
    </i>
    <i r="1">
      <x v="2"/>
    </i>
    <i r="2">
      <x/>
    </i>
    <i>
      <x v="336"/>
    </i>
    <i r="1">
      <x v="2"/>
    </i>
    <i r="2">
      <x/>
    </i>
    <i>
      <x v="337"/>
    </i>
    <i r="1">
      <x/>
    </i>
    <i r="2">
      <x/>
    </i>
    <i>
      <x v="338"/>
    </i>
    <i r="1">
      <x v="1"/>
    </i>
    <i r="2">
      <x/>
    </i>
    <i>
      <x v="339"/>
    </i>
    <i r="1">
      <x v="2"/>
    </i>
    <i r="2">
      <x/>
    </i>
    <i>
      <x v="340"/>
    </i>
    <i r="1">
      <x v="2"/>
    </i>
    <i r="2">
      <x/>
    </i>
    <i>
      <x v="341"/>
    </i>
    <i r="1">
      <x/>
    </i>
    <i r="2">
      <x/>
    </i>
    <i>
      <x v="342"/>
    </i>
    <i r="1">
      <x v="1"/>
    </i>
    <i r="2">
      <x/>
    </i>
    <i>
      <x v="343"/>
    </i>
    <i r="1">
      <x v="1"/>
    </i>
    <i r="2">
      <x/>
    </i>
    <i>
      <x v="344"/>
    </i>
    <i r="1">
      <x v="3"/>
    </i>
    <i r="2">
      <x/>
    </i>
    <i>
      <x v="345"/>
    </i>
    <i r="1">
      <x/>
    </i>
    <i r="2">
      <x/>
    </i>
    <i>
      <x v="346"/>
    </i>
    <i r="1">
      <x/>
    </i>
    <i r="2">
      <x/>
    </i>
    <i>
      <x v="347"/>
    </i>
    <i r="1">
      <x/>
    </i>
    <i r="2">
      <x/>
    </i>
    <i>
      <x v="348"/>
    </i>
    <i r="1">
      <x v="3"/>
    </i>
    <i r="2">
      <x/>
    </i>
    <i>
      <x v="349"/>
    </i>
    <i r="1">
      <x v="2"/>
    </i>
    <i r="2">
      <x/>
    </i>
    <i>
      <x v="350"/>
    </i>
    <i r="1">
      <x/>
    </i>
    <i r="2">
      <x/>
    </i>
    <i>
      <x v="351"/>
    </i>
    <i r="1">
      <x v="2"/>
    </i>
    <i r="2">
      <x/>
    </i>
    <i>
      <x v="352"/>
    </i>
    <i r="1">
      <x/>
    </i>
    <i r="2">
      <x/>
    </i>
    <i>
      <x v="353"/>
    </i>
    <i r="1">
      <x/>
    </i>
    <i r="2">
      <x/>
    </i>
    <i>
      <x v="354"/>
    </i>
    <i r="1">
      <x/>
    </i>
    <i r="2">
      <x/>
    </i>
    <i>
      <x v="355"/>
    </i>
    <i r="1">
      <x/>
    </i>
    <i r="2">
      <x/>
    </i>
    <i>
      <x v="356"/>
    </i>
    <i r="1">
      <x v="1"/>
    </i>
    <i r="2">
      <x/>
    </i>
    <i>
      <x v="357"/>
    </i>
    <i r="1">
      <x v="1"/>
    </i>
    <i r="2">
      <x/>
    </i>
    <i>
      <x v="358"/>
    </i>
    <i r="1">
      <x v="2"/>
    </i>
    <i r="2">
      <x/>
    </i>
    <i>
      <x v="359"/>
    </i>
    <i r="1">
      <x v="2"/>
    </i>
    <i r="2">
      <x/>
    </i>
    <i>
      <x v="360"/>
    </i>
    <i r="1">
      <x v="1"/>
    </i>
    <i r="2">
      <x/>
    </i>
    <i>
      <x v="361"/>
    </i>
    <i r="1">
      <x/>
    </i>
    <i r="2">
      <x/>
    </i>
    <i>
      <x v="362"/>
    </i>
    <i r="1">
      <x/>
    </i>
    <i r="2">
      <x/>
    </i>
    <i>
      <x v="363"/>
    </i>
    <i r="1">
      <x/>
    </i>
    <i r="2">
      <x/>
    </i>
    <i>
      <x v="364"/>
    </i>
    <i r="1">
      <x v="2"/>
    </i>
    <i r="2">
      <x/>
    </i>
    <i>
      <x v="365"/>
    </i>
    <i r="1">
      <x/>
    </i>
    <i r="2">
      <x/>
    </i>
    <i>
      <x v="366"/>
    </i>
    <i r="1">
      <x v="2"/>
    </i>
    <i r="2">
      <x/>
    </i>
    <i>
      <x v="367"/>
    </i>
    <i r="1">
      <x/>
    </i>
    <i r="2">
      <x/>
    </i>
    <i>
      <x v="368"/>
    </i>
    <i r="1">
      <x/>
    </i>
    <i r="2">
      <x/>
    </i>
    <i>
      <x v="369"/>
    </i>
    <i r="1">
      <x/>
    </i>
    <i r="2">
      <x/>
    </i>
    <i>
      <x v="370"/>
    </i>
    <i r="1">
      <x/>
    </i>
    <i r="2">
      <x/>
    </i>
    <i>
      <x v="371"/>
    </i>
    <i r="1">
      <x v="3"/>
    </i>
    <i r="2">
      <x/>
    </i>
    <i>
      <x v="372"/>
    </i>
    <i r="1">
      <x/>
    </i>
    <i r="2">
      <x/>
    </i>
    <i>
      <x v="373"/>
    </i>
    <i r="1">
      <x v="2"/>
    </i>
    <i r="2">
      <x/>
    </i>
    <i>
      <x v="374"/>
    </i>
    <i r="1">
      <x v="2"/>
    </i>
    <i r="2">
      <x/>
    </i>
    <i>
      <x v="375"/>
    </i>
    <i r="1">
      <x/>
    </i>
    <i r="2">
      <x/>
    </i>
    <i>
      <x v="376"/>
    </i>
    <i r="1">
      <x v="1"/>
    </i>
    <i r="2">
      <x/>
    </i>
    <i>
      <x v="377"/>
    </i>
    <i r="1">
      <x v="1"/>
    </i>
    <i r="2">
      <x/>
    </i>
    <i>
      <x v="378"/>
    </i>
    <i r="1">
      <x/>
    </i>
    <i r="2">
      <x/>
    </i>
    <i>
      <x v="379"/>
    </i>
    <i r="1">
      <x v="1"/>
    </i>
    <i r="2">
      <x/>
    </i>
    <i>
      <x v="380"/>
    </i>
    <i r="1">
      <x v="3"/>
    </i>
    <i r="2">
      <x/>
    </i>
    <i>
      <x v="381"/>
    </i>
    <i r="1">
      <x v="2"/>
    </i>
    <i r="2">
      <x/>
    </i>
    <i>
      <x v="382"/>
    </i>
    <i r="1">
      <x v="3"/>
    </i>
    <i r="2">
      <x/>
    </i>
    <i>
      <x v="383"/>
    </i>
    <i r="1">
      <x/>
    </i>
    <i r="2">
      <x/>
    </i>
    <i>
      <x v="384"/>
    </i>
    <i r="1">
      <x v="2"/>
    </i>
    <i r="2">
      <x/>
    </i>
    <i>
      <x v="385"/>
    </i>
    <i r="1">
      <x v="2"/>
    </i>
    <i r="2">
      <x/>
    </i>
    <i>
      <x v="386"/>
    </i>
    <i r="1">
      <x/>
    </i>
    <i r="2">
      <x/>
    </i>
    <i>
      <x v="387"/>
    </i>
    <i r="1">
      <x v="2"/>
    </i>
    <i r="2">
      <x/>
    </i>
    <i>
      <x v="388"/>
    </i>
    <i r="1">
      <x v="3"/>
    </i>
    <i r="2">
      <x/>
    </i>
    <i>
      <x v="389"/>
    </i>
    <i r="1">
      <x/>
    </i>
    <i r="2">
      <x/>
    </i>
    <i>
      <x v="390"/>
    </i>
    <i r="1">
      <x v="3"/>
    </i>
    <i r="2">
      <x/>
    </i>
    <i>
      <x v="391"/>
    </i>
    <i r="1">
      <x v="1"/>
    </i>
    <i r="2">
      <x/>
    </i>
    <i>
      <x v="392"/>
    </i>
    <i r="1">
      <x/>
    </i>
    <i r="2">
      <x/>
    </i>
    <i r="1">
      <x v="2"/>
    </i>
    <i r="2">
      <x/>
    </i>
    <i>
      <x v="393"/>
    </i>
    <i r="1">
      <x v="3"/>
    </i>
    <i r="2">
      <x/>
    </i>
    <i>
      <x v="394"/>
    </i>
    <i r="1">
      <x v="3"/>
    </i>
    <i r="2">
      <x/>
    </i>
    <i>
      <x v="395"/>
    </i>
    <i r="1">
      <x v="2"/>
    </i>
    <i r="2">
      <x/>
    </i>
    <i>
      <x v="396"/>
    </i>
    <i r="1">
      <x/>
    </i>
    <i r="2">
      <x/>
    </i>
    <i>
      <x v="397"/>
    </i>
    <i r="1">
      <x/>
    </i>
    <i r="2">
      <x/>
    </i>
    <i>
      <x v="398"/>
    </i>
    <i r="1">
      <x v="3"/>
    </i>
    <i r="2">
      <x/>
    </i>
    <i>
      <x v="399"/>
    </i>
    <i r="1">
      <x v="2"/>
    </i>
    <i r="2">
      <x/>
    </i>
    <i>
      <x v="400"/>
    </i>
    <i r="1">
      <x v="2"/>
    </i>
    <i r="2">
      <x/>
    </i>
    <i>
      <x v="401"/>
    </i>
    <i r="1">
      <x v="1"/>
    </i>
    <i r="2">
      <x/>
    </i>
    <i r="1">
      <x v="3"/>
    </i>
    <i r="2">
      <x/>
    </i>
    <i>
      <x v="402"/>
    </i>
    <i r="1">
      <x/>
    </i>
    <i r="2">
      <x/>
    </i>
    <i r="1">
      <x v="1"/>
    </i>
    <i r="2">
      <x/>
    </i>
    <i>
      <x v="403"/>
    </i>
    <i r="1">
      <x v="2"/>
    </i>
    <i r="2">
      <x/>
    </i>
    <i>
      <x v="404"/>
    </i>
    <i r="1">
      <x/>
    </i>
    <i r="2">
      <x/>
    </i>
    <i>
      <x v="405"/>
    </i>
    <i r="1">
      <x/>
    </i>
    <i r="2">
      <x/>
    </i>
    <i>
      <x v="406"/>
    </i>
    <i r="1">
      <x v="3"/>
    </i>
    <i r="2">
      <x/>
    </i>
    <i>
      <x v="407"/>
    </i>
    <i r="1">
      <x v="3"/>
    </i>
    <i r="2">
      <x/>
    </i>
    <i>
      <x v="408"/>
    </i>
    <i r="1">
      <x v="1"/>
    </i>
    <i r="2">
      <x/>
    </i>
    <i>
      <x v="409"/>
    </i>
    <i r="1">
      <x/>
    </i>
    <i r="2">
      <x/>
    </i>
    <i>
      <x v="410"/>
    </i>
    <i r="1">
      <x v="3"/>
    </i>
    <i r="2">
      <x/>
    </i>
    <i>
      <x v="411"/>
    </i>
    <i r="1">
      <x/>
    </i>
    <i r="2">
      <x/>
    </i>
    <i>
      <x v="412"/>
    </i>
    <i r="1">
      <x/>
    </i>
    <i r="2">
      <x/>
    </i>
    <i>
      <x v="413"/>
    </i>
    <i r="1">
      <x/>
    </i>
    <i r="2">
      <x/>
    </i>
    <i>
      <x v="414"/>
    </i>
    <i r="1">
      <x v="2"/>
    </i>
    <i r="2">
      <x/>
    </i>
    <i>
      <x v="415"/>
    </i>
    <i r="1">
      <x v="3"/>
    </i>
    <i r="2">
      <x/>
    </i>
    <i>
      <x v="416"/>
    </i>
    <i r="1">
      <x v="2"/>
    </i>
    <i r="2">
      <x/>
    </i>
    <i>
      <x v="417"/>
    </i>
    <i r="1">
      <x v="3"/>
    </i>
    <i r="2">
      <x/>
    </i>
    <i>
      <x v="418"/>
    </i>
    <i r="1">
      <x v="1"/>
    </i>
    <i r="2">
      <x/>
    </i>
    <i>
      <x v="419"/>
    </i>
    <i r="1">
      <x v="1"/>
    </i>
    <i r="2">
      <x/>
    </i>
    <i>
      <x v="420"/>
    </i>
    <i r="1">
      <x/>
    </i>
    <i r="2">
      <x/>
    </i>
    <i>
      <x v="421"/>
    </i>
    <i r="1">
      <x v="1"/>
    </i>
    <i r="2">
      <x/>
    </i>
    <i>
      <x v="422"/>
    </i>
    <i r="1">
      <x/>
    </i>
    <i r="2">
      <x/>
    </i>
    <i>
      <x v="423"/>
    </i>
    <i r="1">
      <x v="1"/>
    </i>
    <i r="2">
      <x/>
    </i>
    <i>
      <x v="424"/>
    </i>
    <i r="1">
      <x v="1"/>
    </i>
    <i r="2">
      <x/>
    </i>
    <i>
      <x v="425"/>
    </i>
    <i r="1">
      <x v="1"/>
    </i>
    <i r="2">
      <x/>
    </i>
    <i>
      <x v="426"/>
    </i>
    <i r="1">
      <x/>
    </i>
    <i r="2">
      <x/>
    </i>
    <i>
      <x v="427"/>
    </i>
    <i r="1">
      <x v="2"/>
    </i>
    <i r="2">
      <x/>
    </i>
    <i>
      <x v="428"/>
    </i>
    <i r="1">
      <x v="3"/>
    </i>
    <i r="2">
      <x/>
    </i>
    <i>
      <x v="429"/>
    </i>
    <i r="1">
      <x/>
    </i>
    <i r="2">
      <x/>
    </i>
    <i>
      <x v="430"/>
    </i>
    <i r="1">
      <x v="1"/>
    </i>
    <i r="2">
      <x/>
    </i>
    <i>
      <x v="431"/>
    </i>
    <i r="1">
      <x/>
    </i>
    <i r="2">
      <x/>
    </i>
    <i>
      <x v="432"/>
    </i>
    <i r="1">
      <x v="1"/>
    </i>
    <i r="2">
      <x/>
    </i>
    <i>
      <x v="433"/>
    </i>
    <i r="1">
      <x v="3"/>
    </i>
    <i r="2">
      <x/>
    </i>
    <i>
      <x v="434"/>
    </i>
    <i r="1">
      <x v="1"/>
    </i>
    <i r="2">
      <x/>
    </i>
    <i>
      <x v="435"/>
    </i>
    <i r="1">
      <x v="3"/>
    </i>
    <i r="2">
      <x/>
    </i>
    <i>
      <x v="436"/>
    </i>
    <i r="1">
      <x v="3"/>
    </i>
    <i r="2">
      <x/>
    </i>
    <i>
      <x v="437"/>
    </i>
    <i r="1">
      <x v="3"/>
    </i>
    <i r="2">
      <x/>
    </i>
    <i>
      <x v="438"/>
    </i>
    <i r="1">
      <x v="3"/>
    </i>
    <i r="2">
      <x/>
    </i>
    <i>
      <x v="439"/>
    </i>
    <i r="1">
      <x v="3"/>
    </i>
    <i r="2">
      <x/>
    </i>
    <i>
      <x v="440"/>
    </i>
    <i r="1">
      <x v="3"/>
    </i>
    <i r="2">
      <x/>
    </i>
    <i>
      <x v="441"/>
    </i>
    <i r="1">
      <x/>
    </i>
    <i r="2">
      <x/>
    </i>
    <i>
      <x v="442"/>
    </i>
    <i r="1">
      <x/>
    </i>
    <i r="2">
      <x/>
    </i>
    <i>
      <x v="443"/>
    </i>
    <i r="1">
      <x v="1"/>
    </i>
    <i r="2">
      <x/>
    </i>
    <i>
      <x v="444"/>
    </i>
    <i r="1">
      <x v="3"/>
    </i>
    <i r="2">
      <x/>
    </i>
    <i>
      <x v="445"/>
    </i>
    <i r="1">
      <x v="2"/>
    </i>
    <i r="2">
      <x/>
    </i>
    <i>
      <x v="446"/>
    </i>
    <i r="1">
      <x/>
    </i>
    <i r="2">
      <x/>
    </i>
    <i r="1">
      <x v="2"/>
    </i>
    <i r="2">
      <x/>
    </i>
    <i>
      <x v="447"/>
    </i>
    <i r="1">
      <x/>
    </i>
    <i r="2">
      <x/>
    </i>
    <i>
      <x v="448"/>
    </i>
    <i r="1">
      <x v="1"/>
    </i>
    <i r="2">
      <x/>
    </i>
    <i>
      <x v="449"/>
    </i>
    <i r="1">
      <x/>
    </i>
    <i r="2">
      <x/>
    </i>
    <i>
      <x v="450"/>
    </i>
    <i r="1">
      <x/>
    </i>
    <i r="2">
      <x/>
    </i>
    <i>
      <x v="451"/>
    </i>
    <i r="1">
      <x/>
    </i>
    <i r="2">
      <x/>
    </i>
    <i>
      <x v="452"/>
    </i>
    <i r="1">
      <x/>
    </i>
    <i r="2">
      <x/>
    </i>
    <i>
      <x v="453"/>
    </i>
    <i r="1">
      <x/>
    </i>
    <i r="2">
      <x/>
    </i>
    <i>
      <x v="454"/>
    </i>
    <i r="1">
      <x v="3"/>
    </i>
    <i r="2">
      <x/>
    </i>
    <i>
      <x v="455"/>
    </i>
    <i r="1">
      <x/>
    </i>
    <i r="2">
      <x/>
    </i>
    <i>
      <x v="456"/>
    </i>
    <i r="1">
      <x/>
    </i>
    <i r="2">
      <x/>
    </i>
    <i>
      <x v="457"/>
    </i>
    <i r="1">
      <x v="2"/>
    </i>
    <i r="2">
      <x/>
    </i>
    <i>
      <x v="458"/>
    </i>
    <i r="1">
      <x/>
    </i>
    <i r="2">
      <x/>
    </i>
    <i>
      <x v="459"/>
    </i>
    <i r="1">
      <x/>
    </i>
    <i r="2">
      <x/>
    </i>
    <i>
      <x v="460"/>
    </i>
    <i r="1">
      <x v="2"/>
    </i>
    <i r="2">
      <x/>
    </i>
    <i>
      <x v="461"/>
    </i>
    <i r="1">
      <x v="2"/>
    </i>
    <i r="2">
      <x/>
    </i>
    <i>
      <x v="462"/>
    </i>
    <i r="1">
      <x/>
    </i>
    <i r="2">
      <x/>
    </i>
    <i>
      <x v="463"/>
    </i>
    <i r="1">
      <x v="1"/>
    </i>
    <i r="2">
      <x/>
    </i>
    <i>
      <x v="464"/>
    </i>
    <i r="1">
      <x v="2"/>
    </i>
    <i r="2">
      <x/>
    </i>
    <i>
      <x v="465"/>
    </i>
    <i r="1">
      <x v="3"/>
    </i>
    <i r="2">
      <x/>
    </i>
    <i>
      <x v="466"/>
    </i>
    <i r="1">
      <x v="2"/>
    </i>
    <i r="2">
      <x/>
    </i>
    <i>
      <x v="467"/>
    </i>
    <i r="1">
      <x v="3"/>
    </i>
    <i r="2">
      <x/>
    </i>
    <i>
      <x v="468"/>
    </i>
    <i r="1">
      <x v="1"/>
    </i>
    <i r="2">
      <x/>
    </i>
    <i>
      <x v="469"/>
    </i>
    <i r="1">
      <x/>
    </i>
    <i r="2">
      <x/>
    </i>
    <i>
      <x v="470"/>
    </i>
    <i r="1">
      <x v="2"/>
    </i>
    <i r="2">
      <x/>
    </i>
    <i>
      <x v="471"/>
    </i>
    <i r="1">
      <x/>
    </i>
    <i r="2">
      <x/>
    </i>
    <i>
      <x v="472"/>
    </i>
    <i r="1">
      <x v="3"/>
    </i>
    <i r="2">
      <x/>
    </i>
    <i>
      <x v="473"/>
    </i>
    <i r="1">
      <x v="2"/>
    </i>
    <i r="2">
      <x/>
    </i>
    <i>
      <x v="474"/>
    </i>
    <i r="1">
      <x v="1"/>
    </i>
    <i r="2">
      <x/>
    </i>
    <i>
      <x v="475"/>
    </i>
    <i r="1">
      <x v="2"/>
    </i>
    <i r="2">
      <x/>
    </i>
    <i>
      <x v="476"/>
    </i>
    <i r="1">
      <x v="3"/>
    </i>
    <i r="2">
      <x/>
    </i>
    <i>
      <x v="477"/>
    </i>
    <i r="1">
      <x v="2"/>
    </i>
    <i r="2">
      <x/>
    </i>
    <i>
      <x v="478"/>
    </i>
    <i r="1">
      <x v="2"/>
    </i>
    <i r="2">
      <x/>
    </i>
    <i>
      <x v="479"/>
    </i>
    <i r="1">
      <x v="1"/>
    </i>
    <i r="2">
      <x/>
    </i>
    <i>
      <x v="480"/>
    </i>
    <i r="1">
      <x/>
    </i>
    <i r="2">
      <x/>
    </i>
    <i>
      <x v="481"/>
    </i>
    <i r="1">
      <x/>
    </i>
    <i r="2">
      <x/>
    </i>
    <i>
      <x v="482"/>
    </i>
    <i r="1">
      <x v="1"/>
    </i>
    <i r="2">
      <x/>
    </i>
    <i>
      <x v="483"/>
    </i>
    <i r="1">
      <x/>
    </i>
    <i r="2">
      <x/>
    </i>
    <i>
      <x v="484"/>
    </i>
    <i r="1">
      <x/>
    </i>
    <i r="2">
      <x/>
    </i>
    <i>
      <x v="485"/>
    </i>
    <i r="1">
      <x v="2"/>
    </i>
    <i r="2">
      <x/>
    </i>
    <i>
      <x v="486"/>
    </i>
    <i r="1">
      <x v="3"/>
    </i>
    <i r="2">
      <x/>
    </i>
    <i>
      <x v="487"/>
    </i>
    <i r="1">
      <x v="3"/>
    </i>
    <i r="2">
      <x/>
    </i>
    <i>
      <x v="488"/>
    </i>
    <i r="1">
      <x v="2"/>
    </i>
    <i r="2">
      <x/>
    </i>
    <i>
      <x v="489"/>
    </i>
    <i r="1">
      <x/>
    </i>
    <i r="2">
      <x/>
    </i>
    <i>
      <x v="490"/>
    </i>
    <i r="1">
      <x v="2"/>
    </i>
    <i r="2">
      <x/>
    </i>
    <i>
      <x v="491"/>
    </i>
    <i r="1">
      <x v="3"/>
    </i>
    <i r="2">
      <x/>
    </i>
    <i>
      <x v="492"/>
    </i>
    <i r="1">
      <x/>
    </i>
    <i r="2">
      <x/>
    </i>
    <i>
      <x v="493"/>
    </i>
    <i r="1">
      <x v="3"/>
    </i>
    <i r="2">
      <x/>
    </i>
    <i>
      <x v="494"/>
    </i>
    <i r="1">
      <x v="1"/>
    </i>
    <i r="2">
      <x/>
    </i>
    <i>
      <x v="495"/>
    </i>
    <i r="1">
      <x v="1"/>
    </i>
    <i r="2">
      <x/>
    </i>
    <i r="1">
      <x v="2"/>
    </i>
    <i r="2">
      <x/>
    </i>
    <i>
      <x v="496"/>
    </i>
    <i r="1">
      <x v="3"/>
    </i>
    <i r="2">
      <x/>
    </i>
    <i>
      <x v="497"/>
    </i>
    <i r="1">
      <x v="1"/>
    </i>
    <i r="2">
      <x/>
    </i>
    <i>
      <x v="498"/>
    </i>
    <i r="1">
      <x v="2"/>
    </i>
    <i r="2">
      <x/>
    </i>
    <i>
      <x v="499"/>
    </i>
    <i r="1">
      <x/>
    </i>
    <i r="2">
      <x/>
    </i>
    <i>
      <x v="500"/>
    </i>
    <i r="1">
      <x v="1"/>
    </i>
    <i r="2">
      <x/>
    </i>
    <i r="1">
      <x v="3"/>
    </i>
    <i r="2">
      <x/>
    </i>
    <i>
      <x v="501"/>
    </i>
    <i r="1">
      <x v="3"/>
    </i>
    <i r="2">
      <x/>
    </i>
    <i>
      <x v="502"/>
    </i>
    <i r="1">
      <x/>
    </i>
    <i r="2">
      <x/>
    </i>
    <i>
      <x v="503"/>
    </i>
    <i r="1">
      <x/>
    </i>
    <i r="2">
      <x/>
    </i>
    <i>
      <x v="504"/>
    </i>
    <i r="1">
      <x/>
    </i>
    <i r="2">
      <x/>
    </i>
    <i>
      <x v="505"/>
    </i>
    <i r="1">
      <x v="2"/>
    </i>
    <i r="2">
      <x/>
    </i>
    <i>
      <x v="506"/>
    </i>
    <i r="1">
      <x v="2"/>
    </i>
    <i r="2">
      <x/>
    </i>
    <i r="1">
      <x v="3"/>
    </i>
    <i r="2">
      <x/>
    </i>
    <i>
      <x v="507"/>
    </i>
    <i r="1">
      <x/>
    </i>
    <i r="2">
      <x/>
    </i>
    <i>
      <x v="508"/>
    </i>
    <i r="1">
      <x/>
    </i>
    <i r="2">
      <x/>
    </i>
    <i>
      <x v="509"/>
    </i>
    <i r="1">
      <x/>
    </i>
    <i r="2">
      <x/>
    </i>
    <i>
      <x v="510"/>
    </i>
    <i r="1">
      <x v="2"/>
    </i>
    <i r="2">
      <x/>
    </i>
    <i>
      <x v="511"/>
    </i>
    <i r="1">
      <x v="3"/>
    </i>
    <i r="2">
      <x/>
    </i>
    <i>
      <x v="512"/>
    </i>
    <i r="1">
      <x/>
    </i>
    <i r="2">
      <x/>
    </i>
    <i>
      <x v="513"/>
    </i>
    <i r="1">
      <x v="1"/>
    </i>
    <i r="2">
      <x/>
    </i>
    <i>
      <x v="514"/>
    </i>
    <i r="1">
      <x v="2"/>
    </i>
    <i r="2">
      <x/>
    </i>
    <i>
      <x v="515"/>
    </i>
    <i r="1">
      <x v="1"/>
    </i>
    <i r="2">
      <x/>
    </i>
    <i>
      <x v="516"/>
    </i>
    <i r="1">
      <x v="1"/>
    </i>
    <i r="2">
      <x/>
    </i>
    <i>
      <x v="517"/>
    </i>
    <i r="1">
      <x/>
    </i>
    <i r="2">
      <x/>
    </i>
    <i>
      <x v="518"/>
    </i>
    <i r="1">
      <x/>
    </i>
    <i r="2">
      <x/>
    </i>
    <i>
      <x v="519"/>
    </i>
    <i r="1">
      <x v="2"/>
    </i>
    <i r="2">
      <x/>
    </i>
    <i>
      <x v="520"/>
    </i>
    <i r="1">
      <x v="1"/>
    </i>
    <i r="2">
      <x/>
    </i>
    <i>
      <x v="521"/>
    </i>
    <i r="1">
      <x v="1"/>
    </i>
    <i r="2">
      <x/>
    </i>
    <i>
      <x v="522"/>
    </i>
    <i r="1">
      <x v="2"/>
    </i>
    <i r="2">
      <x/>
    </i>
    <i>
      <x v="523"/>
    </i>
    <i r="1">
      <x v="1"/>
    </i>
    <i r="2">
      <x/>
    </i>
    <i>
      <x v="524"/>
    </i>
    <i r="1">
      <x v="1"/>
    </i>
    <i r="2">
      <x/>
    </i>
    <i>
      <x v="525"/>
    </i>
    <i r="1">
      <x v="2"/>
    </i>
    <i r="2">
      <x/>
    </i>
    <i>
      <x v="526"/>
    </i>
    <i r="1">
      <x v="2"/>
    </i>
    <i r="2">
      <x/>
    </i>
    <i>
      <x v="527"/>
    </i>
    <i r="1">
      <x v="1"/>
    </i>
    <i r="2">
      <x/>
    </i>
    <i>
      <x v="528"/>
    </i>
    <i r="1">
      <x v="1"/>
    </i>
    <i r="2">
      <x/>
    </i>
    <i>
      <x v="529"/>
    </i>
    <i r="1">
      <x v="1"/>
    </i>
    <i r="2">
      <x/>
    </i>
    <i>
      <x v="530"/>
    </i>
    <i r="1">
      <x v="2"/>
    </i>
    <i r="2">
      <x/>
    </i>
    <i>
      <x v="531"/>
    </i>
    <i r="1">
      <x v="2"/>
    </i>
    <i r="2">
      <x/>
    </i>
    <i>
      <x v="532"/>
    </i>
    <i r="1">
      <x/>
    </i>
    <i r="2">
      <x/>
    </i>
    <i>
      <x v="533"/>
    </i>
    <i r="1">
      <x v="1"/>
    </i>
    <i r="2">
      <x/>
    </i>
    <i>
      <x v="534"/>
    </i>
    <i r="1">
      <x/>
    </i>
    <i r="2">
      <x/>
    </i>
    <i r="1">
      <x v="2"/>
    </i>
    <i r="2">
      <x/>
    </i>
    <i>
      <x v="535"/>
    </i>
    <i r="1">
      <x/>
    </i>
    <i r="2">
      <x/>
    </i>
    <i>
      <x v="536"/>
    </i>
    <i r="1">
      <x v="3"/>
    </i>
    <i r="2">
      <x/>
    </i>
    <i>
      <x v="537"/>
    </i>
    <i r="1">
      <x v="2"/>
    </i>
    <i r="2">
      <x/>
    </i>
    <i>
      <x v="538"/>
    </i>
    <i r="1">
      <x v="2"/>
    </i>
    <i r="2">
      <x/>
    </i>
    <i>
      <x v="539"/>
    </i>
    <i r="1">
      <x v="2"/>
    </i>
    <i r="2">
      <x/>
    </i>
    <i>
      <x v="540"/>
    </i>
    <i r="1">
      <x v="1"/>
    </i>
    <i r="2">
      <x/>
    </i>
    <i>
      <x v="541"/>
    </i>
    <i r="1">
      <x v="1"/>
    </i>
    <i r="2">
      <x/>
    </i>
    <i>
      <x v="542"/>
    </i>
    <i r="1">
      <x/>
    </i>
    <i r="2">
      <x/>
    </i>
    <i>
      <x v="543"/>
    </i>
    <i r="1">
      <x v="2"/>
    </i>
    <i r="2">
      <x/>
    </i>
    <i>
      <x v="544"/>
    </i>
    <i r="1">
      <x v="1"/>
    </i>
    <i r="2">
      <x/>
    </i>
    <i>
      <x v="545"/>
    </i>
    <i r="1">
      <x v="1"/>
    </i>
    <i r="2">
      <x/>
    </i>
    <i>
      <x v="546"/>
    </i>
    <i r="1">
      <x/>
    </i>
    <i r="2">
      <x/>
    </i>
    <i>
      <x v="547"/>
    </i>
    <i r="1">
      <x v="2"/>
    </i>
    <i r="2">
      <x/>
    </i>
    <i>
      <x v="548"/>
    </i>
    <i r="1">
      <x v="1"/>
    </i>
    <i r="2">
      <x/>
    </i>
    <i>
      <x v="549"/>
    </i>
    <i r="1">
      <x v="1"/>
    </i>
    <i r="2">
      <x/>
    </i>
    <i>
      <x v="550"/>
    </i>
    <i r="1">
      <x/>
    </i>
    <i r="2">
      <x/>
    </i>
    <i>
      <x v="551"/>
    </i>
    <i r="1">
      <x/>
    </i>
    <i r="2">
      <x/>
    </i>
    <i>
      <x v="552"/>
    </i>
    <i r="1">
      <x/>
    </i>
    <i r="2">
      <x/>
    </i>
    <i>
      <x v="553"/>
    </i>
    <i r="1">
      <x v="3"/>
    </i>
    <i r="2">
      <x/>
    </i>
    <i>
      <x v="554"/>
    </i>
    <i r="1">
      <x v="2"/>
    </i>
    <i r="2">
      <x/>
    </i>
    <i>
      <x v="555"/>
    </i>
    <i r="1">
      <x v="2"/>
    </i>
    <i r="2">
      <x/>
    </i>
    <i>
      <x v="556"/>
    </i>
    <i r="1">
      <x/>
    </i>
    <i r="2">
      <x/>
    </i>
    <i>
      <x v="557"/>
    </i>
    <i r="1">
      <x v="1"/>
    </i>
    <i r="2">
      <x/>
    </i>
    <i>
      <x v="558"/>
    </i>
    <i r="1">
      <x v="1"/>
    </i>
    <i r="2">
      <x/>
    </i>
    <i>
      <x v="559"/>
    </i>
    <i r="1">
      <x/>
    </i>
    <i r="2">
      <x/>
    </i>
    <i>
      <x v="560"/>
    </i>
    <i r="1">
      <x v="1"/>
    </i>
    <i r="2">
      <x/>
    </i>
    <i>
      <x v="561"/>
    </i>
    <i r="1">
      <x v="2"/>
    </i>
    <i r="2">
      <x/>
    </i>
    <i>
      <x v="562"/>
    </i>
    <i r="1">
      <x/>
    </i>
    <i r="2">
      <x/>
    </i>
    <i>
      <x v="563"/>
    </i>
    <i r="1">
      <x v="2"/>
    </i>
    <i r="2">
      <x/>
    </i>
    <i>
      <x v="564"/>
    </i>
    <i r="1">
      <x/>
    </i>
    <i r="2">
      <x/>
    </i>
    <i>
      <x v="565"/>
    </i>
    <i r="1">
      <x v="2"/>
    </i>
    <i r="2">
      <x/>
    </i>
    <i>
      <x v="566"/>
    </i>
    <i r="1">
      <x v="2"/>
    </i>
    <i r="2">
      <x/>
    </i>
    <i>
      <x v="567"/>
    </i>
    <i r="1">
      <x v="3"/>
    </i>
    <i r="2">
      <x/>
    </i>
    <i>
      <x v="568"/>
    </i>
    <i r="1">
      <x v="1"/>
    </i>
    <i r="2">
      <x/>
    </i>
    <i>
      <x v="569"/>
    </i>
    <i r="1">
      <x/>
    </i>
    <i r="2">
      <x/>
    </i>
    <i>
      <x v="570"/>
    </i>
    <i r="1">
      <x/>
    </i>
    <i r="2">
      <x/>
    </i>
    <i>
      <x v="571"/>
    </i>
    <i r="1">
      <x/>
    </i>
    <i r="2">
      <x/>
    </i>
    <i>
      <x v="572"/>
    </i>
    <i r="1">
      <x/>
    </i>
    <i r="2">
      <x/>
    </i>
    <i>
      <x v="573"/>
    </i>
    <i r="1">
      <x v="2"/>
    </i>
    <i r="2">
      <x/>
    </i>
    <i>
      <x v="574"/>
    </i>
    <i r="1">
      <x v="1"/>
    </i>
    <i r="2">
      <x/>
    </i>
    <i>
      <x v="575"/>
    </i>
    <i r="1">
      <x v="3"/>
    </i>
    <i r="2">
      <x/>
    </i>
    <i>
      <x v="576"/>
    </i>
    <i r="1">
      <x/>
    </i>
    <i r="2">
      <x/>
    </i>
    <i>
      <x v="577"/>
    </i>
    <i r="1">
      <x v="2"/>
    </i>
    <i r="2">
      <x/>
    </i>
    <i>
      <x v="578"/>
    </i>
    <i r="1">
      <x v="3"/>
    </i>
    <i r="2">
      <x/>
    </i>
    <i>
      <x v="579"/>
    </i>
    <i r="1">
      <x v="2"/>
    </i>
    <i r="2">
      <x/>
    </i>
    <i>
      <x v="580"/>
    </i>
    <i r="1">
      <x v="2"/>
    </i>
    <i r="2">
      <x/>
    </i>
    <i>
      <x v="581"/>
    </i>
    <i r="1">
      <x v="2"/>
    </i>
    <i r="2">
      <x/>
    </i>
    <i>
      <x v="582"/>
    </i>
    <i r="1">
      <x/>
    </i>
    <i r="2">
      <x/>
    </i>
    <i>
      <x v="583"/>
    </i>
    <i r="1">
      <x v="2"/>
    </i>
    <i r="2">
      <x/>
    </i>
    <i>
      <x v="584"/>
    </i>
    <i r="1">
      <x/>
    </i>
    <i r="2">
      <x/>
    </i>
    <i>
      <x v="585"/>
    </i>
    <i r="1">
      <x v="1"/>
    </i>
    <i r="2">
      <x/>
    </i>
    <i>
      <x v="586"/>
    </i>
    <i r="1">
      <x v="3"/>
    </i>
    <i r="2">
      <x/>
    </i>
    <i>
      <x v="587"/>
    </i>
    <i r="1">
      <x v="1"/>
    </i>
    <i r="2">
      <x/>
    </i>
    <i>
      <x v="588"/>
    </i>
    <i r="1">
      <x/>
    </i>
    <i r="2">
      <x/>
    </i>
    <i r="1">
      <x v="3"/>
    </i>
    <i r="2">
      <x/>
    </i>
    <i>
      <x v="589"/>
    </i>
    <i r="1">
      <x v="3"/>
    </i>
    <i r="2">
      <x/>
    </i>
    <i>
      <x v="590"/>
    </i>
    <i r="1">
      <x v="1"/>
    </i>
    <i r="2">
      <x/>
    </i>
    <i>
      <x v="591"/>
    </i>
    <i r="1">
      <x v="2"/>
    </i>
    <i r="2">
      <x/>
    </i>
    <i>
      <x v="592"/>
    </i>
    <i r="1">
      <x v="2"/>
    </i>
    <i r="2">
      <x/>
    </i>
    <i>
      <x v="593"/>
    </i>
    <i r="1">
      <x/>
    </i>
    <i r="2">
      <x/>
    </i>
    <i>
      <x v="594"/>
    </i>
    <i r="1">
      <x v="2"/>
    </i>
    <i r="2">
      <x/>
    </i>
    <i>
      <x v="595"/>
    </i>
    <i r="1">
      <x v="2"/>
    </i>
    <i r="2">
      <x/>
    </i>
    <i>
      <x v="596"/>
    </i>
    <i r="1">
      <x v="3"/>
    </i>
    <i r="2">
      <x/>
    </i>
    <i>
      <x v="597"/>
    </i>
    <i r="1">
      <x v="3"/>
    </i>
    <i r="2">
      <x/>
    </i>
    <i>
      <x v="598"/>
    </i>
    <i r="1">
      <x v="2"/>
    </i>
    <i r="2">
      <x/>
    </i>
    <i>
      <x v="599"/>
    </i>
    <i r="1">
      <x/>
    </i>
    <i r="2">
      <x/>
    </i>
    <i>
      <x v="600"/>
    </i>
    <i r="1">
      <x/>
    </i>
    <i r="2">
      <x/>
    </i>
    <i>
      <x v="601"/>
    </i>
    <i r="1">
      <x v="2"/>
    </i>
    <i r="2">
      <x/>
    </i>
    <i>
      <x v="602"/>
    </i>
    <i r="1">
      <x v="1"/>
    </i>
    <i r="2">
      <x/>
    </i>
    <i>
      <x v="603"/>
    </i>
    <i r="1">
      <x v="1"/>
    </i>
    <i r="2">
      <x/>
    </i>
    <i>
      <x v="604"/>
    </i>
    <i r="1">
      <x v="2"/>
    </i>
    <i r="2">
      <x/>
    </i>
    <i>
      <x v="605"/>
    </i>
    <i r="1">
      <x/>
    </i>
    <i r="2">
      <x/>
    </i>
    <i>
      <x v="606"/>
    </i>
    <i r="1">
      <x v="1"/>
    </i>
    <i r="2">
      <x/>
    </i>
    <i>
      <x v="607"/>
    </i>
    <i r="1">
      <x v="1"/>
    </i>
    <i r="2">
      <x/>
    </i>
    <i>
      <x v="608"/>
    </i>
    <i r="1">
      <x v="3"/>
    </i>
    <i r="2">
      <x/>
    </i>
    <i>
      <x v="609"/>
    </i>
    <i r="1">
      <x v="2"/>
    </i>
    <i r="2">
      <x/>
    </i>
    <i>
      <x v="610"/>
    </i>
    <i r="1">
      <x v="1"/>
    </i>
    <i r="2">
      <x/>
    </i>
    <i>
      <x v="611"/>
    </i>
    <i r="1">
      <x v="3"/>
    </i>
    <i r="2">
      <x/>
    </i>
    <i>
      <x v="612"/>
    </i>
    <i r="1">
      <x v="2"/>
    </i>
    <i r="2">
      <x/>
    </i>
    <i>
      <x v="613"/>
    </i>
    <i r="1">
      <x/>
    </i>
    <i r="2">
      <x/>
    </i>
    <i>
      <x v="614"/>
    </i>
    <i r="1">
      <x v="2"/>
    </i>
    <i r="2">
      <x/>
    </i>
    <i>
      <x v="615"/>
    </i>
    <i r="1">
      <x/>
    </i>
    <i r="2">
      <x/>
    </i>
    <i>
      <x v="616"/>
    </i>
    <i r="1">
      <x v="2"/>
    </i>
    <i r="2">
      <x/>
    </i>
    <i>
      <x v="617"/>
    </i>
    <i r="1">
      <x v="2"/>
    </i>
    <i r="2">
      <x/>
    </i>
    <i>
      <x v="618"/>
    </i>
    <i r="1">
      <x/>
    </i>
    <i r="2">
      <x/>
    </i>
    <i>
      <x v="619"/>
    </i>
    <i r="1">
      <x v="1"/>
    </i>
    <i r="2">
      <x/>
    </i>
    <i>
      <x v="620"/>
    </i>
    <i r="1">
      <x v="1"/>
    </i>
    <i r="2">
      <x/>
    </i>
    <i r="1">
      <x v="2"/>
    </i>
    <i r="2">
      <x/>
    </i>
    <i>
      <x v="621"/>
    </i>
    <i r="1">
      <x v="3"/>
    </i>
    <i r="2">
      <x/>
    </i>
    <i>
      <x v="622"/>
    </i>
    <i r="1">
      <x v="1"/>
    </i>
    <i r="2">
      <x/>
    </i>
    <i>
      <x v="623"/>
    </i>
    <i r="1">
      <x v="1"/>
    </i>
    <i r="2">
      <x/>
    </i>
    <i>
      <x v="624"/>
    </i>
    <i r="1">
      <x v="3"/>
    </i>
    <i r="2">
      <x/>
    </i>
    <i>
      <x v="625"/>
    </i>
    <i r="1">
      <x v="3"/>
    </i>
    <i r="2">
      <x/>
    </i>
    <i>
      <x v="626"/>
    </i>
    <i r="1">
      <x/>
    </i>
    <i r="2">
      <x/>
    </i>
    <i>
      <x v="627"/>
    </i>
    <i r="1">
      <x v="1"/>
    </i>
    <i r="2">
      <x/>
    </i>
    <i>
      <x v="628"/>
    </i>
    <i r="1">
      <x v="3"/>
    </i>
    <i r="2">
      <x/>
    </i>
    <i>
      <x v="629"/>
    </i>
    <i r="1">
      <x v="3"/>
    </i>
    <i r="2">
      <x/>
    </i>
    <i>
      <x v="630"/>
    </i>
    <i r="1">
      <x v="3"/>
    </i>
    <i r="2">
      <x/>
    </i>
    <i>
      <x v="631"/>
    </i>
    <i r="1">
      <x v="3"/>
    </i>
    <i r="2">
      <x/>
    </i>
    <i>
      <x v="632"/>
    </i>
    <i r="1">
      <x v="3"/>
    </i>
    <i r="2">
      <x/>
    </i>
    <i>
      <x v="633"/>
    </i>
    <i r="1">
      <x/>
    </i>
    <i r="2">
      <x/>
    </i>
    <i>
      <x v="634"/>
    </i>
    <i r="1">
      <x/>
    </i>
    <i r="2">
      <x/>
    </i>
    <i>
      <x v="635"/>
    </i>
    <i r="1">
      <x v="2"/>
    </i>
    <i r="2">
      <x/>
    </i>
    <i>
      <x v="636"/>
    </i>
    <i r="1">
      <x v="3"/>
    </i>
    <i r="2">
      <x/>
    </i>
    <i>
      <x v="637"/>
    </i>
    <i r="1">
      <x v="1"/>
    </i>
    <i r="2">
      <x/>
    </i>
    <i>
      <x v="638"/>
    </i>
    <i r="1">
      <x/>
    </i>
    <i r="2">
      <x/>
    </i>
    <i>
      <x v="639"/>
    </i>
    <i r="1">
      <x/>
    </i>
    <i r="2">
      <x/>
    </i>
    <i>
      <x v="640"/>
    </i>
    <i r="1">
      <x v="3"/>
    </i>
    <i r="2">
      <x/>
    </i>
    <i>
      <x v="641"/>
    </i>
    <i r="1">
      <x v="3"/>
    </i>
    <i r="2">
      <x/>
    </i>
    <i>
      <x v="642"/>
    </i>
    <i r="1">
      <x v="3"/>
    </i>
    <i r="2">
      <x/>
    </i>
    <i>
      <x v="643"/>
    </i>
    <i r="1">
      <x v="3"/>
    </i>
    <i r="2">
      <x/>
    </i>
    <i>
      <x v="644"/>
    </i>
    <i r="1">
      <x v="3"/>
    </i>
    <i r="2">
      <x/>
    </i>
    <i>
      <x v="645"/>
    </i>
    <i r="1">
      <x v="1"/>
    </i>
    <i r="2">
      <x/>
    </i>
    <i>
      <x v="646"/>
    </i>
    <i r="1">
      <x v="3"/>
    </i>
    <i r="2">
      <x/>
    </i>
    <i>
      <x v="647"/>
    </i>
    <i r="1">
      <x v="2"/>
    </i>
    <i r="2">
      <x/>
    </i>
    <i>
      <x v="648"/>
    </i>
    <i r="1">
      <x v="3"/>
    </i>
    <i r="2">
      <x/>
    </i>
    <i>
      <x v="649"/>
    </i>
    <i r="1">
      <x v="1"/>
    </i>
    <i r="2">
      <x/>
    </i>
    <i>
      <x v="650"/>
    </i>
    <i r="1">
      <x/>
    </i>
    <i r="2">
      <x/>
    </i>
    <i>
      <x v="651"/>
    </i>
    <i r="1">
      <x v="3"/>
    </i>
    <i r="2">
      <x/>
    </i>
    <i>
      <x v="652"/>
    </i>
    <i r="1">
      <x/>
    </i>
    <i r="2">
      <x/>
    </i>
    <i r="1">
      <x v="2"/>
    </i>
    <i r="2">
      <x/>
    </i>
    <i>
      <x v="653"/>
    </i>
    <i r="1">
      <x v="1"/>
    </i>
    <i r="2">
      <x/>
    </i>
    <i>
      <x v="654"/>
    </i>
    <i r="1">
      <x v="3"/>
    </i>
    <i r="2">
      <x/>
    </i>
    <i>
      <x v="655"/>
    </i>
    <i r="1">
      <x v="2"/>
    </i>
    <i r="2">
      <x/>
    </i>
    <i>
      <x v="656"/>
    </i>
    <i r="1">
      <x v="1"/>
    </i>
    <i r="2">
      <x/>
    </i>
    <i>
      <x v="657"/>
    </i>
    <i r="1">
      <x/>
    </i>
    <i r="2">
      <x/>
    </i>
    <i>
      <x v="658"/>
    </i>
    <i r="1">
      <x v="2"/>
    </i>
    <i r="2">
      <x/>
    </i>
    <i>
      <x v="659"/>
    </i>
    <i r="1">
      <x/>
    </i>
    <i r="2">
      <x/>
    </i>
    <i>
      <x v="660"/>
    </i>
    <i r="1">
      <x v="3"/>
    </i>
    <i r="2">
      <x/>
    </i>
    <i>
      <x v="661"/>
    </i>
    <i r="1">
      <x v="2"/>
    </i>
    <i r="2">
      <x/>
    </i>
    <i>
      <x v="662"/>
    </i>
    <i r="1">
      <x v="2"/>
    </i>
    <i r="2">
      <x/>
    </i>
    <i>
      <x v="663"/>
    </i>
    <i r="1">
      <x v="2"/>
    </i>
    <i r="2">
      <x/>
    </i>
    <i>
      <x v="664"/>
    </i>
    <i r="1">
      <x/>
    </i>
    <i r="2">
      <x/>
    </i>
    <i>
      <x v="665"/>
    </i>
    <i r="1">
      <x v="2"/>
    </i>
    <i r="2">
      <x/>
    </i>
    <i>
      <x v="666"/>
    </i>
    <i r="1">
      <x v="1"/>
    </i>
    <i r="2">
      <x/>
    </i>
    <i>
      <x v="667"/>
    </i>
    <i r="1">
      <x/>
    </i>
    <i r="2">
      <x/>
    </i>
    <i r="1">
      <x v="3"/>
    </i>
    <i r="2">
      <x/>
    </i>
    <i>
      <x v="668"/>
    </i>
    <i r="1">
      <x v="2"/>
    </i>
    <i r="2">
      <x/>
    </i>
    <i r="1">
      <x v="3"/>
    </i>
    <i r="2">
      <x/>
    </i>
    <i>
      <x v="669"/>
    </i>
    <i r="1">
      <x v="1"/>
    </i>
    <i r="2">
      <x/>
    </i>
    <i>
      <x v="670"/>
    </i>
    <i r="1">
      <x/>
    </i>
    <i r="2">
      <x/>
    </i>
    <i>
      <x v="671"/>
    </i>
    <i r="1">
      <x v="3"/>
    </i>
    <i r="2">
      <x/>
    </i>
    <i>
      <x v="672"/>
    </i>
    <i r="1">
      <x v="2"/>
    </i>
    <i r="2">
      <x/>
    </i>
    <i>
      <x v="673"/>
    </i>
    <i r="1">
      <x v="1"/>
    </i>
    <i r="2">
      <x/>
    </i>
    <i>
      <x v="674"/>
    </i>
    <i r="1">
      <x v="1"/>
    </i>
    <i r="2">
      <x/>
    </i>
    <i>
      <x v="675"/>
    </i>
    <i r="1">
      <x v="3"/>
    </i>
    <i r="2">
      <x/>
    </i>
    <i>
      <x v="676"/>
    </i>
    <i r="1">
      <x/>
    </i>
    <i r="2">
      <x/>
    </i>
    <i>
      <x v="677"/>
    </i>
    <i r="1">
      <x/>
    </i>
    <i r="2">
      <x/>
    </i>
    <i>
      <x v="678"/>
    </i>
    <i r="1">
      <x/>
    </i>
    <i r="2">
      <x/>
    </i>
    <i>
      <x v="679"/>
    </i>
    <i r="1">
      <x/>
    </i>
    <i r="2">
      <x/>
    </i>
    <i>
      <x v="680"/>
    </i>
    <i r="1">
      <x/>
    </i>
    <i r="2">
      <x/>
    </i>
    <i>
      <x v="681"/>
    </i>
    <i r="1">
      <x v="2"/>
    </i>
    <i r="2">
      <x/>
    </i>
    <i>
      <x v="682"/>
    </i>
    <i r="1">
      <x v="1"/>
    </i>
    <i r="2">
      <x/>
    </i>
    <i r="1">
      <x v="2"/>
    </i>
    <i r="2">
      <x/>
    </i>
    <i>
      <x v="683"/>
    </i>
    <i r="1">
      <x v="3"/>
    </i>
    <i r="2">
      <x/>
    </i>
    <i>
      <x v="684"/>
    </i>
    <i r="1">
      <x v="2"/>
    </i>
    <i r="2">
      <x/>
    </i>
    <i>
      <x v="685"/>
    </i>
    <i r="1">
      <x v="3"/>
    </i>
    <i r="2">
      <x/>
    </i>
    <i>
      <x v="686"/>
    </i>
    <i r="1">
      <x/>
    </i>
    <i r="2">
      <x/>
    </i>
    <i>
      <x v="687"/>
    </i>
    <i r="1">
      <x v="3"/>
    </i>
    <i r="2">
      <x/>
    </i>
    <i>
      <x v="688"/>
    </i>
    <i r="1">
      <x v="3"/>
    </i>
    <i r="2">
      <x/>
    </i>
    <i>
      <x v="689"/>
    </i>
    <i r="1">
      <x v="3"/>
    </i>
    <i r="2">
      <x/>
    </i>
    <i>
      <x v="690"/>
    </i>
    <i r="1">
      <x v="3"/>
    </i>
    <i r="2">
      <x/>
    </i>
    <i>
      <x v="691"/>
    </i>
    <i r="1">
      <x v="3"/>
    </i>
    <i r="2">
      <x/>
    </i>
    <i>
      <x v="692"/>
    </i>
    <i r="1">
      <x/>
    </i>
    <i r="2">
      <x/>
    </i>
    <i>
      <x v="693"/>
    </i>
    <i r="1">
      <x v="1"/>
    </i>
    <i r="2">
      <x/>
    </i>
    <i>
      <x v="694"/>
    </i>
    <i r="1">
      <x v="1"/>
    </i>
    <i r="2">
      <x/>
    </i>
    <i>
      <x v="695"/>
    </i>
    <i r="1">
      <x v="2"/>
    </i>
    <i r="2">
      <x/>
    </i>
    <i>
      <x v="696"/>
    </i>
    <i r="1">
      <x v="1"/>
    </i>
    <i r="2">
      <x/>
    </i>
    <i r="1">
      <x v="2"/>
    </i>
    <i r="2">
      <x/>
    </i>
    <i>
      <x v="697"/>
    </i>
    <i r="1">
      <x v="3"/>
    </i>
    <i r="2">
      <x/>
    </i>
    <i>
      <x v="698"/>
    </i>
    <i r="1">
      <x v="3"/>
    </i>
    <i r="2">
      <x/>
    </i>
    <i>
      <x v="699"/>
    </i>
    <i r="1">
      <x v="3"/>
    </i>
    <i r="2">
      <x/>
    </i>
    <i>
      <x v="700"/>
    </i>
    <i r="1">
      <x v="3"/>
    </i>
    <i r="2">
      <x/>
    </i>
    <i>
      <x v="701"/>
    </i>
    <i r="1">
      <x v="3"/>
    </i>
    <i r="2">
      <x/>
    </i>
    <i>
      <x v="702"/>
    </i>
    <i r="1">
      <x v="3"/>
    </i>
    <i r="2">
      <x/>
    </i>
    <i>
      <x v="703"/>
    </i>
    <i r="1">
      <x/>
    </i>
    <i r="2">
      <x/>
    </i>
    <i>
      <x v="704"/>
    </i>
    <i r="1">
      <x v="2"/>
    </i>
    <i r="2">
      <x/>
    </i>
    <i>
      <x v="705"/>
    </i>
    <i r="1">
      <x/>
    </i>
    <i r="2">
      <x/>
    </i>
    <i>
      <x v="706"/>
    </i>
    <i r="1">
      <x v="3"/>
    </i>
    <i r="2">
      <x/>
    </i>
    <i>
      <x v="707"/>
    </i>
    <i r="1">
      <x v="2"/>
    </i>
    <i r="2">
      <x/>
    </i>
    <i>
      <x v="708"/>
    </i>
    <i r="1">
      <x v="3"/>
    </i>
    <i r="2">
      <x/>
    </i>
    <i>
      <x v="709"/>
    </i>
    <i r="1">
      <x v="3"/>
    </i>
    <i r="2">
      <x/>
    </i>
    <i>
      <x v="710"/>
    </i>
    <i r="1">
      <x/>
    </i>
    <i r="2">
      <x/>
    </i>
    <i>
      <x v="711"/>
    </i>
    <i r="1">
      <x v="2"/>
    </i>
    <i r="2">
      <x/>
    </i>
    <i>
      <x v="712"/>
    </i>
    <i r="1">
      <x v="1"/>
    </i>
    <i r="2">
      <x/>
    </i>
    <i>
      <x v="713"/>
    </i>
    <i r="1">
      <x v="1"/>
    </i>
    <i r="2">
      <x/>
    </i>
    <i>
      <x v="714"/>
    </i>
    <i r="1">
      <x/>
    </i>
    <i r="2">
      <x/>
    </i>
    <i>
      <x v="715"/>
    </i>
    <i r="1">
      <x v="1"/>
    </i>
    <i r="2">
      <x/>
    </i>
    <i>
      <x v="716"/>
    </i>
    <i r="1">
      <x/>
    </i>
    <i r="2">
      <x/>
    </i>
    <i>
      <x v="717"/>
    </i>
    <i r="1">
      <x/>
    </i>
    <i r="2">
      <x/>
    </i>
    <i>
      <x v="718"/>
    </i>
    <i r="1">
      <x/>
    </i>
    <i r="2">
      <x/>
    </i>
    <i>
      <x v="719"/>
    </i>
    <i r="1">
      <x v="2"/>
    </i>
    <i r="2">
      <x/>
    </i>
    <i>
      <x v="720"/>
    </i>
    <i r="1">
      <x v="1"/>
    </i>
    <i r="2">
      <x/>
    </i>
    <i>
      <x v="721"/>
    </i>
    <i r="1">
      <x/>
    </i>
    <i r="2">
      <x/>
    </i>
    <i>
      <x v="722"/>
    </i>
    <i r="1">
      <x v="2"/>
    </i>
    <i r="2">
      <x/>
    </i>
    <i>
      <x v="723"/>
    </i>
    <i r="1">
      <x/>
    </i>
    <i r="2">
      <x/>
    </i>
    <i>
      <x v="724"/>
    </i>
    <i r="1">
      <x/>
    </i>
    <i r="2">
      <x/>
    </i>
    <i>
      <x v="725"/>
    </i>
    <i r="1">
      <x v="2"/>
    </i>
    <i r="2">
      <x/>
    </i>
    <i>
      <x v="726"/>
    </i>
    <i r="1">
      <x v="1"/>
    </i>
    <i r="2">
      <x/>
    </i>
    <i>
      <x v="727"/>
    </i>
    <i r="1">
      <x v="2"/>
    </i>
    <i r="2">
      <x/>
    </i>
    <i>
      <x v="728"/>
    </i>
    <i r="1">
      <x/>
    </i>
    <i r="2">
      <x/>
    </i>
    <i>
      <x v="729"/>
    </i>
    <i r="1">
      <x v="1"/>
    </i>
    <i r="2">
      <x/>
    </i>
    <i>
      <x v="730"/>
    </i>
    <i r="1">
      <x v="1"/>
    </i>
    <i r="2">
      <x/>
    </i>
    <i>
      <x v="731"/>
    </i>
    <i r="1">
      <x v="3"/>
    </i>
    <i r="2">
      <x/>
    </i>
    <i>
      <x v="732"/>
    </i>
    <i r="1">
      <x v="1"/>
    </i>
    <i r="2">
      <x/>
    </i>
    <i>
      <x v="733"/>
    </i>
    <i r="1">
      <x v="1"/>
    </i>
    <i r="2">
      <x/>
    </i>
    <i>
      <x v="734"/>
    </i>
    <i r="1">
      <x v="1"/>
    </i>
    <i r="2">
      <x/>
    </i>
    <i>
      <x v="735"/>
    </i>
    <i r="1">
      <x/>
    </i>
    <i r="2">
      <x/>
    </i>
    <i>
      <x v="736"/>
    </i>
    <i r="1">
      <x v="3"/>
    </i>
    <i r="2">
      <x/>
    </i>
    <i>
      <x v="737"/>
    </i>
    <i r="1">
      <x v="3"/>
    </i>
    <i r="2">
      <x/>
    </i>
    <i>
      <x v="738"/>
    </i>
    <i r="1">
      <x v="2"/>
    </i>
    <i r="2">
      <x/>
    </i>
    <i>
      <x v="739"/>
    </i>
    <i r="1">
      <x v="3"/>
    </i>
    <i r="2">
      <x/>
    </i>
    <i>
      <x v="740"/>
    </i>
    <i r="1">
      <x v="2"/>
    </i>
    <i r="2">
      <x/>
    </i>
    <i>
      <x v="741"/>
    </i>
    <i r="1">
      <x/>
    </i>
    <i r="2">
      <x/>
    </i>
    <i r="1">
      <x v="2"/>
    </i>
    <i r="2">
      <x/>
    </i>
    <i>
      <x v="742"/>
    </i>
    <i r="1">
      <x v="3"/>
    </i>
    <i r="2">
      <x/>
    </i>
    <i>
      <x v="743"/>
    </i>
    <i r="1">
      <x v="1"/>
    </i>
    <i r="2">
      <x/>
    </i>
    <i>
      <x v="744"/>
    </i>
    <i r="1">
      <x v="1"/>
    </i>
    <i r="2">
      <x/>
    </i>
    <i>
      <x v="745"/>
    </i>
    <i r="1">
      <x v="2"/>
    </i>
    <i r="2">
      <x/>
    </i>
    <i>
      <x v="746"/>
    </i>
    <i r="1">
      <x/>
    </i>
    <i r="2">
      <x/>
    </i>
    <i>
      <x v="747"/>
    </i>
    <i r="1">
      <x v="1"/>
    </i>
    <i r="2">
      <x/>
    </i>
    <i>
      <x v="748"/>
    </i>
    <i r="1">
      <x/>
    </i>
    <i r="2">
      <x/>
    </i>
    <i>
      <x v="749"/>
    </i>
    <i r="1">
      <x v="3"/>
    </i>
    <i r="2">
      <x/>
    </i>
    <i>
      <x v="750"/>
    </i>
    <i r="1">
      <x v="1"/>
    </i>
    <i r="2">
      <x/>
    </i>
    <i>
      <x v="751"/>
    </i>
    <i r="1">
      <x v="1"/>
    </i>
    <i r="2">
      <x/>
    </i>
    <i>
      <x v="752"/>
    </i>
    <i r="1">
      <x v="1"/>
    </i>
    <i r="2">
      <x/>
    </i>
    <i>
      <x v="753"/>
    </i>
    <i r="1">
      <x v="1"/>
    </i>
    <i r="2">
      <x/>
    </i>
    <i>
      <x v="754"/>
    </i>
    <i r="1">
      <x v="1"/>
    </i>
    <i r="2">
      <x/>
    </i>
    <i>
      <x v="755"/>
    </i>
    <i r="1">
      <x/>
    </i>
    <i r="2">
      <x/>
    </i>
    <i>
      <x v="756"/>
    </i>
    <i r="1">
      <x v="2"/>
    </i>
    <i r="2">
      <x/>
    </i>
    <i>
      <x v="757"/>
    </i>
    <i r="1">
      <x v="1"/>
    </i>
    <i r="2">
      <x/>
    </i>
    <i>
      <x v="758"/>
    </i>
    <i r="1">
      <x v="3"/>
    </i>
    <i r="2">
      <x/>
    </i>
    <i>
      <x v="759"/>
    </i>
    <i r="1">
      <x v="2"/>
    </i>
    <i r="2">
      <x/>
    </i>
    <i>
      <x v="760"/>
    </i>
    <i r="1">
      <x/>
    </i>
    <i r="2">
      <x/>
    </i>
    <i>
      <x v="761"/>
    </i>
    <i r="1">
      <x v="3"/>
    </i>
    <i r="2">
      <x/>
    </i>
    <i>
      <x v="762"/>
    </i>
    <i r="1">
      <x v="1"/>
    </i>
    <i r="2">
      <x/>
    </i>
    <i>
      <x v="763"/>
    </i>
    <i r="1">
      <x v="3"/>
    </i>
    <i r="2">
      <x/>
    </i>
    <i>
      <x v="764"/>
    </i>
    <i r="1">
      <x v="2"/>
    </i>
    <i r="2">
      <x/>
    </i>
    <i>
      <x v="765"/>
    </i>
    <i r="1">
      <x v="2"/>
    </i>
    <i r="2">
      <x/>
    </i>
    <i>
      <x v="766"/>
    </i>
    <i r="1">
      <x v="2"/>
    </i>
    <i r="2">
      <x/>
    </i>
    <i>
      <x v="767"/>
    </i>
    <i r="1">
      <x v="2"/>
    </i>
    <i r="2">
      <x/>
    </i>
    <i>
      <x v="768"/>
    </i>
    <i r="1">
      <x v="3"/>
    </i>
    <i r="2">
      <x/>
    </i>
    <i>
      <x v="769"/>
    </i>
    <i r="1">
      <x/>
    </i>
    <i r="2">
      <x/>
    </i>
    <i>
      <x v="770"/>
    </i>
    <i r="1">
      <x v="2"/>
    </i>
    <i r="2">
      <x/>
    </i>
    <i>
      <x v="771"/>
    </i>
    <i r="1">
      <x v="1"/>
    </i>
    <i r="2">
      <x/>
    </i>
    <i>
      <x v="772"/>
    </i>
    <i r="1">
      <x v="2"/>
    </i>
    <i r="2">
      <x/>
    </i>
    <i>
      <x v="773"/>
    </i>
    <i r="1">
      <x/>
    </i>
    <i r="2">
      <x/>
    </i>
    <i>
      <x v="774"/>
    </i>
    <i r="1">
      <x v="3"/>
    </i>
    <i r="2">
      <x/>
    </i>
    <i>
      <x v="775"/>
    </i>
    <i r="1">
      <x v="3"/>
    </i>
    <i r="2">
      <x/>
    </i>
    <i>
      <x v="776"/>
    </i>
    <i r="1">
      <x v="2"/>
    </i>
    <i r="2">
      <x/>
    </i>
    <i>
      <x v="777"/>
    </i>
    <i r="1">
      <x v="1"/>
    </i>
    <i r="2">
      <x/>
    </i>
    <i>
      <x v="778"/>
    </i>
    <i r="1">
      <x v="1"/>
    </i>
    <i r="2">
      <x/>
    </i>
    <i>
      <x v="779"/>
    </i>
    <i r="1">
      <x v="3"/>
    </i>
    <i r="2">
      <x/>
    </i>
    <i>
      <x v="780"/>
    </i>
    <i r="1">
      <x v="3"/>
    </i>
    <i r="2">
      <x/>
    </i>
    <i>
      <x v="781"/>
    </i>
    <i r="1">
      <x v="1"/>
    </i>
    <i r="2">
      <x/>
    </i>
    <i>
      <x v="782"/>
    </i>
    <i r="1">
      <x v="1"/>
    </i>
    <i r="2">
      <x/>
    </i>
    <i>
      <x v="783"/>
    </i>
    <i r="1">
      <x v="3"/>
    </i>
    <i r="2">
      <x/>
    </i>
    <i>
      <x v="784"/>
    </i>
    <i r="1">
      <x v="1"/>
    </i>
    <i r="2">
      <x/>
    </i>
    <i>
      <x v="785"/>
    </i>
    <i r="1">
      <x v="3"/>
    </i>
    <i r="2">
      <x/>
    </i>
    <i>
      <x v="786"/>
    </i>
    <i r="1">
      <x v="2"/>
    </i>
    <i r="2">
      <x/>
    </i>
    <i>
      <x v="787"/>
    </i>
    <i r="1">
      <x v="3"/>
    </i>
    <i r="2">
      <x/>
    </i>
    <i>
      <x v="788"/>
    </i>
    <i r="1">
      <x/>
    </i>
    <i r="2">
      <x/>
    </i>
    <i>
      <x v="789"/>
    </i>
    <i r="1">
      <x v="2"/>
    </i>
    <i r="2">
      <x/>
    </i>
    <i>
      <x v="790"/>
    </i>
    <i r="1">
      <x v="2"/>
    </i>
    <i r="2">
      <x/>
    </i>
    <i>
      <x v="791"/>
    </i>
    <i r="1">
      <x v="3"/>
    </i>
    <i r="2">
      <x/>
    </i>
    <i>
      <x v="792"/>
    </i>
    <i r="1">
      <x v="3"/>
    </i>
    <i r="2">
      <x/>
    </i>
    <i>
      <x v="793"/>
    </i>
    <i r="1">
      <x v="2"/>
    </i>
    <i r="2">
      <x/>
    </i>
    <i>
      <x v="794"/>
    </i>
    <i r="1">
      <x v="1"/>
    </i>
    <i r="2">
      <x/>
    </i>
    <i>
      <x v="795"/>
    </i>
    <i r="1">
      <x/>
    </i>
    <i r="2">
      <x/>
    </i>
    <i>
      <x v="796"/>
    </i>
    <i r="1">
      <x v="1"/>
    </i>
    <i r="2">
      <x/>
    </i>
    <i>
      <x v="797"/>
    </i>
    <i r="1">
      <x/>
    </i>
    <i r="2">
      <x/>
    </i>
    <i>
      <x v="798"/>
    </i>
    <i r="1">
      <x v="1"/>
    </i>
    <i r="2">
      <x/>
    </i>
    <i>
      <x v="799"/>
    </i>
    <i r="1">
      <x v="3"/>
    </i>
    <i r="2">
      <x/>
    </i>
    <i>
      <x v="800"/>
    </i>
    <i r="1">
      <x v="3"/>
    </i>
    <i r="2">
      <x/>
    </i>
    <i>
      <x v="801"/>
    </i>
    <i r="1">
      <x/>
    </i>
    <i r="2">
      <x/>
    </i>
    <i>
      <x v="802"/>
    </i>
    <i r="1">
      <x v="2"/>
    </i>
    <i r="2">
      <x/>
    </i>
    <i>
      <x v="803"/>
    </i>
    <i r="1">
      <x v="3"/>
    </i>
    <i r="2">
      <x/>
    </i>
    <i>
      <x v="804"/>
    </i>
    <i r="1">
      <x/>
    </i>
    <i r="2">
      <x/>
    </i>
    <i>
      <x v="805"/>
    </i>
    <i r="1">
      <x v="2"/>
    </i>
    <i r="2">
      <x/>
    </i>
    <i>
      <x v="806"/>
    </i>
    <i r="1">
      <x/>
    </i>
    <i r="2">
      <x/>
    </i>
    <i>
      <x v="807"/>
    </i>
    <i r="1">
      <x v="2"/>
    </i>
    <i r="2">
      <x/>
    </i>
    <i>
      <x v="808"/>
    </i>
    <i r="1">
      <x/>
    </i>
    <i r="2">
      <x/>
    </i>
    <i>
      <x v="809"/>
    </i>
    <i r="1">
      <x v="1"/>
    </i>
    <i r="2">
      <x/>
    </i>
    <i>
      <x v="810"/>
    </i>
    <i r="1">
      <x v="3"/>
    </i>
    <i r="2">
      <x/>
    </i>
    <i>
      <x v="811"/>
    </i>
    <i r="1">
      <x/>
    </i>
    <i r="2">
      <x/>
    </i>
    <i>
      <x v="812"/>
    </i>
    <i r="1">
      <x v="1"/>
    </i>
    <i r="2">
      <x/>
    </i>
    <i>
      <x v="813"/>
    </i>
    <i r="1">
      <x/>
    </i>
    <i r="2">
      <x/>
    </i>
    <i>
      <x v="814"/>
    </i>
    <i r="1">
      <x v="1"/>
    </i>
    <i r="2">
      <x/>
    </i>
    <i>
      <x v="815"/>
    </i>
    <i r="1">
      <x/>
    </i>
    <i r="2">
      <x/>
    </i>
    <i r="1">
      <x v="1"/>
    </i>
    <i r="2">
      <x/>
    </i>
    <i>
      <x v="816"/>
    </i>
    <i r="1">
      <x v="1"/>
    </i>
    <i r="2">
      <x/>
    </i>
    <i>
      <x v="817"/>
    </i>
    <i r="1">
      <x/>
    </i>
    <i r="2">
      <x/>
    </i>
    <i>
      <x v="818"/>
    </i>
    <i r="1">
      <x/>
    </i>
    <i r="2">
      <x/>
    </i>
    <i>
      <x v="819"/>
    </i>
    <i r="1">
      <x v="2"/>
    </i>
    <i r="2">
      <x/>
    </i>
    <i>
      <x v="820"/>
    </i>
    <i r="1">
      <x/>
    </i>
    <i r="2">
      <x/>
    </i>
    <i>
      <x v="821"/>
    </i>
    <i r="1">
      <x v="1"/>
    </i>
    <i r="2">
      <x/>
    </i>
    <i>
      <x v="822"/>
    </i>
    <i r="1">
      <x/>
    </i>
    <i r="2">
      <x/>
    </i>
    <i>
      <x v="823"/>
    </i>
    <i r="1">
      <x/>
    </i>
    <i r="2">
      <x/>
    </i>
    <i>
      <x v="824"/>
    </i>
    <i r="1">
      <x/>
    </i>
    <i r="2">
      <x/>
    </i>
    <i>
      <x v="825"/>
    </i>
    <i r="1">
      <x/>
    </i>
    <i r="2">
      <x/>
    </i>
    <i>
      <x v="826"/>
    </i>
    <i r="1">
      <x/>
    </i>
    <i r="2">
      <x/>
    </i>
    <i>
      <x v="827"/>
    </i>
    <i r="1">
      <x v="3"/>
    </i>
    <i r="2">
      <x/>
    </i>
    <i>
      <x v="828"/>
    </i>
    <i r="1">
      <x v="1"/>
    </i>
    <i r="2">
      <x/>
    </i>
    <i>
      <x v="829"/>
    </i>
    <i r="1">
      <x v="3"/>
    </i>
    <i r="2">
      <x/>
    </i>
    <i>
      <x v="830"/>
    </i>
    <i r="1">
      <x/>
    </i>
    <i r="2">
      <x/>
    </i>
    <i>
      <x v="831"/>
    </i>
    <i r="1">
      <x v="3"/>
    </i>
    <i r="2">
      <x/>
    </i>
    <i>
      <x v="832"/>
    </i>
    <i r="1">
      <x v="2"/>
    </i>
    <i r="2">
      <x/>
    </i>
    <i>
      <x v="833"/>
    </i>
    <i r="1">
      <x v="1"/>
    </i>
    <i r="2">
      <x/>
    </i>
    <i>
      <x v="834"/>
    </i>
    <i r="1">
      <x v="2"/>
    </i>
    <i r="2">
      <x/>
    </i>
    <i>
      <x v="835"/>
    </i>
    <i r="1">
      <x v="1"/>
    </i>
    <i r="2">
      <x/>
    </i>
    <i>
      <x v="836"/>
    </i>
    <i r="1">
      <x v="3"/>
    </i>
    <i r="2">
      <x/>
    </i>
    <i>
      <x v="837"/>
    </i>
    <i r="1">
      <x v="1"/>
    </i>
    <i r="2">
      <x/>
    </i>
    <i>
      <x v="838"/>
    </i>
    <i r="1">
      <x v="1"/>
    </i>
    <i r="2">
      <x/>
    </i>
    <i>
      <x v="839"/>
    </i>
    <i r="1">
      <x/>
    </i>
    <i r="2">
      <x/>
    </i>
    <i>
      <x v="840"/>
    </i>
    <i r="1">
      <x v="3"/>
    </i>
    <i r="2">
      <x/>
    </i>
    <i>
      <x v="841"/>
    </i>
    <i r="1">
      <x v="1"/>
    </i>
    <i r="2">
      <x/>
    </i>
    <i>
      <x v="842"/>
    </i>
    <i r="1">
      <x v="1"/>
    </i>
    <i r="2">
      <x/>
    </i>
    <i>
      <x v="843"/>
    </i>
    <i r="1">
      <x v="3"/>
    </i>
    <i r="2">
      <x/>
    </i>
    <i>
      <x v="844"/>
    </i>
    <i r="1">
      <x/>
    </i>
    <i r="2">
      <x/>
    </i>
    <i>
      <x v="845"/>
    </i>
    <i r="1">
      <x v="1"/>
    </i>
    <i r="2">
      <x/>
    </i>
    <i>
      <x v="846"/>
    </i>
    <i r="1">
      <x v="1"/>
    </i>
    <i r="2">
      <x/>
    </i>
    <i>
      <x v="847"/>
    </i>
    <i r="1">
      <x v="1"/>
    </i>
    <i r="2">
      <x/>
    </i>
    <i>
      <x v="848"/>
    </i>
    <i r="1">
      <x/>
    </i>
    <i r="2">
      <x/>
    </i>
    <i>
      <x v="849"/>
    </i>
    <i r="1">
      <x v="1"/>
    </i>
    <i r="2">
      <x/>
    </i>
    <i r="1">
      <x v="2"/>
    </i>
    <i r="2">
      <x/>
    </i>
    <i>
      <x v="850"/>
    </i>
    <i r="1">
      <x v="2"/>
    </i>
    <i r="2">
      <x/>
    </i>
    <i>
      <x v="851"/>
    </i>
    <i r="1">
      <x v="1"/>
    </i>
    <i r="2">
      <x/>
    </i>
    <i r="1">
      <x v="2"/>
    </i>
    <i r="2">
      <x/>
    </i>
    <i>
      <x v="852"/>
    </i>
    <i r="1">
      <x v="2"/>
    </i>
    <i r="2">
      <x/>
    </i>
    <i>
      <x v="853"/>
    </i>
    <i r="1">
      <x v="2"/>
    </i>
    <i r="2">
      <x/>
    </i>
    <i>
      <x v="854"/>
    </i>
    <i r="1">
      <x v="2"/>
    </i>
    <i r="2">
      <x/>
    </i>
    <i>
      <x v="855"/>
    </i>
    <i r="1">
      <x v="2"/>
    </i>
    <i r="2">
      <x/>
    </i>
    <i>
      <x v="856"/>
    </i>
    <i r="1">
      <x v="1"/>
    </i>
    <i r="2">
      <x/>
    </i>
    <i>
      <x v="857"/>
    </i>
    <i r="1">
      <x v="1"/>
    </i>
    <i r="2">
      <x/>
    </i>
    <i>
      <x v="858"/>
    </i>
    <i r="1">
      <x v="3"/>
    </i>
    <i r="2">
      <x/>
    </i>
    <i>
      <x v="859"/>
    </i>
    <i r="1">
      <x v="3"/>
    </i>
    <i r="2">
      <x/>
    </i>
    <i>
      <x v="860"/>
    </i>
    <i r="1">
      <x v="1"/>
    </i>
    <i r="2">
      <x/>
    </i>
    <i>
      <x v="861"/>
    </i>
    <i r="1">
      <x/>
    </i>
    <i r="2">
      <x/>
    </i>
    <i>
      <x v="862"/>
    </i>
    <i r="1">
      <x/>
    </i>
    <i r="2">
      <x/>
    </i>
    <i r="1">
      <x v="2"/>
    </i>
    <i r="2">
      <x/>
    </i>
    <i>
      <x v="863"/>
    </i>
    <i r="1">
      <x v="1"/>
    </i>
    <i r="2">
      <x/>
    </i>
    <i>
      <x v="864"/>
    </i>
    <i r="1">
      <x v="1"/>
    </i>
    <i r="2">
      <x/>
    </i>
    <i>
      <x v="865"/>
    </i>
    <i r="1">
      <x v="1"/>
    </i>
    <i r="2">
      <x/>
    </i>
    <i>
      <x v="866"/>
    </i>
    <i r="1">
      <x v="1"/>
    </i>
    <i r="2">
      <x/>
    </i>
    <i>
      <x v="867"/>
    </i>
    <i r="1">
      <x v="3"/>
    </i>
    <i r="2">
      <x/>
    </i>
    <i>
      <x v="868"/>
    </i>
    <i r="1">
      <x v="3"/>
    </i>
    <i r="2">
      <x/>
    </i>
    <i t="grand">
      <x/>
    </i>
  </rowItems>
  <colItems count="1">
    <i/>
  </colItems>
  <dataFields count="1">
    <dataField name="Count of Sales" fld="22" subtotal="count" baseField="1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899A3-DF0E-44DA-88B7-F29C0237A2FE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30">
    <pivotField showAll="0"/>
    <pivotField showAll="0"/>
    <pivotField numFmtId="9"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164" showAll="0"/>
    <pivotField numFmtId="164" showAll="0"/>
    <pivotField numFmtId="165" showAll="0"/>
    <pivotField showAll="0"/>
    <pivotField dataField="1" numFmtId="165"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2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FE73C-E0CD-401F-8177-DD6D9FE0BA26}" name="PivotTable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30">
    <pivotField showAll="0"/>
    <pivotField axis="axisRow" showAll="0">
      <items count="7">
        <item x="2"/>
        <item x="5"/>
        <item x="0"/>
        <item x="4"/>
        <item x="3"/>
        <item x="1"/>
        <item t="default"/>
      </items>
    </pivotField>
    <pivotField numFmtId="9" showAll="0"/>
    <pivotField numFmtId="165" showAll="0"/>
    <pivotField dataField="1"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914">
        <item x="878"/>
        <item x="526"/>
        <item x="448"/>
        <item x="598"/>
        <item x="61"/>
        <item x="525"/>
        <item x="686"/>
        <item x="300"/>
        <item x="888"/>
        <item x="256"/>
        <item x="371"/>
        <item x="619"/>
        <item x="183"/>
        <item x="160"/>
        <item x="187"/>
        <item x="230"/>
        <item x="186"/>
        <item x="44"/>
        <item x="905"/>
        <item x="350"/>
        <item x="363"/>
        <item x="100"/>
        <item x="114"/>
        <item x="705"/>
        <item x="876"/>
        <item x="710"/>
        <item x="497"/>
        <item x="658"/>
        <item x="247"/>
        <item x="164"/>
        <item x="97"/>
        <item x="628"/>
        <item x="580"/>
        <item x="852"/>
        <item x="454"/>
        <item x="32"/>
        <item x="322"/>
        <item x="377"/>
        <item x="50"/>
        <item x="38"/>
        <item x="617"/>
        <item x="571"/>
        <item x="264"/>
        <item x="24"/>
        <item x="785"/>
        <item x="58"/>
        <item x="596"/>
        <item x="667"/>
        <item x="752"/>
        <item x="246"/>
        <item x="140"/>
        <item x="167"/>
        <item x="618"/>
        <item x="245"/>
        <item x="819"/>
        <item x="717"/>
        <item x="615"/>
        <item x="181"/>
        <item x="842"/>
        <item x="501"/>
        <item x="201"/>
        <item x="252"/>
        <item x="612"/>
        <item x="224"/>
        <item x="771"/>
        <item x="824"/>
        <item x="141"/>
        <item x="337"/>
        <item x="134"/>
        <item x="427"/>
        <item x="321"/>
        <item x="163"/>
        <item x="351"/>
        <item x="241"/>
        <item x="457"/>
        <item x="324"/>
        <item x="719"/>
        <item x="146"/>
        <item x="810"/>
        <item x="500"/>
        <item x="255"/>
        <item x="701"/>
        <item x="517"/>
        <item x="873"/>
        <item x="93"/>
        <item x="237"/>
        <item x="135"/>
        <item x="597"/>
        <item x="722"/>
        <item x="243"/>
        <item x="782"/>
        <item x="47"/>
        <item x="120"/>
        <item x="437"/>
        <item x="59"/>
        <item x="568"/>
        <item x="232"/>
        <item x="344"/>
        <item x="248"/>
        <item x="380"/>
        <item x="208"/>
        <item x="373"/>
        <item x="609"/>
        <item x="485"/>
        <item x="506"/>
        <item x="13"/>
        <item x="378"/>
        <item x="514"/>
        <item x="206"/>
        <item x="775"/>
        <item x="409"/>
        <item x="152"/>
        <item x="443"/>
        <item x="87"/>
        <item x="43"/>
        <item x="306"/>
        <item x="770"/>
        <item x="874"/>
        <item x="23"/>
        <item x="616"/>
        <item x="673"/>
        <item x="343"/>
        <item x="52"/>
        <item x="613"/>
        <item x="244"/>
        <item x="317"/>
        <item x="421"/>
        <item x="675"/>
        <item x="556"/>
        <item x="585"/>
        <item x="543"/>
        <item x="200"/>
        <item x="508"/>
        <item x="805"/>
        <item x="41"/>
        <item x="413"/>
        <item x="801"/>
        <item x="465"/>
        <item x="277"/>
        <item x="31"/>
        <item x="906"/>
        <item x="498"/>
        <item x="550"/>
        <item x="57"/>
        <item x="833"/>
        <item x="116"/>
        <item x="86"/>
        <item x="477"/>
        <item x="621"/>
        <item x="53"/>
        <item x="562"/>
        <item x="429"/>
        <item x="370"/>
        <item x="841"/>
        <item x="151"/>
        <item x="523"/>
        <item x="341"/>
        <item x="546"/>
        <item x="602"/>
        <item x="331"/>
        <item x="566"/>
        <item x="787"/>
        <item x="385"/>
        <item x="509"/>
        <item x="644"/>
        <item x="285"/>
        <item x="349"/>
        <item x="778"/>
        <item x="428"/>
        <item x="818"/>
        <item x="286"/>
        <item x="51"/>
        <item x="49"/>
        <item x="723"/>
        <item x="76"/>
        <item x="313"/>
        <item x="653"/>
        <item x="647"/>
        <item x="312"/>
        <item x="583"/>
        <item x="145"/>
        <item x="156"/>
        <item x="866"/>
        <item x="880"/>
        <item x="112"/>
        <item x="729"/>
        <item x="218"/>
        <item x="687"/>
        <item x="679"/>
        <item x="697"/>
        <item x="178"/>
        <item x="754"/>
        <item x="821"/>
        <item x="480"/>
        <item x="452"/>
        <item x="404"/>
        <item x="432"/>
        <item x="345"/>
        <item x="694"/>
        <item x="731"/>
        <item x="708"/>
        <item x="772"/>
        <item x="765"/>
        <item x="548"/>
        <item x="577"/>
        <item x="228"/>
        <item x="115"/>
        <item x="648"/>
        <item x="249"/>
        <item x="553"/>
        <item x="395"/>
        <item x="670"/>
        <item x="133"/>
        <item x="325"/>
        <item x="703"/>
        <item x="651"/>
        <item x="482"/>
        <item x="808"/>
        <item x="290"/>
        <item x="692"/>
        <item x="632"/>
        <item x="77"/>
        <item x="292"/>
        <item x="666"/>
        <item x="551"/>
        <item x="467"/>
        <item x="446"/>
        <item x="415"/>
        <item x="216"/>
        <item x="18"/>
        <item x="199"/>
        <item x="747"/>
        <item x="495"/>
        <item x="895"/>
        <item x="872"/>
        <item x="802"/>
        <item x="198"/>
        <item x="654"/>
        <item x="354"/>
        <item x="484"/>
        <item x="236"/>
        <item x="359"/>
        <item x="638"/>
        <item x="401"/>
        <item x="830"/>
        <item x="266"/>
        <item x="214"/>
        <item x="488"/>
        <item x="257"/>
        <item x="393"/>
        <item x="273"/>
        <item x="910"/>
        <item x="347"/>
        <item x="834"/>
        <item x="274"/>
        <item x="776"/>
        <item x="739"/>
        <item x="11"/>
        <item x="563"/>
        <item x="2"/>
        <item x="799"/>
        <item x="226"/>
        <item x="877"/>
        <item x="144"/>
        <item x="828"/>
        <item x="294"/>
        <item x="798"/>
        <item x="499"/>
        <item x="756"/>
        <item x="353"/>
        <item x="777"/>
        <item x="165"/>
        <item x="725"/>
        <item x="811"/>
        <item x="117"/>
        <item x="54"/>
        <item x="332"/>
        <item x="463"/>
        <item x="900"/>
        <item x="773"/>
        <item x="288"/>
        <item x="364"/>
        <item x="367"/>
        <item x="33"/>
        <item x="27"/>
        <item x="581"/>
        <item x="483"/>
        <item x="191"/>
        <item x="55"/>
        <item x="533"/>
        <item x="72"/>
        <item x="698"/>
        <item x="384"/>
        <item x="128"/>
        <item x="342"/>
        <item x="911"/>
        <item x="304"/>
        <item x="105"/>
        <item x="561"/>
        <item x="16"/>
        <item x="657"/>
        <item x="518"/>
        <item x="336"/>
        <item x="789"/>
        <item x="60"/>
        <item x="740"/>
        <item x="605"/>
        <item x="109"/>
        <item x="593"/>
        <item x="148"/>
        <item x="809"/>
        <item x="143"/>
        <item x="436"/>
        <item x="261"/>
        <item x="271"/>
        <item x="592"/>
        <item x="423"/>
        <item x="510"/>
        <item x="319"/>
        <item x="386"/>
        <item x="440"/>
        <item x="450"/>
        <item x="636"/>
        <item x="326"/>
        <item x="864"/>
        <item x="358"/>
        <item x="783"/>
        <item x="557"/>
        <item x="283"/>
        <item x="268"/>
        <item x="159"/>
        <item x="642"/>
        <item x="643"/>
        <item x="275"/>
        <item x="794"/>
        <item x="88"/>
        <item x="829"/>
        <item x="560"/>
        <item x="745"/>
        <item x="104"/>
        <item x="396"/>
        <item x="171"/>
        <item x="496"/>
        <item x="434"/>
        <item x="535"/>
        <item x="80"/>
        <item x="233"/>
        <item x="896"/>
        <item x="473"/>
        <item x="219"/>
        <item x="599"/>
        <item x="764"/>
        <item x="420"/>
        <item x="882"/>
        <item x="538"/>
        <item x="303"/>
        <item x="706"/>
        <item x="316"/>
        <item x="40"/>
        <item x="680"/>
        <item x="376"/>
        <item x="867"/>
        <item x="173"/>
        <item x="881"/>
        <item x="63"/>
        <item x="503"/>
        <item x="56"/>
        <item x="475"/>
        <item x="899"/>
        <item x="522"/>
        <item x="532"/>
        <item x="567"/>
        <item x="534"/>
        <item x="549"/>
        <item x="590"/>
        <item x="39"/>
        <item x="168"/>
        <item x="435"/>
        <item x="800"/>
        <item x="222"/>
        <item x="572"/>
        <item x="774"/>
        <item x="871"/>
        <item x="869"/>
        <item x="223"/>
        <item x="753"/>
        <item x="761"/>
        <item x="662"/>
        <item x="741"/>
        <item x="757"/>
        <item x="470"/>
        <item x="903"/>
        <item x="855"/>
        <item x="383"/>
        <item x="826"/>
        <item x="153"/>
        <item x="119"/>
        <item x="750"/>
        <item x="391"/>
        <item x="728"/>
        <item x="68"/>
        <item x="36"/>
        <item x="433"/>
        <item x="527"/>
        <item x="455"/>
        <item x="735"/>
        <item x="790"/>
        <item x="103"/>
        <item x="361"/>
        <item x="1"/>
        <item x="629"/>
        <item x="7"/>
        <item x="883"/>
        <item x="707"/>
        <item x="394"/>
        <item x="655"/>
        <item x="853"/>
        <item x="492"/>
        <item x="540"/>
        <item x="459"/>
        <item x="476"/>
        <item x="403"/>
        <item x="12"/>
        <item x="681"/>
        <item x="102"/>
        <item x="302"/>
        <item x="814"/>
        <item x="822"/>
        <item x="460"/>
        <item x="578"/>
        <item x="486"/>
        <item x="474"/>
        <item x="131"/>
        <item x="142"/>
        <item x="348"/>
        <item x="748"/>
        <item x="726"/>
        <item x="194"/>
        <item x="296"/>
        <item x="720"/>
        <item x="730"/>
        <item x="328"/>
        <item x="234"/>
        <item x="575"/>
        <item x="34"/>
        <item x="879"/>
        <item x="464"/>
        <item x="37"/>
        <item x="901"/>
        <item x="696"/>
        <item x="478"/>
        <item x="558"/>
        <item x="123"/>
        <item x="803"/>
        <item x="311"/>
        <item x="700"/>
        <item x="438"/>
        <item x="688"/>
        <item x="760"/>
        <item x="35"/>
        <item x="850"/>
        <item x="650"/>
        <item x="149"/>
        <item x="238"/>
        <item x="392"/>
        <item x="281"/>
        <item x="451"/>
        <item x="179"/>
        <item x="3"/>
        <item x="530"/>
        <item x="267"/>
        <item x="176"/>
        <item x="716"/>
        <item x="447"/>
        <item x="17"/>
        <item x="603"/>
        <item x="788"/>
        <item x="902"/>
        <item x="418"/>
        <item x="586"/>
        <item x="291"/>
        <item x="411"/>
        <item x="539"/>
        <item x="640"/>
        <item x="645"/>
        <item x="831"/>
        <item x="282"/>
        <item x="462"/>
        <item x="600"/>
        <item x="410"/>
        <item x="504"/>
        <item x="479"/>
        <item x="845"/>
        <item x="875"/>
        <item x="207"/>
        <item x="491"/>
        <item x="891"/>
        <item x="893"/>
        <item x="412"/>
        <item x="95"/>
        <item x="139"/>
        <item x="301"/>
        <item x="674"/>
        <item x="588"/>
        <item x="807"/>
        <item x="293"/>
        <item x="742"/>
        <item x="445"/>
        <item x="843"/>
        <item x="254"/>
        <item x="406"/>
        <item x="656"/>
        <item x="793"/>
        <item x="865"/>
        <item x="529"/>
        <item x="718"/>
        <item x="124"/>
        <item x="295"/>
        <item x="414"/>
        <item x="402"/>
        <item x="265"/>
        <item x="838"/>
        <item x="101"/>
        <item x="66"/>
        <item x="890"/>
        <item x="737"/>
        <item x="589"/>
        <item x="487"/>
        <item x="574"/>
        <item x="220"/>
        <item x="690"/>
        <item x="625"/>
        <item x="368"/>
        <item x="531"/>
        <item x="398"/>
        <item x="107"/>
        <item x="174"/>
        <item x="751"/>
        <item x="727"/>
        <item x="449"/>
        <item x="672"/>
        <item x="422"/>
        <item x="507"/>
        <item x="157"/>
        <item x="182"/>
        <item x="570"/>
        <item x="622"/>
        <item x="150"/>
        <item x="154"/>
        <item x="524"/>
        <item x="121"/>
        <item x="513"/>
        <item x="806"/>
        <item x="108"/>
        <item x="137"/>
        <item x="323"/>
        <item x="835"/>
        <item x="536"/>
        <item x="362"/>
        <item x="885"/>
        <item x="624"/>
        <item x="417"/>
        <item x="846"/>
        <item x="74"/>
        <item x="338"/>
        <item x="138"/>
        <item x="797"/>
        <item x="196"/>
        <item x="239"/>
        <item x="695"/>
        <item x="859"/>
        <item x="610"/>
        <item x="99"/>
        <item x="755"/>
        <item x="28"/>
        <item x="469"/>
        <item x="631"/>
        <item x="732"/>
        <item x="387"/>
        <item x="4"/>
        <item x="15"/>
        <item x="671"/>
        <item x="564"/>
        <item x="184"/>
        <item x="71"/>
        <item x="579"/>
        <item x="365"/>
        <item x="22"/>
        <item x="702"/>
        <item x="122"/>
        <item x="623"/>
        <item x="202"/>
        <item x="816"/>
        <item x="5"/>
        <item x="276"/>
        <item x="887"/>
        <item x="335"/>
        <item x="715"/>
        <item x="215"/>
        <item x="511"/>
        <item x="762"/>
        <item x="185"/>
        <item x="646"/>
        <item x="48"/>
        <item x="309"/>
        <item x="712"/>
        <item x="6"/>
        <item x="366"/>
        <item x="79"/>
        <item x="110"/>
        <item x="203"/>
        <item x="779"/>
        <item x="25"/>
        <item x="375"/>
        <item x="860"/>
        <item x="136"/>
        <item x="665"/>
        <item x="161"/>
        <item x="825"/>
        <item x="870"/>
        <item x="390"/>
        <item x="90"/>
        <item x="192"/>
        <item x="408"/>
        <item x="253"/>
        <item x="69"/>
        <item x="240"/>
        <item x="542"/>
        <item x="759"/>
        <item x="502"/>
        <item x="407"/>
        <item x="472"/>
        <item x="444"/>
        <item x="180"/>
        <item x="81"/>
        <item x="458"/>
        <item x="471"/>
        <item x="552"/>
        <item x="738"/>
        <item x="791"/>
        <item x="305"/>
        <item x="812"/>
        <item x="820"/>
        <item x="909"/>
        <item x="466"/>
        <item x="166"/>
        <item x="516"/>
        <item x="42"/>
        <item x="639"/>
        <item x="862"/>
        <item x="544"/>
        <item x="280"/>
        <item x="537"/>
        <item x="521"/>
        <item x="132"/>
        <item x="45"/>
        <item x="177"/>
        <item x="372"/>
        <item x="620"/>
        <item x="668"/>
        <item x="85"/>
        <item x="270"/>
        <item x="898"/>
        <item x="369"/>
        <item x="733"/>
        <item x="649"/>
        <item x="379"/>
        <item x="263"/>
        <item x="147"/>
        <item x="792"/>
        <item x="494"/>
        <item x="212"/>
        <item x="711"/>
        <item x="356"/>
        <item x="786"/>
        <item x="279"/>
        <item x="746"/>
        <item x="685"/>
        <item x="0"/>
        <item x="416"/>
        <item x="660"/>
        <item x="106"/>
        <item x="158"/>
        <item x="262"/>
        <item x="481"/>
        <item x="307"/>
        <item x="784"/>
        <item x="388"/>
        <item x="400"/>
        <item x="633"/>
        <item x="839"/>
        <item x="430"/>
        <item x="189"/>
        <item x="98"/>
        <item x="229"/>
        <item x="857"/>
        <item x="490"/>
        <item x="327"/>
        <item x="260"/>
        <item x="320"/>
        <item x="30"/>
        <item x="584"/>
        <item x="225"/>
        <item x="693"/>
        <item x="329"/>
        <item x="204"/>
        <item x="441"/>
        <item x="884"/>
        <item x="333"/>
        <item x="637"/>
        <item x="676"/>
        <item x="704"/>
        <item x="453"/>
        <item x="559"/>
        <item x="197"/>
        <item x="626"/>
        <item x="127"/>
        <item x="269"/>
        <item x="591"/>
        <item x="594"/>
        <item x="9"/>
        <item x="505"/>
        <item x="298"/>
        <item x="461"/>
        <item x="554"/>
        <item x="908"/>
        <item x="360"/>
        <item x="555"/>
        <item x="796"/>
        <item x="299"/>
        <item x="82"/>
        <item x="83"/>
        <item x="19"/>
        <item x="689"/>
        <item x="382"/>
        <item x="10"/>
        <item x="545"/>
        <item x="73"/>
        <item x="118"/>
        <item x="89"/>
        <item x="374"/>
        <item x="565"/>
        <item x="113"/>
        <item x="21"/>
        <item x="96"/>
        <item x="607"/>
        <item x="823"/>
        <item x="170"/>
        <item x="258"/>
        <item x="75"/>
        <item x="736"/>
        <item x="813"/>
        <item x="210"/>
        <item x="456"/>
        <item x="766"/>
        <item x="569"/>
        <item x="587"/>
        <item x="318"/>
        <item x="172"/>
        <item x="912"/>
        <item x="129"/>
        <item x="67"/>
        <item x="582"/>
        <item x="242"/>
        <item x="804"/>
        <item x="190"/>
        <item x="614"/>
        <item x="126"/>
        <item x="541"/>
        <item x="595"/>
        <item x="211"/>
        <item x="528"/>
        <item x="308"/>
        <item x="284"/>
        <item x="193"/>
        <item x="709"/>
        <item x="641"/>
        <item x="604"/>
        <item x="442"/>
        <item x="20"/>
        <item x="840"/>
        <item x="780"/>
        <item x="576"/>
        <item x="714"/>
        <item x="235"/>
        <item x="389"/>
        <item x="8"/>
        <item x="743"/>
        <item x="634"/>
        <item x="683"/>
        <item x="677"/>
        <item x="904"/>
        <item x="682"/>
        <item x="419"/>
        <item x="606"/>
        <item x="832"/>
        <item x="868"/>
        <item x="721"/>
        <item x="889"/>
        <item x="315"/>
        <item x="468"/>
        <item x="397"/>
        <item x="188"/>
        <item x="340"/>
        <item x="70"/>
        <item x="439"/>
        <item x="724"/>
        <item x="659"/>
        <item x="231"/>
        <item x="289"/>
        <item x="425"/>
        <item x="734"/>
        <item x="894"/>
        <item x="227"/>
        <item x="314"/>
        <item x="493"/>
        <item x="272"/>
        <item x="91"/>
        <item x="858"/>
        <item x="217"/>
        <item x="65"/>
        <item x="630"/>
        <item x="520"/>
        <item x="844"/>
        <item x="817"/>
        <item x="195"/>
        <item x="611"/>
        <item x="849"/>
        <item x="573"/>
        <item x="426"/>
        <item x="547"/>
        <item x="278"/>
        <item x="827"/>
        <item x="399"/>
        <item x="512"/>
        <item x="627"/>
        <item x="46"/>
        <item x="155"/>
        <item x="897"/>
        <item x="26"/>
        <item x="769"/>
        <item x="854"/>
        <item x="209"/>
        <item x="213"/>
        <item x="892"/>
        <item x="713"/>
        <item x="678"/>
        <item x="130"/>
        <item x="424"/>
        <item x="489"/>
        <item x="175"/>
        <item x="29"/>
        <item x="848"/>
        <item x="861"/>
        <item x="94"/>
        <item x="907"/>
        <item x="310"/>
        <item x="661"/>
        <item x="62"/>
        <item x="14"/>
        <item x="851"/>
        <item x="515"/>
        <item x="663"/>
        <item x="768"/>
        <item x="78"/>
        <item x="297"/>
        <item x="847"/>
        <item x="886"/>
        <item x="795"/>
        <item x="64"/>
        <item x="608"/>
        <item x="162"/>
        <item x="836"/>
        <item x="691"/>
        <item x="250"/>
        <item x="221"/>
        <item x="699"/>
        <item x="431"/>
        <item x="381"/>
        <item x="767"/>
        <item x="352"/>
        <item x="652"/>
        <item x="763"/>
        <item x="669"/>
        <item x="635"/>
        <item x="330"/>
        <item x="684"/>
        <item x="856"/>
        <item x="92"/>
        <item x="837"/>
        <item x="781"/>
        <item x="287"/>
        <item x="334"/>
        <item x="601"/>
        <item x="205"/>
        <item x="251"/>
        <item x="259"/>
        <item x="405"/>
        <item x="125"/>
        <item x="744"/>
        <item x="815"/>
        <item x="664"/>
        <item x="355"/>
        <item x="758"/>
        <item x="339"/>
        <item x="357"/>
        <item x="169"/>
        <item x="111"/>
        <item x="519"/>
        <item x="749"/>
        <item x="346"/>
        <item x="84"/>
        <item x="863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hipping Cost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H4" dT="2024-07-12T06:10:04.05" personId="{00000000-0000-0000-0000-000000000000}" id="{537ACA72-755C-4AA3-945E-E5EC0D6E51A4}">
    <text xml:space="preserve">SUMIFS FOR SALES RANGE FOR DELIVERY TRUCK AS A SHIPPING METHOD AND REGION BEING EAST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B55B2-CA4C-4759-87CC-16157D32AC09}">
  <dimension ref="A3:B2693"/>
  <sheetViews>
    <sheetView workbookViewId="0">
      <selection activeCell="B3" sqref="B3"/>
    </sheetView>
  </sheetViews>
  <sheetFormatPr defaultRowHeight="13" x14ac:dyDescent="0.3"/>
  <cols>
    <col min="1" max="1" width="21.36328125" bestFit="1" customWidth="1"/>
    <col min="2" max="2" width="14.08984375" bestFit="1" customWidth="1"/>
    <col min="3" max="3" width="15.453125" bestFit="1" customWidth="1"/>
  </cols>
  <sheetData>
    <row r="3" spans="1:2" x14ac:dyDescent="0.3">
      <c r="A3" s="11" t="s">
        <v>3056</v>
      </c>
      <c r="B3" t="s">
        <v>3059</v>
      </c>
    </row>
    <row r="4" spans="1:2" x14ac:dyDescent="0.3">
      <c r="A4" s="12" t="s">
        <v>2435</v>
      </c>
      <c r="B4" s="13">
        <v>1</v>
      </c>
    </row>
    <row r="5" spans="1:2" x14ac:dyDescent="0.3">
      <c r="A5" s="14" t="s">
        <v>60</v>
      </c>
      <c r="B5" s="13">
        <v>1</v>
      </c>
    </row>
    <row r="6" spans="1:2" x14ac:dyDescent="0.3">
      <c r="A6" s="15" t="s">
        <v>32</v>
      </c>
      <c r="B6" s="13">
        <v>1</v>
      </c>
    </row>
    <row r="7" spans="1:2" x14ac:dyDescent="0.3">
      <c r="A7" s="12" t="s">
        <v>952</v>
      </c>
      <c r="B7" s="13">
        <v>1</v>
      </c>
    </row>
    <row r="8" spans="1:2" x14ac:dyDescent="0.3">
      <c r="A8" s="14" t="s">
        <v>60</v>
      </c>
      <c r="B8" s="13">
        <v>1</v>
      </c>
    </row>
    <row r="9" spans="1:2" x14ac:dyDescent="0.3">
      <c r="A9" s="15" t="s">
        <v>32</v>
      </c>
      <c r="B9" s="13">
        <v>1</v>
      </c>
    </row>
    <row r="10" spans="1:2" x14ac:dyDescent="0.3">
      <c r="A10" s="12" t="s">
        <v>2881</v>
      </c>
      <c r="B10" s="13">
        <v>2</v>
      </c>
    </row>
    <row r="11" spans="1:2" x14ac:dyDescent="0.3">
      <c r="A11" s="14" t="s">
        <v>60</v>
      </c>
      <c r="B11" s="13">
        <v>2</v>
      </c>
    </row>
    <row r="12" spans="1:2" x14ac:dyDescent="0.3">
      <c r="A12" s="15" t="s">
        <v>32</v>
      </c>
      <c r="B12" s="13">
        <v>2</v>
      </c>
    </row>
    <row r="13" spans="1:2" x14ac:dyDescent="0.3">
      <c r="A13" s="12" t="s">
        <v>2923</v>
      </c>
      <c r="B13" s="13">
        <v>1</v>
      </c>
    </row>
    <row r="14" spans="1:2" x14ac:dyDescent="0.3">
      <c r="A14" s="14" t="s">
        <v>60</v>
      </c>
      <c r="B14" s="13">
        <v>1</v>
      </c>
    </row>
    <row r="15" spans="1:2" x14ac:dyDescent="0.3">
      <c r="A15" s="15" t="s">
        <v>32</v>
      </c>
      <c r="B15" s="13">
        <v>1</v>
      </c>
    </row>
    <row r="16" spans="1:2" x14ac:dyDescent="0.3">
      <c r="A16" s="12" t="s">
        <v>2948</v>
      </c>
      <c r="B16" s="13">
        <v>1</v>
      </c>
    </row>
    <row r="17" spans="1:2" x14ac:dyDescent="0.3">
      <c r="A17" s="14" t="s">
        <v>52</v>
      </c>
      <c r="B17" s="13">
        <v>1</v>
      </c>
    </row>
    <row r="18" spans="1:2" x14ac:dyDescent="0.3">
      <c r="A18" s="15" t="s">
        <v>32</v>
      </c>
      <c r="B18" s="13">
        <v>1</v>
      </c>
    </row>
    <row r="19" spans="1:2" x14ac:dyDescent="0.3">
      <c r="A19" s="12" t="s">
        <v>1837</v>
      </c>
      <c r="B19" s="13">
        <v>1</v>
      </c>
    </row>
    <row r="20" spans="1:2" x14ac:dyDescent="0.3">
      <c r="A20" s="14" t="s">
        <v>33</v>
      </c>
      <c r="B20" s="13">
        <v>1</v>
      </c>
    </row>
    <row r="21" spans="1:2" x14ac:dyDescent="0.3">
      <c r="A21" s="15" t="s">
        <v>32</v>
      </c>
      <c r="B21" s="13">
        <v>1</v>
      </c>
    </row>
    <row r="22" spans="1:2" x14ac:dyDescent="0.3">
      <c r="A22" s="12" t="s">
        <v>513</v>
      </c>
      <c r="B22" s="13">
        <v>2</v>
      </c>
    </row>
    <row r="23" spans="1:2" x14ac:dyDescent="0.3">
      <c r="A23" s="14" t="s">
        <v>135</v>
      </c>
      <c r="B23" s="13">
        <v>2</v>
      </c>
    </row>
    <row r="24" spans="1:2" x14ac:dyDescent="0.3">
      <c r="A24" s="15" t="s">
        <v>32</v>
      </c>
      <c r="B24" s="13">
        <v>2</v>
      </c>
    </row>
    <row r="25" spans="1:2" x14ac:dyDescent="0.3">
      <c r="A25" s="12" t="s">
        <v>1971</v>
      </c>
      <c r="B25" s="13">
        <v>3</v>
      </c>
    </row>
    <row r="26" spans="1:2" x14ac:dyDescent="0.3">
      <c r="A26" s="14" t="s">
        <v>33</v>
      </c>
      <c r="B26" s="13">
        <v>3</v>
      </c>
    </row>
    <row r="27" spans="1:2" x14ac:dyDescent="0.3">
      <c r="A27" s="15" t="s">
        <v>32</v>
      </c>
      <c r="B27" s="13">
        <v>3</v>
      </c>
    </row>
    <row r="28" spans="1:2" x14ac:dyDescent="0.3">
      <c r="A28" s="12" t="s">
        <v>1453</v>
      </c>
      <c r="B28" s="13">
        <v>4</v>
      </c>
    </row>
    <row r="29" spans="1:2" x14ac:dyDescent="0.3">
      <c r="A29" s="14" t="s">
        <v>135</v>
      </c>
      <c r="B29" s="13">
        <v>4</v>
      </c>
    </row>
    <row r="30" spans="1:2" x14ac:dyDescent="0.3">
      <c r="A30" s="15" t="s">
        <v>32</v>
      </c>
      <c r="B30" s="13">
        <v>4</v>
      </c>
    </row>
    <row r="31" spans="1:2" x14ac:dyDescent="0.3">
      <c r="A31" s="12" t="s">
        <v>1429</v>
      </c>
      <c r="B31" s="13">
        <v>3</v>
      </c>
    </row>
    <row r="32" spans="1:2" x14ac:dyDescent="0.3">
      <c r="A32" s="14" t="s">
        <v>60</v>
      </c>
      <c r="B32" s="13">
        <v>3</v>
      </c>
    </row>
    <row r="33" spans="1:2" x14ac:dyDescent="0.3">
      <c r="A33" s="15" t="s">
        <v>32</v>
      </c>
      <c r="B33" s="13">
        <v>3</v>
      </c>
    </row>
    <row r="34" spans="1:2" x14ac:dyDescent="0.3">
      <c r="A34" s="12" t="s">
        <v>908</v>
      </c>
      <c r="B34" s="13">
        <v>4</v>
      </c>
    </row>
    <row r="35" spans="1:2" x14ac:dyDescent="0.3">
      <c r="A35" s="14" t="s">
        <v>52</v>
      </c>
      <c r="B35" s="13">
        <v>4</v>
      </c>
    </row>
    <row r="36" spans="1:2" x14ac:dyDescent="0.3">
      <c r="A36" s="15" t="s">
        <v>32</v>
      </c>
      <c r="B36" s="13">
        <v>4</v>
      </c>
    </row>
    <row r="37" spans="1:2" x14ac:dyDescent="0.3">
      <c r="A37" s="12" t="s">
        <v>1267</v>
      </c>
      <c r="B37" s="13">
        <v>4</v>
      </c>
    </row>
    <row r="38" spans="1:2" x14ac:dyDescent="0.3">
      <c r="A38" s="14" t="s">
        <v>135</v>
      </c>
      <c r="B38" s="13">
        <v>4</v>
      </c>
    </row>
    <row r="39" spans="1:2" x14ac:dyDescent="0.3">
      <c r="A39" s="15" t="s">
        <v>32</v>
      </c>
      <c r="B39" s="13">
        <v>4</v>
      </c>
    </row>
    <row r="40" spans="1:2" x14ac:dyDescent="0.3">
      <c r="A40" s="12" t="s">
        <v>219</v>
      </c>
      <c r="B40" s="13">
        <v>2</v>
      </c>
    </row>
    <row r="41" spans="1:2" x14ac:dyDescent="0.3">
      <c r="A41" s="14" t="s">
        <v>60</v>
      </c>
      <c r="B41" s="13">
        <v>2</v>
      </c>
    </row>
    <row r="42" spans="1:2" x14ac:dyDescent="0.3">
      <c r="A42" s="15" t="s">
        <v>32</v>
      </c>
      <c r="B42" s="13">
        <v>2</v>
      </c>
    </row>
    <row r="43" spans="1:2" x14ac:dyDescent="0.3">
      <c r="A43" s="12" t="s">
        <v>1017</v>
      </c>
      <c r="B43" s="13">
        <v>4</v>
      </c>
    </row>
    <row r="44" spans="1:2" x14ac:dyDescent="0.3">
      <c r="A44" s="14" t="s">
        <v>52</v>
      </c>
      <c r="B44" s="13">
        <v>4</v>
      </c>
    </row>
    <row r="45" spans="1:2" x14ac:dyDescent="0.3">
      <c r="A45" s="15" t="s">
        <v>32</v>
      </c>
      <c r="B45" s="13">
        <v>4</v>
      </c>
    </row>
    <row r="46" spans="1:2" x14ac:dyDescent="0.3">
      <c r="A46" s="12" t="s">
        <v>1363</v>
      </c>
      <c r="B46" s="13">
        <v>1</v>
      </c>
    </row>
    <row r="47" spans="1:2" x14ac:dyDescent="0.3">
      <c r="A47" s="14" t="s">
        <v>60</v>
      </c>
      <c r="B47" s="13">
        <v>1</v>
      </c>
    </row>
    <row r="48" spans="1:2" x14ac:dyDescent="0.3">
      <c r="A48" s="15" t="s">
        <v>32</v>
      </c>
      <c r="B48" s="13">
        <v>1</v>
      </c>
    </row>
    <row r="49" spans="1:2" x14ac:dyDescent="0.3">
      <c r="A49" s="12" t="s">
        <v>955</v>
      </c>
      <c r="B49" s="13">
        <v>2</v>
      </c>
    </row>
    <row r="50" spans="1:2" x14ac:dyDescent="0.3">
      <c r="A50" s="14" t="s">
        <v>60</v>
      </c>
      <c r="B50" s="13">
        <v>2</v>
      </c>
    </row>
    <row r="51" spans="1:2" x14ac:dyDescent="0.3">
      <c r="A51" s="15" t="s">
        <v>32</v>
      </c>
      <c r="B51" s="13">
        <v>2</v>
      </c>
    </row>
    <row r="52" spans="1:2" x14ac:dyDescent="0.3">
      <c r="A52" s="12" t="s">
        <v>35</v>
      </c>
      <c r="B52" s="13">
        <v>1</v>
      </c>
    </row>
    <row r="53" spans="1:2" x14ac:dyDescent="0.3">
      <c r="A53" s="14" t="s">
        <v>33</v>
      </c>
      <c r="B53" s="13">
        <v>1</v>
      </c>
    </row>
    <row r="54" spans="1:2" x14ac:dyDescent="0.3">
      <c r="A54" s="15" t="s">
        <v>32</v>
      </c>
      <c r="B54" s="13">
        <v>1</v>
      </c>
    </row>
    <row r="55" spans="1:2" x14ac:dyDescent="0.3">
      <c r="A55" s="12" t="s">
        <v>703</v>
      </c>
      <c r="B55" s="13">
        <v>3</v>
      </c>
    </row>
    <row r="56" spans="1:2" x14ac:dyDescent="0.3">
      <c r="A56" s="14" t="s">
        <v>60</v>
      </c>
      <c r="B56" s="13">
        <v>3</v>
      </c>
    </row>
    <row r="57" spans="1:2" x14ac:dyDescent="0.3">
      <c r="A57" s="15" t="s">
        <v>32</v>
      </c>
      <c r="B57" s="13">
        <v>3</v>
      </c>
    </row>
    <row r="58" spans="1:2" x14ac:dyDescent="0.3">
      <c r="A58" s="12" t="s">
        <v>1583</v>
      </c>
      <c r="B58" s="13">
        <v>2</v>
      </c>
    </row>
    <row r="59" spans="1:2" x14ac:dyDescent="0.3">
      <c r="A59" s="14" t="s">
        <v>135</v>
      </c>
      <c r="B59" s="13">
        <v>2</v>
      </c>
    </row>
    <row r="60" spans="1:2" x14ac:dyDescent="0.3">
      <c r="A60" s="15" t="s">
        <v>32</v>
      </c>
      <c r="B60" s="13">
        <v>2</v>
      </c>
    </row>
    <row r="61" spans="1:2" x14ac:dyDescent="0.3">
      <c r="A61" s="12" t="s">
        <v>2912</v>
      </c>
      <c r="B61" s="13">
        <v>1</v>
      </c>
    </row>
    <row r="62" spans="1:2" x14ac:dyDescent="0.3">
      <c r="A62" s="14" t="s">
        <v>52</v>
      </c>
      <c r="B62" s="13">
        <v>1</v>
      </c>
    </row>
    <row r="63" spans="1:2" x14ac:dyDescent="0.3">
      <c r="A63" s="15" t="s">
        <v>32</v>
      </c>
      <c r="B63" s="13">
        <v>1</v>
      </c>
    </row>
    <row r="64" spans="1:2" x14ac:dyDescent="0.3">
      <c r="A64" s="12" t="s">
        <v>228</v>
      </c>
      <c r="B64" s="13">
        <v>1</v>
      </c>
    </row>
    <row r="65" spans="1:2" x14ac:dyDescent="0.3">
      <c r="A65" s="14" t="s">
        <v>52</v>
      </c>
      <c r="B65" s="13">
        <v>1</v>
      </c>
    </row>
    <row r="66" spans="1:2" x14ac:dyDescent="0.3">
      <c r="A66" s="15" t="s">
        <v>32</v>
      </c>
      <c r="B66" s="13">
        <v>1</v>
      </c>
    </row>
    <row r="67" spans="1:2" x14ac:dyDescent="0.3">
      <c r="A67" s="12" t="s">
        <v>1118</v>
      </c>
      <c r="B67" s="13">
        <v>1</v>
      </c>
    </row>
    <row r="68" spans="1:2" x14ac:dyDescent="0.3">
      <c r="A68" s="14" t="s">
        <v>135</v>
      </c>
      <c r="B68" s="13">
        <v>1</v>
      </c>
    </row>
    <row r="69" spans="1:2" x14ac:dyDescent="0.3">
      <c r="A69" s="15" t="s">
        <v>32</v>
      </c>
      <c r="B69" s="13">
        <v>1</v>
      </c>
    </row>
    <row r="70" spans="1:2" x14ac:dyDescent="0.3">
      <c r="A70" s="12" t="s">
        <v>2370</v>
      </c>
      <c r="B70" s="13">
        <v>1</v>
      </c>
    </row>
    <row r="71" spans="1:2" x14ac:dyDescent="0.3">
      <c r="A71" s="14" t="s">
        <v>33</v>
      </c>
      <c r="B71" s="13">
        <v>1</v>
      </c>
    </row>
    <row r="72" spans="1:2" x14ac:dyDescent="0.3">
      <c r="A72" s="15" t="s">
        <v>32</v>
      </c>
      <c r="B72" s="13">
        <v>1</v>
      </c>
    </row>
    <row r="73" spans="1:2" x14ac:dyDescent="0.3">
      <c r="A73" s="12" t="s">
        <v>1858</v>
      </c>
      <c r="B73" s="13">
        <v>3</v>
      </c>
    </row>
    <row r="74" spans="1:2" x14ac:dyDescent="0.3">
      <c r="A74" s="14" t="s">
        <v>60</v>
      </c>
      <c r="B74" s="13">
        <v>3</v>
      </c>
    </row>
    <row r="75" spans="1:2" x14ac:dyDescent="0.3">
      <c r="A75" s="15" t="s">
        <v>32</v>
      </c>
      <c r="B75" s="13">
        <v>3</v>
      </c>
    </row>
    <row r="76" spans="1:2" x14ac:dyDescent="0.3">
      <c r="A76" s="12" t="s">
        <v>277</v>
      </c>
      <c r="B76" s="13">
        <v>1</v>
      </c>
    </row>
    <row r="77" spans="1:2" x14ac:dyDescent="0.3">
      <c r="A77" s="14" t="s">
        <v>52</v>
      </c>
      <c r="B77" s="13">
        <v>1</v>
      </c>
    </row>
    <row r="78" spans="1:2" x14ac:dyDescent="0.3">
      <c r="A78" s="15" t="s">
        <v>32</v>
      </c>
      <c r="B78" s="13">
        <v>1</v>
      </c>
    </row>
    <row r="79" spans="1:2" x14ac:dyDescent="0.3">
      <c r="A79" s="12" t="s">
        <v>283</v>
      </c>
      <c r="B79" s="13">
        <v>1</v>
      </c>
    </row>
    <row r="80" spans="1:2" x14ac:dyDescent="0.3">
      <c r="A80" s="14" t="s">
        <v>60</v>
      </c>
      <c r="B80" s="13">
        <v>1</v>
      </c>
    </row>
    <row r="81" spans="1:2" x14ac:dyDescent="0.3">
      <c r="A81" s="15" t="s">
        <v>32</v>
      </c>
      <c r="B81" s="13">
        <v>1</v>
      </c>
    </row>
    <row r="82" spans="1:2" x14ac:dyDescent="0.3">
      <c r="A82" s="12" t="s">
        <v>1218</v>
      </c>
      <c r="B82" s="13">
        <v>2</v>
      </c>
    </row>
    <row r="83" spans="1:2" x14ac:dyDescent="0.3">
      <c r="A83" s="14" t="s">
        <v>33</v>
      </c>
      <c r="B83" s="13">
        <v>2</v>
      </c>
    </row>
    <row r="84" spans="1:2" x14ac:dyDescent="0.3">
      <c r="A84" s="15" t="s">
        <v>32</v>
      </c>
      <c r="B84" s="13">
        <v>2</v>
      </c>
    </row>
    <row r="85" spans="1:2" x14ac:dyDescent="0.3">
      <c r="A85" s="12" t="s">
        <v>1662</v>
      </c>
      <c r="B85" s="13">
        <v>3</v>
      </c>
    </row>
    <row r="86" spans="1:2" x14ac:dyDescent="0.3">
      <c r="A86" s="14" t="s">
        <v>135</v>
      </c>
      <c r="B86" s="13">
        <v>3</v>
      </c>
    </row>
    <row r="87" spans="1:2" x14ac:dyDescent="0.3">
      <c r="A87" s="15" t="s">
        <v>32</v>
      </c>
      <c r="B87" s="13">
        <v>3</v>
      </c>
    </row>
    <row r="88" spans="1:2" x14ac:dyDescent="0.3">
      <c r="A88" s="12" t="s">
        <v>1121</v>
      </c>
      <c r="B88" s="13">
        <v>1</v>
      </c>
    </row>
    <row r="89" spans="1:2" x14ac:dyDescent="0.3">
      <c r="A89" s="14" t="s">
        <v>135</v>
      </c>
      <c r="B89" s="13">
        <v>1</v>
      </c>
    </row>
    <row r="90" spans="1:2" x14ac:dyDescent="0.3">
      <c r="A90" s="15" t="s">
        <v>32</v>
      </c>
      <c r="B90" s="13">
        <v>1</v>
      </c>
    </row>
    <row r="91" spans="1:2" x14ac:dyDescent="0.3">
      <c r="A91" s="12" t="s">
        <v>2372</v>
      </c>
      <c r="B91" s="13">
        <v>1</v>
      </c>
    </row>
    <row r="92" spans="1:2" x14ac:dyDescent="0.3">
      <c r="A92" s="14" t="s">
        <v>33</v>
      </c>
      <c r="B92" s="13">
        <v>1</v>
      </c>
    </row>
    <row r="93" spans="1:2" x14ac:dyDescent="0.3">
      <c r="A93" s="15" t="s">
        <v>32</v>
      </c>
      <c r="B93" s="13">
        <v>1</v>
      </c>
    </row>
    <row r="94" spans="1:2" x14ac:dyDescent="0.3">
      <c r="A94" s="12" t="s">
        <v>2420</v>
      </c>
      <c r="B94" s="13">
        <v>2</v>
      </c>
    </row>
    <row r="95" spans="1:2" x14ac:dyDescent="0.3">
      <c r="A95" s="14" t="s">
        <v>135</v>
      </c>
      <c r="B95" s="13">
        <v>2</v>
      </c>
    </row>
    <row r="96" spans="1:2" x14ac:dyDescent="0.3">
      <c r="A96" s="15" t="s">
        <v>32</v>
      </c>
      <c r="B96" s="13">
        <v>2</v>
      </c>
    </row>
    <row r="97" spans="1:2" x14ac:dyDescent="0.3">
      <c r="A97" s="12" t="s">
        <v>579</v>
      </c>
      <c r="B97" s="13">
        <v>9</v>
      </c>
    </row>
    <row r="98" spans="1:2" x14ac:dyDescent="0.3">
      <c r="A98" s="14" t="s">
        <v>135</v>
      </c>
      <c r="B98" s="13">
        <v>9</v>
      </c>
    </row>
    <row r="99" spans="1:2" x14ac:dyDescent="0.3">
      <c r="A99" s="15" t="s">
        <v>32</v>
      </c>
      <c r="B99" s="13">
        <v>9</v>
      </c>
    </row>
    <row r="100" spans="1:2" x14ac:dyDescent="0.3">
      <c r="A100" s="12" t="s">
        <v>510</v>
      </c>
      <c r="B100" s="13">
        <v>7</v>
      </c>
    </row>
    <row r="101" spans="1:2" x14ac:dyDescent="0.3">
      <c r="A101" s="14" t="s">
        <v>52</v>
      </c>
      <c r="B101" s="13">
        <v>5</v>
      </c>
    </row>
    <row r="102" spans="1:2" x14ac:dyDescent="0.3">
      <c r="A102" s="15" t="s">
        <v>32</v>
      </c>
      <c r="B102" s="13">
        <v>5</v>
      </c>
    </row>
    <row r="103" spans="1:2" x14ac:dyDescent="0.3">
      <c r="A103" s="14" t="s">
        <v>135</v>
      </c>
      <c r="B103" s="13">
        <v>2</v>
      </c>
    </row>
    <row r="104" spans="1:2" x14ac:dyDescent="0.3">
      <c r="A104" s="15" t="s">
        <v>32</v>
      </c>
      <c r="B104" s="13">
        <v>2</v>
      </c>
    </row>
    <row r="105" spans="1:2" x14ac:dyDescent="0.3">
      <c r="A105" s="12" t="s">
        <v>1044</v>
      </c>
      <c r="B105" s="13">
        <v>2</v>
      </c>
    </row>
    <row r="106" spans="1:2" x14ac:dyDescent="0.3">
      <c r="A106" s="14" t="s">
        <v>52</v>
      </c>
      <c r="B106" s="13">
        <v>2</v>
      </c>
    </row>
    <row r="107" spans="1:2" x14ac:dyDescent="0.3">
      <c r="A107" s="15" t="s">
        <v>32</v>
      </c>
      <c r="B107" s="13">
        <v>2</v>
      </c>
    </row>
    <row r="108" spans="1:2" x14ac:dyDescent="0.3">
      <c r="A108" s="12" t="s">
        <v>286</v>
      </c>
      <c r="B108" s="13">
        <v>6</v>
      </c>
    </row>
    <row r="109" spans="1:2" x14ac:dyDescent="0.3">
      <c r="A109" s="14" t="s">
        <v>60</v>
      </c>
      <c r="B109" s="13">
        <v>4</v>
      </c>
    </row>
    <row r="110" spans="1:2" x14ac:dyDescent="0.3">
      <c r="A110" s="15" t="s">
        <v>32</v>
      </c>
      <c r="B110" s="13">
        <v>4</v>
      </c>
    </row>
    <row r="111" spans="1:2" x14ac:dyDescent="0.3">
      <c r="A111" s="14" t="s">
        <v>33</v>
      </c>
      <c r="B111" s="13">
        <v>2</v>
      </c>
    </row>
    <row r="112" spans="1:2" x14ac:dyDescent="0.3">
      <c r="A112" s="15" t="s">
        <v>32</v>
      </c>
      <c r="B112" s="13">
        <v>2</v>
      </c>
    </row>
    <row r="113" spans="1:2" x14ac:dyDescent="0.3">
      <c r="A113" s="12" t="s">
        <v>2765</v>
      </c>
      <c r="B113" s="13">
        <v>1</v>
      </c>
    </row>
    <row r="114" spans="1:2" x14ac:dyDescent="0.3">
      <c r="A114" s="14" t="s">
        <v>52</v>
      </c>
      <c r="B114" s="13">
        <v>1</v>
      </c>
    </row>
    <row r="115" spans="1:2" x14ac:dyDescent="0.3">
      <c r="A115" s="15" t="s">
        <v>32</v>
      </c>
      <c r="B115" s="13">
        <v>1</v>
      </c>
    </row>
    <row r="116" spans="1:2" x14ac:dyDescent="0.3">
      <c r="A116" s="12" t="s">
        <v>2456</v>
      </c>
      <c r="B116" s="13">
        <v>3</v>
      </c>
    </row>
    <row r="117" spans="1:2" x14ac:dyDescent="0.3">
      <c r="A117" s="14" t="s">
        <v>33</v>
      </c>
      <c r="B117" s="13">
        <v>3</v>
      </c>
    </row>
    <row r="118" spans="1:2" x14ac:dyDescent="0.3">
      <c r="A118" s="15" t="s">
        <v>32</v>
      </c>
      <c r="B118" s="13">
        <v>3</v>
      </c>
    </row>
    <row r="119" spans="1:2" x14ac:dyDescent="0.3">
      <c r="A119" s="12" t="s">
        <v>2460</v>
      </c>
      <c r="B119" s="13">
        <v>1</v>
      </c>
    </row>
    <row r="120" spans="1:2" x14ac:dyDescent="0.3">
      <c r="A120" s="14" t="s">
        <v>52</v>
      </c>
      <c r="B120" s="13">
        <v>1</v>
      </c>
    </row>
    <row r="121" spans="1:2" x14ac:dyDescent="0.3">
      <c r="A121" s="15" t="s">
        <v>32</v>
      </c>
      <c r="B121" s="13">
        <v>1</v>
      </c>
    </row>
    <row r="122" spans="1:2" x14ac:dyDescent="0.3">
      <c r="A122" s="12" t="s">
        <v>449</v>
      </c>
      <c r="B122" s="13">
        <v>3</v>
      </c>
    </row>
    <row r="123" spans="1:2" x14ac:dyDescent="0.3">
      <c r="A123" s="14" t="s">
        <v>52</v>
      </c>
      <c r="B123" s="13">
        <v>3</v>
      </c>
    </row>
    <row r="124" spans="1:2" x14ac:dyDescent="0.3">
      <c r="A124" s="15" t="s">
        <v>32</v>
      </c>
      <c r="B124" s="13">
        <v>3</v>
      </c>
    </row>
    <row r="125" spans="1:2" x14ac:dyDescent="0.3">
      <c r="A125" s="12" t="s">
        <v>1848</v>
      </c>
      <c r="B125" s="13">
        <v>1</v>
      </c>
    </row>
    <row r="126" spans="1:2" x14ac:dyDescent="0.3">
      <c r="A126" s="14" t="s">
        <v>52</v>
      </c>
      <c r="B126" s="13">
        <v>1</v>
      </c>
    </row>
    <row r="127" spans="1:2" x14ac:dyDescent="0.3">
      <c r="A127" s="15" t="s">
        <v>32</v>
      </c>
      <c r="B127" s="13">
        <v>1</v>
      </c>
    </row>
    <row r="128" spans="1:2" x14ac:dyDescent="0.3">
      <c r="A128" s="12" t="s">
        <v>304</v>
      </c>
      <c r="B128" s="13">
        <v>3</v>
      </c>
    </row>
    <row r="129" spans="1:2" x14ac:dyDescent="0.3">
      <c r="A129" s="14" t="s">
        <v>60</v>
      </c>
      <c r="B129" s="13">
        <v>3</v>
      </c>
    </row>
    <row r="130" spans="1:2" x14ac:dyDescent="0.3">
      <c r="A130" s="15" t="s">
        <v>32</v>
      </c>
      <c r="B130" s="13">
        <v>3</v>
      </c>
    </row>
    <row r="131" spans="1:2" x14ac:dyDescent="0.3">
      <c r="A131" s="12" t="s">
        <v>2442</v>
      </c>
      <c r="B131" s="13">
        <v>1</v>
      </c>
    </row>
    <row r="132" spans="1:2" x14ac:dyDescent="0.3">
      <c r="A132" s="14" t="s">
        <v>135</v>
      </c>
      <c r="B132" s="13">
        <v>1</v>
      </c>
    </row>
    <row r="133" spans="1:2" x14ac:dyDescent="0.3">
      <c r="A133" s="15" t="s">
        <v>32</v>
      </c>
      <c r="B133" s="13">
        <v>1</v>
      </c>
    </row>
    <row r="134" spans="1:2" x14ac:dyDescent="0.3">
      <c r="A134" s="12" t="s">
        <v>430</v>
      </c>
      <c r="B134" s="13">
        <v>2</v>
      </c>
    </row>
    <row r="135" spans="1:2" x14ac:dyDescent="0.3">
      <c r="A135" s="14" t="s">
        <v>60</v>
      </c>
      <c r="B135" s="13">
        <v>2</v>
      </c>
    </row>
    <row r="136" spans="1:2" x14ac:dyDescent="0.3">
      <c r="A136" s="15" t="s">
        <v>32</v>
      </c>
      <c r="B136" s="13">
        <v>2</v>
      </c>
    </row>
    <row r="137" spans="1:2" x14ac:dyDescent="0.3">
      <c r="A137" s="12" t="s">
        <v>267</v>
      </c>
      <c r="B137" s="13">
        <v>3</v>
      </c>
    </row>
    <row r="138" spans="1:2" x14ac:dyDescent="0.3">
      <c r="A138" s="14" t="s">
        <v>135</v>
      </c>
      <c r="B138" s="13">
        <v>3</v>
      </c>
    </row>
    <row r="139" spans="1:2" x14ac:dyDescent="0.3">
      <c r="A139" s="15" t="s">
        <v>32</v>
      </c>
      <c r="B139" s="13">
        <v>3</v>
      </c>
    </row>
    <row r="140" spans="1:2" x14ac:dyDescent="0.3">
      <c r="A140" s="12" t="s">
        <v>1463</v>
      </c>
      <c r="B140" s="13">
        <v>2</v>
      </c>
    </row>
    <row r="141" spans="1:2" x14ac:dyDescent="0.3">
      <c r="A141" s="14" t="s">
        <v>60</v>
      </c>
      <c r="B141" s="13">
        <v>2</v>
      </c>
    </row>
    <row r="142" spans="1:2" x14ac:dyDescent="0.3">
      <c r="A142" s="15" t="s">
        <v>32</v>
      </c>
      <c r="B142" s="13">
        <v>2</v>
      </c>
    </row>
    <row r="143" spans="1:2" x14ac:dyDescent="0.3">
      <c r="A143" s="12" t="s">
        <v>1484</v>
      </c>
      <c r="B143" s="13">
        <v>3</v>
      </c>
    </row>
    <row r="144" spans="1:2" x14ac:dyDescent="0.3">
      <c r="A144" s="14" t="s">
        <v>60</v>
      </c>
      <c r="B144" s="13">
        <v>3</v>
      </c>
    </row>
    <row r="145" spans="1:2" x14ac:dyDescent="0.3">
      <c r="A145" s="15" t="s">
        <v>32</v>
      </c>
      <c r="B145" s="13">
        <v>3</v>
      </c>
    </row>
    <row r="146" spans="1:2" x14ac:dyDescent="0.3">
      <c r="A146" s="12" t="s">
        <v>1062</v>
      </c>
      <c r="B146" s="13">
        <v>2</v>
      </c>
    </row>
    <row r="147" spans="1:2" x14ac:dyDescent="0.3">
      <c r="A147" s="14" t="s">
        <v>52</v>
      </c>
      <c r="B147" s="13">
        <v>2</v>
      </c>
    </row>
    <row r="148" spans="1:2" x14ac:dyDescent="0.3">
      <c r="A148" s="15" t="s">
        <v>32</v>
      </c>
      <c r="B148" s="13">
        <v>2</v>
      </c>
    </row>
    <row r="149" spans="1:2" x14ac:dyDescent="0.3">
      <c r="A149" s="12" t="s">
        <v>1003</v>
      </c>
      <c r="B149" s="13">
        <v>2</v>
      </c>
    </row>
    <row r="150" spans="1:2" x14ac:dyDescent="0.3">
      <c r="A150" s="14" t="s">
        <v>60</v>
      </c>
      <c r="B150" s="13">
        <v>2</v>
      </c>
    </row>
    <row r="151" spans="1:2" x14ac:dyDescent="0.3">
      <c r="A151" s="15" t="s">
        <v>32</v>
      </c>
      <c r="B151" s="13">
        <v>2</v>
      </c>
    </row>
    <row r="152" spans="1:2" x14ac:dyDescent="0.3">
      <c r="A152" s="12" t="s">
        <v>421</v>
      </c>
      <c r="B152" s="13">
        <v>1</v>
      </c>
    </row>
    <row r="153" spans="1:2" x14ac:dyDescent="0.3">
      <c r="A153" s="14" t="s">
        <v>52</v>
      </c>
      <c r="B153" s="13">
        <v>1</v>
      </c>
    </row>
    <row r="154" spans="1:2" x14ac:dyDescent="0.3">
      <c r="A154" s="15" t="s">
        <v>32</v>
      </c>
      <c r="B154" s="13">
        <v>1</v>
      </c>
    </row>
    <row r="155" spans="1:2" x14ac:dyDescent="0.3">
      <c r="A155" s="12" t="s">
        <v>1153</v>
      </c>
      <c r="B155" s="13">
        <v>1</v>
      </c>
    </row>
    <row r="156" spans="1:2" x14ac:dyDescent="0.3">
      <c r="A156" s="14" t="s">
        <v>135</v>
      </c>
      <c r="B156" s="13">
        <v>1</v>
      </c>
    </row>
    <row r="157" spans="1:2" x14ac:dyDescent="0.3">
      <c r="A157" s="15" t="s">
        <v>32</v>
      </c>
      <c r="B157" s="13">
        <v>1</v>
      </c>
    </row>
    <row r="158" spans="1:2" x14ac:dyDescent="0.3">
      <c r="A158" s="12" t="s">
        <v>398</v>
      </c>
      <c r="B158" s="13">
        <v>1</v>
      </c>
    </row>
    <row r="159" spans="1:2" x14ac:dyDescent="0.3">
      <c r="A159" s="14" t="s">
        <v>52</v>
      </c>
      <c r="B159" s="13">
        <v>1</v>
      </c>
    </row>
    <row r="160" spans="1:2" x14ac:dyDescent="0.3">
      <c r="A160" s="15" t="s">
        <v>32</v>
      </c>
      <c r="B160" s="13">
        <v>1</v>
      </c>
    </row>
    <row r="161" spans="1:2" x14ac:dyDescent="0.3">
      <c r="A161" s="12" t="s">
        <v>565</v>
      </c>
      <c r="B161" s="13">
        <v>2</v>
      </c>
    </row>
    <row r="162" spans="1:2" x14ac:dyDescent="0.3">
      <c r="A162" s="14" t="s">
        <v>52</v>
      </c>
      <c r="B162" s="13">
        <v>1</v>
      </c>
    </row>
    <row r="163" spans="1:2" x14ac:dyDescent="0.3">
      <c r="A163" s="15" t="s">
        <v>32</v>
      </c>
      <c r="B163" s="13">
        <v>1</v>
      </c>
    </row>
    <row r="164" spans="1:2" x14ac:dyDescent="0.3">
      <c r="A164" s="14" t="s">
        <v>33</v>
      </c>
      <c r="B164" s="13">
        <v>1</v>
      </c>
    </row>
    <row r="165" spans="1:2" x14ac:dyDescent="0.3">
      <c r="A165" s="15" t="s">
        <v>32</v>
      </c>
      <c r="B165" s="13">
        <v>1</v>
      </c>
    </row>
    <row r="166" spans="1:2" x14ac:dyDescent="0.3">
      <c r="A166" s="12" t="s">
        <v>1103</v>
      </c>
      <c r="B166" s="13">
        <v>2</v>
      </c>
    </row>
    <row r="167" spans="1:2" x14ac:dyDescent="0.3">
      <c r="A167" s="14" t="s">
        <v>52</v>
      </c>
      <c r="B167" s="13">
        <v>2</v>
      </c>
    </row>
    <row r="168" spans="1:2" x14ac:dyDescent="0.3">
      <c r="A168" s="15" t="s">
        <v>32</v>
      </c>
      <c r="B168" s="13">
        <v>2</v>
      </c>
    </row>
    <row r="169" spans="1:2" x14ac:dyDescent="0.3">
      <c r="A169" s="12" t="s">
        <v>2756</v>
      </c>
      <c r="B169" s="13">
        <v>1</v>
      </c>
    </row>
    <row r="170" spans="1:2" x14ac:dyDescent="0.3">
      <c r="A170" s="14" t="s">
        <v>33</v>
      </c>
      <c r="B170" s="13">
        <v>1</v>
      </c>
    </row>
    <row r="171" spans="1:2" x14ac:dyDescent="0.3">
      <c r="A171" s="15" t="s">
        <v>32</v>
      </c>
      <c r="B171" s="13">
        <v>1</v>
      </c>
    </row>
    <row r="172" spans="1:2" x14ac:dyDescent="0.3">
      <c r="A172" s="12" t="s">
        <v>1186</v>
      </c>
      <c r="B172" s="13">
        <v>1</v>
      </c>
    </row>
    <row r="173" spans="1:2" x14ac:dyDescent="0.3">
      <c r="A173" s="14" t="s">
        <v>52</v>
      </c>
      <c r="B173" s="13">
        <v>1</v>
      </c>
    </row>
    <row r="174" spans="1:2" x14ac:dyDescent="0.3">
      <c r="A174" s="15" t="s">
        <v>32</v>
      </c>
      <c r="B174" s="13">
        <v>1</v>
      </c>
    </row>
    <row r="175" spans="1:2" x14ac:dyDescent="0.3">
      <c r="A175" s="12" t="s">
        <v>1655</v>
      </c>
      <c r="B175" s="13">
        <v>1</v>
      </c>
    </row>
    <row r="176" spans="1:2" x14ac:dyDescent="0.3">
      <c r="A176" s="14" t="s">
        <v>52</v>
      </c>
      <c r="B176" s="13">
        <v>1</v>
      </c>
    </row>
    <row r="177" spans="1:2" x14ac:dyDescent="0.3">
      <c r="A177" s="15" t="s">
        <v>32</v>
      </c>
      <c r="B177" s="13">
        <v>1</v>
      </c>
    </row>
    <row r="178" spans="1:2" x14ac:dyDescent="0.3">
      <c r="A178" s="12" t="s">
        <v>1815</v>
      </c>
      <c r="B178" s="13">
        <v>2</v>
      </c>
    </row>
    <row r="179" spans="1:2" x14ac:dyDescent="0.3">
      <c r="A179" s="14" t="s">
        <v>60</v>
      </c>
      <c r="B179" s="13">
        <v>2</v>
      </c>
    </row>
    <row r="180" spans="1:2" x14ac:dyDescent="0.3">
      <c r="A180" s="15" t="s">
        <v>32</v>
      </c>
      <c r="B180" s="13">
        <v>2</v>
      </c>
    </row>
    <row r="181" spans="1:2" x14ac:dyDescent="0.3">
      <c r="A181" s="12" t="s">
        <v>568</v>
      </c>
      <c r="B181" s="13">
        <v>1</v>
      </c>
    </row>
    <row r="182" spans="1:2" x14ac:dyDescent="0.3">
      <c r="A182" s="14" t="s">
        <v>52</v>
      </c>
      <c r="B182" s="13">
        <v>1</v>
      </c>
    </row>
    <row r="183" spans="1:2" x14ac:dyDescent="0.3">
      <c r="A183" s="15" t="s">
        <v>32</v>
      </c>
      <c r="B183" s="13">
        <v>1</v>
      </c>
    </row>
    <row r="184" spans="1:2" x14ac:dyDescent="0.3">
      <c r="A184" s="12" t="s">
        <v>2879</v>
      </c>
      <c r="B184" s="13">
        <v>1</v>
      </c>
    </row>
    <row r="185" spans="1:2" x14ac:dyDescent="0.3">
      <c r="A185" s="14" t="s">
        <v>33</v>
      </c>
      <c r="B185" s="13">
        <v>1</v>
      </c>
    </row>
    <row r="186" spans="1:2" x14ac:dyDescent="0.3">
      <c r="A186" s="15" t="s">
        <v>32</v>
      </c>
      <c r="B186" s="13">
        <v>1</v>
      </c>
    </row>
    <row r="187" spans="1:2" x14ac:dyDescent="0.3">
      <c r="A187" s="12" t="s">
        <v>188</v>
      </c>
      <c r="B187" s="13">
        <v>1</v>
      </c>
    </row>
    <row r="188" spans="1:2" x14ac:dyDescent="0.3">
      <c r="A188" s="14" t="s">
        <v>52</v>
      </c>
      <c r="B188" s="13">
        <v>1</v>
      </c>
    </row>
    <row r="189" spans="1:2" x14ac:dyDescent="0.3">
      <c r="A189" s="15" t="s">
        <v>32</v>
      </c>
      <c r="B189" s="13">
        <v>1</v>
      </c>
    </row>
    <row r="190" spans="1:2" x14ac:dyDescent="0.3">
      <c r="A190" s="12" t="s">
        <v>1569</v>
      </c>
      <c r="B190" s="13">
        <v>1</v>
      </c>
    </row>
    <row r="191" spans="1:2" x14ac:dyDescent="0.3">
      <c r="A191" s="14" t="s">
        <v>135</v>
      </c>
      <c r="B191" s="13">
        <v>1</v>
      </c>
    </row>
    <row r="192" spans="1:2" x14ac:dyDescent="0.3">
      <c r="A192" s="15" t="s">
        <v>32</v>
      </c>
      <c r="B192" s="13">
        <v>1</v>
      </c>
    </row>
    <row r="193" spans="1:2" x14ac:dyDescent="0.3">
      <c r="A193" s="12" t="s">
        <v>1552</v>
      </c>
      <c r="B193" s="13">
        <v>1</v>
      </c>
    </row>
    <row r="194" spans="1:2" x14ac:dyDescent="0.3">
      <c r="A194" s="14" t="s">
        <v>135</v>
      </c>
      <c r="B194" s="13">
        <v>1</v>
      </c>
    </row>
    <row r="195" spans="1:2" x14ac:dyDescent="0.3">
      <c r="A195" s="15" t="s">
        <v>32</v>
      </c>
      <c r="B195" s="13">
        <v>1</v>
      </c>
    </row>
    <row r="196" spans="1:2" x14ac:dyDescent="0.3">
      <c r="A196" s="12" t="s">
        <v>1586</v>
      </c>
      <c r="B196" s="13">
        <v>3</v>
      </c>
    </row>
    <row r="197" spans="1:2" x14ac:dyDescent="0.3">
      <c r="A197" s="14" t="s">
        <v>135</v>
      </c>
      <c r="B197" s="13">
        <v>3</v>
      </c>
    </row>
    <row r="198" spans="1:2" x14ac:dyDescent="0.3">
      <c r="A198" s="15" t="s">
        <v>32</v>
      </c>
      <c r="B198" s="13">
        <v>3</v>
      </c>
    </row>
    <row r="199" spans="1:2" x14ac:dyDescent="0.3">
      <c r="A199" s="12" t="s">
        <v>864</v>
      </c>
      <c r="B199" s="13">
        <v>1</v>
      </c>
    </row>
    <row r="200" spans="1:2" x14ac:dyDescent="0.3">
      <c r="A200" s="14" t="s">
        <v>52</v>
      </c>
      <c r="B200" s="13">
        <v>1</v>
      </c>
    </row>
    <row r="201" spans="1:2" x14ac:dyDescent="0.3">
      <c r="A201" s="15" t="s">
        <v>32</v>
      </c>
      <c r="B201" s="13">
        <v>1</v>
      </c>
    </row>
    <row r="202" spans="1:2" x14ac:dyDescent="0.3">
      <c r="A202" s="12" t="s">
        <v>488</v>
      </c>
      <c r="B202" s="13">
        <v>2</v>
      </c>
    </row>
    <row r="203" spans="1:2" x14ac:dyDescent="0.3">
      <c r="A203" s="14" t="s">
        <v>60</v>
      </c>
      <c r="B203" s="13">
        <v>2</v>
      </c>
    </row>
    <row r="204" spans="1:2" x14ac:dyDescent="0.3">
      <c r="A204" s="15" t="s">
        <v>32</v>
      </c>
      <c r="B204" s="13">
        <v>2</v>
      </c>
    </row>
    <row r="205" spans="1:2" x14ac:dyDescent="0.3">
      <c r="A205" s="12" t="s">
        <v>3014</v>
      </c>
      <c r="B205" s="13">
        <v>2</v>
      </c>
    </row>
    <row r="206" spans="1:2" x14ac:dyDescent="0.3">
      <c r="A206" s="14" t="s">
        <v>52</v>
      </c>
      <c r="B206" s="13">
        <v>2</v>
      </c>
    </row>
    <row r="207" spans="1:2" x14ac:dyDescent="0.3">
      <c r="A207" s="15" t="s">
        <v>32</v>
      </c>
      <c r="B207" s="13">
        <v>2</v>
      </c>
    </row>
    <row r="208" spans="1:2" x14ac:dyDescent="0.3">
      <c r="A208" s="12" t="s">
        <v>1366</v>
      </c>
      <c r="B208" s="13">
        <v>3</v>
      </c>
    </row>
    <row r="209" spans="1:2" x14ac:dyDescent="0.3">
      <c r="A209" s="14" t="s">
        <v>135</v>
      </c>
      <c r="B209" s="13">
        <v>3</v>
      </c>
    </row>
    <row r="210" spans="1:2" x14ac:dyDescent="0.3">
      <c r="A210" s="15" t="s">
        <v>32</v>
      </c>
      <c r="B210" s="13">
        <v>3</v>
      </c>
    </row>
    <row r="211" spans="1:2" x14ac:dyDescent="0.3">
      <c r="A211" s="12" t="s">
        <v>2453</v>
      </c>
      <c r="B211" s="13">
        <v>3</v>
      </c>
    </row>
    <row r="212" spans="1:2" x14ac:dyDescent="0.3">
      <c r="A212" s="14" t="s">
        <v>33</v>
      </c>
      <c r="B212" s="13">
        <v>3</v>
      </c>
    </row>
    <row r="213" spans="1:2" x14ac:dyDescent="0.3">
      <c r="A213" s="15" t="s">
        <v>32</v>
      </c>
      <c r="B213" s="13">
        <v>3</v>
      </c>
    </row>
    <row r="214" spans="1:2" x14ac:dyDescent="0.3">
      <c r="A214" s="12" t="s">
        <v>762</v>
      </c>
      <c r="B214" s="13">
        <v>1</v>
      </c>
    </row>
    <row r="215" spans="1:2" x14ac:dyDescent="0.3">
      <c r="A215" s="14" t="s">
        <v>60</v>
      </c>
      <c r="B215" s="13">
        <v>1</v>
      </c>
    </row>
    <row r="216" spans="1:2" x14ac:dyDescent="0.3">
      <c r="A216" s="15" t="s">
        <v>32</v>
      </c>
      <c r="B216" s="13">
        <v>1</v>
      </c>
    </row>
    <row r="217" spans="1:2" x14ac:dyDescent="0.3">
      <c r="A217" s="12" t="s">
        <v>2315</v>
      </c>
      <c r="B217" s="13">
        <v>4</v>
      </c>
    </row>
    <row r="218" spans="1:2" x14ac:dyDescent="0.3">
      <c r="A218" s="14" t="s">
        <v>135</v>
      </c>
      <c r="B218" s="13">
        <v>4</v>
      </c>
    </row>
    <row r="219" spans="1:2" x14ac:dyDescent="0.3">
      <c r="A219" s="15" t="s">
        <v>32</v>
      </c>
      <c r="B219" s="13">
        <v>4</v>
      </c>
    </row>
    <row r="220" spans="1:2" x14ac:dyDescent="0.3">
      <c r="A220" s="12" t="s">
        <v>193</v>
      </c>
      <c r="B220" s="13">
        <v>19</v>
      </c>
    </row>
    <row r="221" spans="1:2" x14ac:dyDescent="0.3">
      <c r="A221" s="14" t="s">
        <v>52</v>
      </c>
      <c r="B221" s="13">
        <v>19</v>
      </c>
    </row>
    <row r="222" spans="1:2" x14ac:dyDescent="0.3">
      <c r="A222" s="15" t="s">
        <v>32</v>
      </c>
      <c r="B222" s="13">
        <v>19</v>
      </c>
    </row>
    <row r="223" spans="1:2" x14ac:dyDescent="0.3">
      <c r="A223" s="12" t="s">
        <v>2111</v>
      </c>
      <c r="B223" s="13">
        <v>1</v>
      </c>
    </row>
    <row r="224" spans="1:2" x14ac:dyDescent="0.3">
      <c r="A224" s="14" t="s">
        <v>52</v>
      </c>
      <c r="B224" s="13">
        <v>1</v>
      </c>
    </row>
    <row r="225" spans="1:2" x14ac:dyDescent="0.3">
      <c r="A225" s="15" t="s">
        <v>32</v>
      </c>
      <c r="B225" s="13">
        <v>1</v>
      </c>
    </row>
    <row r="226" spans="1:2" x14ac:dyDescent="0.3">
      <c r="A226" s="12" t="s">
        <v>613</v>
      </c>
      <c r="B226" s="13">
        <v>4</v>
      </c>
    </row>
    <row r="227" spans="1:2" x14ac:dyDescent="0.3">
      <c r="A227" s="14" t="s">
        <v>52</v>
      </c>
      <c r="B227" s="13">
        <v>2</v>
      </c>
    </row>
    <row r="228" spans="1:2" x14ac:dyDescent="0.3">
      <c r="A228" s="15" t="s">
        <v>32</v>
      </c>
      <c r="B228" s="13">
        <v>2</v>
      </c>
    </row>
    <row r="229" spans="1:2" x14ac:dyDescent="0.3">
      <c r="A229" s="14" t="s">
        <v>135</v>
      </c>
      <c r="B229" s="13">
        <v>2</v>
      </c>
    </row>
    <row r="230" spans="1:2" x14ac:dyDescent="0.3">
      <c r="A230" s="15" t="s">
        <v>32</v>
      </c>
      <c r="B230" s="13">
        <v>2</v>
      </c>
    </row>
    <row r="231" spans="1:2" x14ac:dyDescent="0.3">
      <c r="A231" s="12" t="s">
        <v>1900</v>
      </c>
      <c r="B231" s="13">
        <v>4</v>
      </c>
    </row>
    <row r="232" spans="1:2" x14ac:dyDescent="0.3">
      <c r="A232" s="14" t="s">
        <v>33</v>
      </c>
      <c r="B232" s="13">
        <v>4</v>
      </c>
    </row>
    <row r="233" spans="1:2" x14ac:dyDescent="0.3">
      <c r="A233" s="15" t="s">
        <v>32</v>
      </c>
      <c r="B233" s="13">
        <v>4</v>
      </c>
    </row>
    <row r="234" spans="1:2" x14ac:dyDescent="0.3">
      <c r="A234" s="12" t="s">
        <v>1409</v>
      </c>
      <c r="B234" s="13">
        <v>1</v>
      </c>
    </row>
    <row r="235" spans="1:2" x14ac:dyDescent="0.3">
      <c r="A235" s="14" t="s">
        <v>135</v>
      </c>
      <c r="B235" s="13">
        <v>1</v>
      </c>
    </row>
    <row r="236" spans="1:2" x14ac:dyDescent="0.3">
      <c r="A236" s="15" t="s">
        <v>32</v>
      </c>
      <c r="B236" s="13">
        <v>1</v>
      </c>
    </row>
    <row r="237" spans="1:2" x14ac:dyDescent="0.3">
      <c r="A237" s="12" t="s">
        <v>975</v>
      </c>
      <c r="B237" s="13">
        <v>1</v>
      </c>
    </row>
    <row r="238" spans="1:2" x14ac:dyDescent="0.3">
      <c r="A238" s="14" t="s">
        <v>52</v>
      </c>
      <c r="B238" s="13">
        <v>1</v>
      </c>
    </row>
    <row r="239" spans="1:2" x14ac:dyDescent="0.3">
      <c r="A239" s="15" t="s">
        <v>32</v>
      </c>
      <c r="B239" s="13">
        <v>1</v>
      </c>
    </row>
    <row r="240" spans="1:2" x14ac:dyDescent="0.3">
      <c r="A240" s="12" t="s">
        <v>2445</v>
      </c>
      <c r="B240" s="13">
        <v>2</v>
      </c>
    </row>
    <row r="241" spans="1:2" x14ac:dyDescent="0.3">
      <c r="A241" s="14" t="s">
        <v>135</v>
      </c>
      <c r="B241" s="13">
        <v>2</v>
      </c>
    </row>
    <row r="242" spans="1:2" x14ac:dyDescent="0.3">
      <c r="A242" s="15" t="s">
        <v>32</v>
      </c>
      <c r="B242" s="13">
        <v>2</v>
      </c>
    </row>
    <row r="243" spans="1:2" x14ac:dyDescent="0.3">
      <c r="A243" s="12" t="s">
        <v>915</v>
      </c>
      <c r="B243" s="13">
        <v>2</v>
      </c>
    </row>
    <row r="244" spans="1:2" x14ac:dyDescent="0.3">
      <c r="A244" s="14" t="s">
        <v>52</v>
      </c>
      <c r="B244" s="13">
        <v>2</v>
      </c>
    </row>
    <row r="245" spans="1:2" x14ac:dyDescent="0.3">
      <c r="A245" s="15" t="s">
        <v>32</v>
      </c>
      <c r="B245" s="13">
        <v>2</v>
      </c>
    </row>
    <row r="246" spans="1:2" x14ac:dyDescent="0.3">
      <c r="A246" s="12" t="s">
        <v>2099</v>
      </c>
      <c r="B246" s="13">
        <v>3</v>
      </c>
    </row>
    <row r="247" spans="1:2" x14ac:dyDescent="0.3">
      <c r="A247" s="14" t="s">
        <v>60</v>
      </c>
      <c r="B247" s="13">
        <v>3</v>
      </c>
    </row>
    <row r="248" spans="1:2" x14ac:dyDescent="0.3">
      <c r="A248" s="15" t="s">
        <v>32</v>
      </c>
      <c r="B248" s="13">
        <v>3</v>
      </c>
    </row>
    <row r="249" spans="1:2" x14ac:dyDescent="0.3">
      <c r="A249" s="12" t="s">
        <v>2101</v>
      </c>
      <c r="B249" s="13">
        <v>2</v>
      </c>
    </row>
    <row r="250" spans="1:2" x14ac:dyDescent="0.3">
      <c r="A250" s="14" t="s">
        <v>60</v>
      </c>
      <c r="B250" s="13">
        <v>2</v>
      </c>
    </row>
    <row r="251" spans="1:2" x14ac:dyDescent="0.3">
      <c r="A251" s="15" t="s">
        <v>32</v>
      </c>
      <c r="B251" s="13">
        <v>2</v>
      </c>
    </row>
    <row r="252" spans="1:2" x14ac:dyDescent="0.3">
      <c r="A252" s="12" t="s">
        <v>1360</v>
      </c>
      <c r="B252" s="13">
        <v>1</v>
      </c>
    </row>
    <row r="253" spans="1:2" x14ac:dyDescent="0.3">
      <c r="A253" s="14" t="s">
        <v>33</v>
      </c>
      <c r="B253" s="13">
        <v>1</v>
      </c>
    </row>
    <row r="254" spans="1:2" x14ac:dyDescent="0.3">
      <c r="A254" s="15" t="s">
        <v>32</v>
      </c>
      <c r="B254" s="13">
        <v>1</v>
      </c>
    </row>
    <row r="255" spans="1:2" x14ac:dyDescent="0.3">
      <c r="A255" s="12" t="s">
        <v>1029</v>
      </c>
      <c r="B255" s="13">
        <v>1</v>
      </c>
    </row>
    <row r="256" spans="1:2" x14ac:dyDescent="0.3">
      <c r="A256" s="14" t="s">
        <v>60</v>
      </c>
      <c r="B256" s="13">
        <v>1</v>
      </c>
    </row>
    <row r="257" spans="1:2" x14ac:dyDescent="0.3">
      <c r="A257" s="15" t="s">
        <v>32</v>
      </c>
      <c r="B257" s="13">
        <v>1</v>
      </c>
    </row>
    <row r="258" spans="1:2" x14ac:dyDescent="0.3">
      <c r="A258" s="12" t="s">
        <v>1113</v>
      </c>
      <c r="B258" s="13">
        <v>4</v>
      </c>
    </row>
    <row r="259" spans="1:2" x14ac:dyDescent="0.3">
      <c r="A259" s="14" t="s">
        <v>135</v>
      </c>
      <c r="B259" s="13">
        <v>4</v>
      </c>
    </row>
    <row r="260" spans="1:2" x14ac:dyDescent="0.3">
      <c r="A260" s="15" t="s">
        <v>32</v>
      </c>
      <c r="B260" s="13">
        <v>4</v>
      </c>
    </row>
    <row r="261" spans="1:2" x14ac:dyDescent="0.3">
      <c r="A261" s="12" t="s">
        <v>765</v>
      </c>
      <c r="B261" s="13">
        <v>3</v>
      </c>
    </row>
    <row r="262" spans="1:2" x14ac:dyDescent="0.3">
      <c r="A262" s="14" t="s">
        <v>60</v>
      </c>
      <c r="B262" s="13">
        <v>3</v>
      </c>
    </row>
    <row r="263" spans="1:2" x14ac:dyDescent="0.3">
      <c r="A263" s="15" t="s">
        <v>32</v>
      </c>
      <c r="B263" s="13">
        <v>3</v>
      </c>
    </row>
    <row r="264" spans="1:2" x14ac:dyDescent="0.3">
      <c r="A264" s="12" t="s">
        <v>2498</v>
      </c>
      <c r="B264" s="13">
        <v>2</v>
      </c>
    </row>
    <row r="265" spans="1:2" x14ac:dyDescent="0.3">
      <c r="A265" s="14" t="s">
        <v>33</v>
      </c>
      <c r="B265" s="13">
        <v>2</v>
      </c>
    </row>
    <row r="266" spans="1:2" x14ac:dyDescent="0.3">
      <c r="A266" s="15" t="s">
        <v>32</v>
      </c>
      <c r="B266" s="13">
        <v>2</v>
      </c>
    </row>
    <row r="267" spans="1:2" x14ac:dyDescent="0.3">
      <c r="A267" s="12" t="s">
        <v>1177</v>
      </c>
      <c r="B267" s="13">
        <v>1</v>
      </c>
    </row>
    <row r="268" spans="1:2" x14ac:dyDescent="0.3">
      <c r="A268" s="14" t="s">
        <v>60</v>
      </c>
      <c r="B268" s="13">
        <v>1</v>
      </c>
    </row>
    <row r="269" spans="1:2" x14ac:dyDescent="0.3">
      <c r="A269" s="15" t="s">
        <v>32</v>
      </c>
      <c r="B269" s="13">
        <v>1</v>
      </c>
    </row>
    <row r="270" spans="1:2" x14ac:dyDescent="0.3">
      <c r="A270" s="12" t="s">
        <v>1674</v>
      </c>
      <c r="B270" s="13">
        <v>2</v>
      </c>
    </row>
    <row r="271" spans="1:2" x14ac:dyDescent="0.3">
      <c r="A271" s="14" t="s">
        <v>135</v>
      </c>
      <c r="B271" s="13">
        <v>2</v>
      </c>
    </row>
    <row r="272" spans="1:2" x14ac:dyDescent="0.3">
      <c r="A272" s="15" t="s">
        <v>32</v>
      </c>
      <c r="B272" s="13">
        <v>2</v>
      </c>
    </row>
    <row r="273" spans="1:2" x14ac:dyDescent="0.3">
      <c r="A273" s="12" t="s">
        <v>1031</v>
      </c>
      <c r="B273" s="13">
        <v>2</v>
      </c>
    </row>
    <row r="274" spans="1:2" x14ac:dyDescent="0.3">
      <c r="A274" s="14" t="s">
        <v>60</v>
      </c>
      <c r="B274" s="13">
        <v>2</v>
      </c>
    </row>
    <row r="275" spans="1:2" x14ac:dyDescent="0.3">
      <c r="A275" s="15" t="s">
        <v>32</v>
      </c>
      <c r="B275" s="13">
        <v>2</v>
      </c>
    </row>
    <row r="276" spans="1:2" x14ac:dyDescent="0.3">
      <c r="A276" s="12" t="s">
        <v>149</v>
      </c>
      <c r="B276" s="13">
        <v>6</v>
      </c>
    </row>
    <row r="277" spans="1:2" x14ac:dyDescent="0.3">
      <c r="A277" s="14" t="s">
        <v>60</v>
      </c>
      <c r="B277" s="13">
        <v>3</v>
      </c>
    </row>
    <row r="278" spans="1:2" x14ac:dyDescent="0.3">
      <c r="A278" s="15" t="s">
        <v>32</v>
      </c>
      <c r="B278" s="13">
        <v>3</v>
      </c>
    </row>
    <row r="279" spans="1:2" x14ac:dyDescent="0.3">
      <c r="A279" s="14" t="s">
        <v>52</v>
      </c>
      <c r="B279" s="13">
        <v>3</v>
      </c>
    </row>
    <row r="280" spans="1:2" x14ac:dyDescent="0.3">
      <c r="A280" s="15" t="s">
        <v>32</v>
      </c>
      <c r="B280" s="13">
        <v>3</v>
      </c>
    </row>
    <row r="281" spans="1:2" x14ac:dyDescent="0.3">
      <c r="A281" s="12" t="s">
        <v>2103</v>
      </c>
      <c r="B281" s="13">
        <v>3</v>
      </c>
    </row>
    <row r="282" spans="1:2" x14ac:dyDescent="0.3">
      <c r="A282" s="14" t="s">
        <v>60</v>
      </c>
      <c r="B282" s="13">
        <v>3</v>
      </c>
    </row>
    <row r="283" spans="1:2" x14ac:dyDescent="0.3">
      <c r="A283" s="15" t="s">
        <v>32</v>
      </c>
      <c r="B283" s="13">
        <v>3</v>
      </c>
    </row>
    <row r="284" spans="1:2" x14ac:dyDescent="0.3">
      <c r="A284" s="12" t="s">
        <v>1903</v>
      </c>
      <c r="B284" s="13">
        <v>1</v>
      </c>
    </row>
    <row r="285" spans="1:2" x14ac:dyDescent="0.3">
      <c r="A285" s="14" t="s">
        <v>33</v>
      </c>
      <c r="B285" s="13">
        <v>1</v>
      </c>
    </row>
    <row r="286" spans="1:2" x14ac:dyDescent="0.3">
      <c r="A286" s="15" t="s">
        <v>32</v>
      </c>
      <c r="B286" s="13">
        <v>1</v>
      </c>
    </row>
    <row r="287" spans="1:2" x14ac:dyDescent="0.3">
      <c r="A287" s="12" t="s">
        <v>2335</v>
      </c>
      <c r="B287" s="13">
        <v>2</v>
      </c>
    </row>
    <row r="288" spans="1:2" x14ac:dyDescent="0.3">
      <c r="A288" s="14" t="s">
        <v>135</v>
      </c>
      <c r="B288" s="13">
        <v>2</v>
      </c>
    </row>
    <row r="289" spans="1:2" x14ac:dyDescent="0.3">
      <c r="A289" s="15" t="s">
        <v>32</v>
      </c>
      <c r="B289" s="13">
        <v>2</v>
      </c>
    </row>
    <row r="290" spans="1:2" x14ac:dyDescent="0.3">
      <c r="A290" s="12" t="s">
        <v>2523</v>
      </c>
      <c r="B290" s="13">
        <v>1</v>
      </c>
    </row>
    <row r="291" spans="1:2" x14ac:dyDescent="0.3">
      <c r="A291" s="14" t="s">
        <v>33</v>
      </c>
      <c r="B291" s="13">
        <v>1</v>
      </c>
    </row>
    <row r="292" spans="1:2" x14ac:dyDescent="0.3">
      <c r="A292" s="15" t="s">
        <v>32</v>
      </c>
      <c r="B292" s="13">
        <v>1</v>
      </c>
    </row>
    <row r="293" spans="1:2" x14ac:dyDescent="0.3">
      <c r="A293" s="12" t="s">
        <v>2984</v>
      </c>
      <c r="B293" s="13">
        <v>3</v>
      </c>
    </row>
    <row r="294" spans="1:2" x14ac:dyDescent="0.3">
      <c r="A294" s="14" t="s">
        <v>33</v>
      </c>
      <c r="B294" s="13">
        <v>3</v>
      </c>
    </row>
    <row r="295" spans="1:2" x14ac:dyDescent="0.3">
      <c r="A295" s="15" t="s">
        <v>32</v>
      </c>
      <c r="B295" s="13">
        <v>3</v>
      </c>
    </row>
    <row r="296" spans="1:2" x14ac:dyDescent="0.3">
      <c r="A296" s="12" t="s">
        <v>1180</v>
      </c>
      <c r="B296" s="13">
        <v>1</v>
      </c>
    </row>
    <row r="297" spans="1:2" x14ac:dyDescent="0.3">
      <c r="A297" s="14" t="s">
        <v>60</v>
      </c>
      <c r="B297" s="13">
        <v>1</v>
      </c>
    </row>
    <row r="298" spans="1:2" x14ac:dyDescent="0.3">
      <c r="A298" s="15" t="s">
        <v>32</v>
      </c>
      <c r="B298" s="13">
        <v>1</v>
      </c>
    </row>
    <row r="299" spans="1:2" x14ac:dyDescent="0.3">
      <c r="A299" s="12" t="s">
        <v>2987</v>
      </c>
      <c r="B299" s="13">
        <v>3</v>
      </c>
    </row>
    <row r="300" spans="1:2" x14ac:dyDescent="0.3">
      <c r="A300" s="14" t="s">
        <v>33</v>
      </c>
      <c r="B300" s="13">
        <v>3</v>
      </c>
    </row>
    <row r="301" spans="1:2" x14ac:dyDescent="0.3">
      <c r="A301" s="15" t="s">
        <v>32</v>
      </c>
      <c r="B301" s="13">
        <v>3</v>
      </c>
    </row>
    <row r="302" spans="1:2" x14ac:dyDescent="0.3">
      <c r="A302" s="12" t="s">
        <v>2359</v>
      </c>
      <c r="B302" s="13">
        <v>1</v>
      </c>
    </row>
    <row r="303" spans="1:2" x14ac:dyDescent="0.3">
      <c r="A303" s="14" t="s">
        <v>52</v>
      </c>
      <c r="B303" s="13">
        <v>1</v>
      </c>
    </row>
    <row r="304" spans="1:2" x14ac:dyDescent="0.3">
      <c r="A304" s="15" t="s">
        <v>32</v>
      </c>
      <c r="B304" s="13">
        <v>1</v>
      </c>
    </row>
    <row r="305" spans="1:2" x14ac:dyDescent="0.3">
      <c r="A305" s="12" t="s">
        <v>1417</v>
      </c>
      <c r="B305" s="13">
        <v>2</v>
      </c>
    </row>
    <row r="306" spans="1:2" x14ac:dyDescent="0.3">
      <c r="A306" s="14" t="s">
        <v>52</v>
      </c>
      <c r="B306" s="13">
        <v>2</v>
      </c>
    </row>
    <row r="307" spans="1:2" x14ac:dyDescent="0.3">
      <c r="A307" s="15" t="s">
        <v>32</v>
      </c>
      <c r="B307" s="13">
        <v>2</v>
      </c>
    </row>
    <row r="308" spans="1:2" x14ac:dyDescent="0.3">
      <c r="A308" s="12" t="s">
        <v>154</v>
      </c>
      <c r="B308" s="13">
        <v>2</v>
      </c>
    </row>
    <row r="309" spans="1:2" x14ac:dyDescent="0.3">
      <c r="A309" s="14" t="s">
        <v>60</v>
      </c>
      <c r="B309" s="13">
        <v>1</v>
      </c>
    </row>
    <row r="310" spans="1:2" x14ac:dyDescent="0.3">
      <c r="A310" s="15" t="s">
        <v>32</v>
      </c>
      <c r="B310" s="13">
        <v>1</v>
      </c>
    </row>
    <row r="311" spans="1:2" x14ac:dyDescent="0.3">
      <c r="A311" s="14" t="s">
        <v>52</v>
      </c>
      <c r="B311" s="13">
        <v>1</v>
      </c>
    </row>
    <row r="312" spans="1:2" x14ac:dyDescent="0.3">
      <c r="A312" s="15" t="s">
        <v>32</v>
      </c>
      <c r="B312" s="13">
        <v>1</v>
      </c>
    </row>
    <row r="313" spans="1:2" x14ac:dyDescent="0.3">
      <c r="A313" s="12" t="s">
        <v>1183</v>
      </c>
      <c r="B313" s="13">
        <v>1</v>
      </c>
    </row>
    <row r="314" spans="1:2" x14ac:dyDescent="0.3">
      <c r="A314" s="14" t="s">
        <v>60</v>
      </c>
      <c r="B314" s="13">
        <v>1</v>
      </c>
    </row>
    <row r="315" spans="1:2" x14ac:dyDescent="0.3">
      <c r="A315" s="15" t="s">
        <v>32</v>
      </c>
      <c r="B315" s="13">
        <v>1</v>
      </c>
    </row>
    <row r="316" spans="1:2" x14ac:dyDescent="0.3">
      <c r="A316" s="12" t="s">
        <v>1832</v>
      </c>
      <c r="B316" s="13">
        <v>1</v>
      </c>
    </row>
    <row r="317" spans="1:2" x14ac:dyDescent="0.3">
      <c r="A317" s="14" t="s">
        <v>33</v>
      </c>
      <c r="B317" s="13">
        <v>1</v>
      </c>
    </row>
    <row r="318" spans="1:2" x14ac:dyDescent="0.3">
      <c r="A318" s="15" t="s">
        <v>32</v>
      </c>
      <c r="B318" s="13">
        <v>1</v>
      </c>
    </row>
    <row r="319" spans="1:2" x14ac:dyDescent="0.3">
      <c r="A319" s="12" t="s">
        <v>707</v>
      </c>
      <c r="B319" s="13">
        <v>3</v>
      </c>
    </row>
    <row r="320" spans="1:2" x14ac:dyDescent="0.3">
      <c r="A320" s="14" t="s">
        <v>60</v>
      </c>
      <c r="B320" s="13">
        <v>3</v>
      </c>
    </row>
    <row r="321" spans="1:2" x14ac:dyDescent="0.3">
      <c r="A321" s="15" t="s">
        <v>32</v>
      </c>
      <c r="B321" s="13">
        <v>3</v>
      </c>
    </row>
    <row r="322" spans="1:2" x14ac:dyDescent="0.3">
      <c r="A322" s="12" t="s">
        <v>1412</v>
      </c>
      <c r="B322" s="13">
        <v>1</v>
      </c>
    </row>
    <row r="323" spans="1:2" x14ac:dyDescent="0.3">
      <c r="A323" s="14" t="s">
        <v>135</v>
      </c>
      <c r="B323" s="13">
        <v>1</v>
      </c>
    </row>
    <row r="324" spans="1:2" x14ac:dyDescent="0.3">
      <c r="A324" s="15" t="s">
        <v>32</v>
      </c>
      <c r="B324" s="13">
        <v>1</v>
      </c>
    </row>
    <row r="325" spans="1:2" x14ac:dyDescent="0.3">
      <c r="A325" s="12" t="s">
        <v>1248</v>
      </c>
      <c r="B325" s="13">
        <v>1</v>
      </c>
    </row>
    <row r="326" spans="1:2" x14ac:dyDescent="0.3">
      <c r="A326" s="14" t="s">
        <v>60</v>
      </c>
      <c r="B326" s="13">
        <v>1</v>
      </c>
    </row>
    <row r="327" spans="1:2" x14ac:dyDescent="0.3">
      <c r="A327" s="15" t="s">
        <v>32</v>
      </c>
      <c r="B327" s="13">
        <v>1</v>
      </c>
    </row>
    <row r="328" spans="1:2" x14ac:dyDescent="0.3">
      <c r="A328" s="12" t="s">
        <v>1340</v>
      </c>
      <c r="B328" s="13">
        <v>3</v>
      </c>
    </row>
    <row r="329" spans="1:2" x14ac:dyDescent="0.3">
      <c r="A329" s="14" t="s">
        <v>60</v>
      </c>
      <c r="B329" s="13">
        <v>3</v>
      </c>
    </row>
    <row r="330" spans="1:2" x14ac:dyDescent="0.3">
      <c r="A330" s="15" t="s">
        <v>32</v>
      </c>
      <c r="B330" s="13">
        <v>3</v>
      </c>
    </row>
    <row r="331" spans="1:2" x14ac:dyDescent="0.3">
      <c r="A331" s="12" t="s">
        <v>1325</v>
      </c>
      <c r="B331" s="13">
        <v>4</v>
      </c>
    </row>
    <row r="332" spans="1:2" x14ac:dyDescent="0.3">
      <c r="A332" s="14" t="s">
        <v>60</v>
      </c>
      <c r="B332" s="13">
        <v>4</v>
      </c>
    </row>
    <row r="333" spans="1:2" x14ac:dyDescent="0.3">
      <c r="A333" s="15" t="s">
        <v>32</v>
      </c>
      <c r="B333" s="13">
        <v>4</v>
      </c>
    </row>
    <row r="334" spans="1:2" x14ac:dyDescent="0.3">
      <c r="A334" s="12" t="s">
        <v>533</v>
      </c>
      <c r="B334" s="13">
        <v>3</v>
      </c>
    </row>
    <row r="335" spans="1:2" x14ac:dyDescent="0.3">
      <c r="A335" s="14" t="s">
        <v>33</v>
      </c>
      <c r="B335" s="13">
        <v>3</v>
      </c>
    </row>
    <row r="336" spans="1:2" x14ac:dyDescent="0.3">
      <c r="A336" s="15" t="s">
        <v>32</v>
      </c>
      <c r="B336" s="13">
        <v>3</v>
      </c>
    </row>
    <row r="337" spans="1:2" x14ac:dyDescent="0.3">
      <c r="A337" s="12" t="s">
        <v>1124</v>
      </c>
      <c r="B337" s="13">
        <v>2</v>
      </c>
    </row>
    <row r="338" spans="1:2" x14ac:dyDescent="0.3">
      <c r="A338" s="14" t="s">
        <v>135</v>
      </c>
      <c r="B338" s="13">
        <v>2</v>
      </c>
    </row>
    <row r="339" spans="1:2" x14ac:dyDescent="0.3">
      <c r="A339" s="15" t="s">
        <v>32</v>
      </c>
      <c r="B339" s="13">
        <v>2</v>
      </c>
    </row>
    <row r="340" spans="1:2" x14ac:dyDescent="0.3">
      <c r="A340" s="12" t="s">
        <v>1433</v>
      </c>
      <c r="B340" s="13">
        <v>2</v>
      </c>
    </row>
    <row r="341" spans="1:2" x14ac:dyDescent="0.3">
      <c r="A341" s="14" t="s">
        <v>135</v>
      </c>
      <c r="B341" s="13">
        <v>2</v>
      </c>
    </row>
    <row r="342" spans="1:2" x14ac:dyDescent="0.3">
      <c r="A342" s="15" t="s">
        <v>32</v>
      </c>
      <c r="B342" s="13">
        <v>2</v>
      </c>
    </row>
    <row r="343" spans="1:2" x14ac:dyDescent="0.3">
      <c r="A343" s="12" t="s">
        <v>2113</v>
      </c>
      <c r="B343" s="13">
        <v>1</v>
      </c>
    </row>
    <row r="344" spans="1:2" x14ac:dyDescent="0.3">
      <c r="A344" s="14" t="s">
        <v>52</v>
      </c>
      <c r="B344" s="13">
        <v>1</v>
      </c>
    </row>
    <row r="345" spans="1:2" x14ac:dyDescent="0.3">
      <c r="A345" s="15" t="s">
        <v>32</v>
      </c>
      <c r="B345" s="13">
        <v>1</v>
      </c>
    </row>
    <row r="346" spans="1:2" x14ac:dyDescent="0.3">
      <c r="A346" s="12" t="s">
        <v>1821</v>
      </c>
      <c r="B346" s="13">
        <v>3</v>
      </c>
    </row>
    <row r="347" spans="1:2" x14ac:dyDescent="0.3">
      <c r="A347" s="14" t="s">
        <v>60</v>
      </c>
      <c r="B347" s="13">
        <v>3</v>
      </c>
    </row>
    <row r="348" spans="1:2" x14ac:dyDescent="0.3">
      <c r="A348" s="15" t="s">
        <v>32</v>
      </c>
      <c r="B348" s="13">
        <v>3</v>
      </c>
    </row>
    <row r="349" spans="1:2" x14ac:dyDescent="0.3">
      <c r="A349" s="12" t="s">
        <v>1329</v>
      </c>
      <c r="B349" s="13">
        <v>1</v>
      </c>
    </row>
    <row r="350" spans="1:2" x14ac:dyDescent="0.3">
      <c r="A350" s="14" t="s">
        <v>60</v>
      </c>
      <c r="B350" s="13">
        <v>1</v>
      </c>
    </row>
    <row r="351" spans="1:2" x14ac:dyDescent="0.3">
      <c r="A351" s="15" t="s">
        <v>32</v>
      </c>
      <c r="B351" s="13">
        <v>1</v>
      </c>
    </row>
    <row r="352" spans="1:2" x14ac:dyDescent="0.3">
      <c r="A352" s="12" t="s">
        <v>1345</v>
      </c>
      <c r="B352" s="13">
        <v>3</v>
      </c>
    </row>
    <row r="353" spans="1:2" x14ac:dyDescent="0.3">
      <c r="A353" s="14" t="s">
        <v>60</v>
      </c>
      <c r="B353" s="13">
        <v>3</v>
      </c>
    </row>
    <row r="354" spans="1:2" x14ac:dyDescent="0.3">
      <c r="A354" s="15" t="s">
        <v>32</v>
      </c>
      <c r="B354" s="13">
        <v>3</v>
      </c>
    </row>
    <row r="355" spans="1:2" x14ac:dyDescent="0.3">
      <c r="A355" s="12" t="s">
        <v>1823</v>
      </c>
      <c r="B355" s="13">
        <v>4</v>
      </c>
    </row>
    <row r="356" spans="1:2" x14ac:dyDescent="0.3">
      <c r="A356" s="14" t="s">
        <v>60</v>
      </c>
      <c r="B356" s="13">
        <v>4</v>
      </c>
    </row>
    <row r="357" spans="1:2" x14ac:dyDescent="0.3">
      <c r="A357" s="15" t="s">
        <v>32</v>
      </c>
      <c r="B357" s="13">
        <v>4</v>
      </c>
    </row>
    <row r="358" spans="1:2" x14ac:dyDescent="0.3">
      <c r="A358" s="12" t="s">
        <v>1135</v>
      </c>
      <c r="B358" s="13">
        <v>3</v>
      </c>
    </row>
    <row r="359" spans="1:2" x14ac:dyDescent="0.3">
      <c r="A359" s="14" t="s">
        <v>52</v>
      </c>
      <c r="B359" s="13">
        <v>3</v>
      </c>
    </row>
    <row r="360" spans="1:2" x14ac:dyDescent="0.3">
      <c r="A360" s="15" t="s">
        <v>32</v>
      </c>
      <c r="B360" s="13">
        <v>3</v>
      </c>
    </row>
    <row r="361" spans="1:2" x14ac:dyDescent="0.3">
      <c r="A361" s="12" t="s">
        <v>1405</v>
      </c>
      <c r="B361" s="13">
        <v>3</v>
      </c>
    </row>
    <row r="362" spans="1:2" x14ac:dyDescent="0.3">
      <c r="A362" s="14" t="s">
        <v>52</v>
      </c>
      <c r="B362" s="13">
        <v>3</v>
      </c>
    </row>
    <row r="363" spans="1:2" x14ac:dyDescent="0.3">
      <c r="A363" s="15" t="s">
        <v>32</v>
      </c>
      <c r="B363" s="13">
        <v>3</v>
      </c>
    </row>
    <row r="364" spans="1:2" x14ac:dyDescent="0.3">
      <c r="A364" s="12" t="s">
        <v>2526</v>
      </c>
      <c r="B364" s="13">
        <v>2</v>
      </c>
    </row>
    <row r="365" spans="1:2" x14ac:dyDescent="0.3">
      <c r="A365" s="14" t="s">
        <v>33</v>
      </c>
      <c r="B365" s="13">
        <v>2</v>
      </c>
    </row>
    <row r="366" spans="1:2" x14ac:dyDescent="0.3">
      <c r="A366" s="15" t="s">
        <v>32</v>
      </c>
      <c r="B366" s="13">
        <v>2</v>
      </c>
    </row>
    <row r="367" spans="1:2" x14ac:dyDescent="0.3">
      <c r="A367" s="12" t="s">
        <v>1350</v>
      </c>
      <c r="B367" s="13">
        <v>3</v>
      </c>
    </row>
    <row r="368" spans="1:2" x14ac:dyDescent="0.3">
      <c r="A368" s="14" t="s">
        <v>60</v>
      </c>
      <c r="B368" s="13">
        <v>3</v>
      </c>
    </row>
    <row r="369" spans="1:2" x14ac:dyDescent="0.3">
      <c r="A369" s="15" t="s">
        <v>32</v>
      </c>
      <c r="B369" s="13">
        <v>3</v>
      </c>
    </row>
    <row r="370" spans="1:2" x14ac:dyDescent="0.3">
      <c r="A370" s="12" t="s">
        <v>2668</v>
      </c>
      <c r="B370" s="13">
        <v>2</v>
      </c>
    </row>
    <row r="371" spans="1:2" x14ac:dyDescent="0.3">
      <c r="A371" s="14" t="s">
        <v>135</v>
      </c>
      <c r="B371" s="13">
        <v>2</v>
      </c>
    </row>
    <row r="372" spans="1:2" x14ac:dyDescent="0.3">
      <c r="A372" s="15" t="s">
        <v>32</v>
      </c>
      <c r="B372" s="13">
        <v>2</v>
      </c>
    </row>
    <row r="373" spans="1:2" x14ac:dyDescent="0.3">
      <c r="A373" s="12" t="s">
        <v>389</v>
      </c>
      <c r="B373" s="13">
        <v>12</v>
      </c>
    </row>
    <row r="374" spans="1:2" x14ac:dyDescent="0.3">
      <c r="A374" s="14" t="s">
        <v>135</v>
      </c>
      <c r="B374" s="13">
        <v>12</v>
      </c>
    </row>
    <row r="375" spans="1:2" x14ac:dyDescent="0.3">
      <c r="A375" s="15" t="s">
        <v>32</v>
      </c>
      <c r="B375" s="13">
        <v>12</v>
      </c>
    </row>
    <row r="376" spans="1:2" x14ac:dyDescent="0.3">
      <c r="A376" s="12" t="s">
        <v>1677</v>
      </c>
      <c r="B376" s="13">
        <v>2</v>
      </c>
    </row>
    <row r="377" spans="1:2" x14ac:dyDescent="0.3">
      <c r="A377" s="14" t="s">
        <v>135</v>
      </c>
      <c r="B377" s="13">
        <v>2</v>
      </c>
    </row>
    <row r="378" spans="1:2" x14ac:dyDescent="0.3">
      <c r="A378" s="15" t="s">
        <v>32</v>
      </c>
      <c r="B378" s="13">
        <v>2</v>
      </c>
    </row>
    <row r="379" spans="1:2" x14ac:dyDescent="0.3">
      <c r="A379" s="12" t="s">
        <v>2515</v>
      </c>
      <c r="B379" s="13">
        <v>2</v>
      </c>
    </row>
    <row r="380" spans="1:2" x14ac:dyDescent="0.3">
      <c r="A380" s="14" t="s">
        <v>135</v>
      </c>
      <c r="B380" s="13">
        <v>2</v>
      </c>
    </row>
    <row r="381" spans="1:2" x14ac:dyDescent="0.3">
      <c r="A381" s="15" t="s">
        <v>32</v>
      </c>
      <c r="B381" s="13">
        <v>2</v>
      </c>
    </row>
    <row r="382" spans="1:2" x14ac:dyDescent="0.3">
      <c r="A382" s="12" t="s">
        <v>1140</v>
      </c>
      <c r="B382" s="13">
        <v>2</v>
      </c>
    </row>
    <row r="383" spans="1:2" x14ac:dyDescent="0.3">
      <c r="A383" s="14" t="s">
        <v>52</v>
      </c>
      <c r="B383" s="13">
        <v>2</v>
      </c>
    </row>
    <row r="384" spans="1:2" x14ac:dyDescent="0.3">
      <c r="A384" s="15" t="s">
        <v>32</v>
      </c>
      <c r="B384" s="13">
        <v>2</v>
      </c>
    </row>
    <row r="385" spans="1:2" x14ac:dyDescent="0.3">
      <c r="A385" s="12" t="s">
        <v>1843</v>
      </c>
      <c r="B385" s="13">
        <v>1</v>
      </c>
    </row>
    <row r="386" spans="1:2" x14ac:dyDescent="0.3">
      <c r="A386" s="14" t="s">
        <v>135</v>
      </c>
      <c r="B386" s="13">
        <v>1</v>
      </c>
    </row>
    <row r="387" spans="1:2" x14ac:dyDescent="0.3">
      <c r="A387" s="15" t="s">
        <v>32</v>
      </c>
      <c r="B387" s="13">
        <v>1</v>
      </c>
    </row>
    <row r="388" spans="1:2" x14ac:dyDescent="0.3">
      <c r="A388" s="12" t="s">
        <v>2352</v>
      </c>
      <c r="B388" s="13">
        <v>1</v>
      </c>
    </row>
    <row r="389" spans="1:2" x14ac:dyDescent="0.3">
      <c r="A389" s="14" t="s">
        <v>52</v>
      </c>
      <c r="B389" s="13">
        <v>1</v>
      </c>
    </row>
    <row r="390" spans="1:2" x14ac:dyDescent="0.3">
      <c r="A390" s="15" t="s">
        <v>32</v>
      </c>
      <c r="B390" s="13">
        <v>1</v>
      </c>
    </row>
    <row r="391" spans="1:2" x14ac:dyDescent="0.3">
      <c r="A391" s="12" t="s">
        <v>3027</v>
      </c>
      <c r="B391" s="13">
        <v>1</v>
      </c>
    </row>
    <row r="392" spans="1:2" x14ac:dyDescent="0.3">
      <c r="A392" s="14" t="s">
        <v>33</v>
      </c>
      <c r="B392" s="13">
        <v>1</v>
      </c>
    </row>
    <row r="393" spans="1:2" x14ac:dyDescent="0.3">
      <c r="A393" s="15" t="s">
        <v>32</v>
      </c>
      <c r="B393" s="13">
        <v>1</v>
      </c>
    </row>
    <row r="394" spans="1:2" x14ac:dyDescent="0.3">
      <c r="A394" s="12" t="s">
        <v>178</v>
      </c>
      <c r="B394" s="13">
        <v>11</v>
      </c>
    </row>
    <row r="395" spans="1:2" x14ac:dyDescent="0.3">
      <c r="A395" s="14" t="s">
        <v>60</v>
      </c>
      <c r="B395" s="13">
        <v>11</v>
      </c>
    </row>
    <row r="396" spans="1:2" x14ac:dyDescent="0.3">
      <c r="A396" s="15" t="s">
        <v>32</v>
      </c>
      <c r="B396" s="13">
        <v>11</v>
      </c>
    </row>
    <row r="397" spans="1:2" x14ac:dyDescent="0.3">
      <c r="A397" s="12" t="s">
        <v>2010</v>
      </c>
      <c r="B397" s="13">
        <v>1</v>
      </c>
    </row>
    <row r="398" spans="1:2" x14ac:dyDescent="0.3">
      <c r="A398" s="14" t="s">
        <v>33</v>
      </c>
      <c r="B398" s="13">
        <v>1</v>
      </c>
    </row>
    <row r="399" spans="1:2" x14ac:dyDescent="0.3">
      <c r="A399" s="15" t="s">
        <v>32</v>
      </c>
      <c r="B399" s="13">
        <v>1</v>
      </c>
    </row>
    <row r="400" spans="1:2" x14ac:dyDescent="0.3">
      <c r="A400" s="12" t="s">
        <v>157</v>
      </c>
      <c r="B400" s="13">
        <v>2</v>
      </c>
    </row>
    <row r="401" spans="1:2" x14ac:dyDescent="0.3">
      <c r="A401" s="14" t="s">
        <v>52</v>
      </c>
      <c r="B401" s="13">
        <v>2</v>
      </c>
    </row>
    <row r="402" spans="1:2" x14ac:dyDescent="0.3">
      <c r="A402" s="15" t="s">
        <v>32</v>
      </c>
      <c r="B402" s="13">
        <v>2</v>
      </c>
    </row>
    <row r="403" spans="1:2" x14ac:dyDescent="0.3">
      <c r="A403" s="12" t="s">
        <v>2517</v>
      </c>
      <c r="B403" s="13">
        <v>1</v>
      </c>
    </row>
    <row r="404" spans="1:2" x14ac:dyDescent="0.3">
      <c r="A404" s="14" t="s">
        <v>135</v>
      </c>
      <c r="B404" s="13">
        <v>1</v>
      </c>
    </row>
    <row r="405" spans="1:2" x14ac:dyDescent="0.3">
      <c r="A405" s="15" t="s">
        <v>32</v>
      </c>
      <c r="B405" s="13">
        <v>1</v>
      </c>
    </row>
    <row r="406" spans="1:2" x14ac:dyDescent="0.3">
      <c r="A406" s="12" t="s">
        <v>506</v>
      </c>
      <c r="B406" s="13">
        <v>3</v>
      </c>
    </row>
    <row r="407" spans="1:2" x14ac:dyDescent="0.3">
      <c r="A407" s="14" t="s">
        <v>60</v>
      </c>
      <c r="B407" s="13">
        <v>3</v>
      </c>
    </row>
    <row r="408" spans="1:2" x14ac:dyDescent="0.3">
      <c r="A408" s="15" t="s">
        <v>32</v>
      </c>
      <c r="B408" s="13">
        <v>3</v>
      </c>
    </row>
    <row r="409" spans="1:2" x14ac:dyDescent="0.3">
      <c r="A409" s="12" t="s">
        <v>1507</v>
      </c>
      <c r="B409" s="13">
        <v>2</v>
      </c>
    </row>
    <row r="410" spans="1:2" x14ac:dyDescent="0.3">
      <c r="A410" s="14" t="s">
        <v>33</v>
      </c>
      <c r="B410" s="13">
        <v>2</v>
      </c>
    </row>
    <row r="411" spans="1:2" x14ac:dyDescent="0.3">
      <c r="A411" s="15" t="s">
        <v>32</v>
      </c>
      <c r="B411" s="13">
        <v>2</v>
      </c>
    </row>
    <row r="412" spans="1:2" x14ac:dyDescent="0.3">
      <c r="A412" s="12" t="s">
        <v>2580</v>
      </c>
      <c r="B412" s="13">
        <v>1</v>
      </c>
    </row>
    <row r="413" spans="1:2" x14ac:dyDescent="0.3">
      <c r="A413" s="14" t="s">
        <v>135</v>
      </c>
      <c r="B413" s="13">
        <v>1</v>
      </c>
    </row>
    <row r="414" spans="1:2" x14ac:dyDescent="0.3">
      <c r="A414" s="15" t="s">
        <v>32</v>
      </c>
      <c r="B414" s="13">
        <v>1</v>
      </c>
    </row>
    <row r="415" spans="1:2" x14ac:dyDescent="0.3">
      <c r="A415" s="12" t="s">
        <v>369</v>
      </c>
      <c r="B415" s="13">
        <v>1</v>
      </c>
    </row>
    <row r="416" spans="1:2" x14ac:dyDescent="0.3">
      <c r="A416" s="14" t="s">
        <v>52</v>
      </c>
      <c r="B416" s="13">
        <v>1</v>
      </c>
    </row>
    <row r="417" spans="1:2" x14ac:dyDescent="0.3">
      <c r="A417" s="15" t="s">
        <v>32</v>
      </c>
      <c r="B417" s="13">
        <v>1</v>
      </c>
    </row>
    <row r="418" spans="1:2" x14ac:dyDescent="0.3">
      <c r="A418" s="12" t="s">
        <v>2490</v>
      </c>
      <c r="B418" s="13">
        <v>1</v>
      </c>
    </row>
    <row r="419" spans="1:2" x14ac:dyDescent="0.3">
      <c r="A419" s="14" t="s">
        <v>52</v>
      </c>
      <c r="B419" s="13">
        <v>1</v>
      </c>
    </row>
    <row r="420" spans="1:2" x14ac:dyDescent="0.3">
      <c r="A420" s="15" t="s">
        <v>32</v>
      </c>
      <c r="B420" s="13">
        <v>1</v>
      </c>
    </row>
    <row r="421" spans="1:2" x14ac:dyDescent="0.3">
      <c r="A421" s="12" t="s">
        <v>1572</v>
      </c>
      <c r="B421" s="13">
        <v>2</v>
      </c>
    </row>
    <row r="422" spans="1:2" x14ac:dyDescent="0.3">
      <c r="A422" s="14" t="s">
        <v>60</v>
      </c>
      <c r="B422" s="13">
        <v>1</v>
      </c>
    </row>
    <row r="423" spans="1:2" x14ac:dyDescent="0.3">
      <c r="A423" s="15" t="s">
        <v>32</v>
      </c>
      <c r="B423" s="13">
        <v>1</v>
      </c>
    </row>
    <row r="424" spans="1:2" x14ac:dyDescent="0.3">
      <c r="A424" s="14" t="s">
        <v>135</v>
      </c>
      <c r="B424" s="13">
        <v>1</v>
      </c>
    </row>
    <row r="425" spans="1:2" x14ac:dyDescent="0.3">
      <c r="A425" s="15" t="s">
        <v>32</v>
      </c>
      <c r="B425" s="13">
        <v>1</v>
      </c>
    </row>
    <row r="426" spans="1:2" x14ac:dyDescent="0.3">
      <c r="A426" s="12" t="s">
        <v>2210</v>
      </c>
      <c r="B426" s="13">
        <v>1</v>
      </c>
    </row>
    <row r="427" spans="1:2" x14ac:dyDescent="0.3">
      <c r="A427" s="14" t="s">
        <v>60</v>
      </c>
      <c r="B427" s="13">
        <v>1</v>
      </c>
    </row>
    <row r="428" spans="1:2" x14ac:dyDescent="0.3">
      <c r="A428" s="15" t="s">
        <v>32</v>
      </c>
      <c r="B428" s="13">
        <v>1</v>
      </c>
    </row>
    <row r="429" spans="1:2" x14ac:dyDescent="0.3">
      <c r="A429" s="12" t="s">
        <v>2045</v>
      </c>
      <c r="B429" s="13">
        <v>1</v>
      </c>
    </row>
    <row r="430" spans="1:2" x14ac:dyDescent="0.3">
      <c r="A430" s="14" t="s">
        <v>33</v>
      </c>
      <c r="B430" s="13">
        <v>1</v>
      </c>
    </row>
    <row r="431" spans="1:2" x14ac:dyDescent="0.3">
      <c r="A431" s="15" t="s">
        <v>32</v>
      </c>
      <c r="B431" s="13">
        <v>1</v>
      </c>
    </row>
    <row r="432" spans="1:2" x14ac:dyDescent="0.3">
      <c r="A432" s="12" t="s">
        <v>2197</v>
      </c>
      <c r="B432" s="13">
        <v>5</v>
      </c>
    </row>
    <row r="433" spans="1:2" x14ac:dyDescent="0.3">
      <c r="A433" s="14" t="s">
        <v>33</v>
      </c>
      <c r="B433" s="13">
        <v>5</v>
      </c>
    </row>
    <row r="434" spans="1:2" x14ac:dyDescent="0.3">
      <c r="A434" s="15" t="s">
        <v>32</v>
      </c>
      <c r="B434" s="13">
        <v>5</v>
      </c>
    </row>
    <row r="435" spans="1:2" x14ac:dyDescent="0.3">
      <c r="A435" s="12" t="s">
        <v>1415</v>
      </c>
      <c r="B435" s="13">
        <v>1</v>
      </c>
    </row>
    <row r="436" spans="1:2" x14ac:dyDescent="0.3">
      <c r="A436" s="14" t="s">
        <v>135</v>
      </c>
      <c r="B436" s="13">
        <v>1</v>
      </c>
    </row>
    <row r="437" spans="1:2" x14ac:dyDescent="0.3">
      <c r="A437" s="15" t="s">
        <v>32</v>
      </c>
      <c r="B437" s="13">
        <v>1</v>
      </c>
    </row>
    <row r="438" spans="1:2" x14ac:dyDescent="0.3">
      <c r="A438" s="12" t="s">
        <v>2723</v>
      </c>
      <c r="B438" s="13">
        <v>2</v>
      </c>
    </row>
    <row r="439" spans="1:2" x14ac:dyDescent="0.3">
      <c r="A439" s="14" t="s">
        <v>33</v>
      </c>
      <c r="B439" s="13">
        <v>2</v>
      </c>
    </row>
    <row r="440" spans="1:2" x14ac:dyDescent="0.3">
      <c r="A440" s="15" t="s">
        <v>32</v>
      </c>
      <c r="B440" s="13">
        <v>2</v>
      </c>
    </row>
    <row r="441" spans="1:2" x14ac:dyDescent="0.3">
      <c r="A441" s="12" t="s">
        <v>2108</v>
      </c>
      <c r="B441" s="13">
        <v>3</v>
      </c>
    </row>
    <row r="442" spans="1:2" x14ac:dyDescent="0.3">
      <c r="A442" s="14" t="s">
        <v>52</v>
      </c>
      <c r="B442" s="13">
        <v>2</v>
      </c>
    </row>
    <row r="443" spans="1:2" x14ac:dyDescent="0.3">
      <c r="A443" s="15" t="s">
        <v>32</v>
      </c>
      <c r="B443" s="13">
        <v>2</v>
      </c>
    </row>
    <row r="444" spans="1:2" x14ac:dyDescent="0.3">
      <c r="A444" s="14" t="s">
        <v>135</v>
      </c>
      <c r="B444" s="13">
        <v>1</v>
      </c>
    </row>
    <row r="445" spans="1:2" x14ac:dyDescent="0.3">
      <c r="A445" s="15" t="s">
        <v>32</v>
      </c>
      <c r="B445" s="13">
        <v>1</v>
      </c>
    </row>
    <row r="446" spans="1:2" x14ac:dyDescent="0.3">
      <c r="A446" s="12" t="s">
        <v>1543</v>
      </c>
      <c r="B446" s="13">
        <v>1</v>
      </c>
    </row>
    <row r="447" spans="1:2" x14ac:dyDescent="0.3">
      <c r="A447" s="14" t="s">
        <v>60</v>
      </c>
      <c r="B447" s="13">
        <v>1</v>
      </c>
    </row>
    <row r="448" spans="1:2" x14ac:dyDescent="0.3">
      <c r="A448" s="15" t="s">
        <v>32</v>
      </c>
      <c r="B448" s="13">
        <v>1</v>
      </c>
    </row>
    <row r="449" spans="1:2" x14ac:dyDescent="0.3">
      <c r="A449" s="12" t="s">
        <v>2600</v>
      </c>
      <c r="B449" s="13">
        <v>3</v>
      </c>
    </row>
    <row r="450" spans="1:2" x14ac:dyDescent="0.3">
      <c r="A450" s="14" t="s">
        <v>135</v>
      </c>
      <c r="B450" s="13">
        <v>3</v>
      </c>
    </row>
    <row r="451" spans="1:2" x14ac:dyDescent="0.3">
      <c r="A451" s="15" t="s">
        <v>32</v>
      </c>
      <c r="B451" s="13">
        <v>3</v>
      </c>
    </row>
    <row r="452" spans="1:2" x14ac:dyDescent="0.3">
      <c r="A452" s="12" t="s">
        <v>1396</v>
      </c>
      <c r="B452" s="13">
        <v>1</v>
      </c>
    </row>
    <row r="453" spans="1:2" x14ac:dyDescent="0.3">
      <c r="A453" s="14" t="s">
        <v>33</v>
      </c>
      <c r="B453" s="13">
        <v>1</v>
      </c>
    </row>
    <row r="454" spans="1:2" x14ac:dyDescent="0.3">
      <c r="A454" s="15" t="s">
        <v>32</v>
      </c>
      <c r="B454" s="13">
        <v>1</v>
      </c>
    </row>
    <row r="455" spans="1:2" x14ac:dyDescent="0.3">
      <c r="A455" s="12" t="s">
        <v>2602</v>
      </c>
      <c r="B455" s="13">
        <v>5</v>
      </c>
    </row>
    <row r="456" spans="1:2" x14ac:dyDescent="0.3">
      <c r="A456" s="14" t="s">
        <v>135</v>
      </c>
      <c r="B456" s="13">
        <v>5</v>
      </c>
    </row>
    <row r="457" spans="1:2" x14ac:dyDescent="0.3">
      <c r="A457" s="15" t="s">
        <v>32</v>
      </c>
      <c r="B457" s="13">
        <v>5</v>
      </c>
    </row>
    <row r="458" spans="1:2" x14ac:dyDescent="0.3">
      <c r="A458" s="12" t="s">
        <v>442</v>
      </c>
      <c r="B458" s="13">
        <v>8</v>
      </c>
    </row>
    <row r="459" spans="1:2" x14ac:dyDescent="0.3">
      <c r="A459" s="14" t="s">
        <v>60</v>
      </c>
      <c r="B459" s="13">
        <v>3</v>
      </c>
    </row>
    <row r="460" spans="1:2" x14ac:dyDescent="0.3">
      <c r="A460" s="15" t="s">
        <v>32</v>
      </c>
      <c r="B460" s="13">
        <v>3</v>
      </c>
    </row>
    <row r="461" spans="1:2" x14ac:dyDescent="0.3">
      <c r="A461" s="14" t="s">
        <v>52</v>
      </c>
      <c r="B461" s="13">
        <v>2</v>
      </c>
    </row>
    <row r="462" spans="1:2" x14ac:dyDescent="0.3">
      <c r="A462" s="15" t="s">
        <v>32</v>
      </c>
      <c r="B462" s="13">
        <v>2</v>
      </c>
    </row>
    <row r="463" spans="1:2" x14ac:dyDescent="0.3">
      <c r="A463" s="14" t="s">
        <v>135</v>
      </c>
      <c r="B463" s="13">
        <v>3</v>
      </c>
    </row>
    <row r="464" spans="1:2" x14ac:dyDescent="0.3">
      <c r="A464" s="15" t="s">
        <v>32</v>
      </c>
      <c r="B464" s="13">
        <v>3</v>
      </c>
    </row>
    <row r="465" spans="1:2" x14ac:dyDescent="0.3">
      <c r="A465" s="12" t="s">
        <v>1144</v>
      </c>
      <c r="B465" s="13">
        <v>2</v>
      </c>
    </row>
    <row r="466" spans="1:2" x14ac:dyDescent="0.3">
      <c r="A466" s="14" t="s">
        <v>52</v>
      </c>
      <c r="B466" s="13">
        <v>2</v>
      </c>
    </row>
    <row r="467" spans="1:2" x14ac:dyDescent="0.3">
      <c r="A467" s="15" t="s">
        <v>32</v>
      </c>
      <c r="B467" s="13">
        <v>2</v>
      </c>
    </row>
    <row r="468" spans="1:2" x14ac:dyDescent="0.3">
      <c r="A468" s="12" t="s">
        <v>1398</v>
      </c>
      <c r="B468" s="13">
        <v>4</v>
      </c>
    </row>
    <row r="469" spans="1:2" x14ac:dyDescent="0.3">
      <c r="A469" s="14" t="s">
        <v>33</v>
      </c>
      <c r="B469" s="13">
        <v>4</v>
      </c>
    </row>
    <row r="470" spans="1:2" x14ac:dyDescent="0.3">
      <c r="A470" s="15" t="s">
        <v>32</v>
      </c>
      <c r="B470" s="13">
        <v>4</v>
      </c>
    </row>
    <row r="471" spans="1:2" x14ac:dyDescent="0.3">
      <c r="A471" s="12" t="s">
        <v>694</v>
      </c>
      <c r="B471" s="13">
        <v>4</v>
      </c>
    </row>
    <row r="472" spans="1:2" x14ac:dyDescent="0.3">
      <c r="A472" s="14" t="s">
        <v>52</v>
      </c>
      <c r="B472" s="13">
        <v>1</v>
      </c>
    </row>
    <row r="473" spans="1:2" x14ac:dyDescent="0.3">
      <c r="A473" s="15" t="s">
        <v>32</v>
      </c>
      <c r="B473" s="13">
        <v>1</v>
      </c>
    </row>
    <row r="474" spans="1:2" x14ac:dyDescent="0.3">
      <c r="A474" s="14" t="s">
        <v>33</v>
      </c>
      <c r="B474" s="13">
        <v>3</v>
      </c>
    </row>
    <row r="475" spans="1:2" x14ac:dyDescent="0.3">
      <c r="A475" s="15" t="s">
        <v>32</v>
      </c>
      <c r="B475" s="13">
        <v>3</v>
      </c>
    </row>
    <row r="476" spans="1:2" x14ac:dyDescent="0.3">
      <c r="A476" s="12" t="s">
        <v>1687</v>
      </c>
      <c r="B476" s="13">
        <v>2</v>
      </c>
    </row>
    <row r="477" spans="1:2" x14ac:dyDescent="0.3">
      <c r="A477" s="14" t="s">
        <v>60</v>
      </c>
      <c r="B477" s="13">
        <v>2</v>
      </c>
    </row>
    <row r="478" spans="1:2" x14ac:dyDescent="0.3">
      <c r="A478" s="15" t="s">
        <v>32</v>
      </c>
      <c r="B478" s="13">
        <v>2</v>
      </c>
    </row>
    <row r="479" spans="1:2" x14ac:dyDescent="0.3">
      <c r="A479" s="12" t="s">
        <v>2183</v>
      </c>
      <c r="B479" s="13">
        <v>3</v>
      </c>
    </row>
    <row r="480" spans="1:2" x14ac:dyDescent="0.3">
      <c r="A480" s="14" t="s">
        <v>60</v>
      </c>
      <c r="B480" s="13">
        <v>3</v>
      </c>
    </row>
    <row r="481" spans="1:2" x14ac:dyDescent="0.3">
      <c r="A481" s="15" t="s">
        <v>32</v>
      </c>
      <c r="B481" s="13">
        <v>3</v>
      </c>
    </row>
    <row r="482" spans="1:2" x14ac:dyDescent="0.3">
      <c r="A482" s="12" t="s">
        <v>1392</v>
      </c>
      <c r="B482" s="13">
        <v>3</v>
      </c>
    </row>
    <row r="483" spans="1:2" x14ac:dyDescent="0.3">
      <c r="A483" s="14" t="s">
        <v>33</v>
      </c>
      <c r="B483" s="13">
        <v>3</v>
      </c>
    </row>
    <row r="484" spans="1:2" x14ac:dyDescent="0.3">
      <c r="A484" s="15" t="s">
        <v>32</v>
      </c>
      <c r="B484" s="13">
        <v>3</v>
      </c>
    </row>
    <row r="485" spans="1:2" x14ac:dyDescent="0.3">
      <c r="A485" s="12" t="s">
        <v>1536</v>
      </c>
      <c r="B485" s="13">
        <v>3</v>
      </c>
    </row>
    <row r="486" spans="1:2" x14ac:dyDescent="0.3">
      <c r="A486" s="14" t="s">
        <v>135</v>
      </c>
      <c r="B486" s="13">
        <v>3</v>
      </c>
    </row>
    <row r="487" spans="1:2" x14ac:dyDescent="0.3">
      <c r="A487" s="15" t="s">
        <v>32</v>
      </c>
      <c r="B487" s="13">
        <v>3</v>
      </c>
    </row>
    <row r="488" spans="1:2" x14ac:dyDescent="0.3">
      <c r="A488" s="12" t="s">
        <v>1539</v>
      </c>
      <c r="B488" s="13">
        <v>3</v>
      </c>
    </row>
    <row r="489" spans="1:2" x14ac:dyDescent="0.3">
      <c r="A489" s="14" t="s">
        <v>135</v>
      </c>
      <c r="B489" s="13">
        <v>3</v>
      </c>
    </row>
    <row r="490" spans="1:2" x14ac:dyDescent="0.3">
      <c r="A490" s="15" t="s">
        <v>32</v>
      </c>
      <c r="B490" s="13">
        <v>3</v>
      </c>
    </row>
    <row r="491" spans="1:2" x14ac:dyDescent="0.3">
      <c r="A491" s="12" t="s">
        <v>1173</v>
      </c>
      <c r="B491" s="13">
        <v>3</v>
      </c>
    </row>
    <row r="492" spans="1:2" x14ac:dyDescent="0.3">
      <c r="A492" s="14" t="s">
        <v>52</v>
      </c>
      <c r="B492" s="13">
        <v>3</v>
      </c>
    </row>
    <row r="493" spans="1:2" x14ac:dyDescent="0.3">
      <c r="A493" s="15" t="s">
        <v>32</v>
      </c>
      <c r="B493" s="13">
        <v>3</v>
      </c>
    </row>
    <row r="494" spans="1:2" x14ac:dyDescent="0.3">
      <c r="A494" s="12" t="s">
        <v>2364</v>
      </c>
      <c r="B494" s="13">
        <v>1</v>
      </c>
    </row>
    <row r="495" spans="1:2" x14ac:dyDescent="0.3">
      <c r="A495" s="14" t="s">
        <v>60</v>
      </c>
      <c r="B495" s="13">
        <v>1</v>
      </c>
    </row>
    <row r="496" spans="1:2" x14ac:dyDescent="0.3">
      <c r="A496" s="15" t="s">
        <v>32</v>
      </c>
      <c r="B496" s="13">
        <v>1</v>
      </c>
    </row>
    <row r="497" spans="1:2" x14ac:dyDescent="0.3">
      <c r="A497" s="12" t="s">
        <v>2903</v>
      </c>
      <c r="B497" s="13">
        <v>1</v>
      </c>
    </row>
    <row r="498" spans="1:2" x14ac:dyDescent="0.3">
      <c r="A498" s="14" t="s">
        <v>33</v>
      </c>
      <c r="B498" s="13">
        <v>1</v>
      </c>
    </row>
    <row r="499" spans="1:2" x14ac:dyDescent="0.3">
      <c r="A499" s="15" t="s">
        <v>32</v>
      </c>
      <c r="B499" s="13">
        <v>1</v>
      </c>
    </row>
    <row r="500" spans="1:2" x14ac:dyDescent="0.3">
      <c r="A500" s="12" t="s">
        <v>2339</v>
      </c>
      <c r="B500" s="13">
        <v>2</v>
      </c>
    </row>
    <row r="501" spans="1:2" x14ac:dyDescent="0.3">
      <c r="A501" s="14" t="s">
        <v>33</v>
      </c>
      <c r="B501" s="13">
        <v>2</v>
      </c>
    </row>
    <row r="502" spans="1:2" x14ac:dyDescent="0.3">
      <c r="A502" s="15" t="s">
        <v>32</v>
      </c>
      <c r="B502" s="13">
        <v>2</v>
      </c>
    </row>
    <row r="503" spans="1:2" x14ac:dyDescent="0.3">
      <c r="A503" s="12" t="s">
        <v>1948</v>
      </c>
      <c r="B503" s="13">
        <v>3</v>
      </c>
    </row>
    <row r="504" spans="1:2" x14ac:dyDescent="0.3">
      <c r="A504" s="14" t="s">
        <v>60</v>
      </c>
      <c r="B504" s="13">
        <v>3</v>
      </c>
    </row>
    <row r="505" spans="1:2" x14ac:dyDescent="0.3">
      <c r="A505" s="15" t="s">
        <v>32</v>
      </c>
      <c r="B505" s="13">
        <v>3</v>
      </c>
    </row>
    <row r="506" spans="1:2" x14ac:dyDescent="0.3">
      <c r="A506" s="12" t="s">
        <v>617</v>
      </c>
      <c r="B506" s="13">
        <v>2</v>
      </c>
    </row>
    <row r="507" spans="1:2" x14ac:dyDescent="0.3">
      <c r="A507" s="14" t="s">
        <v>135</v>
      </c>
      <c r="B507" s="13">
        <v>2</v>
      </c>
    </row>
    <row r="508" spans="1:2" x14ac:dyDescent="0.3">
      <c r="A508" s="15" t="s">
        <v>32</v>
      </c>
      <c r="B508" s="13">
        <v>2</v>
      </c>
    </row>
    <row r="509" spans="1:2" x14ac:dyDescent="0.3">
      <c r="A509" s="12" t="s">
        <v>867</v>
      </c>
      <c r="B509" s="13">
        <v>2</v>
      </c>
    </row>
    <row r="510" spans="1:2" x14ac:dyDescent="0.3">
      <c r="A510" s="14" t="s">
        <v>52</v>
      </c>
      <c r="B510" s="13">
        <v>2</v>
      </c>
    </row>
    <row r="511" spans="1:2" x14ac:dyDescent="0.3">
      <c r="A511" s="15" t="s">
        <v>32</v>
      </c>
      <c r="B511" s="13">
        <v>2</v>
      </c>
    </row>
    <row r="512" spans="1:2" x14ac:dyDescent="0.3">
      <c r="A512" s="12" t="s">
        <v>469</v>
      </c>
      <c r="B512" s="13">
        <v>2</v>
      </c>
    </row>
    <row r="513" spans="1:2" x14ac:dyDescent="0.3">
      <c r="A513" s="14" t="s">
        <v>52</v>
      </c>
      <c r="B513" s="13">
        <v>2</v>
      </c>
    </row>
    <row r="514" spans="1:2" x14ac:dyDescent="0.3">
      <c r="A514" s="15" t="s">
        <v>32</v>
      </c>
      <c r="B514" s="13">
        <v>2</v>
      </c>
    </row>
    <row r="515" spans="1:2" x14ac:dyDescent="0.3">
      <c r="A515" s="12" t="s">
        <v>1777</v>
      </c>
      <c r="B515" s="13">
        <v>1</v>
      </c>
    </row>
    <row r="516" spans="1:2" x14ac:dyDescent="0.3">
      <c r="A516" s="14" t="s">
        <v>60</v>
      </c>
      <c r="B516" s="13">
        <v>1</v>
      </c>
    </row>
    <row r="517" spans="1:2" x14ac:dyDescent="0.3">
      <c r="A517" s="15" t="s">
        <v>32</v>
      </c>
      <c r="B517" s="13">
        <v>1</v>
      </c>
    </row>
    <row r="518" spans="1:2" x14ac:dyDescent="0.3">
      <c r="A518" s="12" t="s">
        <v>2216</v>
      </c>
      <c r="B518" s="13">
        <v>1</v>
      </c>
    </row>
    <row r="519" spans="1:2" x14ac:dyDescent="0.3">
      <c r="A519" s="14" t="s">
        <v>52</v>
      </c>
      <c r="B519" s="13">
        <v>1</v>
      </c>
    </row>
    <row r="520" spans="1:2" x14ac:dyDescent="0.3">
      <c r="A520" s="15" t="s">
        <v>32</v>
      </c>
      <c r="B520" s="13">
        <v>1</v>
      </c>
    </row>
    <row r="521" spans="1:2" x14ac:dyDescent="0.3">
      <c r="A521" s="12" t="s">
        <v>827</v>
      </c>
      <c r="B521" s="13">
        <v>3</v>
      </c>
    </row>
    <row r="522" spans="1:2" x14ac:dyDescent="0.3">
      <c r="A522" s="14" t="s">
        <v>60</v>
      </c>
      <c r="B522" s="13">
        <v>3</v>
      </c>
    </row>
    <row r="523" spans="1:2" x14ac:dyDescent="0.3">
      <c r="A523" s="15" t="s">
        <v>32</v>
      </c>
      <c r="B523" s="13">
        <v>3</v>
      </c>
    </row>
    <row r="524" spans="1:2" x14ac:dyDescent="0.3">
      <c r="A524" s="12" t="s">
        <v>2218</v>
      </c>
      <c r="B524" s="13">
        <v>3</v>
      </c>
    </row>
    <row r="525" spans="1:2" x14ac:dyDescent="0.3">
      <c r="A525" s="14" t="s">
        <v>52</v>
      </c>
      <c r="B525" s="13">
        <v>3</v>
      </c>
    </row>
    <row r="526" spans="1:2" x14ac:dyDescent="0.3">
      <c r="A526" s="15" t="s">
        <v>32</v>
      </c>
      <c r="B526" s="13">
        <v>3</v>
      </c>
    </row>
    <row r="527" spans="1:2" x14ac:dyDescent="0.3">
      <c r="A527" s="12" t="s">
        <v>516</v>
      </c>
      <c r="B527" s="13">
        <v>1</v>
      </c>
    </row>
    <row r="528" spans="1:2" x14ac:dyDescent="0.3">
      <c r="A528" s="14" t="s">
        <v>52</v>
      </c>
      <c r="B528" s="13">
        <v>1</v>
      </c>
    </row>
    <row r="529" spans="1:2" x14ac:dyDescent="0.3">
      <c r="A529" s="15" t="s">
        <v>32</v>
      </c>
      <c r="B529" s="13">
        <v>1</v>
      </c>
    </row>
    <row r="530" spans="1:2" x14ac:dyDescent="0.3">
      <c r="A530" s="12" t="s">
        <v>786</v>
      </c>
      <c r="B530" s="13">
        <v>5</v>
      </c>
    </row>
    <row r="531" spans="1:2" x14ac:dyDescent="0.3">
      <c r="A531" s="14" t="s">
        <v>60</v>
      </c>
      <c r="B531" s="13">
        <v>5</v>
      </c>
    </row>
    <row r="532" spans="1:2" x14ac:dyDescent="0.3">
      <c r="A532" s="15" t="s">
        <v>32</v>
      </c>
      <c r="B532" s="13">
        <v>5</v>
      </c>
    </row>
    <row r="533" spans="1:2" x14ac:dyDescent="0.3">
      <c r="A533" s="12" t="s">
        <v>2513</v>
      </c>
      <c r="B533" s="13">
        <v>1</v>
      </c>
    </row>
    <row r="534" spans="1:2" x14ac:dyDescent="0.3">
      <c r="A534" s="14" t="s">
        <v>135</v>
      </c>
      <c r="B534" s="13">
        <v>1</v>
      </c>
    </row>
    <row r="535" spans="1:2" x14ac:dyDescent="0.3">
      <c r="A535" s="15" t="s">
        <v>32</v>
      </c>
      <c r="B535" s="13">
        <v>1</v>
      </c>
    </row>
    <row r="536" spans="1:2" x14ac:dyDescent="0.3">
      <c r="A536" s="12" t="s">
        <v>978</v>
      </c>
      <c r="B536" s="13">
        <v>1</v>
      </c>
    </row>
    <row r="537" spans="1:2" x14ac:dyDescent="0.3">
      <c r="A537" s="14" t="s">
        <v>52</v>
      </c>
      <c r="B537" s="13">
        <v>1</v>
      </c>
    </row>
    <row r="538" spans="1:2" x14ac:dyDescent="0.3">
      <c r="A538" s="15" t="s">
        <v>32</v>
      </c>
      <c r="B538" s="13">
        <v>1</v>
      </c>
    </row>
    <row r="539" spans="1:2" x14ac:dyDescent="0.3">
      <c r="A539" s="12" t="s">
        <v>1358</v>
      </c>
      <c r="B539" s="13">
        <v>4</v>
      </c>
    </row>
    <row r="540" spans="1:2" x14ac:dyDescent="0.3">
      <c r="A540" s="14" t="s">
        <v>60</v>
      </c>
      <c r="B540" s="13">
        <v>3</v>
      </c>
    </row>
    <row r="541" spans="1:2" x14ac:dyDescent="0.3">
      <c r="A541" s="15" t="s">
        <v>32</v>
      </c>
      <c r="B541" s="13">
        <v>3</v>
      </c>
    </row>
    <row r="542" spans="1:2" x14ac:dyDescent="0.3">
      <c r="A542" s="14" t="s">
        <v>135</v>
      </c>
      <c r="B542" s="13">
        <v>1</v>
      </c>
    </row>
    <row r="543" spans="1:2" x14ac:dyDescent="0.3">
      <c r="A543" s="15" t="s">
        <v>32</v>
      </c>
      <c r="B543" s="13">
        <v>1</v>
      </c>
    </row>
    <row r="544" spans="1:2" x14ac:dyDescent="0.3">
      <c r="A544" s="12" t="s">
        <v>2401</v>
      </c>
      <c r="B544" s="13">
        <v>5</v>
      </c>
    </row>
    <row r="545" spans="1:2" x14ac:dyDescent="0.3">
      <c r="A545" s="14" t="s">
        <v>33</v>
      </c>
      <c r="B545" s="13">
        <v>5</v>
      </c>
    </row>
    <row r="546" spans="1:2" x14ac:dyDescent="0.3">
      <c r="A546" s="15" t="s">
        <v>32</v>
      </c>
      <c r="B546" s="13">
        <v>5</v>
      </c>
    </row>
    <row r="547" spans="1:2" x14ac:dyDescent="0.3">
      <c r="A547" s="12" t="s">
        <v>519</v>
      </c>
      <c r="B547" s="13">
        <v>1</v>
      </c>
    </row>
    <row r="548" spans="1:2" x14ac:dyDescent="0.3">
      <c r="A548" s="14" t="s">
        <v>52</v>
      </c>
      <c r="B548" s="13">
        <v>1</v>
      </c>
    </row>
    <row r="549" spans="1:2" x14ac:dyDescent="0.3">
      <c r="A549" s="15" t="s">
        <v>32</v>
      </c>
      <c r="B549" s="13">
        <v>1</v>
      </c>
    </row>
    <row r="550" spans="1:2" x14ac:dyDescent="0.3">
      <c r="A550" s="12" t="s">
        <v>1809</v>
      </c>
      <c r="B550" s="13">
        <v>2</v>
      </c>
    </row>
    <row r="551" spans="1:2" x14ac:dyDescent="0.3">
      <c r="A551" s="14" t="s">
        <v>60</v>
      </c>
      <c r="B551" s="13">
        <v>2</v>
      </c>
    </row>
    <row r="552" spans="1:2" x14ac:dyDescent="0.3">
      <c r="A552" s="15" t="s">
        <v>32</v>
      </c>
      <c r="B552" s="13">
        <v>2</v>
      </c>
    </row>
    <row r="553" spans="1:2" x14ac:dyDescent="0.3">
      <c r="A553" s="12" t="s">
        <v>1920</v>
      </c>
      <c r="B553" s="13">
        <v>2</v>
      </c>
    </row>
    <row r="554" spans="1:2" x14ac:dyDescent="0.3">
      <c r="A554" s="14" t="s">
        <v>60</v>
      </c>
      <c r="B554" s="13">
        <v>2</v>
      </c>
    </row>
    <row r="555" spans="1:2" x14ac:dyDescent="0.3">
      <c r="A555" s="15" t="s">
        <v>32</v>
      </c>
      <c r="B555" s="13">
        <v>2</v>
      </c>
    </row>
    <row r="556" spans="1:2" x14ac:dyDescent="0.3">
      <c r="A556" s="12" t="s">
        <v>1555</v>
      </c>
      <c r="B556" s="13">
        <v>3</v>
      </c>
    </row>
    <row r="557" spans="1:2" x14ac:dyDescent="0.3">
      <c r="A557" s="14" t="s">
        <v>135</v>
      </c>
      <c r="B557" s="13">
        <v>3</v>
      </c>
    </row>
    <row r="558" spans="1:2" x14ac:dyDescent="0.3">
      <c r="A558" s="15" t="s">
        <v>32</v>
      </c>
      <c r="B558" s="13">
        <v>3</v>
      </c>
    </row>
    <row r="559" spans="1:2" x14ac:dyDescent="0.3">
      <c r="A559" s="12" t="s">
        <v>1194</v>
      </c>
      <c r="B559" s="13">
        <v>4</v>
      </c>
    </row>
    <row r="560" spans="1:2" x14ac:dyDescent="0.3">
      <c r="A560" s="14" t="s">
        <v>52</v>
      </c>
      <c r="B560" s="13">
        <v>4</v>
      </c>
    </row>
    <row r="561" spans="1:2" x14ac:dyDescent="0.3">
      <c r="A561" s="15" t="s">
        <v>32</v>
      </c>
      <c r="B561" s="13">
        <v>4</v>
      </c>
    </row>
    <row r="562" spans="1:2" x14ac:dyDescent="0.3">
      <c r="A562" s="12" t="s">
        <v>1148</v>
      </c>
      <c r="B562" s="13">
        <v>1</v>
      </c>
    </row>
    <row r="563" spans="1:2" x14ac:dyDescent="0.3">
      <c r="A563" s="14" t="s">
        <v>52</v>
      </c>
      <c r="B563" s="13">
        <v>1</v>
      </c>
    </row>
    <row r="564" spans="1:2" x14ac:dyDescent="0.3">
      <c r="A564" s="15" t="s">
        <v>32</v>
      </c>
      <c r="B564" s="13">
        <v>1</v>
      </c>
    </row>
    <row r="565" spans="1:2" x14ac:dyDescent="0.3">
      <c r="A565" s="12" t="s">
        <v>1011</v>
      </c>
      <c r="B565" s="13">
        <v>3</v>
      </c>
    </row>
    <row r="566" spans="1:2" x14ac:dyDescent="0.3">
      <c r="A566" s="14" t="s">
        <v>60</v>
      </c>
      <c r="B566" s="13">
        <v>3</v>
      </c>
    </row>
    <row r="567" spans="1:2" x14ac:dyDescent="0.3">
      <c r="A567" s="15" t="s">
        <v>32</v>
      </c>
      <c r="B567" s="13">
        <v>3</v>
      </c>
    </row>
    <row r="568" spans="1:2" x14ac:dyDescent="0.3">
      <c r="A568" s="12" t="s">
        <v>2678</v>
      </c>
      <c r="B568" s="13">
        <v>1</v>
      </c>
    </row>
    <row r="569" spans="1:2" x14ac:dyDescent="0.3">
      <c r="A569" s="14" t="s">
        <v>52</v>
      </c>
      <c r="B569" s="13">
        <v>1</v>
      </c>
    </row>
    <row r="570" spans="1:2" x14ac:dyDescent="0.3">
      <c r="A570" s="15" t="s">
        <v>32</v>
      </c>
      <c r="B570" s="13">
        <v>1</v>
      </c>
    </row>
    <row r="571" spans="1:2" x14ac:dyDescent="0.3">
      <c r="A571" s="12" t="s">
        <v>2463</v>
      </c>
      <c r="B571" s="13">
        <v>2</v>
      </c>
    </row>
    <row r="572" spans="1:2" x14ac:dyDescent="0.3">
      <c r="A572" s="14" t="s">
        <v>60</v>
      </c>
      <c r="B572" s="13">
        <v>2</v>
      </c>
    </row>
    <row r="573" spans="1:2" x14ac:dyDescent="0.3">
      <c r="A573" s="15" t="s">
        <v>32</v>
      </c>
      <c r="B573" s="13">
        <v>2</v>
      </c>
    </row>
    <row r="574" spans="1:2" x14ac:dyDescent="0.3">
      <c r="A574" s="12" t="s">
        <v>2606</v>
      </c>
      <c r="B574" s="13">
        <v>3</v>
      </c>
    </row>
    <row r="575" spans="1:2" x14ac:dyDescent="0.3">
      <c r="A575" s="14" t="s">
        <v>33</v>
      </c>
      <c r="B575" s="13">
        <v>3</v>
      </c>
    </row>
    <row r="576" spans="1:2" x14ac:dyDescent="0.3">
      <c r="A576" s="15" t="s">
        <v>32</v>
      </c>
      <c r="B576" s="13">
        <v>3</v>
      </c>
    </row>
    <row r="577" spans="1:2" x14ac:dyDescent="0.3">
      <c r="A577" s="12" t="s">
        <v>1521</v>
      </c>
      <c r="B577" s="13">
        <v>4</v>
      </c>
    </row>
    <row r="578" spans="1:2" x14ac:dyDescent="0.3">
      <c r="A578" s="14" t="s">
        <v>60</v>
      </c>
      <c r="B578" s="13">
        <v>4</v>
      </c>
    </row>
    <row r="579" spans="1:2" x14ac:dyDescent="0.3">
      <c r="A579" s="15" t="s">
        <v>32</v>
      </c>
      <c r="B579" s="13">
        <v>4</v>
      </c>
    </row>
    <row r="580" spans="1:2" x14ac:dyDescent="0.3">
      <c r="A580" s="12" t="s">
        <v>300</v>
      </c>
      <c r="B580" s="13">
        <v>6</v>
      </c>
    </row>
    <row r="581" spans="1:2" x14ac:dyDescent="0.3">
      <c r="A581" s="14" t="s">
        <v>60</v>
      </c>
      <c r="B581" s="13">
        <v>6</v>
      </c>
    </row>
    <row r="582" spans="1:2" x14ac:dyDescent="0.3">
      <c r="A582" s="15" t="s">
        <v>32</v>
      </c>
      <c r="B582" s="13">
        <v>6</v>
      </c>
    </row>
    <row r="583" spans="1:2" x14ac:dyDescent="0.3">
      <c r="A583" s="12" t="s">
        <v>2706</v>
      </c>
      <c r="B583" s="13">
        <v>4</v>
      </c>
    </row>
    <row r="584" spans="1:2" x14ac:dyDescent="0.3">
      <c r="A584" s="14" t="s">
        <v>60</v>
      </c>
      <c r="B584" s="13">
        <v>4</v>
      </c>
    </row>
    <row r="585" spans="1:2" x14ac:dyDescent="0.3">
      <c r="A585" s="15" t="s">
        <v>32</v>
      </c>
      <c r="B585" s="13">
        <v>4</v>
      </c>
    </row>
    <row r="586" spans="1:2" x14ac:dyDescent="0.3">
      <c r="A586" s="12" t="s">
        <v>1198</v>
      </c>
      <c r="B586" s="13">
        <v>1</v>
      </c>
    </row>
    <row r="587" spans="1:2" x14ac:dyDescent="0.3">
      <c r="A587" s="14" t="s">
        <v>52</v>
      </c>
      <c r="B587" s="13">
        <v>1</v>
      </c>
    </row>
    <row r="588" spans="1:2" x14ac:dyDescent="0.3">
      <c r="A588" s="15" t="s">
        <v>32</v>
      </c>
      <c r="B588" s="13">
        <v>1</v>
      </c>
    </row>
    <row r="589" spans="1:2" x14ac:dyDescent="0.3">
      <c r="A589" s="12" t="s">
        <v>197</v>
      </c>
      <c r="B589" s="13">
        <v>1</v>
      </c>
    </row>
    <row r="590" spans="1:2" x14ac:dyDescent="0.3">
      <c r="A590" s="14" t="s">
        <v>52</v>
      </c>
      <c r="B590" s="13">
        <v>1</v>
      </c>
    </row>
    <row r="591" spans="1:2" x14ac:dyDescent="0.3">
      <c r="A591" s="15" t="s">
        <v>32</v>
      </c>
      <c r="B591" s="13">
        <v>1</v>
      </c>
    </row>
    <row r="592" spans="1:2" x14ac:dyDescent="0.3">
      <c r="A592" s="12" t="s">
        <v>1525</v>
      </c>
      <c r="B592" s="13">
        <v>3</v>
      </c>
    </row>
    <row r="593" spans="1:2" x14ac:dyDescent="0.3">
      <c r="A593" s="14" t="s">
        <v>60</v>
      </c>
      <c r="B593" s="13">
        <v>3</v>
      </c>
    </row>
    <row r="594" spans="1:2" x14ac:dyDescent="0.3">
      <c r="A594" s="15" t="s">
        <v>32</v>
      </c>
      <c r="B594" s="13">
        <v>3</v>
      </c>
    </row>
    <row r="595" spans="1:2" x14ac:dyDescent="0.3">
      <c r="A595" s="12" t="s">
        <v>1894</v>
      </c>
      <c r="B595" s="13">
        <v>4</v>
      </c>
    </row>
    <row r="596" spans="1:2" x14ac:dyDescent="0.3">
      <c r="A596" s="14" t="s">
        <v>33</v>
      </c>
      <c r="B596" s="13">
        <v>4</v>
      </c>
    </row>
    <row r="597" spans="1:2" x14ac:dyDescent="0.3">
      <c r="A597" s="15" t="s">
        <v>32</v>
      </c>
      <c r="B597" s="13">
        <v>4</v>
      </c>
    </row>
    <row r="598" spans="1:2" x14ac:dyDescent="0.3">
      <c r="A598" s="12" t="s">
        <v>491</v>
      </c>
      <c r="B598" s="13">
        <v>2</v>
      </c>
    </row>
    <row r="599" spans="1:2" x14ac:dyDescent="0.3">
      <c r="A599" s="14" t="s">
        <v>52</v>
      </c>
      <c r="B599" s="13">
        <v>2</v>
      </c>
    </row>
    <row r="600" spans="1:2" x14ac:dyDescent="0.3">
      <c r="A600" s="15" t="s">
        <v>32</v>
      </c>
      <c r="B600" s="13">
        <v>2</v>
      </c>
    </row>
    <row r="601" spans="1:2" x14ac:dyDescent="0.3">
      <c r="A601" s="12" t="s">
        <v>1151</v>
      </c>
      <c r="B601" s="13">
        <v>2</v>
      </c>
    </row>
    <row r="602" spans="1:2" x14ac:dyDescent="0.3">
      <c r="A602" s="14" t="s">
        <v>52</v>
      </c>
      <c r="B602" s="13">
        <v>1</v>
      </c>
    </row>
    <row r="603" spans="1:2" x14ac:dyDescent="0.3">
      <c r="A603" s="15" t="s">
        <v>32</v>
      </c>
      <c r="B603" s="13">
        <v>1</v>
      </c>
    </row>
    <row r="604" spans="1:2" x14ac:dyDescent="0.3">
      <c r="A604" s="14" t="s">
        <v>33</v>
      </c>
      <c r="B604" s="13">
        <v>1</v>
      </c>
    </row>
    <row r="605" spans="1:2" x14ac:dyDescent="0.3">
      <c r="A605" s="15" t="s">
        <v>32</v>
      </c>
      <c r="B605" s="13">
        <v>1</v>
      </c>
    </row>
    <row r="606" spans="1:2" x14ac:dyDescent="0.3">
      <c r="A606" s="12" t="s">
        <v>2059</v>
      </c>
      <c r="B606" s="13">
        <v>2</v>
      </c>
    </row>
    <row r="607" spans="1:2" x14ac:dyDescent="0.3">
      <c r="A607" s="14" t="s">
        <v>60</v>
      </c>
      <c r="B607" s="13">
        <v>2</v>
      </c>
    </row>
    <row r="608" spans="1:2" x14ac:dyDescent="0.3">
      <c r="A608" s="15" t="s">
        <v>32</v>
      </c>
      <c r="B608" s="13">
        <v>2</v>
      </c>
    </row>
    <row r="609" spans="1:2" x14ac:dyDescent="0.3">
      <c r="A609" s="12" t="s">
        <v>2238</v>
      </c>
      <c r="B609" s="13">
        <v>1</v>
      </c>
    </row>
    <row r="610" spans="1:2" x14ac:dyDescent="0.3">
      <c r="A610" s="14" t="s">
        <v>60</v>
      </c>
      <c r="B610" s="13">
        <v>1</v>
      </c>
    </row>
    <row r="611" spans="1:2" x14ac:dyDescent="0.3">
      <c r="A611" s="15" t="s">
        <v>32</v>
      </c>
      <c r="B611" s="13">
        <v>1</v>
      </c>
    </row>
    <row r="612" spans="1:2" x14ac:dyDescent="0.3">
      <c r="A612" s="12" t="s">
        <v>1531</v>
      </c>
      <c r="B612" s="13">
        <v>2</v>
      </c>
    </row>
    <row r="613" spans="1:2" x14ac:dyDescent="0.3">
      <c r="A613" s="14" t="s">
        <v>52</v>
      </c>
      <c r="B613" s="13">
        <v>2</v>
      </c>
    </row>
    <row r="614" spans="1:2" x14ac:dyDescent="0.3">
      <c r="A614" s="15" t="s">
        <v>32</v>
      </c>
      <c r="B614" s="13">
        <v>2</v>
      </c>
    </row>
    <row r="615" spans="1:2" x14ac:dyDescent="0.3">
      <c r="A615" s="12" t="s">
        <v>1772</v>
      </c>
      <c r="B615" s="13">
        <v>4</v>
      </c>
    </row>
    <row r="616" spans="1:2" x14ac:dyDescent="0.3">
      <c r="A616" s="14" t="s">
        <v>135</v>
      </c>
      <c r="B616" s="13">
        <v>4</v>
      </c>
    </row>
    <row r="617" spans="1:2" x14ac:dyDescent="0.3">
      <c r="A617" s="15" t="s">
        <v>32</v>
      </c>
      <c r="B617" s="13">
        <v>4</v>
      </c>
    </row>
    <row r="618" spans="1:2" x14ac:dyDescent="0.3">
      <c r="A618" s="12" t="s">
        <v>2539</v>
      </c>
      <c r="B618" s="13">
        <v>1</v>
      </c>
    </row>
    <row r="619" spans="1:2" x14ac:dyDescent="0.3">
      <c r="A619" s="14" t="s">
        <v>135</v>
      </c>
      <c r="B619" s="13">
        <v>1</v>
      </c>
    </row>
    <row r="620" spans="1:2" x14ac:dyDescent="0.3">
      <c r="A620" s="15" t="s">
        <v>32</v>
      </c>
      <c r="B620" s="13">
        <v>1</v>
      </c>
    </row>
    <row r="621" spans="1:2" x14ac:dyDescent="0.3">
      <c r="A621" s="12" t="s">
        <v>1945</v>
      </c>
      <c r="B621" s="13">
        <v>5</v>
      </c>
    </row>
    <row r="622" spans="1:2" x14ac:dyDescent="0.3">
      <c r="A622" s="14" t="s">
        <v>33</v>
      </c>
      <c r="B622" s="13">
        <v>5</v>
      </c>
    </row>
    <row r="623" spans="1:2" x14ac:dyDescent="0.3">
      <c r="A623" s="15" t="s">
        <v>32</v>
      </c>
      <c r="B623" s="13">
        <v>5</v>
      </c>
    </row>
    <row r="624" spans="1:2" x14ac:dyDescent="0.3">
      <c r="A624" s="12" t="s">
        <v>2989</v>
      </c>
      <c r="B624" s="13">
        <v>3</v>
      </c>
    </row>
    <row r="625" spans="1:2" x14ac:dyDescent="0.3">
      <c r="A625" s="14" t="s">
        <v>33</v>
      </c>
      <c r="B625" s="13">
        <v>3</v>
      </c>
    </row>
    <row r="626" spans="1:2" x14ac:dyDescent="0.3">
      <c r="A626" s="15" t="s">
        <v>32</v>
      </c>
      <c r="B626" s="13">
        <v>3</v>
      </c>
    </row>
    <row r="627" spans="1:2" x14ac:dyDescent="0.3">
      <c r="A627" s="12" t="s">
        <v>1230</v>
      </c>
      <c r="B627" s="13">
        <v>2</v>
      </c>
    </row>
    <row r="628" spans="1:2" x14ac:dyDescent="0.3">
      <c r="A628" s="14" t="s">
        <v>60</v>
      </c>
      <c r="B628" s="13">
        <v>2</v>
      </c>
    </row>
    <row r="629" spans="1:2" x14ac:dyDescent="0.3">
      <c r="A629" s="15" t="s">
        <v>32</v>
      </c>
      <c r="B629" s="13">
        <v>2</v>
      </c>
    </row>
    <row r="630" spans="1:2" x14ac:dyDescent="0.3">
      <c r="A630" s="12" t="s">
        <v>831</v>
      </c>
      <c r="B630" s="13">
        <v>4</v>
      </c>
    </row>
    <row r="631" spans="1:2" x14ac:dyDescent="0.3">
      <c r="A631" s="14" t="s">
        <v>60</v>
      </c>
      <c r="B631" s="13">
        <v>4</v>
      </c>
    </row>
    <row r="632" spans="1:2" x14ac:dyDescent="0.3">
      <c r="A632" s="15" t="s">
        <v>32</v>
      </c>
      <c r="B632" s="13">
        <v>4</v>
      </c>
    </row>
    <row r="633" spans="1:2" x14ac:dyDescent="0.3">
      <c r="A633" s="12" t="s">
        <v>1922</v>
      </c>
      <c r="B633" s="13">
        <v>3</v>
      </c>
    </row>
    <row r="634" spans="1:2" x14ac:dyDescent="0.3">
      <c r="A634" s="14" t="s">
        <v>60</v>
      </c>
      <c r="B634" s="13">
        <v>3</v>
      </c>
    </row>
    <row r="635" spans="1:2" x14ac:dyDescent="0.3">
      <c r="A635" s="15" t="s">
        <v>32</v>
      </c>
      <c r="B635" s="13">
        <v>3</v>
      </c>
    </row>
    <row r="636" spans="1:2" x14ac:dyDescent="0.3">
      <c r="A636" s="12" t="s">
        <v>2577</v>
      </c>
      <c r="B636" s="13">
        <v>2</v>
      </c>
    </row>
    <row r="637" spans="1:2" x14ac:dyDescent="0.3">
      <c r="A637" s="14" t="s">
        <v>33</v>
      </c>
      <c r="B637" s="13">
        <v>2</v>
      </c>
    </row>
    <row r="638" spans="1:2" x14ac:dyDescent="0.3">
      <c r="A638" s="15" t="s">
        <v>32</v>
      </c>
      <c r="B638" s="13">
        <v>2</v>
      </c>
    </row>
    <row r="639" spans="1:2" x14ac:dyDescent="0.3">
      <c r="A639" s="12" t="s">
        <v>1941</v>
      </c>
      <c r="B639" s="13">
        <v>1</v>
      </c>
    </row>
    <row r="640" spans="1:2" x14ac:dyDescent="0.3">
      <c r="A640" s="14" t="s">
        <v>52</v>
      </c>
      <c r="B640" s="13">
        <v>1</v>
      </c>
    </row>
    <row r="641" spans="1:2" x14ac:dyDescent="0.3">
      <c r="A641" s="15" t="s">
        <v>32</v>
      </c>
      <c r="B641" s="13">
        <v>1</v>
      </c>
    </row>
    <row r="642" spans="1:2" x14ac:dyDescent="0.3">
      <c r="A642" s="12" t="s">
        <v>2541</v>
      </c>
      <c r="B642" s="13">
        <v>1</v>
      </c>
    </row>
    <row r="643" spans="1:2" x14ac:dyDescent="0.3">
      <c r="A643" s="14" t="s">
        <v>135</v>
      </c>
      <c r="B643" s="13">
        <v>1</v>
      </c>
    </row>
    <row r="644" spans="1:2" x14ac:dyDescent="0.3">
      <c r="A644" s="15" t="s">
        <v>32</v>
      </c>
      <c r="B644" s="13">
        <v>1</v>
      </c>
    </row>
    <row r="645" spans="1:2" x14ac:dyDescent="0.3">
      <c r="A645" s="12" t="s">
        <v>1989</v>
      </c>
      <c r="B645" s="13">
        <v>1</v>
      </c>
    </row>
    <row r="646" spans="1:2" x14ac:dyDescent="0.3">
      <c r="A646" s="14" t="s">
        <v>60</v>
      </c>
      <c r="B646" s="13">
        <v>1</v>
      </c>
    </row>
    <row r="647" spans="1:2" x14ac:dyDescent="0.3">
      <c r="A647" s="15" t="s">
        <v>32</v>
      </c>
      <c r="B647" s="13">
        <v>1</v>
      </c>
    </row>
    <row r="648" spans="1:2" x14ac:dyDescent="0.3">
      <c r="A648" s="12" t="s">
        <v>2169</v>
      </c>
      <c r="B648" s="13">
        <v>1</v>
      </c>
    </row>
    <row r="649" spans="1:2" x14ac:dyDescent="0.3">
      <c r="A649" s="14" t="s">
        <v>60</v>
      </c>
      <c r="B649" s="13">
        <v>1</v>
      </c>
    </row>
    <row r="650" spans="1:2" x14ac:dyDescent="0.3">
      <c r="A650" s="15" t="s">
        <v>32</v>
      </c>
      <c r="B650" s="13">
        <v>1</v>
      </c>
    </row>
    <row r="651" spans="1:2" x14ac:dyDescent="0.3">
      <c r="A651" s="12" t="s">
        <v>1558</v>
      </c>
      <c r="B651" s="13">
        <v>1</v>
      </c>
    </row>
    <row r="652" spans="1:2" x14ac:dyDescent="0.3">
      <c r="A652" s="14" t="s">
        <v>135</v>
      </c>
      <c r="B652" s="13">
        <v>1</v>
      </c>
    </row>
    <row r="653" spans="1:2" x14ac:dyDescent="0.3">
      <c r="A653" s="15" t="s">
        <v>32</v>
      </c>
      <c r="B653" s="13">
        <v>1</v>
      </c>
    </row>
    <row r="654" spans="1:2" x14ac:dyDescent="0.3">
      <c r="A654" s="12" t="s">
        <v>2222</v>
      </c>
      <c r="B654" s="13">
        <v>3</v>
      </c>
    </row>
    <row r="655" spans="1:2" x14ac:dyDescent="0.3">
      <c r="A655" s="14" t="s">
        <v>52</v>
      </c>
      <c r="B655" s="13">
        <v>3</v>
      </c>
    </row>
    <row r="656" spans="1:2" x14ac:dyDescent="0.3">
      <c r="A656" s="15" t="s">
        <v>32</v>
      </c>
      <c r="B656" s="13">
        <v>3</v>
      </c>
    </row>
    <row r="657" spans="1:2" x14ac:dyDescent="0.3">
      <c r="A657" s="12" t="s">
        <v>2298</v>
      </c>
      <c r="B657" s="13">
        <v>3</v>
      </c>
    </row>
    <row r="658" spans="1:2" x14ac:dyDescent="0.3">
      <c r="A658" s="14" t="s">
        <v>60</v>
      </c>
      <c r="B658" s="13">
        <v>3</v>
      </c>
    </row>
    <row r="659" spans="1:2" x14ac:dyDescent="0.3">
      <c r="A659" s="15" t="s">
        <v>32</v>
      </c>
      <c r="B659" s="13">
        <v>3</v>
      </c>
    </row>
    <row r="660" spans="1:2" x14ac:dyDescent="0.3">
      <c r="A660" s="12" t="s">
        <v>1234</v>
      </c>
      <c r="B660" s="13">
        <v>1</v>
      </c>
    </row>
    <row r="661" spans="1:2" x14ac:dyDescent="0.3">
      <c r="A661" s="14" t="s">
        <v>60</v>
      </c>
      <c r="B661" s="13">
        <v>1</v>
      </c>
    </row>
    <row r="662" spans="1:2" x14ac:dyDescent="0.3">
      <c r="A662" s="15" t="s">
        <v>32</v>
      </c>
      <c r="B662" s="13">
        <v>1</v>
      </c>
    </row>
    <row r="663" spans="1:2" x14ac:dyDescent="0.3">
      <c r="A663" s="12" t="s">
        <v>2619</v>
      </c>
      <c r="B663" s="13">
        <v>3</v>
      </c>
    </row>
    <row r="664" spans="1:2" x14ac:dyDescent="0.3">
      <c r="A664" s="14" t="s">
        <v>33</v>
      </c>
      <c r="B664" s="13">
        <v>3</v>
      </c>
    </row>
    <row r="665" spans="1:2" x14ac:dyDescent="0.3">
      <c r="A665" s="15" t="s">
        <v>32</v>
      </c>
      <c r="B665" s="13">
        <v>3</v>
      </c>
    </row>
    <row r="666" spans="1:2" x14ac:dyDescent="0.3">
      <c r="A666" s="12" t="s">
        <v>2590</v>
      </c>
      <c r="B666" s="13">
        <v>2</v>
      </c>
    </row>
    <row r="667" spans="1:2" x14ac:dyDescent="0.3">
      <c r="A667" s="14" t="s">
        <v>33</v>
      </c>
      <c r="B667" s="13">
        <v>2</v>
      </c>
    </row>
    <row r="668" spans="1:2" x14ac:dyDescent="0.3">
      <c r="A668" s="15" t="s">
        <v>32</v>
      </c>
      <c r="B668" s="13">
        <v>2</v>
      </c>
    </row>
    <row r="669" spans="1:2" x14ac:dyDescent="0.3">
      <c r="A669" s="12" t="s">
        <v>2670</v>
      </c>
      <c r="B669" s="13">
        <v>1</v>
      </c>
    </row>
    <row r="670" spans="1:2" x14ac:dyDescent="0.3">
      <c r="A670" s="14" t="s">
        <v>33</v>
      </c>
      <c r="B670" s="13">
        <v>1</v>
      </c>
    </row>
    <row r="671" spans="1:2" x14ac:dyDescent="0.3">
      <c r="A671" s="15" t="s">
        <v>32</v>
      </c>
      <c r="B671" s="13">
        <v>1</v>
      </c>
    </row>
    <row r="672" spans="1:2" x14ac:dyDescent="0.3">
      <c r="A672" s="12" t="s">
        <v>2959</v>
      </c>
      <c r="B672" s="13">
        <v>1</v>
      </c>
    </row>
    <row r="673" spans="1:2" x14ac:dyDescent="0.3">
      <c r="A673" s="14" t="s">
        <v>33</v>
      </c>
      <c r="B673" s="13">
        <v>1</v>
      </c>
    </row>
    <row r="674" spans="1:2" x14ac:dyDescent="0.3">
      <c r="A674" s="15" t="s">
        <v>32</v>
      </c>
      <c r="B674" s="13">
        <v>1</v>
      </c>
    </row>
    <row r="675" spans="1:2" x14ac:dyDescent="0.3">
      <c r="A675" s="12" t="s">
        <v>1241</v>
      </c>
      <c r="B675" s="13">
        <v>1</v>
      </c>
    </row>
    <row r="676" spans="1:2" x14ac:dyDescent="0.3">
      <c r="A676" s="14" t="s">
        <v>60</v>
      </c>
      <c r="B676" s="13">
        <v>1</v>
      </c>
    </row>
    <row r="677" spans="1:2" x14ac:dyDescent="0.3">
      <c r="A677" s="15" t="s">
        <v>32</v>
      </c>
      <c r="B677" s="13">
        <v>1</v>
      </c>
    </row>
    <row r="678" spans="1:2" x14ac:dyDescent="0.3">
      <c r="A678" s="12" t="s">
        <v>1689</v>
      </c>
      <c r="B678" s="13">
        <v>1</v>
      </c>
    </row>
    <row r="679" spans="1:2" x14ac:dyDescent="0.3">
      <c r="A679" s="14" t="s">
        <v>60</v>
      </c>
      <c r="B679" s="13">
        <v>1</v>
      </c>
    </row>
    <row r="680" spans="1:2" x14ac:dyDescent="0.3">
      <c r="A680" s="15" t="s">
        <v>32</v>
      </c>
      <c r="B680" s="13">
        <v>1</v>
      </c>
    </row>
    <row r="681" spans="1:2" x14ac:dyDescent="0.3">
      <c r="A681" s="12" t="s">
        <v>530</v>
      </c>
      <c r="B681" s="13">
        <v>1</v>
      </c>
    </row>
    <row r="682" spans="1:2" x14ac:dyDescent="0.3">
      <c r="A682" s="14" t="s">
        <v>52</v>
      </c>
      <c r="B682" s="13">
        <v>1</v>
      </c>
    </row>
    <row r="683" spans="1:2" x14ac:dyDescent="0.3">
      <c r="A683" s="15" t="s">
        <v>32</v>
      </c>
      <c r="B683" s="13">
        <v>1</v>
      </c>
    </row>
    <row r="684" spans="1:2" x14ac:dyDescent="0.3">
      <c r="A684" s="12" t="s">
        <v>2504</v>
      </c>
      <c r="B684" s="13">
        <v>2</v>
      </c>
    </row>
    <row r="685" spans="1:2" x14ac:dyDescent="0.3">
      <c r="A685" s="14" t="s">
        <v>52</v>
      </c>
      <c r="B685" s="13">
        <v>2</v>
      </c>
    </row>
    <row r="686" spans="1:2" x14ac:dyDescent="0.3">
      <c r="A686" s="15" t="s">
        <v>32</v>
      </c>
      <c r="B686" s="13">
        <v>2</v>
      </c>
    </row>
    <row r="687" spans="1:2" x14ac:dyDescent="0.3">
      <c r="A687" s="12" t="s">
        <v>1533</v>
      </c>
      <c r="B687" s="13">
        <v>2</v>
      </c>
    </row>
    <row r="688" spans="1:2" x14ac:dyDescent="0.3">
      <c r="A688" s="14" t="s">
        <v>52</v>
      </c>
      <c r="B688" s="13">
        <v>2</v>
      </c>
    </row>
    <row r="689" spans="1:2" x14ac:dyDescent="0.3">
      <c r="A689" s="15" t="s">
        <v>32</v>
      </c>
      <c r="B689" s="13">
        <v>2</v>
      </c>
    </row>
    <row r="690" spans="1:2" x14ac:dyDescent="0.3">
      <c r="A690" s="12" t="s">
        <v>1298</v>
      </c>
      <c r="B690" s="13">
        <v>1</v>
      </c>
    </row>
    <row r="691" spans="1:2" x14ac:dyDescent="0.3">
      <c r="A691" s="14" t="s">
        <v>52</v>
      </c>
      <c r="B691" s="13">
        <v>1</v>
      </c>
    </row>
    <row r="692" spans="1:2" x14ac:dyDescent="0.3">
      <c r="A692" s="15" t="s">
        <v>32</v>
      </c>
      <c r="B692" s="13">
        <v>1</v>
      </c>
    </row>
    <row r="693" spans="1:2" x14ac:dyDescent="0.3">
      <c r="A693" s="12" t="s">
        <v>1491</v>
      </c>
      <c r="B693" s="13">
        <v>1</v>
      </c>
    </row>
    <row r="694" spans="1:2" x14ac:dyDescent="0.3">
      <c r="A694" s="14" t="s">
        <v>52</v>
      </c>
      <c r="B694" s="13">
        <v>1</v>
      </c>
    </row>
    <row r="695" spans="1:2" x14ac:dyDescent="0.3">
      <c r="A695" s="15" t="s">
        <v>32</v>
      </c>
      <c r="B695" s="13">
        <v>1</v>
      </c>
    </row>
    <row r="696" spans="1:2" x14ac:dyDescent="0.3">
      <c r="A696" s="12" t="s">
        <v>1892</v>
      </c>
      <c r="B696" s="13">
        <v>1</v>
      </c>
    </row>
    <row r="697" spans="1:2" x14ac:dyDescent="0.3">
      <c r="A697" s="14" t="s">
        <v>60</v>
      </c>
      <c r="B697" s="13">
        <v>1</v>
      </c>
    </row>
    <row r="698" spans="1:2" x14ac:dyDescent="0.3">
      <c r="A698" s="15" t="s">
        <v>32</v>
      </c>
      <c r="B698" s="13">
        <v>1</v>
      </c>
    </row>
    <row r="699" spans="1:2" x14ac:dyDescent="0.3">
      <c r="A699" s="12" t="s">
        <v>2738</v>
      </c>
      <c r="B699" s="13">
        <v>2</v>
      </c>
    </row>
    <row r="700" spans="1:2" x14ac:dyDescent="0.3">
      <c r="A700" s="14" t="s">
        <v>33</v>
      </c>
      <c r="B700" s="13">
        <v>2</v>
      </c>
    </row>
    <row r="701" spans="1:2" x14ac:dyDescent="0.3">
      <c r="A701" s="15" t="s">
        <v>32</v>
      </c>
      <c r="B701" s="13">
        <v>2</v>
      </c>
    </row>
    <row r="702" spans="1:2" x14ac:dyDescent="0.3">
      <c r="A702" s="12" t="s">
        <v>1480</v>
      </c>
      <c r="B702" s="13">
        <v>5</v>
      </c>
    </row>
    <row r="703" spans="1:2" x14ac:dyDescent="0.3">
      <c r="A703" s="14" t="s">
        <v>52</v>
      </c>
      <c r="B703" s="13">
        <v>1</v>
      </c>
    </row>
    <row r="704" spans="1:2" x14ac:dyDescent="0.3">
      <c r="A704" s="15" t="s">
        <v>32</v>
      </c>
      <c r="B704" s="13">
        <v>1</v>
      </c>
    </row>
    <row r="705" spans="1:2" x14ac:dyDescent="0.3">
      <c r="A705" s="14" t="s">
        <v>33</v>
      </c>
      <c r="B705" s="13">
        <v>4</v>
      </c>
    </row>
    <row r="706" spans="1:2" x14ac:dyDescent="0.3">
      <c r="A706" s="15" t="s">
        <v>32</v>
      </c>
      <c r="B706" s="13">
        <v>4</v>
      </c>
    </row>
    <row r="707" spans="1:2" x14ac:dyDescent="0.3">
      <c r="A707" s="12" t="s">
        <v>1763</v>
      </c>
      <c r="B707" s="13">
        <v>1</v>
      </c>
    </row>
    <row r="708" spans="1:2" x14ac:dyDescent="0.3">
      <c r="A708" s="14" t="s">
        <v>60</v>
      </c>
      <c r="B708" s="13">
        <v>1</v>
      </c>
    </row>
    <row r="709" spans="1:2" x14ac:dyDescent="0.3">
      <c r="A709" s="15" t="s">
        <v>32</v>
      </c>
      <c r="B709" s="13">
        <v>1</v>
      </c>
    </row>
    <row r="710" spans="1:2" x14ac:dyDescent="0.3">
      <c r="A710" s="12" t="s">
        <v>1830</v>
      </c>
      <c r="B710" s="13">
        <v>2</v>
      </c>
    </row>
    <row r="711" spans="1:2" x14ac:dyDescent="0.3">
      <c r="A711" s="14" t="s">
        <v>135</v>
      </c>
      <c r="B711" s="13">
        <v>2</v>
      </c>
    </row>
    <row r="712" spans="1:2" x14ac:dyDescent="0.3">
      <c r="A712" s="15" t="s">
        <v>32</v>
      </c>
      <c r="B712" s="13">
        <v>2</v>
      </c>
    </row>
    <row r="713" spans="1:2" x14ac:dyDescent="0.3">
      <c r="A713" s="12" t="s">
        <v>1493</v>
      </c>
      <c r="B713" s="13">
        <v>1</v>
      </c>
    </row>
    <row r="714" spans="1:2" x14ac:dyDescent="0.3">
      <c r="A714" s="14" t="s">
        <v>52</v>
      </c>
      <c r="B714" s="13">
        <v>1</v>
      </c>
    </row>
    <row r="715" spans="1:2" x14ac:dyDescent="0.3">
      <c r="A715" s="15" t="s">
        <v>32</v>
      </c>
      <c r="B715" s="13">
        <v>1</v>
      </c>
    </row>
    <row r="716" spans="1:2" x14ac:dyDescent="0.3">
      <c r="A716" s="12" t="s">
        <v>1243</v>
      </c>
      <c r="B716" s="13">
        <v>4</v>
      </c>
    </row>
    <row r="717" spans="1:2" x14ac:dyDescent="0.3">
      <c r="A717" s="14" t="s">
        <v>60</v>
      </c>
      <c r="B717" s="13">
        <v>4</v>
      </c>
    </row>
    <row r="718" spans="1:2" x14ac:dyDescent="0.3">
      <c r="A718" s="15" t="s">
        <v>32</v>
      </c>
      <c r="B718" s="13">
        <v>4</v>
      </c>
    </row>
    <row r="719" spans="1:2" x14ac:dyDescent="0.3">
      <c r="A719" s="12" t="s">
        <v>2925</v>
      </c>
      <c r="B719" s="13">
        <v>1</v>
      </c>
    </row>
    <row r="720" spans="1:2" x14ac:dyDescent="0.3">
      <c r="A720" s="14" t="s">
        <v>33</v>
      </c>
      <c r="B720" s="13">
        <v>1</v>
      </c>
    </row>
    <row r="721" spans="1:2" x14ac:dyDescent="0.3">
      <c r="A721" s="15" t="s">
        <v>32</v>
      </c>
      <c r="B721" s="13">
        <v>1</v>
      </c>
    </row>
    <row r="722" spans="1:2" x14ac:dyDescent="0.3">
      <c r="A722" s="12" t="s">
        <v>477</v>
      </c>
      <c r="B722" s="13">
        <v>1</v>
      </c>
    </row>
    <row r="723" spans="1:2" x14ac:dyDescent="0.3">
      <c r="A723" s="14" t="s">
        <v>52</v>
      </c>
      <c r="B723" s="13">
        <v>1</v>
      </c>
    </row>
    <row r="724" spans="1:2" x14ac:dyDescent="0.3">
      <c r="A724" s="15" t="s">
        <v>32</v>
      </c>
      <c r="B724" s="13">
        <v>1</v>
      </c>
    </row>
    <row r="725" spans="1:2" x14ac:dyDescent="0.3">
      <c r="A725" s="12" t="s">
        <v>1679</v>
      </c>
      <c r="B725" s="13">
        <v>1</v>
      </c>
    </row>
    <row r="726" spans="1:2" x14ac:dyDescent="0.3">
      <c r="A726" s="14" t="s">
        <v>52</v>
      </c>
      <c r="B726" s="13">
        <v>1</v>
      </c>
    </row>
    <row r="727" spans="1:2" x14ac:dyDescent="0.3">
      <c r="A727" s="15" t="s">
        <v>32</v>
      </c>
      <c r="B727" s="13">
        <v>1</v>
      </c>
    </row>
    <row r="728" spans="1:2" x14ac:dyDescent="0.3">
      <c r="A728" s="12" t="s">
        <v>2053</v>
      </c>
      <c r="B728" s="13">
        <v>2</v>
      </c>
    </row>
    <row r="729" spans="1:2" x14ac:dyDescent="0.3">
      <c r="A729" s="14" t="s">
        <v>135</v>
      </c>
      <c r="B729" s="13">
        <v>2</v>
      </c>
    </row>
    <row r="730" spans="1:2" x14ac:dyDescent="0.3">
      <c r="A730" s="15" t="s">
        <v>32</v>
      </c>
      <c r="B730" s="13">
        <v>2</v>
      </c>
    </row>
    <row r="731" spans="1:2" x14ac:dyDescent="0.3">
      <c r="A731" s="12" t="s">
        <v>392</v>
      </c>
      <c r="B731" s="13">
        <v>4</v>
      </c>
    </row>
    <row r="732" spans="1:2" x14ac:dyDescent="0.3">
      <c r="A732" s="14" t="s">
        <v>52</v>
      </c>
      <c r="B732" s="13">
        <v>3</v>
      </c>
    </row>
    <row r="733" spans="1:2" x14ac:dyDescent="0.3">
      <c r="A733" s="15" t="s">
        <v>32</v>
      </c>
      <c r="B733" s="13">
        <v>3</v>
      </c>
    </row>
    <row r="734" spans="1:2" x14ac:dyDescent="0.3">
      <c r="A734" s="14" t="s">
        <v>33</v>
      </c>
      <c r="B734" s="13">
        <v>1</v>
      </c>
    </row>
    <row r="735" spans="1:2" x14ac:dyDescent="0.3">
      <c r="A735" s="15" t="s">
        <v>32</v>
      </c>
      <c r="B735" s="13">
        <v>1</v>
      </c>
    </row>
    <row r="736" spans="1:2" x14ac:dyDescent="0.3">
      <c r="A736" s="12" t="s">
        <v>3024</v>
      </c>
      <c r="B736" s="13">
        <v>1</v>
      </c>
    </row>
    <row r="737" spans="1:2" x14ac:dyDescent="0.3">
      <c r="A737" s="14" t="s">
        <v>52</v>
      </c>
      <c r="B737" s="13">
        <v>1</v>
      </c>
    </row>
    <row r="738" spans="1:2" x14ac:dyDescent="0.3">
      <c r="A738" s="15" t="s">
        <v>32</v>
      </c>
      <c r="B738" s="13">
        <v>1</v>
      </c>
    </row>
    <row r="739" spans="1:2" x14ac:dyDescent="0.3">
      <c r="A739" s="12" t="s">
        <v>1245</v>
      </c>
      <c r="B739" s="13">
        <v>1</v>
      </c>
    </row>
    <row r="740" spans="1:2" x14ac:dyDescent="0.3">
      <c r="A740" s="14" t="s">
        <v>60</v>
      </c>
      <c r="B740" s="13">
        <v>1</v>
      </c>
    </row>
    <row r="741" spans="1:2" x14ac:dyDescent="0.3">
      <c r="A741" s="15" t="s">
        <v>32</v>
      </c>
      <c r="B741" s="13">
        <v>1</v>
      </c>
    </row>
    <row r="742" spans="1:2" x14ac:dyDescent="0.3">
      <c r="A742" s="12" t="s">
        <v>1992</v>
      </c>
      <c r="B742" s="13">
        <v>3</v>
      </c>
    </row>
    <row r="743" spans="1:2" x14ac:dyDescent="0.3">
      <c r="A743" s="14" t="s">
        <v>60</v>
      </c>
      <c r="B743" s="13">
        <v>3</v>
      </c>
    </row>
    <row r="744" spans="1:2" x14ac:dyDescent="0.3">
      <c r="A744" s="15" t="s">
        <v>32</v>
      </c>
      <c r="B744" s="13">
        <v>3</v>
      </c>
    </row>
    <row r="745" spans="1:2" x14ac:dyDescent="0.3">
      <c r="A745" s="12" t="s">
        <v>631</v>
      </c>
      <c r="B745" s="13">
        <v>2</v>
      </c>
    </row>
    <row r="746" spans="1:2" x14ac:dyDescent="0.3">
      <c r="A746" s="14" t="s">
        <v>135</v>
      </c>
      <c r="B746" s="13">
        <v>2</v>
      </c>
    </row>
    <row r="747" spans="1:2" x14ac:dyDescent="0.3">
      <c r="A747" s="15" t="s">
        <v>32</v>
      </c>
      <c r="B747" s="13">
        <v>2</v>
      </c>
    </row>
    <row r="748" spans="1:2" x14ac:dyDescent="0.3">
      <c r="A748" s="12" t="s">
        <v>1591</v>
      </c>
      <c r="B748" s="13">
        <v>1</v>
      </c>
    </row>
    <row r="749" spans="1:2" x14ac:dyDescent="0.3">
      <c r="A749" s="14" t="s">
        <v>135</v>
      </c>
      <c r="B749" s="13">
        <v>1</v>
      </c>
    </row>
    <row r="750" spans="1:2" x14ac:dyDescent="0.3">
      <c r="A750" s="15" t="s">
        <v>32</v>
      </c>
      <c r="B750" s="13">
        <v>1</v>
      </c>
    </row>
    <row r="751" spans="1:2" x14ac:dyDescent="0.3">
      <c r="A751" s="12" t="s">
        <v>2171</v>
      </c>
      <c r="B751" s="13">
        <v>1</v>
      </c>
    </row>
    <row r="752" spans="1:2" x14ac:dyDescent="0.3">
      <c r="A752" s="14" t="s">
        <v>60</v>
      </c>
      <c r="B752" s="13">
        <v>1</v>
      </c>
    </row>
    <row r="753" spans="1:2" x14ac:dyDescent="0.3">
      <c r="A753" s="15" t="s">
        <v>32</v>
      </c>
      <c r="B753" s="13">
        <v>1</v>
      </c>
    </row>
    <row r="754" spans="1:2" x14ac:dyDescent="0.3">
      <c r="A754" s="12" t="s">
        <v>378</v>
      </c>
      <c r="B754" s="13">
        <v>2</v>
      </c>
    </row>
    <row r="755" spans="1:2" x14ac:dyDescent="0.3">
      <c r="A755" s="14" t="s">
        <v>33</v>
      </c>
      <c r="B755" s="13">
        <v>2</v>
      </c>
    </row>
    <row r="756" spans="1:2" x14ac:dyDescent="0.3">
      <c r="A756" s="15" t="s">
        <v>32</v>
      </c>
      <c r="B756" s="13">
        <v>2</v>
      </c>
    </row>
    <row r="757" spans="1:2" x14ac:dyDescent="0.3">
      <c r="A757" s="12" t="s">
        <v>1996</v>
      </c>
      <c r="B757" s="13">
        <v>4</v>
      </c>
    </row>
    <row r="758" spans="1:2" x14ac:dyDescent="0.3">
      <c r="A758" s="14" t="s">
        <v>60</v>
      </c>
      <c r="B758" s="13">
        <v>4</v>
      </c>
    </row>
    <row r="759" spans="1:2" x14ac:dyDescent="0.3">
      <c r="A759" s="15" t="s">
        <v>32</v>
      </c>
      <c r="B759" s="13">
        <v>4</v>
      </c>
    </row>
    <row r="760" spans="1:2" x14ac:dyDescent="0.3">
      <c r="A760" s="12" t="s">
        <v>880</v>
      </c>
      <c r="B760" s="13">
        <v>1</v>
      </c>
    </row>
    <row r="761" spans="1:2" x14ac:dyDescent="0.3">
      <c r="A761" s="14" t="s">
        <v>135</v>
      </c>
      <c r="B761" s="13">
        <v>1</v>
      </c>
    </row>
    <row r="762" spans="1:2" x14ac:dyDescent="0.3">
      <c r="A762" s="15" t="s">
        <v>32</v>
      </c>
      <c r="B762" s="13">
        <v>1</v>
      </c>
    </row>
    <row r="763" spans="1:2" x14ac:dyDescent="0.3">
      <c r="A763" s="12" t="s">
        <v>1323</v>
      </c>
      <c r="B763" s="13">
        <v>4</v>
      </c>
    </row>
    <row r="764" spans="1:2" x14ac:dyDescent="0.3">
      <c r="A764" s="14" t="s">
        <v>60</v>
      </c>
      <c r="B764" s="13">
        <v>4</v>
      </c>
    </row>
    <row r="765" spans="1:2" x14ac:dyDescent="0.3">
      <c r="A765" s="15" t="s">
        <v>32</v>
      </c>
      <c r="B765" s="13">
        <v>4</v>
      </c>
    </row>
    <row r="766" spans="1:2" x14ac:dyDescent="0.3">
      <c r="A766" s="12" t="s">
        <v>2431</v>
      </c>
      <c r="B766" s="13">
        <v>1</v>
      </c>
    </row>
    <row r="767" spans="1:2" x14ac:dyDescent="0.3">
      <c r="A767" s="14" t="s">
        <v>52</v>
      </c>
      <c r="B767" s="13">
        <v>1</v>
      </c>
    </row>
    <row r="768" spans="1:2" x14ac:dyDescent="0.3">
      <c r="A768" s="15" t="s">
        <v>32</v>
      </c>
      <c r="B768" s="13">
        <v>1</v>
      </c>
    </row>
    <row r="769" spans="1:2" x14ac:dyDescent="0.3">
      <c r="A769" s="12" t="s">
        <v>387</v>
      </c>
      <c r="B769" s="13">
        <v>2</v>
      </c>
    </row>
    <row r="770" spans="1:2" x14ac:dyDescent="0.3">
      <c r="A770" s="14" t="s">
        <v>60</v>
      </c>
      <c r="B770" s="13">
        <v>1</v>
      </c>
    </row>
    <row r="771" spans="1:2" x14ac:dyDescent="0.3">
      <c r="A771" s="15" t="s">
        <v>32</v>
      </c>
      <c r="B771" s="13">
        <v>1</v>
      </c>
    </row>
    <row r="772" spans="1:2" x14ac:dyDescent="0.3">
      <c r="A772" s="14" t="s">
        <v>135</v>
      </c>
      <c r="B772" s="13">
        <v>1</v>
      </c>
    </row>
    <row r="773" spans="1:2" x14ac:dyDescent="0.3">
      <c r="A773" s="15" t="s">
        <v>32</v>
      </c>
      <c r="B773" s="13">
        <v>1</v>
      </c>
    </row>
    <row r="774" spans="1:2" x14ac:dyDescent="0.3">
      <c r="A774" s="12" t="s">
        <v>255</v>
      </c>
      <c r="B774" s="13">
        <v>3</v>
      </c>
    </row>
    <row r="775" spans="1:2" x14ac:dyDescent="0.3">
      <c r="A775" s="14" t="s">
        <v>33</v>
      </c>
      <c r="B775" s="13">
        <v>3</v>
      </c>
    </row>
    <row r="776" spans="1:2" x14ac:dyDescent="0.3">
      <c r="A776" s="15" t="s">
        <v>32</v>
      </c>
      <c r="B776" s="13">
        <v>3</v>
      </c>
    </row>
    <row r="777" spans="1:2" x14ac:dyDescent="0.3">
      <c r="A777" s="12" t="s">
        <v>2105</v>
      </c>
      <c r="B777" s="13">
        <v>2</v>
      </c>
    </row>
    <row r="778" spans="1:2" x14ac:dyDescent="0.3">
      <c r="A778" s="14" t="s">
        <v>60</v>
      </c>
      <c r="B778" s="13">
        <v>2</v>
      </c>
    </row>
    <row r="779" spans="1:2" x14ac:dyDescent="0.3">
      <c r="A779" s="15" t="s">
        <v>32</v>
      </c>
      <c r="B779" s="13">
        <v>2</v>
      </c>
    </row>
    <row r="780" spans="1:2" x14ac:dyDescent="0.3">
      <c r="A780" s="12" t="s">
        <v>2055</v>
      </c>
      <c r="B780" s="13">
        <v>3</v>
      </c>
    </row>
    <row r="781" spans="1:2" x14ac:dyDescent="0.3">
      <c r="A781" s="14" t="s">
        <v>135</v>
      </c>
      <c r="B781" s="13">
        <v>3</v>
      </c>
    </row>
    <row r="782" spans="1:2" x14ac:dyDescent="0.3">
      <c r="A782" s="15" t="s">
        <v>32</v>
      </c>
      <c r="B782" s="13">
        <v>3</v>
      </c>
    </row>
    <row r="783" spans="1:2" x14ac:dyDescent="0.3">
      <c r="A783" s="12" t="s">
        <v>272</v>
      </c>
      <c r="B783" s="13">
        <v>2</v>
      </c>
    </row>
    <row r="784" spans="1:2" x14ac:dyDescent="0.3">
      <c r="A784" s="14" t="s">
        <v>52</v>
      </c>
      <c r="B784" s="13">
        <v>2</v>
      </c>
    </row>
    <row r="785" spans="1:2" x14ac:dyDescent="0.3">
      <c r="A785" s="15" t="s">
        <v>32</v>
      </c>
      <c r="B785" s="13">
        <v>2</v>
      </c>
    </row>
    <row r="786" spans="1:2" x14ac:dyDescent="0.3">
      <c r="A786" s="12" t="s">
        <v>2230</v>
      </c>
      <c r="B786" s="13">
        <v>1</v>
      </c>
    </row>
    <row r="787" spans="1:2" x14ac:dyDescent="0.3">
      <c r="A787" s="14" t="s">
        <v>135</v>
      </c>
      <c r="B787" s="13">
        <v>1</v>
      </c>
    </row>
    <row r="788" spans="1:2" x14ac:dyDescent="0.3">
      <c r="A788" s="15" t="s">
        <v>32</v>
      </c>
      <c r="B788" s="13">
        <v>1</v>
      </c>
    </row>
    <row r="789" spans="1:2" x14ac:dyDescent="0.3">
      <c r="A789" s="12" t="s">
        <v>1987</v>
      </c>
      <c r="B789" s="13">
        <v>1</v>
      </c>
    </row>
    <row r="790" spans="1:2" x14ac:dyDescent="0.3">
      <c r="A790" s="14" t="s">
        <v>135</v>
      </c>
      <c r="B790" s="13">
        <v>1</v>
      </c>
    </row>
    <row r="791" spans="1:2" x14ac:dyDescent="0.3">
      <c r="A791" s="15" t="s">
        <v>32</v>
      </c>
      <c r="B791" s="13">
        <v>1</v>
      </c>
    </row>
    <row r="792" spans="1:2" x14ac:dyDescent="0.3">
      <c r="A792" s="12" t="s">
        <v>1304</v>
      </c>
      <c r="B792" s="13">
        <v>1</v>
      </c>
    </row>
    <row r="793" spans="1:2" x14ac:dyDescent="0.3">
      <c r="A793" s="14" t="s">
        <v>60</v>
      </c>
      <c r="B793" s="13">
        <v>1</v>
      </c>
    </row>
    <row r="794" spans="1:2" x14ac:dyDescent="0.3">
      <c r="A794" s="15" t="s">
        <v>32</v>
      </c>
      <c r="B794" s="13">
        <v>1</v>
      </c>
    </row>
    <row r="795" spans="1:2" x14ac:dyDescent="0.3">
      <c r="A795" s="12" t="s">
        <v>339</v>
      </c>
      <c r="B795" s="13">
        <v>1</v>
      </c>
    </row>
    <row r="796" spans="1:2" x14ac:dyDescent="0.3">
      <c r="A796" s="14" t="s">
        <v>33</v>
      </c>
      <c r="B796" s="13">
        <v>1</v>
      </c>
    </row>
    <row r="797" spans="1:2" x14ac:dyDescent="0.3">
      <c r="A797" s="15" t="s">
        <v>32</v>
      </c>
      <c r="B797" s="13">
        <v>1</v>
      </c>
    </row>
    <row r="798" spans="1:2" x14ac:dyDescent="0.3">
      <c r="A798" s="12" t="s">
        <v>851</v>
      </c>
      <c r="B798" s="13">
        <v>3</v>
      </c>
    </row>
    <row r="799" spans="1:2" x14ac:dyDescent="0.3">
      <c r="A799" s="14" t="s">
        <v>60</v>
      </c>
      <c r="B799" s="13">
        <v>3</v>
      </c>
    </row>
    <row r="800" spans="1:2" x14ac:dyDescent="0.3">
      <c r="A800" s="15" t="s">
        <v>32</v>
      </c>
      <c r="B800" s="13">
        <v>3</v>
      </c>
    </row>
    <row r="801" spans="1:2" x14ac:dyDescent="0.3">
      <c r="A801" s="12" t="s">
        <v>2173</v>
      </c>
      <c r="B801" s="13">
        <v>1</v>
      </c>
    </row>
    <row r="802" spans="1:2" x14ac:dyDescent="0.3">
      <c r="A802" s="14" t="s">
        <v>60</v>
      </c>
      <c r="B802" s="13">
        <v>1</v>
      </c>
    </row>
    <row r="803" spans="1:2" x14ac:dyDescent="0.3">
      <c r="A803" s="15" t="s">
        <v>32</v>
      </c>
      <c r="B803" s="13">
        <v>1</v>
      </c>
    </row>
    <row r="804" spans="1:2" x14ac:dyDescent="0.3">
      <c r="A804" s="12" t="s">
        <v>2544</v>
      </c>
      <c r="B804" s="13">
        <v>1</v>
      </c>
    </row>
    <row r="805" spans="1:2" x14ac:dyDescent="0.3">
      <c r="A805" s="14" t="s">
        <v>60</v>
      </c>
      <c r="B805" s="13">
        <v>1</v>
      </c>
    </row>
    <row r="806" spans="1:2" x14ac:dyDescent="0.3">
      <c r="A806" s="15" t="s">
        <v>32</v>
      </c>
      <c r="B806" s="13">
        <v>1</v>
      </c>
    </row>
    <row r="807" spans="1:2" x14ac:dyDescent="0.3">
      <c r="A807" s="12" t="s">
        <v>1610</v>
      </c>
      <c r="B807" s="13">
        <v>3</v>
      </c>
    </row>
    <row r="808" spans="1:2" x14ac:dyDescent="0.3">
      <c r="A808" s="14" t="s">
        <v>52</v>
      </c>
      <c r="B808" s="13">
        <v>3</v>
      </c>
    </row>
    <row r="809" spans="1:2" x14ac:dyDescent="0.3">
      <c r="A809" s="15" t="s">
        <v>32</v>
      </c>
      <c r="B809" s="13">
        <v>3</v>
      </c>
    </row>
    <row r="810" spans="1:2" x14ac:dyDescent="0.3">
      <c r="A810" s="12" t="s">
        <v>1613</v>
      </c>
      <c r="B810" s="13">
        <v>3</v>
      </c>
    </row>
    <row r="811" spans="1:2" x14ac:dyDescent="0.3">
      <c r="A811" s="14" t="s">
        <v>60</v>
      </c>
      <c r="B811" s="13">
        <v>1</v>
      </c>
    </row>
    <row r="812" spans="1:2" x14ac:dyDescent="0.3">
      <c r="A812" s="15" t="s">
        <v>32</v>
      </c>
      <c r="B812" s="13">
        <v>1</v>
      </c>
    </row>
    <row r="813" spans="1:2" x14ac:dyDescent="0.3">
      <c r="A813" s="14" t="s">
        <v>52</v>
      </c>
      <c r="B813" s="13">
        <v>2</v>
      </c>
    </row>
    <row r="814" spans="1:2" x14ac:dyDescent="0.3">
      <c r="A814" s="15" t="s">
        <v>32</v>
      </c>
      <c r="B814" s="13">
        <v>2</v>
      </c>
    </row>
    <row r="815" spans="1:2" x14ac:dyDescent="0.3">
      <c r="A815" s="12" t="s">
        <v>590</v>
      </c>
      <c r="B815" s="13">
        <v>1</v>
      </c>
    </row>
    <row r="816" spans="1:2" x14ac:dyDescent="0.3">
      <c r="A816" s="14" t="s">
        <v>33</v>
      </c>
      <c r="B816" s="13">
        <v>1</v>
      </c>
    </row>
    <row r="817" spans="1:2" x14ac:dyDescent="0.3">
      <c r="A817" s="15" t="s">
        <v>32</v>
      </c>
      <c r="B817" s="13">
        <v>1</v>
      </c>
    </row>
    <row r="818" spans="1:2" x14ac:dyDescent="0.3">
      <c r="A818" s="12" t="s">
        <v>2399</v>
      </c>
      <c r="B818" s="13">
        <v>1</v>
      </c>
    </row>
    <row r="819" spans="1:2" x14ac:dyDescent="0.3">
      <c r="A819" s="14" t="s">
        <v>60</v>
      </c>
      <c r="B819" s="13">
        <v>1</v>
      </c>
    </row>
    <row r="820" spans="1:2" x14ac:dyDescent="0.3">
      <c r="A820" s="15" t="s">
        <v>32</v>
      </c>
      <c r="B820" s="13">
        <v>1</v>
      </c>
    </row>
    <row r="821" spans="1:2" x14ac:dyDescent="0.3">
      <c r="A821" s="12" t="s">
        <v>1653</v>
      </c>
      <c r="B821" s="13">
        <v>2</v>
      </c>
    </row>
    <row r="822" spans="1:2" x14ac:dyDescent="0.3">
      <c r="A822" s="14" t="s">
        <v>60</v>
      </c>
      <c r="B822" s="13">
        <v>2</v>
      </c>
    </row>
    <row r="823" spans="1:2" x14ac:dyDescent="0.3">
      <c r="A823" s="15" t="s">
        <v>32</v>
      </c>
      <c r="B823" s="13">
        <v>2</v>
      </c>
    </row>
    <row r="824" spans="1:2" x14ac:dyDescent="0.3">
      <c r="A824" s="12" t="s">
        <v>2232</v>
      </c>
      <c r="B824" s="13">
        <v>5</v>
      </c>
    </row>
    <row r="825" spans="1:2" x14ac:dyDescent="0.3">
      <c r="A825" s="14" t="s">
        <v>135</v>
      </c>
      <c r="B825" s="13">
        <v>5</v>
      </c>
    </row>
    <row r="826" spans="1:2" x14ac:dyDescent="0.3">
      <c r="A826" s="15" t="s">
        <v>32</v>
      </c>
      <c r="B826" s="13">
        <v>5</v>
      </c>
    </row>
    <row r="827" spans="1:2" x14ac:dyDescent="0.3">
      <c r="A827" s="12" t="s">
        <v>280</v>
      </c>
      <c r="B827" s="13">
        <v>3</v>
      </c>
    </row>
    <row r="828" spans="1:2" x14ac:dyDescent="0.3">
      <c r="A828" s="14" t="s">
        <v>60</v>
      </c>
      <c r="B828" s="13">
        <v>2</v>
      </c>
    </row>
    <row r="829" spans="1:2" x14ac:dyDescent="0.3">
      <c r="A829" s="15" t="s">
        <v>32</v>
      </c>
      <c r="B829" s="13">
        <v>2</v>
      </c>
    </row>
    <row r="830" spans="1:2" x14ac:dyDescent="0.3">
      <c r="A830" s="14" t="s">
        <v>135</v>
      </c>
      <c r="B830" s="13">
        <v>1</v>
      </c>
    </row>
    <row r="831" spans="1:2" x14ac:dyDescent="0.3">
      <c r="A831" s="15" t="s">
        <v>32</v>
      </c>
      <c r="B831" s="13">
        <v>1</v>
      </c>
    </row>
    <row r="832" spans="1:2" x14ac:dyDescent="0.3">
      <c r="A832" s="12" t="s">
        <v>2546</v>
      </c>
      <c r="B832" s="13">
        <v>2</v>
      </c>
    </row>
    <row r="833" spans="1:2" x14ac:dyDescent="0.3">
      <c r="A833" s="14" t="s">
        <v>52</v>
      </c>
      <c r="B833" s="13">
        <v>2</v>
      </c>
    </row>
    <row r="834" spans="1:2" x14ac:dyDescent="0.3">
      <c r="A834" s="15" t="s">
        <v>32</v>
      </c>
      <c r="B834" s="13">
        <v>2</v>
      </c>
    </row>
    <row r="835" spans="1:2" x14ac:dyDescent="0.3">
      <c r="A835" s="12" t="s">
        <v>1796</v>
      </c>
      <c r="B835" s="13">
        <v>1</v>
      </c>
    </row>
    <row r="836" spans="1:2" x14ac:dyDescent="0.3">
      <c r="A836" s="14" t="s">
        <v>60</v>
      </c>
      <c r="B836" s="13">
        <v>1</v>
      </c>
    </row>
    <row r="837" spans="1:2" x14ac:dyDescent="0.3">
      <c r="A837" s="15" t="s">
        <v>32</v>
      </c>
      <c r="B837" s="13">
        <v>1</v>
      </c>
    </row>
    <row r="838" spans="1:2" x14ac:dyDescent="0.3">
      <c r="A838" s="12" t="s">
        <v>2888</v>
      </c>
      <c r="B838" s="13">
        <v>1</v>
      </c>
    </row>
    <row r="839" spans="1:2" x14ac:dyDescent="0.3">
      <c r="A839" s="14" t="s">
        <v>135</v>
      </c>
      <c r="B839" s="13">
        <v>1</v>
      </c>
    </row>
    <row r="840" spans="1:2" x14ac:dyDescent="0.3">
      <c r="A840" s="15" t="s">
        <v>32</v>
      </c>
      <c r="B840" s="13">
        <v>1</v>
      </c>
    </row>
    <row r="841" spans="1:2" x14ac:dyDescent="0.3">
      <c r="A841" s="12" t="s">
        <v>2000</v>
      </c>
      <c r="B841" s="13">
        <v>4</v>
      </c>
    </row>
    <row r="842" spans="1:2" x14ac:dyDescent="0.3">
      <c r="A842" s="14" t="s">
        <v>60</v>
      </c>
      <c r="B842" s="13">
        <v>4</v>
      </c>
    </row>
    <row r="843" spans="1:2" x14ac:dyDescent="0.3">
      <c r="A843" s="15" t="s">
        <v>32</v>
      </c>
      <c r="B843" s="13">
        <v>4</v>
      </c>
    </row>
    <row r="844" spans="1:2" x14ac:dyDescent="0.3">
      <c r="A844" s="12" t="s">
        <v>2655</v>
      </c>
      <c r="B844" s="13">
        <v>4</v>
      </c>
    </row>
    <row r="845" spans="1:2" x14ac:dyDescent="0.3">
      <c r="A845" s="14" t="s">
        <v>52</v>
      </c>
      <c r="B845" s="13">
        <v>4</v>
      </c>
    </row>
    <row r="846" spans="1:2" x14ac:dyDescent="0.3">
      <c r="A846" s="15" t="s">
        <v>32</v>
      </c>
      <c r="B846" s="13">
        <v>4</v>
      </c>
    </row>
    <row r="847" spans="1:2" x14ac:dyDescent="0.3">
      <c r="A847" s="12" t="s">
        <v>1883</v>
      </c>
      <c r="B847" s="13">
        <v>1</v>
      </c>
    </row>
    <row r="848" spans="1:2" x14ac:dyDescent="0.3">
      <c r="A848" s="14" t="s">
        <v>60</v>
      </c>
      <c r="B848" s="13">
        <v>1</v>
      </c>
    </row>
    <row r="849" spans="1:2" x14ac:dyDescent="0.3">
      <c r="A849" s="15" t="s">
        <v>32</v>
      </c>
      <c r="B849" s="13">
        <v>1</v>
      </c>
    </row>
    <row r="850" spans="1:2" x14ac:dyDescent="0.3">
      <c r="A850" s="12" t="s">
        <v>1723</v>
      </c>
      <c r="B850" s="13">
        <v>3</v>
      </c>
    </row>
    <row r="851" spans="1:2" x14ac:dyDescent="0.3">
      <c r="A851" s="14" t="s">
        <v>135</v>
      </c>
      <c r="B851" s="13">
        <v>3</v>
      </c>
    </row>
    <row r="852" spans="1:2" x14ac:dyDescent="0.3">
      <c r="A852" s="15" t="s">
        <v>32</v>
      </c>
      <c r="B852" s="13">
        <v>3</v>
      </c>
    </row>
    <row r="853" spans="1:2" x14ac:dyDescent="0.3">
      <c r="A853" s="12" t="s">
        <v>1307</v>
      </c>
      <c r="B853" s="13">
        <v>2</v>
      </c>
    </row>
    <row r="854" spans="1:2" x14ac:dyDescent="0.3">
      <c r="A854" s="14" t="s">
        <v>60</v>
      </c>
      <c r="B854" s="13">
        <v>2</v>
      </c>
    </row>
    <row r="855" spans="1:2" x14ac:dyDescent="0.3">
      <c r="A855" s="15" t="s">
        <v>32</v>
      </c>
      <c r="B855" s="13">
        <v>2</v>
      </c>
    </row>
    <row r="856" spans="1:2" x14ac:dyDescent="0.3">
      <c r="A856" s="12" t="s">
        <v>1752</v>
      </c>
      <c r="B856" s="13">
        <v>2</v>
      </c>
    </row>
    <row r="857" spans="1:2" x14ac:dyDescent="0.3">
      <c r="A857" s="14" t="s">
        <v>135</v>
      </c>
      <c r="B857" s="13">
        <v>2</v>
      </c>
    </row>
    <row r="858" spans="1:2" x14ac:dyDescent="0.3">
      <c r="A858" s="15" t="s">
        <v>32</v>
      </c>
      <c r="B858" s="13">
        <v>2</v>
      </c>
    </row>
    <row r="859" spans="1:2" x14ac:dyDescent="0.3">
      <c r="A859" s="12" t="s">
        <v>882</v>
      </c>
      <c r="B859" s="13">
        <v>2</v>
      </c>
    </row>
    <row r="860" spans="1:2" x14ac:dyDescent="0.3">
      <c r="A860" s="14" t="s">
        <v>60</v>
      </c>
      <c r="B860" s="13">
        <v>1</v>
      </c>
    </row>
    <row r="861" spans="1:2" x14ac:dyDescent="0.3">
      <c r="A861" s="15" t="s">
        <v>32</v>
      </c>
      <c r="B861" s="13">
        <v>1</v>
      </c>
    </row>
    <row r="862" spans="1:2" x14ac:dyDescent="0.3">
      <c r="A862" s="14" t="s">
        <v>135</v>
      </c>
      <c r="B862" s="13">
        <v>1</v>
      </c>
    </row>
    <row r="863" spans="1:2" x14ac:dyDescent="0.3">
      <c r="A863" s="15" t="s">
        <v>32</v>
      </c>
      <c r="B863" s="13">
        <v>1</v>
      </c>
    </row>
    <row r="864" spans="1:2" x14ac:dyDescent="0.3">
      <c r="A864" s="12" t="s">
        <v>2891</v>
      </c>
      <c r="B864" s="13">
        <v>1</v>
      </c>
    </row>
    <row r="865" spans="1:2" x14ac:dyDescent="0.3">
      <c r="A865" s="14" t="s">
        <v>135</v>
      </c>
      <c r="B865" s="13">
        <v>1</v>
      </c>
    </row>
    <row r="866" spans="1:2" x14ac:dyDescent="0.3">
      <c r="A866" s="15" t="s">
        <v>32</v>
      </c>
      <c r="B866" s="13">
        <v>1</v>
      </c>
    </row>
    <row r="867" spans="1:2" x14ac:dyDescent="0.3">
      <c r="A867" s="12" t="s">
        <v>381</v>
      </c>
      <c r="B867" s="13">
        <v>3</v>
      </c>
    </row>
    <row r="868" spans="1:2" x14ac:dyDescent="0.3">
      <c r="A868" s="14" t="s">
        <v>33</v>
      </c>
      <c r="B868" s="13">
        <v>3</v>
      </c>
    </row>
    <row r="869" spans="1:2" x14ac:dyDescent="0.3">
      <c r="A869" s="15" t="s">
        <v>32</v>
      </c>
      <c r="B869" s="13">
        <v>3</v>
      </c>
    </row>
    <row r="870" spans="1:2" x14ac:dyDescent="0.3">
      <c r="A870" s="12" t="s">
        <v>963</v>
      </c>
      <c r="B870" s="13">
        <v>1</v>
      </c>
    </row>
    <row r="871" spans="1:2" x14ac:dyDescent="0.3">
      <c r="A871" s="14" t="s">
        <v>33</v>
      </c>
      <c r="B871" s="13">
        <v>1</v>
      </c>
    </row>
    <row r="872" spans="1:2" x14ac:dyDescent="0.3">
      <c r="A872" s="15" t="s">
        <v>32</v>
      </c>
      <c r="B872" s="13">
        <v>1</v>
      </c>
    </row>
    <row r="873" spans="1:2" x14ac:dyDescent="0.3">
      <c r="A873" s="12" t="s">
        <v>2040</v>
      </c>
      <c r="B873" s="13">
        <v>1</v>
      </c>
    </row>
    <row r="874" spans="1:2" x14ac:dyDescent="0.3">
      <c r="A874" s="14" t="s">
        <v>60</v>
      </c>
      <c r="B874" s="13">
        <v>1</v>
      </c>
    </row>
    <row r="875" spans="1:2" x14ac:dyDescent="0.3">
      <c r="A875" s="15" t="s">
        <v>32</v>
      </c>
      <c r="B875" s="13">
        <v>1</v>
      </c>
    </row>
    <row r="876" spans="1:2" x14ac:dyDescent="0.3">
      <c r="A876" s="12" t="s">
        <v>1629</v>
      </c>
      <c r="B876" s="13">
        <v>4</v>
      </c>
    </row>
    <row r="877" spans="1:2" x14ac:dyDescent="0.3">
      <c r="A877" s="14" t="s">
        <v>52</v>
      </c>
      <c r="B877" s="13">
        <v>4</v>
      </c>
    </row>
    <row r="878" spans="1:2" x14ac:dyDescent="0.3">
      <c r="A878" s="15" t="s">
        <v>32</v>
      </c>
      <c r="B878" s="13">
        <v>4</v>
      </c>
    </row>
    <row r="879" spans="1:2" x14ac:dyDescent="0.3">
      <c r="A879" s="12" t="s">
        <v>458</v>
      </c>
      <c r="B879" s="13">
        <v>2</v>
      </c>
    </row>
    <row r="880" spans="1:2" x14ac:dyDescent="0.3">
      <c r="A880" s="14" t="s">
        <v>33</v>
      </c>
      <c r="B880" s="13">
        <v>2</v>
      </c>
    </row>
    <row r="881" spans="1:2" x14ac:dyDescent="0.3">
      <c r="A881" s="15" t="s">
        <v>32</v>
      </c>
      <c r="B881" s="13">
        <v>2</v>
      </c>
    </row>
    <row r="882" spans="1:2" x14ac:dyDescent="0.3">
      <c r="A882" s="12" t="s">
        <v>435</v>
      </c>
      <c r="B882" s="13">
        <v>1</v>
      </c>
    </row>
    <row r="883" spans="1:2" x14ac:dyDescent="0.3">
      <c r="A883" s="14" t="s">
        <v>52</v>
      </c>
      <c r="B883" s="13">
        <v>1</v>
      </c>
    </row>
    <row r="884" spans="1:2" x14ac:dyDescent="0.3">
      <c r="A884" s="15" t="s">
        <v>32</v>
      </c>
      <c r="B884" s="13">
        <v>1</v>
      </c>
    </row>
    <row r="885" spans="1:2" x14ac:dyDescent="0.3">
      <c r="A885" s="12" t="s">
        <v>1755</v>
      </c>
      <c r="B885" s="13">
        <v>1</v>
      </c>
    </row>
    <row r="886" spans="1:2" x14ac:dyDescent="0.3">
      <c r="A886" s="14" t="s">
        <v>135</v>
      </c>
      <c r="B886" s="13">
        <v>1</v>
      </c>
    </row>
    <row r="887" spans="1:2" x14ac:dyDescent="0.3">
      <c r="A887" s="15" t="s">
        <v>32</v>
      </c>
      <c r="B887" s="13">
        <v>1</v>
      </c>
    </row>
    <row r="888" spans="1:2" x14ac:dyDescent="0.3">
      <c r="A888" s="12" t="s">
        <v>966</v>
      </c>
      <c r="B888" s="13">
        <v>1</v>
      </c>
    </row>
    <row r="889" spans="1:2" x14ac:dyDescent="0.3">
      <c r="A889" s="14" t="s">
        <v>33</v>
      </c>
      <c r="B889" s="13">
        <v>1</v>
      </c>
    </row>
    <row r="890" spans="1:2" x14ac:dyDescent="0.3">
      <c r="A890" s="15" t="s">
        <v>32</v>
      </c>
      <c r="B890" s="13">
        <v>1</v>
      </c>
    </row>
    <row r="891" spans="1:2" x14ac:dyDescent="0.3">
      <c r="A891" s="12" t="s">
        <v>1108</v>
      </c>
      <c r="B891" s="13">
        <v>2</v>
      </c>
    </row>
    <row r="892" spans="1:2" x14ac:dyDescent="0.3">
      <c r="A892" s="14" t="s">
        <v>52</v>
      </c>
      <c r="B892" s="13">
        <v>2</v>
      </c>
    </row>
    <row r="893" spans="1:2" x14ac:dyDescent="0.3">
      <c r="A893" s="15" t="s">
        <v>32</v>
      </c>
      <c r="B893" s="13">
        <v>2</v>
      </c>
    </row>
    <row r="894" spans="1:2" x14ac:dyDescent="0.3">
      <c r="A894" s="12" t="s">
        <v>2659</v>
      </c>
      <c r="B894" s="13">
        <v>2</v>
      </c>
    </row>
    <row r="895" spans="1:2" x14ac:dyDescent="0.3">
      <c r="A895" s="14" t="s">
        <v>60</v>
      </c>
      <c r="B895" s="13">
        <v>2</v>
      </c>
    </row>
    <row r="896" spans="1:2" x14ac:dyDescent="0.3">
      <c r="A896" s="15" t="s">
        <v>32</v>
      </c>
      <c r="B896" s="13">
        <v>2</v>
      </c>
    </row>
    <row r="897" spans="1:2" x14ac:dyDescent="0.3">
      <c r="A897" s="12" t="s">
        <v>496</v>
      </c>
      <c r="B897" s="13">
        <v>1</v>
      </c>
    </row>
    <row r="898" spans="1:2" x14ac:dyDescent="0.3">
      <c r="A898" s="14" t="s">
        <v>60</v>
      </c>
      <c r="B898" s="13">
        <v>1</v>
      </c>
    </row>
    <row r="899" spans="1:2" x14ac:dyDescent="0.3">
      <c r="A899" s="15" t="s">
        <v>32</v>
      </c>
      <c r="B899" s="13">
        <v>1</v>
      </c>
    </row>
    <row r="900" spans="1:2" x14ac:dyDescent="0.3">
      <c r="A900" s="12" t="s">
        <v>342</v>
      </c>
      <c r="B900" s="13">
        <v>3</v>
      </c>
    </row>
    <row r="901" spans="1:2" x14ac:dyDescent="0.3">
      <c r="A901" s="14" t="s">
        <v>33</v>
      </c>
      <c r="B901" s="13">
        <v>3</v>
      </c>
    </row>
    <row r="902" spans="1:2" x14ac:dyDescent="0.3">
      <c r="A902" s="15" t="s">
        <v>32</v>
      </c>
      <c r="B902" s="13">
        <v>3</v>
      </c>
    </row>
    <row r="903" spans="1:2" x14ac:dyDescent="0.3">
      <c r="A903" s="12" t="s">
        <v>1888</v>
      </c>
      <c r="B903" s="13">
        <v>4</v>
      </c>
    </row>
    <row r="904" spans="1:2" x14ac:dyDescent="0.3">
      <c r="A904" s="14" t="s">
        <v>60</v>
      </c>
      <c r="B904" s="13">
        <v>4</v>
      </c>
    </row>
    <row r="905" spans="1:2" x14ac:dyDescent="0.3">
      <c r="A905" s="15" t="s">
        <v>32</v>
      </c>
      <c r="B905" s="13">
        <v>4</v>
      </c>
    </row>
    <row r="906" spans="1:2" x14ac:dyDescent="0.3">
      <c r="A906" s="12" t="s">
        <v>2244</v>
      </c>
      <c r="B906" s="13">
        <v>2</v>
      </c>
    </row>
    <row r="907" spans="1:2" x14ac:dyDescent="0.3">
      <c r="A907" s="14" t="s">
        <v>60</v>
      </c>
      <c r="B907" s="13">
        <v>2</v>
      </c>
    </row>
    <row r="908" spans="1:2" x14ac:dyDescent="0.3">
      <c r="A908" s="15" t="s">
        <v>32</v>
      </c>
      <c r="B908" s="13">
        <v>2</v>
      </c>
    </row>
    <row r="909" spans="1:2" x14ac:dyDescent="0.3">
      <c r="A909" s="12" t="s">
        <v>1311</v>
      </c>
      <c r="B909" s="13">
        <v>3</v>
      </c>
    </row>
    <row r="910" spans="1:2" x14ac:dyDescent="0.3">
      <c r="A910" s="14" t="s">
        <v>60</v>
      </c>
      <c r="B910" s="13">
        <v>3</v>
      </c>
    </row>
    <row r="911" spans="1:2" x14ac:dyDescent="0.3">
      <c r="A911" s="15" t="s">
        <v>32</v>
      </c>
      <c r="B911" s="13">
        <v>3</v>
      </c>
    </row>
    <row r="912" spans="1:2" x14ac:dyDescent="0.3">
      <c r="A912" s="12" t="s">
        <v>2941</v>
      </c>
      <c r="B912" s="13">
        <v>1</v>
      </c>
    </row>
    <row r="913" spans="1:2" x14ac:dyDescent="0.3">
      <c r="A913" s="14" t="s">
        <v>33</v>
      </c>
      <c r="B913" s="13">
        <v>1</v>
      </c>
    </row>
    <row r="914" spans="1:2" x14ac:dyDescent="0.3">
      <c r="A914" s="15" t="s">
        <v>32</v>
      </c>
      <c r="B914" s="13">
        <v>1</v>
      </c>
    </row>
    <row r="915" spans="1:2" x14ac:dyDescent="0.3">
      <c r="A915" s="12" t="s">
        <v>102</v>
      </c>
      <c r="B915" s="13">
        <v>4</v>
      </c>
    </row>
    <row r="916" spans="1:2" x14ac:dyDescent="0.3">
      <c r="A916" s="14" t="s">
        <v>33</v>
      </c>
      <c r="B916" s="13">
        <v>4</v>
      </c>
    </row>
    <row r="917" spans="1:2" x14ac:dyDescent="0.3">
      <c r="A917" s="15" t="s">
        <v>32</v>
      </c>
      <c r="B917" s="13">
        <v>4</v>
      </c>
    </row>
    <row r="918" spans="1:2" x14ac:dyDescent="0.3">
      <c r="A918" s="12" t="s">
        <v>2202</v>
      </c>
      <c r="B918" s="13">
        <v>1</v>
      </c>
    </row>
    <row r="919" spans="1:2" x14ac:dyDescent="0.3">
      <c r="A919" s="14" t="s">
        <v>60</v>
      </c>
      <c r="B919" s="13">
        <v>1</v>
      </c>
    </row>
    <row r="920" spans="1:2" x14ac:dyDescent="0.3">
      <c r="A920" s="15" t="s">
        <v>32</v>
      </c>
      <c r="B920" s="13">
        <v>1</v>
      </c>
    </row>
    <row r="921" spans="1:2" x14ac:dyDescent="0.3">
      <c r="A921" s="12" t="s">
        <v>1635</v>
      </c>
      <c r="B921" s="13">
        <v>1</v>
      </c>
    </row>
    <row r="922" spans="1:2" x14ac:dyDescent="0.3">
      <c r="A922" s="14" t="s">
        <v>135</v>
      </c>
      <c r="B922" s="13">
        <v>1</v>
      </c>
    </row>
    <row r="923" spans="1:2" x14ac:dyDescent="0.3">
      <c r="A923" s="15" t="s">
        <v>32</v>
      </c>
      <c r="B923" s="13">
        <v>1</v>
      </c>
    </row>
    <row r="924" spans="1:2" x14ac:dyDescent="0.3">
      <c r="A924" s="12" t="s">
        <v>2204</v>
      </c>
      <c r="B924" s="13">
        <v>4</v>
      </c>
    </row>
    <row r="925" spans="1:2" x14ac:dyDescent="0.3">
      <c r="A925" s="14" t="s">
        <v>60</v>
      </c>
      <c r="B925" s="13">
        <v>4</v>
      </c>
    </row>
    <row r="926" spans="1:2" x14ac:dyDescent="0.3">
      <c r="A926" s="15" t="s">
        <v>32</v>
      </c>
      <c r="B926" s="13">
        <v>4</v>
      </c>
    </row>
    <row r="927" spans="1:2" x14ac:dyDescent="0.3">
      <c r="A927" s="12" t="s">
        <v>2167</v>
      </c>
      <c r="B927" s="13">
        <v>1</v>
      </c>
    </row>
    <row r="928" spans="1:2" x14ac:dyDescent="0.3">
      <c r="A928" s="14" t="s">
        <v>52</v>
      </c>
      <c r="B928" s="13">
        <v>1</v>
      </c>
    </row>
    <row r="929" spans="1:2" x14ac:dyDescent="0.3">
      <c r="A929" s="15" t="s">
        <v>32</v>
      </c>
      <c r="B929" s="13">
        <v>1</v>
      </c>
    </row>
    <row r="930" spans="1:2" x14ac:dyDescent="0.3">
      <c r="A930" s="12" t="s">
        <v>1575</v>
      </c>
      <c r="B930" s="13">
        <v>7</v>
      </c>
    </row>
    <row r="931" spans="1:2" x14ac:dyDescent="0.3">
      <c r="A931" s="14" t="s">
        <v>60</v>
      </c>
      <c r="B931" s="13">
        <v>5</v>
      </c>
    </row>
    <row r="932" spans="1:2" x14ac:dyDescent="0.3">
      <c r="A932" s="15" t="s">
        <v>32</v>
      </c>
      <c r="B932" s="13">
        <v>5</v>
      </c>
    </row>
    <row r="933" spans="1:2" x14ac:dyDescent="0.3">
      <c r="A933" s="14" t="s">
        <v>135</v>
      </c>
      <c r="B933" s="13">
        <v>2</v>
      </c>
    </row>
    <row r="934" spans="1:2" x14ac:dyDescent="0.3">
      <c r="A934" s="15" t="s">
        <v>32</v>
      </c>
      <c r="B934" s="13">
        <v>2</v>
      </c>
    </row>
    <row r="935" spans="1:2" x14ac:dyDescent="0.3">
      <c r="A935" s="12" t="s">
        <v>1881</v>
      </c>
      <c r="B935" s="13">
        <v>1</v>
      </c>
    </row>
    <row r="936" spans="1:2" x14ac:dyDescent="0.3">
      <c r="A936" s="14" t="s">
        <v>135</v>
      </c>
      <c r="B936" s="13">
        <v>1</v>
      </c>
    </row>
    <row r="937" spans="1:2" x14ac:dyDescent="0.3">
      <c r="A937" s="15" t="s">
        <v>32</v>
      </c>
      <c r="B937" s="13">
        <v>1</v>
      </c>
    </row>
    <row r="938" spans="1:2" x14ac:dyDescent="0.3">
      <c r="A938" s="12" t="s">
        <v>110</v>
      </c>
      <c r="B938" s="13">
        <v>2</v>
      </c>
    </row>
    <row r="939" spans="1:2" x14ac:dyDescent="0.3">
      <c r="A939" s="14" t="s">
        <v>33</v>
      </c>
      <c r="B939" s="13">
        <v>2</v>
      </c>
    </row>
    <row r="940" spans="1:2" x14ac:dyDescent="0.3">
      <c r="A940" s="15" t="s">
        <v>32</v>
      </c>
      <c r="B940" s="13">
        <v>2</v>
      </c>
    </row>
    <row r="941" spans="1:2" x14ac:dyDescent="0.3">
      <c r="A941" s="12" t="s">
        <v>2681</v>
      </c>
      <c r="B941" s="13">
        <v>1</v>
      </c>
    </row>
    <row r="942" spans="1:2" x14ac:dyDescent="0.3">
      <c r="A942" s="14" t="s">
        <v>52</v>
      </c>
      <c r="B942" s="13">
        <v>1</v>
      </c>
    </row>
    <row r="943" spans="1:2" x14ac:dyDescent="0.3">
      <c r="A943" s="15" t="s">
        <v>32</v>
      </c>
      <c r="B943" s="13">
        <v>1</v>
      </c>
    </row>
    <row r="944" spans="1:2" x14ac:dyDescent="0.3">
      <c r="A944" s="12" t="s">
        <v>1578</v>
      </c>
      <c r="B944" s="13">
        <v>2</v>
      </c>
    </row>
    <row r="945" spans="1:2" x14ac:dyDescent="0.3">
      <c r="A945" s="14" t="s">
        <v>135</v>
      </c>
      <c r="B945" s="13">
        <v>2</v>
      </c>
    </row>
    <row r="946" spans="1:2" x14ac:dyDescent="0.3">
      <c r="A946" s="15" t="s">
        <v>32</v>
      </c>
      <c r="B946" s="13">
        <v>2</v>
      </c>
    </row>
    <row r="947" spans="1:2" x14ac:dyDescent="0.3">
      <c r="A947" s="12" t="s">
        <v>969</v>
      </c>
      <c r="B947" s="13">
        <v>4</v>
      </c>
    </row>
    <row r="948" spans="1:2" x14ac:dyDescent="0.3">
      <c r="A948" s="14" t="s">
        <v>33</v>
      </c>
      <c r="B948" s="13">
        <v>4</v>
      </c>
    </row>
    <row r="949" spans="1:2" x14ac:dyDescent="0.3">
      <c r="A949" s="15" t="s">
        <v>32</v>
      </c>
      <c r="B949" s="13">
        <v>4</v>
      </c>
    </row>
    <row r="950" spans="1:2" x14ac:dyDescent="0.3">
      <c r="A950" s="12" t="s">
        <v>2425</v>
      </c>
      <c r="B950" s="13">
        <v>2</v>
      </c>
    </row>
    <row r="951" spans="1:2" x14ac:dyDescent="0.3">
      <c r="A951" s="14" t="s">
        <v>52</v>
      </c>
      <c r="B951" s="13">
        <v>2</v>
      </c>
    </row>
    <row r="952" spans="1:2" x14ac:dyDescent="0.3">
      <c r="A952" s="15" t="s">
        <v>32</v>
      </c>
      <c r="B952" s="13">
        <v>2</v>
      </c>
    </row>
    <row r="953" spans="1:2" x14ac:dyDescent="0.3">
      <c r="A953" s="12" t="s">
        <v>2662</v>
      </c>
      <c r="B953" s="13">
        <v>1</v>
      </c>
    </row>
    <row r="954" spans="1:2" x14ac:dyDescent="0.3">
      <c r="A954" s="14" t="s">
        <v>52</v>
      </c>
      <c r="B954" s="13">
        <v>1</v>
      </c>
    </row>
    <row r="955" spans="1:2" x14ac:dyDescent="0.3">
      <c r="A955" s="15" t="s">
        <v>32</v>
      </c>
      <c r="B955" s="13">
        <v>1</v>
      </c>
    </row>
    <row r="956" spans="1:2" x14ac:dyDescent="0.3">
      <c r="A956" s="12" t="s">
        <v>2787</v>
      </c>
      <c r="B956" s="13">
        <v>1</v>
      </c>
    </row>
    <row r="957" spans="1:2" x14ac:dyDescent="0.3">
      <c r="A957" s="14" t="s">
        <v>52</v>
      </c>
      <c r="B957" s="13">
        <v>1</v>
      </c>
    </row>
    <row r="958" spans="1:2" x14ac:dyDescent="0.3">
      <c r="A958" s="15" t="s">
        <v>32</v>
      </c>
      <c r="B958" s="13">
        <v>1</v>
      </c>
    </row>
    <row r="959" spans="1:2" x14ac:dyDescent="0.3">
      <c r="A959" s="12" t="s">
        <v>1373</v>
      </c>
      <c r="B959" s="13">
        <v>2</v>
      </c>
    </row>
    <row r="960" spans="1:2" x14ac:dyDescent="0.3">
      <c r="A960" s="14" t="s">
        <v>60</v>
      </c>
      <c r="B960" s="13">
        <v>2</v>
      </c>
    </row>
    <row r="961" spans="1:2" x14ac:dyDescent="0.3">
      <c r="A961" s="15" t="s">
        <v>32</v>
      </c>
      <c r="B961" s="13">
        <v>2</v>
      </c>
    </row>
    <row r="962" spans="1:2" x14ac:dyDescent="0.3">
      <c r="A962" s="12" t="s">
        <v>358</v>
      </c>
      <c r="B962" s="13">
        <v>1</v>
      </c>
    </row>
    <row r="963" spans="1:2" x14ac:dyDescent="0.3">
      <c r="A963" s="14" t="s">
        <v>52</v>
      </c>
      <c r="B963" s="13">
        <v>1</v>
      </c>
    </row>
    <row r="964" spans="1:2" x14ac:dyDescent="0.3">
      <c r="A964" s="15" t="s">
        <v>32</v>
      </c>
      <c r="B964" s="13">
        <v>1</v>
      </c>
    </row>
    <row r="965" spans="1:2" x14ac:dyDescent="0.3">
      <c r="A965" s="12" t="s">
        <v>2260</v>
      </c>
      <c r="B965" s="13">
        <v>1</v>
      </c>
    </row>
    <row r="966" spans="1:2" x14ac:dyDescent="0.3">
      <c r="A966" s="14" t="s">
        <v>60</v>
      </c>
      <c r="B966" s="13">
        <v>1</v>
      </c>
    </row>
    <row r="967" spans="1:2" x14ac:dyDescent="0.3">
      <c r="A967" s="15" t="s">
        <v>32</v>
      </c>
      <c r="B967" s="13">
        <v>1</v>
      </c>
    </row>
    <row r="968" spans="1:2" x14ac:dyDescent="0.3">
      <c r="A968" s="12" t="s">
        <v>571</v>
      </c>
      <c r="B968" s="13">
        <v>1</v>
      </c>
    </row>
    <row r="969" spans="1:2" x14ac:dyDescent="0.3">
      <c r="A969" s="14" t="s">
        <v>52</v>
      </c>
      <c r="B969" s="13">
        <v>1</v>
      </c>
    </row>
    <row r="970" spans="1:2" x14ac:dyDescent="0.3">
      <c r="A970" s="15" t="s">
        <v>32</v>
      </c>
      <c r="B970" s="13">
        <v>1</v>
      </c>
    </row>
    <row r="971" spans="1:2" x14ac:dyDescent="0.3">
      <c r="A971" s="12" t="s">
        <v>2157</v>
      </c>
      <c r="B971" s="13">
        <v>1</v>
      </c>
    </row>
    <row r="972" spans="1:2" x14ac:dyDescent="0.3">
      <c r="A972" s="14" t="s">
        <v>60</v>
      </c>
      <c r="B972" s="13">
        <v>1</v>
      </c>
    </row>
    <row r="973" spans="1:2" x14ac:dyDescent="0.3">
      <c r="A973" s="15" t="s">
        <v>32</v>
      </c>
      <c r="B973" s="13">
        <v>1</v>
      </c>
    </row>
    <row r="974" spans="1:2" x14ac:dyDescent="0.3">
      <c r="A974" s="12" t="s">
        <v>2160</v>
      </c>
      <c r="B974" s="13">
        <v>2</v>
      </c>
    </row>
    <row r="975" spans="1:2" x14ac:dyDescent="0.3">
      <c r="A975" s="14" t="s">
        <v>60</v>
      </c>
      <c r="B975" s="13">
        <v>2</v>
      </c>
    </row>
    <row r="976" spans="1:2" x14ac:dyDescent="0.3">
      <c r="A976" s="15" t="s">
        <v>32</v>
      </c>
      <c r="B976" s="13">
        <v>2</v>
      </c>
    </row>
    <row r="977" spans="1:2" x14ac:dyDescent="0.3">
      <c r="A977" s="12" t="s">
        <v>1694</v>
      </c>
      <c r="B977" s="13">
        <v>2</v>
      </c>
    </row>
    <row r="978" spans="1:2" x14ac:dyDescent="0.3">
      <c r="A978" s="14" t="s">
        <v>52</v>
      </c>
      <c r="B978" s="13">
        <v>2</v>
      </c>
    </row>
    <row r="979" spans="1:2" x14ac:dyDescent="0.3">
      <c r="A979" s="15" t="s">
        <v>32</v>
      </c>
      <c r="B979" s="13">
        <v>2</v>
      </c>
    </row>
    <row r="980" spans="1:2" x14ac:dyDescent="0.3">
      <c r="A980" s="12" t="s">
        <v>1745</v>
      </c>
      <c r="B980" s="13">
        <v>3</v>
      </c>
    </row>
    <row r="981" spans="1:2" x14ac:dyDescent="0.3">
      <c r="A981" s="14" t="s">
        <v>52</v>
      </c>
      <c r="B981" s="13">
        <v>3</v>
      </c>
    </row>
    <row r="982" spans="1:2" x14ac:dyDescent="0.3">
      <c r="A982" s="15" t="s">
        <v>32</v>
      </c>
      <c r="B982" s="13">
        <v>3</v>
      </c>
    </row>
    <row r="983" spans="1:2" x14ac:dyDescent="0.3">
      <c r="A983" s="12" t="s">
        <v>1968</v>
      </c>
      <c r="B983" s="13">
        <v>2</v>
      </c>
    </row>
    <row r="984" spans="1:2" x14ac:dyDescent="0.3">
      <c r="A984" s="14" t="s">
        <v>135</v>
      </c>
      <c r="B984" s="13">
        <v>2</v>
      </c>
    </row>
    <row r="985" spans="1:2" x14ac:dyDescent="0.3">
      <c r="A985" s="15" t="s">
        <v>32</v>
      </c>
      <c r="B985" s="13">
        <v>2</v>
      </c>
    </row>
    <row r="986" spans="1:2" x14ac:dyDescent="0.3">
      <c r="A986" s="12" t="s">
        <v>1637</v>
      </c>
      <c r="B986" s="13">
        <v>2</v>
      </c>
    </row>
    <row r="987" spans="1:2" x14ac:dyDescent="0.3">
      <c r="A987" s="14" t="s">
        <v>135</v>
      </c>
      <c r="B987" s="13">
        <v>2</v>
      </c>
    </row>
    <row r="988" spans="1:2" x14ac:dyDescent="0.3">
      <c r="A988" s="15" t="s">
        <v>32</v>
      </c>
      <c r="B988" s="13">
        <v>2</v>
      </c>
    </row>
    <row r="989" spans="1:2" x14ac:dyDescent="0.3">
      <c r="A989" s="12" t="s">
        <v>573</v>
      </c>
      <c r="B989" s="13">
        <v>1</v>
      </c>
    </row>
    <row r="990" spans="1:2" x14ac:dyDescent="0.3">
      <c r="A990" s="14" t="s">
        <v>52</v>
      </c>
      <c r="B990" s="13">
        <v>1</v>
      </c>
    </row>
    <row r="991" spans="1:2" x14ac:dyDescent="0.3">
      <c r="A991" s="15" t="s">
        <v>32</v>
      </c>
      <c r="B991" s="13">
        <v>1</v>
      </c>
    </row>
    <row r="992" spans="1:2" x14ac:dyDescent="0.3">
      <c r="A992" s="12" t="s">
        <v>2611</v>
      </c>
      <c r="B992" s="13">
        <v>3</v>
      </c>
    </row>
    <row r="993" spans="1:2" x14ac:dyDescent="0.3">
      <c r="A993" s="14" t="s">
        <v>60</v>
      </c>
      <c r="B993" s="13">
        <v>3</v>
      </c>
    </row>
    <row r="994" spans="1:2" x14ac:dyDescent="0.3">
      <c r="A994" s="15" t="s">
        <v>32</v>
      </c>
      <c r="B994" s="13">
        <v>3</v>
      </c>
    </row>
    <row r="995" spans="1:2" x14ac:dyDescent="0.3">
      <c r="A995" s="12" t="s">
        <v>2042</v>
      </c>
      <c r="B995" s="13">
        <v>1</v>
      </c>
    </row>
    <row r="996" spans="1:2" x14ac:dyDescent="0.3">
      <c r="A996" s="14" t="s">
        <v>60</v>
      </c>
      <c r="B996" s="13">
        <v>1</v>
      </c>
    </row>
    <row r="997" spans="1:2" x14ac:dyDescent="0.3">
      <c r="A997" s="15" t="s">
        <v>32</v>
      </c>
      <c r="B997" s="13">
        <v>1</v>
      </c>
    </row>
    <row r="998" spans="1:2" x14ac:dyDescent="0.3">
      <c r="A998" s="12" t="s">
        <v>82</v>
      </c>
      <c r="B998" s="13">
        <v>1</v>
      </c>
    </row>
    <row r="999" spans="1:2" x14ac:dyDescent="0.3">
      <c r="A999" s="14" t="s">
        <v>33</v>
      </c>
      <c r="B999" s="13">
        <v>1</v>
      </c>
    </row>
    <row r="1000" spans="1:2" x14ac:dyDescent="0.3">
      <c r="A1000" s="15" t="s">
        <v>32</v>
      </c>
      <c r="B1000" s="13">
        <v>1</v>
      </c>
    </row>
    <row r="1001" spans="1:2" x14ac:dyDescent="0.3">
      <c r="A1001" s="12" t="s">
        <v>1747</v>
      </c>
      <c r="B1001" s="13">
        <v>1</v>
      </c>
    </row>
    <row r="1002" spans="1:2" x14ac:dyDescent="0.3">
      <c r="A1002" s="14" t="s">
        <v>52</v>
      </c>
      <c r="B1002" s="13">
        <v>1</v>
      </c>
    </row>
    <row r="1003" spans="1:2" x14ac:dyDescent="0.3">
      <c r="A1003" s="15" t="s">
        <v>32</v>
      </c>
      <c r="B1003" s="13">
        <v>1</v>
      </c>
    </row>
    <row r="1004" spans="1:2" x14ac:dyDescent="0.3">
      <c r="A1004" s="12" t="s">
        <v>674</v>
      </c>
      <c r="B1004" s="13">
        <v>3</v>
      </c>
    </row>
    <row r="1005" spans="1:2" x14ac:dyDescent="0.3">
      <c r="A1005" s="14" t="s">
        <v>135</v>
      </c>
      <c r="B1005" s="13">
        <v>2</v>
      </c>
    </row>
    <row r="1006" spans="1:2" x14ac:dyDescent="0.3">
      <c r="A1006" s="15" t="s">
        <v>32</v>
      </c>
      <c r="B1006" s="13">
        <v>2</v>
      </c>
    </row>
    <row r="1007" spans="1:2" x14ac:dyDescent="0.3">
      <c r="A1007" s="14" t="s">
        <v>33</v>
      </c>
      <c r="B1007" s="13">
        <v>1</v>
      </c>
    </row>
    <row r="1008" spans="1:2" x14ac:dyDescent="0.3">
      <c r="A1008" s="15" t="s">
        <v>32</v>
      </c>
      <c r="B1008" s="13">
        <v>1</v>
      </c>
    </row>
    <row r="1009" spans="1:2" x14ac:dyDescent="0.3">
      <c r="A1009" s="12" t="s">
        <v>2893</v>
      </c>
      <c r="B1009" s="13">
        <v>5</v>
      </c>
    </row>
    <row r="1010" spans="1:2" x14ac:dyDescent="0.3">
      <c r="A1010" s="14" t="s">
        <v>135</v>
      </c>
      <c r="B1010" s="13">
        <v>5</v>
      </c>
    </row>
    <row r="1011" spans="1:2" x14ac:dyDescent="0.3">
      <c r="A1011" s="15" t="s">
        <v>32</v>
      </c>
      <c r="B1011" s="13">
        <v>5</v>
      </c>
    </row>
    <row r="1012" spans="1:2" x14ac:dyDescent="0.3">
      <c r="A1012" s="12" t="s">
        <v>2938</v>
      </c>
      <c r="B1012" s="13">
        <v>2</v>
      </c>
    </row>
    <row r="1013" spans="1:2" x14ac:dyDescent="0.3">
      <c r="A1013" s="14" t="s">
        <v>135</v>
      </c>
      <c r="B1013" s="13">
        <v>2</v>
      </c>
    </row>
    <row r="1014" spans="1:2" x14ac:dyDescent="0.3">
      <c r="A1014" s="15" t="s">
        <v>32</v>
      </c>
      <c r="B1014" s="13">
        <v>2</v>
      </c>
    </row>
    <row r="1015" spans="1:2" x14ac:dyDescent="0.3">
      <c r="A1015" s="12" t="s">
        <v>973</v>
      </c>
      <c r="B1015" s="13">
        <v>1</v>
      </c>
    </row>
    <row r="1016" spans="1:2" x14ac:dyDescent="0.3">
      <c r="A1016" s="14" t="s">
        <v>33</v>
      </c>
      <c r="B1016" s="13">
        <v>1</v>
      </c>
    </row>
    <row r="1017" spans="1:2" x14ac:dyDescent="0.3">
      <c r="A1017" s="15" t="s">
        <v>32</v>
      </c>
      <c r="B1017" s="13">
        <v>1</v>
      </c>
    </row>
    <row r="1018" spans="1:2" x14ac:dyDescent="0.3">
      <c r="A1018" s="12" t="s">
        <v>2621</v>
      </c>
      <c r="B1018" s="13">
        <v>2</v>
      </c>
    </row>
    <row r="1019" spans="1:2" x14ac:dyDescent="0.3">
      <c r="A1019" s="14" t="s">
        <v>135</v>
      </c>
      <c r="B1019" s="13">
        <v>2</v>
      </c>
    </row>
    <row r="1020" spans="1:2" x14ac:dyDescent="0.3">
      <c r="A1020" s="15" t="s">
        <v>32</v>
      </c>
      <c r="B1020" s="13">
        <v>2</v>
      </c>
    </row>
    <row r="1021" spans="1:2" x14ac:dyDescent="0.3">
      <c r="A1021" s="12" t="s">
        <v>1973</v>
      </c>
      <c r="B1021" s="13">
        <v>1</v>
      </c>
    </row>
    <row r="1022" spans="1:2" x14ac:dyDescent="0.3">
      <c r="A1022" s="14" t="s">
        <v>135</v>
      </c>
      <c r="B1022" s="13">
        <v>1</v>
      </c>
    </row>
    <row r="1023" spans="1:2" x14ac:dyDescent="0.3">
      <c r="A1023" s="15" t="s">
        <v>32</v>
      </c>
      <c r="B1023" s="13">
        <v>1</v>
      </c>
    </row>
    <row r="1024" spans="1:2" x14ac:dyDescent="0.3">
      <c r="A1024" s="12" t="s">
        <v>1975</v>
      </c>
      <c r="B1024" s="13">
        <v>3</v>
      </c>
    </row>
    <row r="1025" spans="1:2" x14ac:dyDescent="0.3">
      <c r="A1025" s="14" t="s">
        <v>135</v>
      </c>
      <c r="B1025" s="13">
        <v>3</v>
      </c>
    </row>
    <row r="1026" spans="1:2" x14ac:dyDescent="0.3">
      <c r="A1026" s="15" t="s">
        <v>32</v>
      </c>
      <c r="B1026" s="13">
        <v>3</v>
      </c>
    </row>
    <row r="1027" spans="1:2" x14ac:dyDescent="0.3">
      <c r="A1027" s="12" t="s">
        <v>1622</v>
      </c>
      <c r="B1027" s="13">
        <v>2</v>
      </c>
    </row>
    <row r="1028" spans="1:2" x14ac:dyDescent="0.3">
      <c r="A1028" s="14" t="s">
        <v>60</v>
      </c>
      <c r="B1028" s="13">
        <v>2</v>
      </c>
    </row>
    <row r="1029" spans="1:2" x14ac:dyDescent="0.3">
      <c r="A1029" s="15" t="s">
        <v>32</v>
      </c>
      <c r="B1029" s="13">
        <v>2</v>
      </c>
    </row>
    <row r="1030" spans="1:2" x14ac:dyDescent="0.3">
      <c r="A1030" s="12" t="s">
        <v>1071</v>
      </c>
      <c r="B1030" s="13">
        <v>2</v>
      </c>
    </row>
    <row r="1031" spans="1:2" x14ac:dyDescent="0.3">
      <c r="A1031" s="14" t="s">
        <v>60</v>
      </c>
      <c r="B1031" s="13">
        <v>2</v>
      </c>
    </row>
    <row r="1032" spans="1:2" x14ac:dyDescent="0.3">
      <c r="A1032" s="15" t="s">
        <v>32</v>
      </c>
      <c r="B1032" s="13">
        <v>2</v>
      </c>
    </row>
    <row r="1033" spans="1:2" x14ac:dyDescent="0.3">
      <c r="A1033" s="12" t="s">
        <v>355</v>
      </c>
      <c r="B1033" s="13">
        <v>1</v>
      </c>
    </row>
    <row r="1034" spans="1:2" x14ac:dyDescent="0.3">
      <c r="A1034" s="14" t="s">
        <v>33</v>
      </c>
      <c r="B1034" s="13">
        <v>1</v>
      </c>
    </row>
    <row r="1035" spans="1:2" x14ac:dyDescent="0.3">
      <c r="A1035" s="15" t="s">
        <v>32</v>
      </c>
      <c r="B1035" s="13">
        <v>1</v>
      </c>
    </row>
    <row r="1036" spans="1:2" x14ac:dyDescent="0.3">
      <c r="A1036" s="12" t="s">
        <v>1733</v>
      </c>
      <c r="B1036" s="13">
        <v>5</v>
      </c>
    </row>
    <row r="1037" spans="1:2" x14ac:dyDescent="0.3">
      <c r="A1037" s="14" t="s">
        <v>52</v>
      </c>
      <c r="B1037" s="13">
        <v>5</v>
      </c>
    </row>
    <row r="1038" spans="1:2" x14ac:dyDescent="0.3">
      <c r="A1038" s="15" t="s">
        <v>32</v>
      </c>
      <c r="B1038" s="13">
        <v>5</v>
      </c>
    </row>
    <row r="1039" spans="1:2" x14ac:dyDescent="0.3">
      <c r="A1039" s="12" t="s">
        <v>932</v>
      </c>
      <c r="B1039" s="13">
        <v>8</v>
      </c>
    </row>
    <row r="1040" spans="1:2" x14ac:dyDescent="0.3">
      <c r="A1040" s="14" t="s">
        <v>135</v>
      </c>
      <c r="B1040" s="13">
        <v>8</v>
      </c>
    </row>
    <row r="1041" spans="1:2" x14ac:dyDescent="0.3">
      <c r="A1041" s="15" t="s">
        <v>32</v>
      </c>
      <c r="B1041" s="13">
        <v>8</v>
      </c>
    </row>
    <row r="1042" spans="1:2" x14ac:dyDescent="0.3">
      <c r="A1042" s="12" t="s">
        <v>2122</v>
      </c>
      <c r="B1042" s="13">
        <v>1</v>
      </c>
    </row>
    <row r="1043" spans="1:2" x14ac:dyDescent="0.3">
      <c r="A1043" s="14" t="s">
        <v>33</v>
      </c>
      <c r="B1043" s="13">
        <v>1</v>
      </c>
    </row>
    <row r="1044" spans="1:2" x14ac:dyDescent="0.3">
      <c r="A1044" s="15" t="s">
        <v>32</v>
      </c>
      <c r="B1044" s="13">
        <v>1</v>
      </c>
    </row>
    <row r="1045" spans="1:2" x14ac:dyDescent="0.3">
      <c r="A1045" s="12" t="s">
        <v>1932</v>
      </c>
      <c r="B1045" s="13">
        <v>5</v>
      </c>
    </row>
    <row r="1046" spans="1:2" x14ac:dyDescent="0.3">
      <c r="A1046" s="14" t="s">
        <v>33</v>
      </c>
      <c r="B1046" s="13">
        <v>5</v>
      </c>
    </row>
    <row r="1047" spans="1:2" x14ac:dyDescent="0.3">
      <c r="A1047" s="15" t="s">
        <v>32</v>
      </c>
      <c r="B1047" s="13">
        <v>5</v>
      </c>
    </row>
    <row r="1048" spans="1:2" x14ac:dyDescent="0.3">
      <c r="A1048" s="12" t="s">
        <v>2412</v>
      </c>
      <c r="B1048" s="13">
        <v>2</v>
      </c>
    </row>
    <row r="1049" spans="1:2" x14ac:dyDescent="0.3">
      <c r="A1049" s="14" t="s">
        <v>60</v>
      </c>
      <c r="B1049" s="13">
        <v>2</v>
      </c>
    </row>
    <row r="1050" spans="1:2" x14ac:dyDescent="0.3">
      <c r="A1050" s="15" t="s">
        <v>32</v>
      </c>
      <c r="B1050" s="13">
        <v>2</v>
      </c>
    </row>
    <row r="1051" spans="1:2" x14ac:dyDescent="0.3">
      <c r="A1051" s="12" t="s">
        <v>2698</v>
      </c>
      <c r="B1051" s="13">
        <v>3</v>
      </c>
    </row>
    <row r="1052" spans="1:2" x14ac:dyDescent="0.3">
      <c r="A1052" s="14" t="s">
        <v>135</v>
      </c>
      <c r="B1052" s="13">
        <v>3</v>
      </c>
    </row>
    <row r="1053" spans="1:2" x14ac:dyDescent="0.3">
      <c r="A1053" s="15" t="s">
        <v>32</v>
      </c>
      <c r="B1053" s="13">
        <v>3</v>
      </c>
    </row>
    <row r="1054" spans="1:2" x14ac:dyDescent="0.3">
      <c r="A1054" s="12" t="s">
        <v>2303</v>
      </c>
      <c r="B1054" s="13">
        <v>1</v>
      </c>
    </row>
    <row r="1055" spans="1:2" x14ac:dyDescent="0.3">
      <c r="A1055" s="14" t="s">
        <v>135</v>
      </c>
      <c r="B1055" s="13">
        <v>1</v>
      </c>
    </row>
    <row r="1056" spans="1:2" x14ac:dyDescent="0.3">
      <c r="A1056" s="15" t="s">
        <v>32</v>
      </c>
      <c r="B1056" s="13">
        <v>1</v>
      </c>
    </row>
    <row r="1057" spans="1:2" x14ac:dyDescent="0.3">
      <c r="A1057" s="12" t="s">
        <v>1550</v>
      </c>
      <c r="B1057" s="13">
        <v>1</v>
      </c>
    </row>
    <row r="1058" spans="1:2" x14ac:dyDescent="0.3">
      <c r="A1058" s="14" t="s">
        <v>60</v>
      </c>
      <c r="B1058" s="13">
        <v>1</v>
      </c>
    </row>
    <row r="1059" spans="1:2" x14ac:dyDescent="0.3">
      <c r="A1059" s="15" t="s">
        <v>32</v>
      </c>
      <c r="B1059" s="13">
        <v>1</v>
      </c>
    </row>
    <row r="1060" spans="1:2" x14ac:dyDescent="0.3">
      <c r="A1060" s="12" t="s">
        <v>1619</v>
      </c>
      <c r="B1060" s="13">
        <v>1</v>
      </c>
    </row>
    <row r="1061" spans="1:2" x14ac:dyDescent="0.3">
      <c r="A1061" s="14" t="s">
        <v>52</v>
      </c>
      <c r="B1061" s="13">
        <v>1</v>
      </c>
    </row>
    <row r="1062" spans="1:2" x14ac:dyDescent="0.3">
      <c r="A1062" s="15" t="s">
        <v>32</v>
      </c>
      <c r="B1062" s="13">
        <v>1</v>
      </c>
    </row>
    <row r="1063" spans="1:2" x14ac:dyDescent="0.3">
      <c r="A1063" s="12" t="s">
        <v>1640</v>
      </c>
      <c r="B1063" s="13">
        <v>1</v>
      </c>
    </row>
    <row r="1064" spans="1:2" x14ac:dyDescent="0.3">
      <c r="A1064" s="14" t="s">
        <v>135</v>
      </c>
      <c r="B1064" s="13">
        <v>1</v>
      </c>
    </row>
    <row r="1065" spans="1:2" x14ac:dyDescent="0.3">
      <c r="A1065" s="15" t="s">
        <v>32</v>
      </c>
      <c r="B1065" s="13">
        <v>1</v>
      </c>
    </row>
    <row r="1066" spans="1:2" x14ac:dyDescent="0.3">
      <c r="A1066" s="12" t="s">
        <v>1702</v>
      </c>
      <c r="B1066" s="13">
        <v>1</v>
      </c>
    </row>
    <row r="1067" spans="1:2" x14ac:dyDescent="0.3">
      <c r="A1067" s="14" t="s">
        <v>135</v>
      </c>
      <c r="B1067" s="13">
        <v>1</v>
      </c>
    </row>
    <row r="1068" spans="1:2" x14ac:dyDescent="0.3">
      <c r="A1068" s="15" t="s">
        <v>32</v>
      </c>
      <c r="B1068" s="13">
        <v>1</v>
      </c>
    </row>
    <row r="1069" spans="1:2" x14ac:dyDescent="0.3">
      <c r="A1069" s="12" t="s">
        <v>2163</v>
      </c>
      <c r="B1069" s="13">
        <v>4</v>
      </c>
    </row>
    <row r="1070" spans="1:2" x14ac:dyDescent="0.3">
      <c r="A1070" s="14" t="s">
        <v>60</v>
      </c>
      <c r="B1070" s="13">
        <v>4</v>
      </c>
    </row>
    <row r="1071" spans="1:2" x14ac:dyDescent="0.3">
      <c r="A1071" s="15" t="s">
        <v>32</v>
      </c>
      <c r="B1071" s="13">
        <v>4</v>
      </c>
    </row>
    <row r="1072" spans="1:2" x14ac:dyDescent="0.3">
      <c r="A1072" s="12" t="s">
        <v>2907</v>
      </c>
      <c r="B1072" s="13">
        <v>1</v>
      </c>
    </row>
    <row r="1073" spans="1:2" x14ac:dyDescent="0.3">
      <c r="A1073" s="14" t="s">
        <v>52</v>
      </c>
      <c r="B1073" s="13">
        <v>1</v>
      </c>
    </row>
    <row r="1074" spans="1:2" x14ac:dyDescent="0.3">
      <c r="A1074" s="15" t="s">
        <v>32</v>
      </c>
      <c r="B1074" s="13">
        <v>1</v>
      </c>
    </row>
    <row r="1075" spans="1:2" x14ac:dyDescent="0.3">
      <c r="A1075" s="12" t="s">
        <v>1600</v>
      </c>
      <c r="B1075" s="13">
        <v>3</v>
      </c>
    </row>
    <row r="1076" spans="1:2" x14ac:dyDescent="0.3">
      <c r="A1076" s="14" t="s">
        <v>52</v>
      </c>
      <c r="B1076" s="13">
        <v>3</v>
      </c>
    </row>
    <row r="1077" spans="1:2" x14ac:dyDescent="0.3">
      <c r="A1077" s="15" t="s">
        <v>32</v>
      </c>
      <c r="B1077" s="13">
        <v>3</v>
      </c>
    </row>
    <row r="1078" spans="1:2" x14ac:dyDescent="0.3">
      <c r="A1078" s="12" t="s">
        <v>1282</v>
      </c>
      <c r="B1078" s="13">
        <v>4</v>
      </c>
    </row>
    <row r="1079" spans="1:2" x14ac:dyDescent="0.3">
      <c r="A1079" s="14" t="s">
        <v>33</v>
      </c>
      <c r="B1079" s="13">
        <v>4</v>
      </c>
    </row>
    <row r="1080" spans="1:2" x14ac:dyDescent="0.3">
      <c r="A1080" s="15" t="s">
        <v>32</v>
      </c>
      <c r="B1080" s="13">
        <v>4</v>
      </c>
    </row>
    <row r="1081" spans="1:2" x14ac:dyDescent="0.3">
      <c r="A1081" s="12" t="s">
        <v>2272</v>
      </c>
      <c r="B1081" s="13">
        <v>2</v>
      </c>
    </row>
    <row r="1082" spans="1:2" x14ac:dyDescent="0.3">
      <c r="A1082" s="14" t="s">
        <v>60</v>
      </c>
      <c r="B1082" s="13">
        <v>2</v>
      </c>
    </row>
    <row r="1083" spans="1:2" x14ac:dyDescent="0.3">
      <c r="A1083" s="15" t="s">
        <v>32</v>
      </c>
      <c r="B1083" s="13">
        <v>2</v>
      </c>
    </row>
    <row r="1084" spans="1:2" x14ac:dyDescent="0.3">
      <c r="A1084" s="12" t="s">
        <v>2275</v>
      </c>
      <c r="B1084" s="13">
        <v>1</v>
      </c>
    </row>
    <row r="1085" spans="1:2" x14ac:dyDescent="0.3">
      <c r="A1085" s="14" t="s">
        <v>60</v>
      </c>
      <c r="B1085" s="13">
        <v>1</v>
      </c>
    </row>
    <row r="1086" spans="1:2" x14ac:dyDescent="0.3">
      <c r="A1086" s="15" t="s">
        <v>32</v>
      </c>
      <c r="B1086" s="13">
        <v>1</v>
      </c>
    </row>
    <row r="1087" spans="1:2" x14ac:dyDescent="0.3">
      <c r="A1087" s="12" t="s">
        <v>2749</v>
      </c>
      <c r="B1087" s="13">
        <v>1</v>
      </c>
    </row>
    <row r="1088" spans="1:2" x14ac:dyDescent="0.3">
      <c r="A1088" s="14" t="s">
        <v>60</v>
      </c>
      <c r="B1088" s="13">
        <v>1</v>
      </c>
    </row>
    <row r="1089" spans="1:2" x14ac:dyDescent="0.3">
      <c r="A1089" s="15" t="s">
        <v>32</v>
      </c>
      <c r="B1089" s="13">
        <v>1</v>
      </c>
    </row>
    <row r="1090" spans="1:2" x14ac:dyDescent="0.3">
      <c r="A1090" s="12" t="s">
        <v>2728</v>
      </c>
      <c r="B1090" s="13">
        <v>2</v>
      </c>
    </row>
    <row r="1091" spans="1:2" x14ac:dyDescent="0.3">
      <c r="A1091" s="14" t="s">
        <v>33</v>
      </c>
      <c r="B1091" s="13">
        <v>2</v>
      </c>
    </row>
    <row r="1092" spans="1:2" x14ac:dyDescent="0.3">
      <c r="A1092" s="15" t="s">
        <v>32</v>
      </c>
      <c r="B1092" s="13">
        <v>2</v>
      </c>
    </row>
    <row r="1093" spans="1:2" x14ac:dyDescent="0.3">
      <c r="A1093" s="12" t="s">
        <v>1291</v>
      </c>
      <c r="B1093" s="13">
        <v>1</v>
      </c>
    </row>
    <row r="1094" spans="1:2" x14ac:dyDescent="0.3">
      <c r="A1094" s="14" t="s">
        <v>135</v>
      </c>
      <c r="B1094" s="13">
        <v>1</v>
      </c>
    </row>
    <row r="1095" spans="1:2" x14ac:dyDescent="0.3">
      <c r="A1095" s="15" t="s">
        <v>32</v>
      </c>
      <c r="B1095" s="13">
        <v>1</v>
      </c>
    </row>
    <row r="1096" spans="1:2" x14ac:dyDescent="0.3">
      <c r="A1096" s="12" t="s">
        <v>2081</v>
      </c>
      <c r="B1096" s="13">
        <v>1</v>
      </c>
    </row>
    <row r="1097" spans="1:2" x14ac:dyDescent="0.3">
      <c r="A1097" s="14" t="s">
        <v>60</v>
      </c>
      <c r="B1097" s="13">
        <v>1</v>
      </c>
    </row>
    <row r="1098" spans="1:2" x14ac:dyDescent="0.3">
      <c r="A1098" s="15" t="s">
        <v>32</v>
      </c>
      <c r="B1098" s="13">
        <v>1</v>
      </c>
    </row>
    <row r="1099" spans="1:2" x14ac:dyDescent="0.3">
      <c r="A1099" s="12" t="s">
        <v>1985</v>
      </c>
      <c r="B1099" s="13">
        <v>3</v>
      </c>
    </row>
    <row r="1100" spans="1:2" x14ac:dyDescent="0.3">
      <c r="A1100" s="14" t="s">
        <v>135</v>
      </c>
      <c r="B1100" s="13">
        <v>3</v>
      </c>
    </row>
    <row r="1101" spans="1:2" x14ac:dyDescent="0.3">
      <c r="A1101" s="15" t="s">
        <v>32</v>
      </c>
      <c r="B1101" s="13">
        <v>3</v>
      </c>
    </row>
    <row r="1102" spans="1:2" x14ac:dyDescent="0.3">
      <c r="A1102" s="12" t="s">
        <v>1473</v>
      </c>
      <c r="B1102" s="13">
        <v>4</v>
      </c>
    </row>
    <row r="1103" spans="1:2" x14ac:dyDescent="0.3">
      <c r="A1103" s="14" t="s">
        <v>60</v>
      </c>
      <c r="B1103" s="13">
        <v>4</v>
      </c>
    </row>
    <row r="1104" spans="1:2" x14ac:dyDescent="0.3">
      <c r="A1104" s="15" t="s">
        <v>32</v>
      </c>
      <c r="B1104" s="13">
        <v>4</v>
      </c>
    </row>
    <row r="1105" spans="1:2" x14ac:dyDescent="0.3">
      <c r="A1105" s="12" t="s">
        <v>2415</v>
      </c>
      <c r="B1105" s="13">
        <v>1</v>
      </c>
    </row>
    <row r="1106" spans="1:2" x14ac:dyDescent="0.3">
      <c r="A1106" s="14" t="s">
        <v>60</v>
      </c>
      <c r="B1106" s="13">
        <v>1</v>
      </c>
    </row>
    <row r="1107" spans="1:2" x14ac:dyDescent="0.3">
      <c r="A1107" s="15" t="s">
        <v>32</v>
      </c>
      <c r="B1107" s="13">
        <v>1</v>
      </c>
    </row>
    <row r="1108" spans="1:2" x14ac:dyDescent="0.3">
      <c r="A1108" s="12" t="s">
        <v>2592</v>
      </c>
      <c r="B1108" s="13">
        <v>2</v>
      </c>
    </row>
    <row r="1109" spans="1:2" x14ac:dyDescent="0.3">
      <c r="A1109" s="14" t="s">
        <v>60</v>
      </c>
      <c r="B1109" s="13">
        <v>2</v>
      </c>
    </row>
    <row r="1110" spans="1:2" x14ac:dyDescent="0.3">
      <c r="A1110" s="15" t="s">
        <v>32</v>
      </c>
      <c r="B1110" s="13">
        <v>2</v>
      </c>
    </row>
    <row r="1111" spans="1:2" x14ac:dyDescent="0.3">
      <c r="A1111" s="12" t="s">
        <v>2277</v>
      </c>
      <c r="B1111" s="13">
        <v>3</v>
      </c>
    </row>
    <row r="1112" spans="1:2" x14ac:dyDescent="0.3">
      <c r="A1112" s="14" t="s">
        <v>60</v>
      </c>
      <c r="B1112" s="13">
        <v>3</v>
      </c>
    </row>
    <row r="1113" spans="1:2" x14ac:dyDescent="0.3">
      <c r="A1113" s="15" t="s">
        <v>32</v>
      </c>
      <c r="B1113" s="13">
        <v>3</v>
      </c>
    </row>
    <row r="1114" spans="1:2" x14ac:dyDescent="0.3">
      <c r="A1114" s="12" t="s">
        <v>2427</v>
      </c>
      <c r="B1114" s="13">
        <v>1</v>
      </c>
    </row>
    <row r="1115" spans="1:2" x14ac:dyDescent="0.3">
      <c r="A1115" s="14" t="s">
        <v>52</v>
      </c>
      <c r="B1115" s="13">
        <v>1</v>
      </c>
    </row>
    <row r="1116" spans="1:2" x14ac:dyDescent="0.3">
      <c r="A1116" s="15" t="s">
        <v>32</v>
      </c>
      <c r="B1116" s="13">
        <v>1</v>
      </c>
    </row>
    <row r="1117" spans="1:2" x14ac:dyDescent="0.3">
      <c r="A1117" s="12" t="s">
        <v>2003</v>
      </c>
      <c r="B1117" s="13">
        <v>1</v>
      </c>
    </row>
    <row r="1118" spans="1:2" x14ac:dyDescent="0.3">
      <c r="A1118" s="14" t="s">
        <v>52</v>
      </c>
      <c r="B1118" s="13">
        <v>1</v>
      </c>
    </row>
    <row r="1119" spans="1:2" x14ac:dyDescent="0.3">
      <c r="A1119" s="15" t="s">
        <v>32</v>
      </c>
      <c r="B1119" s="13">
        <v>1</v>
      </c>
    </row>
    <row r="1120" spans="1:2" x14ac:dyDescent="0.3">
      <c r="A1120" s="12" t="s">
        <v>1643</v>
      </c>
      <c r="B1120" s="13">
        <v>3</v>
      </c>
    </row>
    <row r="1121" spans="1:2" x14ac:dyDescent="0.3">
      <c r="A1121" s="14" t="s">
        <v>135</v>
      </c>
      <c r="B1121" s="13">
        <v>3</v>
      </c>
    </row>
    <row r="1122" spans="1:2" x14ac:dyDescent="0.3">
      <c r="A1122" s="15" t="s">
        <v>32</v>
      </c>
      <c r="B1122" s="13">
        <v>3</v>
      </c>
    </row>
    <row r="1123" spans="1:2" x14ac:dyDescent="0.3">
      <c r="A1123" s="12" t="s">
        <v>2861</v>
      </c>
      <c r="B1123" s="13">
        <v>3</v>
      </c>
    </row>
    <row r="1124" spans="1:2" x14ac:dyDescent="0.3">
      <c r="A1124" s="14" t="s">
        <v>135</v>
      </c>
      <c r="B1124" s="13">
        <v>3</v>
      </c>
    </row>
    <row r="1125" spans="1:2" x14ac:dyDescent="0.3">
      <c r="A1125" s="15" t="s">
        <v>32</v>
      </c>
      <c r="B1125" s="13">
        <v>3</v>
      </c>
    </row>
    <row r="1126" spans="1:2" x14ac:dyDescent="0.3">
      <c r="A1126" s="12" t="s">
        <v>2089</v>
      </c>
      <c r="B1126" s="13">
        <v>3</v>
      </c>
    </row>
    <row r="1127" spans="1:2" x14ac:dyDescent="0.3">
      <c r="A1127" s="14" t="s">
        <v>52</v>
      </c>
      <c r="B1127" s="13">
        <v>3</v>
      </c>
    </row>
    <row r="1128" spans="1:2" x14ac:dyDescent="0.3">
      <c r="A1128" s="15" t="s">
        <v>32</v>
      </c>
      <c r="B1128" s="13">
        <v>3</v>
      </c>
    </row>
    <row r="1129" spans="1:2" x14ac:dyDescent="0.3">
      <c r="A1129" s="12" t="s">
        <v>2301</v>
      </c>
      <c r="B1129" s="13">
        <v>1</v>
      </c>
    </row>
    <row r="1130" spans="1:2" x14ac:dyDescent="0.3">
      <c r="A1130" s="14" t="s">
        <v>60</v>
      </c>
      <c r="B1130" s="13">
        <v>1</v>
      </c>
    </row>
    <row r="1131" spans="1:2" x14ac:dyDescent="0.3">
      <c r="A1131" s="15" t="s">
        <v>32</v>
      </c>
      <c r="B1131" s="13">
        <v>1</v>
      </c>
    </row>
    <row r="1132" spans="1:2" x14ac:dyDescent="0.3">
      <c r="A1132" s="12" t="s">
        <v>1487</v>
      </c>
      <c r="B1132" s="13">
        <v>3</v>
      </c>
    </row>
    <row r="1133" spans="1:2" x14ac:dyDescent="0.3">
      <c r="A1133" s="14" t="s">
        <v>60</v>
      </c>
      <c r="B1133" s="13">
        <v>3</v>
      </c>
    </row>
    <row r="1134" spans="1:2" x14ac:dyDescent="0.3">
      <c r="A1134" s="15" t="s">
        <v>32</v>
      </c>
      <c r="B1134" s="13">
        <v>3</v>
      </c>
    </row>
    <row r="1135" spans="1:2" x14ac:dyDescent="0.3">
      <c r="A1135" s="12" t="s">
        <v>2325</v>
      </c>
      <c r="B1135" s="13">
        <v>1</v>
      </c>
    </row>
    <row r="1136" spans="1:2" x14ac:dyDescent="0.3">
      <c r="A1136" s="14" t="s">
        <v>60</v>
      </c>
      <c r="B1136" s="13">
        <v>1</v>
      </c>
    </row>
    <row r="1137" spans="1:2" x14ac:dyDescent="0.3">
      <c r="A1137" s="15" t="s">
        <v>32</v>
      </c>
      <c r="B1137" s="13">
        <v>1</v>
      </c>
    </row>
    <row r="1138" spans="1:2" x14ac:dyDescent="0.3">
      <c r="A1138" s="12" t="s">
        <v>1728</v>
      </c>
      <c r="B1138" s="13">
        <v>1</v>
      </c>
    </row>
    <row r="1139" spans="1:2" x14ac:dyDescent="0.3">
      <c r="A1139" s="14" t="s">
        <v>135</v>
      </c>
      <c r="B1139" s="13">
        <v>1</v>
      </c>
    </row>
    <row r="1140" spans="1:2" x14ac:dyDescent="0.3">
      <c r="A1140" s="15" t="s">
        <v>32</v>
      </c>
      <c r="B1140" s="13">
        <v>1</v>
      </c>
    </row>
    <row r="1141" spans="1:2" x14ac:dyDescent="0.3">
      <c r="A1141" s="12" t="s">
        <v>2143</v>
      </c>
      <c r="B1141" s="13">
        <v>1</v>
      </c>
    </row>
    <row r="1142" spans="1:2" x14ac:dyDescent="0.3">
      <c r="A1142" s="14" t="s">
        <v>60</v>
      </c>
      <c r="B1142" s="13">
        <v>1</v>
      </c>
    </row>
    <row r="1143" spans="1:2" x14ac:dyDescent="0.3">
      <c r="A1143" s="15" t="s">
        <v>32</v>
      </c>
      <c r="B1143" s="13">
        <v>1</v>
      </c>
    </row>
    <row r="1144" spans="1:2" x14ac:dyDescent="0.3">
      <c r="A1144" s="12" t="s">
        <v>2863</v>
      </c>
      <c r="B1144" s="13">
        <v>2</v>
      </c>
    </row>
    <row r="1145" spans="1:2" x14ac:dyDescent="0.3">
      <c r="A1145" s="14" t="s">
        <v>135</v>
      </c>
      <c r="B1145" s="13">
        <v>2</v>
      </c>
    </row>
    <row r="1146" spans="1:2" x14ac:dyDescent="0.3">
      <c r="A1146" s="15" t="s">
        <v>32</v>
      </c>
      <c r="B1146" s="13">
        <v>2</v>
      </c>
    </row>
    <row r="1147" spans="1:2" x14ac:dyDescent="0.3">
      <c r="A1147" s="12" t="s">
        <v>2507</v>
      </c>
      <c r="B1147" s="13">
        <v>2</v>
      </c>
    </row>
    <row r="1148" spans="1:2" x14ac:dyDescent="0.3">
      <c r="A1148" s="14" t="s">
        <v>60</v>
      </c>
      <c r="B1148" s="13">
        <v>2</v>
      </c>
    </row>
    <row r="1149" spans="1:2" x14ac:dyDescent="0.3">
      <c r="A1149" s="15" t="s">
        <v>32</v>
      </c>
      <c r="B1149" s="13">
        <v>2</v>
      </c>
    </row>
    <row r="1150" spans="1:2" x14ac:dyDescent="0.3">
      <c r="A1150" s="12" t="s">
        <v>2345</v>
      </c>
      <c r="B1150" s="13">
        <v>1</v>
      </c>
    </row>
    <row r="1151" spans="1:2" x14ac:dyDescent="0.3">
      <c r="A1151" s="14" t="s">
        <v>60</v>
      </c>
      <c r="B1151" s="13">
        <v>1</v>
      </c>
    </row>
    <row r="1152" spans="1:2" x14ac:dyDescent="0.3">
      <c r="A1152" s="15" t="s">
        <v>32</v>
      </c>
      <c r="B1152" s="13">
        <v>1</v>
      </c>
    </row>
    <row r="1153" spans="1:2" x14ac:dyDescent="0.3">
      <c r="A1153" s="12" t="s">
        <v>2146</v>
      </c>
      <c r="B1153" s="13">
        <v>2</v>
      </c>
    </row>
    <row r="1154" spans="1:2" x14ac:dyDescent="0.3">
      <c r="A1154" s="14" t="s">
        <v>60</v>
      </c>
      <c r="B1154" s="13">
        <v>2</v>
      </c>
    </row>
    <row r="1155" spans="1:2" x14ac:dyDescent="0.3">
      <c r="A1155" s="15" t="s">
        <v>32</v>
      </c>
      <c r="B1155" s="13">
        <v>2</v>
      </c>
    </row>
    <row r="1156" spans="1:2" x14ac:dyDescent="0.3">
      <c r="A1156" s="12" t="s">
        <v>499</v>
      </c>
      <c r="B1156" s="13">
        <v>2</v>
      </c>
    </row>
    <row r="1157" spans="1:2" x14ac:dyDescent="0.3">
      <c r="A1157" s="14" t="s">
        <v>60</v>
      </c>
      <c r="B1157" s="13">
        <v>2</v>
      </c>
    </row>
    <row r="1158" spans="1:2" x14ac:dyDescent="0.3">
      <c r="A1158" s="15" t="s">
        <v>32</v>
      </c>
      <c r="B1158" s="13">
        <v>2</v>
      </c>
    </row>
    <row r="1159" spans="1:2" x14ac:dyDescent="0.3">
      <c r="A1159" s="12" t="s">
        <v>1937</v>
      </c>
      <c r="B1159" s="13">
        <v>1</v>
      </c>
    </row>
    <row r="1160" spans="1:2" x14ac:dyDescent="0.3">
      <c r="A1160" s="14" t="s">
        <v>33</v>
      </c>
      <c r="B1160" s="13">
        <v>1</v>
      </c>
    </row>
    <row r="1161" spans="1:2" x14ac:dyDescent="0.3">
      <c r="A1161" s="15" t="s">
        <v>32</v>
      </c>
      <c r="B1161" s="13">
        <v>1</v>
      </c>
    </row>
    <row r="1162" spans="1:2" x14ac:dyDescent="0.3">
      <c r="A1162" s="12" t="s">
        <v>2279</v>
      </c>
      <c r="B1162" s="13">
        <v>1</v>
      </c>
    </row>
    <row r="1163" spans="1:2" x14ac:dyDescent="0.3">
      <c r="A1163" s="14" t="s">
        <v>60</v>
      </c>
      <c r="B1163" s="13">
        <v>1</v>
      </c>
    </row>
    <row r="1164" spans="1:2" x14ac:dyDescent="0.3">
      <c r="A1164" s="15" t="s">
        <v>32</v>
      </c>
      <c r="B1164" s="13">
        <v>1</v>
      </c>
    </row>
    <row r="1165" spans="1:2" x14ac:dyDescent="0.3">
      <c r="A1165" s="12" t="s">
        <v>2934</v>
      </c>
      <c r="B1165" s="13">
        <v>2</v>
      </c>
    </row>
    <row r="1166" spans="1:2" x14ac:dyDescent="0.3">
      <c r="A1166" s="14" t="s">
        <v>135</v>
      </c>
      <c r="B1166" s="13">
        <v>2</v>
      </c>
    </row>
    <row r="1167" spans="1:2" x14ac:dyDescent="0.3">
      <c r="A1167" s="15" t="s">
        <v>32</v>
      </c>
      <c r="B1167" s="13">
        <v>2</v>
      </c>
    </row>
    <row r="1168" spans="1:2" x14ac:dyDescent="0.3">
      <c r="A1168" s="12" t="s">
        <v>3006</v>
      </c>
      <c r="B1168" s="13">
        <v>2</v>
      </c>
    </row>
    <row r="1169" spans="1:2" x14ac:dyDescent="0.3">
      <c r="A1169" s="14" t="s">
        <v>135</v>
      </c>
      <c r="B1169" s="13">
        <v>2</v>
      </c>
    </row>
    <row r="1170" spans="1:2" x14ac:dyDescent="0.3">
      <c r="A1170" s="15" t="s">
        <v>32</v>
      </c>
      <c r="B1170" s="13">
        <v>2</v>
      </c>
    </row>
    <row r="1171" spans="1:2" x14ac:dyDescent="0.3">
      <c r="A1171" s="12" t="s">
        <v>2393</v>
      </c>
      <c r="B1171" s="13">
        <v>1</v>
      </c>
    </row>
    <row r="1172" spans="1:2" x14ac:dyDescent="0.3">
      <c r="A1172" s="14" t="s">
        <v>60</v>
      </c>
      <c r="B1172" s="13">
        <v>1</v>
      </c>
    </row>
    <row r="1173" spans="1:2" x14ac:dyDescent="0.3">
      <c r="A1173" s="15" t="s">
        <v>32</v>
      </c>
      <c r="B1173" s="13">
        <v>1</v>
      </c>
    </row>
    <row r="1174" spans="1:2" x14ac:dyDescent="0.3">
      <c r="A1174" s="12" t="s">
        <v>1736</v>
      </c>
      <c r="B1174" s="13">
        <v>1</v>
      </c>
    </row>
    <row r="1175" spans="1:2" x14ac:dyDescent="0.3">
      <c r="A1175" s="14" t="s">
        <v>52</v>
      </c>
      <c r="B1175" s="13">
        <v>1</v>
      </c>
    </row>
    <row r="1176" spans="1:2" x14ac:dyDescent="0.3">
      <c r="A1176" s="15" t="s">
        <v>32</v>
      </c>
      <c r="B1176" s="13">
        <v>1</v>
      </c>
    </row>
    <row r="1177" spans="1:2" x14ac:dyDescent="0.3">
      <c r="A1177" s="12" t="s">
        <v>1738</v>
      </c>
      <c r="B1177" s="13">
        <v>2</v>
      </c>
    </row>
    <row r="1178" spans="1:2" x14ac:dyDescent="0.3">
      <c r="A1178" s="14" t="s">
        <v>52</v>
      </c>
      <c r="B1178" s="13">
        <v>2</v>
      </c>
    </row>
    <row r="1179" spans="1:2" x14ac:dyDescent="0.3">
      <c r="A1179" s="15" t="s">
        <v>32</v>
      </c>
      <c r="B1179" s="13">
        <v>2</v>
      </c>
    </row>
    <row r="1180" spans="1:2" x14ac:dyDescent="0.3">
      <c r="A1180" s="12" t="s">
        <v>2281</v>
      </c>
      <c r="B1180" s="13">
        <v>3</v>
      </c>
    </row>
    <row r="1181" spans="1:2" x14ac:dyDescent="0.3">
      <c r="A1181" s="14" t="s">
        <v>60</v>
      </c>
      <c r="B1181" s="13">
        <v>3</v>
      </c>
    </row>
    <row r="1182" spans="1:2" x14ac:dyDescent="0.3">
      <c r="A1182" s="15" t="s">
        <v>32</v>
      </c>
      <c r="B1182" s="13">
        <v>3</v>
      </c>
    </row>
    <row r="1183" spans="1:2" x14ac:dyDescent="0.3">
      <c r="A1183" s="12" t="s">
        <v>465</v>
      </c>
      <c r="B1183" s="13">
        <v>1</v>
      </c>
    </row>
    <row r="1184" spans="1:2" x14ac:dyDescent="0.3">
      <c r="A1184" s="14" t="s">
        <v>52</v>
      </c>
      <c r="B1184" s="13">
        <v>1</v>
      </c>
    </row>
    <row r="1185" spans="1:2" x14ac:dyDescent="0.3">
      <c r="A1185" s="15" t="s">
        <v>32</v>
      </c>
      <c r="B1185" s="13">
        <v>1</v>
      </c>
    </row>
    <row r="1186" spans="1:2" x14ac:dyDescent="0.3">
      <c r="A1186" s="12" t="s">
        <v>462</v>
      </c>
      <c r="B1186" s="13">
        <v>1</v>
      </c>
    </row>
    <row r="1187" spans="1:2" x14ac:dyDescent="0.3">
      <c r="A1187" s="14" t="s">
        <v>33</v>
      </c>
      <c r="B1187" s="13">
        <v>1</v>
      </c>
    </row>
    <row r="1188" spans="1:2" x14ac:dyDescent="0.3">
      <c r="A1188" s="15" t="s">
        <v>32</v>
      </c>
      <c r="B1188" s="13">
        <v>1</v>
      </c>
    </row>
    <row r="1189" spans="1:2" x14ac:dyDescent="0.3">
      <c r="A1189" s="12" t="s">
        <v>244</v>
      </c>
      <c r="B1189" s="13">
        <v>2</v>
      </c>
    </row>
    <row r="1190" spans="1:2" x14ac:dyDescent="0.3">
      <c r="A1190" s="14" t="s">
        <v>135</v>
      </c>
      <c r="B1190" s="13">
        <v>2</v>
      </c>
    </row>
    <row r="1191" spans="1:2" x14ac:dyDescent="0.3">
      <c r="A1191" s="15" t="s">
        <v>32</v>
      </c>
      <c r="B1191" s="13">
        <v>2</v>
      </c>
    </row>
    <row r="1192" spans="1:2" x14ac:dyDescent="0.3">
      <c r="A1192" s="12" t="s">
        <v>2759</v>
      </c>
      <c r="B1192" s="13">
        <v>3</v>
      </c>
    </row>
    <row r="1193" spans="1:2" x14ac:dyDescent="0.3">
      <c r="A1193" s="14" t="s">
        <v>33</v>
      </c>
      <c r="B1193" s="13">
        <v>3</v>
      </c>
    </row>
    <row r="1194" spans="1:2" x14ac:dyDescent="0.3">
      <c r="A1194" s="15" t="s">
        <v>32</v>
      </c>
      <c r="B1194" s="13">
        <v>3</v>
      </c>
    </row>
    <row r="1195" spans="1:2" x14ac:dyDescent="0.3">
      <c r="A1195" s="12" t="s">
        <v>2149</v>
      </c>
      <c r="B1195" s="13">
        <v>2</v>
      </c>
    </row>
    <row r="1196" spans="1:2" x14ac:dyDescent="0.3">
      <c r="A1196" s="14" t="s">
        <v>60</v>
      </c>
      <c r="B1196" s="13">
        <v>2</v>
      </c>
    </row>
    <row r="1197" spans="1:2" x14ac:dyDescent="0.3">
      <c r="A1197" s="15" t="s">
        <v>32</v>
      </c>
      <c r="B1197" s="13">
        <v>2</v>
      </c>
    </row>
    <row r="1198" spans="1:2" x14ac:dyDescent="0.3">
      <c r="A1198" s="12" t="s">
        <v>2936</v>
      </c>
      <c r="B1198" s="13">
        <v>1</v>
      </c>
    </row>
    <row r="1199" spans="1:2" x14ac:dyDescent="0.3">
      <c r="A1199" s="14" t="s">
        <v>135</v>
      </c>
      <c r="B1199" s="13">
        <v>1</v>
      </c>
    </row>
    <row r="1200" spans="1:2" x14ac:dyDescent="0.3">
      <c r="A1200" s="15" t="s">
        <v>32</v>
      </c>
      <c r="B1200" s="13">
        <v>1</v>
      </c>
    </row>
    <row r="1201" spans="1:2" x14ac:dyDescent="0.3">
      <c r="A1201" s="12" t="s">
        <v>248</v>
      </c>
      <c r="B1201" s="13">
        <v>4</v>
      </c>
    </row>
    <row r="1202" spans="1:2" x14ac:dyDescent="0.3">
      <c r="A1202" s="14" t="s">
        <v>135</v>
      </c>
      <c r="B1202" s="13">
        <v>4</v>
      </c>
    </row>
    <row r="1203" spans="1:2" x14ac:dyDescent="0.3">
      <c r="A1203" s="15" t="s">
        <v>32</v>
      </c>
      <c r="B1203" s="13">
        <v>4</v>
      </c>
    </row>
    <row r="1204" spans="1:2" x14ac:dyDescent="0.3">
      <c r="A1204" s="12" t="s">
        <v>1476</v>
      </c>
      <c r="B1204" s="13">
        <v>1</v>
      </c>
    </row>
    <row r="1205" spans="1:2" x14ac:dyDescent="0.3">
      <c r="A1205" s="14" t="s">
        <v>60</v>
      </c>
      <c r="B1205" s="13">
        <v>1</v>
      </c>
    </row>
    <row r="1206" spans="1:2" x14ac:dyDescent="0.3">
      <c r="A1206" s="15" t="s">
        <v>32</v>
      </c>
      <c r="B1206" s="13">
        <v>1</v>
      </c>
    </row>
    <row r="1207" spans="1:2" x14ac:dyDescent="0.3">
      <c r="A1207" s="12" t="s">
        <v>3008</v>
      </c>
      <c r="B1207" s="13">
        <v>3</v>
      </c>
    </row>
    <row r="1208" spans="1:2" x14ac:dyDescent="0.3">
      <c r="A1208" s="14" t="s">
        <v>135</v>
      </c>
      <c r="B1208" s="13">
        <v>3</v>
      </c>
    </row>
    <row r="1209" spans="1:2" x14ac:dyDescent="0.3">
      <c r="A1209" s="15" t="s">
        <v>32</v>
      </c>
      <c r="B1209" s="13">
        <v>3</v>
      </c>
    </row>
    <row r="1210" spans="1:2" x14ac:dyDescent="0.3">
      <c r="A1210" s="12" t="s">
        <v>1369</v>
      </c>
      <c r="B1210" s="13">
        <v>2</v>
      </c>
    </row>
    <row r="1211" spans="1:2" x14ac:dyDescent="0.3">
      <c r="A1211" s="14" t="s">
        <v>33</v>
      </c>
      <c r="B1211" s="13">
        <v>2</v>
      </c>
    </row>
    <row r="1212" spans="1:2" x14ac:dyDescent="0.3">
      <c r="A1212" s="15" t="s">
        <v>32</v>
      </c>
      <c r="B1212" s="13">
        <v>2</v>
      </c>
    </row>
    <row r="1213" spans="1:2" x14ac:dyDescent="0.3">
      <c r="A1213" s="12" t="s">
        <v>2613</v>
      </c>
      <c r="B1213" s="13">
        <v>4</v>
      </c>
    </row>
    <row r="1214" spans="1:2" x14ac:dyDescent="0.3">
      <c r="A1214" s="14" t="s">
        <v>60</v>
      </c>
      <c r="B1214" s="13">
        <v>4</v>
      </c>
    </row>
    <row r="1215" spans="1:2" x14ac:dyDescent="0.3">
      <c r="A1215" s="15" t="s">
        <v>32</v>
      </c>
      <c r="B1215" s="13">
        <v>4</v>
      </c>
    </row>
    <row r="1216" spans="1:2" x14ac:dyDescent="0.3">
      <c r="A1216" s="12" t="s">
        <v>2763</v>
      </c>
      <c r="B1216" s="13">
        <v>4</v>
      </c>
    </row>
    <row r="1217" spans="1:2" x14ac:dyDescent="0.3">
      <c r="A1217" s="14" t="s">
        <v>33</v>
      </c>
      <c r="B1217" s="13">
        <v>4</v>
      </c>
    </row>
    <row r="1218" spans="1:2" x14ac:dyDescent="0.3">
      <c r="A1218" s="15" t="s">
        <v>32</v>
      </c>
      <c r="B1218" s="13">
        <v>4</v>
      </c>
    </row>
    <row r="1219" spans="1:2" x14ac:dyDescent="0.3">
      <c r="A1219" s="12" t="s">
        <v>2827</v>
      </c>
      <c r="B1219" s="13">
        <v>1</v>
      </c>
    </row>
    <row r="1220" spans="1:2" x14ac:dyDescent="0.3">
      <c r="A1220" s="14" t="s">
        <v>52</v>
      </c>
      <c r="B1220" s="13">
        <v>1</v>
      </c>
    </row>
    <row r="1221" spans="1:2" x14ac:dyDescent="0.3">
      <c r="A1221" s="15" t="s">
        <v>32</v>
      </c>
      <c r="B1221" s="13">
        <v>1</v>
      </c>
    </row>
    <row r="1222" spans="1:2" x14ac:dyDescent="0.3">
      <c r="A1222" s="12" t="s">
        <v>1478</v>
      </c>
      <c r="B1222" s="13">
        <v>4</v>
      </c>
    </row>
    <row r="1223" spans="1:2" x14ac:dyDescent="0.3">
      <c r="A1223" s="14" t="s">
        <v>60</v>
      </c>
      <c r="B1223" s="13">
        <v>2</v>
      </c>
    </row>
    <row r="1224" spans="1:2" x14ac:dyDescent="0.3">
      <c r="A1224" s="15" t="s">
        <v>32</v>
      </c>
      <c r="B1224" s="13">
        <v>2</v>
      </c>
    </row>
    <row r="1225" spans="1:2" x14ac:dyDescent="0.3">
      <c r="A1225" s="14" t="s">
        <v>135</v>
      </c>
      <c r="B1225" s="13">
        <v>2</v>
      </c>
    </row>
    <row r="1226" spans="1:2" x14ac:dyDescent="0.3">
      <c r="A1226" s="15" t="s">
        <v>32</v>
      </c>
      <c r="B1226" s="13">
        <v>2</v>
      </c>
    </row>
    <row r="1227" spans="1:2" x14ac:dyDescent="0.3">
      <c r="A1227" s="12" t="s">
        <v>1669</v>
      </c>
      <c r="B1227" s="13">
        <v>1</v>
      </c>
    </row>
    <row r="1228" spans="1:2" x14ac:dyDescent="0.3">
      <c r="A1228" s="14" t="s">
        <v>33</v>
      </c>
      <c r="B1228" s="13">
        <v>1</v>
      </c>
    </row>
    <row r="1229" spans="1:2" x14ac:dyDescent="0.3">
      <c r="A1229" s="15" t="s">
        <v>32</v>
      </c>
      <c r="B1229" s="13">
        <v>1</v>
      </c>
    </row>
    <row r="1230" spans="1:2" x14ac:dyDescent="0.3">
      <c r="A1230" s="12" t="s">
        <v>94</v>
      </c>
      <c r="B1230" s="13">
        <v>2</v>
      </c>
    </row>
    <row r="1231" spans="1:2" x14ac:dyDescent="0.3">
      <c r="A1231" s="14" t="s">
        <v>33</v>
      </c>
      <c r="B1231" s="13">
        <v>2</v>
      </c>
    </row>
    <row r="1232" spans="1:2" x14ac:dyDescent="0.3">
      <c r="A1232" s="15" t="s">
        <v>32</v>
      </c>
      <c r="B1232" s="13">
        <v>2</v>
      </c>
    </row>
    <row r="1233" spans="1:2" x14ac:dyDescent="0.3">
      <c r="A1233" s="12" t="s">
        <v>2368</v>
      </c>
      <c r="B1233" s="13">
        <v>1</v>
      </c>
    </row>
    <row r="1234" spans="1:2" x14ac:dyDescent="0.3">
      <c r="A1234" s="14" t="s">
        <v>135</v>
      </c>
      <c r="B1234" s="13">
        <v>1</v>
      </c>
    </row>
    <row r="1235" spans="1:2" x14ac:dyDescent="0.3">
      <c r="A1235" s="15" t="s">
        <v>32</v>
      </c>
      <c r="B1235" s="13">
        <v>1</v>
      </c>
    </row>
    <row r="1236" spans="1:2" x14ac:dyDescent="0.3">
      <c r="A1236" s="12" t="s">
        <v>2347</v>
      </c>
      <c r="B1236" s="13">
        <v>1</v>
      </c>
    </row>
    <row r="1237" spans="1:2" x14ac:dyDescent="0.3">
      <c r="A1237" s="14" t="s">
        <v>60</v>
      </c>
      <c r="B1237" s="13">
        <v>1</v>
      </c>
    </row>
    <row r="1238" spans="1:2" x14ac:dyDescent="0.3">
      <c r="A1238" s="15" t="s">
        <v>32</v>
      </c>
      <c r="B1238" s="13">
        <v>1</v>
      </c>
    </row>
    <row r="1239" spans="1:2" x14ac:dyDescent="0.3">
      <c r="A1239" s="12" t="s">
        <v>1208</v>
      </c>
      <c r="B1239" s="13">
        <v>1</v>
      </c>
    </row>
    <row r="1240" spans="1:2" x14ac:dyDescent="0.3">
      <c r="A1240" s="14" t="s">
        <v>60</v>
      </c>
      <c r="B1240" s="13">
        <v>1</v>
      </c>
    </row>
    <row r="1241" spans="1:2" x14ac:dyDescent="0.3">
      <c r="A1241" s="15" t="s">
        <v>32</v>
      </c>
      <c r="B1241" s="13">
        <v>1</v>
      </c>
    </row>
    <row r="1242" spans="1:2" x14ac:dyDescent="0.3">
      <c r="A1242" s="12" t="s">
        <v>202</v>
      </c>
      <c r="B1242" s="13">
        <v>3</v>
      </c>
    </row>
    <row r="1243" spans="1:2" x14ac:dyDescent="0.3">
      <c r="A1243" s="14" t="s">
        <v>33</v>
      </c>
      <c r="B1243" s="13">
        <v>3</v>
      </c>
    </row>
    <row r="1244" spans="1:2" x14ac:dyDescent="0.3">
      <c r="A1244" s="15" t="s">
        <v>32</v>
      </c>
      <c r="B1244" s="13">
        <v>3</v>
      </c>
    </row>
    <row r="1245" spans="1:2" x14ac:dyDescent="0.3">
      <c r="A1245" s="12" t="s">
        <v>2943</v>
      </c>
      <c r="B1245" s="13">
        <v>1</v>
      </c>
    </row>
    <row r="1246" spans="1:2" x14ac:dyDescent="0.3">
      <c r="A1246" s="14" t="s">
        <v>135</v>
      </c>
      <c r="B1246" s="13">
        <v>1</v>
      </c>
    </row>
    <row r="1247" spans="1:2" x14ac:dyDescent="0.3">
      <c r="A1247" s="15" t="s">
        <v>32</v>
      </c>
      <c r="B1247" s="13">
        <v>1</v>
      </c>
    </row>
    <row r="1248" spans="1:2" x14ac:dyDescent="0.3">
      <c r="A1248" s="12" t="s">
        <v>2124</v>
      </c>
      <c r="B1248" s="13">
        <v>1</v>
      </c>
    </row>
    <row r="1249" spans="1:2" x14ac:dyDescent="0.3">
      <c r="A1249" s="14" t="s">
        <v>135</v>
      </c>
      <c r="B1249" s="13">
        <v>1</v>
      </c>
    </row>
    <row r="1250" spans="1:2" x14ac:dyDescent="0.3">
      <c r="A1250" s="15" t="s">
        <v>32</v>
      </c>
      <c r="B1250" s="13">
        <v>1</v>
      </c>
    </row>
    <row r="1251" spans="1:2" x14ac:dyDescent="0.3">
      <c r="A1251" s="12" t="s">
        <v>98</v>
      </c>
      <c r="B1251" s="13">
        <v>3</v>
      </c>
    </row>
    <row r="1252" spans="1:2" x14ac:dyDescent="0.3">
      <c r="A1252" s="14" t="s">
        <v>52</v>
      </c>
      <c r="B1252" s="13">
        <v>2</v>
      </c>
    </row>
    <row r="1253" spans="1:2" x14ac:dyDescent="0.3">
      <c r="A1253" s="15" t="s">
        <v>32</v>
      </c>
      <c r="B1253" s="13">
        <v>2</v>
      </c>
    </row>
    <row r="1254" spans="1:2" x14ac:dyDescent="0.3">
      <c r="A1254" s="14" t="s">
        <v>33</v>
      </c>
      <c r="B1254" s="13">
        <v>1</v>
      </c>
    </row>
    <row r="1255" spans="1:2" x14ac:dyDescent="0.3">
      <c r="A1255" s="15" t="s">
        <v>32</v>
      </c>
      <c r="B1255" s="13">
        <v>1</v>
      </c>
    </row>
    <row r="1256" spans="1:2" x14ac:dyDescent="0.3">
      <c r="A1256" s="12" t="s">
        <v>1210</v>
      </c>
      <c r="B1256" s="13">
        <v>4</v>
      </c>
    </row>
    <row r="1257" spans="1:2" x14ac:dyDescent="0.3">
      <c r="A1257" s="14" t="s">
        <v>60</v>
      </c>
      <c r="B1257" s="13">
        <v>3</v>
      </c>
    </row>
    <row r="1258" spans="1:2" x14ac:dyDescent="0.3">
      <c r="A1258" s="15" t="s">
        <v>32</v>
      </c>
      <c r="B1258" s="13">
        <v>3</v>
      </c>
    </row>
    <row r="1259" spans="1:2" x14ac:dyDescent="0.3">
      <c r="A1259" s="14" t="s">
        <v>52</v>
      </c>
      <c r="B1259" s="13">
        <v>1</v>
      </c>
    </row>
    <row r="1260" spans="1:2" x14ac:dyDescent="0.3">
      <c r="A1260" s="15" t="s">
        <v>32</v>
      </c>
      <c r="B1260" s="13">
        <v>1</v>
      </c>
    </row>
    <row r="1261" spans="1:2" x14ac:dyDescent="0.3">
      <c r="A1261" s="12" t="s">
        <v>2151</v>
      </c>
      <c r="B1261" s="13">
        <v>1</v>
      </c>
    </row>
    <row r="1262" spans="1:2" x14ac:dyDescent="0.3">
      <c r="A1262" s="14" t="s">
        <v>135</v>
      </c>
      <c r="B1262" s="13">
        <v>1</v>
      </c>
    </row>
    <row r="1263" spans="1:2" x14ac:dyDescent="0.3">
      <c r="A1263" s="15" t="s">
        <v>32</v>
      </c>
      <c r="B1263" s="13">
        <v>1</v>
      </c>
    </row>
    <row r="1264" spans="1:2" x14ac:dyDescent="0.3">
      <c r="A1264" s="12" t="s">
        <v>2509</v>
      </c>
      <c r="B1264" s="13">
        <v>2</v>
      </c>
    </row>
    <row r="1265" spans="1:2" x14ac:dyDescent="0.3">
      <c r="A1265" s="14" t="s">
        <v>60</v>
      </c>
      <c r="B1265" s="13">
        <v>2</v>
      </c>
    </row>
    <row r="1266" spans="1:2" x14ac:dyDescent="0.3">
      <c r="A1266" s="15" t="s">
        <v>32</v>
      </c>
      <c r="B1266" s="13">
        <v>2</v>
      </c>
    </row>
    <row r="1267" spans="1:2" x14ac:dyDescent="0.3">
      <c r="A1267" s="12" t="s">
        <v>1213</v>
      </c>
      <c r="B1267" s="13">
        <v>1</v>
      </c>
    </row>
    <row r="1268" spans="1:2" x14ac:dyDescent="0.3">
      <c r="A1268" s="14" t="s">
        <v>60</v>
      </c>
      <c r="B1268" s="13">
        <v>1</v>
      </c>
    </row>
    <row r="1269" spans="1:2" x14ac:dyDescent="0.3">
      <c r="A1269" s="15" t="s">
        <v>32</v>
      </c>
      <c r="B1269" s="13">
        <v>1</v>
      </c>
    </row>
    <row r="1270" spans="1:2" x14ac:dyDescent="0.3">
      <c r="A1270" s="12" t="s">
        <v>2247</v>
      </c>
      <c r="B1270" s="13">
        <v>1</v>
      </c>
    </row>
    <row r="1271" spans="1:2" x14ac:dyDescent="0.3">
      <c r="A1271" s="14" t="s">
        <v>33</v>
      </c>
      <c r="B1271" s="13">
        <v>1</v>
      </c>
    </row>
    <row r="1272" spans="1:2" x14ac:dyDescent="0.3">
      <c r="A1272" s="15" t="s">
        <v>32</v>
      </c>
      <c r="B1272" s="13">
        <v>1</v>
      </c>
    </row>
    <row r="1273" spans="1:2" x14ac:dyDescent="0.3">
      <c r="A1273" s="12" t="s">
        <v>767</v>
      </c>
      <c r="B1273" s="13">
        <v>4</v>
      </c>
    </row>
    <row r="1274" spans="1:2" x14ac:dyDescent="0.3">
      <c r="A1274" s="14" t="s">
        <v>33</v>
      </c>
      <c r="B1274" s="13">
        <v>4</v>
      </c>
    </row>
    <row r="1275" spans="1:2" x14ac:dyDescent="0.3">
      <c r="A1275" s="15" t="s">
        <v>32</v>
      </c>
      <c r="B1275" s="13">
        <v>4</v>
      </c>
    </row>
    <row r="1276" spans="1:2" x14ac:dyDescent="0.3">
      <c r="A1276" s="12" t="s">
        <v>2664</v>
      </c>
      <c r="B1276" s="13">
        <v>2</v>
      </c>
    </row>
    <row r="1277" spans="1:2" x14ac:dyDescent="0.3">
      <c r="A1277" s="14" t="s">
        <v>52</v>
      </c>
      <c r="B1277" s="13">
        <v>2</v>
      </c>
    </row>
    <row r="1278" spans="1:2" x14ac:dyDescent="0.3">
      <c r="A1278" s="15" t="s">
        <v>32</v>
      </c>
      <c r="B1278" s="13">
        <v>2</v>
      </c>
    </row>
    <row r="1279" spans="1:2" x14ac:dyDescent="0.3">
      <c r="A1279" s="12" t="s">
        <v>1765</v>
      </c>
      <c r="B1279" s="13">
        <v>2</v>
      </c>
    </row>
    <row r="1280" spans="1:2" x14ac:dyDescent="0.3">
      <c r="A1280" s="14" t="s">
        <v>60</v>
      </c>
      <c r="B1280" s="13">
        <v>2</v>
      </c>
    </row>
    <row r="1281" spans="1:2" x14ac:dyDescent="0.3">
      <c r="A1281" s="15" t="s">
        <v>32</v>
      </c>
      <c r="B1281" s="13">
        <v>2</v>
      </c>
    </row>
    <row r="1282" spans="1:2" x14ac:dyDescent="0.3">
      <c r="A1282" s="12" t="s">
        <v>212</v>
      </c>
      <c r="B1282" s="13">
        <v>4</v>
      </c>
    </row>
    <row r="1283" spans="1:2" x14ac:dyDescent="0.3">
      <c r="A1283" s="14" t="s">
        <v>33</v>
      </c>
      <c r="B1283" s="13">
        <v>4</v>
      </c>
    </row>
    <row r="1284" spans="1:2" x14ac:dyDescent="0.3">
      <c r="A1284" s="15" t="s">
        <v>32</v>
      </c>
      <c r="B1284" s="13">
        <v>4</v>
      </c>
    </row>
    <row r="1285" spans="1:2" x14ac:dyDescent="0.3">
      <c r="A1285" s="12" t="s">
        <v>1337</v>
      </c>
      <c r="B1285" s="13">
        <v>2</v>
      </c>
    </row>
    <row r="1286" spans="1:2" x14ac:dyDescent="0.3">
      <c r="A1286" s="14" t="s">
        <v>60</v>
      </c>
      <c r="B1286" s="13">
        <v>2</v>
      </c>
    </row>
    <row r="1287" spans="1:2" x14ac:dyDescent="0.3">
      <c r="A1287" s="15" t="s">
        <v>32</v>
      </c>
      <c r="B1287" s="13">
        <v>2</v>
      </c>
    </row>
    <row r="1288" spans="1:2" x14ac:dyDescent="0.3">
      <c r="A1288" s="12" t="s">
        <v>2752</v>
      </c>
      <c r="B1288" s="13">
        <v>1</v>
      </c>
    </row>
    <row r="1289" spans="1:2" x14ac:dyDescent="0.3">
      <c r="A1289" s="14" t="s">
        <v>60</v>
      </c>
      <c r="B1289" s="13">
        <v>1</v>
      </c>
    </row>
    <row r="1290" spans="1:2" x14ac:dyDescent="0.3">
      <c r="A1290" s="15" t="s">
        <v>32</v>
      </c>
      <c r="B1290" s="13">
        <v>1</v>
      </c>
    </row>
    <row r="1291" spans="1:2" x14ac:dyDescent="0.3">
      <c r="A1291" s="12" t="s">
        <v>2754</v>
      </c>
      <c r="B1291" s="13">
        <v>2</v>
      </c>
    </row>
    <row r="1292" spans="1:2" x14ac:dyDescent="0.3">
      <c r="A1292" s="14" t="s">
        <v>60</v>
      </c>
      <c r="B1292" s="13">
        <v>2</v>
      </c>
    </row>
    <row r="1293" spans="1:2" x14ac:dyDescent="0.3">
      <c r="A1293" s="15" t="s">
        <v>32</v>
      </c>
      <c r="B1293" s="13">
        <v>2</v>
      </c>
    </row>
    <row r="1294" spans="1:2" x14ac:dyDescent="0.3">
      <c r="A1294" s="12" t="s">
        <v>264</v>
      </c>
      <c r="B1294" s="13">
        <v>1</v>
      </c>
    </row>
    <row r="1295" spans="1:2" x14ac:dyDescent="0.3">
      <c r="A1295" s="14" t="s">
        <v>135</v>
      </c>
      <c r="B1295" s="13">
        <v>1</v>
      </c>
    </row>
    <row r="1296" spans="1:2" x14ac:dyDescent="0.3">
      <c r="A1296" s="15" t="s">
        <v>32</v>
      </c>
      <c r="B1296" s="13">
        <v>1</v>
      </c>
    </row>
    <row r="1297" spans="1:2" x14ac:dyDescent="0.3">
      <c r="A1297" s="12" t="s">
        <v>294</v>
      </c>
      <c r="B1297" s="13">
        <v>2</v>
      </c>
    </row>
    <row r="1298" spans="1:2" x14ac:dyDescent="0.3">
      <c r="A1298" s="14" t="s">
        <v>33</v>
      </c>
      <c r="B1298" s="13">
        <v>2</v>
      </c>
    </row>
    <row r="1299" spans="1:2" x14ac:dyDescent="0.3">
      <c r="A1299" s="15" t="s">
        <v>32</v>
      </c>
      <c r="B1299" s="13">
        <v>2</v>
      </c>
    </row>
    <row r="1300" spans="1:2" x14ac:dyDescent="0.3">
      <c r="A1300" s="12" t="s">
        <v>2194</v>
      </c>
      <c r="B1300" s="13">
        <v>2</v>
      </c>
    </row>
    <row r="1301" spans="1:2" x14ac:dyDescent="0.3">
      <c r="A1301" s="14" t="s">
        <v>135</v>
      </c>
      <c r="B1301" s="13">
        <v>2</v>
      </c>
    </row>
    <row r="1302" spans="1:2" x14ac:dyDescent="0.3">
      <c r="A1302" s="15" t="s">
        <v>32</v>
      </c>
      <c r="B1302" s="13">
        <v>2</v>
      </c>
    </row>
    <row r="1303" spans="1:2" x14ac:dyDescent="0.3">
      <c r="A1303" s="12" t="s">
        <v>424</v>
      </c>
      <c r="B1303" s="13">
        <v>3</v>
      </c>
    </row>
    <row r="1304" spans="1:2" x14ac:dyDescent="0.3">
      <c r="A1304" s="14" t="s">
        <v>33</v>
      </c>
      <c r="B1304" s="13">
        <v>3</v>
      </c>
    </row>
    <row r="1305" spans="1:2" x14ac:dyDescent="0.3">
      <c r="A1305" s="15" t="s">
        <v>32</v>
      </c>
      <c r="B1305" s="13">
        <v>3</v>
      </c>
    </row>
    <row r="1306" spans="1:2" x14ac:dyDescent="0.3">
      <c r="A1306" s="12" t="s">
        <v>1705</v>
      </c>
      <c r="B1306" s="13">
        <v>4</v>
      </c>
    </row>
    <row r="1307" spans="1:2" x14ac:dyDescent="0.3">
      <c r="A1307" s="14" t="s">
        <v>52</v>
      </c>
      <c r="B1307" s="13">
        <v>4</v>
      </c>
    </row>
    <row r="1308" spans="1:2" x14ac:dyDescent="0.3">
      <c r="A1308" s="15" t="s">
        <v>32</v>
      </c>
      <c r="B1308" s="13">
        <v>4</v>
      </c>
    </row>
    <row r="1309" spans="1:2" x14ac:dyDescent="0.3">
      <c r="A1309" s="12" t="s">
        <v>475</v>
      </c>
      <c r="B1309" s="13">
        <v>3</v>
      </c>
    </row>
    <row r="1310" spans="1:2" x14ac:dyDescent="0.3">
      <c r="A1310" s="14" t="s">
        <v>52</v>
      </c>
      <c r="B1310" s="13">
        <v>3</v>
      </c>
    </row>
    <row r="1311" spans="1:2" x14ac:dyDescent="0.3">
      <c r="A1311" s="15" t="s">
        <v>32</v>
      </c>
      <c r="B1311" s="13">
        <v>3</v>
      </c>
    </row>
    <row r="1312" spans="1:2" x14ac:dyDescent="0.3">
      <c r="A1312" s="12" t="s">
        <v>1965</v>
      </c>
      <c r="B1312" s="13">
        <v>4</v>
      </c>
    </row>
    <row r="1313" spans="1:2" x14ac:dyDescent="0.3">
      <c r="A1313" s="14" t="s">
        <v>60</v>
      </c>
      <c r="B1313" s="13">
        <v>4</v>
      </c>
    </row>
    <row r="1314" spans="1:2" x14ac:dyDescent="0.3">
      <c r="A1314" s="15" t="s">
        <v>32</v>
      </c>
      <c r="B1314" s="13">
        <v>4</v>
      </c>
    </row>
    <row r="1315" spans="1:2" x14ac:dyDescent="0.3">
      <c r="A1315" s="12" t="s">
        <v>1853</v>
      </c>
      <c r="B1315" s="13">
        <v>2</v>
      </c>
    </row>
    <row r="1316" spans="1:2" x14ac:dyDescent="0.3">
      <c r="A1316" s="14" t="s">
        <v>52</v>
      </c>
      <c r="B1316" s="13">
        <v>2</v>
      </c>
    </row>
    <row r="1317" spans="1:2" x14ac:dyDescent="0.3">
      <c r="A1317" s="15" t="s">
        <v>32</v>
      </c>
      <c r="B1317" s="13">
        <v>2</v>
      </c>
    </row>
    <row r="1318" spans="1:2" x14ac:dyDescent="0.3">
      <c r="A1318" s="12" t="s">
        <v>502</v>
      </c>
      <c r="B1318" s="13">
        <v>1</v>
      </c>
    </row>
    <row r="1319" spans="1:2" x14ac:dyDescent="0.3">
      <c r="A1319" s="14" t="s">
        <v>60</v>
      </c>
      <c r="B1319" s="13">
        <v>1</v>
      </c>
    </row>
    <row r="1320" spans="1:2" x14ac:dyDescent="0.3">
      <c r="A1320" s="15" t="s">
        <v>32</v>
      </c>
      <c r="B1320" s="13">
        <v>1</v>
      </c>
    </row>
    <row r="1321" spans="1:2" x14ac:dyDescent="0.3">
      <c r="A1321" s="12" t="s">
        <v>1845</v>
      </c>
      <c r="B1321" s="13">
        <v>1</v>
      </c>
    </row>
    <row r="1322" spans="1:2" x14ac:dyDescent="0.3">
      <c r="A1322" s="14" t="s">
        <v>52</v>
      </c>
      <c r="B1322" s="13">
        <v>1</v>
      </c>
    </row>
    <row r="1323" spans="1:2" x14ac:dyDescent="0.3">
      <c r="A1323" s="15" t="s">
        <v>32</v>
      </c>
      <c r="B1323" s="13">
        <v>1</v>
      </c>
    </row>
    <row r="1324" spans="1:2" x14ac:dyDescent="0.3">
      <c r="A1324" s="12" t="s">
        <v>2095</v>
      </c>
      <c r="B1324" s="13">
        <v>2</v>
      </c>
    </row>
    <row r="1325" spans="1:2" x14ac:dyDescent="0.3">
      <c r="A1325" s="14" t="s">
        <v>52</v>
      </c>
      <c r="B1325" s="13">
        <v>2</v>
      </c>
    </row>
    <row r="1326" spans="1:2" x14ac:dyDescent="0.3">
      <c r="A1326" s="15" t="s">
        <v>32</v>
      </c>
      <c r="B1326" s="13">
        <v>2</v>
      </c>
    </row>
    <row r="1327" spans="1:2" x14ac:dyDescent="0.3">
      <c r="A1327" s="12" t="s">
        <v>2537</v>
      </c>
      <c r="B1327" s="13">
        <v>1</v>
      </c>
    </row>
    <row r="1328" spans="1:2" x14ac:dyDescent="0.3">
      <c r="A1328" s="14" t="s">
        <v>52</v>
      </c>
      <c r="B1328" s="13">
        <v>1</v>
      </c>
    </row>
    <row r="1329" spans="1:2" x14ac:dyDescent="0.3">
      <c r="A1329" s="15" t="s">
        <v>32</v>
      </c>
      <c r="B1329" s="13">
        <v>1</v>
      </c>
    </row>
    <row r="1330" spans="1:2" x14ac:dyDescent="0.3">
      <c r="A1330" s="12" t="s">
        <v>2309</v>
      </c>
      <c r="B1330" s="13">
        <v>1</v>
      </c>
    </row>
    <row r="1331" spans="1:2" x14ac:dyDescent="0.3">
      <c r="A1331" s="14" t="s">
        <v>60</v>
      </c>
      <c r="B1331" s="13">
        <v>1</v>
      </c>
    </row>
    <row r="1332" spans="1:2" x14ac:dyDescent="0.3">
      <c r="A1332" s="15" t="s">
        <v>32</v>
      </c>
      <c r="B1332" s="13">
        <v>1</v>
      </c>
    </row>
    <row r="1333" spans="1:2" x14ac:dyDescent="0.3">
      <c r="A1333" s="12" t="s">
        <v>1868</v>
      </c>
      <c r="B1333" s="13">
        <v>2</v>
      </c>
    </row>
    <row r="1334" spans="1:2" x14ac:dyDescent="0.3">
      <c r="A1334" s="14" t="s">
        <v>135</v>
      </c>
      <c r="B1334" s="13">
        <v>2</v>
      </c>
    </row>
    <row r="1335" spans="1:2" x14ac:dyDescent="0.3">
      <c r="A1335" s="15" t="s">
        <v>32</v>
      </c>
      <c r="B1335" s="13">
        <v>2</v>
      </c>
    </row>
    <row r="1336" spans="1:2" x14ac:dyDescent="0.3">
      <c r="A1336" s="12" t="s">
        <v>1924</v>
      </c>
      <c r="B1336" s="13">
        <v>1</v>
      </c>
    </row>
    <row r="1337" spans="1:2" x14ac:dyDescent="0.3">
      <c r="A1337" s="14" t="s">
        <v>33</v>
      </c>
      <c r="B1337" s="13">
        <v>1</v>
      </c>
    </row>
    <row r="1338" spans="1:2" x14ac:dyDescent="0.3">
      <c r="A1338" s="15" t="s">
        <v>32</v>
      </c>
      <c r="B1338" s="13">
        <v>1</v>
      </c>
    </row>
    <row r="1339" spans="1:2" x14ac:dyDescent="0.3">
      <c r="A1339" s="12" t="s">
        <v>2643</v>
      </c>
      <c r="B1339" s="13">
        <v>1</v>
      </c>
    </row>
    <row r="1340" spans="1:2" x14ac:dyDescent="0.3">
      <c r="A1340" s="14" t="s">
        <v>60</v>
      </c>
      <c r="B1340" s="13">
        <v>1</v>
      </c>
    </row>
    <row r="1341" spans="1:2" x14ac:dyDescent="0.3">
      <c r="A1341" s="15" t="s">
        <v>32</v>
      </c>
      <c r="B1341" s="13">
        <v>1</v>
      </c>
    </row>
    <row r="1342" spans="1:2" x14ac:dyDescent="0.3">
      <c r="A1342" s="12" t="s">
        <v>199</v>
      </c>
      <c r="B1342" s="13">
        <v>1</v>
      </c>
    </row>
    <row r="1343" spans="1:2" x14ac:dyDescent="0.3">
      <c r="A1343" s="14" t="s">
        <v>52</v>
      </c>
      <c r="B1343" s="13">
        <v>1</v>
      </c>
    </row>
    <row r="1344" spans="1:2" x14ac:dyDescent="0.3">
      <c r="A1344" s="15" t="s">
        <v>32</v>
      </c>
      <c r="B1344" s="13">
        <v>1</v>
      </c>
    </row>
    <row r="1345" spans="1:2" x14ac:dyDescent="0.3">
      <c r="A1345" s="12" t="s">
        <v>2742</v>
      </c>
      <c r="B1345" s="13">
        <v>2</v>
      </c>
    </row>
    <row r="1346" spans="1:2" x14ac:dyDescent="0.3">
      <c r="A1346" s="14" t="s">
        <v>60</v>
      </c>
      <c r="B1346" s="13">
        <v>2</v>
      </c>
    </row>
    <row r="1347" spans="1:2" x14ac:dyDescent="0.3">
      <c r="A1347" s="15" t="s">
        <v>32</v>
      </c>
      <c r="B1347" s="13">
        <v>2</v>
      </c>
    </row>
    <row r="1348" spans="1:2" x14ac:dyDescent="0.3">
      <c r="A1348" s="12" t="s">
        <v>2829</v>
      </c>
      <c r="B1348" s="13">
        <v>1</v>
      </c>
    </row>
    <row r="1349" spans="1:2" x14ac:dyDescent="0.3">
      <c r="A1349" s="14" t="s">
        <v>52</v>
      </c>
      <c r="B1349" s="13">
        <v>1</v>
      </c>
    </row>
    <row r="1350" spans="1:2" x14ac:dyDescent="0.3">
      <c r="A1350" s="15" t="s">
        <v>32</v>
      </c>
      <c r="B1350" s="13">
        <v>1</v>
      </c>
    </row>
    <row r="1351" spans="1:2" x14ac:dyDescent="0.3">
      <c r="A1351" s="12" t="s">
        <v>2919</v>
      </c>
      <c r="B1351" s="13">
        <v>2</v>
      </c>
    </row>
    <row r="1352" spans="1:2" x14ac:dyDescent="0.3">
      <c r="A1352" s="14" t="s">
        <v>33</v>
      </c>
      <c r="B1352" s="13">
        <v>2</v>
      </c>
    </row>
    <row r="1353" spans="1:2" x14ac:dyDescent="0.3">
      <c r="A1353" s="15" t="s">
        <v>32</v>
      </c>
      <c r="B1353" s="13">
        <v>2</v>
      </c>
    </row>
    <row r="1354" spans="1:2" x14ac:dyDescent="0.3">
      <c r="A1354" s="12" t="s">
        <v>1863</v>
      </c>
      <c r="B1354" s="13">
        <v>1</v>
      </c>
    </row>
    <row r="1355" spans="1:2" x14ac:dyDescent="0.3">
      <c r="A1355" s="14" t="s">
        <v>52</v>
      </c>
      <c r="B1355" s="13">
        <v>1</v>
      </c>
    </row>
    <row r="1356" spans="1:2" x14ac:dyDescent="0.3">
      <c r="A1356" s="15" t="s">
        <v>32</v>
      </c>
      <c r="B1356" s="13">
        <v>1</v>
      </c>
    </row>
    <row r="1357" spans="1:2" x14ac:dyDescent="0.3">
      <c r="A1357" s="12" t="s">
        <v>550</v>
      </c>
      <c r="B1357" s="13">
        <v>4</v>
      </c>
    </row>
    <row r="1358" spans="1:2" x14ac:dyDescent="0.3">
      <c r="A1358" s="14" t="s">
        <v>33</v>
      </c>
      <c r="B1358" s="13">
        <v>4</v>
      </c>
    </row>
    <row r="1359" spans="1:2" x14ac:dyDescent="0.3">
      <c r="A1359" s="15" t="s">
        <v>32</v>
      </c>
      <c r="B1359" s="13">
        <v>4</v>
      </c>
    </row>
    <row r="1360" spans="1:2" x14ac:dyDescent="0.3">
      <c r="A1360" s="12" t="s">
        <v>662</v>
      </c>
      <c r="B1360" s="13">
        <v>44</v>
      </c>
    </row>
    <row r="1361" spans="1:2" x14ac:dyDescent="0.3">
      <c r="A1361" s="14" t="s">
        <v>33</v>
      </c>
      <c r="B1361" s="13">
        <v>44</v>
      </c>
    </row>
    <row r="1362" spans="1:2" x14ac:dyDescent="0.3">
      <c r="A1362" s="15" t="s">
        <v>32</v>
      </c>
      <c r="B1362" s="13">
        <v>44</v>
      </c>
    </row>
    <row r="1363" spans="1:2" x14ac:dyDescent="0.3">
      <c r="A1363" s="12" t="s">
        <v>553</v>
      </c>
      <c r="B1363" s="13">
        <v>1</v>
      </c>
    </row>
    <row r="1364" spans="1:2" x14ac:dyDescent="0.3">
      <c r="A1364" s="14" t="s">
        <v>33</v>
      </c>
      <c r="B1364" s="13">
        <v>1</v>
      </c>
    </row>
    <row r="1365" spans="1:2" x14ac:dyDescent="0.3">
      <c r="A1365" s="15" t="s">
        <v>32</v>
      </c>
      <c r="B1365" s="13">
        <v>1</v>
      </c>
    </row>
    <row r="1366" spans="1:2" x14ac:dyDescent="0.3">
      <c r="A1366" s="12" t="s">
        <v>556</v>
      </c>
      <c r="B1366" s="13">
        <v>1</v>
      </c>
    </row>
    <row r="1367" spans="1:2" x14ac:dyDescent="0.3">
      <c r="A1367" s="14" t="s">
        <v>33</v>
      </c>
      <c r="B1367" s="13">
        <v>1</v>
      </c>
    </row>
    <row r="1368" spans="1:2" x14ac:dyDescent="0.3">
      <c r="A1368" s="15" t="s">
        <v>32</v>
      </c>
      <c r="B1368" s="13">
        <v>1</v>
      </c>
    </row>
    <row r="1369" spans="1:2" x14ac:dyDescent="0.3">
      <c r="A1369" s="12" t="s">
        <v>336</v>
      </c>
      <c r="B1369" s="13">
        <v>3</v>
      </c>
    </row>
    <row r="1370" spans="1:2" x14ac:dyDescent="0.3">
      <c r="A1370" s="14" t="s">
        <v>33</v>
      </c>
      <c r="B1370" s="13">
        <v>3</v>
      </c>
    </row>
    <row r="1371" spans="1:2" x14ac:dyDescent="0.3">
      <c r="A1371" s="15" t="s">
        <v>32</v>
      </c>
      <c r="B1371" s="13">
        <v>3</v>
      </c>
    </row>
    <row r="1372" spans="1:2" x14ac:dyDescent="0.3">
      <c r="A1372" s="12" t="s">
        <v>411</v>
      </c>
      <c r="B1372" s="13">
        <v>1</v>
      </c>
    </row>
    <row r="1373" spans="1:2" x14ac:dyDescent="0.3">
      <c r="A1373" s="14" t="s">
        <v>33</v>
      </c>
      <c r="B1373" s="13">
        <v>1</v>
      </c>
    </row>
    <row r="1374" spans="1:2" x14ac:dyDescent="0.3">
      <c r="A1374" s="15" t="s">
        <v>32</v>
      </c>
      <c r="B1374" s="13">
        <v>1</v>
      </c>
    </row>
    <row r="1375" spans="1:2" x14ac:dyDescent="0.3">
      <c r="A1375" s="12" t="s">
        <v>1438</v>
      </c>
      <c r="B1375" s="13">
        <v>1</v>
      </c>
    </row>
    <row r="1376" spans="1:2" x14ac:dyDescent="0.3">
      <c r="A1376" s="14" t="s">
        <v>60</v>
      </c>
      <c r="B1376" s="13">
        <v>1</v>
      </c>
    </row>
    <row r="1377" spans="1:2" x14ac:dyDescent="0.3">
      <c r="A1377" s="15" t="s">
        <v>32</v>
      </c>
      <c r="B1377" s="13">
        <v>1</v>
      </c>
    </row>
    <row r="1378" spans="1:2" x14ac:dyDescent="0.3">
      <c r="A1378" s="12" t="s">
        <v>1441</v>
      </c>
      <c r="B1378" s="13">
        <v>1</v>
      </c>
    </row>
    <row r="1379" spans="1:2" x14ac:dyDescent="0.3">
      <c r="A1379" s="14" t="s">
        <v>60</v>
      </c>
      <c r="B1379" s="13">
        <v>1</v>
      </c>
    </row>
    <row r="1380" spans="1:2" x14ac:dyDescent="0.3">
      <c r="A1380" s="15" t="s">
        <v>32</v>
      </c>
      <c r="B1380" s="13">
        <v>1</v>
      </c>
    </row>
    <row r="1381" spans="1:2" x14ac:dyDescent="0.3">
      <c r="A1381" s="12" t="s">
        <v>537</v>
      </c>
      <c r="B1381" s="13">
        <v>1</v>
      </c>
    </row>
    <row r="1382" spans="1:2" x14ac:dyDescent="0.3">
      <c r="A1382" s="14" t="s">
        <v>52</v>
      </c>
      <c r="B1382" s="13">
        <v>1</v>
      </c>
    </row>
    <row r="1383" spans="1:2" x14ac:dyDescent="0.3">
      <c r="A1383" s="15" t="s">
        <v>32</v>
      </c>
      <c r="B1383" s="13">
        <v>1</v>
      </c>
    </row>
    <row r="1384" spans="1:2" x14ac:dyDescent="0.3">
      <c r="A1384" s="12" t="s">
        <v>2921</v>
      </c>
      <c r="B1384" s="13">
        <v>1</v>
      </c>
    </row>
    <row r="1385" spans="1:2" x14ac:dyDescent="0.3">
      <c r="A1385" s="14" t="s">
        <v>33</v>
      </c>
      <c r="B1385" s="13">
        <v>1</v>
      </c>
    </row>
    <row r="1386" spans="1:2" x14ac:dyDescent="0.3">
      <c r="A1386" s="15" t="s">
        <v>32</v>
      </c>
      <c r="B1386" s="13">
        <v>1</v>
      </c>
    </row>
    <row r="1387" spans="1:2" x14ac:dyDescent="0.3">
      <c r="A1387" s="12" t="s">
        <v>3011</v>
      </c>
      <c r="B1387" s="13">
        <v>2</v>
      </c>
    </row>
    <row r="1388" spans="1:2" x14ac:dyDescent="0.3">
      <c r="A1388" s="14" t="s">
        <v>135</v>
      </c>
      <c r="B1388" s="13">
        <v>2</v>
      </c>
    </row>
    <row r="1389" spans="1:2" x14ac:dyDescent="0.3">
      <c r="A1389" s="15" t="s">
        <v>32</v>
      </c>
      <c r="B1389" s="13">
        <v>2</v>
      </c>
    </row>
    <row r="1390" spans="1:2" x14ac:dyDescent="0.3">
      <c r="A1390" s="12" t="s">
        <v>1278</v>
      </c>
      <c r="B1390" s="13">
        <v>5</v>
      </c>
    </row>
    <row r="1391" spans="1:2" x14ac:dyDescent="0.3">
      <c r="A1391" s="14" t="s">
        <v>60</v>
      </c>
      <c r="B1391" s="13">
        <v>3</v>
      </c>
    </row>
    <row r="1392" spans="1:2" x14ac:dyDescent="0.3">
      <c r="A1392" s="15" t="s">
        <v>32</v>
      </c>
      <c r="B1392" s="13">
        <v>3</v>
      </c>
    </row>
    <row r="1393" spans="1:2" x14ac:dyDescent="0.3">
      <c r="A1393" s="14" t="s">
        <v>135</v>
      </c>
      <c r="B1393" s="13">
        <v>2</v>
      </c>
    </row>
    <row r="1394" spans="1:2" x14ac:dyDescent="0.3">
      <c r="A1394" s="15" t="s">
        <v>32</v>
      </c>
      <c r="B1394" s="13">
        <v>2</v>
      </c>
    </row>
    <row r="1395" spans="1:2" x14ac:dyDescent="0.3">
      <c r="A1395" s="12" t="s">
        <v>2560</v>
      </c>
      <c r="B1395" s="13">
        <v>2</v>
      </c>
    </row>
    <row r="1396" spans="1:2" x14ac:dyDescent="0.3">
      <c r="A1396" s="14" t="s">
        <v>60</v>
      </c>
      <c r="B1396" s="13">
        <v>2</v>
      </c>
    </row>
    <row r="1397" spans="1:2" x14ac:dyDescent="0.3">
      <c r="A1397" s="15" t="s">
        <v>32</v>
      </c>
      <c r="B1397" s="13">
        <v>2</v>
      </c>
    </row>
    <row r="1398" spans="1:2" x14ac:dyDescent="0.3">
      <c r="A1398" s="12" t="s">
        <v>736</v>
      </c>
      <c r="B1398" s="13">
        <v>1</v>
      </c>
    </row>
    <row r="1399" spans="1:2" x14ac:dyDescent="0.3">
      <c r="A1399" s="14" t="s">
        <v>52</v>
      </c>
      <c r="B1399" s="13">
        <v>1</v>
      </c>
    </row>
    <row r="1400" spans="1:2" x14ac:dyDescent="0.3">
      <c r="A1400" s="15" t="s">
        <v>32</v>
      </c>
      <c r="B1400" s="13">
        <v>1</v>
      </c>
    </row>
    <row r="1401" spans="1:2" x14ac:dyDescent="0.3">
      <c r="A1401" s="12" t="s">
        <v>2744</v>
      </c>
      <c r="B1401" s="13">
        <v>4</v>
      </c>
    </row>
    <row r="1402" spans="1:2" x14ac:dyDescent="0.3">
      <c r="A1402" s="14" t="s">
        <v>60</v>
      </c>
      <c r="B1402" s="13">
        <v>4</v>
      </c>
    </row>
    <row r="1403" spans="1:2" x14ac:dyDescent="0.3">
      <c r="A1403" s="15" t="s">
        <v>32</v>
      </c>
      <c r="B1403" s="13">
        <v>4</v>
      </c>
    </row>
    <row r="1404" spans="1:2" x14ac:dyDescent="0.3">
      <c r="A1404" s="12" t="s">
        <v>183</v>
      </c>
      <c r="B1404" s="13">
        <v>2</v>
      </c>
    </row>
    <row r="1405" spans="1:2" x14ac:dyDescent="0.3">
      <c r="A1405" s="14" t="s">
        <v>60</v>
      </c>
      <c r="B1405" s="13">
        <v>2</v>
      </c>
    </row>
    <row r="1406" spans="1:2" x14ac:dyDescent="0.3">
      <c r="A1406" s="15" t="s">
        <v>32</v>
      </c>
      <c r="B1406" s="13">
        <v>2</v>
      </c>
    </row>
    <row r="1407" spans="1:2" x14ac:dyDescent="0.3">
      <c r="A1407" s="12" t="s">
        <v>2418</v>
      </c>
      <c r="B1407" s="13">
        <v>2</v>
      </c>
    </row>
    <row r="1408" spans="1:2" x14ac:dyDescent="0.3">
      <c r="A1408" s="14" t="s">
        <v>60</v>
      </c>
      <c r="B1408" s="13">
        <v>2</v>
      </c>
    </row>
    <row r="1409" spans="1:2" x14ac:dyDescent="0.3">
      <c r="A1409" s="15" t="s">
        <v>32</v>
      </c>
      <c r="B1409" s="13">
        <v>2</v>
      </c>
    </row>
    <row r="1410" spans="1:2" x14ac:dyDescent="0.3">
      <c r="A1410" s="12" t="s">
        <v>2646</v>
      </c>
      <c r="B1410" s="13">
        <v>2</v>
      </c>
    </row>
    <row r="1411" spans="1:2" x14ac:dyDescent="0.3">
      <c r="A1411" s="14" t="s">
        <v>60</v>
      </c>
      <c r="B1411" s="13">
        <v>2</v>
      </c>
    </row>
    <row r="1412" spans="1:2" x14ac:dyDescent="0.3">
      <c r="A1412" s="15" t="s">
        <v>32</v>
      </c>
      <c r="B1412" s="13">
        <v>2</v>
      </c>
    </row>
    <row r="1413" spans="1:2" x14ac:dyDescent="0.3">
      <c r="A1413" s="12" t="s">
        <v>1443</v>
      </c>
      <c r="B1413" s="13">
        <v>3</v>
      </c>
    </row>
    <row r="1414" spans="1:2" x14ac:dyDescent="0.3">
      <c r="A1414" s="14" t="s">
        <v>60</v>
      </c>
      <c r="B1414" s="13">
        <v>3</v>
      </c>
    </row>
    <row r="1415" spans="1:2" x14ac:dyDescent="0.3">
      <c r="A1415" s="15" t="s">
        <v>32</v>
      </c>
      <c r="B1415" s="13">
        <v>3</v>
      </c>
    </row>
    <row r="1416" spans="1:2" x14ac:dyDescent="0.3">
      <c r="A1416" s="12" t="s">
        <v>621</v>
      </c>
      <c r="B1416" s="13">
        <v>2</v>
      </c>
    </row>
    <row r="1417" spans="1:2" x14ac:dyDescent="0.3">
      <c r="A1417" s="14" t="s">
        <v>33</v>
      </c>
      <c r="B1417" s="13">
        <v>2</v>
      </c>
    </row>
    <row r="1418" spans="1:2" x14ac:dyDescent="0.3">
      <c r="A1418" s="15" t="s">
        <v>32</v>
      </c>
      <c r="B1418" s="13">
        <v>2</v>
      </c>
    </row>
    <row r="1419" spans="1:2" x14ac:dyDescent="0.3">
      <c r="A1419" s="12" t="s">
        <v>2649</v>
      </c>
      <c r="B1419" s="13">
        <v>2</v>
      </c>
    </row>
    <row r="1420" spans="1:2" x14ac:dyDescent="0.3">
      <c r="A1420" s="14" t="s">
        <v>60</v>
      </c>
      <c r="B1420" s="13">
        <v>2</v>
      </c>
    </row>
    <row r="1421" spans="1:2" x14ac:dyDescent="0.3">
      <c r="A1421" s="15" t="s">
        <v>32</v>
      </c>
      <c r="B1421" s="13">
        <v>2</v>
      </c>
    </row>
    <row r="1422" spans="1:2" x14ac:dyDescent="0.3">
      <c r="A1422" s="12" t="s">
        <v>2683</v>
      </c>
      <c r="B1422" s="13">
        <v>1</v>
      </c>
    </row>
    <row r="1423" spans="1:2" x14ac:dyDescent="0.3">
      <c r="A1423" s="14" t="s">
        <v>60</v>
      </c>
      <c r="B1423" s="13">
        <v>1</v>
      </c>
    </row>
    <row r="1424" spans="1:2" x14ac:dyDescent="0.3">
      <c r="A1424" s="15" t="s">
        <v>32</v>
      </c>
      <c r="B1424" s="13">
        <v>1</v>
      </c>
    </row>
    <row r="1425" spans="1:2" x14ac:dyDescent="0.3">
      <c r="A1425" s="12" t="s">
        <v>1715</v>
      </c>
      <c r="B1425" s="13">
        <v>1</v>
      </c>
    </row>
    <row r="1426" spans="1:2" x14ac:dyDescent="0.3">
      <c r="A1426" s="14" t="s">
        <v>135</v>
      </c>
      <c r="B1426" s="13">
        <v>1</v>
      </c>
    </row>
    <row r="1427" spans="1:2" x14ac:dyDescent="0.3">
      <c r="A1427" s="15" t="s">
        <v>32</v>
      </c>
      <c r="B1427" s="13">
        <v>1</v>
      </c>
    </row>
    <row r="1428" spans="1:2" x14ac:dyDescent="0.3">
      <c r="A1428" s="12" t="s">
        <v>2200</v>
      </c>
      <c r="B1428" s="13">
        <v>1</v>
      </c>
    </row>
    <row r="1429" spans="1:2" x14ac:dyDescent="0.3">
      <c r="A1429" s="14" t="s">
        <v>60</v>
      </c>
      <c r="B1429" s="13">
        <v>1</v>
      </c>
    </row>
    <row r="1430" spans="1:2" x14ac:dyDescent="0.3">
      <c r="A1430" s="15" t="s">
        <v>32</v>
      </c>
      <c r="B1430" s="13">
        <v>1</v>
      </c>
    </row>
    <row r="1431" spans="1:2" x14ac:dyDescent="0.3">
      <c r="A1431" s="12" t="s">
        <v>2562</v>
      </c>
      <c r="B1431" s="13">
        <v>2</v>
      </c>
    </row>
    <row r="1432" spans="1:2" x14ac:dyDescent="0.3">
      <c r="A1432" s="14" t="s">
        <v>60</v>
      </c>
      <c r="B1432" s="13">
        <v>2</v>
      </c>
    </row>
    <row r="1433" spans="1:2" x14ac:dyDescent="0.3">
      <c r="A1433" s="15" t="s">
        <v>32</v>
      </c>
      <c r="B1433" s="13">
        <v>2</v>
      </c>
    </row>
    <row r="1434" spans="1:2" x14ac:dyDescent="0.3">
      <c r="A1434" s="12" t="s">
        <v>1718</v>
      </c>
      <c r="B1434" s="13">
        <v>1</v>
      </c>
    </row>
    <row r="1435" spans="1:2" x14ac:dyDescent="0.3">
      <c r="A1435" s="14" t="s">
        <v>135</v>
      </c>
      <c r="B1435" s="13">
        <v>1</v>
      </c>
    </row>
    <row r="1436" spans="1:2" x14ac:dyDescent="0.3">
      <c r="A1436" s="15" t="s">
        <v>32</v>
      </c>
      <c r="B1436" s="13">
        <v>1</v>
      </c>
    </row>
    <row r="1437" spans="1:2" x14ac:dyDescent="0.3">
      <c r="A1437" s="12" t="s">
        <v>347</v>
      </c>
      <c r="B1437" s="13">
        <v>3</v>
      </c>
    </row>
    <row r="1438" spans="1:2" x14ac:dyDescent="0.3">
      <c r="A1438" s="14" t="s">
        <v>135</v>
      </c>
      <c r="B1438" s="13">
        <v>3</v>
      </c>
    </row>
    <row r="1439" spans="1:2" x14ac:dyDescent="0.3">
      <c r="A1439" s="15" t="s">
        <v>32</v>
      </c>
      <c r="B1439" s="13">
        <v>3</v>
      </c>
    </row>
    <row r="1440" spans="1:2" x14ac:dyDescent="0.3">
      <c r="A1440" s="12" t="s">
        <v>2566</v>
      </c>
      <c r="B1440" s="13">
        <v>3</v>
      </c>
    </row>
    <row r="1441" spans="1:2" x14ac:dyDescent="0.3">
      <c r="A1441" s="14" t="s">
        <v>60</v>
      </c>
      <c r="B1441" s="13">
        <v>3</v>
      </c>
    </row>
    <row r="1442" spans="1:2" x14ac:dyDescent="0.3">
      <c r="A1442" s="15" t="s">
        <v>32</v>
      </c>
      <c r="B1442" s="13">
        <v>3</v>
      </c>
    </row>
    <row r="1443" spans="1:2" x14ac:dyDescent="0.3">
      <c r="A1443" s="12" t="s">
        <v>2115</v>
      </c>
      <c r="B1443" s="13">
        <v>1</v>
      </c>
    </row>
    <row r="1444" spans="1:2" x14ac:dyDescent="0.3">
      <c r="A1444" s="14" t="s">
        <v>52</v>
      </c>
      <c r="B1444" s="13">
        <v>1</v>
      </c>
    </row>
    <row r="1445" spans="1:2" x14ac:dyDescent="0.3">
      <c r="A1445" s="15" t="s">
        <v>32</v>
      </c>
      <c r="B1445" s="13">
        <v>1</v>
      </c>
    </row>
    <row r="1446" spans="1:2" x14ac:dyDescent="0.3">
      <c r="A1446" s="12" t="s">
        <v>2153</v>
      </c>
      <c r="B1446" s="13">
        <v>3</v>
      </c>
    </row>
    <row r="1447" spans="1:2" x14ac:dyDescent="0.3">
      <c r="A1447" s="14" t="s">
        <v>135</v>
      </c>
      <c r="B1447" s="13">
        <v>3</v>
      </c>
    </row>
    <row r="1448" spans="1:2" x14ac:dyDescent="0.3">
      <c r="A1448" s="15" t="s">
        <v>32</v>
      </c>
      <c r="B1448" s="13">
        <v>3</v>
      </c>
    </row>
    <row r="1449" spans="1:2" x14ac:dyDescent="0.3">
      <c r="A1449" s="12" t="s">
        <v>206</v>
      </c>
      <c r="B1449" s="13">
        <v>1</v>
      </c>
    </row>
    <row r="1450" spans="1:2" x14ac:dyDescent="0.3">
      <c r="A1450" s="14" t="s">
        <v>33</v>
      </c>
      <c r="B1450" s="13">
        <v>1</v>
      </c>
    </row>
    <row r="1451" spans="1:2" x14ac:dyDescent="0.3">
      <c r="A1451" s="15" t="s">
        <v>32</v>
      </c>
      <c r="B1451" s="13">
        <v>1</v>
      </c>
    </row>
    <row r="1452" spans="1:2" x14ac:dyDescent="0.3">
      <c r="A1452" s="12" t="s">
        <v>1981</v>
      </c>
      <c r="B1452" s="13">
        <v>2</v>
      </c>
    </row>
    <row r="1453" spans="1:2" x14ac:dyDescent="0.3">
      <c r="A1453" s="14" t="s">
        <v>135</v>
      </c>
      <c r="B1453" s="13">
        <v>2</v>
      </c>
    </row>
    <row r="1454" spans="1:2" x14ac:dyDescent="0.3">
      <c r="A1454" s="15" t="s">
        <v>32</v>
      </c>
      <c r="B1454" s="13">
        <v>2</v>
      </c>
    </row>
    <row r="1455" spans="1:2" x14ac:dyDescent="0.3">
      <c r="A1455" s="12" t="s">
        <v>438</v>
      </c>
      <c r="B1455" s="13">
        <v>2</v>
      </c>
    </row>
    <row r="1456" spans="1:2" x14ac:dyDescent="0.3">
      <c r="A1456" s="14" t="s">
        <v>33</v>
      </c>
      <c r="B1456" s="13">
        <v>2</v>
      </c>
    </row>
    <row r="1457" spans="1:2" x14ac:dyDescent="0.3">
      <c r="A1457" s="15" t="s">
        <v>32</v>
      </c>
      <c r="B1457" s="13">
        <v>2</v>
      </c>
    </row>
    <row r="1458" spans="1:2" x14ac:dyDescent="0.3">
      <c r="A1458" s="12" t="s">
        <v>2117</v>
      </c>
      <c r="B1458" s="13">
        <v>3</v>
      </c>
    </row>
    <row r="1459" spans="1:2" x14ac:dyDescent="0.3">
      <c r="A1459" s="14" t="s">
        <v>52</v>
      </c>
      <c r="B1459" s="13">
        <v>3</v>
      </c>
    </row>
    <row r="1460" spans="1:2" x14ac:dyDescent="0.3">
      <c r="A1460" s="15" t="s">
        <v>32</v>
      </c>
      <c r="B1460" s="13">
        <v>3</v>
      </c>
    </row>
    <row r="1461" spans="1:2" x14ac:dyDescent="0.3">
      <c r="A1461" s="12" t="s">
        <v>2020</v>
      </c>
      <c r="B1461" s="13">
        <v>1</v>
      </c>
    </row>
    <row r="1462" spans="1:2" x14ac:dyDescent="0.3">
      <c r="A1462" s="14" t="s">
        <v>60</v>
      </c>
      <c r="B1462" s="13">
        <v>1</v>
      </c>
    </row>
    <row r="1463" spans="1:2" x14ac:dyDescent="0.3">
      <c r="A1463" s="15" t="s">
        <v>32</v>
      </c>
      <c r="B1463" s="13">
        <v>1</v>
      </c>
    </row>
    <row r="1464" spans="1:2" x14ac:dyDescent="0.3">
      <c r="A1464" s="12" t="s">
        <v>2292</v>
      </c>
      <c r="B1464" s="13">
        <v>1</v>
      </c>
    </row>
    <row r="1465" spans="1:2" x14ac:dyDescent="0.3">
      <c r="A1465" s="14" t="s">
        <v>135</v>
      </c>
      <c r="B1465" s="13">
        <v>1</v>
      </c>
    </row>
    <row r="1466" spans="1:2" x14ac:dyDescent="0.3">
      <c r="A1466" s="15" t="s">
        <v>32</v>
      </c>
      <c r="B1466" s="13">
        <v>1</v>
      </c>
    </row>
    <row r="1467" spans="1:2" x14ac:dyDescent="0.3">
      <c r="A1467" s="12" t="s">
        <v>2809</v>
      </c>
      <c r="B1467" s="13">
        <v>1</v>
      </c>
    </row>
    <row r="1468" spans="1:2" x14ac:dyDescent="0.3">
      <c r="A1468" s="14" t="s">
        <v>60</v>
      </c>
      <c r="B1468" s="13">
        <v>1</v>
      </c>
    </row>
    <row r="1469" spans="1:2" x14ac:dyDescent="0.3">
      <c r="A1469" s="15" t="s">
        <v>32</v>
      </c>
      <c r="B1469" s="13">
        <v>1</v>
      </c>
    </row>
    <row r="1470" spans="1:2" x14ac:dyDescent="0.3">
      <c r="A1470" s="12" t="s">
        <v>1455</v>
      </c>
      <c r="B1470" s="13">
        <v>4</v>
      </c>
    </row>
    <row r="1471" spans="1:2" x14ac:dyDescent="0.3">
      <c r="A1471" s="14" t="s">
        <v>33</v>
      </c>
      <c r="B1471" s="13">
        <v>4</v>
      </c>
    </row>
    <row r="1472" spans="1:2" x14ac:dyDescent="0.3">
      <c r="A1472" s="15" t="s">
        <v>32</v>
      </c>
      <c r="B1472" s="13">
        <v>4</v>
      </c>
    </row>
    <row r="1473" spans="1:2" x14ac:dyDescent="0.3">
      <c r="A1473" s="12" t="s">
        <v>1708</v>
      </c>
      <c r="B1473" s="13">
        <v>2</v>
      </c>
    </row>
    <row r="1474" spans="1:2" x14ac:dyDescent="0.3">
      <c r="A1474" s="14" t="s">
        <v>135</v>
      </c>
      <c r="B1474" s="13">
        <v>2</v>
      </c>
    </row>
    <row r="1475" spans="1:2" x14ac:dyDescent="0.3">
      <c r="A1475" s="15" t="s">
        <v>32</v>
      </c>
      <c r="B1475" s="13">
        <v>2</v>
      </c>
    </row>
    <row r="1476" spans="1:2" x14ac:dyDescent="0.3">
      <c r="A1476" s="12" t="s">
        <v>2423</v>
      </c>
      <c r="B1476" s="13">
        <v>1</v>
      </c>
    </row>
    <row r="1477" spans="1:2" x14ac:dyDescent="0.3">
      <c r="A1477" s="14" t="s">
        <v>52</v>
      </c>
      <c r="B1477" s="13">
        <v>1</v>
      </c>
    </row>
    <row r="1478" spans="1:2" x14ac:dyDescent="0.3">
      <c r="A1478" s="15" t="s">
        <v>32</v>
      </c>
      <c r="B1478" s="13">
        <v>1</v>
      </c>
    </row>
    <row r="1479" spans="1:2" x14ac:dyDescent="0.3">
      <c r="A1479" s="12" t="s">
        <v>2294</v>
      </c>
      <c r="B1479" s="13">
        <v>1</v>
      </c>
    </row>
    <row r="1480" spans="1:2" x14ac:dyDescent="0.3">
      <c r="A1480" s="14" t="s">
        <v>135</v>
      </c>
      <c r="B1480" s="13">
        <v>1</v>
      </c>
    </row>
    <row r="1481" spans="1:2" x14ac:dyDescent="0.3">
      <c r="A1481" s="15" t="s">
        <v>32</v>
      </c>
      <c r="B1481" s="13">
        <v>1</v>
      </c>
    </row>
    <row r="1482" spans="1:2" x14ac:dyDescent="0.3">
      <c r="A1482" s="12" t="s">
        <v>634</v>
      </c>
      <c r="B1482" s="13">
        <v>3</v>
      </c>
    </row>
    <row r="1483" spans="1:2" x14ac:dyDescent="0.3">
      <c r="A1483" s="14" t="s">
        <v>33</v>
      </c>
      <c r="B1483" s="13">
        <v>3</v>
      </c>
    </row>
    <row r="1484" spans="1:2" x14ac:dyDescent="0.3">
      <c r="A1484" s="15" t="s">
        <v>32</v>
      </c>
      <c r="B1484" s="13">
        <v>3</v>
      </c>
    </row>
    <row r="1485" spans="1:2" x14ac:dyDescent="0.3">
      <c r="A1485" s="12" t="s">
        <v>2557</v>
      </c>
      <c r="B1485" s="13">
        <v>1</v>
      </c>
    </row>
    <row r="1486" spans="1:2" x14ac:dyDescent="0.3">
      <c r="A1486" s="14" t="s">
        <v>135</v>
      </c>
      <c r="B1486" s="13">
        <v>1</v>
      </c>
    </row>
    <row r="1487" spans="1:2" x14ac:dyDescent="0.3">
      <c r="A1487" s="15" t="s">
        <v>32</v>
      </c>
      <c r="B1487" s="13">
        <v>1</v>
      </c>
    </row>
    <row r="1488" spans="1:2" x14ac:dyDescent="0.3">
      <c r="A1488" s="12" t="s">
        <v>446</v>
      </c>
      <c r="B1488" s="13">
        <v>10</v>
      </c>
    </row>
    <row r="1489" spans="1:2" x14ac:dyDescent="0.3">
      <c r="A1489" s="14" t="s">
        <v>135</v>
      </c>
      <c r="B1489" s="13">
        <v>10</v>
      </c>
    </row>
    <row r="1490" spans="1:2" x14ac:dyDescent="0.3">
      <c r="A1490" s="15" t="s">
        <v>32</v>
      </c>
      <c r="B1490" s="13">
        <v>10</v>
      </c>
    </row>
    <row r="1491" spans="1:2" x14ac:dyDescent="0.3">
      <c r="A1491" s="12" t="s">
        <v>2694</v>
      </c>
      <c r="B1491" s="13">
        <v>1</v>
      </c>
    </row>
    <row r="1492" spans="1:2" x14ac:dyDescent="0.3">
      <c r="A1492" s="14" t="s">
        <v>52</v>
      </c>
      <c r="B1492" s="13">
        <v>1</v>
      </c>
    </row>
    <row r="1493" spans="1:2" x14ac:dyDescent="0.3">
      <c r="A1493" s="15" t="s">
        <v>32</v>
      </c>
      <c r="B1493" s="13">
        <v>1</v>
      </c>
    </row>
    <row r="1494" spans="1:2" x14ac:dyDescent="0.3">
      <c r="A1494" s="12" t="s">
        <v>1928</v>
      </c>
      <c r="B1494" s="13">
        <v>3</v>
      </c>
    </row>
    <row r="1495" spans="1:2" x14ac:dyDescent="0.3">
      <c r="A1495" s="14" t="s">
        <v>60</v>
      </c>
      <c r="B1495" s="13">
        <v>3</v>
      </c>
    </row>
    <row r="1496" spans="1:2" x14ac:dyDescent="0.3">
      <c r="A1496" s="15" t="s">
        <v>32</v>
      </c>
      <c r="B1496" s="13">
        <v>3</v>
      </c>
    </row>
    <row r="1497" spans="1:2" x14ac:dyDescent="0.3">
      <c r="A1497" s="12" t="s">
        <v>2286</v>
      </c>
      <c r="B1497" s="13">
        <v>2</v>
      </c>
    </row>
    <row r="1498" spans="1:2" x14ac:dyDescent="0.3">
      <c r="A1498" s="14" t="s">
        <v>60</v>
      </c>
      <c r="B1498" s="13">
        <v>2</v>
      </c>
    </row>
    <row r="1499" spans="1:2" x14ac:dyDescent="0.3">
      <c r="A1499" s="15" t="s">
        <v>32</v>
      </c>
      <c r="B1499" s="13">
        <v>2</v>
      </c>
    </row>
    <row r="1500" spans="1:2" x14ac:dyDescent="0.3">
      <c r="A1500" s="12" t="s">
        <v>559</v>
      </c>
      <c r="B1500" s="13">
        <v>1</v>
      </c>
    </row>
    <row r="1501" spans="1:2" x14ac:dyDescent="0.3">
      <c r="A1501" s="14" t="s">
        <v>52</v>
      </c>
      <c r="B1501" s="13">
        <v>1</v>
      </c>
    </row>
    <row r="1502" spans="1:2" x14ac:dyDescent="0.3">
      <c r="A1502" s="15" t="s">
        <v>32</v>
      </c>
      <c r="B1502" s="13">
        <v>1</v>
      </c>
    </row>
    <row r="1503" spans="1:2" x14ac:dyDescent="0.3">
      <c r="A1503" s="12" t="s">
        <v>2685</v>
      </c>
      <c r="B1503" s="13">
        <v>1</v>
      </c>
    </row>
    <row r="1504" spans="1:2" x14ac:dyDescent="0.3">
      <c r="A1504" s="14" t="s">
        <v>60</v>
      </c>
      <c r="B1504" s="13">
        <v>1</v>
      </c>
    </row>
    <row r="1505" spans="1:2" x14ac:dyDescent="0.3">
      <c r="A1505" s="15" t="s">
        <v>32</v>
      </c>
      <c r="B1505" s="13">
        <v>1</v>
      </c>
    </row>
    <row r="1506" spans="1:2" x14ac:dyDescent="0.3">
      <c r="A1506" s="12" t="s">
        <v>2730</v>
      </c>
      <c r="B1506" s="13">
        <v>2</v>
      </c>
    </row>
    <row r="1507" spans="1:2" x14ac:dyDescent="0.3">
      <c r="A1507" s="14" t="s">
        <v>60</v>
      </c>
      <c r="B1507" s="13">
        <v>2</v>
      </c>
    </row>
    <row r="1508" spans="1:2" x14ac:dyDescent="0.3">
      <c r="A1508" s="15" t="s">
        <v>32</v>
      </c>
      <c r="B1508" s="13">
        <v>2</v>
      </c>
    </row>
    <row r="1509" spans="1:2" x14ac:dyDescent="0.3">
      <c r="A1509" s="12" t="s">
        <v>322</v>
      </c>
      <c r="B1509" s="13">
        <v>1</v>
      </c>
    </row>
    <row r="1510" spans="1:2" x14ac:dyDescent="0.3">
      <c r="A1510" s="14" t="s">
        <v>135</v>
      </c>
      <c r="B1510" s="13">
        <v>1</v>
      </c>
    </row>
    <row r="1511" spans="1:2" x14ac:dyDescent="0.3">
      <c r="A1511" s="15" t="s">
        <v>32</v>
      </c>
      <c r="B1511" s="13">
        <v>1</v>
      </c>
    </row>
    <row r="1512" spans="1:2" x14ac:dyDescent="0.3">
      <c r="A1512" s="12" t="s">
        <v>918</v>
      </c>
      <c r="B1512" s="13">
        <v>1</v>
      </c>
    </row>
    <row r="1513" spans="1:2" x14ac:dyDescent="0.3">
      <c r="A1513" s="14" t="s">
        <v>33</v>
      </c>
      <c r="B1513" s="13">
        <v>1</v>
      </c>
    </row>
    <row r="1514" spans="1:2" x14ac:dyDescent="0.3">
      <c r="A1514" s="15" t="s">
        <v>32</v>
      </c>
      <c r="B1514" s="13">
        <v>1</v>
      </c>
    </row>
    <row r="1515" spans="1:2" x14ac:dyDescent="0.3">
      <c r="A1515" s="12" t="s">
        <v>87</v>
      </c>
      <c r="B1515" s="13">
        <v>1</v>
      </c>
    </row>
    <row r="1516" spans="1:2" x14ac:dyDescent="0.3">
      <c r="A1516" s="14" t="s">
        <v>33</v>
      </c>
      <c r="B1516" s="13">
        <v>1</v>
      </c>
    </row>
    <row r="1517" spans="1:2" x14ac:dyDescent="0.3">
      <c r="A1517" s="15" t="s">
        <v>32</v>
      </c>
      <c r="B1517" s="13">
        <v>1</v>
      </c>
    </row>
    <row r="1518" spans="1:2" x14ac:dyDescent="0.3">
      <c r="A1518" s="12" t="s">
        <v>2305</v>
      </c>
      <c r="B1518" s="13">
        <v>2</v>
      </c>
    </row>
    <row r="1519" spans="1:2" x14ac:dyDescent="0.3">
      <c r="A1519" s="14" t="s">
        <v>135</v>
      </c>
      <c r="B1519" s="13">
        <v>2</v>
      </c>
    </row>
    <row r="1520" spans="1:2" x14ac:dyDescent="0.3">
      <c r="A1520" s="15" t="s">
        <v>32</v>
      </c>
      <c r="B1520" s="13">
        <v>2</v>
      </c>
    </row>
    <row r="1521" spans="1:2" x14ac:dyDescent="0.3">
      <c r="A1521" s="12" t="s">
        <v>2811</v>
      </c>
      <c r="B1521" s="13">
        <v>1</v>
      </c>
    </row>
    <row r="1522" spans="1:2" x14ac:dyDescent="0.3">
      <c r="A1522" s="14" t="s">
        <v>60</v>
      </c>
      <c r="B1522" s="13">
        <v>1</v>
      </c>
    </row>
    <row r="1523" spans="1:2" x14ac:dyDescent="0.3">
      <c r="A1523" s="15" t="s">
        <v>32</v>
      </c>
      <c r="B1523" s="13">
        <v>1</v>
      </c>
    </row>
    <row r="1524" spans="1:2" x14ac:dyDescent="0.3">
      <c r="A1524" s="12" t="s">
        <v>638</v>
      </c>
      <c r="B1524" s="13">
        <v>2</v>
      </c>
    </row>
    <row r="1525" spans="1:2" x14ac:dyDescent="0.3">
      <c r="A1525" s="14" t="s">
        <v>135</v>
      </c>
      <c r="B1525" s="13">
        <v>2</v>
      </c>
    </row>
    <row r="1526" spans="1:2" x14ac:dyDescent="0.3">
      <c r="A1526" s="15" t="s">
        <v>32</v>
      </c>
      <c r="B1526" s="13">
        <v>2</v>
      </c>
    </row>
    <row r="1527" spans="1:2" x14ac:dyDescent="0.3">
      <c r="A1527" s="12" t="s">
        <v>1258</v>
      </c>
      <c r="B1527" s="13">
        <v>2</v>
      </c>
    </row>
    <row r="1528" spans="1:2" x14ac:dyDescent="0.3">
      <c r="A1528" s="14" t="s">
        <v>33</v>
      </c>
      <c r="B1528" s="13">
        <v>2</v>
      </c>
    </row>
    <row r="1529" spans="1:2" x14ac:dyDescent="0.3">
      <c r="A1529" s="15" t="s">
        <v>32</v>
      </c>
      <c r="B1529" s="13">
        <v>2</v>
      </c>
    </row>
    <row r="1530" spans="1:2" x14ac:dyDescent="0.3">
      <c r="A1530" s="12" t="s">
        <v>2288</v>
      </c>
      <c r="B1530" s="13">
        <v>2</v>
      </c>
    </row>
    <row r="1531" spans="1:2" x14ac:dyDescent="0.3">
      <c r="A1531" s="14" t="s">
        <v>60</v>
      </c>
      <c r="B1531" s="13">
        <v>2</v>
      </c>
    </row>
    <row r="1532" spans="1:2" x14ac:dyDescent="0.3">
      <c r="A1532" s="15" t="s">
        <v>32</v>
      </c>
      <c r="B1532" s="13">
        <v>2</v>
      </c>
    </row>
    <row r="1533" spans="1:2" x14ac:dyDescent="0.3">
      <c r="A1533" s="12" t="s">
        <v>1466</v>
      </c>
      <c r="B1533" s="13">
        <v>1</v>
      </c>
    </row>
    <row r="1534" spans="1:2" x14ac:dyDescent="0.3">
      <c r="A1534" s="14" t="s">
        <v>33</v>
      </c>
      <c r="B1534" s="13">
        <v>1</v>
      </c>
    </row>
    <row r="1535" spans="1:2" x14ac:dyDescent="0.3">
      <c r="A1535" s="15" t="s">
        <v>32</v>
      </c>
      <c r="B1535" s="13">
        <v>1</v>
      </c>
    </row>
    <row r="1536" spans="1:2" x14ac:dyDescent="0.3">
      <c r="A1536" s="12" t="s">
        <v>648</v>
      </c>
      <c r="B1536" s="13">
        <v>1</v>
      </c>
    </row>
    <row r="1537" spans="1:2" x14ac:dyDescent="0.3">
      <c r="A1537" s="14" t="s">
        <v>52</v>
      </c>
      <c r="B1537" s="13">
        <v>1</v>
      </c>
    </row>
    <row r="1538" spans="1:2" x14ac:dyDescent="0.3">
      <c r="A1538" s="15" t="s">
        <v>32</v>
      </c>
      <c r="B1538" s="13">
        <v>1</v>
      </c>
    </row>
    <row r="1539" spans="1:2" x14ac:dyDescent="0.3">
      <c r="A1539" s="12" t="s">
        <v>483</v>
      </c>
      <c r="B1539" s="13">
        <v>3</v>
      </c>
    </row>
    <row r="1540" spans="1:2" x14ac:dyDescent="0.3">
      <c r="A1540" s="14" t="s">
        <v>52</v>
      </c>
      <c r="B1540" s="13">
        <v>1</v>
      </c>
    </row>
    <row r="1541" spans="1:2" x14ac:dyDescent="0.3">
      <c r="A1541" s="15" t="s">
        <v>32</v>
      </c>
      <c r="B1541" s="13">
        <v>1</v>
      </c>
    </row>
    <row r="1542" spans="1:2" x14ac:dyDescent="0.3">
      <c r="A1542" s="14" t="s">
        <v>135</v>
      </c>
      <c r="B1542" s="13">
        <v>2</v>
      </c>
    </row>
    <row r="1543" spans="1:2" x14ac:dyDescent="0.3">
      <c r="A1543" s="15" t="s">
        <v>32</v>
      </c>
      <c r="B1543" s="13">
        <v>2</v>
      </c>
    </row>
    <row r="1544" spans="1:2" x14ac:dyDescent="0.3">
      <c r="A1544" s="12" t="s">
        <v>1741</v>
      </c>
      <c r="B1544" s="13">
        <v>3</v>
      </c>
    </row>
    <row r="1545" spans="1:2" x14ac:dyDescent="0.3">
      <c r="A1545" s="14" t="s">
        <v>33</v>
      </c>
      <c r="B1545" s="13">
        <v>3</v>
      </c>
    </row>
    <row r="1546" spans="1:2" x14ac:dyDescent="0.3">
      <c r="A1546" s="15" t="s">
        <v>32</v>
      </c>
      <c r="B1546" s="13">
        <v>3</v>
      </c>
    </row>
    <row r="1547" spans="1:2" x14ac:dyDescent="0.3">
      <c r="A1547" s="12" t="s">
        <v>1897</v>
      </c>
      <c r="B1547" s="13">
        <v>2</v>
      </c>
    </row>
    <row r="1548" spans="1:2" x14ac:dyDescent="0.3">
      <c r="A1548" s="14" t="s">
        <v>52</v>
      </c>
      <c r="B1548" s="13">
        <v>2</v>
      </c>
    </row>
    <row r="1549" spans="1:2" x14ac:dyDescent="0.3">
      <c r="A1549" s="15" t="s">
        <v>32</v>
      </c>
      <c r="B1549" s="13">
        <v>2</v>
      </c>
    </row>
    <row r="1550" spans="1:2" x14ac:dyDescent="0.3">
      <c r="A1550" s="12" t="s">
        <v>2014</v>
      </c>
      <c r="B1550" s="13">
        <v>1</v>
      </c>
    </row>
    <row r="1551" spans="1:2" x14ac:dyDescent="0.3">
      <c r="A1551" s="14" t="s">
        <v>135</v>
      </c>
      <c r="B1551" s="13">
        <v>1</v>
      </c>
    </row>
    <row r="1552" spans="1:2" x14ac:dyDescent="0.3">
      <c r="A1552" s="15" t="s">
        <v>32</v>
      </c>
      <c r="B1552" s="13">
        <v>1</v>
      </c>
    </row>
    <row r="1553" spans="1:2" x14ac:dyDescent="0.3">
      <c r="A1553" s="12" t="s">
        <v>2814</v>
      </c>
      <c r="B1553" s="13">
        <v>1</v>
      </c>
    </row>
    <row r="1554" spans="1:2" x14ac:dyDescent="0.3">
      <c r="A1554" s="14" t="s">
        <v>60</v>
      </c>
      <c r="B1554" s="13">
        <v>1</v>
      </c>
    </row>
    <row r="1555" spans="1:2" x14ac:dyDescent="0.3">
      <c r="A1555" s="15" t="s">
        <v>32</v>
      </c>
      <c r="B1555" s="13">
        <v>1</v>
      </c>
    </row>
    <row r="1556" spans="1:2" x14ac:dyDescent="0.3">
      <c r="A1556" s="12" t="s">
        <v>1960</v>
      </c>
      <c r="B1556" s="13">
        <v>5</v>
      </c>
    </row>
    <row r="1557" spans="1:2" x14ac:dyDescent="0.3">
      <c r="A1557" s="14" t="s">
        <v>52</v>
      </c>
      <c r="B1557" s="13">
        <v>2</v>
      </c>
    </row>
    <row r="1558" spans="1:2" x14ac:dyDescent="0.3">
      <c r="A1558" s="15" t="s">
        <v>32</v>
      </c>
      <c r="B1558" s="13">
        <v>2</v>
      </c>
    </row>
    <row r="1559" spans="1:2" x14ac:dyDescent="0.3">
      <c r="A1559" s="14" t="s">
        <v>33</v>
      </c>
      <c r="B1559" s="13">
        <v>3</v>
      </c>
    </row>
    <row r="1560" spans="1:2" x14ac:dyDescent="0.3">
      <c r="A1560" s="15" t="s">
        <v>32</v>
      </c>
      <c r="B1560" s="13">
        <v>3</v>
      </c>
    </row>
    <row r="1561" spans="1:2" x14ac:dyDescent="0.3">
      <c r="A1561" s="12" t="s">
        <v>1469</v>
      </c>
      <c r="B1561" s="13">
        <v>1</v>
      </c>
    </row>
    <row r="1562" spans="1:2" x14ac:dyDescent="0.3">
      <c r="A1562" s="14" t="s">
        <v>33</v>
      </c>
      <c r="B1562" s="13">
        <v>1</v>
      </c>
    </row>
    <row r="1563" spans="1:2" x14ac:dyDescent="0.3">
      <c r="A1563" s="15" t="s">
        <v>32</v>
      </c>
      <c r="B1563" s="13">
        <v>1</v>
      </c>
    </row>
    <row r="1564" spans="1:2" x14ac:dyDescent="0.3">
      <c r="A1564" s="12" t="s">
        <v>1546</v>
      </c>
      <c r="B1564" s="13">
        <v>1</v>
      </c>
    </row>
    <row r="1565" spans="1:2" x14ac:dyDescent="0.3">
      <c r="A1565" s="14" t="s">
        <v>60</v>
      </c>
      <c r="B1565" s="13">
        <v>1</v>
      </c>
    </row>
    <row r="1566" spans="1:2" x14ac:dyDescent="0.3">
      <c r="A1566" s="15" t="s">
        <v>32</v>
      </c>
      <c r="B1566" s="13">
        <v>1</v>
      </c>
    </row>
    <row r="1567" spans="1:2" x14ac:dyDescent="0.3">
      <c r="A1567" s="12" t="s">
        <v>2818</v>
      </c>
      <c r="B1567" s="13">
        <v>2</v>
      </c>
    </row>
    <row r="1568" spans="1:2" x14ac:dyDescent="0.3">
      <c r="A1568" s="14" t="s">
        <v>60</v>
      </c>
      <c r="B1568" s="13">
        <v>2</v>
      </c>
    </row>
    <row r="1569" spans="1:2" x14ac:dyDescent="0.3">
      <c r="A1569" s="15" t="s">
        <v>32</v>
      </c>
      <c r="B1569" s="13">
        <v>2</v>
      </c>
    </row>
    <row r="1570" spans="1:2" x14ac:dyDescent="0.3">
      <c r="A1570" s="12" t="s">
        <v>2349</v>
      </c>
      <c r="B1570" s="13">
        <v>2</v>
      </c>
    </row>
    <row r="1571" spans="1:2" x14ac:dyDescent="0.3">
      <c r="A1571" s="14" t="s">
        <v>60</v>
      </c>
      <c r="B1571" s="13">
        <v>2</v>
      </c>
    </row>
    <row r="1572" spans="1:2" x14ac:dyDescent="0.3">
      <c r="A1572" s="15" t="s">
        <v>32</v>
      </c>
      <c r="B1572" s="13">
        <v>2</v>
      </c>
    </row>
    <row r="1573" spans="1:2" x14ac:dyDescent="0.3">
      <c r="A1573" s="12" t="s">
        <v>609</v>
      </c>
      <c r="B1573" s="13">
        <v>3</v>
      </c>
    </row>
    <row r="1574" spans="1:2" x14ac:dyDescent="0.3">
      <c r="A1574" s="14" t="s">
        <v>135</v>
      </c>
      <c r="B1574" s="13">
        <v>3</v>
      </c>
    </row>
    <row r="1575" spans="1:2" x14ac:dyDescent="0.3">
      <c r="A1575" s="15" t="s">
        <v>32</v>
      </c>
      <c r="B1575" s="13">
        <v>3</v>
      </c>
    </row>
    <row r="1576" spans="1:2" x14ac:dyDescent="0.3">
      <c r="A1576" s="12" t="s">
        <v>318</v>
      </c>
      <c r="B1576" s="13">
        <v>5</v>
      </c>
    </row>
    <row r="1577" spans="1:2" x14ac:dyDescent="0.3">
      <c r="A1577" s="14" t="s">
        <v>135</v>
      </c>
      <c r="B1577" s="13">
        <v>4</v>
      </c>
    </row>
    <row r="1578" spans="1:2" x14ac:dyDescent="0.3">
      <c r="A1578" s="15" t="s">
        <v>32</v>
      </c>
      <c r="B1578" s="13">
        <v>4</v>
      </c>
    </row>
    <row r="1579" spans="1:2" x14ac:dyDescent="0.3">
      <c r="A1579" s="14" t="s">
        <v>33</v>
      </c>
      <c r="B1579" s="13">
        <v>1</v>
      </c>
    </row>
    <row r="1580" spans="1:2" x14ac:dyDescent="0.3">
      <c r="A1580" s="15" t="s">
        <v>32</v>
      </c>
      <c r="B1580" s="13">
        <v>1</v>
      </c>
    </row>
    <row r="1581" spans="1:2" x14ac:dyDescent="0.3">
      <c r="A1581" s="12" t="s">
        <v>1427</v>
      </c>
      <c r="B1581" s="13">
        <v>1</v>
      </c>
    </row>
    <row r="1582" spans="1:2" x14ac:dyDescent="0.3">
      <c r="A1582" s="14" t="s">
        <v>60</v>
      </c>
      <c r="B1582" s="13">
        <v>1</v>
      </c>
    </row>
    <row r="1583" spans="1:2" x14ac:dyDescent="0.3">
      <c r="A1583" s="15" t="s">
        <v>32</v>
      </c>
      <c r="B1583" s="13">
        <v>1</v>
      </c>
    </row>
    <row r="1584" spans="1:2" x14ac:dyDescent="0.3">
      <c r="A1584" s="12" t="s">
        <v>2290</v>
      </c>
      <c r="B1584" s="13">
        <v>1</v>
      </c>
    </row>
    <row r="1585" spans="1:2" x14ac:dyDescent="0.3">
      <c r="A1585" s="14" t="s">
        <v>60</v>
      </c>
      <c r="B1585" s="13">
        <v>1</v>
      </c>
    </row>
    <row r="1586" spans="1:2" x14ac:dyDescent="0.3">
      <c r="A1586" s="15" t="s">
        <v>32</v>
      </c>
      <c r="B1586" s="13">
        <v>1</v>
      </c>
    </row>
    <row r="1587" spans="1:2" x14ac:dyDescent="0.3">
      <c r="A1587" s="12" t="s">
        <v>921</v>
      </c>
      <c r="B1587" s="13">
        <v>1</v>
      </c>
    </row>
    <row r="1588" spans="1:2" x14ac:dyDescent="0.3">
      <c r="A1588" s="14" t="s">
        <v>60</v>
      </c>
      <c r="B1588" s="13">
        <v>1</v>
      </c>
    </row>
    <row r="1589" spans="1:2" x14ac:dyDescent="0.3">
      <c r="A1589" s="15" t="s">
        <v>32</v>
      </c>
      <c r="B1589" s="13">
        <v>1</v>
      </c>
    </row>
    <row r="1590" spans="1:2" x14ac:dyDescent="0.3">
      <c r="A1590" s="12" t="s">
        <v>2016</v>
      </c>
      <c r="B1590" s="13">
        <v>1</v>
      </c>
    </row>
    <row r="1591" spans="1:2" x14ac:dyDescent="0.3">
      <c r="A1591" s="14" t="s">
        <v>135</v>
      </c>
      <c r="B1591" s="13">
        <v>1</v>
      </c>
    </row>
    <row r="1592" spans="1:2" x14ac:dyDescent="0.3">
      <c r="A1592" s="15" t="s">
        <v>32</v>
      </c>
      <c r="B1592" s="13">
        <v>1</v>
      </c>
    </row>
    <row r="1593" spans="1:2" x14ac:dyDescent="0.3">
      <c r="A1593" s="12" t="s">
        <v>142</v>
      </c>
      <c r="B1593" s="13">
        <v>1</v>
      </c>
    </row>
    <row r="1594" spans="1:2" x14ac:dyDescent="0.3">
      <c r="A1594" s="14" t="s">
        <v>33</v>
      </c>
      <c r="B1594" s="13">
        <v>1</v>
      </c>
    </row>
    <row r="1595" spans="1:2" x14ac:dyDescent="0.3">
      <c r="A1595" s="15" t="s">
        <v>32</v>
      </c>
      <c r="B1595" s="13">
        <v>1</v>
      </c>
    </row>
    <row r="1596" spans="1:2" x14ac:dyDescent="0.3">
      <c r="A1596" s="12" t="s">
        <v>2821</v>
      </c>
      <c r="B1596" s="13">
        <v>6</v>
      </c>
    </row>
    <row r="1597" spans="1:2" x14ac:dyDescent="0.3">
      <c r="A1597" s="14" t="s">
        <v>60</v>
      </c>
      <c r="B1597" s="13">
        <v>6</v>
      </c>
    </row>
    <row r="1598" spans="1:2" x14ac:dyDescent="0.3">
      <c r="A1598" s="15" t="s">
        <v>32</v>
      </c>
      <c r="B1598" s="13">
        <v>6</v>
      </c>
    </row>
    <row r="1599" spans="1:2" x14ac:dyDescent="0.3">
      <c r="A1599" s="12" t="s">
        <v>1296</v>
      </c>
      <c r="B1599" s="13">
        <v>1</v>
      </c>
    </row>
    <row r="1600" spans="1:2" x14ac:dyDescent="0.3">
      <c r="A1600" s="14" t="s">
        <v>52</v>
      </c>
      <c r="B1600" s="13">
        <v>1</v>
      </c>
    </row>
    <row r="1601" spans="1:2" x14ac:dyDescent="0.3">
      <c r="A1601" s="15" t="s">
        <v>32</v>
      </c>
      <c r="B1601" s="13">
        <v>1</v>
      </c>
    </row>
    <row r="1602" spans="1:2" x14ac:dyDescent="0.3">
      <c r="A1602" s="12" t="s">
        <v>784</v>
      </c>
      <c r="B1602" s="13">
        <v>1</v>
      </c>
    </row>
    <row r="1603" spans="1:2" x14ac:dyDescent="0.3">
      <c r="A1603" s="14" t="s">
        <v>135</v>
      </c>
      <c r="B1603" s="13">
        <v>1</v>
      </c>
    </row>
    <row r="1604" spans="1:2" x14ac:dyDescent="0.3">
      <c r="A1604" s="15" t="s">
        <v>32</v>
      </c>
      <c r="B1604" s="13">
        <v>1</v>
      </c>
    </row>
    <row r="1605" spans="1:2" x14ac:dyDescent="0.3">
      <c r="A1605" s="12" t="s">
        <v>2951</v>
      </c>
      <c r="B1605" s="13">
        <v>1</v>
      </c>
    </row>
    <row r="1606" spans="1:2" x14ac:dyDescent="0.3">
      <c r="A1606" s="14" t="s">
        <v>52</v>
      </c>
      <c r="B1606" s="13">
        <v>1</v>
      </c>
    </row>
    <row r="1607" spans="1:2" x14ac:dyDescent="0.3">
      <c r="A1607" s="15" t="s">
        <v>32</v>
      </c>
      <c r="B1607" s="13">
        <v>1</v>
      </c>
    </row>
    <row r="1608" spans="1:2" x14ac:dyDescent="0.3">
      <c r="A1608" s="12" t="s">
        <v>683</v>
      </c>
      <c r="B1608" s="13">
        <v>1</v>
      </c>
    </row>
    <row r="1609" spans="1:2" x14ac:dyDescent="0.3">
      <c r="A1609" s="14" t="s">
        <v>52</v>
      </c>
      <c r="B1609" s="13">
        <v>1</v>
      </c>
    </row>
    <row r="1610" spans="1:2" x14ac:dyDescent="0.3">
      <c r="A1610" s="15" t="s">
        <v>32</v>
      </c>
      <c r="B1610" s="13">
        <v>1</v>
      </c>
    </row>
    <row r="1611" spans="1:2" x14ac:dyDescent="0.3">
      <c r="A1611" s="12" t="s">
        <v>2688</v>
      </c>
      <c r="B1611" s="13">
        <v>1</v>
      </c>
    </row>
    <row r="1612" spans="1:2" x14ac:dyDescent="0.3">
      <c r="A1612" s="14" t="s">
        <v>60</v>
      </c>
      <c r="B1612" s="13">
        <v>1</v>
      </c>
    </row>
    <row r="1613" spans="1:2" x14ac:dyDescent="0.3">
      <c r="A1613" s="15" t="s">
        <v>32</v>
      </c>
      <c r="B1613" s="13">
        <v>1</v>
      </c>
    </row>
    <row r="1614" spans="1:2" x14ac:dyDescent="0.3">
      <c r="A1614" s="12" t="s">
        <v>2702</v>
      </c>
      <c r="B1614" s="13">
        <v>3</v>
      </c>
    </row>
    <row r="1615" spans="1:2" x14ac:dyDescent="0.3">
      <c r="A1615" s="14" t="s">
        <v>60</v>
      </c>
      <c r="B1615" s="13">
        <v>3</v>
      </c>
    </row>
    <row r="1616" spans="1:2" x14ac:dyDescent="0.3">
      <c r="A1616" s="15" t="s">
        <v>32</v>
      </c>
      <c r="B1616" s="13">
        <v>3</v>
      </c>
    </row>
    <row r="1617" spans="1:2" x14ac:dyDescent="0.3">
      <c r="A1617" s="12" t="s">
        <v>2087</v>
      </c>
      <c r="B1617" s="13">
        <v>4</v>
      </c>
    </row>
    <row r="1618" spans="1:2" x14ac:dyDescent="0.3">
      <c r="A1618" s="14" t="s">
        <v>135</v>
      </c>
      <c r="B1618" s="13">
        <v>4</v>
      </c>
    </row>
    <row r="1619" spans="1:2" x14ac:dyDescent="0.3">
      <c r="A1619" s="15" t="s">
        <v>32</v>
      </c>
      <c r="B1619" s="13">
        <v>4</v>
      </c>
    </row>
    <row r="1620" spans="1:2" x14ac:dyDescent="0.3">
      <c r="A1620" s="12" t="s">
        <v>1286</v>
      </c>
      <c r="B1620" s="13">
        <v>1</v>
      </c>
    </row>
    <row r="1621" spans="1:2" x14ac:dyDescent="0.3">
      <c r="A1621" s="14" t="s">
        <v>52</v>
      </c>
      <c r="B1621" s="13">
        <v>1</v>
      </c>
    </row>
    <row r="1622" spans="1:2" x14ac:dyDescent="0.3">
      <c r="A1622" s="15" t="s">
        <v>32</v>
      </c>
      <c r="B1622" s="13">
        <v>1</v>
      </c>
    </row>
    <row r="1623" spans="1:2" x14ac:dyDescent="0.3">
      <c r="A1623" s="12" t="s">
        <v>2006</v>
      </c>
      <c r="B1623" s="13">
        <v>3</v>
      </c>
    </row>
    <row r="1624" spans="1:2" x14ac:dyDescent="0.3">
      <c r="A1624" s="14" t="s">
        <v>52</v>
      </c>
      <c r="B1624" s="13">
        <v>3</v>
      </c>
    </row>
    <row r="1625" spans="1:2" x14ac:dyDescent="0.3">
      <c r="A1625" s="15" t="s">
        <v>32</v>
      </c>
      <c r="B1625" s="13">
        <v>3</v>
      </c>
    </row>
    <row r="1626" spans="1:2" x14ac:dyDescent="0.3">
      <c r="A1626" s="12" t="s">
        <v>2801</v>
      </c>
      <c r="B1626" s="13">
        <v>3</v>
      </c>
    </row>
    <row r="1627" spans="1:2" x14ac:dyDescent="0.3">
      <c r="A1627" s="14" t="s">
        <v>135</v>
      </c>
      <c r="B1627" s="13">
        <v>3</v>
      </c>
    </row>
    <row r="1628" spans="1:2" x14ac:dyDescent="0.3">
      <c r="A1628" s="15" t="s">
        <v>32</v>
      </c>
      <c r="B1628" s="13">
        <v>3</v>
      </c>
    </row>
    <row r="1629" spans="1:2" x14ac:dyDescent="0.3">
      <c r="A1629" s="12" t="s">
        <v>2945</v>
      </c>
      <c r="B1629" s="13">
        <v>1</v>
      </c>
    </row>
    <row r="1630" spans="1:2" x14ac:dyDescent="0.3">
      <c r="A1630" s="14" t="s">
        <v>52</v>
      </c>
      <c r="B1630" s="13">
        <v>1</v>
      </c>
    </row>
    <row r="1631" spans="1:2" x14ac:dyDescent="0.3">
      <c r="A1631" s="15" t="s">
        <v>32</v>
      </c>
      <c r="B1631" s="13">
        <v>1</v>
      </c>
    </row>
    <row r="1632" spans="1:2" x14ac:dyDescent="0.3">
      <c r="A1632" s="12" t="s">
        <v>1055</v>
      </c>
      <c r="B1632" s="13">
        <v>1</v>
      </c>
    </row>
    <row r="1633" spans="1:2" x14ac:dyDescent="0.3">
      <c r="A1633" s="14" t="s">
        <v>52</v>
      </c>
      <c r="B1633" s="13">
        <v>1</v>
      </c>
    </row>
    <row r="1634" spans="1:2" x14ac:dyDescent="0.3">
      <c r="A1634" s="15" t="s">
        <v>32</v>
      </c>
      <c r="B1634" s="13">
        <v>1</v>
      </c>
    </row>
    <row r="1635" spans="1:2" x14ac:dyDescent="0.3">
      <c r="A1635" s="12" t="s">
        <v>2807</v>
      </c>
      <c r="B1635" s="13">
        <v>1</v>
      </c>
    </row>
    <row r="1636" spans="1:2" x14ac:dyDescent="0.3">
      <c r="A1636" s="14" t="s">
        <v>135</v>
      </c>
      <c r="B1636" s="13">
        <v>1</v>
      </c>
    </row>
    <row r="1637" spans="1:2" x14ac:dyDescent="0.3">
      <c r="A1637" s="15" t="s">
        <v>32</v>
      </c>
      <c r="B1637" s="13">
        <v>1</v>
      </c>
    </row>
    <row r="1638" spans="1:2" x14ac:dyDescent="0.3">
      <c r="A1638" s="12" t="s">
        <v>939</v>
      </c>
      <c r="B1638" s="13">
        <v>1</v>
      </c>
    </row>
    <row r="1639" spans="1:2" x14ac:dyDescent="0.3">
      <c r="A1639" s="14" t="s">
        <v>135</v>
      </c>
      <c r="B1639" s="13">
        <v>1</v>
      </c>
    </row>
    <row r="1640" spans="1:2" x14ac:dyDescent="0.3">
      <c r="A1640" s="15" t="s">
        <v>32</v>
      </c>
      <c r="B1640" s="13">
        <v>1</v>
      </c>
    </row>
    <row r="1641" spans="1:2" x14ac:dyDescent="0.3">
      <c r="A1641" s="12" t="s">
        <v>89</v>
      </c>
      <c r="B1641" s="13">
        <v>47</v>
      </c>
    </row>
    <row r="1642" spans="1:2" x14ac:dyDescent="0.3">
      <c r="A1642" s="14" t="s">
        <v>52</v>
      </c>
      <c r="B1642" s="13">
        <v>47</v>
      </c>
    </row>
    <row r="1643" spans="1:2" x14ac:dyDescent="0.3">
      <c r="A1643" s="15" t="s">
        <v>32</v>
      </c>
      <c r="B1643" s="13">
        <v>47</v>
      </c>
    </row>
    <row r="1644" spans="1:2" x14ac:dyDescent="0.3">
      <c r="A1644" s="12" t="s">
        <v>400</v>
      </c>
      <c r="B1644" s="13">
        <v>5</v>
      </c>
    </row>
    <row r="1645" spans="1:2" x14ac:dyDescent="0.3">
      <c r="A1645" s="14" t="s">
        <v>52</v>
      </c>
      <c r="B1645" s="13">
        <v>5</v>
      </c>
    </row>
    <row r="1646" spans="1:2" x14ac:dyDescent="0.3">
      <c r="A1646" s="15" t="s">
        <v>32</v>
      </c>
      <c r="B1646" s="13">
        <v>5</v>
      </c>
    </row>
    <row r="1647" spans="1:2" x14ac:dyDescent="0.3">
      <c r="A1647" s="12" t="s">
        <v>395</v>
      </c>
      <c r="B1647" s="13">
        <v>2</v>
      </c>
    </row>
    <row r="1648" spans="1:2" x14ac:dyDescent="0.3">
      <c r="A1648" s="14" t="s">
        <v>52</v>
      </c>
      <c r="B1648" s="13">
        <v>2</v>
      </c>
    </row>
    <row r="1649" spans="1:2" x14ac:dyDescent="0.3">
      <c r="A1649" s="15" t="s">
        <v>32</v>
      </c>
      <c r="B1649" s="13">
        <v>2</v>
      </c>
    </row>
    <row r="1650" spans="1:2" x14ac:dyDescent="0.3">
      <c r="A1650" s="12" t="s">
        <v>1721</v>
      </c>
      <c r="B1650" s="13">
        <v>2</v>
      </c>
    </row>
    <row r="1651" spans="1:2" x14ac:dyDescent="0.3">
      <c r="A1651" s="14" t="s">
        <v>135</v>
      </c>
      <c r="B1651" s="13">
        <v>2</v>
      </c>
    </row>
    <row r="1652" spans="1:2" x14ac:dyDescent="0.3">
      <c r="A1652" s="15" t="s">
        <v>32</v>
      </c>
      <c r="B1652" s="13">
        <v>2</v>
      </c>
    </row>
    <row r="1653" spans="1:2" x14ac:dyDescent="0.3">
      <c r="A1653" s="12" t="s">
        <v>1983</v>
      </c>
      <c r="B1653" s="13">
        <v>1</v>
      </c>
    </row>
    <row r="1654" spans="1:2" x14ac:dyDescent="0.3">
      <c r="A1654" s="14" t="s">
        <v>135</v>
      </c>
      <c r="B1654" s="13">
        <v>1</v>
      </c>
    </row>
    <row r="1655" spans="1:2" x14ac:dyDescent="0.3">
      <c r="A1655" s="15" t="s">
        <v>32</v>
      </c>
      <c r="B1655" s="13">
        <v>1</v>
      </c>
    </row>
    <row r="1656" spans="1:2" x14ac:dyDescent="0.3">
      <c r="A1656" s="12" t="s">
        <v>330</v>
      </c>
      <c r="B1656" s="13">
        <v>7</v>
      </c>
    </row>
    <row r="1657" spans="1:2" x14ac:dyDescent="0.3">
      <c r="A1657" s="14" t="s">
        <v>60</v>
      </c>
      <c r="B1657" s="13">
        <v>7</v>
      </c>
    </row>
    <row r="1658" spans="1:2" x14ac:dyDescent="0.3">
      <c r="A1658" s="15" t="s">
        <v>32</v>
      </c>
      <c r="B1658" s="13">
        <v>7</v>
      </c>
    </row>
    <row r="1659" spans="1:2" x14ac:dyDescent="0.3">
      <c r="A1659" s="12" t="s">
        <v>2165</v>
      </c>
      <c r="B1659" s="13">
        <v>1</v>
      </c>
    </row>
    <row r="1660" spans="1:2" x14ac:dyDescent="0.3">
      <c r="A1660" s="14" t="s">
        <v>52</v>
      </c>
      <c r="B1660" s="13">
        <v>1</v>
      </c>
    </row>
    <row r="1661" spans="1:2" x14ac:dyDescent="0.3">
      <c r="A1661" s="15" t="s">
        <v>32</v>
      </c>
      <c r="B1661" s="13">
        <v>1</v>
      </c>
    </row>
    <row r="1662" spans="1:2" x14ac:dyDescent="0.3">
      <c r="A1662" s="12" t="s">
        <v>542</v>
      </c>
      <c r="B1662" s="13">
        <v>7</v>
      </c>
    </row>
    <row r="1663" spans="1:2" x14ac:dyDescent="0.3">
      <c r="A1663" s="14" t="s">
        <v>60</v>
      </c>
      <c r="B1663" s="13">
        <v>3</v>
      </c>
    </row>
    <row r="1664" spans="1:2" x14ac:dyDescent="0.3">
      <c r="A1664" s="15" t="s">
        <v>32</v>
      </c>
      <c r="B1664" s="13">
        <v>3</v>
      </c>
    </row>
    <row r="1665" spans="1:2" x14ac:dyDescent="0.3">
      <c r="A1665" s="14" t="s">
        <v>135</v>
      </c>
      <c r="B1665" s="13">
        <v>4</v>
      </c>
    </row>
    <row r="1666" spans="1:2" x14ac:dyDescent="0.3">
      <c r="A1666" s="15" t="s">
        <v>32</v>
      </c>
      <c r="B1666" s="13">
        <v>4</v>
      </c>
    </row>
    <row r="1667" spans="1:2" x14ac:dyDescent="0.3">
      <c r="A1667" s="12" t="s">
        <v>2450</v>
      </c>
      <c r="B1667" s="13">
        <v>4</v>
      </c>
    </row>
    <row r="1668" spans="1:2" x14ac:dyDescent="0.3">
      <c r="A1668" s="14" t="s">
        <v>60</v>
      </c>
      <c r="B1668" s="13">
        <v>4</v>
      </c>
    </row>
    <row r="1669" spans="1:2" x14ac:dyDescent="0.3">
      <c r="A1669" s="15" t="s">
        <v>32</v>
      </c>
      <c r="B1669" s="13">
        <v>4</v>
      </c>
    </row>
    <row r="1670" spans="1:2" x14ac:dyDescent="0.3">
      <c r="A1670" s="12" t="s">
        <v>2587</v>
      </c>
      <c r="B1670" s="13">
        <v>1</v>
      </c>
    </row>
    <row r="1671" spans="1:2" x14ac:dyDescent="0.3">
      <c r="A1671" s="14" t="s">
        <v>33</v>
      </c>
      <c r="B1671" s="13">
        <v>1</v>
      </c>
    </row>
    <row r="1672" spans="1:2" x14ac:dyDescent="0.3">
      <c r="A1672" s="15" t="s">
        <v>32</v>
      </c>
      <c r="B1672" s="13">
        <v>1</v>
      </c>
    </row>
    <row r="1673" spans="1:2" x14ac:dyDescent="0.3">
      <c r="A1673" s="12" t="s">
        <v>1871</v>
      </c>
      <c r="B1673" s="13">
        <v>2</v>
      </c>
    </row>
    <row r="1674" spans="1:2" x14ac:dyDescent="0.3">
      <c r="A1674" s="14" t="s">
        <v>135</v>
      </c>
      <c r="B1674" s="13">
        <v>2</v>
      </c>
    </row>
    <row r="1675" spans="1:2" x14ac:dyDescent="0.3">
      <c r="A1675" s="15" t="s">
        <v>32</v>
      </c>
      <c r="B1675" s="13">
        <v>2</v>
      </c>
    </row>
    <row r="1676" spans="1:2" x14ac:dyDescent="0.3">
      <c r="A1676" s="12" t="s">
        <v>2596</v>
      </c>
      <c r="B1676" s="13">
        <v>4</v>
      </c>
    </row>
    <row r="1677" spans="1:2" x14ac:dyDescent="0.3">
      <c r="A1677" s="14" t="s">
        <v>135</v>
      </c>
      <c r="B1677" s="13">
        <v>4</v>
      </c>
    </row>
    <row r="1678" spans="1:2" x14ac:dyDescent="0.3">
      <c r="A1678" s="15" t="s">
        <v>32</v>
      </c>
      <c r="B1678" s="13">
        <v>4</v>
      </c>
    </row>
    <row r="1679" spans="1:2" x14ac:dyDescent="0.3">
      <c r="A1679" s="12" t="s">
        <v>2630</v>
      </c>
      <c r="B1679" s="13">
        <v>2</v>
      </c>
    </row>
    <row r="1680" spans="1:2" x14ac:dyDescent="0.3">
      <c r="A1680" s="14" t="s">
        <v>135</v>
      </c>
      <c r="B1680" s="13">
        <v>2</v>
      </c>
    </row>
    <row r="1681" spans="1:2" x14ac:dyDescent="0.3">
      <c r="A1681" s="15" t="s">
        <v>32</v>
      </c>
      <c r="B1681" s="13">
        <v>2</v>
      </c>
    </row>
    <row r="1682" spans="1:2" x14ac:dyDescent="0.3">
      <c r="A1682" s="12" t="s">
        <v>2627</v>
      </c>
      <c r="B1682" s="13">
        <v>2</v>
      </c>
    </row>
    <row r="1683" spans="1:2" x14ac:dyDescent="0.3">
      <c r="A1683" s="14" t="s">
        <v>52</v>
      </c>
      <c r="B1683" s="13">
        <v>2</v>
      </c>
    </row>
    <row r="1684" spans="1:2" x14ac:dyDescent="0.3">
      <c r="A1684" s="15" t="s">
        <v>32</v>
      </c>
      <c r="B1684" s="13">
        <v>2</v>
      </c>
    </row>
    <row r="1685" spans="1:2" x14ac:dyDescent="0.3">
      <c r="A1685" s="12" t="s">
        <v>2928</v>
      </c>
      <c r="B1685" s="13">
        <v>1</v>
      </c>
    </row>
    <row r="1686" spans="1:2" x14ac:dyDescent="0.3">
      <c r="A1686" s="14" t="s">
        <v>52</v>
      </c>
      <c r="B1686" s="13">
        <v>1</v>
      </c>
    </row>
    <row r="1687" spans="1:2" x14ac:dyDescent="0.3">
      <c r="A1687" s="15" t="s">
        <v>32</v>
      </c>
      <c r="B1687" s="13">
        <v>1</v>
      </c>
    </row>
    <row r="1688" spans="1:2" x14ac:dyDescent="0.3">
      <c r="A1688" s="12" t="s">
        <v>1979</v>
      </c>
      <c r="B1688" s="13">
        <v>1</v>
      </c>
    </row>
    <row r="1689" spans="1:2" x14ac:dyDescent="0.3">
      <c r="A1689" s="14" t="s">
        <v>60</v>
      </c>
      <c r="B1689" s="13">
        <v>1</v>
      </c>
    </row>
    <row r="1690" spans="1:2" x14ac:dyDescent="0.3">
      <c r="A1690" s="15" t="s">
        <v>32</v>
      </c>
      <c r="B1690" s="13">
        <v>1</v>
      </c>
    </row>
    <row r="1691" spans="1:2" x14ac:dyDescent="0.3">
      <c r="A1691" s="12" t="s">
        <v>2783</v>
      </c>
      <c r="B1691" s="13">
        <v>1</v>
      </c>
    </row>
    <row r="1692" spans="1:2" x14ac:dyDescent="0.3">
      <c r="A1692" s="14" t="s">
        <v>135</v>
      </c>
      <c r="B1692" s="13">
        <v>1</v>
      </c>
    </row>
    <row r="1693" spans="1:2" x14ac:dyDescent="0.3">
      <c r="A1693" s="15" t="s">
        <v>32</v>
      </c>
      <c r="B1693" s="13">
        <v>1</v>
      </c>
    </row>
    <row r="1694" spans="1:2" x14ac:dyDescent="0.3">
      <c r="A1694" s="12" t="s">
        <v>2637</v>
      </c>
      <c r="B1694" s="13">
        <v>2</v>
      </c>
    </row>
    <row r="1695" spans="1:2" x14ac:dyDescent="0.3">
      <c r="A1695" s="14" t="s">
        <v>52</v>
      </c>
      <c r="B1695" s="13">
        <v>2</v>
      </c>
    </row>
    <row r="1696" spans="1:2" x14ac:dyDescent="0.3">
      <c r="A1696" s="15" t="s">
        <v>32</v>
      </c>
      <c r="B1696" s="13">
        <v>2</v>
      </c>
    </row>
    <row r="1697" spans="1:2" x14ac:dyDescent="0.3">
      <c r="A1697" s="12" t="s">
        <v>2639</v>
      </c>
      <c r="B1697" s="13">
        <v>1</v>
      </c>
    </row>
    <row r="1698" spans="1:2" x14ac:dyDescent="0.3">
      <c r="A1698" s="14" t="s">
        <v>52</v>
      </c>
      <c r="B1698" s="13">
        <v>1</v>
      </c>
    </row>
    <row r="1699" spans="1:2" x14ac:dyDescent="0.3">
      <c r="A1699" s="15" t="s">
        <v>32</v>
      </c>
      <c r="B1699" s="13">
        <v>1</v>
      </c>
    </row>
    <row r="1700" spans="1:2" x14ac:dyDescent="0.3">
      <c r="A1700" s="12" t="s">
        <v>2874</v>
      </c>
      <c r="B1700" s="13">
        <v>1</v>
      </c>
    </row>
    <row r="1701" spans="1:2" x14ac:dyDescent="0.3">
      <c r="A1701" s="14" t="s">
        <v>60</v>
      </c>
      <c r="B1701" s="13">
        <v>1</v>
      </c>
    </row>
    <row r="1702" spans="1:2" x14ac:dyDescent="0.3">
      <c r="A1702" s="15" t="s">
        <v>32</v>
      </c>
      <c r="B1702" s="13">
        <v>1</v>
      </c>
    </row>
    <row r="1703" spans="1:2" x14ac:dyDescent="0.3">
      <c r="A1703" s="12" t="s">
        <v>1725</v>
      </c>
      <c r="B1703" s="13">
        <v>1</v>
      </c>
    </row>
    <row r="1704" spans="1:2" x14ac:dyDescent="0.3">
      <c r="A1704" s="14" t="s">
        <v>135</v>
      </c>
      <c r="B1704" s="13">
        <v>1</v>
      </c>
    </row>
    <row r="1705" spans="1:2" x14ac:dyDescent="0.3">
      <c r="A1705" s="15" t="s">
        <v>32</v>
      </c>
      <c r="B1705" s="13">
        <v>1</v>
      </c>
    </row>
    <row r="1706" spans="1:2" x14ac:dyDescent="0.3">
      <c r="A1706" s="12" t="s">
        <v>1228</v>
      </c>
      <c r="B1706" s="13">
        <v>1</v>
      </c>
    </row>
    <row r="1707" spans="1:2" x14ac:dyDescent="0.3">
      <c r="A1707" s="14" t="s">
        <v>52</v>
      </c>
      <c r="B1707" s="13">
        <v>1</v>
      </c>
    </row>
    <row r="1708" spans="1:2" x14ac:dyDescent="0.3">
      <c r="A1708" s="15" t="s">
        <v>32</v>
      </c>
      <c r="B1708" s="13">
        <v>1</v>
      </c>
    </row>
    <row r="1709" spans="1:2" x14ac:dyDescent="0.3">
      <c r="A1709" s="12" t="s">
        <v>596</v>
      </c>
      <c r="B1709" s="13">
        <v>1</v>
      </c>
    </row>
    <row r="1710" spans="1:2" x14ac:dyDescent="0.3">
      <c r="A1710" s="14" t="s">
        <v>52</v>
      </c>
      <c r="B1710" s="13">
        <v>1</v>
      </c>
    </row>
    <row r="1711" spans="1:2" x14ac:dyDescent="0.3">
      <c r="A1711" s="15" t="s">
        <v>32</v>
      </c>
      <c r="B1711" s="13">
        <v>1</v>
      </c>
    </row>
    <row r="1712" spans="1:2" x14ac:dyDescent="0.3">
      <c r="A1712" s="12" t="s">
        <v>2704</v>
      </c>
      <c r="B1712" s="13">
        <v>1</v>
      </c>
    </row>
    <row r="1713" spans="1:2" x14ac:dyDescent="0.3">
      <c r="A1713" s="14" t="s">
        <v>60</v>
      </c>
      <c r="B1713" s="13">
        <v>1</v>
      </c>
    </row>
    <row r="1714" spans="1:2" x14ac:dyDescent="0.3">
      <c r="A1714" s="15" t="s">
        <v>32</v>
      </c>
      <c r="B1714" s="13">
        <v>1</v>
      </c>
    </row>
    <row r="1715" spans="1:2" x14ac:dyDescent="0.3">
      <c r="A1715" s="12" t="s">
        <v>2717</v>
      </c>
      <c r="B1715" s="13">
        <v>1</v>
      </c>
    </row>
    <row r="1716" spans="1:2" x14ac:dyDescent="0.3">
      <c r="A1716" s="14" t="s">
        <v>60</v>
      </c>
      <c r="B1716" s="13">
        <v>1</v>
      </c>
    </row>
    <row r="1717" spans="1:2" x14ac:dyDescent="0.3">
      <c r="A1717" s="15" t="s">
        <v>32</v>
      </c>
      <c r="B1717" s="13">
        <v>1</v>
      </c>
    </row>
    <row r="1718" spans="1:2" x14ac:dyDescent="0.3">
      <c r="A1718" s="12" t="s">
        <v>2767</v>
      </c>
      <c r="B1718" s="13">
        <v>3</v>
      </c>
    </row>
    <row r="1719" spans="1:2" x14ac:dyDescent="0.3">
      <c r="A1719" s="14" t="s">
        <v>60</v>
      </c>
      <c r="B1719" s="13">
        <v>3</v>
      </c>
    </row>
    <row r="1720" spans="1:2" x14ac:dyDescent="0.3">
      <c r="A1720" s="15" t="s">
        <v>32</v>
      </c>
      <c r="B1720" s="13">
        <v>3</v>
      </c>
    </row>
    <row r="1721" spans="1:2" x14ac:dyDescent="0.3">
      <c r="A1721" s="12" t="s">
        <v>472</v>
      </c>
      <c r="B1721" s="13">
        <v>2</v>
      </c>
    </row>
    <row r="1722" spans="1:2" x14ac:dyDescent="0.3">
      <c r="A1722" s="14" t="s">
        <v>33</v>
      </c>
      <c r="B1722" s="13">
        <v>2</v>
      </c>
    </row>
    <row r="1723" spans="1:2" x14ac:dyDescent="0.3">
      <c r="A1723" s="15" t="s">
        <v>32</v>
      </c>
      <c r="B1723" s="13">
        <v>2</v>
      </c>
    </row>
    <row r="1724" spans="1:2" x14ac:dyDescent="0.3">
      <c r="A1724" s="12" t="s">
        <v>2795</v>
      </c>
      <c r="B1724" s="13">
        <v>1</v>
      </c>
    </row>
    <row r="1725" spans="1:2" x14ac:dyDescent="0.3">
      <c r="A1725" s="14" t="s">
        <v>135</v>
      </c>
      <c r="B1725" s="13">
        <v>1</v>
      </c>
    </row>
    <row r="1726" spans="1:2" x14ac:dyDescent="0.3">
      <c r="A1726" s="15" t="s">
        <v>32</v>
      </c>
      <c r="B1726" s="13">
        <v>1</v>
      </c>
    </row>
    <row r="1727" spans="1:2" x14ac:dyDescent="0.3">
      <c r="A1727" s="12" t="s">
        <v>2026</v>
      </c>
      <c r="B1727" s="13">
        <v>2</v>
      </c>
    </row>
    <row r="1728" spans="1:2" x14ac:dyDescent="0.3">
      <c r="A1728" s="14" t="s">
        <v>135</v>
      </c>
      <c r="B1728" s="13">
        <v>2</v>
      </c>
    </row>
    <row r="1729" spans="1:2" x14ac:dyDescent="0.3">
      <c r="A1729" s="15" t="s">
        <v>32</v>
      </c>
      <c r="B1729" s="13">
        <v>2</v>
      </c>
    </row>
    <row r="1730" spans="1:2" x14ac:dyDescent="0.3">
      <c r="A1730" s="12" t="s">
        <v>2584</v>
      </c>
      <c r="B1730" s="13">
        <v>2</v>
      </c>
    </row>
    <row r="1731" spans="1:2" x14ac:dyDescent="0.3">
      <c r="A1731" s="14" t="s">
        <v>60</v>
      </c>
      <c r="B1731" s="13">
        <v>2</v>
      </c>
    </row>
    <row r="1732" spans="1:2" x14ac:dyDescent="0.3">
      <c r="A1732" s="15" t="s">
        <v>32</v>
      </c>
      <c r="B1732" s="13">
        <v>2</v>
      </c>
    </row>
    <row r="1733" spans="1:2" x14ac:dyDescent="0.3">
      <c r="A1733" s="12" t="s">
        <v>2250</v>
      </c>
      <c r="B1733" s="13">
        <v>4</v>
      </c>
    </row>
    <row r="1734" spans="1:2" x14ac:dyDescent="0.3">
      <c r="A1734" s="14" t="s">
        <v>52</v>
      </c>
      <c r="B1734" s="13">
        <v>4</v>
      </c>
    </row>
    <row r="1735" spans="1:2" x14ac:dyDescent="0.3">
      <c r="A1735" s="15" t="s">
        <v>32</v>
      </c>
      <c r="B1735" s="13">
        <v>4</v>
      </c>
    </row>
    <row r="1736" spans="1:2" x14ac:dyDescent="0.3">
      <c r="A1736" s="12" t="s">
        <v>3003</v>
      </c>
      <c r="B1736" s="13">
        <v>4</v>
      </c>
    </row>
    <row r="1737" spans="1:2" x14ac:dyDescent="0.3">
      <c r="A1737" s="14" t="s">
        <v>52</v>
      </c>
      <c r="B1737" s="13">
        <v>4</v>
      </c>
    </row>
    <row r="1738" spans="1:2" x14ac:dyDescent="0.3">
      <c r="A1738" s="15" t="s">
        <v>32</v>
      </c>
      <c r="B1738" s="13">
        <v>4</v>
      </c>
    </row>
    <row r="1739" spans="1:2" x14ac:dyDescent="0.3">
      <c r="A1739" s="12" t="s">
        <v>2604</v>
      </c>
      <c r="B1739" s="13">
        <v>1</v>
      </c>
    </row>
    <row r="1740" spans="1:2" x14ac:dyDescent="0.3">
      <c r="A1740" s="14" t="s">
        <v>60</v>
      </c>
      <c r="B1740" s="13">
        <v>1</v>
      </c>
    </row>
    <row r="1741" spans="1:2" x14ac:dyDescent="0.3">
      <c r="A1741" s="15" t="s">
        <v>32</v>
      </c>
      <c r="B1741" s="13">
        <v>1</v>
      </c>
    </row>
    <row r="1742" spans="1:2" x14ac:dyDescent="0.3">
      <c r="A1742" s="12" t="s">
        <v>1047</v>
      </c>
      <c r="B1742" s="13">
        <v>1</v>
      </c>
    </row>
    <row r="1743" spans="1:2" x14ac:dyDescent="0.3">
      <c r="A1743" s="14" t="s">
        <v>52</v>
      </c>
      <c r="B1743" s="13">
        <v>1</v>
      </c>
    </row>
    <row r="1744" spans="1:2" x14ac:dyDescent="0.3">
      <c r="A1744" s="15" t="s">
        <v>32</v>
      </c>
      <c r="B1744" s="13">
        <v>1</v>
      </c>
    </row>
    <row r="1745" spans="1:2" x14ac:dyDescent="0.3">
      <c r="A1745" s="12" t="s">
        <v>1802</v>
      </c>
      <c r="B1745" s="13">
        <v>2</v>
      </c>
    </row>
    <row r="1746" spans="1:2" x14ac:dyDescent="0.3">
      <c r="A1746" s="14" t="s">
        <v>135</v>
      </c>
      <c r="B1746" s="13">
        <v>2</v>
      </c>
    </row>
    <row r="1747" spans="1:2" x14ac:dyDescent="0.3">
      <c r="A1747" s="15" t="s">
        <v>32</v>
      </c>
      <c r="B1747" s="13">
        <v>2</v>
      </c>
    </row>
    <row r="1748" spans="1:2" x14ac:dyDescent="0.3">
      <c r="A1748" s="12" t="s">
        <v>1202</v>
      </c>
      <c r="B1748" s="13">
        <v>1</v>
      </c>
    </row>
    <row r="1749" spans="1:2" x14ac:dyDescent="0.3">
      <c r="A1749" s="14" t="s">
        <v>60</v>
      </c>
      <c r="B1749" s="13">
        <v>1</v>
      </c>
    </row>
    <row r="1750" spans="1:2" x14ac:dyDescent="0.3">
      <c r="A1750" s="15" t="s">
        <v>32</v>
      </c>
      <c r="B1750" s="13">
        <v>1</v>
      </c>
    </row>
    <row r="1751" spans="1:2" x14ac:dyDescent="0.3">
      <c r="A1751" s="12" t="s">
        <v>2406</v>
      </c>
      <c r="B1751" s="13">
        <v>3</v>
      </c>
    </row>
    <row r="1752" spans="1:2" x14ac:dyDescent="0.3">
      <c r="A1752" s="14" t="s">
        <v>135</v>
      </c>
      <c r="B1752" s="13">
        <v>3</v>
      </c>
    </row>
    <row r="1753" spans="1:2" x14ac:dyDescent="0.3">
      <c r="A1753" s="15" t="s">
        <v>32</v>
      </c>
      <c r="B1753" s="13">
        <v>3</v>
      </c>
    </row>
    <row r="1754" spans="1:2" x14ac:dyDescent="0.3">
      <c r="A1754" s="12" t="s">
        <v>325</v>
      </c>
      <c r="B1754" s="13">
        <v>2</v>
      </c>
    </row>
    <row r="1755" spans="1:2" x14ac:dyDescent="0.3">
      <c r="A1755" s="14" t="s">
        <v>60</v>
      </c>
      <c r="B1755" s="13">
        <v>2</v>
      </c>
    </row>
    <row r="1756" spans="1:2" x14ac:dyDescent="0.3">
      <c r="A1756" s="15" t="s">
        <v>32</v>
      </c>
      <c r="B1756" s="13">
        <v>2</v>
      </c>
    </row>
    <row r="1757" spans="1:2" x14ac:dyDescent="0.3">
      <c r="A1757" s="12" t="s">
        <v>2804</v>
      </c>
      <c r="B1757" s="13">
        <v>1</v>
      </c>
    </row>
    <row r="1758" spans="1:2" x14ac:dyDescent="0.3">
      <c r="A1758" s="14" t="s">
        <v>135</v>
      </c>
      <c r="B1758" s="13">
        <v>1</v>
      </c>
    </row>
    <row r="1759" spans="1:2" x14ac:dyDescent="0.3">
      <c r="A1759" s="15" t="s">
        <v>32</v>
      </c>
      <c r="B1759" s="13">
        <v>1</v>
      </c>
    </row>
    <row r="1760" spans="1:2" x14ac:dyDescent="0.3">
      <c r="A1760" s="12" t="s">
        <v>2965</v>
      </c>
      <c r="B1760" s="13">
        <v>2</v>
      </c>
    </row>
    <row r="1761" spans="1:2" x14ac:dyDescent="0.3">
      <c r="A1761" s="14" t="s">
        <v>135</v>
      </c>
      <c r="B1761" s="13">
        <v>2</v>
      </c>
    </row>
    <row r="1762" spans="1:2" x14ac:dyDescent="0.3">
      <c r="A1762" s="15" t="s">
        <v>32</v>
      </c>
      <c r="B1762" s="13">
        <v>2</v>
      </c>
    </row>
    <row r="1763" spans="1:2" x14ac:dyDescent="0.3">
      <c r="A1763" s="12" t="s">
        <v>873</v>
      </c>
      <c r="B1763" s="13">
        <v>4</v>
      </c>
    </row>
    <row r="1764" spans="1:2" x14ac:dyDescent="0.3">
      <c r="A1764" s="14" t="s">
        <v>33</v>
      </c>
      <c r="B1764" s="13">
        <v>4</v>
      </c>
    </row>
    <row r="1765" spans="1:2" x14ac:dyDescent="0.3">
      <c r="A1765" s="15" t="s">
        <v>32</v>
      </c>
      <c r="B1765" s="13">
        <v>4</v>
      </c>
    </row>
    <row r="1766" spans="1:2" x14ac:dyDescent="0.3">
      <c r="A1766" s="12" t="s">
        <v>2396</v>
      </c>
      <c r="B1766" s="13">
        <v>3</v>
      </c>
    </row>
    <row r="1767" spans="1:2" x14ac:dyDescent="0.3">
      <c r="A1767" s="14" t="s">
        <v>52</v>
      </c>
      <c r="B1767" s="13">
        <v>3</v>
      </c>
    </row>
    <row r="1768" spans="1:2" x14ac:dyDescent="0.3">
      <c r="A1768" s="15" t="s">
        <v>32</v>
      </c>
      <c r="B1768" s="13">
        <v>3</v>
      </c>
    </row>
    <row r="1769" spans="1:2" x14ac:dyDescent="0.3">
      <c r="A1769" s="12" t="s">
        <v>584</v>
      </c>
      <c r="B1769" s="13">
        <v>3</v>
      </c>
    </row>
    <row r="1770" spans="1:2" x14ac:dyDescent="0.3">
      <c r="A1770" s="14" t="s">
        <v>60</v>
      </c>
      <c r="B1770" s="13">
        <v>3</v>
      </c>
    </row>
    <row r="1771" spans="1:2" x14ac:dyDescent="0.3">
      <c r="A1771" s="15" t="s">
        <v>32</v>
      </c>
      <c r="B1771" s="13">
        <v>3</v>
      </c>
    </row>
    <row r="1772" spans="1:2" x14ac:dyDescent="0.3">
      <c r="A1772" s="12" t="s">
        <v>789</v>
      </c>
      <c r="B1772" s="13">
        <v>2</v>
      </c>
    </row>
    <row r="1773" spans="1:2" x14ac:dyDescent="0.3">
      <c r="A1773" s="14" t="s">
        <v>60</v>
      </c>
      <c r="B1773" s="13">
        <v>2</v>
      </c>
    </row>
    <row r="1774" spans="1:2" x14ac:dyDescent="0.3">
      <c r="A1774" s="15" t="s">
        <v>32</v>
      </c>
      <c r="B1774" s="13">
        <v>2</v>
      </c>
    </row>
    <row r="1775" spans="1:2" x14ac:dyDescent="0.3">
      <c r="A1775" s="12" t="s">
        <v>297</v>
      </c>
      <c r="B1775" s="13">
        <v>1</v>
      </c>
    </row>
    <row r="1776" spans="1:2" x14ac:dyDescent="0.3">
      <c r="A1776" s="14" t="s">
        <v>60</v>
      </c>
      <c r="B1776" s="13">
        <v>1</v>
      </c>
    </row>
    <row r="1777" spans="1:2" x14ac:dyDescent="0.3">
      <c r="A1777" s="15" t="s">
        <v>32</v>
      </c>
      <c r="B1777" s="13">
        <v>1</v>
      </c>
    </row>
    <row r="1778" spans="1:2" x14ac:dyDescent="0.3">
      <c r="A1778" s="12" t="s">
        <v>2865</v>
      </c>
      <c r="B1778" s="13">
        <v>1</v>
      </c>
    </row>
    <row r="1779" spans="1:2" x14ac:dyDescent="0.3">
      <c r="A1779" s="14" t="s">
        <v>60</v>
      </c>
      <c r="B1779" s="13">
        <v>1</v>
      </c>
    </row>
    <row r="1780" spans="1:2" x14ac:dyDescent="0.3">
      <c r="A1780" s="15" t="s">
        <v>32</v>
      </c>
      <c r="B1780" s="13">
        <v>1</v>
      </c>
    </row>
    <row r="1781" spans="1:2" x14ac:dyDescent="0.3">
      <c r="A1781" s="12" t="s">
        <v>2078</v>
      </c>
      <c r="B1781" s="13">
        <v>1</v>
      </c>
    </row>
    <row r="1782" spans="1:2" x14ac:dyDescent="0.3">
      <c r="A1782" s="14" t="s">
        <v>135</v>
      </c>
      <c r="B1782" s="13">
        <v>1</v>
      </c>
    </row>
    <row r="1783" spans="1:2" x14ac:dyDescent="0.3">
      <c r="A1783" s="15" t="s">
        <v>32</v>
      </c>
      <c r="B1783" s="13">
        <v>1</v>
      </c>
    </row>
    <row r="1784" spans="1:2" x14ac:dyDescent="0.3">
      <c r="A1784" s="12" t="s">
        <v>775</v>
      </c>
      <c r="B1784" s="13">
        <v>1</v>
      </c>
    </row>
    <row r="1785" spans="1:2" x14ac:dyDescent="0.3">
      <c r="A1785" s="14" t="s">
        <v>52</v>
      </c>
      <c r="B1785" s="13">
        <v>1</v>
      </c>
    </row>
    <row r="1786" spans="1:2" x14ac:dyDescent="0.3">
      <c r="A1786" s="15" t="s">
        <v>32</v>
      </c>
      <c r="B1786" s="13">
        <v>1</v>
      </c>
    </row>
    <row r="1787" spans="1:2" x14ac:dyDescent="0.3">
      <c r="A1787" s="12" t="s">
        <v>1091</v>
      </c>
      <c r="B1787" s="13">
        <v>2</v>
      </c>
    </row>
    <row r="1788" spans="1:2" x14ac:dyDescent="0.3">
      <c r="A1788" s="14" t="s">
        <v>33</v>
      </c>
      <c r="B1788" s="13">
        <v>2</v>
      </c>
    </row>
    <row r="1789" spans="1:2" x14ac:dyDescent="0.3">
      <c r="A1789" s="15" t="s">
        <v>32</v>
      </c>
      <c r="B1789" s="13">
        <v>2</v>
      </c>
    </row>
    <row r="1790" spans="1:2" x14ac:dyDescent="0.3">
      <c r="A1790" s="12" t="s">
        <v>1529</v>
      </c>
      <c r="B1790" s="13">
        <v>1</v>
      </c>
    </row>
    <row r="1791" spans="1:2" x14ac:dyDescent="0.3">
      <c r="A1791" s="14" t="s">
        <v>60</v>
      </c>
      <c r="B1791" s="13">
        <v>1</v>
      </c>
    </row>
    <row r="1792" spans="1:2" x14ac:dyDescent="0.3">
      <c r="A1792" s="15" t="s">
        <v>32</v>
      </c>
      <c r="B1792" s="13">
        <v>1</v>
      </c>
    </row>
    <row r="1793" spans="1:2" x14ac:dyDescent="0.3">
      <c r="A1793" s="12" t="s">
        <v>2128</v>
      </c>
      <c r="B1793" s="13">
        <v>5</v>
      </c>
    </row>
    <row r="1794" spans="1:2" x14ac:dyDescent="0.3">
      <c r="A1794" s="14" t="s">
        <v>135</v>
      </c>
      <c r="B1794" s="13">
        <v>5</v>
      </c>
    </row>
    <row r="1795" spans="1:2" x14ac:dyDescent="0.3">
      <c r="A1795" s="15" t="s">
        <v>32</v>
      </c>
      <c r="B1795" s="13">
        <v>5</v>
      </c>
    </row>
    <row r="1796" spans="1:2" x14ac:dyDescent="0.3">
      <c r="A1796" s="12" t="s">
        <v>847</v>
      </c>
      <c r="B1796" s="13">
        <v>2</v>
      </c>
    </row>
    <row r="1797" spans="1:2" x14ac:dyDescent="0.3">
      <c r="A1797" s="14" t="s">
        <v>33</v>
      </c>
      <c r="B1797" s="13">
        <v>2</v>
      </c>
    </row>
    <row r="1798" spans="1:2" x14ac:dyDescent="0.3">
      <c r="A1798" s="15" t="s">
        <v>32</v>
      </c>
      <c r="B1798" s="13">
        <v>2</v>
      </c>
    </row>
    <row r="1799" spans="1:2" x14ac:dyDescent="0.3">
      <c r="A1799" s="12" t="s">
        <v>1840</v>
      </c>
      <c r="B1799" s="13">
        <v>3</v>
      </c>
    </row>
    <row r="1800" spans="1:2" x14ac:dyDescent="0.3">
      <c r="A1800" s="14" t="s">
        <v>135</v>
      </c>
      <c r="B1800" s="13">
        <v>3</v>
      </c>
    </row>
    <row r="1801" spans="1:2" x14ac:dyDescent="0.3">
      <c r="A1801" s="15" t="s">
        <v>32</v>
      </c>
      <c r="B1801" s="13">
        <v>3</v>
      </c>
    </row>
    <row r="1802" spans="1:2" x14ac:dyDescent="0.3">
      <c r="A1802" s="12" t="s">
        <v>1561</v>
      </c>
      <c r="B1802" s="13">
        <v>1</v>
      </c>
    </row>
    <row r="1803" spans="1:2" x14ac:dyDescent="0.3">
      <c r="A1803" s="14" t="s">
        <v>135</v>
      </c>
      <c r="B1803" s="13">
        <v>1</v>
      </c>
    </row>
    <row r="1804" spans="1:2" x14ac:dyDescent="0.3">
      <c r="A1804" s="15" t="s">
        <v>32</v>
      </c>
      <c r="B1804" s="13">
        <v>1</v>
      </c>
    </row>
    <row r="1805" spans="1:2" x14ac:dyDescent="0.3">
      <c r="A1805" s="12" t="s">
        <v>2188</v>
      </c>
      <c r="B1805" s="13">
        <v>3</v>
      </c>
    </row>
    <row r="1806" spans="1:2" x14ac:dyDescent="0.3">
      <c r="A1806" s="14" t="s">
        <v>135</v>
      </c>
      <c r="B1806" s="13">
        <v>3</v>
      </c>
    </row>
    <row r="1807" spans="1:2" x14ac:dyDescent="0.3">
      <c r="A1807" s="15" t="s">
        <v>32</v>
      </c>
      <c r="B1807" s="13">
        <v>3</v>
      </c>
    </row>
    <row r="1808" spans="1:2" x14ac:dyDescent="0.3">
      <c r="A1808" s="12" t="s">
        <v>807</v>
      </c>
      <c r="B1808" s="13">
        <v>3</v>
      </c>
    </row>
    <row r="1809" spans="1:2" x14ac:dyDescent="0.3">
      <c r="A1809" s="14" t="s">
        <v>60</v>
      </c>
      <c r="B1809" s="13">
        <v>3</v>
      </c>
    </row>
    <row r="1810" spans="1:2" x14ac:dyDescent="0.3">
      <c r="A1810" s="15" t="s">
        <v>32</v>
      </c>
      <c r="B1810" s="13">
        <v>3</v>
      </c>
    </row>
    <row r="1811" spans="1:2" x14ac:dyDescent="0.3">
      <c r="A1811" s="12" t="s">
        <v>1875</v>
      </c>
      <c r="B1811" s="13">
        <v>1</v>
      </c>
    </row>
    <row r="1812" spans="1:2" x14ac:dyDescent="0.3">
      <c r="A1812" s="14" t="s">
        <v>135</v>
      </c>
      <c r="B1812" s="13">
        <v>1</v>
      </c>
    </row>
    <row r="1813" spans="1:2" x14ac:dyDescent="0.3">
      <c r="A1813" s="15" t="s">
        <v>32</v>
      </c>
      <c r="B1813" s="13">
        <v>1</v>
      </c>
    </row>
    <row r="1814" spans="1:2" x14ac:dyDescent="0.3">
      <c r="A1814" s="12" t="s">
        <v>2615</v>
      </c>
      <c r="B1814" s="13">
        <v>2</v>
      </c>
    </row>
    <row r="1815" spans="1:2" x14ac:dyDescent="0.3">
      <c r="A1815" s="14" t="s">
        <v>60</v>
      </c>
      <c r="B1815" s="13">
        <v>2</v>
      </c>
    </row>
    <row r="1816" spans="1:2" x14ac:dyDescent="0.3">
      <c r="A1816" s="15" t="s">
        <v>32</v>
      </c>
      <c r="B1816" s="13">
        <v>2</v>
      </c>
    </row>
    <row r="1817" spans="1:2" x14ac:dyDescent="0.3">
      <c r="A1817" s="12" t="s">
        <v>1799</v>
      </c>
      <c r="B1817" s="13">
        <v>1</v>
      </c>
    </row>
    <row r="1818" spans="1:2" x14ac:dyDescent="0.3">
      <c r="A1818" s="14" t="s">
        <v>52</v>
      </c>
      <c r="B1818" s="13">
        <v>1</v>
      </c>
    </row>
    <row r="1819" spans="1:2" x14ac:dyDescent="0.3">
      <c r="A1819" s="15" t="s">
        <v>32</v>
      </c>
      <c r="B1819" s="13">
        <v>1</v>
      </c>
    </row>
    <row r="1820" spans="1:2" x14ac:dyDescent="0.3">
      <c r="A1820" s="12" t="s">
        <v>2980</v>
      </c>
      <c r="B1820" s="13">
        <v>1</v>
      </c>
    </row>
    <row r="1821" spans="1:2" x14ac:dyDescent="0.3">
      <c r="A1821" s="14" t="s">
        <v>33</v>
      </c>
      <c r="B1821" s="13">
        <v>1</v>
      </c>
    </row>
    <row r="1822" spans="1:2" x14ac:dyDescent="0.3">
      <c r="A1822" s="15" t="s">
        <v>32</v>
      </c>
      <c r="B1822" s="13">
        <v>1</v>
      </c>
    </row>
    <row r="1823" spans="1:2" x14ac:dyDescent="0.3">
      <c r="A1823" s="12" t="s">
        <v>2641</v>
      </c>
      <c r="B1823" s="13">
        <v>3</v>
      </c>
    </row>
    <row r="1824" spans="1:2" x14ac:dyDescent="0.3">
      <c r="A1824" s="14" t="s">
        <v>52</v>
      </c>
      <c r="B1824" s="13">
        <v>3</v>
      </c>
    </row>
    <row r="1825" spans="1:2" x14ac:dyDescent="0.3">
      <c r="A1825" s="15" t="s">
        <v>32</v>
      </c>
      <c r="B1825" s="13">
        <v>3</v>
      </c>
    </row>
    <row r="1826" spans="1:2" x14ac:dyDescent="0.3">
      <c r="A1826" s="12" t="s">
        <v>2072</v>
      </c>
      <c r="B1826" s="13">
        <v>4</v>
      </c>
    </row>
    <row r="1827" spans="1:2" x14ac:dyDescent="0.3">
      <c r="A1827" s="14" t="s">
        <v>60</v>
      </c>
      <c r="B1827" s="13">
        <v>2</v>
      </c>
    </row>
    <row r="1828" spans="1:2" x14ac:dyDescent="0.3">
      <c r="A1828" s="15" t="s">
        <v>32</v>
      </c>
      <c r="B1828" s="13">
        <v>2</v>
      </c>
    </row>
    <row r="1829" spans="1:2" x14ac:dyDescent="0.3">
      <c r="A1829" s="14" t="s">
        <v>33</v>
      </c>
      <c r="B1829" s="13">
        <v>2</v>
      </c>
    </row>
    <row r="1830" spans="1:2" x14ac:dyDescent="0.3">
      <c r="A1830" s="15" t="s">
        <v>32</v>
      </c>
      <c r="B1830" s="13">
        <v>2</v>
      </c>
    </row>
    <row r="1831" spans="1:2" x14ac:dyDescent="0.3">
      <c r="A1831" s="12" t="s">
        <v>2982</v>
      </c>
      <c r="B1831" s="13">
        <v>2</v>
      </c>
    </row>
    <row r="1832" spans="1:2" x14ac:dyDescent="0.3">
      <c r="A1832" s="14" t="s">
        <v>33</v>
      </c>
      <c r="B1832" s="13">
        <v>2</v>
      </c>
    </row>
    <row r="1833" spans="1:2" x14ac:dyDescent="0.3">
      <c r="A1833" s="15" t="s">
        <v>32</v>
      </c>
      <c r="B1833" s="13">
        <v>2</v>
      </c>
    </row>
    <row r="1834" spans="1:2" x14ac:dyDescent="0.3">
      <c r="A1834" s="12" t="s">
        <v>1315</v>
      </c>
      <c r="B1834" s="13">
        <v>1</v>
      </c>
    </row>
    <row r="1835" spans="1:2" x14ac:dyDescent="0.3">
      <c r="A1835" s="14" t="s">
        <v>52</v>
      </c>
      <c r="B1835" s="13">
        <v>1</v>
      </c>
    </row>
    <row r="1836" spans="1:2" x14ac:dyDescent="0.3">
      <c r="A1836" s="15" t="s">
        <v>32</v>
      </c>
      <c r="B1836" s="13">
        <v>1</v>
      </c>
    </row>
    <row r="1837" spans="1:2" x14ac:dyDescent="0.3">
      <c r="A1837" s="12" t="s">
        <v>1865</v>
      </c>
      <c r="B1837" s="13">
        <v>1</v>
      </c>
    </row>
    <row r="1838" spans="1:2" x14ac:dyDescent="0.3">
      <c r="A1838" s="14" t="s">
        <v>135</v>
      </c>
      <c r="B1838" s="13">
        <v>1</v>
      </c>
    </row>
    <row r="1839" spans="1:2" x14ac:dyDescent="0.3">
      <c r="A1839" s="15" t="s">
        <v>32</v>
      </c>
      <c r="B1839" s="13">
        <v>1</v>
      </c>
    </row>
    <row r="1840" spans="1:2" x14ac:dyDescent="0.3">
      <c r="A1840" s="12" t="s">
        <v>1805</v>
      </c>
      <c r="B1840" s="13">
        <v>1</v>
      </c>
    </row>
    <row r="1841" spans="1:2" x14ac:dyDescent="0.3">
      <c r="A1841" s="14" t="s">
        <v>135</v>
      </c>
      <c r="B1841" s="13">
        <v>1</v>
      </c>
    </row>
    <row r="1842" spans="1:2" x14ac:dyDescent="0.3">
      <c r="A1842" s="15" t="s">
        <v>32</v>
      </c>
      <c r="B1842" s="13">
        <v>1</v>
      </c>
    </row>
    <row r="1843" spans="1:2" x14ac:dyDescent="0.3">
      <c r="A1843" s="12" t="s">
        <v>677</v>
      </c>
      <c r="B1843" s="13">
        <v>2</v>
      </c>
    </row>
    <row r="1844" spans="1:2" x14ac:dyDescent="0.3">
      <c r="A1844" s="14" t="s">
        <v>60</v>
      </c>
      <c r="B1844" s="13">
        <v>2</v>
      </c>
    </row>
    <row r="1845" spans="1:2" x14ac:dyDescent="0.3">
      <c r="A1845" s="15" t="s">
        <v>32</v>
      </c>
      <c r="B1845" s="13">
        <v>2</v>
      </c>
    </row>
    <row r="1846" spans="1:2" x14ac:dyDescent="0.3">
      <c r="A1846" s="12" t="s">
        <v>2236</v>
      </c>
      <c r="B1846" s="13">
        <v>1</v>
      </c>
    </row>
    <row r="1847" spans="1:2" x14ac:dyDescent="0.3">
      <c r="A1847" s="14" t="s">
        <v>135</v>
      </c>
      <c r="B1847" s="13">
        <v>1</v>
      </c>
    </row>
    <row r="1848" spans="1:2" x14ac:dyDescent="0.3">
      <c r="A1848" s="15" t="s">
        <v>32</v>
      </c>
      <c r="B1848" s="13">
        <v>1</v>
      </c>
    </row>
    <row r="1849" spans="1:2" x14ac:dyDescent="0.3">
      <c r="A1849" s="12" t="s">
        <v>2501</v>
      </c>
      <c r="B1849" s="13">
        <v>2</v>
      </c>
    </row>
    <row r="1850" spans="1:2" x14ac:dyDescent="0.3">
      <c r="A1850" s="14" t="s">
        <v>135</v>
      </c>
      <c r="B1850" s="13">
        <v>2</v>
      </c>
    </row>
    <row r="1851" spans="1:2" x14ac:dyDescent="0.3">
      <c r="A1851" s="15" t="s">
        <v>32</v>
      </c>
      <c r="B1851" s="13">
        <v>2</v>
      </c>
    </row>
    <row r="1852" spans="1:2" x14ac:dyDescent="0.3">
      <c r="A1852" s="12" t="s">
        <v>877</v>
      </c>
      <c r="B1852" s="13">
        <v>1</v>
      </c>
    </row>
    <row r="1853" spans="1:2" x14ac:dyDescent="0.3">
      <c r="A1853" s="14" t="s">
        <v>33</v>
      </c>
      <c r="B1853" s="13">
        <v>1</v>
      </c>
    </row>
    <row r="1854" spans="1:2" x14ac:dyDescent="0.3">
      <c r="A1854" s="15" t="s">
        <v>32</v>
      </c>
      <c r="B1854" s="13">
        <v>1</v>
      </c>
    </row>
    <row r="1855" spans="1:2" x14ac:dyDescent="0.3">
      <c r="A1855" s="12" t="s">
        <v>223</v>
      </c>
      <c r="B1855" s="13">
        <v>2</v>
      </c>
    </row>
    <row r="1856" spans="1:2" x14ac:dyDescent="0.3">
      <c r="A1856" s="14" t="s">
        <v>33</v>
      </c>
      <c r="B1856" s="13">
        <v>2</v>
      </c>
    </row>
    <row r="1857" spans="1:2" x14ac:dyDescent="0.3">
      <c r="A1857" s="15" t="s">
        <v>32</v>
      </c>
      <c r="B1857" s="13">
        <v>2</v>
      </c>
    </row>
    <row r="1858" spans="1:2" x14ac:dyDescent="0.3">
      <c r="A1858" s="12" t="s">
        <v>2264</v>
      </c>
      <c r="B1858" s="13">
        <v>3</v>
      </c>
    </row>
    <row r="1859" spans="1:2" x14ac:dyDescent="0.3">
      <c r="A1859" s="14" t="s">
        <v>135</v>
      </c>
      <c r="B1859" s="13">
        <v>3</v>
      </c>
    </row>
    <row r="1860" spans="1:2" x14ac:dyDescent="0.3">
      <c r="A1860" s="15" t="s">
        <v>32</v>
      </c>
      <c r="B1860" s="13">
        <v>3</v>
      </c>
    </row>
    <row r="1861" spans="1:2" x14ac:dyDescent="0.3">
      <c r="A1861" s="12" t="s">
        <v>2834</v>
      </c>
      <c r="B1861" s="13">
        <v>1</v>
      </c>
    </row>
    <row r="1862" spans="1:2" x14ac:dyDescent="0.3">
      <c r="A1862" s="14" t="s">
        <v>60</v>
      </c>
      <c r="B1862" s="13">
        <v>1</v>
      </c>
    </row>
    <row r="1863" spans="1:2" x14ac:dyDescent="0.3">
      <c r="A1863" s="15" t="s">
        <v>32</v>
      </c>
      <c r="B1863" s="13">
        <v>1</v>
      </c>
    </row>
    <row r="1864" spans="1:2" x14ac:dyDescent="0.3">
      <c r="A1864" s="12" t="s">
        <v>2836</v>
      </c>
      <c r="B1864" s="13">
        <v>2</v>
      </c>
    </row>
    <row r="1865" spans="1:2" x14ac:dyDescent="0.3">
      <c r="A1865" s="14" t="s">
        <v>60</v>
      </c>
      <c r="B1865" s="13">
        <v>2</v>
      </c>
    </row>
    <row r="1866" spans="1:2" x14ac:dyDescent="0.3">
      <c r="A1866" s="15" t="s">
        <v>32</v>
      </c>
      <c r="B1866" s="13">
        <v>2</v>
      </c>
    </row>
    <row r="1867" spans="1:2" x14ac:dyDescent="0.3">
      <c r="A1867" s="12" t="s">
        <v>2409</v>
      </c>
      <c r="B1867" s="13">
        <v>2</v>
      </c>
    </row>
    <row r="1868" spans="1:2" x14ac:dyDescent="0.3">
      <c r="A1868" s="14" t="s">
        <v>135</v>
      </c>
      <c r="B1868" s="13">
        <v>2</v>
      </c>
    </row>
    <row r="1869" spans="1:2" x14ac:dyDescent="0.3">
      <c r="A1869" s="15" t="s">
        <v>32</v>
      </c>
      <c r="B1869" s="13">
        <v>2</v>
      </c>
    </row>
    <row r="1870" spans="1:2" x14ac:dyDescent="0.3">
      <c r="A1870" s="12" t="s">
        <v>1318</v>
      </c>
      <c r="B1870" s="13">
        <v>12</v>
      </c>
    </row>
    <row r="1871" spans="1:2" x14ac:dyDescent="0.3">
      <c r="A1871" s="14" t="s">
        <v>52</v>
      </c>
      <c r="B1871" s="13">
        <v>12</v>
      </c>
    </row>
    <row r="1872" spans="1:2" x14ac:dyDescent="0.3">
      <c r="A1872" s="15" t="s">
        <v>32</v>
      </c>
      <c r="B1872" s="13">
        <v>12</v>
      </c>
    </row>
    <row r="1873" spans="1:2" x14ac:dyDescent="0.3">
      <c r="A1873" s="12" t="s">
        <v>415</v>
      </c>
      <c r="B1873" s="13">
        <v>2</v>
      </c>
    </row>
    <row r="1874" spans="1:2" x14ac:dyDescent="0.3">
      <c r="A1874" s="14" t="s">
        <v>52</v>
      </c>
      <c r="B1874" s="13">
        <v>2</v>
      </c>
    </row>
    <row r="1875" spans="1:2" x14ac:dyDescent="0.3">
      <c r="A1875" s="15" t="s">
        <v>32</v>
      </c>
      <c r="B1875" s="13">
        <v>2</v>
      </c>
    </row>
    <row r="1876" spans="1:2" x14ac:dyDescent="0.3">
      <c r="A1876" s="12" t="s">
        <v>1877</v>
      </c>
      <c r="B1876" s="13">
        <v>1</v>
      </c>
    </row>
    <row r="1877" spans="1:2" x14ac:dyDescent="0.3">
      <c r="A1877" s="14" t="s">
        <v>135</v>
      </c>
      <c r="B1877" s="13">
        <v>1</v>
      </c>
    </row>
    <row r="1878" spans="1:2" x14ac:dyDescent="0.3">
      <c r="A1878" s="15" t="s">
        <v>32</v>
      </c>
      <c r="B1878" s="13">
        <v>1</v>
      </c>
    </row>
    <row r="1879" spans="1:2" x14ac:dyDescent="0.3">
      <c r="A1879" s="12" t="s">
        <v>1128</v>
      </c>
      <c r="B1879" s="13">
        <v>3</v>
      </c>
    </row>
    <row r="1880" spans="1:2" x14ac:dyDescent="0.3">
      <c r="A1880" s="14" t="s">
        <v>60</v>
      </c>
      <c r="B1880" s="13">
        <v>3</v>
      </c>
    </row>
    <row r="1881" spans="1:2" x14ac:dyDescent="0.3">
      <c r="A1881" s="15" t="s">
        <v>32</v>
      </c>
      <c r="B1881" s="13">
        <v>3</v>
      </c>
    </row>
    <row r="1882" spans="1:2" x14ac:dyDescent="0.3">
      <c r="A1882" s="12" t="s">
        <v>2572</v>
      </c>
      <c r="B1882" s="13">
        <v>2</v>
      </c>
    </row>
    <row r="1883" spans="1:2" x14ac:dyDescent="0.3">
      <c r="A1883" s="14" t="s">
        <v>52</v>
      </c>
      <c r="B1883" s="13">
        <v>2</v>
      </c>
    </row>
    <row r="1884" spans="1:2" x14ac:dyDescent="0.3">
      <c r="A1884" s="15" t="s">
        <v>32</v>
      </c>
      <c r="B1884" s="13">
        <v>2</v>
      </c>
    </row>
    <row r="1885" spans="1:2" x14ac:dyDescent="0.3">
      <c r="A1885" s="12" t="s">
        <v>2487</v>
      </c>
      <c r="B1885" s="13">
        <v>1</v>
      </c>
    </row>
    <row r="1886" spans="1:2" x14ac:dyDescent="0.3">
      <c r="A1886" s="14" t="s">
        <v>52</v>
      </c>
      <c r="B1886" s="13">
        <v>1</v>
      </c>
    </row>
    <row r="1887" spans="1:2" x14ac:dyDescent="0.3">
      <c r="A1887" s="15" t="s">
        <v>32</v>
      </c>
      <c r="B1887" s="13">
        <v>1</v>
      </c>
    </row>
    <row r="1888" spans="1:2" x14ac:dyDescent="0.3">
      <c r="A1888" s="12" t="s">
        <v>664</v>
      </c>
      <c r="B1888" s="13">
        <v>3</v>
      </c>
    </row>
    <row r="1889" spans="1:2" x14ac:dyDescent="0.3">
      <c r="A1889" s="14" t="s">
        <v>33</v>
      </c>
      <c r="B1889" s="13">
        <v>3</v>
      </c>
    </row>
    <row r="1890" spans="1:2" x14ac:dyDescent="0.3">
      <c r="A1890" s="15" t="s">
        <v>32</v>
      </c>
      <c r="B1890" s="13">
        <v>3</v>
      </c>
    </row>
    <row r="1891" spans="1:2" x14ac:dyDescent="0.3">
      <c r="A1891" s="12" t="s">
        <v>2214</v>
      </c>
      <c r="B1891" s="13">
        <v>2</v>
      </c>
    </row>
    <row r="1892" spans="1:2" x14ac:dyDescent="0.3">
      <c r="A1892" s="14" t="s">
        <v>135</v>
      </c>
      <c r="B1892" s="13">
        <v>2</v>
      </c>
    </row>
    <row r="1893" spans="1:2" x14ac:dyDescent="0.3">
      <c r="A1893" s="15" t="s">
        <v>32</v>
      </c>
      <c r="B1893" s="13">
        <v>2</v>
      </c>
    </row>
    <row r="1894" spans="1:2" x14ac:dyDescent="0.3">
      <c r="A1894" s="12" t="s">
        <v>1952</v>
      </c>
      <c r="B1894" s="13">
        <v>1</v>
      </c>
    </row>
    <row r="1895" spans="1:2" x14ac:dyDescent="0.3">
      <c r="A1895" s="14" t="s">
        <v>52</v>
      </c>
      <c r="B1895" s="13">
        <v>1</v>
      </c>
    </row>
    <row r="1896" spans="1:2" x14ac:dyDescent="0.3">
      <c r="A1896" s="15" t="s">
        <v>32</v>
      </c>
      <c r="B1896" s="13">
        <v>1</v>
      </c>
    </row>
    <row r="1897" spans="1:2" x14ac:dyDescent="0.3">
      <c r="A1897" s="12" t="s">
        <v>680</v>
      </c>
      <c r="B1897" s="13">
        <v>1</v>
      </c>
    </row>
    <row r="1898" spans="1:2" x14ac:dyDescent="0.3">
      <c r="A1898" s="14" t="s">
        <v>33</v>
      </c>
      <c r="B1898" s="13">
        <v>1</v>
      </c>
    </row>
    <row r="1899" spans="1:2" x14ac:dyDescent="0.3">
      <c r="A1899" s="15" t="s">
        <v>32</v>
      </c>
      <c r="B1899" s="13">
        <v>1</v>
      </c>
    </row>
    <row r="1900" spans="1:2" x14ac:dyDescent="0.3">
      <c r="A1900" s="12" t="s">
        <v>2853</v>
      </c>
      <c r="B1900" s="13">
        <v>3</v>
      </c>
    </row>
    <row r="1901" spans="1:2" x14ac:dyDescent="0.3">
      <c r="A1901" s="14" t="s">
        <v>135</v>
      </c>
      <c r="B1901" s="13">
        <v>3</v>
      </c>
    </row>
    <row r="1902" spans="1:2" x14ac:dyDescent="0.3">
      <c r="A1902" s="15" t="s">
        <v>32</v>
      </c>
      <c r="B1902" s="13">
        <v>3</v>
      </c>
    </row>
    <row r="1903" spans="1:2" x14ac:dyDescent="0.3">
      <c r="A1903" s="12" t="s">
        <v>2719</v>
      </c>
      <c r="B1903" s="13">
        <v>1</v>
      </c>
    </row>
    <row r="1904" spans="1:2" x14ac:dyDescent="0.3">
      <c r="A1904" s="14" t="s">
        <v>60</v>
      </c>
      <c r="B1904" s="13">
        <v>1</v>
      </c>
    </row>
    <row r="1905" spans="1:2" x14ac:dyDescent="0.3">
      <c r="A1905" s="15" t="s">
        <v>32</v>
      </c>
      <c r="B1905" s="13">
        <v>1</v>
      </c>
    </row>
    <row r="1906" spans="1:2" x14ac:dyDescent="0.3">
      <c r="A1906" s="12" t="s">
        <v>2483</v>
      </c>
      <c r="B1906" s="13">
        <v>5</v>
      </c>
    </row>
    <row r="1907" spans="1:2" x14ac:dyDescent="0.3">
      <c r="A1907" s="14" t="s">
        <v>135</v>
      </c>
      <c r="B1907" s="13">
        <v>5</v>
      </c>
    </row>
    <row r="1908" spans="1:2" x14ac:dyDescent="0.3">
      <c r="A1908" s="15" t="s">
        <v>32</v>
      </c>
      <c r="B1908" s="13">
        <v>5</v>
      </c>
    </row>
    <row r="1909" spans="1:2" x14ac:dyDescent="0.3">
      <c r="A1909" s="12" t="s">
        <v>2721</v>
      </c>
      <c r="B1909" s="13">
        <v>3</v>
      </c>
    </row>
    <row r="1910" spans="1:2" x14ac:dyDescent="0.3">
      <c r="A1910" s="14" t="s">
        <v>60</v>
      </c>
      <c r="B1910" s="13">
        <v>3</v>
      </c>
    </row>
    <row r="1911" spans="1:2" x14ac:dyDescent="0.3">
      <c r="A1911" s="15" t="s">
        <v>32</v>
      </c>
      <c r="B1911" s="13">
        <v>3</v>
      </c>
    </row>
    <row r="1912" spans="1:2" x14ac:dyDescent="0.3">
      <c r="A1912" s="12" t="s">
        <v>2855</v>
      </c>
      <c r="B1912" s="13">
        <v>1</v>
      </c>
    </row>
    <row r="1913" spans="1:2" x14ac:dyDescent="0.3">
      <c r="A1913" s="14" t="s">
        <v>135</v>
      </c>
      <c r="B1913" s="13">
        <v>1</v>
      </c>
    </row>
    <row r="1914" spans="1:2" x14ac:dyDescent="0.3">
      <c r="A1914" s="15" t="s">
        <v>32</v>
      </c>
      <c r="B1914" s="13">
        <v>1</v>
      </c>
    </row>
    <row r="1915" spans="1:2" x14ac:dyDescent="0.3">
      <c r="A1915" s="12" t="s">
        <v>2858</v>
      </c>
      <c r="B1915" s="13">
        <v>1</v>
      </c>
    </row>
    <row r="1916" spans="1:2" x14ac:dyDescent="0.3">
      <c r="A1916" s="14" t="s">
        <v>135</v>
      </c>
      <c r="B1916" s="13">
        <v>1</v>
      </c>
    </row>
    <row r="1917" spans="1:2" x14ac:dyDescent="0.3">
      <c r="A1917" s="15" t="s">
        <v>32</v>
      </c>
      <c r="B1917" s="13">
        <v>1</v>
      </c>
    </row>
    <row r="1918" spans="1:2" x14ac:dyDescent="0.3">
      <c r="A1918" s="12" t="s">
        <v>2433</v>
      </c>
      <c r="B1918" s="13">
        <v>1</v>
      </c>
    </row>
    <row r="1919" spans="1:2" x14ac:dyDescent="0.3">
      <c r="A1919" s="14" t="s">
        <v>60</v>
      </c>
      <c r="B1919" s="13">
        <v>1</v>
      </c>
    </row>
    <row r="1920" spans="1:2" x14ac:dyDescent="0.3">
      <c r="A1920" s="15" t="s">
        <v>32</v>
      </c>
      <c r="B1920" s="13">
        <v>1</v>
      </c>
    </row>
    <row r="1921" spans="1:2" x14ac:dyDescent="0.3">
      <c r="A1921" s="12" t="s">
        <v>451</v>
      </c>
      <c r="B1921" s="13">
        <v>1</v>
      </c>
    </row>
    <row r="1922" spans="1:2" x14ac:dyDescent="0.3">
      <c r="A1922" s="14" t="s">
        <v>52</v>
      </c>
      <c r="B1922" s="13">
        <v>1</v>
      </c>
    </row>
    <row r="1923" spans="1:2" x14ac:dyDescent="0.3">
      <c r="A1923" s="15" t="s">
        <v>32</v>
      </c>
      <c r="B1923" s="13">
        <v>1</v>
      </c>
    </row>
    <row r="1924" spans="1:2" x14ac:dyDescent="0.3">
      <c r="A1924" s="12" t="s">
        <v>1448</v>
      </c>
      <c r="B1924" s="13">
        <v>3</v>
      </c>
    </row>
    <row r="1925" spans="1:2" x14ac:dyDescent="0.3">
      <c r="A1925" s="14" t="s">
        <v>52</v>
      </c>
      <c r="B1925" s="13">
        <v>1</v>
      </c>
    </row>
    <row r="1926" spans="1:2" x14ac:dyDescent="0.3">
      <c r="A1926" s="15" t="s">
        <v>32</v>
      </c>
      <c r="B1926" s="13">
        <v>1</v>
      </c>
    </row>
    <row r="1927" spans="1:2" x14ac:dyDescent="0.3">
      <c r="A1927" s="14" t="s">
        <v>135</v>
      </c>
      <c r="B1927" s="13">
        <v>2</v>
      </c>
    </row>
    <row r="1928" spans="1:2" x14ac:dyDescent="0.3">
      <c r="A1928" s="15" t="s">
        <v>32</v>
      </c>
      <c r="B1928" s="13">
        <v>2</v>
      </c>
    </row>
    <row r="1929" spans="1:2" x14ac:dyDescent="0.3">
      <c r="A1929" s="12" t="s">
        <v>2839</v>
      </c>
      <c r="B1929" s="13">
        <v>1</v>
      </c>
    </row>
    <row r="1930" spans="1:2" x14ac:dyDescent="0.3">
      <c r="A1930" s="14" t="s">
        <v>33</v>
      </c>
      <c r="B1930" s="13">
        <v>1</v>
      </c>
    </row>
    <row r="1931" spans="1:2" x14ac:dyDescent="0.3">
      <c r="A1931" s="15" t="s">
        <v>32</v>
      </c>
      <c r="B1931" s="13">
        <v>1</v>
      </c>
    </row>
    <row r="1932" spans="1:2" x14ac:dyDescent="0.3">
      <c r="A1932" s="12" t="s">
        <v>427</v>
      </c>
      <c r="B1932" s="13">
        <v>1</v>
      </c>
    </row>
    <row r="1933" spans="1:2" x14ac:dyDescent="0.3">
      <c r="A1933" s="14" t="s">
        <v>52</v>
      </c>
      <c r="B1933" s="13">
        <v>1</v>
      </c>
    </row>
    <row r="1934" spans="1:2" x14ac:dyDescent="0.3">
      <c r="A1934" s="15" t="s">
        <v>32</v>
      </c>
      <c r="B1934" s="13">
        <v>1</v>
      </c>
    </row>
    <row r="1935" spans="1:2" x14ac:dyDescent="0.3">
      <c r="A1935" s="12" t="s">
        <v>1713</v>
      </c>
      <c r="B1935" s="13">
        <v>2</v>
      </c>
    </row>
    <row r="1936" spans="1:2" x14ac:dyDescent="0.3">
      <c r="A1936" s="14" t="s">
        <v>52</v>
      </c>
      <c r="B1936" s="13">
        <v>2</v>
      </c>
    </row>
    <row r="1937" spans="1:2" x14ac:dyDescent="0.3">
      <c r="A1937" s="15" t="s">
        <v>32</v>
      </c>
      <c r="B1937" s="13">
        <v>2</v>
      </c>
    </row>
    <row r="1938" spans="1:2" x14ac:dyDescent="0.3">
      <c r="A1938" s="12" t="s">
        <v>885</v>
      </c>
      <c r="B1938" s="13">
        <v>2</v>
      </c>
    </row>
    <row r="1939" spans="1:2" x14ac:dyDescent="0.3">
      <c r="A1939" s="14" t="s">
        <v>33</v>
      </c>
      <c r="B1939" s="13">
        <v>2</v>
      </c>
    </row>
    <row r="1940" spans="1:2" x14ac:dyDescent="0.3">
      <c r="A1940" s="15" t="s">
        <v>32</v>
      </c>
      <c r="B1940" s="13">
        <v>2</v>
      </c>
    </row>
    <row r="1941" spans="1:2" x14ac:dyDescent="0.3">
      <c r="A1941" s="12" t="s">
        <v>888</v>
      </c>
      <c r="B1941" s="13">
        <v>2</v>
      </c>
    </row>
    <row r="1942" spans="1:2" x14ac:dyDescent="0.3">
      <c r="A1942" s="14" t="s">
        <v>33</v>
      </c>
      <c r="B1942" s="13">
        <v>2</v>
      </c>
    </row>
    <row r="1943" spans="1:2" x14ac:dyDescent="0.3">
      <c r="A1943" s="15" t="s">
        <v>32</v>
      </c>
      <c r="B1943" s="13">
        <v>2</v>
      </c>
    </row>
    <row r="1944" spans="1:2" x14ac:dyDescent="0.3">
      <c r="A1944" s="12" t="s">
        <v>62</v>
      </c>
      <c r="B1944" s="13">
        <v>8</v>
      </c>
    </row>
    <row r="1945" spans="1:2" x14ac:dyDescent="0.3">
      <c r="A1945" s="14" t="s">
        <v>60</v>
      </c>
      <c r="B1945" s="13">
        <v>8</v>
      </c>
    </row>
    <row r="1946" spans="1:2" x14ac:dyDescent="0.3">
      <c r="A1946" s="15" t="s">
        <v>32</v>
      </c>
      <c r="B1946" s="13">
        <v>8</v>
      </c>
    </row>
    <row r="1947" spans="1:2" x14ac:dyDescent="0.3">
      <c r="A1947" s="12" t="s">
        <v>2362</v>
      </c>
      <c r="B1947" s="13">
        <v>1</v>
      </c>
    </row>
    <row r="1948" spans="1:2" x14ac:dyDescent="0.3">
      <c r="A1948" s="14" t="s">
        <v>52</v>
      </c>
      <c r="B1948" s="13">
        <v>1</v>
      </c>
    </row>
    <row r="1949" spans="1:2" x14ac:dyDescent="0.3">
      <c r="A1949" s="15" t="s">
        <v>32</v>
      </c>
      <c r="B1949" s="13">
        <v>1</v>
      </c>
    </row>
    <row r="1950" spans="1:2" x14ac:dyDescent="0.3">
      <c r="A1950" s="12" t="s">
        <v>666</v>
      </c>
      <c r="B1950" s="13">
        <v>2</v>
      </c>
    </row>
    <row r="1951" spans="1:2" x14ac:dyDescent="0.3">
      <c r="A1951" s="14" t="s">
        <v>33</v>
      </c>
      <c r="B1951" s="13">
        <v>2</v>
      </c>
    </row>
    <row r="1952" spans="1:2" x14ac:dyDescent="0.3">
      <c r="A1952" s="15" t="s">
        <v>32</v>
      </c>
      <c r="B1952" s="13">
        <v>2</v>
      </c>
    </row>
    <row r="1953" spans="1:2" x14ac:dyDescent="0.3">
      <c r="A1953" s="12" t="s">
        <v>717</v>
      </c>
      <c r="B1953" s="13">
        <v>3</v>
      </c>
    </row>
    <row r="1954" spans="1:2" x14ac:dyDescent="0.3">
      <c r="A1954" s="14" t="s">
        <v>33</v>
      </c>
      <c r="B1954" s="13">
        <v>3</v>
      </c>
    </row>
    <row r="1955" spans="1:2" x14ac:dyDescent="0.3">
      <c r="A1955" s="15" t="s">
        <v>32</v>
      </c>
      <c r="B1955" s="13">
        <v>3</v>
      </c>
    </row>
    <row r="1956" spans="1:2" x14ac:dyDescent="0.3">
      <c r="A1956" s="12" t="s">
        <v>725</v>
      </c>
      <c r="B1956" s="13">
        <v>3</v>
      </c>
    </row>
    <row r="1957" spans="1:2" x14ac:dyDescent="0.3">
      <c r="A1957" s="14" t="s">
        <v>33</v>
      </c>
      <c r="B1957" s="13">
        <v>3</v>
      </c>
    </row>
    <row r="1958" spans="1:2" x14ac:dyDescent="0.3">
      <c r="A1958" s="15" t="s">
        <v>32</v>
      </c>
      <c r="B1958" s="13">
        <v>3</v>
      </c>
    </row>
    <row r="1959" spans="1:2" x14ac:dyDescent="0.3">
      <c r="A1959" s="12" t="s">
        <v>3018</v>
      </c>
      <c r="B1959" s="13">
        <v>2</v>
      </c>
    </row>
    <row r="1960" spans="1:2" x14ac:dyDescent="0.3">
      <c r="A1960" s="14" t="s">
        <v>33</v>
      </c>
      <c r="B1960" s="13">
        <v>2</v>
      </c>
    </row>
    <row r="1961" spans="1:2" x14ac:dyDescent="0.3">
      <c r="A1961" s="15" t="s">
        <v>32</v>
      </c>
      <c r="B1961" s="13">
        <v>2</v>
      </c>
    </row>
    <row r="1962" spans="1:2" x14ac:dyDescent="0.3">
      <c r="A1962" s="12" t="s">
        <v>118</v>
      </c>
      <c r="B1962" s="13">
        <v>1</v>
      </c>
    </row>
    <row r="1963" spans="1:2" x14ac:dyDescent="0.3">
      <c r="A1963" s="14" t="s">
        <v>33</v>
      </c>
      <c r="B1963" s="13">
        <v>1</v>
      </c>
    </row>
    <row r="1964" spans="1:2" x14ac:dyDescent="0.3">
      <c r="A1964" s="15" t="s">
        <v>32</v>
      </c>
      <c r="B1964" s="13">
        <v>1</v>
      </c>
    </row>
    <row r="1965" spans="1:2" x14ac:dyDescent="0.3">
      <c r="A1965" s="12" t="s">
        <v>895</v>
      </c>
      <c r="B1965" s="13">
        <v>1</v>
      </c>
    </row>
    <row r="1966" spans="1:2" x14ac:dyDescent="0.3">
      <c r="A1966" s="14" t="s">
        <v>60</v>
      </c>
      <c r="B1966" s="13">
        <v>1</v>
      </c>
    </row>
    <row r="1967" spans="1:2" x14ac:dyDescent="0.3">
      <c r="A1967" s="15" t="s">
        <v>32</v>
      </c>
      <c r="B1967" s="13">
        <v>1</v>
      </c>
    </row>
    <row r="1968" spans="1:2" x14ac:dyDescent="0.3">
      <c r="A1968" s="12" t="s">
        <v>2713</v>
      </c>
      <c r="B1968" s="13">
        <v>1</v>
      </c>
    </row>
    <row r="1969" spans="1:2" x14ac:dyDescent="0.3">
      <c r="A1969" s="14" t="s">
        <v>60</v>
      </c>
      <c r="B1969" s="13">
        <v>1</v>
      </c>
    </row>
    <row r="1970" spans="1:2" x14ac:dyDescent="0.3">
      <c r="A1970" s="15" t="s">
        <v>32</v>
      </c>
      <c r="B1970" s="13">
        <v>1</v>
      </c>
    </row>
    <row r="1971" spans="1:2" x14ac:dyDescent="0.3">
      <c r="A1971" s="12" t="s">
        <v>2135</v>
      </c>
      <c r="B1971" s="13">
        <v>1</v>
      </c>
    </row>
    <row r="1972" spans="1:2" x14ac:dyDescent="0.3">
      <c r="A1972" s="14" t="s">
        <v>135</v>
      </c>
      <c r="B1972" s="13">
        <v>1</v>
      </c>
    </row>
    <row r="1973" spans="1:2" x14ac:dyDescent="0.3">
      <c r="A1973" s="15" t="s">
        <v>32</v>
      </c>
      <c r="B1973" s="13">
        <v>1</v>
      </c>
    </row>
    <row r="1974" spans="1:2" x14ac:dyDescent="0.3">
      <c r="A1974" s="12" t="s">
        <v>772</v>
      </c>
      <c r="B1974" s="13">
        <v>4</v>
      </c>
    </row>
    <row r="1975" spans="1:2" x14ac:dyDescent="0.3">
      <c r="A1975" s="14" t="s">
        <v>33</v>
      </c>
      <c r="B1975" s="13">
        <v>4</v>
      </c>
    </row>
    <row r="1976" spans="1:2" x14ac:dyDescent="0.3">
      <c r="A1976" s="15" t="s">
        <v>32</v>
      </c>
      <c r="B1976" s="13">
        <v>4</v>
      </c>
    </row>
    <row r="1977" spans="1:2" x14ac:dyDescent="0.3">
      <c r="A1977" s="12" t="s">
        <v>581</v>
      </c>
      <c r="B1977" s="13">
        <v>1</v>
      </c>
    </row>
    <row r="1978" spans="1:2" x14ac:dyDescent="0.3">
      <c r="A1978" s="14" t="s">
        <v>52</v>
      </c>
      <c r="B1978" s="13">
        <v>1</v>
      </c>
    </row>
    <row r="1979" spans="1:2" x14ac:dyDescent="0.3">
      <c r="A1979" s="15" t="s">
        <v>32</v>
      </c>
      <c r="B1979" s="13">
        <v>1</v>
      </c>
    </row>
    <row r="1980" spans="1:2" x14ac:dyDescent="0.3">
      <c r="A1980" s="12" t="s">
        <v>2473</v>
      </c>
      <c r="B1980" s="13">
        <v>3</v>
      </c>
    </row>
    <row r="1981" spans="1:2" x14ac:dyDescent="0.3">
      <c r="A1981" s="14" t="s">
        <v>60</v>
      </c>
      <c r="B1981" s="13">
        <v>3</v>
      </c>
    </row>
    <row r="1982" spans="1:2" x14ac:dyDescent="0.3">
      <c r="A1982" s="15" t="s">
        <v>32</v>
      </c>
      <c r="B1982" s="13">
        <v>3</v>
      </c>
    </row>
    <row r="1983" spans="1:2" x14ac:dyDescent="0.3">
      <c r="A1983" s="12" t="s">
        <v>796</v>
      </c>
      <c r="B1983" s="13">
        <v>1</v>
      </c>
    </row>
    <row r="1984" spans="1:2" x14ac:dyDescent="0.3">
      <c r="A1984" s="14" t="s">
        <v>60</v>
      </c>
      <c r="B1984" s="13">
        <v>1</v>
      </c>
    </row>
    <row r="1985" spans="1:2" x14ac:dyDescent="0.3">
      <c r="A1985" s="15" t="s">
        <v>32</v>
      </c>
      <c r="B1985" s="13">
        <v>1</v>
      </c>
    </row>
    <row r="1986" spans="1:2" x14ac:dyDescent="0.3">
      <c r="A1986" s="12" t="s">
        <v>1036</v>
      </c>
      <c r="B1986" s="13">
        <v>1</v>
      </c>
    </row>
    <row r="1987" spans="1:2" x14ac:dyDescent="0.3">
      <c r="A1987" s="14" t="s">
        <v>33</v>
      </c>
      <c r="B1987" s="13">
        <v>1</v>
      </c>
    </row>
    <row r="1988" spans="1:2" x14ac:dyDescent="0.3">
      <c r="A1988" s="15" t="s">
        <v>32</v>
      </c>
      <c r="B1988" s="13">
        <v>1</v>
      </c>
    </row>
    <row r="1989" spans="1:2" x14ac:dyDescent="0.3">
      <c r="A1989" s="12" t="s">
        <v>1038</v>
      </c>
      <c r="B1989" s="13">
        <v>4</v>
      </c>
    </row>
    <row r="1990" spans="1:2" x14ac:dyDescent="0.3">
      <c r="A1990" s="14" t="s">
        <v>33</v>
      </c>
      <c r="B1990" s="13">
        <v>4</v>
      </c>
    </row>
    <row r="1991" spans="1:2" x14ac:dyDescent="0.3">
      <c r="A1991" s="15" t="s">
        <v>32</v>
      </c>
      <c r="B1991" s="13">
        <v>4</v>
      </c>
    </row>
    <row r="1992" spans="1:2" x14ac:dyDescent="0.3">
      <c r="A1992" s="12" t="s">
        <v>115</v>
      </c>
      <c r="B1992" s="13">
        <v>6</v>
      </c>
    </row>
    <row r="1993" spans="1:2" x14ac:dyDescent="0.3">
      <c r="A1993" s="14" t="s">
        <v>33</v>
      </c>
      <c r="B1993" s="13">
        <v>6</v>
      </c>
    </row>
    <row r="1994" spans="1:2" x14ac:dyDescent="0.3">
      <c r="A1994" s="15" t="s">
        <v>32</v>
      </c>
      <c r="B1994" s="13">
        <v>6</v>
      </c>
    </row>
    <row r="1995" spans="1:2" x14ac:dyDescent="0.3">
      <c r="A1995" s="12" t="s">
        <v>1053</v>
      </c>
      <c r="B1995" s="13">
        <v>2</v>
      </c>
    </row>
    <row r="1996" spans="1:2" x14ac:dyDescent="0.3">
      <c r="A1996" s="14" t="s">
        <v>33</v>
      </c>
      <c r="B1996" s="13">
        <v>2</v>
      </c>
    </row>
    <row r="1997" spans="1:2" x14ac:dyDescent="0.3">
      <c r="A1997" s="15" t="s">
        <v>32</v>
      </c>
      <c r="B1997" s="13">
        <v>2</v>
      </c>
    </row>
    <row r="1998" spans="1:2" x14ac:dyDescent="0.3">
      <c r="A1998" s="12" t="s">
        <v>1077</v>
      </c>
      <c r="B1998" s="13">
        <v>1</v>
      </c>
    </row>
    <row r="1999" spans="1:2" x14ac:dyDescent="0.3">
      <c r="A1999" s="14" t="s">
        <v>33</v>
      </c>
      <c r="B1999" s="13">
        <v>1</v>
      </c>
    </row>
    <row r="2000" spans="1:2" x14ac:dyDescent="0.3">
      <c r="A2000" s="15" t="s">
        <v>32</v>
      </c>
      <c r="B2000" s="13">
        <v>1</v>
      </c>
    </row>
    <row r="2001" spans="1:2" x14ac:dyDescent="0.3">
      <c r="A2001" s="12" t="s">
        <v>714</v>
      </c>
      <c r="B2001" s="13">
        <v>1</v>
      </c>
    </row>
    <row r="2002" spans="1:2" x14ac:dyDescent="0.3">
      <c r="A2002" s="14" t="s">
        <v>52</v>
      </c>
      <c r="B2002" s="13">
        <v>1</v>
      </c>
    </row>
    <row r="2003" spans="1:2" x14ac:dyDescent="0.3">
      <c r="A2003" s="15" t="s">
        <v>32</v>
      </c>
      <c r="B2003" s="13">
        <v>1</v>
      </c>
    </row>
    <row r="2004" spans="1:2" x14ac:dyDescent="0.3">
      <c r="A2004" s="12" t="s">
        <v>990</v>
      </c>
      <c r="B2004" s="13">
        <v>3</v>
      </c>
    </row>
    <row r="2005" spans="1:2" x14ac:dyDescent="0.3">
      <c r="A2005" s="14" t="s">
        <v>33</v>
      </c>
      <c r="B2005" s="13">
        <v>3</v>
      </c>
    </row>
    <row r="2006" spans="1:2" x14ac:dyDescent="0.3">
      <c r="A2006" s="15" t="s">
        <v>32</v>
      </c>
      <c r="B2006" s="13">
        <v>3</v>
      </c>
    </row>
    <row r="2007" spans="1:2" x14ac:dyDescent="0.3">
      <c r="A2007" s="12" t="s">
        <v>1698</v>
      </c>
      <c r="B2007" s="13">
        <v>2</v>
      </c>
    </row>
    <row r="2008" spans="1:2" x14ac:dyDescent="0.3">
      <c r="A2008" s="14" t="s">
        <v>135</v>
      </c>
      <c r="B2008" s="13">
        <v>2</v>
      </c>
    </row>
    <row r="2009" spans="1:2" x14ac:dyDescent="0.3">
      <c r="A2009" s="15" t="s">
        <v>32</v>
      </c>
      <c r="B2009" s="13">
        <v>2</v>
      </c>
    </row>
    <row r="2010" spans="1:2" x14ac:dyDescent="0.3">
      <c r="A2010" s="12" t="s">
        <v>2842</v>
      </c>
      <c r="B2010" s="13">
        <v>2</v>
      </c>
    </row>
    <row r="2011" spans="1:2" x14ac:dyDescent="0.3">
      <c r="A2011" s="14" t="s">
        <v>33</v>
      </c>
      <c r="B2011" s="13">
        <v>2</v>
      </c>
    </row>
    <row r="2012" spans="1:2" x14ac:dyDescent="0.3">
      <c r="A2012" s="15" t="s">
        <v>32</v>
      </c>
      <c r="B2012" s="13">
        <v>2</v>
      </c>
    </row>
    <row r="2013" spans="1:2" x14ac:dyDescent="0.3">
      <c r="A2013" s="12" t="s">
        <v>2653</v>
      </c>
      <c r="B2013" s="13">
        <v>1</v>
      </c>
    </row>
    <row r="2014" spans="1:2" x14ac:dyDescent="0.3">
      <c r="A2014" s="14" t="s">
        <v>52</v>
      </c>
      <c r="B2014" s="13">
        <v>1</v>
      </c>
    </row>
    <row r="2015" spans="1:2" x14ac:dyDescent="0.3">
      <c r="A2015" s="15" t="s">
        <v>32</v>
      </c>
      <c r="B2015" s="13">
        <v>1</v>
      </c>
    </row>
    <row r="2016" spans="1:2" x14ac:dyDescent="0.3">
      <c r="A2016" s="12" t="s">
        <v>351</v>
      </c>
      <c r="B2016" s="13">
        <v>2</v>
      </c>
    </row>
    <row r="2017" spans="1:2" x14ac:dyDescent="0.3">
      <c r="A2017" s="14" t="s">
        <v>60</v>
      </c>
      <c r="B2017" s="13">
        <v>2</v>
      </c>
    </row>
    <row r="2018" spans="1:2" x14ac:dyDescent="0.3">
      <c r="A2018" s="15" t="s">
        <v>32</v>
      </c>
      <c r="B2018" s="13">
        <v>2</v>
      </c>
    </row>
    <row r="2019" spans="1:2" x14ac:dyDescent="0.3">
      <c r="A2019" s="12" t="s">
        <v>260</v>
      </c>
      <c r="B2019" s="13">
        <v>2</v>
      </c>
    </row>
    <row r="2020" spans="1:2" x14ac:dyDescent="0.3">
      <c r="A2020" s="14" t="s">
        <v>33</v>
      </c>
      <c r="B2020" s="13">
        <v>2</v>
      </c>
    </row>
    <row r="2021" spans="1:2" x14ac:dyDescent="0.3">
      <c r="A2021" s="15" t="s">
        <v>32</v>
      </c>
      <c r="B2021" s="13">
        <v>2</v>
      </c>
    </row>
    <row r="2022" spans="1:2" x14ac:dyDescent="0.3">
      <c r="A2022" s="12" t="s">
        <v>1566</v>
      </c>
      <c r="B2022" s="13">
        <v>4</v>
      </c>
    </row>
    <row r="2023" spans="1:2" x14ac:dyDescent="0.3">
      <c r="A2023" s="14" t="s">
        <v>60</v>
      </c>
      <c r="B2023" s="13">
        <v>1</v>
      </c>
    </row>
    <row r="2024" spans="1:2" x14ac:dyDescent="0.3">
      <c r="A2024" s="15" t="s">
        <v>32</v>
      </c>
      <c r="B2024" s="13">
        <v>1</v>
      </c>
    </row>
    <row r="2025" spans="1:2" x14ac:dyDescent="0.3">
      <c r="A2025" s="14" t="s">
        <v>135</v>
      </c>
      <c r="B2025" s="13">
        <v>3</v>
      </c>
    </row>
    <row r="2026" spans="1:2" x14ac:dyDescent="0.3">
      <c r="A2026" s="15" t="s">
        <v>32</v>
      </c>
      <c r="B2026" s="13">
        <v>3</v>
      </c>
    </row>
    <row r="2027" spans="1:2" x14ac:dyDescent="0.3">
      <c r="A2027" s="12" t="s">
        <v>1100</v>
      </c>
      <c r="B2027" s="13">
        <v>1</v>
      </c>
    </row>
    <row r="2028" spans="1:2" x14ac:dyDescent="0.3">
      <c r="A2028" s="14" t="s">
        <v>52</v>
      </c>
      <c r="B2028" s="13">
        <v>1</v>
      </c>
    </row>
    <row r="2029" spans="1:2" x14ac:dyDescent="0.3">
      <c r="A2029" s="15" t="s">
        <v>32</v>
      </c>
      <c r="B2029" s="13">
        <v>1</v>
      </c>
    </row>
    <row r="2030" spans="1:2" x14ac:dyDescent="0.3">
      <c r="A2030" s="12" t="s">
        <v>1082</v>
      </c>
      <c r="B2030" s="13">
        <v>2</v>
      </c>
    </row>
    <row r="2031" spans="1:2" x14ac:dyDescent="0.3">
      <c r="A2031" s="14" t="s">
        <v>33</v>
      </c>
      <c r="B2031" s="13">
        <v>2</v>
      </c>
    </row>
    <row r="2032" spans="1:2" x14ac:dyDescent="0.3">
      <c r="A2032" s="15" t="s">
        <v>32</v>
      </c>
      <c r="B2032" s="13">
        <v>2</v>
      </c>
    </row>
    <row r="2033" spans="1:2" x14ac:dyDescent="0.3">
      <c r="A2033" s="12" t="s">
        <v>2867</v>
      </c>
      <c r="B2033" s="13">
        <v>1</v>
      </c>
    </row>
    <row r="2034" spans="1:2" x14ac:dyDescent="0.3">
      <c r="A2034" s="14" t="s">
        <v>135</v>
      </c>
      <c r="B2034" s="13">
        <v>1</v>
      </c>
    </row>
    <row r="2035" spans="1:2" x14ac:dyDescent="0.3">
      <c r="A2035" s="15" t="s">
        <v>32</v>
      </c>
      <c r="B2035" s="13">
        <v>1</v>
      </c>
    </row>
    <row r="2036" spans="1:2" x14ac:dyDescent="0.3">
      <c r="A2036" s="12" t="s">
        <v>2736</v>
      </c>
      <c r="B2036" s="13">
        <v>3</v>
      </c>
    </row>
    <row r="2037" spans="1:2" x14ac:dyDescent="0.3">
      <c r="A2037" s="14" t="s">
        <v>52</v>
      </c>
      <c r="B2037" s="13">
        <v>3</v>
      </c>
    </row>
    <row r="2038" spans="1:2" x14ac:dyDescent="0.3">
      <c r="A2038" s="15" t="s">
        <v>32</v>
      </c>
      <c r="B2038" s="13">
        <v>3</v>
      </c>
    </row>
    <row r="2039" spans="1:2" x14ac:dyDescent="0.3">
      <c r="A2039" s="12" t="s">
        <v>2975</v>
      </c>
      <c r="B2039" s="13">
        <v>1</v>
      </c>
    </row>
    <row r="2040" spans="1:2" x14ac:dyDescent="0.3">
      <c r="A2040" s="14" t="s">
        <v>60</v>
      </c>
      <c r="B2040" s="13">
        <v>1</v>
      </c>
    </row>
    <row r="2041" spans="1:2" x14ac:dyDescent="0.3">
      <c r="A2041" s="15" t="s">
        <v>32</v>
      </c>
      <c r="B2041" s="13">
        <v>1</v>
      </c>
    </row>
    <row r="2042" spans="1:2" x14ac:dyDescent="0.3">
      <c r="A2042" s="12" t="s">
        <v>2175</v>
      </c>
      <c r="B2042" s="13">
        <v>1</v>
      </c>
    </row>
    <row r="2043" spans="1:2" x14ac:dyDescent="0.3">
      <c r="A2043" s="14" t="s">
        <v>135</v>
      </c>
      <c r="B2043" s="13">
        <v>1</v>
      </c>
    </row>
    <row r="2044" spans="1:2" x14ac:dyDescent="0.3">
      <c r="A2044" s="15" t="s">
        <v>32</v>
      </c>
      <c r="B2044" s="13">
        <v>1</v>
      </c>
    </row>
    <row r="2045" spans="1:2" x14ac:dyDescent="0.3">
      <c r="A2045" s="12" t="s">
        <v>901</v>
      </c>
      <c r="B2045" s="13">
        <v>1</v>
      </c>
    </row>
    <row r="2046" spans="1:2" x14ac:dyDescent="0.3">
      <c r="A2046" s="14" t="s">
        <v>60</v>
      </c>
      <c r="B2046" s="13">
        <v>1</v>
      </c>
    </row>
    <row r="2047" spans="1:2" x14ac:dyDescent="0.3">
      <c r="A2047" s="15" t="s">
        <v>32</v>
      </c>
      <c r="B2047" s="13">
        <v>1</v>
      </c>
    </row>
    <row r="2048" spans="1:2" x14ac:dyDescent="0.3">
      <c r="A2048" s="12" t="s">
        <v>2226</v>
      </c>
      <c r="B2048" s="13">
        <v>2</v>
      </c>
    </row>
    <row r="2049" spans="1:2" x14ac:dyDescent="0.3">
      <c r="A2049" s="14" t="s">
        <v>33</v>
      </c>
      <c r="B2049" s="13">
        <v>2</v>
      </c>
    </row>
    <row r="2050" spans="1:2" x14ac:dyDescent="0.3">
      <c r="A2050" s="15" t="s">
        <v>32</v>
      </c>
      <c r="B2050" s="13">
        <v>2</v>
      </c>
    </row>
    <row r="2051" spans="1:2" x14ac:dyDescent="0.3">
      <c r="A2051" s="12" t="s">
        <v>2137</v>
      </c>
      <c r="B2051" s="13">
        <v>2</v>
      </c>
    </row>
    <row r="2052" spans="1:2" x14ac:dyDescent="0.3">
      <c r="A2052" s="14" t="s">
        <v>135</v>
      </c>
      <c r="B2052" s="13">
        <v>2</v>
      </c>
    </row>
    <row r="2053" spans="1:2" x14ac:dyDescent="0.3">
      <c r="A2053" s="15" t="s">
        <v>32</v>
      </c>
      <c r="B2053" s="13">
        <v>2</v>
      </c>
    </row>
    <row r="2054" spans="1:2" x14ac:dyDescent="0.3">
      <c r="A2054" s="12" t="s">
        <v>1962</v>
      </c>
      <c r="B2054" s="13">
        <v>1</v>
      </c>
    </row>
    <row r="2055" spans="1:2" x14ac:dyDescent="0.3">
      <c r="A2055" s="14" t="s">
        <v>135</v>
      </c>
      <c r="B2055" s="13">
        <v>1</v>
      </c>
    </row>
    <row r="2056" spans="1:2" x14ac:dyDescent="0.3">
      <c r="A2056" s="15" t="s">
        <v>32</v>
      </c>
      <c r="B2056" s="13">
        <v>1</v>
      </c>
    </row>
    <row r="2057" spans="1:2" x14ac:dyDescent="0.3">
      <c r="A2057" s="12" t="s">
        <v>2139</v>
      </c>
      <c r="B2057" s="13">
        <v>4</v>
      </c>
    </row>
    <row r="2058" spans="1:2" x14ac:dyDescent="0.3">
      <c r="A2058" s="14" t="s">
        <v>135</v>
      </c>
      <c r="B2058" s="13">
        <v>4</v>
      </c>
    </row>
    <row r="2059" spans="1:2" x14ac:dyDescent="0.3">
      <c r="A2059" s="15" t="s">
        <v>32</v>
      </c>
      <c r="B2059" s="13">
        <v>4</v>
      </c>
    </row>
    <row r="2060" spans="1:2" x14ac:dyDescent="0.3">
      <c r="A2060" s="12" t="s">
        <v>1188</v>
      </c>
      <c r="B2060" s="13">
        <v>1</v>
      </c>
    </row>
    <row r="2061" spans="1:2" x14ac:dyDescent="0.3">
      <c r="A2061" s="14" t="s">
        <v>60</v>
      </c>
      <c r="B2061" s="13">
        <v>1</v>
      </c>
    </row>
    <row r="2062" spans="1:2" x14ac:dyDescent="0.3">
      <c r="A2062" s="15" t="s">
        <v>32</v>
      </c>
      <c r="B2062" s="13">
        <v>1</v>
      </c>
    </row>
    <row r="2063" spans="1:2" x14ac:dyDescent="0.3">
      <c r="A2063" s="12" t="s">
        <v>798</v>
      </c>
      <c r="B2063" s="13">
        <v>2</v>
      </c>
    </row>
    <row r="2064" spans="1:2" x14ac:dyDescent="0.3">
      <c r="A2064" s="14" t="s">
        <v>135</v>
      </c>
      <c r="B2064" s="13">
        <v>2</v>
      </c>
    </row>
    <row r="2065" spans="1:2" x14ac:dyDescent="0.3">
      <c r="A2065" s="15" t="s">
        <v>32</v>
      </c>
      <c r="B2065" s="13">
        <v>2</v>
      </c>
    </row>
    <row r="2066" spans="1:2" x14ac:dyDescent="0.3">
      <c r="A2066" s="12" t="s">
        <v>54</v>
      </c>
      <c r="B2066" s="13">
        <v>1</v>
      </c>
    </row>
    <row r="2067" spans="1:2" x14ac:dyDescent="0.3">
      <c r="A2067" s="14" t="s">
        <v>52</v>
      </c>
      <c r="B2067" s="13">
        <v>1</v>
      </c>
    </row>
    <row r="2068" spans="1:2" x14ac:dyDescent="0.3">
      <c r="A2068" s="15" t="s">
        <v>32</v>
      </c>
      <c r="B2068" s="13">
        <v>1</v>
      </c>
    </row>
    <row r="2069" spans="1:2" x14ac:dyDescent="0.3">
      <c r="A2069" s="12" t="s">
        <v>546</v>
      </c>
      <c r="B2069" s="13">
        <v>4</v>
      </c>
    </row>
    <row r="2070" spans="1:2" x14ac:dyDescent="0.3">
      <c r="A2070" s="14" t="s">
        <v>60</v>
      </c>
      <c r="B2070" s="13">
        <v>2</v>
      </c>
    </row>
    <row r="2071" spans="1:2" x14ac:dyDescent="0.3">
      <c r="A2071" s="15" t="s">
        <v>32</v>
      </c>
      <c r="B2071" s="13">
        <v>2</v>
      </c>
    </row>
    <row r="2072" spans="1:2" x14ac:dyDescent="0.3">
      <c r="A2072" s="14" t="s">
        <v>33</v>
      </c>
      <c r="B2072" s="13">
        <v>2</v>
      </c>
    </row>
    <row r="2073" spans="1:2" x14ac:dyDescent="0.3">
      <c r="A2073" s="15" t="s">
        <v>32</v>
      </c>
      <c r="B2073" s="13">
        <v>2</v>
      </c>
    </row>
    <row r="2074" spans="1:2" x14ac:dyDescent="0.3">
      <c r="A2074" s="12" t="s">
        <v>651</v>
      </c>
      <c r="B2074" s="13">
        <v>4</v>
      </c>
    </row>
    <row r="2075" spans="1:2" x14ac:dyDescent="0.3">
      <c r="A2075" s="14" t="s">
        <v>135</v>
      </c>
      <c r="B2075" s="13">
        <v>2</v>
      </c>
    </row>
    <row r="2076" spans="1:2" x14ac:dyDescent="0.3">
      <c r="A2076" s="15" t="s">
        <v>32</v>
      </c>
      <c r="B2076" s="13">
        <v>2</v>
      </c>
    </row>
    <row r="2077" spans="1:2" x14ac:dyDescent="0.3">
      <c r="A2077" s="14" t="s">
        <v>33</v>
      </c>
      <c r="B2077" s="13">
        <v>2</v>
      </c>
    </row>
    <row r="2078" spans="1:2" x14ac:dyDescent="0.3">
      <c r="A2078" s="15" t="s">
        <v>32</v>
      </c>
      <c r="B2078" s="13">
        <v>2</v>
      </c>
    </row>
    <row r="2079" spans="1:2" x14ac:dyDescent="0.3">
      <c r="A2079" s="12" t="s">
        <v>2915</v>
      </c>
      <c r="B2079" s="13">
        <v>2</v>
      </c>
    </row>
    <row r="2080" spans="1:2" x14ac:dyDescent="0.3">
      <c r="A2080" s="14" t="s">
        <v>52</v>
      </c>
      <c r="B2080" s="13">
        <v>2</v>
      </c>
    </row>
    <row r="2081" spans="1:2" x14ac:dyDescent="0.3">
      <c r="A2081" s="15" t="s">
        <v>32</v>
      </c>
      <c r="B2081" s="13">
        <v>2</v>
      </c>
    </row>
    <row r="2082" spans="1:2" x14ac:dyDescent="0.3">
      <c r="A2082" s="12" t="s">
        <v>130</v>
      </c>
      <c r="B2082" s="13">
        <v>2</v>
      </c>
    </row>
    <row r="2083" spans="1:2" x14ac:dyDescent="0.3">
      <c r="A2083" s="14" t="s">
        <v>60</v>
      </c>
      <c r="B2083" s="13">
        <v>2</v>
      </c>
    </row>
    <row r="2084" spans="1:2" x14ac:dyDescent="0.3">
      <c r="A2084" s="15" t="s">
        <v>32</v>
      </c>
      <c r="B2084" s="13">
        <v>2</v>
      </c>
    </row>
    <row r="2085" spans="1:2" x14ac:dyDescent="0.3">
      <c r="A2085" s="12" t="s">
        <v>926</v>
      </c>
      <c r="B2085" s="13">
        <v>5</v>
      </c>
    </row>
    <row r="2086" spans="1:2" x14ac:dyDescent="0.3">
      <c r="A2086" s="14" t="s">
        <v>33</v>
      </c>
      <c r="B2086" s="13">
        <v>5</v>
      </c>
    </row>
    <row r="2087" spans="1:2" x14ac:dyDescent="0.3">
      <c r="A2087" s="15" t="s">
        <v>32</v>
      </c>
      <c r="B2087" s="13">
        <v>5</v>
      </c>
    </row>
    <row r="2088" spans="1:2" x14ac:dyDescent="0.3">
      <c r="A2088" s="12" t="s">
        <v>2978</v>
      </c>
      <c r="B2088" s="13">
        <v>3</v>
      </c>
    </row>
    <row r="2089" spans="1:2" x14ac:dyDescent="0.3">
      <c r="A2089" s="14" t="s">
        <v>135</v>
      </c>
      <c r="B2089" s="13">
        <v>3</v>
      </c>
    </row>
    <row r="2090" spans="1:2" x14ac:dyDescent="0.3">
      <c r="A2090" s="15" t="s">
        <v>32</v>
      </c>
      <c r="B2090" s="13">
        <v>3</v>
      </c>
    </row>
    <row r="2091" spans="1:2" x14ac:dyDescent="0.3">
      <c r="A2091" s="12" t="s">
        <v>738</v>
      </c>
      <c r="B2091" s="13">
        <v>3</v>
      </c>
    </row>
    <row r="2092" spans="1:2" x14ac:dyDescent="0.3">
      <c r="A2092" s="14" t="s">
        <v>52</v>
      </c>
      <c r="B2092" s="13">
        <v>3</v>
      </c>
    </row>
    <row r="2093" spans="1:2" x14ac:dyDescent="0.3">
      <c r="A2093" s="15" t="s">
        <v>32</v>
      </c>
      <c r="B2093" s="13">
        <v>3</v>
      </c>
    </row>
    <row r="2094" spans="1:2" x14ac:dyDescent="0.3">
      <c r="A2094" s="12" t="s">
        <v>1111</v>
      </c>
      <c r="B2094" s="13">
        <v>1</v>
      </c>
    </row>
    <row r="2095" spans="1:2" x14ac:dyDescent="0.3">
      <c r="A2095" s="14" t="s">
        <v>52</v>
      </c>
      <c r="B2095" s="13">
        <v>1</v>
      </c>
    </row>
    <row r="2096" spans="1:2" x14ac:dyDescent="0.3">
      <c r="A2096" s="15" t="s">
        <v>32</v>
      </c>
      <c r="B2096" s="13">
        <v>1</v>
      </c>
    </row>
    <row r="2097" spans="1:2" x14ac:dyDescent="0.3">
      <c r="A2097" s="12" t="s">
        <v>1616</v>
      </c>
      <c r="B2097" s="13">
        <v>2</v>
      </c>
    </row>
    <row r="2098" spans="1:2" x14ac:dyDescent="0.3">
      <c r="A2098" s="14" t="s">
        <v>33</v>
      </c>
      <c r="B2098" s="13">
        <v>2</v>
      </c>
    </row>
    <row r="2099" spans="1:2" x14ac:dyDescent="0.3">
      <c r="A2099" s="15" t="s">
        <v>32</v>
      </c>
      <c r="B2099" s="13">
        <v>2</v>
      </c>
    </row>
    <row r="2100" spans="1:2" x14ac:dyDescent="0.3">
      <c r="A2100" s="12" t="s">
        <v>1912</v>
      </c>
      <c r="B2100" s="13">
        <v>2</v>
      </c>
    </row>
    <row r="2101" spans="1:2" x14ac:dyDescent="0.3">
      <c r="A2101" s="14" t="s">
        <v>60</v>
      </c>
      <c r="B2101" s="13">
        <v>2</v>
      </c>
    </row>
    <row r="2102" spans="1:2" x14ac:dyDescent="0.3">
      <c r="A2102" s="15" t="s">
        <v>32</v>
      </c>
      <c r="B2102" s="13">
        <v>2</v>
      </c>
    </row>
    <row r="2103" spans="1:2" x14ac:dyDescent="0.3">
      <c r="A2103" s="12" t="s">
        <v>1190</v>
      </c>
      <c r="B2103" s="13">
        <v>1</v>
      </c>
    </row>
    <row r="2104" spans="1:2" x14ac:dyDescent="0.3">
      <c r="A2104" s="14" t="s">
        <v>60</v>
      </c>
      <c r="B2104" s="13">
        <v>1</v>
      </c>
    </row>
    <row r="2105" spans="1:2" x14ac:dyDescent="0.3">
      <c r="A2105" s="15" t="s">
        <v>32</v>
      </c>
      <c r="B2105" s="13">
        <v>1</v>
      </c>
    </row>
    <row r="2106" spans="1:2" x14ac:dyDescent="0.3">
      <c r="A2106" s="12" t="s">
        <v>810</v>
      </c>
      <c r="B2106" s="13">
        <v>2</v>
      </c>
    </row>
    <row r="2107" spans="1:2" x14ac:dyDescent="0.3">
      <c r="A2107" s="14" t="s">
        <v>60</v>
      </c>
      <c r="B2107" s="13">
        <v>2</v>
      </c>
    </row>
    <row r="2108" spans="1:2" x14ac:dyDescent="0.3">
      <c r="A2108" s="15" t="s">
        <v>32</v>
      </c>
      <c r="B2108" s="13">
        <v>2</v>
      </c>
    </row>
    <row r="2109" spans="1:2" x14ac:dyDescent="0.3">
      <c r="A2109" s="12" t="s">
        <v>744</v>
      </c>
      <c r="B2109" s="13">
        <v>2</v>
      </c>
    </row>
    <row r="2110" spans="1:2" x14ac:dyDescent="0.3">
      <c r="A2110" s="14" t="s">
        <v>60</v>
      </c>
      <c r="B2110" s="13">
        <v>2</v>
      </c>
    </row>
    <row r="2111" spans="1:2" x14ac:dyDescent="0.3">
      <c r="A2111" s="15" t="s">
        <v>32</v>
      </c>
      <c r="B2111" s="13">
        <v>2</v>
      </c>
    </row>
    <row r="2112" spans="1:2" x14ac:dyDescent="0.3">
      <c r="A2112" s="12" t="s">
        <v>814</v>
      </c>
      <c r="B2112" s="13">
        <v>1</v>
      </c>
    </row>
    <row r="2113" spans="1:2" x14ac:dyDescent="0.3">
      <c r="A2113" s="14" t="s">
        <v>60</v>
      </c>
      <c r="B2113" s="13">
        <v>1</v>
      </c>
    </row>
    <row r="2114" spans="1:2" x14ac:dyDescent="0.3">
      <c r="A2114" s="15" t="s">
        <v>32</v>
      </c>
      <c r="B2114" s="13">
        <v>1</v>
      </c>
    </row>
    <row r="2115" spans="1:2" x14ac:dyDescent="0.3">
      <c r="A2115" s="12" t="s">
        <v>2848</v>
      </c>
      <c r="B2115" s="13">
        <v>3</v>
      </c>
    </row>
    <row r="2116" spans="1:2" x14ac:dyDescent="0.3">
      <c r="A2116" s="14" t="s">
        <v>135</v>
      </c>
      <c r="B2116" s="13">
        <v>3</v>
      </c>
    </row>
    <row r="2117" spans="1:2" x14ac:dyDescent="0.3">
      <c r="A2117" s="15" t="s">
        <v>32</v>
      </c>
      <c r="B2117" s="13">
        <v>3</v>
      </c>
    </row>
    <row r="2118" spans="1:2" x14ac:dyDescent="0.3">
      <c r="A2118" s="12" t="s">
        <v>137</v>
      </c>
      <c r="B2118" s="13">
        <v>3</v>
      </c>
    </row>
    <row r="2119" spans="1:2" x14ac:dyDescent="0.3">
      <c r="A2119" s="14" t="s">
        <v>52</v>
      </c>
      <c r="B2119" s="13">
        <v>1</v>
      </c>
    </row>
    <row r="2120" spans="1:2" x14ac:dyDescent="0.3">
      <c r="A2120" s="15" t="s">
        <v>32</v>
      </c>
      <c r="B2120" s="13">
        <v>1</v>
      </c>
    </row>
    <row r="2121" spans="1:2" x14ac:dyDescent="0.3">
      <c r="A2121" s="14" t="s">
        <v>135</v>
      </c>
      <c r="B2121" s="13">
        <v>2</v>
      </c>
    </row>
    <row r="2122" spans="1:2" x14ac:dyDescent="0.3">
      <c r="A2122" s="15" t="s">
        <v>32</v>
      </c>
      <c r="B2122" s="13">
        <v>2</v>
      </c>
    </row>
    <row r="2123" spans="1:2" x14ac:dyDescent="0.3">
      <c r="A2123" s="12" t="s">
        <v>1645</v>
      </c>
      <c r="B2123" s="13">
        <v>3</v>
      </c>
    </row>
    <row r="2124" spans="1:2" x14ac:dyDescent="0.3">
      <c r="A2124" s="14" t="s">
        <v>33</v>
      </c>
      <c r="B2124" s="13">
        <v>3</v>
      </c>
    </row>
    <row r="2125" spans="1:2" x14ac:dyDescent="0.3">
      <c r="A2125" s="15" t="s">
        <v>32</v>
      </c>
      <c r="B2125" s="13">
        <v>3</v>
      </c>
    </row>
    <row r="2126" spans="1:2" x14ac:dyDescent="0.3">
      <c r="A2126" s="12" t="s">
        <v>2323</v>
      </c>
      <c r="B2126" s="13">
        <v>2</v>
      </c>
    </row>
    <row r="2127" spans="1:2" x14ac:dyDescent="0.3">
      <c r="A2127" s="14" t="s">
        <v>135</v>
      </c>
      <c r="B2127" s="13">
        <v>2</v>
      </c>
    </row>
    <row r="2128" spans="1:2" x14ac:dyDescent="0.3">
      <c r="A2128" s="15" t="s">
        <v>32</v>
      </c>
      <c r="B2128" s="13">
        <v>2</v>
      </c>
    </row>
    <row r="2129" spans="1:2" x14ac:dyDescent="0.3">
      <c r="A2129" s="12" t="s">
        <v>994</v>
      </c>
      <c r="B2129" s="13">
        <v>2</v>
      </c>
    </row>
    <row r="2130" spans="1:2" x14ac:dyDescent="0.3">
      <c r="A2130" s="14" t="s">
        <v>33</v>
      </c>
      <c r="B2130" s="13">
        <v>2</v>
      </c>
    </row>
    <row r="2131" spans="1:2" x14ac:dyDescent="0.3">
      <c r="A2131" s="15" t="s">
        <v>32</v>
      </c>
      <c r="B2131" s="13">
        <v>2</v>
      </c>
    </row>
    <row r="2132" spans="1:2" x14ac:dyDescent="0.3">
      <c r="A2132" s="12" t="s">
        <v>372</v>
      </c>
      <c r="B2132" s="13">
        <v>3</v>
      </c>
    </row>
    <row r="2133" spans="1:2" x14ac:dyDescent="0.3">
      <c r="A2133" s="14" t="s">
        <v>60</v>
      </c>
      <c r="B2133" s="13">
        <v>3</v>
      </c>
    </row>
    <row r="2134" spans="1:2" x14ac:dyDescent="0.3">
      <c r="A2134" s="15" t="s">
        <v>32</v>
      </c>
      <c r="B2134" s="13">
        <v>3</v>
      </c>
    </row>
    <row r="2135" spans="1:2" x14ac:dyDescent="0.3">
      <c r="A2135" s="12" t="s">
        <v>1789</v>
      </c>
      <c r="B2135" s="13">
        <v>2</v>
      </c>
    </row>
    <row r="2136" spans="1:2" x14ac:dyDescent="0.3">
      <c r="A2136" s="14" t="s">
        <v>33</v>
      </c>
      <c r="B2136" s="13">
        <v>2</v>
      </c>
    </row>
    <row r="2137" spans="1:2" x14ac:dyDescent="0.3">
      <c r="A2137" s="15" t="s">
        <v>32</v>
      </c>
      <c r="B2137" s="13">
        <v>2</v>
      </c>
    </row>
    <row r="2138" spans="1:2" x14ac:dyDescent="0.3">
      <c r="A2138" s="12" t="s">
        <v>1793</v>
      </c>
      <c r="B2138" s="13">
        <v>1</v>
      </c>
    </row>
    <row r="2139" spans="1:2" x14ac:dyDescent="0.3">
      <c r="A2139" s="14" t="s">
        <v>33</v>
      </c>
      <c r="B2139" s="13">
        <v>1</v>
      </c>
    </row>
    <row r="2140" spans="1:2" x14ac:dyDescent="0.3">
      <c r="A2140" s="15" t="s">
        <v>32</v>
      </c>
      <c r="B2140" s="13">
        <v>1</v>
      </c>
    </row>
    <row r="2141" spans="1:2" x14ac:dyDescent="0.3">
      <c r="A2141" s="12" t="s">
        <v>1731</v>
      </c>
      <c r="B2141" s="13">
        <v>8</v>
      </c>
    </row>
    <row r="2142" spans="1:2" x14ac:dyDescent="0.3">
      <c r="A2142" s="14" t="s">
        <v>33</v>
      </c>
      <c r="B2142" s="13">
        <v>8</v>
      </c>
    </row>
    <row r="2143" spans="1:2" x14ac:dyDescent="0.3">
      <c r="A2143" s="15" t="s">
        <v>32</v>
      </c>
      <c r="B2143" s="13">
        <v>8</v>
      </c>
    </row>
    <row r="2144" spans="1:2" x14ac:dyDescent="0.3">
      <c r="A2144" s="12" t="s">
        <v>275</v>
      </c>
      <c r="B2144" s="13">
        <v>4</v>
      </c>
    </row>
    <row r="2145" spans="1:2" x14ac:dyDescent="0.3">
      <c r="A2145" s="14" t="s">
        <v>33</v>
      </c>
      <c r="B2145" s="13">
        <v>4</v>
      </c>
    </row>
    <row r="2146" spans="1:2" x14ac:dyDescent="0.3">
      <c r="A2146" s="15" t="s">
        <v>32</v>
      </c>
      <c r="B2146" s="13">
        <v>4</v>
      </c>
    </row>
    <row r="2147" spans="1:2" x14ac:dyDescent="0.3">
      <c r="A2147" s="12" t="s">
        <v>45</v>
      </c>
      <c r="B2147" s="13">
        <v>2</v>
      </c>
    </row>
    <row r="2148" spans="1:2" x14ac:dyDescent="0.3">
      <c r="A2148" s="14" t="s">
        <v>33</v>
      </c>
      <c r="B2148" s="13">
        <v>2</v>
      </c>
    </row>
    <row r="2149" spans="1:2" x14ac:dyDescent="0.3">
      <c r="A2149" s="15" t="s">
        <v>32</v>
      </c>
      <c r="B2149" s="13">
        <v>2</v>
      </c>
    </row>
    <row r="2150" spans="1:2" x14ac:dyDescent="0.3">
      <c r="A2150" s="12" t="s">
        <v>525</v>
      </c>
      <c r="B2150" s="13">
        <v>1</v>
      </c>
    </row>
    <row r="2151" spans="1:2" x14ac:dyDescent="0.3">
      <c r="A2151" s="14" t="s">
        <v>60</v>
      </c>
      <c r="B2151" s="13">
        <v>1</v>
      </c>
    </row>
    <row r="2152" spans="1:2" x14ac:dyDescent="0.3">
      <c r="A2152" s="15" t="s">
        <v>32</v>
      </c>
      <c r="B2152" s="13">
        <v>1</v>
      </c>
    </row>
    <row r="2153" spans="1:2" x14ac:dyDescent="0.3">
      <c r="A2153" s="12" t="s">
        <v>2708</v>
      </c>
      <c r="B2153" s="13">
        <v>4</v>
      </c>
    </row>
    <row r="2154" spans="1:2" x14ac:dyDescent="0.3">
      <c r="A2154" s="14" t="s">
        <v>52</v>
      </c>
      <c r="B2154" s="13">
        <v>4</v>
      </c>
    </row>
    <row r="2155" spans="1:2" x14ac:dyDescent="0.3">
      <c r="A2155" s="15" t="s">
        <v>32</v>
      </c>
      <c r="B2155" s="13">
        <v>4</v>
      </c>
    </row>
    <row r="2156" spans="1:2" x14ac:dyDescent="0.3">
      <c r="A2156" s="12" t="s">
        <v>2953</v>
      </c>
      <c r="B2156" s="13">
        <v>1</v>
      </c>
    </row>
    <row r="2157" spans="1:2" x14ac:dyDescent="0.3">
      <c r="A2157" s="14" t="s">
        <v>52</v>
      </c>
      <c r="B2157" s="13">
        <v>1</v>
      </c>
    </row>
    <row r="2158" spans="1:2" x14ac:dyDescent="0.3">
      <c r="A2158" s="15" t="s">
        <v>32</v>
      </c>
      <c r="B2158" s="13">
        <v>1</v>
      </c>
    </row>
    <row r="2159" spans="1:2" x14ac:dyDescent="0.3">
      <c r="A2159" s="12" t="s">
        <v>2256</v>
      </c>
      <c r="B2159" s="13">
        <v>2</v>
      </c>
    </row>
    <row r="2160" spans="1:2" x14ac:dyDescent="0.3">
      <c r="A2160" s="14" t="s">
        <v>135</v>
      </c>
      <c r="B2160" s="13">
        <v>2</v>
      </c>
    </row>
    <row r="2161" spans="1:2" x14ac:dyDescent="0.3">
      <c r="A2161" s="15" t="s">
        <v>32</v>
      </c>
      <c r="B2161" s="13">
        <v>2</v>
      </c>
    </row>
    <row r="2162" spans="1:2" x14ac:dyDescent="0.3">
      <c r="A2162" s="12" t="s">
        <v>432</v>
      </c>
      <c r="B2162" s="13">
        <v>10</v>
      </c>
    </row>
    <row r="2163" spans="1:2" x14ac:dyDescent="0.3">
      <c r="A2163" s="14" t="s">
        <v>52</v>
      </c>
      <c r="B2163" s="13">
        <v>6</v>
      </c>
    </row>
    <row r="2164" spans="1:2" x14ac:dyDescent="0.3">
      <c r="A2164" s="15" t="s">
        <v>32</v>
      </c>
      <c r="B2164" s="13">
        <v>6</v>
      </c>
    </row>
    <row r="2165" spans="1:2" x14ac:dyDescent="0.3">
      <c r="A2165" s="14" t="s">
        <v>135</v>
      </c>
      <c r="B2165" s="13">
        <v>4</v>
      </c>
    </row>
    <row r="2166" spans="1:2" x14ac:dyDescent="0.3">
      <c r="A2166" s="15" t="s">
        <v>32</v>
      </c>
      <c r="B2166" s="13">
        <v>4</v>
      </c>
    </row>
    <row r="2167" spans="1:2" x14ac:dyDescent="0.3">
      <c r="A2167" s="12" t="s">
        <v>748</v>
      </c>
      <c r="B2167" s="13">
        <v>1</v>
      </c>
    </row>
    <row r="2168" spans="1:2" x14ac:dyDescent="0.3">
      <c r="A2168" s="14" t="s">
        <v>33</v>
      </c>
      <c r="B2168" s="13">
        <v>1</v>
      </c>
    </row>
    <row r="2169" spans="1:2" x14ac:dyDescent="0.3">
      <c r="A2169" s="15" t="s">
        <v>32</v>
      </c>
      <c r="B2169" s="13">
        <v>1</v>
      </c>
    </row>
    <row r="2170" spans="1:2" x14ac:dyDescent="0.3">
      <c r="A2170" s="12" t="s">
        <v>751</v>
      </c>
      <c r="B2170" s="13">
        <v>2</v>
      </c>
    </row>
    <row r="2171" spans="1:2" x14ac:dyDescent="0.3">
      <c r="A2171" s="14" t="s">
        <v>33</v>
      </c>
      <c r="B2171" s="13">
        <v>2</v>
      </c>
    </row>
    <row r="2172" spans="1:2" x14ac:dyDescent="0.3">
      <c r="A2172" s="15" t="s">
        <v>32</v>
      </c>
      <c r="B2172" s="13">
        <v>2</v>
      </c>
    </row>
    <row r="2173" spans="1:2" x14ac:dyDescent="0.3">
      <c r="A2173" s="12" t="s">
        <v>366</v>
      </c>
      <c r="B2173" s="13">
        <v>1</v>
      </c>
    </row>
    <row r="2174" spans="1:2" x14ac:dyDescent="0.3">
      <c r="A2174" s="14" t="s">
        <v>33</v>
      </c>
      <c r="B2174" s="13">
        <v>1</v>
      </c>
    </row>
    <row r="2175" spans="1:2" x14ac:dyDescent="0.3">
      <c r="A2175" s="15" t="s">
        <v>32</v>
      </c>
      <c r="B2175" s="13">
        <v>1</v>
      </c>
    </row>
    <row r="2176" spans="1:2" x14ac:dyDescent="0.3">
      <c r="A2176" s="12" t="s">
        <v>755</v>
      </c>
      <c r="B2176" s="13">
        <v>2</v>
      </c>
    </row>
    <row r="2177" spans="1:2" x14ac:dyDescent="0.3">
      <c r="A2177" s="14" t="s">
        <v>33</v>
      </c>
      <c r="B2177" s="13">
        <v>2</v>
      </c>
    </row>
    <row r="2178" spans="1:2" x14ac:dyDescent="0.3">
      <c r="A2178" s="15" t="s">
        <v>32</v>
      </c>
      <c r="B2178" s="13">
        <v>2</v>
      </c>
    </row>
    <row r="2179" spans="1:2" x14ac:dyDescent="0.3">
      <c r="A2179" s="12" t="s">
        <v>842</v>
      </c>
      <c r="B2179" s="13">
        <v>4</v>
      </c>
    </row>
    <row r="2180" spans="1:2" x14ac:dyDescent="0.3">
      <c r="A2180" s="14" t="s">
        <v>33</v>
      </c>
      <c r="B2180" s="13">
        <v>4</v>
      </c>
    </row>
    <row r="2181" spans="1:2" x14ac:dyDescent="0.3">
      <c r="A2181" s="15" t="s">
        <v>32</v>
      </c>
      <c r="B2181" s="13">
        <v>4</v>
      </c>
    </row>
    <row r="2182" spans="1:2" x14ac:dyDescent="0.3">
      <c r="A2182" s="12" t="s">
        <v>1058</v>
      </c>
      <c r="B2182" s="13">
        <v>1</v>
      </c>
    </row>
    <row r="2183" spans="1:2" x14ac:dyDescent="0.3">
      <c r="A2183" s="14" t="s">
        <v>33</v>
      </c>
      <c r="B2183" s="13">
        <v>1</v>
      </c>
    </row>
    <row r="2184" spans="1:2" x14ac:dyDescent="0.3">
      <c r="A2184" s="15" t="s">
        <v>32</v>
      </c>
      <c r="B2184" s="13">
        <v>1</v>
      </c>
    </row>
    <row r="2185" spans="1:2" x14ac:dyDescent="0.3">
      <c r="A2185" s="12" t="s">
        <v>2319</v>
      </c>
      <c r="B2185" s="13">
        <v>3</v>
      </c>
    </row>
    <row r="2186" spans="1:2" x14ac:dyDescent="0.3">
      <c r="A2186" s="14" t="s">
        <v>60</v>
      </c>
      <c r="B2186" s="13">
        <v>3</v>
      </c>
    </row>
    <row r="2187" spans="1:2" x14ac:dyDescent="0.3">
      <c r="A2187" s="15" t="s">
        <v>32</v>
      </c>
      <c r="B2187" s="13">
        <v>3</v>
      </c>
    </row>
    <row r="2188" spans="1:2" x14ac:dyDescent="0.3">
      <c r="A2188" s="12" t="s">
        <v>2258</v>
      </c>
      <c r="B2188" s="13">
        <v>1</v>
      </c>
    </row>
    <row r="2189" spans="1:2" x14ac:dyDescent="0.3">
      <c r="A2189" s="14" t="s">
        <v>135</v>
      </c>
      <c r="B2189" s="13">
        <v>1</v>
      </c>
    </row>
    <row r="2190" spans="1:2" x14ac:dyDescent="0.3">
      <c r="A2190" s="15" t="s">
        <v>32</v>
      </c>
      <c r="B2190" s="13">
        <v>1</v>
      </c>
    </row>
    <row r="2191" spans="1:2" x14ac:dyDescent="0.3">
      <c r="A2191" s="12" t="s">
        <v>1627</v>
      </c>
      <c r="B2191" s="13">
        <v>3</v>
      </c>
    </row>
    <row r="2192" spans="1:2" x14ac:dyDescent="0.3">
      <c r="A2192" s="14" t="s">
        <v>60</v>
      </c>
      <c r="B2192" s="13">
        <v>3</v>
      </c>
    </row>
    <row r="2193" spans="1:2" x14ac:dyDescent="0.3">
      <c r="A2193" s="15" t="s">
        <v>32</v>
      </c>
      <c r="B2193" s="13">
        <v>3</v>
      </c>
    </row>
    <row r="2194" spans="1:2" x14ac:dyDescent="0.3">
      <c r="A2194" s="12" t="s">
        <v>998</v>
      </c>
      <c r="B2194" s="13">
        <v>2</v>
      </c>
    </row>
    <row r="2195" spans="1:2" x14ac:dyDescent="0.3">
      <c r="A2195" s="14" t="s">
        <v>33</v>
      </c>
      <c r="B2195" s="13">
        <v>2</v>
      </c>
    </row>
    <row r="2196" spans="1:2" x14ac:dyDescent="0.3">
      <c r="A2196" s="15" t="s">
        <v>32</v>
      </c>
      <c r="B2196" s="13">
        <v>2</v>
      </c>
    </row>
    <row r="2197" spans="1:2" x14ac:dyDescent="0.3">
      <c r="A2197" s="12" t="s">
        <v>1089</v>
      </c>
      <c r="B2197" s="13">
        <v>1</v>
      </c>
    </row>
    <row r="2198" spans="1:2" x14ac:dyDescent="0.3">
      <c r="A2198" s="14" t="s">
        <v>135</v>
      </c>
      <c r="B2198" s="13">
        <v>1</v>
      </c>
    </row>
    <row r="2199" spans="1:2" x14ac:dyDescent="0.3">
      <c r="A2199" s="15" t="s">
        <v>32</v>
      </c>
      <c r="B2199" s="13">
        <v>1</v>
      </c>
    </row>
    <row r="2200" spans="1:2" x14ac:dyDescent="0.3">
      <c r="A2200" s="12" t="s">
        <v>603</v>
      </c>
      <c r="B2200" s="13">
        <v>2</v>
      </c>
    </row>
    <row r="2201" spans="1:2" x14ac:dyDescent="0.3">
      <c r="A2201" s="14" t="s">
        <v>33</v>
      </c>
      <c r="B2201" s="13">
        <v>2</v>
      </c>
    </row>
    <row r="2202" spans="1:2" x14ac:dyDescent="0.3">
      <c r="A2202" s="15" t="s">
        <v>32</v>
      </c>
      <c r="B2202" s="13">
        <v>2</v>
      </c>
    </row>
    <row r="2203" spans="1:2" x14ac:dyDescent="0.3">
      <c r="A2203" s="12" t="s">
        <v>208</v>
      </c>
      <c r="B2203" s="13">
        <v>21</v>
      </c>
    </row>
    <row r="2204" spans="1:2" x14ac:dyDescent="0.3">
      <c r="A2204" s="14" t="s">
        <v>33</v>
      </c>
      <c r="B2204" s="13">
        <v>21</v>
      </c>
    </row>
    <row r="2205" spans="1:2" x14ac:dyDescent="0.3">
      <c r="A2205" s="15" t="s">
        <v>32</v>
      </c>
      <c r="B2205" s="13">
        <v>21</v>
      </c>
    </row>
    <row r="2206" spans="1:2" x14ac:dyDescent="0.3">
      <c r="A2206" s="12" t="s">
        <v>653</v>
      </c>
      <c r="B2206" s="13">
        <v>4</v>
      </c>
    </row>
    <row r="2207" spans="1:2" x14ac:dyDescent="0.3">
      <c r="A2207" s="14" t="s">
        <v>60</v>
      </c>
      <c r="B2207" s="13">
        <v>4</v>
      </c>
    </row>
    <row r="2208" spans="1:2" x14ac:dyDescent="0.3">
      <c r="A2208" s="15" t="s">
        <v>32</v>
      </c>
      <c r="B2208" s="13">
        <v>4</v>
      </c>
    </row>
    <row r="2209" spans="1:2" x14ac:dyDescent="0.3">
      <c r="A2209" s="12" t="s">
        <v>362</v>
      </c>
      <c r="B2209" s="13">
        <v>1</v>
      </c>
    </row>
    <row r="2210" spans="1:2" x14ac:dyDescent="0.3">
      <c r="A2210" s="14" t="s">
        <v>135</v>
      </c>
      <c r="B2210" s="13">
        <v>1</v>
      </c>
    </row>
    <row r="2211" spans="1:2" x14ac:dyDescent="0.3">
      <c r="A2211" s="15" t="s">
        <v>32</v>
      </c>
      <c r="B2211" s="13">
        <v>1</v>
      </c>
    </row>
    <row r="2212" spans="1:2" x14ac:dyDescent="0.3">
      <c r="A2212" s="12" t="s">
        <v>686</v>
      </c>
      <c r="B2212" s="13">
        <v>2</v>
      </c>
    </row>
    <row r="2213" spans="1:2" x14ac:dyDescent="0.3">
      <c r="A2213" s="14" t="s">
        <v>52</v>
      </c>
      <c r="B2213" s="13">
        <v>2</v>
      </c>
    </row>
    <row r="2214" spans="1:2" x14ac:dyDescent="0.3">
      <c r="A2214" s="15" t="s">
        <v>32</v>
      </c>
      <c r="B2214" s="13">
        <v>2</v>
      </c>
    </row>
    <row r="2215" spans="1:2" x14ac:dyDescent="0.3">
      <c r="A2215" s="12" t="s">
        <v>1710</v>
      </c>
      <c r="B2215" s="13">
        <v>2</v>
      </c>
    </row>
    <row r="2216" spans="1:2" x14ac:dyDescent="0.3">
      <c r="A2216" s="14" t="s">
        <v>52</v>
      </c>
      <c r="B2216" s="13">
        <v>2</v>
      </c>
    </row>
    <row r="2217" spans="1:2" x14ac:dyDescent="0.3">
      <c r="A2217" s="15" t="s">
        <v>32</v>
      </c>
      <c r="B2217" s="13">
        <v>2</v>
      </c>
    </row>
    <row r="2218" spans="1:2" x14ac:dyDescent="0.3">
      <c r="A2218" s="12" t="s">
        <v>759</v>
      </c>
      <c r="B2218" s="13">
        <v>1</v>
      </c>
    </row>
    <row r="2219" spans="1:2" x14ac:dyDescent="0.3">
      <c r="A2219" s="14" t="s">
        <v>60</v>
      </c>
      <c r="B2219" s="13">
        <v>1</v>
      </c>
    </row>
    <row r="2220" spans="1:2" x14ac:dyDescent="0.3">
      <c r="A2220" s="15" t="s">
        <v>32</v>
      </c>
      <c r="B2220" s="13">
        <v>1</v>
      </c>
    </row>
    <row r="2221" spans="1:2" x14ac:dyDescent="0.3">
      <c r="A2221" s="12" t="s">
        <v>2069</v>
      </c>
      <c r="B2221" s="13">
        <v>2</v>
      </c>
    </row>
    <row r="2222" spans="1:2" x14ac:dyDescent="0.3">
      <c r="A2222" s="14" t="s">
        <v>52</v>
      </c>
      <c r="B2222" s="13">
        <v>2</v>
      </c>
    </row>
    <row r="2223" spans="1:2" x14ac:dyDescent="0.3">
      <c r="A2223" s="15" t="s">
        <v>32</v>
      </c>
      <c r="B2223" s="13">
        <v>2</v>
      </c>
    </row>
    <row r="2224" spans="1:2" x14ac:dyDescent="0.3">
      <c r="A2224" s="12" t="s">
        <v>403</v>
      </c>
      <c r="B2224" s="13">
        <v>2</v>
      </c>
    </row>
    <row r="2225" spans="1:2" x14ac:dyDescent="0.3">
      <c r="A2225" s="14" t="s">
        <v>60</v>
      </c>
      <c r="B2225" s="13">
        <v>2</v>
      </c>
    </row>
    <row r="2226" spans="1:2" x14ac:dyDescent="0.3">
      <c r="A2226" s="15" t="s">
        <v>32</v>
      </c>
      <c r="B2226" s="13">
        <v>2</v>
      </c>
    </row>
    <row r="2227" spans="1:2" x14ac:dyDescent="0.3">
      <c r="A2227" s="12" t="s">
        <v>2715</v>
      </c>
      <c r="B2227" s="13">
        <v>1</v>
      </c>
    </row>
    <row r="2228" spans="1:2" x14ac:dyDescent="0.3">
      <c r="A2228" s="14" t="s">
        <v>60</v>
      </c>
      <c r="B2228" s="13">
        <v>1</v>
      </c>
    </row>
    <row r="2229" spans="1:2" x14ac:dyDescent="0.3">
      <c r="A2229" s="15" t="s">
        <v>32</v>
      </c>
      <c r="B2229" s="13">
        <v>1</v>
      </c>
    </row>
    <row r="2230" spans="1:2" x14ac:dyDescent="0.3">
      <c r="A2230" s="12" t="s">
        <v>659</v>
      </c>
      <c r="B2230" s="13">
        <v>1</v>
      </c>
    </row>
    <row r="2231" spans="1:2" x14ac:dyDescent="0.3">
      <c r="A2231" s="14" t="s">
        <v>60</v>
      </c>
      <c r="B2231" s="13">
        <v>1</v>
      </c>
    </row>
    <row r="2232" spans="1:2" x14ac:dyDescent="0.3">
      <c r="A2232" s="15" t="s">
        <v>32</v>
      </c>
      <c r="B2232" s="13">
        <v>1</v>
      </c>
    </row>
    <row r="2233" spans="1:2" x14ac:dyDescent="0.3">
      <c r="A2233" s="12" t="s">
        <v>2032</v>
      </c>
      <c r="B2233" s="13">
        <v>1</v>
      </c>
    </row>
    <row r="2234" spans="1:2" x14ac:dyDescent="0.3">
      <c r="A2234" s="14" t="s">
        <v>135</v>
      </c>
      <c r="B2234" s="13">
        <v>1</v>
      </c>
    </row>
    <row r="2235" spans="1:2" x14ac:dyDescent="0.3">
      <c r="A2235" s="15" t="s">
        <v>32</v>
      </c>
      <c r="B2235" s="13">
        <v>1</v>
      </c>
    </row>
    <row r="2236" spans="1:2" x14ac:dyDescent="0.3">
      <c r="A2236" s="12" t="s">
        <v>2793</v>
      </c>
      <c r="B2236" s="13">
        <v>3</v>
      </c>
    </row>
    <row r="2237" spans="1:2" x14ac:dyDescent="0.3">
      <c r="A2237" s="14" t="s">
        <v>52</v>
      </c>
      <c r="B2237" s="13">
        <v>3</v>
      </c>
    </row>
    <row r="2238" spans="1:2" x14ac:dyDescent="0.3">
      <c r="A2238" s="15" t="s">
        <v>32</v>
      </c>
      <c r="B2238" s="13">
        <v>3</v>
      </c>
    </row>
    <row r="2239" spans="1:2" x14ac:dyDescent="0.3">
      <c r="A2239" s="12" t="s">
        <v>985</v>
      </c>
      <c r="B2239" s="13">
        <v>4</v>
      </c>
    </row>
    <row r="2240" spans="1:2" x14ac:dyDescent="0.3">
      <c r="A2240" s="14" t="s">
        <v>60</v>
      </c>
      <c r="B2240" s="13">
        <v>4</v>
      </c>
    </row>
    <row r="2241" spans="1:2" x14ac:dyDescent="0.3">
      <c r="A2241" s="15" t="s">
        <v>32</v>
      </c>
      <c r="B2241" s="13">
        <v>4</v>
      </c>
    </row>
    <row r="2242" spans="1:2" x14ac:dyDescent="0.3">
      <c r="A2242" s="12" t="s">
        <v>2816</v>
      </c>
      <c r="B2242" s="13">
        <v>1</v>
      </c>
    </row>
    <row r="2243" spans="1:2" x14ac:dyDescent="0.3">
      <c r="A2243" s="14" t="s">
        <v>135</v>
      </c>
      <c r="B2243" s="13">
        <v>1</v>
      </c>
    </row>
    <row r="2244" spans="1:2" x14ac:dyDescent="0.3">
      <c r="A2244" s="15" t="s">
        <v>32</v>
      </c>
      <c r="B2244" s="13">
        <v>1</v>
      </c>
    </row>
    <row r="2245" spans="1:2" x14ac:dyDescent="0.3">
      <c r="A2245" s="12" t="s">
        <v>2570</v>
      </c>
      <c r="B2245" s="13">
        <v>1</v>
      </c>
    </row>
    <row r="2246" spans="1:2" x14ac:dyDescent="0.3">
      <c r="A2246" s="14" t="s">
        <v>60</v>
      </c>
      <c r="B2246" s="13">
        <v>1</v>
      </c>
    </row>
    <row r="2247" spans="1:2" x14ac:dyDescent="0.3">
      <c r="A2247" s="15" t="s">
        <v>32</v>
      </c>
      <c r="B2247" s="13">
        <v>1</v>
      </c>
    </row>
    <row r="2248" spans="1:2" x14ac:dyDescent="0.3">
      <c r="A2248" s="12" t="s">
        <v>2440</v>
      </c>
      <c r="B2248" s="13">
        <v>2</v>
      </c>
    </row>
    <row r="2249" spans="1:2" x14ac:dyDescent="0.3">
      <c r="A2249" s="14" t="s">
        <v>60</v>
      </c>
      <c r="B2249" s="13">
        <v>2</v>
      </c>
    </row>
    <row r="2250" spans="1:2" x14ac:dyDescent="0.3">
      <c r="A2250" s="15" t="s">
        <v>32</v>
      </c>
      <c r="B2250" s="13">
        <v>2</v>
      </c>
    </row>
    <row r="2251" spans="1:2" x14ac:dyDescent="0.3">
      <c r="A2251" s="12" t="s">
        <v>2909</v>
      </c>
      <c r="B2251" s="13">
        <v>1</v>
      </c>
    </row>
    <row r="2252" spans="1:2" x14ac:dyDescent="0.3">
      <c r="A2252" s="14" t="s">
        <v>135</v>
      </c>
      <c r="B2252" s="13">
        <v>1</v>
      </c>
    </row>
    <row r="2253" spans="1:2" x14ac:dyDescent="0.3">
      <c r="A2253" s="15" t="s">
        <v>32</v>
      </c>
      <c r="B2253" s="13">
        <v>1</v>
      </c>
    </row>
    <row r="2254" spans="1:2" x14ac:dyDescent="0.3">
      <c r="A2254" s="12" t="s">
        <v>71</v>
      </c>
      <c r="B2254" s="13">
        <v>2</v>
      </c>
    </row>
    <row r="2255" spans="1:2" x14ac:dyDescent="0.3">
      <c r="A2255" s="14" t="s">
        <v>52</v>
      </c>
      <c r="B2255" s="13">
        <v>2</v>
      </c>
    </row>
    <row r="2256" spans="1:2" x14ac:dyDescent="0.3">
      <c r="A2256" s="15" t="s">
        <v>32</v>
      </c>
      <c r="B2256" s="13">
        <v>2</v>
      </c>
    </row>
    <row r="2257" spans="1:2" x14ac:dyDescent="0.3">
      <c r="A2257" s="12" t="s">
        <v>947</v>
      </c>
      <c r="B2257" s="13">
        <v>1</v>
      </c>
    </row>
    <row r="2258" spans="1:2" x14ac:dyDescent="0.3">
      <c r="A2258" s="14" t="s">
        <v>135</v>
      </c>
      <c r="B2258" s="13">
        <v>1</v>
      </c>
    </row>
    <row r="2259" spans="1:2" x14ac:dyDescent="0.3">
      <c r="A2259" s="15" t="s">
        <v>32</v>
      </c>
      <c r="B2259" s="13">
        <v>1</v>
      </c>
    </row>
    <row r="2260" spans="1:2" x14ac:dyDescent="0.3">
      <c r="A2260" s="12" t="s">
        <v>1781</v>
      </c>
      <c r="B2260" s="13">
        <v>1</v>
      </c>
    </row>
    <row r="2261" spans="1:2" x14ac:dyDescent="0.3">
      <c r="A2261" s="14" t="s">
        <v>60</v>
      </c>
      <c r="B2261" s="13">
        <v>1</v>
      </c>
    </row>
    <row r="2262" spans="1:2" x14ac:dyDescent="0.3">
      <c r="A2262" s="15" t="s">
        <v>32</v>
      </c>
      <c r="B2262" s="13">
        <v>1</v>
      </c>
    </row>
    <row r="2263" spans="1:2" x14ac:dyDescent="0.3">
      <c r="A2263" s="12" t="s">
        <v>777</v>
      </c>
      <c r="B2263" s="13">
        <v>4</v>
      </c>
    </row>
    <row r="2264" spans="1:2" x14ac:dyDescent="0.3">
      <c r="A2264" s="14" t="s">
        <v>52</v>
      </c>
      <c r="B2264" s="13">
        <v>4</v>
      </c>
    </row>
    <row r="2265" spans="1:2" x14ac:dyDescent="0.3">
      <c r="A2265" s="15" t="s">
        <v>32</v>
      </c>
      <c r="B2265" s="13">
        <v>4</v>
      </c>
    </row>
    <row r="2266" spans="1:2" x14ac:dyDescent="0.3">
      <c r="A2266" s="12" t="s">
        <v>1255</v>
      </c>
      <c r="B2266" s="13">
        <v>1</v>
      </c>
    </row>
    <row r="2267" spans="1:2" x14ac:dyDescent="0.3">
      <c r="A2267" s="14" t="s">
        <v>52</v>
      </c>
      <c r="B2267" s="13">
        <v>1</v>
      </c>
    </row>
    <row r="2268" spans="1:2" x14ac:dyDescent="0.3">
      <c r="A2268" s="15" t="s">
        <v>32</v>
      </c>
      <c r="B2268" s="13">
        <v>1</v>
      </c>
    </row>
    <row r="2269" spans="1:2" x14ac:dyDescent="0.3">
      <c r="A2269" s="12" t="s">
        <v>1499</v>
      </c>
      <c r="B2269" s="13">
        <v>1</v>
      </c>
    </row>
    <row r="2270" spans="1:2" x14ac:dyDescent="0.3">
      <c r="A2270" s="14" t="s">
        <v>33</v>
      </c>
      <c r="B2270" s="13">
        <v>1</v>
      </c>
    </row>
    <row r="2271" spans="1:2" x14ac:dyDescent="0.3">
      <c r="A2271" s="15" t="s">
        <v>32</v>
      </c>
      <c r="B2271" s="13">
        <v>1</v>
      </c>
    </row>
    <row r="2272" spans="1:2" x14ac:dyDescent="0.3">
      <c r="A2272" s="12" t="s">
        <v>1300</v>
      </c>
      <c r="B2272" s="13">
        <v>1</v>
      </c>
    </row>
    <row r="2273" spans="1:2" x14ac:dyDescent="0.3">
      <c r="A2273" s="14" t="s">
        <v>52</v>
      </c>
      <c r="B2273" s="13">
        <v>1</v>
      </c>
    </row>
    <row r="2274" spans="1:2" x14ac:dyDescent="0.3">
      <c r="A2274" s="15" t="s">
        <v>32</v>
      </c>
      <c r="B2274" s="13">
        <v>1</v>
      </c>
    </row>
    <row r="2275" spans="1:2" x14ac:dyDescent="0.3">
      <c r="A2275" s="12" t="s">
        <v>593</v>
      </c>
      <c r="B2275" s="13">
        <v>2</v>
      </c>
    </row>
    <row r="2276" spans="1:2" x14ac:dyDescent="0.3">
      <c r="A2276" s="14" t="s">
        <v>52</v>
      </c>
      <c r="B2276" s="13">
        <v>2</v>
      </c>
    </row>
    <row r="2277" spans="1:2" x14ac:dyDescent="0.3">
      <c r="A2277" s="15" t="s">
        <v>32</v>
      </c>
      <c r="B2277" s="13">
        <v>2</v>
      </c>
    </row>
    <row r="2278" spans="1:2" x14ac:dyDescent="0.3">
      <c r="A2278" s="12" t="s">
        <v>522</v>
      </c>
      <c r="B2278" s="13">
        <v>1</v>
      </c>
    </row>
    <row r="2279" spans="1:2" x14ac:dyDescent="0.3">
      <c r="A2279" s="14" t="s">
        <v>52</v>
      </c>
      <c r="B2279" s="13">
        <v>1</v>
      </c>
    </row>
    <row r="2280" spans="1:2" x14ac:dyDescent="0.3">
      <c r="A2280" s="15" t="s">
        <v>32</v>
      </c>
      <c r="B2280" s="13">
        <v>1</v>
      </c>
    </row>
    <row r="2281" spans="1:2" x14ac:dyDescent="0.3">
      <c r="A2281" s="12" t="s">
        <v>730</v>
      </c>
      <c r="B2281" s="13">
        <v>2</v>
      </c>
    </row>
    <row r="2282" spans="1:2" x14ac:dyDescent="0.3">
      <c r="A2282" s="14" t="s">
        <v>60</v>
      </c>
      <c r="B2282" s="13">
        <v>2</v>
      </c>
    </row>
    <row r="2283" spans="1:2" x14ac:dyDescent="0.3">
      <c r="A2283" s="15" t="s">
        <v>32</v>
      </c>
      <c r="B2283" s="13">
        <v>2</v>
      </c>
    </row>
    <row r="2284" spans="1:2" x14ac:dyDescent="0.3">
      <c r="A2284" s="12" t="s">
        <v>801</v>
      </c>
      <c r="B2284" s="13">
        <v>2</v>
      </c>
    </row>
    <row r="2285" spans="1:2" x14ac:dyDescent="0.3">
      <c r="A2285" s="14" t="s">
        <v>33</v>
      </c>
      <c r="B2285" s="13">
        <v>2</v>
      </c>
    </row>
    <row r="2286" spans="1:2" x14ac:dyDescent="0.3">
      <c r="A2286" s="15" t="s">
        <v>32</v>
      </c>
      <c r="B2286" s="13">
        <v>2</v>
      </c>
    </row>
    <row r="2287" spans="1:2" x14ac:dyDescent="0.3">
      <c r="A2287" s="12" t="s">
        <v>1271</v>
      </c>
      <c r="B2287" s="13">
        <v>1</v>
      </c>
    </row>
    <row r="2288" spans="1:2" x14ac:dyDescent="0.3">
      <c r="A2288" s="14" t="s">
        <v>33</v>
      </c>
      <c r="B2288" s="13">
        <v>1</v>
      </c>
    </row>
    <row r="2289" spans="1:2" x14ac:dyDescent="0.3">
      <c r="A2289" s="15" t="s">
        <v>32</v>
      </c>
      <c r="B2289" s="13">
        <v>1</v>
      </c>
    </row>
    <row r="2290" spans="1:2" x14ac:dyDescent="0.3">
      <c r="A2290" s="12" t="s">
        <v>2177</v>
      </c>
      <c r="B2290" s="13">
        <v>3</v>
      </c>
    </row>
    <row r="2291" spans="1:2" x14ac:dyDescent="0.3">
      <c r="A2291" s="14" t="s">
        <v>135</v>
      </c>
      <c r="B2291" s="13">
        <v>3</v>
      </c>
    </row>
    <row r="2292" spans="1:2" x14ac:dyDescent="0.3">
      <c r="A2292" s="15" t="s">
        <v>32</v>
      </c>
      <c r="B2292" s="13">
        <v>3</v>
      </c>
    </row>
    <row r="2293" spans="1:2" x14ac:dyDescent="0.3">
      <c r="A2293" s="12" t="s">
        <v>804</v>
      </c>
      <c r="B2293" s="13">
        <v>1</v>
      </c>
    </row>
    <row r="2294" spans="1:2" x14ac:dyDescent="0.3">
      <c r="A2294" s="14" t="s">
        <v>33</v>
      </c>
      <c r="B2294" s="13">
        <v>1</v>
      </c>
    </row>
    <row r="2295" spans="1:2" x14ac:dyDescent="0.3">
      <c r="A2295" s="15" t="s">
        <v>32</v>
      </c>
      <c r="B2295" s="13">
        <v>1</v>
      </c>
    </row>
    <row r="2296" spans="1:2" x14ac:dyDescent="0.3">
      <c r="A2296" s="12" t="s">
        <v>950</v>
      </c>
      <c r="B2296" s="13">
        <v>3</v>
      </c>
    </row>
    <row r="2297" spans="1:2" x14ac:dyDescent="0.3">
      <c r="A2297" s="14" t="s">
        <v>135</v>
      </c>
      <c r="B2297" s="13">
        <v>3</v>
      </c>
    </row>
    <row r="2298" spans="1:2" x14ac:dyDescent="0.3">
      <c r="A2298" s="15" t="s">
        <v>32</v>
      </c>
      <c r="B2298" s="13">
        <v>3</v>
      </c>
    </row>
    <row r="2299" spans="1:2" x14ac:dyDescent="0.3">
      <c r="A2299" s="12" t="s">
        <v>1192</v>
      </c>
      <c r="B2299" s="13">
        <v>5</v>
      </c>
    </row>
    <row r="2300" spans="1:2" x14ac:dyDescent="0.3">
      <c r="A2300" s="14" t="s">
        <v>60</v>
      </c>
      <c r="B2300" s="13">
        <v>4</v>
      </c>
    </row>
    <row r="2301" spans="1:2" x14ac:dyDescent="0.3">
      <c r="A2301" s="15" t="s">
        <v>32</v>
      </c>
      <c r="B2301" s="13">
        <v>4</v>
      </c>
    </row>
    <row r="2302" spans="1:2" x14ac:dyDescent="0.3">
      <c r="A2302" s="14" t="s">
        <v>135</v>
      </c>
      <c r="B2302" s="13">
        <v>1</v>
      </c>
    </row>
    <row r="2303" spans="1:2" x14ac:dyDescent="0.3">
      <c r="A2303" s="15" t="s">
        <v>32</v>
      </c>
      <c r="B2303" s="13">
        <v>1</v>
      </c>
    </row>
    <row r="2304" spans="1:2" x14ac:dyDescent="0.3">
      <c r="A2304" s="12" t="s">
        <v>1274</v>
      </c>
      <c r="B2304" s="13">
        <v>1</v>
      </c>
    </row>
    <row r="2305" spans="1:2" x14ac:dyDescent="0.3">
      <c r="A2305" s="14" t="s">
        <v>33</v>
      </c>
      <c r="B2305" s="13">
        <v>1</v>
      </c>
    </row>
    <row r="2306" spans="1:2" x14ac:dyDescent="0.3">
      <c r="A2306" s="15" t="s">
        <v>32</v>
      </c>
      <c r="B2306" s="13">
        <v>1</v>
      </c>
    </row>
    <row r="2307" spans="1:2" x14ac:dyDescent="0.3">
      <c r="A2307" s="12" t="s">
        <v>1650</v>
      </c>
      <c r="B2307" s="13">
        <v>1</v>
      </c>
    </row>
    <row r="2308" spans="1:2" x14ac:dyDescent="0.3">
      <c r="A2308" s="14" t="s">
        <v>52</v>
      </c>
      <c r="B2308" s="13">
        <v>1</v>
      </c>
    </row>
    <row r="2309" spans="1:2" x14ac:dyDescent="0.3">
      <c r="A2309" s="15" t="s">
        <v>32</v>
      </c>
      <c r="B2309" s="13">
        <v>1</v>
      </c>
    </row>
    <row r="2310" spans="1:2" x14ac:dyDescent="0.3">
      <c r="A2310" s="12" t="s">
        <v>2126</v>
      </c>
      <c r="B2310" s="13">
        <v>1</v>
      </c>
    </row>
    <row r="2311" spans="1:2" x14ac:dyDescent="0.3">
      <c r="A2311" s="14" t="s">
        <v>52</v>
      </c>
      <c r="B2311" s="13">
        <v>1</v>
      </c>
    </row>
    <row r="2312" spans="1:2" x14ac:dyDescent="0.3">
      <c r="A2312" s="15" t="s">
        <v>32</v>
      </c>
      <c r="B2312" s="13">
        <v>1</v>
      </c>
    </row>
    <row r="2313" spans="1:2" x14ac:dyDescent="0.3">
      <c r="A2313" s="12" t="s">
        <v>2331</v>
      </c>
      <c r="B2313" s="13">
        <v>3</v>
      </c>
    </row>
    <row r="2314" spans="1:2" x14ac:dyDescent="0.3">
      <c r="A2314" s="14" t="s">
        <v>135</v>
      </c>
      <c r="B2314" s="13">
        <v>3</v>
      </c>
    </row>
    <row r="2315" spans="1:2" x14ac:dyDescent="0.3">
      <c r="A2315" s="15" t="s">
        <v>32</v>
      </c>
      <c r="B2315" s="13">
        <v>3</v>
      </c>
    </row>
    <row r="2316" spans="1:2" x14ac:dyDescent="0.3">
      <c r="A2316" s="12" t="s">
        <v>2037</v>
      </c>
      <c r="B2316" s="13">
        <v>1</v>
      </c>
    </row>
    <row r="2317" spans="1:2" x14ac:dyDescent="0.3">
      <c r="A2317" s="14" t="s">
        <v>60</v>
      </c>
      <c r="B2317" s="13">
        <v>1</v>
      </c>
    </row>
    <row r="2318" spans="1:2" x14ac:dyDescent="0.3">
      <c r="A2318" s="15" t="s">
        <v>32</v>
      </c>
      <c r="B2318" s="13">
        <v>1</v>
      </c>
    </row>
    <row r="2319" spans="1:2" x14ac:dyDescent="0.3">
      <c r="A2319" s="12" t="s">
        <v>741</v>
      </c>
      <c r="B2319" s="13">
        <v>2</v>
      </c>
    </row>
    <row r="2320" spans="1:2" x14ac:dyDescent="0.3">
      <c r="A2320" s="14" t="s">
        <v>52</v>
      </c>
      <c r="B2320" s="13">
        <v>2</v>
      </c>
    </row>
    <row r="2321" spans="1:2" x14ac:dyDescent="0.3">
      <c r="A2321" s="15" t="s">
        <v>32</v>
      </c>
      <c r="B2321" s="13">
        <v>2</v>
      </c>
    </row>
    <row r="2322" spans="1:2" x14ac:dyDescent="0.3">
      <c r="A2322" s="12" t="s">
        <v>2869</v>
      </c>
      <c r="B2322" s="13">
        <v>2</v>
      </c>
    </row>
    <row r="2323" spans="1:2" x14ac:dyDescent="0.3">
      <c r="A2323" s="14" t="s">
        <v>60</v>
      </c>
      <c r="B2323" s="13">
        <v>2</v>
      </c>
    </row>
    <row r="2324" spans="1:2" x14ac:dyDescent="0.3">
      <c r="A2324" s="15" t="s">
        <v>32</v>
      </c>
      <c r="B2324" s="13">
        <v>2</v>
      </c>
    </row>
    <row r="2325" spans="1:2" x14ac:dyDescent="0.3">
      <c r="A2325" s="12" t="s">
        <v>1446</v>
      </c>
      <c r="B2325" s="13">
        <v>3</v>
      </c>
    </row>
    <row r="2326" spans="1:2" x14ac:dyDescent="0.3">
      <c r="A2326" s="14" t="s">
        <v>33</v>
      </c>
      <c r="B2326" s="13">
        <v>3</v>
      </c>
    </row>
    <row r="2327" spans="1:2" x14ac:dyDescent="0.3">
      <c r="A2327" s="15" t="s">
        <v>32</v>
      </c>
      <c r="B2327" s="13">
        <v>3</v>
      </c>
    </row>
    <row r="2328" spans="1:2" x14ac:dyDescent="0.3">
      <c r="A2328" s="12" t="s">
        <v>2674</v>
      </c>
      <c r="B2328" s="13">
        <v>1</v>
      </c>
    </row>
    <row r="2329" spans="1:2" x14ac:dyDescent="0.3">
      <c r="A2329" s="14" t="s">
        <v>52</v>
      </c>
      <c r="B2329" s="13">
        <v>1</v>
      </c>
    </row>
    <row r="2330" spans="1:2" x14ac:dyDescent="0.3">
      <c r="A2330" s="15" t="s">
        <v>32</v>
      </c>
      <c r="B2330" s="13">
        <v>1</v>
      </c>
    </row>
    <row r="2331" spans="1:2" x14ac:dyDescent="0.3">
      <c r="A2331" s="12" t="s">
        <v>2772</v>
      </c>
      <c r="B2331" s="13">
        <v>1</v>
      </c>
    </row>
    <row r="2332" spans="1:2" x14ac:dyDescent="0.3">
      <c r="A2332" s="14" t="s">
        <v>52</v>
      </c>
      <c r="B2332" s="13">
        <v>1</v>
      </c>
    </row>
    <row r="2333" spans="1:2" x14ac:dyDescent="0.3">
      <c r="A2333" s="15" t="s">
        <v>32</v>
      </c>
      <c r="B2333" s="13">
        <v>1</v>
      </c>
    </row>
    <row r="2334" spans="1:2" x14ac:dyDescent="0.3">
      <c r="A2334" s="12" t="s">
        <v>856</v>
      </c>
      <c r="B2334" s="13">
        <v>2</v>
      </c>
    </row>
    <row r="2335" spans="1:2" x14ac:dyDescent="0.3">
      <c r="A2335" s="14" t="s">
        <v>52</v>
      </c>
      <c r="B2335" s="13">
        <v>2</v>
      </c>
    </row>
    <row r="2336" spans="1:2" x14ac:dyDescent="0.3">
      <c r="A2336" s="15" t="s">
        <v>32</v>
      </c>
      <c r="B2336" s="13">
        <v>2</v>
      </c>
    </row>
    <row r="2337" spans="1:2" x14ac:dyDescent="0.3">
      <c r="A2337" s="12" t="s">
        <v>2774</v>
      </c>
      <c r="B2337" s="13">
        <v>1</v>
      </c>
    </row>
    <row r="2338" spans="1:2" x14ac:dyDescent="0.3">
      <c r="A2338" s="14" t="s">
        <v>52</v>
      </c>
      <c r="B2338" s="13">
        <v>1</v>
      </c>
    </row>
    <row r="2339" spans="1:2" x14ac:dyDescent="0.3">
      <c r="A2339" s="15" t="s">
        <v>32</v>
      </c>
      <c r="B2339" s="13">
        <v>1</v>
      </c>
    </row>
    <row r="2340" spans="1:2" x14ac:dyDescent="0.3">
      <c r="A2340" s="12" t="s">
        <v>1294</v>
      </c>
      <c r="B2340" s="13">
        <v>1</v>
      </c>
    </row>
    <row r="2341" spans="1:2" x14ac:dyDescent="0.3">
      <c r="A2341" s="14" t="s">
        <v>52</v>
      </c>
      <c r="B2341" s="13">
        <v>1</v>
      </c>
    </row>
    <row r="2342" spans="1:2" x14ac:dyDescent="0.3">
      <c r="A2342" s="15" t="s">
        <v>32</v>
      </c>
      <c r="B2342" s="13">
        <v>1</v>
      </c>
    </row>
    <row r="2343" spans="1:2" x14ac:dyDescent="0.3">
      <c r="A2343" s="12" t="s">
        <v>1320</v>
      </c>
      <c r="B2343" s="13">
        <v>3</v>
      </c>
    </row>
    <row r="2344" spans="1:2" x14ac:dyDescent="0.3">
      <c r="A2344" s="14" t="s">
        <v>60</v>
      </c>
      <c r="B2344" s="13">
        <v>3</v>
      </c>
    </row>
    <row r="2345" spans="1:2" x14ac:dyDescent="0.3">
      <c r="A2345" s="15" t="s">
        <v>32</v>
      </c>
      <c r="B2345" s="13">
        <v>3</v>
      </c>
    </row>
    <row r="2346" spans="1:2" x14ac:dyDescent="0.3">
      <c r="A2346" s="12" t="s">
        <v>2179</v>
      </c>
      <c r="B2346" s="13">
        <v>4</v>
      </c>
    </row>
    <row r="2347" spans="1:2" x14ac:dyDescent="0.3">
      <c r="A2347" s="14" t="s">
        <v>135</v>
      </c>
      <c r="B2347" s="13">
        <v>4</v>
      </c>
    </row>
    <row r="2348" spans="1:2" x14ac:dyDescent="0.3">
      <c r="A2348" s="15" t="s">
        <v>32</v>
      </c>
      <c r="B2348" s="13">
        <v>4</v>
      </c>
    </row>
    <row r="2349" spans="1:2" x14ac:dyDescent="0.3">
      <c r="A2349" s="12" t="s">
        <v>870</v>
      </c>
      <c r="B2349" s="13">
        <v>1</v>
      </c>
    </row>
    <row r="2350" spans="1:2" x14ac:dyDescent="0.3">
      <c r="A2350" s="14" t="s">
        <v>52</v>
      </c>
      <c r="B2350" s="13">
        <v>1</v>
      </c>
    </row>
    <row r="2351" spans="1:2" x14ac:dyDescent="0.3">
      <c r="A2351" s="15" t="s">
        <v>32</v>
      </c>
      <c r="B2351" s="13">
        <v>1</v>
      </c>
    </row>
    <row r="2352" spans="1:2" x14ac:dyDescent="0.3">
      <c r="A2352" s="12" t="s">
        <v>1459</v>
      </c>
      <c r="B2352" s="13">
        <v>2</v>
      </c>
    </row>
    <row r="2353" spans="1:2" x14ac:dyDescent="0.3">
      <c r="A2353" s="14" t="s">
        <v>33</v>
      </c>
      <c r="B2353" s="13">
        <v>2</v>
      </c>
    </row>
    <row r="2354" spans="1:2" x14ac:dyDescent="0.3">
      <c r="A2354" s="15" t="s">
        <v>32</v>
      </c>
      <c r="B2354" s="13">
        <v>2</v>
      </c>
    </row>
    <row r="2355" spans="1:2" x14ac:dyDescent="0.3">
      <c r="A2355" s="12" t="s">
        <v>2883</v>
      </c>
      <c r="B2355" s="13">
        <v>1</v>
      </c>
    </row>
    <row r="2356" spans="1:2" x14ac:dyDescent="0.3">
      <c r="A2356" s="14" t="s">
        <v>135</v>
      </c>
      <c r="B2356" s="13">
        <v>1</v>
      </c>
    </row>
    <row r="2357" spans="1:2" x14ac:dyDescent="0.3">
      <c r="A2357" s="15" t="s">
        <v>32</v>
      </c>
      <c r="B2357" s="13">
        <v>1</v>
      </c>
    </row>
    <row r="2358" spans="1:2" x14ac:dyDescent="0.3">
      <c r="A2358" s="12" t="s">
        <v>2897</v>
      </c>
      <c r="B2358" s="13">
        <v>1</v>
      </c>
    </row>
    <row r="2359" spans="1:2" x14ac:dyDescent="0.3">
      <c r="A2359" s="14" t="s">
        <v>60</v>
      </c>
      <c r="B2359" s="13">
        <v>1</v>
      </c>
    </row>
    <row r="2360" spans="1:2" x14ac:dyDescent="0.3">
      <c r="A2360" s="15" t="s">
        <v>32</v>
      </c>
      <c r="B2360" s="13">
        <v>1</v>
      </c>
    </row>
    <row r="2361" spans="1:2" x14ac:dyDescent="0.3">
      <c r="A2361" s="12" t="s">
        <v>1167</v>
      </c>
      <c r="B2361" s="13">
        <v>3</v>
      </c>
    </row>
    <row r="2362" spans="1:2" x14ac:dyDescent="0.3">
      <c r="A2362" s="14" t="s">
        <v>33</v>
      </c>
      <c r="B2362" s="13">
        <v>3</v>
      </c>
    </row>
    <row r="2363" spans="1:2" x14ac:dyDescent="0.3">
      <c r="A2363" s="15" t="s">
        <v>32</v>
      </c>
      <c r="B2363" s="13">
        <v>3</v>
      </c>
    </row>
    <row r="2364" spans="1:2" x14ac:dyDescent="0.3">
      <c r="A2364" s="12" t="s">
        <v>75</v>
      </c>
      <c r="B2364" s="13">
        <v>2</v>
      </c>
    </row>
    <row r="2365" spans="1:2" x14ac:dyDescent="0.3">
      <c r="A2365" s="14" t="s">
        <v>52</v>
      </c>
      <c r="B2365" s="13">
        <v>2</v>
      </c>
    </row>
    <row r="2366" spans="1:2" x14ac:dyDescent="0.3">
      <c r="A2366" s="15" t="s">
        <v>32</v>
      </c>
      <c r="B2366" s="13">
        <v>2</v>
      </c>
    </row>
    <row r="2367" spans="1:2" x14ac:dyDescent="0.3">
      <c r="A2367" s="12" t="s">
        <v>817</v>
      </c>
      <c r="B2367" s="13">
        <v>1</v>
      </c>
    </row>
    <row r="2368" spans="1:2" x14ac:dyDescent="0.3">
      <c r="A2368" s="14" t="s">
        <v>33</v>
      </c>
      <c r="B2368" s="13">
        <v>1</v>
      </c>
    </row>
    <row r="2369" spans="1:2" x14ac:dyDescent="0.3">
      <c r="A2369" s="15" t="s">
        <v>32</v>
      </c>
      <c r="B2369" s="13">
        <v>1</v>
      </c>
    </row>
    <row r="2370" spans="1:2" x14ac:dyDescent="0.3">
      <c r="A2370" s="12" t="s">
        <v>2885</v>
      </c>
      <c r="B2370" s="13">
        <v>2</v>
      </c>
    </row>
    <row r="2371" spans="1:2" x14ac:dyDescent="0.3">
      <c r="A2371" s="14" t="s">
        <v>135</v>
      </c>
      <c r="B2371" s="13">
        <v>2</v>
      </c>
    </row>
    <row r="2372" spans="1:2" x14ac:dyDescent="0.3">
      <c r="A2372" s="15" t="s">
        <v>32</v>
      </c>
      <c r="B2372" s="13">
        <v>2</v>
      </c>
    </row>
    <row r="2373" spans="1:2" x14ac:dyDescent="0.3">
      <c r="A2373" s="12" t="s">
        <v>2917</v>
      </c>
      <c r="B2373" s="13">
        <v>1</v>
      </c>
    </row>
    <row r="2374" spans="1:2" x14ac:dyDescent="0.3">
      <c r="A2374" s="14" t="s">
        <v>135</v>
      </c>
      <c r="B2374" s="13">
        <v>1</v>
      </c>
    </row>
    <row r="2375" spans="1:2" x14ac:dyDescent="0.3">
      <c r="A2375" s="15" t="s">
        <v>32</v>
      </c>
      <c r="B2375" s="13">
        <v>1</v>
      </c>
    </row>
    <row r="2376" spans="1:2" x14ac:dyDescent="0.3">
      <c r="A2376" s="12" t="s">
        <v>2967</v>
      </c>
      <c r="B2376" s="13">
        <v>1</v>
      </c>
    </row>
    <row r="2377" spans="1:2" x14ac:dyDescent="0.3">
      <c r="A2377" s="14" t="s">
        <v>135</v>
      </c>
      <c r="B2377" s="13">
        <v>1</v>
      </c>
    </row>
    <row r="2378" spans="1:2" x14ac:dyDescent="0.3">
      <c r="A2378" s="15" t="s">
        <v>32</v>
      </c>
      <c r="B2378" s="13">
        <v>1</v>
      </c>
    </row>
    <row r="2379" spans="1:2" x14ac:dyDescent="0.3">
      <c r="A2379" s="12" t="s">
        <v>1501</v>
      </c>
      <c r="B2379" s="13">
        <v>1</v>
      </c>
    </row>
    <row r="2380" spans="1:2" x14ac:dyDescent="0.3">
      <c r="A2380" s="14" t="s">
        <v>135</v>
      </c>
      <c r="B2380" s="13">
        <v>1</v>
      </c>
    </row>
    <row r="2381" spans="1:2" x14ac:dyDescent="0.3">
      <c r="A2381" s="15" t="s">
        <v>32</v>
      </c>
      <c r="B2381" s="13">
        <v>1</v>
      </c>
    </row>
    <row r="2382" spans="1:2" x14ac:dyDescent="0.3">
      <c r="A2382" s="12" t="s">
        <v>1223</v>
      </c>
      <c r="B2382" s="13">
        <v>2</v>
      </c>
    </row>
    <row r="2383" spans="1:2" x14ac:dyDescent="0.3">
      <c r="A2383" s="14" t="s">
        <v>33</v>
      </c>
      <c r="B2383" s="13">
        <v>2</v>
      </c>
    </row>
    <row r="2384" spans="1:2" x14ac:dyDescent="0.3">
      <c r="A2384" s="15" t="s">
        <v>32</v>
      </c>
      <c r="B2384" s="13">
        <v>2</v>
      </c>
    </row>
    <row r="2385" spans="1:2" x14ac:dyDescent="0.3">
      <c r="A2385" s="12" t="s">
        <v>1783</v>
      </c>
      <c r="B2385" s="13">
        <v>1</v>
      </c>
    </row>
    <row r="2386" spans="1:2" x14ac:dyDescent="0.3">
      <c r="A2386" s="14" t="s">
        <v>60</v>
      </c>
      <c r="B2386" s="13">
        <v>1</v>
      </c>
    </row>
    <row r="2387" spans="1:2" x14ac:dyDescent="0.3">
      <c r="A2387" s="15" t="s">
        <v>32</v>
      </c>
      <c r="B2387" s="13">
        <v>1</v>
      </c>
    </row>
    <row r="2388" spans="1:2" x14ac:dyDescent="0.3">
      <c r="A2388" s="12" t="s">
        <v>171</v>
      </c>
      <c r="B2388" s="13">
        <v>3</v>
      </c>
    </row>
    <row r="2389" spans="1:2" x14ac:dyDescent="0.3">
      <c r="A2389" s="14" t="s">
        <v>135</v>
      </c>
      <c r="B2389" s="13">
        <v>3</v>
      </c>
    </row>
    <row r="2390" spans="1:2" x14ac:dyDescent="0.3">
      <c r="A2390" s="15" t="s">
        <v>32</v>
      </c>
      <c r="B2390" s="13">
        <v>3</v>
      </c>
    </row>
    <row r="2391" spans="1:2" x14ac:dyDescent="0.3">
      <c r="A2391" s="12" t="s">
        <v>1260</v>
      </c>
      <c r="B2391" s="13">
        <v>1</v>
      </c>
    </row>
    <row r="2392" spans="1:2" x14ac:dyDescent="0.3">
      <c r="A2392" s="14" t="s">
        <v>52</v>
      </c>
      <c r="B2392" s="13">
        <v>1</v>
      </c>
    </row>
    <row r="2393" spans="1:2" x14ac:dyDescent="0.3">
      <c r="A2393" s="15" t="s">
        <v>32</v>
      </c>
      <c r="B2393" s="13">
        <v>1</v>
      </c>
    </row>
    <row r="2394" spans="1:2" x14ac:dyDescent="0.3">
      <c r="A2394" s="12" t="s">
        <v>958</v>
      </c>
      <c r="B2394" s="13">
        <v>2</v>
      </c>
    </row>
    <row r="2395" spans="1:2" x14ac:dyDescent="0.3">
      <c r="A2395" s="14" t="s">
        <v>135</v>
      </c>
      <c r="B2395" s="13">
        <v>2</v>
      </c>
    </row>
    <row r="2396" spans="1:2" x14ac:dyDescent="0.3">
      <c r="A2396" s="15" t="s">
        <v>32</v>
      </c>
      <c r="B2396" s="13">
        <v>2</v>
      </c>
    </row>
    <row r="2397" spans="1:2" x14ac:dyDescent="0.3">
      <c r="A2397" s="12" t="s">
        <v>1250</v>
      </c>
      <c r="B2397" s="13">
        <v>1</v>
      </c>
    </row>
    <row r="2398" spans="1:2" x14ac:dyDescent="0.3">
      <c r="A2398" s="14" t="s">
        <v>60</v>
      </c>
      <c r="B2398" s="13">
        <v>1</v>
      </c>
    </row>
    <row r="2399" spans="1:2" x14ac:dyDescent="0.3">
      <c r="A2399" s="15" t="s">
        <v>32</v>
      </c>
      <c r="B2399" s="13">
        <v>1</v>
      </c>
    </row>
    <row r="2400" spans="1:2" x14ac:dyDescent="0.3">
      <c r="A2400" s="12" t="s">
        <v>820</v>
      </c>
      <c r="B2400" s="13">
        <v>5</v>
      </c>
    </row>
    <row r="2401" spans="1:2" x14ac:dyDescent="0.3">
      <c r="A2401" s="14" t="s">
        <v>33</v>
      </c>
      <c r="B2401" s="13">
        <v>5</v>
      </c>
    </row>
    <row r="2402" spans="1:2" x14ac:dyDescent="0.3">
      <c r="A2402" s="15" t="s">
        <v>32</v>
      </c>
      <c r="B2402" s="13">
        <v>5</v>
      </c>
    </row>
    <row r="2403" spans="1:2" x14ac:dyDescent="0.3">
      <c r="A2403" s="12" t="s">
        <v>1666</v>
      </c>
      <c r="B2403" s="13">
        <v>2</v>
      </c>
    </row>
    <row r="2404" spans="1:2" x14ac:dyDescent="0.3">
      <c r="A2404" s="14" t="s">
        <v>33</v>
      </c>
      <c r="B2404" s="13">
        <v>2</v>
      </c>
    </row>
    <row r="2405" spans="1:2" x14ac:dyDescent="0.3">
      <c r="A2405" s="15" t="s">
        <v>32</v>
      </c>
      <c r="B2405" s="13">
        <v>2</v>
      </c>
    </row>
    <row r="2406" spans="1:2" x14ac:dyDescent="0.3">
      <c r="A2406" s="12" t="s">
        <v>2969</v>
      </c>
      <c r="B2406" s="13">
        <v>2</v>
      </c>
    </row>
    <row r="2407" spans="1:2" x14ac:dyDescent="0.3">
      <c r="A2407" s="14" t="s">
        <v>135</v>
      </c>
      <c r="B2407" s="13">
        <v>2</v>
      </c>
    </row>
    <row r="2408" spans="1:2" x14ac:dyDescent="0.3">
      <c r="A2408" s="15" t="s">
        <v>32</v>
      </c>
      <c r="B2408" s="13">
        <v>2</v>
      </c>
    </row>
    <row r="2409" spans="1:2" x14ac:dyDescent="0.3">
      <c r="A2409" s="12" t="s">
        <v>2777</v>
      </c>
      <c r="B2409" s="13">
        <v>2</v>
      </c>
    </row>
    <row r="2410" spans="1:2" x14ac:dyDescent="0.3">
      <c r="A2410" s="14" t="s">
        <v>52</v>
      </c>
      <c r="B2410" s="13">
        <v>2</v>
      </c>
    </row>
    <row r="2411" spans="1:2" x14ac:dyDescent="0.3">
      <c r="A2411" s="15" t="s">
        <v>32</v>
      </c>
      <c r="B2411" s="13">
        <v>2</v>
      </c>
    </row>
    <row r="2412" spans="1:2" x14ac:dyDescent="0.3">
      <c r="A2412" s="12" t="s">
        <v>125</v>
      </c>
      <c r="B2412" s="13">
        <v>2</v>
      </c>
    </row>
    <row r="2413" spans="1:2" x14ac:dyDescent="0.3">
      <c r="A2413" s="14" t="s">
        <v>52</v>
      </c>
      <c r="B2413" s="13">
        <v>2</v>
      </c>
    </row>
    <row r="2414" spans="1:2" x14ac:dyDescent="0.3">
      <c r="A2414" s="15" t="s">
        <v>32</v>
      </c>
      <c r="B2414" s="13">
        <v>2</v>
      </c>
    </row>
    <row r="2415" spans="1:2" x14ac:dyDescent="0.3">
      <c r="A2415" s="12" t="s">
        <v>1383</v>
      </c>
      <c r="B2415" s="13">
        <v>2</v>
      </c>
    </row>
    <row r="2416" spans="1:2" x14ac:dyDescent="0.3">
      <c r="A2416" s="14" t="s">
        <v>33</v>
      </c>
      <c r="B2416" s="13">
        <v>2</v>
      </c>
    </row>
    <row r="2417" spans="1:2" x14ac:dyDescent="0.3">
      <c r="A2417" s="15" t="s">
        <v>32</v>
      </c>
      <c r="B2417" s="13">
        <v>2</v>
      </c>
    </row>
    <row r="2418" spans="1:2" x14ac:dyDescent="0.3">
      <c r="A2418" s="12" t="s">
        <v>1767</v>
      </c>
      <c r="B2418" s="13">
        <v>3</v>
      </c>
    </row>
    <row r="2419" spans="1:2" x14ac:dyDescent="0.3">
      <c r="A2419" s="14" t="s">
        <v>33</v>
      </c>
      <c r="B2419" s="13">
        <v>3</v>
      </c>
    </row>
    <row r="2420" spans="1:2" x14ac:dyDescent="0.3">
      <c r="A2420" s="15" t="s">
        <v>32</v>
      </c>
      <c r="B2420" s="13">
        <v>3</v>
      </c>
    </row>
    <row r="2421" spans="1:2" x14ac:dyDescent="0.3">
      <c r="A2421" s="12" t="s">
        <v>1828</v>
      </c>
      <c r="B2421" s="13">
        <v>1</v>
      </c>
    </row>
    <row r="2422" spans="1:2" x14ac:dyDescent="0.3">
      <c r="A2422" s="14" t="s">
        <v>52</v>
      </c>
      <c r="B2422" s="13">
        <v>1</v>
      </c>
    </row>
    <row r="2423" spans="1:2" x14ac:dyDescent="0.3">
      <c r="A2423" s="15" t="s">
        <v>32</v>
      </c>
      <c r="B2423" s="13">
        <v>1</v>
      </c>
    </row>
    <row r="2424" spans="1:2" x14ac:dyDescent="0.3">
      <c r="A2424" s="12" t="s">
        <v>576</v>
      </c>
      <c r="B2424" s="13">
        <v>1</v>
      </c>
    </row>
    <row r="2425" spans="1:2" x14ac:dyDescent="0.3">
      <c r="A2425" s="14" t="s">
        <v>52</v>
      </c>
      <c r="B2425" s="13">
        <v>1</v>
      </c>
    </row>
    <row r="2426" spans="1:2" x14ac:dyDescent="0.3">
      <c r="A2426" s="15" t="s">
        <v>32</v>
      </c>
      <c r="B2426" s="13">
        <v>1</v>
      </c>
    </row>
    <row r="2427" spans="1:2" x14ac:dyDescent="0.3">
      <c r="A2427" s="12" t="s">
        <v>2972</v>
      </c>
      <c r="B2427" s="13">
        <v>1</v>
      </c>
    </row>
    <row r="2428" spans="1:2" x14ac:dyDescent="0.3">
      <c r="A2428" s="14" t="s">
        <v>33</v>
      </c>
      <c r="B2428" s="13">
        <v>1</v>
      </c>
    </row>
    <row r="2429" spans="1:2" x14ac:dyDescent="0.3">
      <c r="A2429" s="15" t="s">
        <v>32</v>
      </c>
      <c r="B2429" s="13">
        <v>1</v>
      </c>
    </row>
    <row r="2430" spans="1:2" x14ac:dyDescent="0.3">
      <c r="A2430" s="12" t="s">
        <v>308</v>
      </c>
      <c r="B2430" s="13">
        <v>6</v>
      </c>
    </row>
    <row r="2431" spans="1:2" x14ac:dyDescent="0.3">
      <c r="A2431" s="14" t="s">
        <v>52</v>
      </c>
      <c r="B2431" s="13">
        <v>6</v>
      </c>
    </row>
    <row r="2432" spans="1:2" x14ac:dyDescent="0.3">
      <c r="A2432" s="15" t="s">
        <v>32</v>
      </c>
      <c r="B2432" s="13">
        <v>6</v>
      </c>
    </row>
    <row r="2433" spans="1:2" x14ac:dyDescent="0.3">
      <c r="A2433" s="12" t="s">
        <v>892</v>
      </c>
      <c r="B2433" s="13">
        <v>2</v>
      </c>
    </row>
    <row r="2434" spans="1:2" x14ac:dyDescent="0.3">
      <c r="A2434" s="14" t="s">
        <v>33</v>
      </c>
      <c r="B2434" s="13">
        <v>2</v>
      </c>
    </row>
    <row r="2435" spans="1:2" x14ac:dyDescent="0.3">
      <c r="A2435" s="15" t="s">
        <v>32</v>
      </c>
      <c r="B2435" s="13">
        <v>2</v>
      </c>
    </row>
    <row r="2436" spans="1:2" x14ac:dyDescent="0.3">
      <c r="A2436" s="12" t="s">
        <v>2333</v>
      </c>
      <c r="B2436" s="13">
        <v>3</v>
      </c>
    </row>
    <row r="2437" spans="1:2" x14ac:dyDescent="0.3">
      <c r="A2437" s="14" t="s">
        <v>135</v>
      </c>
      <c r="B2437" s="13">
        <v>3</v>
      </c>
    </row>
    <row r="2438" spans="1:2" x14ac:dyDescent="0.3">
      <c r="A2438" s="15" t="s">
        <v>32</v>
      </c>
      <c r="B2438" s="13">
        <v>3</v>
      </c>
    </row>
    <row r="2439" spans="1:2" x14ac:dyDescent="0.3">
      <c r="A2439" s="12" t="s">
        <v>1220</v>
      </c>
      <c r="B2439" s="13">
        <v>1</v>
      </c>
    </row>
    <row r="2440" spans="1:2" x14ac:dyDescent="0.3">
      <c r="A2440" s="14" t="s">
        <v>33</v>
      </c>
      <c r="B2440" s="13">
        <v>1</v>
      </c>
    </row>
    <row r="2441" spans="1:2" x14ac:dyDescent="0.3">
      <c r="A2441" s="15" t="s">
        <v>32</v>
      </c>
      <c r="B2441" s="13">
        <v>1</v>
      </c>
    </row>
    <row r="2442" spans="1:2" x14ac:dyDescent="0.3">
      <c r="A2442" s="12" t="s">
        <v>2594</v>
      </c>
      <c r="B2442" s="13">
        <v>2</v>
      </c>
    </row>
    <row r="2443" spans="1:2" x14ac:dyDescent="0.3">
      <c r="A2443" s="14" t="s">
        <v>60</v>
      </c>
      <c r="B2443" s="13">
        <v>2</v>
      </c>
    </row>
    <row r="2444" spans="1:2" x14ac:dyDescent="0.3">
      <c r="A2444" s="15" t="s">
        <v>32</v>
      </c>
      <c r="B2444" s="13">
        <v>2</v>
      </c>
    </row>
    <row r="2445" spans="1:2" x14ac:dyDescent="0.3">
      <c r="A2445" s="12" t="s">
        <v>1915</v>
      </c>
      <c r="B2445" s="13">
        <v>1</v>
      </c>
    </row>
    <row r="2446" spans="1:2" x14ac:dyDescent="0.3">
      <c r="A2446" s="14" t="s">
        <v>135</v>
      </c>
      <c r="B2446" s="13">
        <v>1</v>
      </c>
    </row>
    <row r="2447" spans="1:2" x14ac:dyDescent="0.3">
      <c r="A2447" s="15" t="s">
        <v>32</v>
      </c>
      <c r="B2447" s="13">
        <v>1</v>
      </c>
    </row>
    <row r="2448" spans="1:2" x14ac:dyDescent="0.3">
      <c r="A2448" s="12" t="s">
        <v>2493</v>
      </c>
      <c r="B2448" s="13">
        <v>1</v>
      </c>
    </row>
    <row r="2449" spans="1:2" x14ac:dyDescent="0.3">
      <c r="A2449" s="14" t="s">
        <v>135</v>
      </c>
      <c r="B2449" s="13">
        <v>1</v>
      </c>
    </row>
    <row r="2450" spans="1:2" x14ac:dyDescent="0.3">
      <c r="A2450" s="15" t="s">
        <v>32</v>
      </c>
      <c r="B2450" s="13">
        <v>1</v>
      </c>
    </row>
    <row r="2451" spans="1:2" x14ac:dyDescent="0.3">
      <c r="A2451" s="12" t="s">
        <v>2845</v>
      </c>
      <c r="B2451" s="13">
        <v>7</v>
      </c>
    </row>
    <row r="2452" spans="1:2" x14ac:dyDescent="0.3">
      <c r="A2452" s="14" t="s">
        <v>33</v>
      </c>
      <c r="B2452" s="13">
        <v>7</v>
      </c>
    </row>
    <row r="2453" spans="1:2" x14ac:dyDescent="0.3">
      <c r="A2453" s="15" t="s">
        <v>32</v>
      </c>
      <c r="B2453" s="13">
        <v>7</v>
      </c>
    </row>
    <row r="2454" spans="1:2" x14ac:dyDescent="0.3">
      <c r="A2454" s="12" t="s">
        <v>2877</v>
      </c>
      <c r="B2454" s="13">
        <v>3</v>
      </c>
    </row>
    <row r="2455" spans="1:2" x14ac:dyDescent="0.3">
      <c r="A2455" s="14" t="s">
        <v>33</v>
      </c>
      <c r="B2455" s="13">
        <v>3</v>
      </c>
    </row>
    <row r="2456" spans="1:2" x14ac:dyDescent="0.3">
      <c r="A2456" s="15" t="s">
        <v>32</v>
      </c>
      <c r="B2456" s="13">
        <v>3</v>
      </c>
    </row>
    <row r="2457" spans="1:2" x14ac:dyDescent="0.3">
      <c r="A2457" s="12" t="s">
        <v>216</v>
      </c>
      <c r="B2457" s="13">
        <v>1</v>
      </c>
    </row>
    <row r="2458" spans="1:2" x14ac:dyDescent="0.3">
      <c r="A2458" s="14" t="s">
        <v>135</v>
      </c>
      <c r="B2458" s="13">
        <v>1</v>
      </c>
    </row>
    <row r="2459" spans="1:2" x14ac:dyDescent="0.3">
      <c r="A2459" s="15" t="s">
        <v>32</v>
      </c>
      <c r="B2459" s="13">
        <v>1</v>
      </c>
    </row>
    <row r="2460" spans="1:2" x14ac:dyDescent="0.3">
      <c r="A2460" s="12" t="s">
        <v>1262</v>
      </c>
      <c r="B2460" s="13">
        <v>1</v>
      </c>
    </row>
    <row r="2461" spans="1:2" x14ac:dyDescent="0.3">
      <c r="A2461" s="14" t="s">
        <v>52</v>
      </c>
      <c r="B2461" s="13">
        <v>1</v>
      </c>
    </row>
    <row r="2462" spans="1:2" x14ac:dyDescent="0.3">
      <c r="A2462" s="15" t="s">
        <v>32</v>
      </c>
      <c r="B2462" s="13">
        <v>1</v>
      </c>
    </row>
    <row r="2463" spans="1:2" x14ac:dyDescent="0.3">
      <c r="A2463" s="12" t="s">
        <v>1563</v>
      </c>
      <c r="B2463" s="13">
        <v>3</v>
      </c>
    </row>
    <row r="2464" spans="1:2" x14ac:dyDescent="0.3">
      <c r="A2464" s="14" t="s">
        <v>60</v>
      </c>
      <c r="B2464" s="13">
        <v>3</v>
      </c>
    </row>
    <row r="2465" spans="1:2" x14ac:dyDescent="0.3">
      <c r="A2465" s="15" t="s">
        <v>32</v>
      </c>
      <c r="B2465" s="13">
        <v>3</v>
      </c>
    </row>
    <row r="2466" spans="1:2" x14ac:dyDescent="0.3">
      <c r="A2466" s="12" t="s">
        <v>2999</v>
      </c>
      <c r="B2466" s="13">
        <v>2</v>
      </c>
    </row>
    <row r="2467" spans="1:2" x14ac:dyDescent="0.3">
      <c r="A2467" s="14" t="s">
        <v>52</v>
      </c>
      <c r="B2467" s="13">
        <v>2</v>
      </c>
    </row>
    <row r="2468" spans="1:2" x14ac:dyDescent="0.3">
      <c r="A2468" s="15" t="s">
        <v>32</v>
      </c>
      <c r="B2468" s="13">
        <v>2</v>
      </c>
    </row>
    <row r="2469" spans="1:2" x14ac:dyDescent="0.3">
      <c r="A2469" s="12" t="s">
        <v>539</v>
      </c>
      <c r="B2469" s="13">
        <v>2</v>
      </c>
    </row>
    <row r="2470" spans="1:2" x14ac:dyDescent="0.3">
      <c r="A2470" s="14" t="s">
        <v>60</v>
      </c>
      <c r="B2470" s="13">
        <v>2</v>
      </c>
    </row>
    <row r="2471" spans="1:2" x14ac:dyDescent="0.3">
      <c r="A2471" s="15" t="s">
        <v>32</v>
      </c>
      <c r="B2471" s="13">
        <v>2</v>
      </c>
    </row>
    <row r="2472" spans="1:2" x14ac:dyDescent="0.3">
      <c r="A2472" s="12" t="s">
        <v>313</v>
      </c>
      <c r="B2472" s="13">
        <v>3</v>
      </c>
    </row>
    <row r="2473" spans="1:2" x14ac:dyDescent="0.3">
      <c r="A2473" s="14" t="s">
        <v>52</v>
      </c>
      <c r="B2473" s="13">
        <v>3</v>
      </c>
    </row>
    <row r="2474" spans="1:2" x14ac:dyDescent="0.3">
      <c r="A2474" s="15" t="s">
        <v>32</v>
      </c>
      <c r="B2474" s="13">
        <v>3</v>
      </c>
    </row>
    <row r="2475" spans="1:2" x14ac:dyDescent="0.3">
      <c r="A2475" s="12" t="s">
        <v>161</v>
      </c>
      <c r="B2475" s="13">
        <v>3</v>
      </c>
    </row>
    <row r="2476" spans="1:2" x14ac:dyDescent="0.3">
      <c r="A2476" s="14" t="s">
        <v>33</v>
      </c>
      <c r="B2476" s="13">
        <v>3</v>
      </c>
    </row>
    <row r="2477" spans="1:2" x14ac:dyDescent="0.3">
      <c r="A2477" s="15" t="s">
        <v>32</v>
      </c>
      <c r="B2477" s="13">
        <v>3</v>
      </c>
    </row>
    <row r="2478" spans="1:2" x14ac:dyDescent="0.3">
      <c r="A2478" s="12" t="s">
        <v>165</v>
      </c>
      <c r="B2478" s="13">
        <v>3</v>
      </c>
    </row>
    <row r="2479" spans="1:2" x14ac:dyDescent="0.3">
      <c r="A2479" s="14" t="s">
        <v>33</v>
      </c>
      <c r="B2479" s="13">
        <v>3</v>
      </c>
    </row>
    <row r="2480" spans="1:2" x14ac:dyDescent="0.3">
      <c r="A2480" s="15" t="s">
        <v>32</v>
      </c>
      <c r="B2480" s="13">
        <v>3</v>
      </c>
    </row>
    <row r="2481" spans="1:2" x14ac:dyDescent="0.3">
      <c r="A2481" s="12" t="s">
        <v>1785</v>
      </c>
      <c r="B2481" s="13">
        <v>3</v>
      </c>
    </row>
    <row r="2482" spans="1:2" x14ac:dyDescent="0.3">
      <c r="A2482" s="14" t="s">
        <v>60</v>
      </c>
      <c r="B2482" s="13">
        <v>3</v>
      </c>
    </row>
    <row r="2483" spans="1:2" x14ac:dyDescent="0.3">
      <c r="A2483" s="15" t="s">
        <v>32</v>
      </c>
      <c r="B2483" s="13">
        <v>3</v>
      </c>
    </row>
    <row r="2484" spans="1:2" x14ac:dyDescent="0.3">
      <c r="A2484" s="12" t="s">
        <v>2690</v>
      </c>
      <c r="B2484" s="13">
        <v>1</v>
      </c>
    </row>
    <row r="2485" spans="1:2" x14ac:dyDescent="0.3">
      <c r="A2485" s="14" t="s">
        <v>135</v>
      </c>
      <c r="B2485" s="13">
        <v>1</v>
      </c>
    </row>
    <row r="2486" spans="1:2" x14ac:dyDescent="0.3">
      <c r="A2486" s="15" t="s">
        <v>32</v>
      </c>
      <c r="B2486" s="13">
        <v>1</v>
      </c>
    </row>
    <row r="2487" spans="1:2" x14ac:dyDescent="0.3">
      <c r="A2487" s="12" t="s">
        <v>898</v>
      </c>
      <c r="B2487" s="13">
        <v>1</v>
      </c>
    </row>
    <row r="2488" spans="1:2" x14ac:dyDescent="0.3">
      <c r="A2488" s="14" t="s">
        <v>33</v>
      </c>
      <c r="B2488" s="13">
        <v>1</v>
      </c>
    </row>
    <row r="2489" spans="1:2" x14ac:dyDescent="0.3">
      <c r="A2489" s="15" t="s">
        <v>32</v>
      </c>
      <c r="B2489" s="13">
        <v>1</v>
      </c>
    </row>
    <row r="2490" spans="1:2" x14ac:dyDescent="0.3">
      <c r="A2490" s="12" t="s">
        <v>643</v>
      </c>
      <c r="B2490" s="13">
        <v>2</v>
      </c>
    </row>
    <row r="2491" spans="1:2" x14ac:dyDescent="0.3">
      <c r="A2491" s="14" t="s">
        <v>60</v>
      </c>
      <c r="B2491" s="13">
        <v>2</v>
      </c>
    </row>
    <row r="2492" spans="1:2" x14ac:dyDescent="0.3">
      <c r="A2492" s="15" t="s">
        <v>32</v>
      </c>
      <c r="B2492" s="13">
        <v>2</v>
      </c>
    </row>
    <row r="2493" spans="1:2" x14ac:dyDescent="0.3">
      <c r="A2493" s="12" t="s">
        <v>2495</v>
      </c>
      <c r="B2493" s="13">
        <v>2</v>
      </c>
    </row>
    <row r="2494" spans="1:2" x14ac:dyDescent="0.3">
      <c r="A2494" s="14" t="s">
        <v>135</v>
      </c>
      <c r="B2494" s="13">
        <v>2</v>
      </c>
    </row>
    <row r="2495" spans="1:2" x14ac:dyDescent="0.3">
      <c r="A2495" s="15" t="s">
        <v>32</v>
      </c>
      <c r="B2495" s="13">
        <v>2</v>
      </c>
    </row>
    <row r="2496" spans="1:2" x14ac:dyDescent="0.3">
      <c r="A2496" s="12" t="s">
        <v>1377</v>
      </c>
      <c r="B2496" s="13">
        <v>2</v>
      </c>
    </row>
    <row r="2497" spans="1:2" x14ac:dyDescent="0.3">
      <c r="A2497" s="14" t="s">
        <v>60</v>
      </c>
      <c r="B2497" s="13">
        <v>2</v>
      </c>
    </row>
    <row r="2498" spans="1:2" x14ac:dyDescent="0.3">
      <c r="A2498" s="15" t="s">
        <v>32</v>
      </c>
      <c r="B2498" s="13">
        <v>2</v>
      </c>
    </row>
    <row r="2499" spans="1:2" x14ac:dyDescent="0.3">
      <c r="A2499" s="12" t="s">
        <v>2382</v>
      </c>
      <c r="B2499" s="13">
        <v>1</v>
      </c>
    </row>
    <row r="2500" spans="1:2" x14ac:dyDescent="0.3">
      <c r="A2500" s="14" t="s">
        <v>135</v>
      </c>
      <c r="B2500" s="13">
        <v>1</v>
      </c>
    </row>
    <row r="2501" spans="1:2" x14ac:dyDescent="0.3">
      <c r="A2501" s="15" t="s">
        <v>32</v>
      </c>
      <c r="B2501" s="13">
        <v>1</v>
      </c>
    </row>
    <row r="2502" spans="1:2" x14ac:dyDescent="0.3">
      <c r="A2502" s="12" t="s">
        <v>1253</v>
      </c>
      <c r="B2502" s="13">
        <v>2</v>
      </c>
    </row>
    <row r="2503" spans="1:2" x14ac:dyDescent="0.3">
      <c r="A2503" s="14" t="s">
        <v>60</v>
      </c>
      <c r="B2503" s="13">
        <v>2</v>
      </c>
    </row>
    <row r="2504" spans="1:2" x14ac:dyDescent="0.3">
      <c r="A2504" s="15" t="s">
        <v>32</v>
      </c>
      <c r="B2504" s="13">
        <v>2</v>
      </c>
    </row>
    <row r="2505" spans="1:2" x14ac:dyDescent="0.3">
      <c r="A2505" s="12" t="s">
        <v>1604</v>
      </c>
      <c r="B2505" s="13">
        <v>1</v>
      </c>
    </row>
    <row r="2506" spans="1:2" x14ac:dyDescent="0.3">
      <c r="A2506" s="14" t="s">
        <v>52</v>
      </c>
      <c r="B2506" s="13">
        <v>1</v>
      </c>
    </row>
    <row r="2507" spans="1:2" x14ac:dyDescent="0.3">
      <c r="A2507" s="15" t="s">
        <v>32</v>
      </c>
      <c r="B2507" s="13">
        <v>1</v>
      </c>
    </row>
    <row r="2508" spans="1:2" x14ac:dyDescent="0.3">
      <c r="A2508" s="12" t="s">
        <v>944</v>
      </c>
      <c r="B2508" s="13">
        <v>1</v>
      </c>
    </row>
    <row r="2509" spans="1:2" x14ac:dyDescent="0.3">
      <c r="A2509" s="14" t="s">
        <v>33</v>
      </c>
      <c r="B2509" s="13">
        <v>1</v>
      </c>
    </row>
    <row r="2510" spans="1:2" x14ac:dyDescent="0.3">
      <c r="A2510" s="15" t="s">
        <v>32</v>
      </c>
      <c r="B2510" s="13">
        <v>1</v>
      </c>
    </row>
    <row r="2511" spans="1:2" x14ac:dyDescent="0.3">
      <c r="A2511" s="12" t="s">
        <v>2063</v>
      </c>
      <c r="B2511" s="13">
        <v>5</v>
      </c>
    </row>
    <row r="2512" spans="1:2" x14ac:dyDescent="0.3">
      <c r="A2512" s="14" t="s">
        <v>60</v>
      </c>
      <c r="B2512" s="13">
        <v>5</v>
      </c>
    </row>
    <row r="2513" spans="1:2" x14ac:dyDescent="0.3">
      <c r="A2513" s="15" t="s">
        <v>32</v>
      </c>
      <c r="B2513" s="13">
        <v>5</v>
      </c>
    </row>
    <row r="2514" spans="1:2" x14ac:dyDescent="0.3">
      <c r="A2514" s="12" t="s">
        <v>34</v>
      </c>
      <c r="B2514" s="13">
        <v>15</v>
      </c>
    </row>
    <row r="2515" spans="1:2" x14ac:dyDescent="0.3">
      <c r="A2515" s="14" t="s">
        <v>52</v>
      </c>
      <c r="B2515" s="13">
        <v>15</v>
      </c>
    </row>
    <row r="2516" spans="1:2" x14ac:dyDescent="0.3">
      <c r="A2516" s="15" t="s">
        <v>32</v>
      </c>
      <c r="B2516" s="13">
        <v>15</v>
      </c>
    </row>
    <row r="2517" spans="1:2" x14ac:dyDescent="0.3">
      <c r="A2517" s="12" t="s">
        <v>239</v>
      </c>
      <c r="B2517" s="13">
        <v>2</v>
      </c>
    </row>
    <row r="2518" spans="1:2" x14ac:dyDescent="0.3">
      <c r="A2518" s="14" t="s">
        <v>60</v>
      </c>
      <c r="B2518" s="13">
        <v>2</v>
      </c>
    </row>
    <row r="2519" spans="1:2" x14ac:dyDescent="0.3">
      <c r="A2519" s="15" t="s">
        <v>32</v>
      </c>
      <c r="B2519" s="13">
        <v>2</v>
      </c>
    </row>
    <row r="2520" spans="1:2" x14ac:dyDescent="0.3">
      <c r="A2520" s="12" t="s">
        <v>2532</v>
      </c>
      <c r="B2520" s="13">
        <v>1</v>
      </c>
    </row>
    <row r="2521" spans="1:2" x14ac:dyDescent="0.3">
      <c r="A2521" s="14" t="s">
        <v>52</v>
      </c>
      <c r="B2521" s="13">
        <v>1</v>
      </c>
    </row>
    <row r="2522" spans="1:2" x14ac:dyDescent="0.3">
      <c r="A2522" s="15" t="s">
        <v>32</v>
      </c>
      <c r="B2522" s="13">
        <v>1</v>
      </c>
    </row>
    <row r="2523" spans="1:2" x14ac:dyDescent="0.3">
      <c r="A2523" s="12" t="s">
        <v>455</v>
      </c>
      <c r="B2523" s="13">
        <v>4</v>
      </c>
    </row>
    <row r="2524" spans="1:2" x14ac:dyDescent="0.3">
      <c r="A2524" s="14" t="s">
        <v>60</v>
      </c>
      <c r="B2524" s="13">
        <v>2</v>
      </c>
    </row>
    <row r="2525" spans="1:2" x14ac:dyDescent="0.3">
      <c r="A2525" s="15" t="s">
        <v>32</v>
      </c>
      <c r="B2525" s="13">
        <v>2</v>
      </c>
    </row>
    <row r="2526" spans="1:2" x14ac:dyDescent="0.3">
      <c r="A2526" s="14" t="s">
        <v>52</v>
      </c>
      <c r="B2526" s="13">
        <v>2</v>
      </c>
    </row>
    <row r="2527" spans="1:2" x14ac:dyDescent="0.3">
      <c r="A2527" s="15" t="s">
        <v>32</v>
      </c>
      <c r="B2527" s="13">
        <v>2</v>
      </c>
    </row>
    <row r="2528" spans="1:2" x14ac:dyDescent="0.3">
      <c r="A2528" s="12" t="s">
        <v>1593</v>
      </c>
      <c r="B2528" s="13">
        <v>1</v>
      </c>
    </row>
    <row r="2529" spans="1:2" x14ac:dyDescent="0.3">
      <c r="A2529" s="14" t="s">
        <v>52</v>
      </c>
      <c r="B2529" s="13">
        <v>1</v>
      </c>
    </row>
    <row r="2530" spans="1:2" x14ac:dyDescent="0.3">
      <c r="A2530" s="15" t="s">
        <v>32</v>
      </c>
      <c r="B2530" s="13">
        <v>1</v>
      </c>
    </row>
    <row r="2531" spans="1:2" x14ac:dyDescent="0.3">
      <c r="A2531" s="12" t="s">
        <v>2900</v>
      </c>
      <c r="B2531" s="13">
        <v>3</v>
      </c>
    </row>
    <row r="2532" spans="1:2" x14ac:dyDescent="0.3">
      <c r="A2532" s="14" t="s">
        <v>60</v>
      </c>
      <c r="B2532" s="13">
        <v>3</v>
      </c>
    </row>
    <row r="2533" spans="1:2" x14ac:dyDescent="0.3">
      <c r="A2533" s="15" t="s">
        <v>32</v>
      </c>
      <c r="B2533" s="13">
        <v>3</v>
      </c>
    </row>
    <row r="2534" spans="1:2" x14ac:dyDescent="0.3">
      <c r="A2534" s="12" t="s">
        <v>2992</v>
      </c>
      <c r="B2534" s="13">
        <v>1</v>
      </c>
    </row>
    <row r="2535" spans="1:2" x14ac:dyDescent="0.3">
      <c r="A2535" s="14" t="s">
        <v>60</v>
      </c>
      <c r="B2535" s="13">
        <v>1</v>
      </c>
    </row>
    <row r="2536" spans="1:2" x14ac:dyDescent="0.3">
      <c r="A2536" s="15" t="s">
        <v>32</v>
      </c>
      <c r="B2536" s="13">
        <v>1</v>
      </c>
    </row>
    <row r="2537" spans="1:2" x14ac:dyDescent="0.3">
      <c r="A2537" s="12" t="s">
        <v>2530</v>
      </c>
      <c r="B2537" s="13">
        <v>1</v>
      </c>
    </row>
    <row r="2538" spans="1:2" x14ac:dyDescent="0.3">
      <c r="A2538" s="14" t="s">
        <v>135</v>
      </c>
      <c r="B2538" s="13">
        <v>1</v>
      </c>
    </row>
    <row r="2539" spans="1:2" x14ac:dyDescent="0.3">
      <c r="A2539" s="15" t="s">
        <v>32</v>
      </c>
      <c r="B2539" s="13">
        <v>1</v>
      </c>
    </row>
    <row r="2540" spans="1:2" x14ac:dyDescent="0.3">
      <c r="A2540" s="12" t="s">
        <v>1420</v>
      </c>
      <c r="B2540" s="13">
        <v>2</v>
      </c>
    </row>
    <row r="2541" spans="1:2" x14ac:dyDescent="0.3">
      <c r="A2541" s="14" t="s">
        <v>60</v>
      </c>
      <c r="B2541" s="13">
        <v>2</v>
      </c>
    </row>
    <row r="2542" spans="1:2" x14ac:dyDescent="0.3">
      <c r="A2542" s="15" t="s">
        <v>32</v>
      </c>
      <c r="B2542" s="13">
        <v>2</v>
      </c>
    </row>
    <row r="2543" spans="1:2" x14ac:dyDescent="0.3">
      <c r="A2543" s="12" t="s">
        <v>1835</v>
      </c>
      <c r="B2543" s="13">
        <v>1</v>
      </c>
    </row>
    <row r="2544" spans="1:2" x14ac:dyDescent="0.3">
      <c r="A2544" s="14" t="s">
        <v>52</v>
      </c>
      <c r="B2544" s="13">
        <v>1</v>
      </c>
    </row>
    <row r="2545" spans="1:2" x14ac:dyDescent="0.3">
      <c r="A2545" s="15" t="s">
        <v>32</v>
      </c>
      <c r="B2545" s="13">
        <v>1</v>
      </c>
    </row>
    <row r="2546" spans="1:2" x14ac:dyDescent="0.3">
      <c r="A2546" s="12" t="s">
        <v>1855</v>
      </c>
      <c r="B2546" s="13">
        <v>1</v>
      </c>
    </row>
    <row r="2547" spans="1:2" x14ac:dyDescent="0.3">
      <c r="A2547" s="14" t="s">
        <v>60</v>
      </c>
      <c r="B2547" s="13">
        <v>1</v>
      </c>
    </row>
    <row r="2548" spans="1:2" x14ac:dyDescent="0.3">
      <c r="A2548" s="15" t="s">
        <v>32</v>
      </c>
      <c r="B2548" s="13">
        <v>1</v>
      </c>
    </row>
    <row r="2549" spans="1:2" x14ac:dyDescent="0.3">
      <c r="A2549" s="12" t="s">
        <v>1423</v>
      </c>
      <c r="B2549" s="13">
        <v>2</v>
      </c>
    </row>
    <row r="2550" spans="1:2" x14ac:dyDescent="0.3">
      <c r="A2550" s="14" t="s">
        <v>60</v>
      </c>
      <c r="B2550" s="13">
        <v>2</v>
      </c>
    </row>
    <row r="2551" spans="1:2" x14ac:dyDescent="0.3">
      <c r="A2551" s="15" t="s">
        <v>32</v>
      </c>
      <c r="B2551" s="13">
        <v>2</v>
      </c>
    </row>
    <row r="2552" spans="1:2" x14ac:dyDescent="0.3">
      <c r="A2552" s="12" t="s">
        <v>2994</v>
      </c>
      <c r="B2552" s="13">
        <v>1</v>
      </c>
    </row>
    <row r="2553" spans="1:2" x14ac:dyDescent="0.3">
      <c r="A2553" s="14" t="s">
        <v>60</v>
      </c>
      <c r="B2553" s="13">
        <v>1</v>
      </c>
    </row>
    <row r="2554" spans="1:2" x14ac:dyDescent="0.3">
      <c r="A2554" s="15" t="s">
        <v>32</v>
      </c>
      <c r="B2554" s="13">
        <v>1</v>
      </c>
    </row>
    <row r="2555" spans="1:2" x14ac:dyDescent="0.3">
      <c r="A2555" s="12" t="s">
        <v>2996</v>
      </c>
      <c r="B2555" s="13">
        <v>3</v>
      </c>
    </row>
    <row r="2556" spans="1:2" x14ac:dyDescent="0.3">
      <c r="A2556" s="14" t="s">
        <v>60</v>
      </c>
      <c r="B2556" s="13">
        <v>3</v>
      </c>
    </row>
    <row r="2557" spans="1:2" x14ac:dyDescent="0.3">
      <c r="A2557" s="15" t="s">
        <v>32</v>
      </c>
      <c r="B2557" s="13">
        <v>3</v>
      </c>
    </row>
    <row r="2558" spans="1:2" x14ac:dyDescent="0.3">
      <c r="A2558" s="12" t="s">
        <v>2710</v>
      </c>
      <c r="B2558" s="13">
        <v>2</v>
      </c>
    </row>
    <row r="2559" spans="1:2" x14ac:dyDescent="0.3">
      <c r="A2559" s="14" t="s">
        <v>60</v>
      </c>
      <c r="B2559" s="13">
        <v>2</v>
      </c>
    </row>
    <row r="2560" spans="1:2" x14ac:dyDescent="0.3">
      <c r="A2560" s="15" t="s">
        <v>32</v>
      </c>
      <c r="B2560" s="13">
        <v>2</v>
      </c>
    </row>
    <row r="2561" spans="1:2" x14ac:dyDescent="0.3">
      <c r="A2561" s="12" t="s">
        <v>562</v>
      </c>
      <c r="B2561" s="13">
        <v>1</v>
      </c>
    </row>
    <row r="2562" spans="1:2" x14ac:dyDescent="0.3">
      <c r="A2562" s="14" t="s">
        <v>33</v>
      </c>
      <c r="B2562" s="13">
        <v>1</v>
      </c>
    </row>
    <row r="2563" spans="1:2" x14ac:dyDescent="0.3">
      <c r="A2563" s="15" t="s">
        <v>32</v>
      </c>
      <c r="B2563" s="13">
        <v>1</v>
      </c>
    </row>
    <row r="2564" spans="1:2" x14ac:dyDescent="0.3">
      <c r="A2564" s="12" t="s">
        <v>720</v>
      </c>
      <c r="B2564" s="13">
        <v>1</v>
      </c>
    </row>
    <row r="2565" spans="1:2" x14ac:dyDescent="0.3">
      <c r="A2565" s="14" t="s">
        <v>52</v>
      </c>
      <c r="B2565" s="13">
        <v>1</v>
      </c>
    </row>
    <row r="2566" spans="1:2" x14ac:dyDescent="0.3">
      <c r="A2566" s="15" t="s">
        <v>32</v>
      </c>
      <c r="B2566" s="13">
        <v>1</v>
      </c>
    </row>
    <row r="2567" spans="1:2" x14ac:dyDescent="0.3">
      <c r="A2567" s="12" t="s">
        <v>1387</v>
      </c>
      <c r="B2567" s="13">
        <v>1</v>
      </c>
    </row>
    <row r="2568" spans="1:2" x14ac:dyDescent="0.3">
      <c r="A2568" s="14" t="s">
        <v>33</v>
      </c>
      <c r="B2568" s="13">
        <v>1</v>
      </c>
    </row>
    <row r="2569" spans="1:2" x14ac:dyDescent="0.3">
      <c r="A2569" s="15" t="s">
        <v>32</v>
      </c>
      <c r="B2569" s="13">
        <v>1</v>
      </c>
    </row>
    <row r="2570" spans="1:2" x14ac:dyDescent="0.3">
      <c r="A2570" s="12" t="s">
        <v>1787</v>
      </c>
      <c r="B2570" s="13">
        <v>2</v>
      </c>
    </row>
    <row r="2571" spans="1:2" x14ac:dyDescent="0.3">
      <c r="A2571" s="14" t="s">
        <v>60</v>
      </c>
      <c r="B2571" s="13">
        <v>2</v>
      </c>
    </row>
    <row r="2572" spans="1:2" x14ac:dyDescent="0.3">
      <c r="A2572" s="15" t="s">
        <v>32</v>
      </c>
      <c r="B2572" s="13">
        <v>2</v>
      </c>
    </row>
    <row r="2573" spans="1:2" x14ac:dyDescent="0.3">
      <c r="A2573" s="12" t="s">
        <v>905</v>
      </c>
      <c r="B2573" s="13">
        <v>3</v>
      </c>
    </row>
    <row r="2574" spans="1:2" x14ac:dyDescent="0.3">
      <c r="A2574" s="14" t="s">
        <v>33</v>
      </c>
      <c r="B2574" s="13">
        <v>3</v>
      </c>
    </row>
    <row r="2575" spans="1:2" x14ac:dyDescent="0.3">
      <c r="A2575" s="15" t="s">
        <v>32</v>
      </c>
      <c r="B2575" s="13">
        <v>3</v>
      </c>
    </row>
    <row r="2576" spans="1:2" x14ac:dyDescent="0.3">
      <c r="A2576" s="12" t="s">
        <v>2034</v>
      </c>
      <c r="B2576" s="13">
        <v>2</v>
      </c>
    </row>
    <row r="2577" spans="1:2" x14ac:dyDescent="0.3">
      <c r="A2577" s="14" t="s">
        <v>135</v>
      </c>
      <c r="B2577" s="13">
        <v>2</v>
      </c>
    </row>
    <row r="2578" spans="1:2" x14ac:dyDescent="0.3">
      <c r="A2578" s="15" t="s">
        <v>32</v>
      </c>
      <c r="B2578" s="13">
        <v>2</v>
      </c>
    </row>
    <row r="2579" spans="1:2" x14ac:dyDescent="0.3">
      <c r="A2579" s="12" t="s">
        <v>234</v>
      </c>
      <c r="B2579" s="13">
        <v>2</v>
      </c>
    </row>
    <row r="2580" spans="1:2" x14ac:dyDescent="0.3">
      <c r="A2580" s="14" t="s">
        <v>52</v>
      </c>
      <c r="B2580" s="13">
        <v>2</v>
      </c>
    </row>
    <row r="2581" spans="1:2" x14ac:dyDescent="0.3">
      <c r="A2581" s="15" t="s">
        <v>32</v>
      </c>
      <c r="B2581" s="13">
        <v>2</v>
      </c>
    </row>
    <row r="2582" spans="1:2" x14ac:dyDescent="0.3">
      <c r="A2582" s="12" t="s">
        <v>2047</v>
      </c>
      <c r="B2582" s="13">
        <v>1</v>
      </c>
    </row>
    <row r="2583" spans="1:2" x14ac:dyDescent="0.3">
      <c r="A2583" s="14" t="s">
        <v>135</v>
      </c>
      <c r="B2583" s="13">
        <v>1</v>
      </c>
    </row>
    <row r="2584" spans="1:2" x14ac:dyDescent="0.3">
      <c r="A2584" s="15" t="s">
        <v>32</v>
      </c>
      <c r="B2584" s="13">
        <v>1</v>
      </c>
    </row>
    <row r="2585" spans="1:2" x14ac:dyDescent="0.3">
      <c r="A2585" s="12" t="s">
        <v>1095</v>
      </c>
      <c r="B2585" s="13">
        <v>1</v>
      </c>
    </row>
    <row r="2586" spans="1:2" x14ac:dyDescent="0.3">
      <c r="A2586" s="14" t="s">
        <v>52</v>
      </c>
      <c r="B2586" s="13">
        <v>1</v>
      </c>
    </row>
    <row r="2587" spans="1:2" x14ac:dyDescent="0.3">
      <c r="A2587" s="15" t="s">
        <v>32</v>
      </c>
      <c r="B2587" s="13">
        <v>1</v>
      </c>
    </row>
    <row r="2588" spans="1:2" x14ac:dyDescent="0.3">
      <c r="A2588" s="12" t="s">
        <v>1390</v>
      </c>
      <c r="B2588" s="13">
        <v>2</v>
      </c>
    </row>
    <row r="2589" spans="1:2" x14ac:dyDescent="0.3">
      <c r="A2589" s="14" t="s">
        <v>33</v>
      </c>
      <c r="B2589" s="13">
        <v>2</v>
      </c>
    </row>
    <row r="2590" spans="1:2" x14ac:dyDescent="0.3">
      <c r="A2590" s="15" t="s">
        <v>32</v>
      </c>
      <c r="B2590" s="13">
        <v>2</v>
      </c>
    </row>
    <row r="2591" spans="1:2" x14ac:dyDescent="0.3">
      <c r="A2591" s="12" t="s">
        <v>1510</v>
      </c>
      <c r="B2591" s="13">
        <v>2</v>
      </c>
    </row>
    <row r="2592" spans="1:2" x14ac:dyDescent="0.3">
      <c r="A2592" s="14" t="s">
        <v>52</v>
      </c>
      <c r="B2592" s="13">
        <v>2</v>
      </c>
    </row>
    <row r="2593" spans="1:2" x14ac:dyDescent="0.3">
      <c r="A2593" s="15" t="s">
        <v>32</v>
      </c>
      <c r="B2593" s="13">
        <v>2</v>
      </c>
    </row>
    <row r="2594" spans="1:2" x14ac:dyDescent="0.3">
      <c r="A2594" s="12" t="s">
        <v>1512</v>
      </c>
      <c r="B2594" s="13">
        <v>2</v>
      </c>
    </row>
    <row r="2595" spans="1:2" x14ac:dyDescent="0.3">
      <c r="A2595" s="14" t="s">
        <v>52</v>
      </c>
      <c r="B2595" s="13">
        <v>2</v>
      </c>
    </row>
    <row r="2596" spans="1:2" x14ac:dyDescent="0.3">
      <c r="A2596" s="15" t="s">
        <v>32</v>
      </c>
      <c r="B2596" s="13">
        <v>2</v>
      </c>
    </row>
    <row r="2597" spans="1:2" x14ac:dyDescent="0.3">
      <c r="A2597" s="12" t="s">
        <v>2066</v>
      </c>
      <c r="B2597" s="13">
        <v>1</v>
      </c>
    </row>
    <row r="2598" spans="1:2" x14ac:dyDescent="0.3">
      <c r="A2598" s="14" t="s">
        <v>60</v>
      </c>
      <c r="B2598" s="13">
        <v>1</v>
      </c>
    </row>
    <row r="2599" spans="1:2" x14ac:dyDescent="0.3">
      <c r="A2599" s="15" t="s">
        <v>32</v>
      </c>
      <c r="B2599" s="13">
        <v>1</v>
      </c>
    </row>
    <row r="2600" spans="1:2" x14ac:dyDescent="0.3">
      <c r="A2600" s="12" t="s">
        <v>960</v>
      </c>
      <c r="B2600" s="13">
        <v>1</v>
      </c>
    </row>
    <row r="2601" spans="1:2" x14ac:dyDescent="0.3">
      <c r="A2601" s="14" t="s">
        <v>33</v>
      </c>
      <c r="B2601" s="13">
        <v>1</v>
      </c>
    </row>
    <row r="2602" spans="1:2" x14ac:dyDescent="0.3">
      <c r="A2602" s="15" t="s">
        <v>32</v>
      </c>
      <c r="B2602" s="13">
        <v>1</v>
      </c>
    </row>
    <row r="2603" spans="1:2" x14ac:dyDescent="0.3">
      <c r="A2603" s="12" t="s">
        <v>1026</v>
      </c>
      <c r="B2603" s="13">
        <v>3</v>
      </c>
    </row>
    <row r="2604" spans="1:2" x14ac:dyDescent="0.3">
      <c r="A2604" s="14" t="s">
        <v>52</v>
      </c>
      <c r="B2604" s="13">
        <v>3</v>
      </c>
    </row>
    <row r="2605" spans="1:2" x14ac:dyDescent="0.3">
      <c r="A2605" s="15" t="s">
        <v>32</v>
      </c>
      <c r="B2605" s="13">
        <v>3</v>
      </c>
    </row>
    <row r="2606" spans="1:2" x14ac:dyDescent="0.3">
      <c r="A2606" s="12" t="s">
        <v>2388</v>
      </c>
      <c r="B2606" s="13">
        <v>4</v>
      </c>
    </row>
    <row r="2607" spans="1:2" x14ac:dyDescent="0.3">
      <c r="A2607" s="14" t="s">
        <v>52</v>
      </c>
      <c r="B2607" s="13">
        <v>4</v>
      </c>
    </row>
    <row r="2608" spans="1:2" x14ac:dyDescent="0.3">
      <c r="A2608" s="15" t="s">
        <v>32</v>
      </c>
      <c r="B2608" s="13">
        <v>4</v>
      </c>
    </row>
    <row r="2609" spans="1:2" x14ac:dyDescent="0.3">
      <c r="A2609" s="12" t="s">
        <v>913</v>
      </c>
      <c r="B2609" s="13">
        <v>1</v>
      </c>
    </row>
    <row r="2610" spans="1:2" x14ac:dyDescent="0.3">
      <c r="A2610" s="14" t="s">
        <v>33</v>
      </c>
      <c r="B2610" s="13">
        <v>1</v>
      </c>
    </row>
    <row r="2611" spans="1:2" x14ac:dyDescent="0.3">
      <c r="A2611" s="15" t="s">
        <v>32</v>
      </c>
      <c r="B2611" s="13">
        <v>1</v>
      </c>
    </row>
    <row r="2612" spans="1:2" x14ac:dyDescent="0.3">
      <c r="A2612" s="12" t="s">
        <v>407</v>
      </c>
      <c r="B2612" s="13">
        <v>2</v>
      </c>
    </row>
    <row r="2613" spans="1:2" x14ac:dyDescent="0.3">
      <c r="A2613" s="14" t="s">
        <v>60</v>
      </c>
      <c r="B2613" s="13">
        <v>2</v>
      </c>
    </row>
    <row r="2614" spans="1:2" x14ac:dyDescent="0.3">
      <c r="A2614" s="15" t="s">
        <v>32</v>
      </c>
      <c r="B2614" s="13">
        <v>2</v>
      </c>
    </row>
    <row r="2615" spans="1:2" x14ac:dyDescent="0.3">
      <c r="A2615" s="12" t="s">
        <v>1132</v>
      </c>
      <c r="B2615" s="13">
        <v>2</v>
      </c>
    </row>
    <row r="2616" spans="1:2" x14ac:dyDescent="0.3">
      <c r="A2616" s="14" t="s">
        <v>52</v>
      </c>
      <c r="B2616" s="13">
        <v>2</v>
      </c>
    </row>
    <row r="2617" spans="1:2" x14ac:dyDescent="0.3">
      <c r="A2617" s="15" t="s">
        <v>32</v>
      </c>
      <c r="B2617" s="13">
        <v>2</v>
      </c>
    </row>
    <row r="2618" spans="1:2" x14ac:dyDescent="0.3">
      <c r="A2618" s="12" t="s">
        <v>1596</v>
      </c>
      <c r="B2618" s="13">
        <v>1</v>
      </c>
    </row>
    <row r="2619" spans="1:2" x14ac:dyDescent="0.3">
      <c r="A2619" s="14" t="s">
        <v>52</v>
      </c>
      <c r="B2619" s="13">
        <v>1</v>
      </c>
    </row>
    <row r="2620" spans="1:2" x14ac:dyDescent="0.3">
      <c r="A2620" s="15" t="s">
        <v>32</v>
      </c>
      <c r="B2620" s="13">
        <v>1</v>
      </c>
    </row>
    <row r="2621" spans="1:2" x14ac:dyDescent="0.3">
      <c r="A2621" s="12" t="s">
        <v>1917</v>
      </c>
      <c r="B2621" s="13">
        <v>2</v>
      </c>
    </row>
    <row r="2622" spans="1:2" x14ac:dyDescent="0.3">
      <c r="A2622" s="14" t="s">
        <v>52</v>
      </c>
      <c r="B2622" s="13">
        <v>2</v>
      </c>
    </row>
    <row r="2623" spans="1:2" x14ac:dyDescent="0.3">
      <c r="A2623" s="15" t="s">
        <v>32</v>
      </c>
      <c r="B2623" s="13">
        <v>2</v>
      </c>
    </row>
    <row r="2624" spans="1:2" x14ac:dyDescent="0.3">
      <c r="A2624" s="12" t="s">
        <v>697</v>
      </c>
      <c r="B2624" s="13">
        <v>1</v>
      </c>
    </row>
    <row r="2625" spans="1:2" x14ac:dyDescent="0.3">
      <c r="A2625" s="14" t="s">
        <v>60</v>
      </c>
      <c r="B2625" s="13">
        <v>1</v>
      </c>
    </row>
    <row r="2626" spans="1:2" x14ac:dyDescent="0.3">
      <c r="A2626" s="15" t="s">
        <v>32</v>
      </c>
      <c r="B2626" s="13">
        <v>1</v>
      </c>
    </row>
    <row r="2627" spans="1:2" x14ac:dyDescent="0.3">
      <c r="A2627" s="12" t="s">
        <v>1020</v>
      </c>
      <c r="B2627" s="13">
        <v>3</v>
      </c>
    </row>
    <row r="2628" spans="1:2" x14ac:dyDescent="0.3">
      <c r="A2628" s="14" t="s">
        <v>52</v>
      </c>
      <c r="B2628" s="13">
        <v>1</v>
      </c>
    </row>
    <row r="2629" spans="1:2" x14ac:dyDescent="0.3">
      <c r="A2629" s="15" t="s">
        <v>32</v>
      </c>
      <c r="B2629" s="13">
        <v>1</v>
      </c>
    </row>
    <row r="2630" spans="1:2" x14ac:dyDescent="0.3">
      <c r="A2630" s="14" t="s">
        <v>135</v>
      </c>
      <c r="B2630" s="13">
        <v>2</v>
      </c>
    </row>
    <row r="2631" spans="1:2" x14ac:dyDescent="0.3">
      <c r="A2631" s="15" t="s">
        <v>32</v>
      </c>
      <c r="B2631" s="13">
        <v>2</v>
      </c>
    </row>
    <row r="2632" spans="1:2" x14ac:dyDescent="0.3">
      <c r="A2632" s="12" t="s">
        <v>2551</v>
      </c>
      <c r="B2632" s="13">
        <v>1</v>
      </c>
    </row>
    <row r="2633" spans="1:2" x14ac:dyDescent="0.3">
      <c r="A2633" s="14" t="s">
        <v>135</v>
      </c>
      <c r="B2633" s="13">
        <v>1</v>
      </c>
    </row>
    <row r="2634" spans="1:2" x14ac:dyDescent="0.3">
      <c r="A2634" s="15" t="s">
        <v>32</v>
      </c>
      <c r="B2634" s="13">
        <v>1</v>
      </c>
    </row>
    <row r="2635" spans="1:2" x14ac:dyDescent="0.3">
      <c r="A2635" s="12" t="s">
        <v>2481</v>
      </c>
      <c r="B2635" s="13">
        <v>3</v>
      </c>
    </row>
    <row r="2636" spans="1:2" x14ac:dyDescent="0.3">
      <c r="A2636" s="14" t="s">
        <v>52</v>
      </c>
      <c r="B2636" s="13">
        <v>1</v>
      </c>
    </row>
    <row r="2637" spans="1:2" x14ac:dyDescent="0.3">
      <c r="A2637" s="15" t="s">
        <v>32</v>
      </c>
      <c r="B2637" s="13">
        <v>1</v>
      </c>
    </row>
    <row r="2638" spans="1:2" x14ac:dyDescent="0.3">
      <c r="A2638" s="14" t="s">
        <v>135</v>
      </c>
      <c r="B2638" s="13">
        <v>2</v>
      </c>
    </row>
    <row r="2639" spans="1:2" x14ac:dyDescent="0.3">
      <c r="A2639" s="15" t="s">
        <v>32</v>
      </c>
      <c r="B2639" s="13">
        <v>2</v>
      </c>
    </row>
    <row r="2640" spans="1:2" x14ac:dyDescent="0.3">
      <c r="A2640" s="12" t="s">
        <v>2119</v>
      </c>
      <c r="B2640" s="13">
        <v>1</v>
      </c>
    </row>
    <row r="2641" spans="1:2" x14ac:dyDescent="0.3">
      <c r="A2641" s="14" t="s">
        <v>135</v>
      </c>
      <c r="B2641" s="13">
        <v>1</v>
      </c>
    </row>
    <row r="2642" spans="1:2" x14ac:dyDescent="0.3">
      <c r="A2642" s="15" t="s">
        <v>32</v>
      </c>
      <c r="B2642" s="13">
        <v>1</v>
      </c>
    </row>
    <row r="2643" spans="1:2" x14ac:dyDescent="0.3">
      <c r="A2643" s="12" t="s">
        <v>2328</v>
      </c>
      <c r="B2643" s="13">
        <v>2</v>
      </c>
    </row>
    <row r="2644" spans="1:2" x14ac:dyDescent="0.3">
      <c r="A2644" s="14" t="s">
        <v>135</v>
      </c>
      <c r="B2644" s="13">
        <v>2</v>
      </c>
    </row>
    <row r="2645" spans="1:2" x14ac:dyDescent="0.3">
      <c r="A2645" s="15" t="s">
        <v>32</v>
      </c>
      <c r="B2645" s="13">
        <v>2</v>
      </c>
    </row>
    <row r="2646" spans="1:2" x14ac:dyDescent="0.3">
      <c r="A2646" s="12" t="s">
        <v>2375</v>
      </c>
      <c r="B2646" s="13">
        <v>1</v>
      </c>
    </row>
    <row r="2647" spans="1:2" x14ac:dyDescent="0.3">
      <c r="A2647" s="14" t="s">
        <v>135</v>
      </c>
      <c r="B2647" s="13">
        <v>1</v>
      </c>
    </row>
    <row r="2648" spans="1:2" x14ac:dyDescent="0.3">
      <c r="A2648" s="15" t="s">
        <v>32</v>
      </c>
      <c r="B2648" s="13">
        <v>1</v>
      </c>
    </row>
    <row r="2649" spans="1:2" x14ac:dyDescent="0.3">
      <c r="A2649" s="12" t="s">
        <v>2377</v>
      </c>
      <c r="B2649" s="13">
        <v>1</v>
      </c>
    </row>
    <row r="2650" spans="1:2" x14ac:dyDescent="0.3">
      <c r="A2650" s="14" t="s">
        <v>135</v>
      </c>
      <c r="B2650" s="13">
        <v>1</v>
      </c>
    </row>
    <row r="2651" spans="1:2" x14ac:dyDescent="0.3">
      <c r="A2651" s="15" t="s">
        <v>32</v>
      </c>
      <c r="B2651" s="13">
        <v>1</v>
      </c>
    </row>
    <row r="2652" spans="1:2" x14ac:dyDescent="0.3">
      <c r="A2652" s="12" t="s">
        <v>844</v>
      </c>
      <c r="B2652" s="13">
        <v>1</v>
      </c>
    </row>
    <row r="2653" spans="1:2" x14ac:dyDescent="0.3">
      <c r="A2653" s="14" t="s">
        <v>52</v>
      </c>
      <c r="B2653" s="13">
        <v>1</v>
      </c>
    </row>
    <row r="2654" spans="1:2" x14ac:dyDescent="0.3">
      <c r="A2654" s="15" t="s">
        <v>32</v>
      </c>
      <c r="B2654" s="13">
        <v>1</v>
      </c>
    </row>
    <row r="2655" spans="1:2" x14ac:dyDescent="0.3">
      <c r="A2655" s="12" t="s">
        <v>691</v>
      </c>
      <c r="B2655" s="13">
        <v>1</v>
      </c>
    </row>
    <row r="2656" spans="1:2" x14ac:dyDescent="0.3">
      <c r="A2656" s="14" t="s">
        <v>52</v>
      </c>
      <c r="B2656" s="13">
        <v>1</v>
      </c>
    </row>
    <row r="2657" spans="1:2" x14ac:dyDescent="0.3">
      <c r="A2657" s="15" t="s">
        <v>32</v>
      </c>
      <c r="B2657" s="13">
        <v>1</v>
      </c>
    </row>
    <row r="2658" spans="1:2" x14ac:dyDescent="0.3">
      <c r="A2658" s="12" t="s">
        <v>2553</v>
      </c>
      <c r="B2658" s="13">
        <v>3</v>
      </c>
    </row>
    <row r="2659" spans="1:2" x14ac:dyDescent="0.3">
      <c r="A2659" s="14" t="s">
        <v>33</v>
      </c>
      <c r="B2659" s="13">
        <v>3</v>
      </c>
    </row>
    <row r="2660" spans="1:2" x14ac:dyDescent="0.3">
      <c r="A2660" s="15" t="s">
        <v>32</v>
      </c>
      <c r="B2660" s="13">
        <v>3</v>
      </c>
    </row>
    <row r="2661" spans="1:2" x14ac:dyDescent="0.3">
      <c r="A2661" s="12" t="s">
        <v>1156</v>
      </c>
      <c r="B2661" s="13">
        <v>2</v>
      </c>
    </row>
    <row r="2662" spans="1:2" x14ac:dyDescent="0.3">
      <c r="A2662" s="14" t="s">
        <v>33</v>
      </c>
      <c r="B2662" s="13">
        <v>2</v>
      </c>
    </row>
    <row r="2663" spans="1:2" x14ac:dyDescent="0.3">
      <c r="A2663" s="15" t="s">
        <v>32</v>
      </c>
      <c r="B2663" s="13">
        <v>2</v>
      </c>
    </row>
    <row r="2664" spans="1:2" x14ac:dyDescent="0.3">
      <c r="A2664" s="12" t="s">
        <v>1607</v>
      </c>
      <c r="B2664" s="13">
        <v>3</v>
      </c>
    </row>
    <row r="2665" spans="1:2" x14ac:dyDescent="0.3">
      <c r="A2665" s="14" t="s">
        <v>52</v>
      </c>
      <c r="B2665" s="13">
        <v>3</v>
      </c>
    </row>
    <row r="2666" spans="1:2" x14ac:dyDescent="0.3">
      <c r="A2666" s="15" t="s">
        <v>32</v>
      </c>
      <c r="B2666" s="13">
        <v>3</v>
      </c>
    </row>
    <row r="2667" spans="1:2" x14ac:dyDescent="0.3">
      <c r="A2667" s="12" t="s">
        <v>699</v>
      </c>
      <c r="B2667" s="13">
        <v>1</v>
      </c>
    </row>
    <row r="2668" spans="1:2" x14ac:dyDescent="0.3">
      <c r="A2668" s="14" t="s">
        <v>60</v>
      </c>
      <c r="B2668" s="13">
        <v>1</v>
      </c>
    </row>
    <row r="2669" spans="1:2" x14ac:dyDescent="0.3">
      <c r="A2669" s="15" t="s">
        <v>32</v>
      </c>
      <c r="B2669" s="13">
        <v>1</v>
      </c>
    </row>
    <row r="2670" spans="1:2" x14ac:dyDescent="0.3">
      <c r="A2670" s="12" t="s">
        <v>1657</v>
      </c>
      <c r="B2670" s="13">
        <v>3</v>
      </c>
    </row>
    <row r="2671" spans="1:2" x14ac:dyDescent="0.3">
      <c r="A2671" s="14" t="s">
        <v>60</v>
      </c>
      <c r="B2671" s="13">
        <v>2</v>
      </c>
    </row>
    <row r="2672" spans="1:2" x14ac:dyDescent="0.3">
      <c r="A2672" s="15" t="s">
        <v>32</v>
      </c>
      <c r="B2672" s="13">
        <v>2</v>
      </c>
    </row>
    <row r="2673" spans="1:2" x14ac:dyDescent="0.3">
      <c r="A2673" s="14" t="s">
        <v>135</v>
      </c>
      <c r="B2673" s="13">
        <v>1</v>
      </c>
    </row>
    <row r="2674" spans="1:2" x14ac:dyDescent="0.3">
      <c r="A2674" s="15" t="s">
        <v>32</v>
      </c>
      <c r="B2674" s="13">
        <v>1</v>
      </c>
    </row>
    <row r="2675" spans="1:2" x14ac:dyDescent="0.3">
      <c r="A2675" s="12" t="s">
        <v>1516</v>
      </c>
      <c r="B2675" s="13">
        <v>1</v>
      </c>
    </row>
    <row r="2676" spans="1:2" x14ac:dyDescent="0.3">
      <c r="A2676" s="14" t="s">
        <v>52</v>
      </c>
      <c r="B2676" s="13">
        <v>1</v>
      </c>
    </row>
    <row r="2677" spans="1:2" x14ac:dyDescent="0.3">
      <c r="A2677" s="15" t="s">
        <v>32</v>
      </c>
      <c r="B2677" s="13">
        <v>1</v>
      </c>
    </row>
    <row r="2678" spans="1:2" x14ac:dyDescent="0.3">
      <c r="A2678" s="12" t="s">
        <v>2076</v>
      </c>
      <c r="B2678" s="13">
        <v>1</v>
      </c>
    </row>
    <row r="2679" spans="1:2" x14ac:dyDescent="0.3">
      <c r="A2679" s="14" t="s">
        <v>52</v>
      </c>
      <c r="B2679" s="13">
        <v>1</v>
      </c>
    </row>
    <row r="2680" spans="1:2" x14ac:dyDescent="0.3">
      <c r="A2680" s="15" t="s">
        <v>32</v>
      </c>
      <c r="B2680" s="13">
        <v>1</v>
      </c>
    </row>
    <row r="2681" spans="1:2" x14ac:dyDescent="0.3">
      <c r="A2681" s="12" t="s">
        <v>230</v>
      </c>
      <c r="B2681" s="13">
        <v>1</v>
      </c>
    </row>
    <row r="2682" spans="1:2" x14ac:dyDescent="0.3">
      <c r="A2682" s="14" t="s">
        <v>52</v>
      </c>
      <c r="B2682" s="13">
        <v>1</v>
      </c>
    </row>
    <row r="2683" spans="1:2" x14ac:dyDescent="0.3">
      <c r="A2683" s="15" t="s">
        <v>32</v>
      </c>
      <c r="B2683" s="13">
        <v>1</v>
      </c>
    </row>
    <row r="2684" spans="1:2" x14ac:dyDescent="0.3">
      <c r="A2684" s="12" t="s">
        <v>2390</v>
      </c>
      <c r="B2684" s="13">
        <v>1</v>
      </c>
    </row>
    <row r="2685" spans="1:2" x14ac:dyDescent="0.3">
      <c r="A2685" s="14" t="s">
        <v>52</v>
      </c>
      <c r="B2685" s="13">
        <v>1</v>
      </c>
    </row>
    <row r="2686" spans="1:2" x14ac:dyDescent="0.3">
      <c r="A2686" s="15" t="s">
        <v>32</v>
      </c>
      <c r="B2686" s="13">
        <v>1</v>
      </c>
    </row>
    <row r="2687" spans="1:2" x14ac:dyDescent="0.3">
      <c r="A2687" s="12" t="s">
        <v>1159</v>
      </c>
      <c r="B2687" s="13">
        <v>1</v>
      </c>
    </row>
    <row r="2688" spans="1:2" x14ac:dyDescent="0.3">
      <c r="A2688" s="14" t="s">
        <v>33</v>
      </c>
      <c r="B2688" s="13">
        <v>1</v>
      </c>
    </row>
    <row r="2689" spans="1:2" x14ac:dyDescent="0.3">
      <c r="A2689" s="15" t="s">
        <v>32</v>
      </c>
      <c r="B2689" s="13">
        <v>1</v>
      </c>
    </row>
    <row r="2690" spans="1:2" x14ac:dyDescent="0.3">
      <c r="A2690" s="12" t="s">
        <v>1215</v>
      </c>
      <c r="B2690" s="13">
        <v>2</v>
      </c>
    </row>
    <row r="2691" spans="1:2" x14ac:dyDescent="0.3">
      <c r="A2691" s="14" t="s">
        <v>33</v>
      </c>
      <c r="B2691" s="13">
        <v>2</v>
      </c>
    </row>
    <row r="2692" spans="1:2" x14ac:dyDescent="0.3">
      <c r="A2692" s="15" t="s">
        <v>32</v>
      </c>
      <c r="B2692" s="13">
        <v>2</v>
      </c>
    </row>
    <row r="2693" spans="1:2" x14ac:dyDescent="0.3">
      <c r="A2693" s="12" t="s">
        <v>3057</v>
      </c>
      <c r="B2693" s="13">
        <v>1952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0A38-C22F-419C-ADBD-DEA7DB9A7968}">
  <dimension ref="A3:B8"/>
  <sheetViews>
    <sheetView workbookViewId="0">
      <selection activeCell="C22" sqref="C22"/>
    </sheetView>
  </sheetViews>
  <sheetFormatPr defaultRowHeight="13" x14ac:dyDescent="0.3"/>
  <cols>
    <col min="1" max="1" width="13.36328125" bestFit="1" customWidth="1"/>
    <col min="2" max="2" width="12.7265625" bestFit="1" customWidth="1"/>
  </cols>
  <sheetData>
    <row r="3" spans="1:2" x14ac:dyDescent="0.3">
      <c r="A3" s="11" t="s">
        <v>3056</v>
      </c>
      <c r="B3" t="s">
        <v>3058</v>
      </c>
    </row>
    <row r="4" spans="1:2" x14ac:dyDescent="0.3">
      <c r="A4" s="12" t="s">
        <v>60</v>
      </c>
      <c r="B4" s="13">
        <v>448284.7</v>
      </c>
    </row>
    <row r="5" spans="1:2" x14ac:dyDescent="0.3">
      <c r="A5" s="12" t="s">
        <v>52</v>
      </c>
      <c r="B5" s="13">
        <v>592171.48999999964</v>
      </c>
    </row>
    <row r="6" spans="1:2" x14ac:dyDescent="0.3">
      <c r="A6" s="12" t="s">
        <v>135</v>
      </c>
      <c r="B6" s="13">
        <v>357105.12000000011</v>
      </c>
    </row>
    <row r="7" spans="1:2" x14ac:dyDescent="0.3">
      <c r="A7" s="12" t="s">
        <v>33</v>
      </c>
      <c r="B7" s="13">
        <v>526776.56999999995</v>
      </c>
    </row>
    <row r="8" spans="1:2" x14ac:dyDescent="0.3">
      <c r="A8" s="12" t="s">
        <v>3057</v>
      </c>
      <c r="B8" s="13">
        <v>1924337.88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275C8-4A22-41C8-A888-F224393B2FAD}">
  <dimension ref="A3:B10"/>
  <sheetViews>
    <sheetView tabSelected="1" topLeftCell="A2" workbookViewId="0">
      <selection activeCell="B23" sqref="B23"/>
    </sheetView>
  </sheetViews>
  <sheetFormatPr defaultRowHeight="13" x14ac:dyDescent="0.3"/>
  <cols>
    <col min="1" max="1" width="13.36328125" bestFit="1" customWidth="1"/>
    <col min="2" max="2" width="20.26953125" bestFit="1" customWidth="1"/>
  </cols>
  <sheetData>
    <row r="3" spans="1:2" x14ac:dyDescent="0.3">
      <c r="A3" s="11" t="s">
        <v>3056</v>
      </c>
      <c r="B3" t="s">
        <v>3061</v>
      </c>
    </row>
    <row r="4" spans="1:2" x14ac:dyDescent="0.3">
      <c r="A4" s="12" t="s">
        <v>46</v>
      </c>
      <c r="B4" s="13">
        <v>5112.6399999999858</v>
      </c>
    </row>
    <row r="5" spans="1:2" x14ac:dyDescent="0.3">
      <c r="A5" s="12" t="s">
        <v>1063</v>
      </c>
      <c r="B5" s="13">
        <v>2.99</v>
      </c>
    </row>
    <row r="6" spans="1:2" x14ac:dyDescent="0.3">
      <c r="A6" s="12" t="s">
        <v>24</v>
      </c>
      <c r="B6" s="13">
        <v>5209.5499999999838</v>
      </c>
    </row>
    <row r="7" spans="1:2" x14ac:dyDescent="0.3">
      <c r="A7" s="12" t="s">
        <v>105</v>
      </c>
      <c r="B7" s="13">
        <v>5505.0299999999888</v>
      </c>
    </row>
    <row r="8" spans="1:2" x14ac:dyDescent="0.3">
      <c r="A8" s="12" t="s">
        <v>55</v>
      </c>
      <c r="B8" s="13">
        <v>4772.5499999999893</v>
      </c>
    </row>
    <row r="9" spans="1:2" x14ac:dyDescent="0.3">
      <c r="A9" s="12" t="s">
        <v>36</v>
      </c>
      <c r="B9" s="13">
        <v>4711.0699999999915</v>
      </c>
    </row>
    <row r="10" spans="1:2" x14ac:dyDescent="0.3">
      <c r="A10" s="12" t="s">
        <v>3057</v>
      </c>
      <c r="B10" s="13">
        <v>25313.82999999994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958"/>
  <sheetViews>
    <sheetView zoomScale="92" zoomScaleNormal="92" workbookViewId="0">
      <pane xSplit="1" ySplit="1" topLeftCell="X1930" activePane="bottomRight" state="frozen"/>
      <selection pane="topRight" activeCell="B1" sqref="B1"/>
      <selection pane="bottomLeft" activeCell="A2" sqref="A2"/>
      <selection pane="bottomRight" activeCell="AA1943" sqref="A1:AD1953"/>
    </sheetView>
  </sheetViews>
  <sheetFormatPr defaultRowHeight="13" x14ac:dyDescent="0.3"/>
  <cols>
    <col min="1" max="1" width="11.6328125" customWidth="1"/>
    <col min="2" max="2" width="12.54296875" bestFit="1" customWidth="1"/>
    <col min="3" max="3" width="8.453125" style="8" bestFit="1" customWidth="1"/>
    <col min="4" max="4" width="8.7265625" style="5"/>
    <col min="5" max="5" width="12.81640625" style="5" bestFit="1" customWidth="1"/>
    <col min="6" max="6" width="11.453125" bestFit="1" customWidth="1"/>
    <col min="7" max="7" width="26.453125" bestFit="1" customWidth="1"/>
    <col min="8" max="8" width="13.54296875" bestFit="1" customWidth="1"/>
    <col min="9" max="9" width="17.54296875" bestFit="1" customWidth="1"/>
    <col min="10" max="10" width="16" bestFit="1" customWidth="1"/>
    <col min="11" max="11" width="29.26953125" bestFit="1" customWidth="1"/>
    <col min="12" max="12" width="16.26953125" bestFit="1" customWidth="1"/>
    <col min="13" max="13" width="92.26953125" bestFit="1" customWidth="1"/>
    <col min="14" max="14" width="19.1796875" bestFit="1" customWidth="1"/>
    <col min="15" max="15" width="19.1796875" customWidth="1"/>
    <col min="16" max="16" width="7.26953125" bestFit="1" customWidth="1"/>
    <col min="17" max="17" width="17.54296875" bestFit="1" customWidth="1"/>
    <col min="18" max="18" width="19.54296875" bestFit="1" customWidth="1"/>
    <col min="19" max="19" width="11.54296875" bestFit="1" customWidth="1"/>
    <col min="20" max="20" width="20.54296875" style="1" bestFit="1" customWidth="1"/>
    <col min="21" max="21" width="18.7265625" style="1" customWidth="1"/>
    <col min="22" max="22" width="12.54296875" style="5" customWidth="1"/>
    <col min="23" max="23" width="19.26953125" customWidth="1"/>
    <col min="24" max="24" width="11.81640625" style="5" customWidth="1"/>
    <col min="26" max="26" width="21.453125" customWidth="1"/>
    <col min="27" max="27" width="54.1796875" bestFit="1" customWidth="1"/>
    <col min="28" max="28" width="24.453125" customWidth="1"/>
    <col min="29" max="29" width="37.26953125" customWidth="1"/>
    <col min="32" max="32" width="37.1796875" bestFit="1" customWidth="1"/>
    <col min="33" max="33" width="37.1796875" customWidth="1"/>
    <col min="34" max="34" width="11.08984375" customWidth="1"/>
  </cols>
  <sheetData>
    <row r="1" spans="1:34" x14ac:dyDescent="0.3">
      <c r="A1" s="3" t="s">
        <v>3060</v>
      </c>
      <c r="B1" s="3" t="s">
        <v>0</v>
      </c>
      <c r="C1" s="7" t="s">
        <v>1</v>
      </c>
      <c r="D1" s="4" t="s">
        <v>2</v>
      </c>
      <c r="E1" s="4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2" t="s">
        <v>18</v>
      </c>
      <c r="U1" s="2" t="s">
        <v>19</v>
      </c>
      <c r="V1" s="4" t="s">
        <v>20</v>
      </c>
      <c r="W1" s="3" t="s">
        <v>21</v>
      </c>
      <c r="X1" s="4" t="s">
        <v>22</v>
      </c>
      <c r="Y1" s="3" t="s">
        <v>23</v>
      </c>
      <c r="Z1" s="3" t="s">
        <v>3030</v>
      </c>
      <c r="AA1" s="3" t="s">
        <v>3032</v>
      </c>
      <c r="AB1" s="3" t="s">
        <v>3033</v>
      </c>
      <c r="AC1" s="3" t="s">
        <v>3034</v>
      </c>
      <c r="AD1" s="3" t="s">
        <v>3055</v>
      </c>
      <c r="AF1" s="10" t="s">
        <v>3040</v>
      </c>
      <c r="AG1" s="10"/>
    </row>
    <row r="2" spans="1:34" ht="12.75" customHeight="1" x14ac:dyDescent="0.3">
      <c r="A2" s="3">
        <v>20847</v>
      </c>
      <c r="B2" s="3" t="s">
        <v>24</v>
      </c>
      <c r="C2" s="7">
        <v>0.01</v>
      </c>
      <c r="D2" s="4">
        <v>2.84</v>
      </c>
      <c r="E2" s="4">
        <v>0.93</v>
      </c>
      <c r="F2" s="3">
        <v>3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6" t="s">
        <v>31</v>
      </c>
      <c r="N2" s="3">
        <v>0.54</v>
      </c>
      <c r="O2" s="3" t="s">
        <v>32</v>
      </c>
      <c r="P2" s="3" t="s">
        <v>33</v>
      </c>
      <c r="Q2" s="3" t="s">
        <v>34</v>
      </c>
      <c r="R2" s="3" t="s">
        <v>35</v>
      </c>
      <c r="S2" s="3">
        <v>98221</v>
      </c>
      <c r="T2" s="2">
        <v>42011</v>
      </c>
      <c r="U2" s="2">
        <v>42012</v>
      </c>
      <c r="V2" s="4">
        <v>4.5599999999999996</v>
      </c>
      <c r="W2" s="3">
        <v>4</v>
      </c>
      <c r="X2" s="4">
        <v>13.01</v>
      </c>
      <c r="Y2" s="3">
        <v>88522</v>
      </c>
      <c r="Z2" s="3" t="str">
        <f>IF(V2&gt;E1958, "High","Low")</f>
        <v>Low</v>
      </c>
      <c r="AA2" s="3" t="str">
        <f>IF(OR(C2 &gt; 0.2, N2 &lt; 0.25), "High Risk", "Low Risk")</f>
        <v>Low Risk</v>
      </c>
      <c r="AB2" s="3" t="str">
        <f>IF(NOT(C2 &gt; 0), "No Discount", "Discount Applied")</f>
        <v>Discount Applied</v>
      </c>
      <c r="AC2" s="3" t="str">
        <f>IF(AND(V2 &gt; 100, OR(H2 = "Regular Air", H2 = "Express Air"), NOT(C2 &gt; 0)), "High Profit Non-Standard Shipping", "Other")</f>
        <v>Other</v>
      </c>
      <c r="AD2">
        <f>RANK(X2,$X$2:$X$1954,0)</f>
        <v>1883</v>
      </c>
    </row>
    <row r="3" spans="1:34" ht="12.75" customHeight="1" x14ac:dyDescent="0.35">
      <c r="A3" s="3">
        <v>20228</v>
      </c>
      <c r="B3" s="3" t="s">
        <v>36</v>
      </c>
      <c r="C3" s="7">
        <v>0.02</v>
      </c>
      <c r="D3" s="4">
        <v>500.98</v>
      </c>
      <c r="E3" s="4">
        <v>26</v>
      </c>
      <c r="F3" s="3">
        <v>5</v>
      </c>
      <c r="G3" s="3" t="s">
        <v>37</v>
      </c>
      <c r="H3" s="3" t="s">
        <v>38</v>
      </c>
      <c r="I3" s="3" t="s">
        <v>39</v>
      </c>
      <c r="J3" s="3" t="s">
        <v>40</v>
      </c>
      <c r="K3" s="3" t="s">
        <v>41</v>
      </c>
      <c r="L3" s="3" t="s">
        <v>42</v>
      </c>
      <c r="M3" s="3" t="s">
        <v>43</v>
      </c>
      <c r="N3" s="3">
        <v>0.6</v>
      </c>
      <c r="O3" s="3" t="s">
        <v>32</v>
      </c>
      <c r="P3" s="3" t="s">
        <v>33</v>
      </c>
      <c r="Q3" s="3" t="s">
        <v>44</v>
      </c>
      <c r="R3" s="3" t="s">
        <v>45</v>
      </c>
      <c r="S3" s="3">
        <v>91776</v>
      </c>
      <c r="T3" s="2">
        <v>42168</v>
      </c>
      <c r="U3" s="2">
        <v>42170</v>
      </c>
      <c r="V3" s="4">
        <v>4390.3665000000001</v>
      </c>
      <c r="W3" s="3">
        <v>12</v>
      </c>
      <c r="X3" s="4">
        <v>6362.85</v>
      </c>
      <c r="Y3" s="3">
        <v>90193</v>
      </c>
      <c r="Z3" s="3" t="str">
        <f>IF(V3&gt;E1959, "High","Low")</f>
        <v>High</v>
      </c>
      <c r="AA3" s="3" t="str">
        <f>IF(OR(C3 &gt; 0.2, N3 &lt; 0.25), "High Risk", "Low Risk")</f>
        <v>Low Risk</v>
      </c>
      <c r="AB3" s="3" t="str">
        <f>IF(NOT(C3 &gt; 0), "No Discount", "Discount Applied")</f>
        <v>Discount Applied</v>
      </c>
      <c r="AC3" s="3" t="str">
        <f>IF(AND(V3 &gt; 100, OR(H3 = "Regular Air", H3 = "Express Air"), NOT(C3 &gt; 0)), "High Profit Non-Standard Shipping", "Other")</f>
        <v>Other</v>
      </c>
      <c r="AD3">
        <f>RANK(X3,$X$2:$X$1954,0)</f>
        <v>66</v>
      </c>
      <c r="AF3" s="9" t="s">
        <v>3041</v>
      </c>
      <c r="AG3" s="9" t="s">
        <v>3047</v>
      </c>
      <c r="AH3" t="s">
        <v>3051</v>
      </c>
    </row>
    <row r="4" spans="1:34" ht="12.75" customHeight="1" x14ac:dyDescent="0.3">
      <c r="A4" s="3">
        <v>21776</v>
      </c>
      <c r="B4" s="3" t="s">
        <v>46</v>
      </c>
      <c r="C4" s="7">
        <v>0.06</v>
      </c>
      <c r="D4" s="4">
        <v>9.48</v>
      </c>
      <c r="E4" s="4">
        <v>7.29</v>
      </c>
      <c r="F4" s="3">
        <v>11</v>
      </c>
      <c r="G4" s="3" t="s">
        <v>47</v>
      </c>
      <c r="H4" s="3" t="s">
        <v>48</v>
      </c>
      <c r="I4" s="3" t="s">
        <v>39</v>
      </c>
      <c r="J4" s="3" t="s">
        <v>40</v>
      </c>
      <c r="K4" s="3" t="s">
        <v>49</v>
      </c>
      <c r="L4" s="3" t="s">
        <v>50</v>
      </c>
      <c r="M4" s="3" t="s">
        <v>51</v>
      </c>
      <c r="N4" s="3">
        <v>0.45</v>
      </c>
      <c r="O4" s="3" t="s">
        <v>32</v>
      </c>
      <c r="P4" s="3" t="s">
        <v>52</v>
      </c>
      <c r="Q4" s="3" t="s">
        <v>53</v>
      </c>
      <c r="R4" s="3" t="s">
        <v>54</v>
      </c>
      <c r="S4" s="3">
        <v>7203</v>
      </c>
      <c r="T4" s="2">
        <v>42050</v>
      </c>
      <c r="U4" s="2">
        <v>42052</v>
      </c>
      <c r="V4" s="4">
        <v>-53.809600000000003</v>
      </c>
      <c r="W4" s="3">
        <v>22</v>
      </c>
      <c r="X4" s="4">
        <v>211.15</v>
      </c>
      <c r="Y4" s="3">
        <v>90192</v>
      </c>
      <c r="Z4" s="3" t="str">
        <f>IF(V4&gt;E1960, "High","Low")</f>
        <v>Low</v>
      </c>
      <c r="AA4" s="3" t="str">
        <f>IF(OR(C4 &gt; 0.2, N4 &lt; 0.25), "High Risk", "Low Risk")</f>
        <v>Low Risk</v>
      </c>
      <c r="AB4" s="3" t="str">
        <f>IF(NOT(C4 &gt; 0), "No Discount", "Discount Applied")</f>
        <v>Discount Applied</v>
      </c>
      <c r="AC4" s="3" t="str">
        <f>IF(AND(V4 &gt; 100, OR(H4 = "Regular Air", H4 = "Express Air"), NOT(C4 &gt; 0)), "High Profit Non-Standard Shipping", "Other")</f>
        <v>Other</v>
      </c>
      <c r="AD4">
        <f>RANK(X4,$X$2:$X$1954,0)</f>
        <v>957</v>
      </c>
      <c r="AF4" t="s">
        <v>3041</v>
      </c>
      <c r="AG4" t="s">
        <v>3048</v>
      </c>
      <c r="AH4">
        <f>SUMIFS(X1:X1954, H1:H1954, H2, P1:P1954, P4)</f>
        <v>52863.810000000012</v>
      </c>
    </row>
    <row r="5" spans="1:34" ht="12.75" customHeight="1" x14ac:dyDescent="0.3">
      <c r="A5" s="3">
        <v>24844</v>
      </c>
      <c r="B5" s="3" t="s">
        <v>55</v>
      </c>
      <c r="C5" s="7">
        <v>0.09</v>
      </c>
      <c r="D5" s="4">
        <v>78.69</v>
      </c>
      <c r="E5" s="4">
        <v>19.989999999999998</v>
      </c>
      <c r="F5" s="3">
        <v>14</v>
      </c>
      <c r="G5" s="3" t="s">
        <v>56</v>
      </c>
      <c r="H5" s="3" t="s">
        <v>48</v>
      </c>
      <c r="I5" s="3" t="s">
        <v>39</v>
      </c>
      <c r="J5" s="3" t="s">
        <v>40</v>
      </c>
      <c r="K5" s="3" t="s">
        <v>49</v>
      </c>
      <c r="L5" s="3" t="s">
        <v>58</v>
      </c>
      <c r="M5" s="3" t="s">
        <v>59</v>
      </c>
      <c r="N5" s="3">
        <v>0.43</v>
      </c>
      <c r="O5" s="3" t="s">
        <v>32</v>
      </c>
      <c r="P5" s="3" t="s">
        <v>60</v>
      </c>
      <c r="Q5" s="3" t="s">
        <v>61</v>
      </c>
      <c r="R5" s="3" t="s">
        <v>62</v>
      </c>
      <c r="S5" s="3">
        <v>55372</v>
      </c>
      <c r="T5" s="2">
        <v>42136</v>
      </c>
      <c r="U5" s="2">
        <v>42138</v>
      </c>
      <c r="V5" s="4">
        <v>803.47050000000002</v>
      </c>
      <c r="W5" s="3">
        <v>16</v>
      </c>
      <c r="X5" s="4">
        <v>1164.45</v>
      </c>
      <c r="Y5" s="3">
        <v>86838</v>
      </c>
      <c r="Z5" s="3" t="str">
        <f>IF(V5&gt;E1961, "High","Low")</f>
        <v>High</v>
      </c>
      <c r="AA5" s="3" t="str">
        <f>IF(OR(C5 &gt; 0.2, N5 &lt; 0.25), "High Risk", "Low Risk")</f>
        <v>Low Risk</v>
      </c>
      <c r="AB5" s="3" t="str">
        <f>IF(NOT(C5 &gt; 0), "No Discount", "Discount Applied")</f>
        <v>Discount Applied</v>
      </c>
      <c r="AC5" s="3" t="str">
        <f>IF(AND(V5 &gt; 100, OR(H5 = "Regular Air", H5 = "Express Air"), NOT(C5 &gt; 0)), "High Profit Non-Standard Shipping", "Other")</f>
        <v>Other</v>
      </c>
      <c r="AD5">
        <f>RANK(X5,$X$2:$X$1954,0)</f>
        <v>379</v>
      </c>
      <c r="AF5" t="s">
        <v>3041</v>
      </c>
      <c r="AG5" t="s">
        <v>3049</v>
      </c>
      <c r="AH5">
        <f>SUMIFS(X1:X1954, H1:H1954, H4, P1:P1954, P2)</f>
        <v>216264.4</v>
      </c>
    </row>
    <row r="6" spans="1:34" ht="12.75" customHeight="1" x14ac:dyDescent="0.3">
      <c r="A6" s="3">
        <v>24846</v>
      </c>
      <c r="B6" s="3" t="s">
        <v>55</v>
      </c>
      <c r="C6" s="7">
        <v>0.08</v>
      </c>
      <c r="D6" s="4">
        <v>3.28</v>
      </c>
      <c r="E6" s="4">
        <v>2.31</v>
      </c>
      <c r="F6" s="3">
        <v>14</v>
      </c>
      <c r="G6" s="3" t="s">
        <v>56</v>
      </c>
      <c r="H6" s="3" t="s">
        <v>48</v>
      </c>
      <c r="I6" s="3" t="s">
        <v>39</v>
      </c>
      <c r="J6" s="3" t="s">
        <v>28</v>
      </c>
      <c r="K6" s="3" t="s">
        <v>29</v>
      </c>
      <c r="L6" s="3" t="s">
        <v>30</v>
      </c>
      <c r="M6" s="3" t="s">
        <v>63</v>
      </c>
      <c r="N6" s="3">
        <v>0.56000000000000005</v>
      </c>
      <c r="O6" s="3" t="s">
        <v>32</v>
      </c>
      <c r="P6" s="3" t="s">
        <v>60</v>
      </c>
      <c r="Q6" s="3" t="s">
        <v>61</v>
      </c>
      <c r="R6" s="3" t="s">
        <v>62</v>
      </c>
      <c r="S6" s="3">
        <v>55372</v>
      </c>
      <c r="T6" s="2">
        <v>42136</v>
      </c>
      <c r="U6" s="2">
        <v>42137</v>
      </c>
      <c r="V6" s="4">
        <v>-24.03</v>
      </c>
      <c r="W6" s="3">
        <v>7</v>
      </c>
      <c r="X6" s="4">
        <v>22.23</v>
      </c>
      <c r="Y6" s="3">
        <v>86838</v>
      </c>
      <c r="Z6" s="3" t="str">
        <f>IF(V6&gt;E1962, "High","Low")</f>
        <v>Low</v>
      </c>
      <c r="AA6" s="3" t="str">
        <f>IF(OR(C6 &gt; 0.2, N6 &lt; 0.25), "High Risk", "Low Risk")</f>
        <v>Low Risk</v>
      </c>
      <c r="AB6" s="3" t="str">
        <f>IF(NOT(C6 &gt; 0), "No Discount", "Discount Applied")</f>
        <v>Discount Applied</v>
      </c>
      <c r="AC6" s="3" t="str">
        <f>IF(AND(V6 &gt; 100, OR(H6 = "Regular Air", H6 = "Express Air"), NOT(C6 &gt; 0)), "High Profit Non-Standard Shipping", "Other")</f>
        <v>Other</v>
      </c>
      <c r="AD6">
        <f>RANK(X6,$X$2:$X$1954,0)</f>
        <v>1787</v>
      </c>
    </row>
    <row r="7" spans="1:34" ht="12.75" customHeight="1" x14ac:dyDescent="0.3">
      <c r="A7" s="3">
        <v>24847</v>
      </c>
      <c r="B7" s="3" t="s">
        <v>55</v>
      </c>
      <c r="C7" s="7">
        <v>0.05</v>
      </c>
      <c r="D7" s="4">
        <v>3.28</v>
      </c>
      <c r="E7" s="4">
        <v>4.2</v>
      </c>
      <c r="F7" s="3">
        <v>14</v>
      </c>
      <c r="G7" s="3" t="s">
        <v>56</v>
      </c>
      <c r="H7" s="3" t="s">
        <v>48</v>
      </c>
      <c r="I7" s="3" t="s">
        <v>39</v>
      </c>
      <c r="J7" s="3" t="s">
        <v>28</v>
      </c>
      <c r="K7" s="3" t="s">
        <v>29</v>
      </c>
      <c r="L7" s="3" t="s">
        <v>30</v>
      </c>
      <c r="M7" s="3" t="s">
        <v>64</v>
      </c>
      <c r="N7" s="3">
        <v>0.56000000000000005</v>
      </c>
      <c r="O7" s="3" t="s">
        <v>32</v>
      </c>
      <c r="P7" s="3" t="s">
        <v>60</v>
      </c>
      <c r="Q7" s="3" t="s">
        <v>61</v>
      </c>
      <c r="R7" s="3" t="s">
        <v>62</v>
      </c>
      <c r="S7" s="3">
        <v>55372</v>
      </c>
      <c r="T7" s="2">
        <v>42136</v>
      </c>
      <c r="U7" s="2">
        <v>42137</v>
      </c>
      <c r="V7" s="4">
        <v>-37.03</v>
      </c>
      <c r="W7" s="3">
        <v>4</v>
      </c>
      <c r="X7" s="4">
        <v>13.99</v>
      </c>
      <c r="Y7" s="3">
        <v>86838</v>
      </c>
      <c r="Z7" s="3" t="str">
        <f>IF(V7&gt;E1963, "High","Low")</f>
        <v>Low</v>
      </c>
      <c r="AA7" s="3" t="str">
        <f>IF(OR(C7 &gt; 0.2, N7 &lt; 0.25), "High Risk", "Low Risk")</f>
        <v>Low Risk</v>
      </c>
      <c r="AB7" s="3" t="str">
        <f>IF(NOT(C7 &gt; 0), "No Discount", "Discount Applied")</f>
        <v>Discount Applied</v>
      </c>
      <c r="AC7" s="3" t="str">
        <f>IF(AND(V7 &gt; 100, OR(H7 = "Regular Air", H7 = "Express Air"), NOT(C7 &gt; 0)), "High Profit Non-Standard Shipping", "Other")</f>
        <v>Other</v>
      </c>
      <c r="AD7">
        <f>RANK(X7,$X$2:$X$1954,0)</f>
        <v>1878</v>
      </c>
    </row>
    <row r="8" spans="1:34" ht="12.75" customHeight="1" x14ac:dyDescent="0.35">
      <c r="A8" s="3">
        <v>24848</v>
      </c>
      <c r="B8" s="3" t="s">
        <v>55</v>
      </c>
      <c r="C8" s="7">
        <v>0.05</v>
      </c>
      <c r="D8" s="4">
        <v>3.58</v>
      </c>
      <c r="E8" s="4">
        <v>1.63</v>
      </c>
      <c r="F8" s="3">
        <v>14</v>
      </c>
      <c r="G8" s="3" t="s">
        <v>56</v>
      </c>
      <c r="H8" s="3" t="s">
        <v>48</v>
      </c>
      <c r="I8" s="3" t="s">
        <v>39</v>
      </c>
      <c r="J8" s="3" t="s">
        <v>28</v>
      </c>
      <c r="K8" s="3" t="s">
        <v>65</v>
      </c>
      <c r="L8" s="3" t="s">
        <v>30</v>
      </c>
      <c r="M8" s="3" t="s">
        <v>66</v>
      </c>
      <c r="N8" s="3">
        <v>0.36</v>
      </c>
      <c r="O8" s="3" t="s">
        <v>32</v>
      </c>
      <c r="P8" s="3" t="s">
        <v>60</v>
      </c>
      <c r="Q8" s="3" t="s">
        <v>61</v>
      </c>
      <c r="R8" s="3" t="s">
        <v>62</v>
      </c>
      <c r="S8" s="3">
        <v>55372</v>
      </c>
      <c r="T8" s="2">
        <v>42136</v>
      </c>
      <c r="U8" s="2">
        <v>42137</v>
      </c>
      <c r="V8" s="4">
        <v>-0.71</v>
      </c>
      <c r="W8" s="3">
        <v>4</v>
      </c>
      <c r="X8" s="4">
        <v>14.26</v>
      </c>
      <c r="Y8" s="3">
        <v>86838</v>
      </c>
      <c r="Z8" s="3" t="str">
        <f>IF(V8&gt;E1964, "High","Low")</f>
        <v>Low</v>
      </c>
      <c r="AA8" s="3" t="str">
        <f>IF(OR(C8 &gt; 0.2, N8 &lt; 0.25), "High Risk", "Low Risk")</f>
        <v>Low Risk</v>
      </c>
      <c r="AB8" s="3" t="str">
        <f>IF(NOT(C8 &gt; 0), "No Discount", "Discount Applied")</f>
        <v>Discount Applied</v>
      </c>
      <c r="AC8" s="3" t="str">
        <f>IF(AND(V8 &gt; 100, OR(H8 = "Regular Air", H8 = "Express Air"), NOT(C8 &gt; 0)), "High Profit Non-Standard Shipping", "Other")</f>
        <v>Other</v>
      </c>
      <c r="AD8">
        <f>RANK(X8,$X$2:$X$1954,0)</f>
        <v>1874</v>
      </c>
      <c r="AF8" s="9" t="s">
        <v>3042</v>
      </c>
      <c r="AG8" t="s">
        <v>3047</v>
      </c>
      <c r="AH8" t="s">
        <v>3051</v>
      </c>
    </row>
    <row r="9" spans="1:34" ht="12.75" customHeight="1" x14ac:dyDescent="0.3">
      <c r="A9" s="3">
        <v>18181</v>
      </c>
      <c r="B9" s="3" t="s">
        <v>46</v>
      </c>
      <c r="C9" s="7">
        <v>0</v>
      </c>
      <c r="D9" s="4">
        <v>4.42</v>
      </c>
      <c r="E9" s="4">
        <v>4.99</v>
      </c>
      <c r="F9" s="3">
        <v>15</v>
      </c>
      <c r="G9" s="3" t="s">
        <v>67</v>
      </c>
      <c r="H9" s="3" t="s">
        <v>48</v>
      </c>
      <c r="I9" s="3" t="s">
        <v>39</v>
      </c>
      <c r="J9" s="3" t="s">
        <v>28</v>
      </c>
      <c r="K9" s="3" t="s">
        <v>68</v>
      </c>
      <c r="L9" s="3" t="s">
        <v>58</v>
      </c>
      <c r="M9" s="3" t="s">
        <v>69</v>
      </c>
      <c r="N9" s="3">
        <v>0.38</v>
      </c>
      <c r="O9" s="3" t="s">
        <v>32</v>
      </c>
      <c r="P9" s="3" t="s">
        <v>52</v>
      </c>
      <c r="Q9" s="3" t="s">
        <v>70</v>
      </c>
      <c r="R9" s="3" t="s">
        <v>71</v>
      </c>
      <c r="S9" s="3">
        <v>11787</v>
      </c>
      <c r="T9" s="2">
        <v>42102</v>
      </c>
      <c r="U9" s="2">
        <v>42103</v>
      </c>
      <c r="V9" s="4">
        <v>-59.82</v>
      </c>
      <c r="W9" s="3">
        <v>7</v>
      </c>
      <c r="X9" s="4">
        <v>33.47</v>
      </c>
      <c r="Y9" s="3">
        <v>86837</v>
      </c>
      <c r="Z9" s="3" t="str">
        <f>IF(V9&gt;E1965, "High","Low")</f>
        <v>Low</v>
      </c>
      <c r="AA9" s="3" t="str">
        <f>IF(OR(C9 &gt; 0.2, N9 &lt; 0.25), "High Risk", "Low Risk")</f>
        <v>Low Risk</v>
      </c>
      <c r="AB9" s="3" t="str">
        <f>IF(NOT(C9 &gt; 0), "No Discount", "Discount Applied")</f>
        <v>No Discount</v>
      </c>
      <c r="AC9" s="3" t="str">
        <f>IF(AND(V9 &gt; 100, OR(H9 = "Regular Air", H9 = "Express Air"), NOT(C9 &gt; 0)), "High Profit Non-Standard Shipping", "Other")</f>
        <v>Other</v>
      </c>
      <c r="AD9">
        <f>RANK(X9,$X$2:$X$1954,0)</f>
        <v>1683</v>
      </c>
      <c r="AF9" t="s">
        <v>3052</v>
      </c>
      <c r="AG9" t="s">
        <v>3050</v>
      </c>
      <c r="AH9">
        <f>COUNTIFS(X1:X1954,AG9)</f>
        <v>587</v>
      </c>
    </row>
    <row r="10" spans="1:34" ht="12.75" customHeight="1" x14ac:dyDescent="0.3">
      <c r="A10" s="3">
        <v>20925</v>
      </c>
      <c r="B10" s="3" t="s">
        <v>55</v>
      </c>
      <c r="C10" s="7">
        <v>0.01</v>
      </c>
      <c r="D10" s="4">
        <v>35.94</v>
      </c>
      <c r="E10" s="4">
        <v>6.66</v>
      </c>
      <c r="F10" s="3">
        <v>15</v>
      </c>
      <c r="G10" s="3" t="s">
        <v>67</v>
      </c>
      <c r="H10" s="3" t="s">
        <v>48</v>
      </c>
      <c r="I10" s="3" t="s">
        <v>39</v>
      </c>
      <c r="J10" s="3" t="s">
        <v>28</v>
      </c>
      <c r="K10" s="3" t="s">
        <v>68</v>
      </c>
      <c r="L10" s="3" t="s">
        <v>58</v>
      </c>
      <c r="M10" s="3" t="s">
        <v>72</v>
      </c>
      <c r="N10" s="3">
        <v>0.4</v>
      </c>
      <c r="O10" s="3" t="s">
        <v>32</v>
      </c>
      <c r="P10" s="3" t="s">
        <v>52</v>
      </c>
      <c r="Q10" s="3" t="s">
        <v>70</v>
      </c>
      <c r="R10" s="3" t="s">
        <v>71</v>
      </c>
      <c r="S10" s="3">
        <v>11787</v>
      </c>
      <c r="T10" s="2">
        <v>42152</v>
      </c>
      <c r="U10" s="2">
        <v>42152</v>
      </c>
      <c r="V10" s="4">
        <v>261.87569999999994</v>
      </c>
      <c r="W10" s="3">
        <v>10</v>
      </c>
      <c r="X10" s="4">
        <v>379.53</v>
      </c>
      <c r="Y10" s="3">
        <v>86839</v>
      </c>
      <c r="Z10" s="3" t="str">
        <f>IF(V10&gt;E1966, "High","Low")</f>
        <v>High</v>
      </c>
      <c r="AA10" s="3" t="str">
        <f>IF(OR(C10 &gt; 0.2, N10 &lt; 0.25), "High Risk", "Low Risk")</f>
        <v>Low Risk</v>
      </c>
      <c r="AB10" s="3" t="str">
        <f>IF(NOT(C10 &gt; 0), "No Discount", "Discount Applied")</f>
        <v>Discount Applied</v>
      </c>
      <c r="AC10" s="3" t="str">
        <f>IF(AND(V10 &gt; 100, OR(H10 = "Regular Air", H10 = "Express Air"), NOT(C10 &gt; 0)), "High Profit Non-Standard Shipping", "Other")</f>
        <v>Other</v>
      </c>
      <c r="AD10">
        <f>RANK(X10,$X$2:$X$1954,0)</f>
        <v>737</v>
      </c>
    </row>
    <row r="11" spans="1:34" ht="12.75" customHeight="1" x14ac:dyDescent="0.3">
      <c r="A11" s="3">
        <v>26267</v>
      </c>
      <c r="B11" s="3" t="s">
        <v>24</v>
      </c>
      <c r="C11" s="7">
        <v>0.04</v>
      </c>
      <c r="D11" s="4">
        <v>2.98</v>
      </c>
      <c r="E11" s="4">
        <v>1.58</v>
      </c>
      <c r="F11" s="3">
        <v>16</v>
      </c>
      <c r="G11" s="3" t="s">
        <v>73</v>
      </c>
      <c r="H11" s="3" t="s">
        <v>48</v>
      </c>
      <c r="I11" s="3" t="s">
        <v>39</v>
      </c>
      <c r="J11" s="3" t="s">
        <v>28</v>
      </c>
      <c r="K11" s="3" t="s">
        <v>65</v>
      </c>
      <c r="L11" s="3" t="s">
        <v>30</v>
      </c>
      <c r="M11" s="3" t="s">
        <v>74</v>
      </c>
      <c r="N11" s="3">
        <v>0.39</v>
      </c>
      <c r="O11" s="3" t="s">
        <v>32</v>
      </c>
      <c r="P11" s="3" t="s">
        <v>52</v>
      </c>
      <c r="Q11" s="3" t="s">
        <v>70</v>
      </c>
      <c r="R11" s="3" t="s">
        <v>75</v>
      </c>
      <c r="S11" s="3">
        <v>13210</v>
      </c>
      <c r="T11" s="2">
        <v>42047</v>
      </c>
      <c r="U11" s="2">
        <v>42050</v>
      </c>
      <c r="V11" s="4">
        <v>2.63</v>
      </c>
      <c r="W11" s="3">
        <v>6</v>
      </c>
      <c r="X11" s="4">
        <v>18.8</v>
      </c>
      <c r="Y11" s="3">
        <v>86836</v>
      </c>
      <c r="Z11" s="3" t="str">
        <f>IF(V11&gt;E1967, "High","Low")</f>
        <v>High</v>
      </c>
      <c r="AA11" s="3" t="str">
        <f>IF(OR(C11 &gt; 0.2, N11 &lt; 0.25), "High Risk", "Low Risk")</f>
        <v>Low Risk</v>
      </c>
      <c r="AB11" s="3" t="str">
        <f>IF(NOT(C11 &gt; 0), "No Discount", "Discount Applied")</f>
        <v>Discount Applied</v>
      </c>
      <c r="AC11" s="3" t="str">
        <f>IF(AND(V11 &gt; 100, OR(H11 = "Regular Air", H11 = "Express Air"), NOT(C11 &gt; 0)), "High Profit Non-Standard Shipping", "Other")</f>
        <v>Other</v>
      </c>
      <c r="AD11">
        <f>RANK(X11,$X$2:$X$1954,0)</f>
        <v>1827</v>
      </c>
    </row>
    <row r="12" spans="1:34" ht="12.75" customHeight="1" x14ac:dyDescent="0.3">
      <c r="A12" s="3">
        <v>26268</v>
      </c>
      <c r="B12" s="3" t="s">
        <v>24</v>
      </c>
      <c r="C12" s="7">
        <v>0.05</v>
      </c>
      <c r="D12" s="4">
        <v>115.99</v>
      </c>
      <c r="E12" s="4">
        <v>2.5</v>
      </c>
      <c r="F12" s="3">
        <v>16</v>
      </c>
      <c r="G12" s="3" t="s">
        <v>73</v>
      </c>
      <c r="H12" s="3" t="s">
        <v>48</v>
      </c>
      <c r="I12" s="3" t="s">
        <v>39</v>
      </c>
      <c r="J12" s="3" t="s">
        <v>76</v>
      </c>
      <c r="K12" s="3" t="s">
        <v>77</v>
      </c>
      <c r="L12" s="3" t="s">
        <v>58</v>
      </c>
      <c r="M12" s="3" t="s">
        <v>78</v>
      </c>
      <c r="N12" s="3">
        <v>0.55000000000000004</v>
      </c>
      <c r="O12" s="3" t="s">
        <v>32</v>
      </c>
      <c r="P12" s="3" t="s">
        <v>52</v>
      </c>
      <c r="Q12" s="3" t="s">
        <v>70</v>
      </c>
      <c r="R12" s="3" t="s">
        <v>75</v>
      </c>
      <c r="S12" s="3">
        <v>13210</v>
      </c>
      <c r="T12" s="2">
        <v>42047</v>
      </c>
      <c r="U12" s="2">
        <v>42049</v>
      </c>
      <c r="V12" s="4">
        <v>652.73309999999992</v>
      </c>
      <c r="W12" s="3">
        <v>10</v>
      </c>
      <c r="X12" s="4">
        <v>945.99</v>
      </c>
      <c r="Y12" s="3">
        <v>86836</v>
      </c>
      <c r="Z12" s="3" t="str">
        <f>IF(V12&gt;E1968, "High","Low")</f>
        <v>High</v>
      </c>
      <c r="AA12" s="3" t="str">
        <f>IF(OR(C12 &gt; 0.2, N12 &lt; 0.25), "High Risk", "Low Risk")</f>
        <v>Low Risk</v>
      </c>
      <c r="AB12" s="3" t="str">
        <f>IF(NOT(C12 &gt; 0), "No Discount", "Discount Applied")</f>
        <v>Discount Applied</v>
      </c>
      <c r="AC12" s="3" t="str">
        <f>IF(AND(V12 &gt; 100, OR(H12 = "Regular Air", H12 = "Express Air"), NOT(C12 &gt; 0)), "High Profit Non-Standard Shipping", "Other")</f>
        <v>Other</v>
      </c>
      <c r="AD12">
        <f>RANK(X12,$X$2:$X$1954,0)</f>
        <v>434</v>
      </c>
      <c r="AF12" t="s">
        <v>3053</v>
      </c>
      <c r="AG12">
        <f>_xlfn.PERCENTILE.INC(X1:X1954,0.4)</f>
        <v>119.67200000000001</v>
      </c>
    </row>
    <row r="13" spans="1:34" ht="12.75" customHeight="1" x14ac:dyDescent="0.3">
      <c r="A13" s="3">
        <v>23890</v>
      </c>
      <c r="B13" s="3" t="s">
        <v>24</v>
      </c>
      <c r="C13" s="7">
        <v>0.05</v>
      </c>
      <c r="D13" s="4">
        <v>26.48</v>
      </c>
      <c r="E13" s="4">
        <v>6.93</v>
      </c>
      <c r="F13" s="3">
        <v>18</v>
      </c>
      <c r="G13" s="3" t="s">
        <v>79</v>
      </c>
      <c r="H13" s="3" t="s">
        <v>48</v>
      </c>
      <c r="I13" s="3" t="s">
        <v>39</v>
      </c>
      <c r="J13" s="3" t="s">
        <v>40</v>
      </c>
      <c r="K13" s="3" t="s">
        <v>49</v>
      </c>
      <c r="L13" s="3" t="s">
        <v>58</v>
      </c>
      <c r="M13" s="3" t="s">
        <v>80</v>
      </c>
      <c r="N13" s="3">
        <v>0.49</v>
      </c>
      <c r="O13" s="3" t="s">
        <v>32</v>
      </c>
      <c r="P13" s="3" t="s">
        <v>33</v>
      </c>
      <c r="Q13" s="3" t="s">
        <v>81</v>
      </c>
      <c r="R13" s="3" t="s">
        <v>82</v>
      </c>
      <c r="S13" s="3">
        <v>59601</v>
      </c>
      <c r="T13" s="2">
        <v>42139</v>
      </c>
      <c r="U13" s="2">
        <v>42140</v>
      </c>
      <c r="V13" s="4">
        <v>314.48129999999998</v>
      </c>
      <c r="W13" s="3">
        <v>17</v>
      </c>
      <c r="X13" s="4">
        <v>455.77</v>
      </c>
      <c r="Y13" s="3">
        <v>90031</v>
      </c>
      <c r="Z13" s="3" t="str">
        <f>IF(V13&gt;E1969, "High","Low")</f>
        <v>High</v>
      </c>
      <c r="AA13" s="3" t="str">
        <f>IF(OR(C13 &gt; 0.2, N13 &lt; 0.25), "High Risk", "Low Risk")</f>
        <v>Low Risk</v>
      </c>
      <c r="AB13" s="3" t="str">
        <f>IF(NOT(C13 &gt; 0), "No Discount", "Discount Applied")</f>
        <v>Discount Applied</v>
      </c>
      <c r="AC13" s="3" t="str">
        <f>IF(AND(V13 &gt; 100, OR(H13 = "Regular Air", H13 = "Express Air"), NOT(C13 &gt; 0)), "High Profit Non-Standard Shipping", "Other")</f>
        <v>Other</v>
      </c>
      <c r="AD13">
        <f>RANK(X13,$X$2:$X$1954,0)</f>
        <v>674</v>
      </c>
      <c r="AF13" t="s">
        <v>3044</v>
      </c>
      <c r="AG13">
        <f>_xlfn.QUARTILE.INC(X1:X1954,1)</f>
        <v>58.807500000000005</v>
      </c>
    </row>
    <row r="14" spans="1:34" ht="12.75" customHeight="1" x14ac:dyDescent="0.3">
      <c r="A14" s="3">
        <v>24063</v>
      </c>
      <c r="B14" s="3" t="s">
        <v>36</v>
      </c>
      <c r="C14" s="7">
        <v>7.0000000000000007E-2</v>
      </c>
      <c r="D14" s="4">
        <v>12.99</v>
      </c>
      <c r="E14" s="4">
        <v>9.44</v>
      </c>
      <c r="F14" s="3">
        <v>19</v>
      </c>
      <c r="G14" s="3" t="s">
        <v>83</v>
      </c>
      <c r="H14" s="3" t="s">
        <v>48</v>
      </c>
      <c r="I14" s="3" t="s">
        <v>39</v>
      </c>
      <c r="J14" s="3" t="s">
        <v>76</v>
      </c>
      <c r="K14" s="3" t="s">
        <v>84</v>
      </c>
      <c r="L14" s="3" t="s">
        <v>85</v>
      </c>
      <c r="M14" s="3" t="s">
        <v>86</v>
      </c>
      <c r="N14" s="3">
        <v>0.39</v>
      </c>
      <c r="O14" s="3" t="s">
        <v>32</v>
      </c>
      <c r="P14" s="3" t="s">
        <v>33</v>
      </c>
      <c r="Q14" s="3" t="s">
        <v>81</v>
      </c>
      <c r="R14" s="3" t="s">
        <v>87</v>
      </c>
      <c r="S14" s="3">
        <v>59801</v>
      </c>
      <c r="T14" s="2">
        <v>42145</v>
      </c>
      <c r="U14" s="2">
        <v>42147</v>
      </c>
      <c r="V14" s="4">
        <v>-114.63990000000001</v>
      </c>
      <c r="W14" s="3">
        <v>18</v>
      </c>
      <c r="X14" s="4">
        <v>231.79</v>
      </c>
      <c r="Y14" s="3">
        <v>90032</v>
      </c>
      <c r="Z14" s="3" t="str">
        <f>IF(V14&gt;E1970, "High","Low")</f>
        <v>Low</v>
      </c>
      <c r="AA14" s="3" t="str">
        <f>IF(OR(C14 &gt; 0.2, N14 &lt; 0.25), "High Risk", "Low Risk")</f>
        <v>Low Risk</v>
      </c>
      <c r="AB14" s="3" t="str">
        <f>IF(NOT(C14 &gt; 0), "No Discount", "Discount Applied")</f>
        <v>Discount Applied</v>
      </c>
      <c r="AC14" s="3" t="str">
        <f>IF(AND(V14 &gt; 100, OR(H14 = "Regular Air", H14 = "Express Air"), NOT(C14 &gt; 0)), "High Profit Non-Standard Shipping", "Other")</f>
        <v>Other</v>
      </c>
      <c r="AD14">
        <f>RANK(X14,$X$2:$X$1954,0)</f>
        <v>929</v>
      </c>
      <c r="AF14" t="s">
        <v>3046</v>
      </c>
      <c r="AG14" s="5">
        <f>MEDIAN(X1:X1954)</f>
        <v>202.39499999999998</v>
      </c>
    </row>
    <row r="15" spans="1:34" ht="12.75" customHeight="1" x14ac:dyDescent="0.3">
      <c r="A15" s="3">
        <v>5890</v>
      </c>
      <c r="B15" s="3" t="s">
        <v>24</v>
      </c>
      <c r="C15" s="7">
        <v>0.05</v>
      </c>
      <c r="D15" s="4">
        <v>26.48</v>
      </c>
      <c r="E15" s="4">
        <v>6.93</v>
      </c>
      <c r="F15" s="3">
        <v>21</v>
      </c>
      <c r="G15" s="3" t="s">
        <v>88</v>
      </c>
      <c r="H15" s="3" t="s">
        <v>48</v>
      </c>
      <c r="I15" s="3" t="s">
        <v>39</v>
      </c>
      <c r="J15" s="3" t="s">
        <v>40</v>
      </c>
      <c r="K15" s="3" t="s">
        <v>49</v>
      </c>
      <c r="L15" s="3" t="s">
        <v>58</v>
      </c>
      <c r="M15" s="3" t="s">
        <v>80</v>
      </c>
      <c r="N15" s="3">
        <v>0.49</v>
      </c>
      <c r="O15" s="3" t="s">
        <v>32</v>
      </c>
      <c r="P15" s="3" t="s">
        <v>52</v>
      </c>
      <c r="Q15" s="3" t="s">
        <v>70</v>
      </c>
      <c r="R15" s="3" t="s">
        <v>89</v>
      </c>
      <c r="S15" s="3">
        <v>10012</v>
      </c>
      <c r="T15" s="2">
        <v>42139</v>
      </c>
      <c r="U15" s="2">
        <v>42140</v>
      </c>
      <c r="V15" s="4">
        <v>384.38</v>
      </c>
      <c r="W15" s="3">
        <v>70</v>
      </c>
      <c r="X15" s="4">
        <v>1876.69</v>
      </c>
      <c r="Y15" s="3">
        <v>41793</v>
      </c>
      <c r="Z15" s="3" t="str">
        <f>IF(V15&gt;E1971, "High","Low")</f>
        <v>High</v>
      </c>
      <c r="AA15" s="3" t="str">
        <f>IF(OR(C15 &gt; 0.2, N15 &lt; 0.25), "High Risk", "Low Risk")</f>
        <v>Low Risk</v>
      </c>
      <c r="AB15" s="3" t="str">
        <f>IF(NOT(C15 &gt; 0), "No Discount", "Discount Applied")</f>
        <v>Discount Applied</v>
      </c>
      <c r="AC15" s="3" t="str">
        <f>IF(AND(V15 &gt; 100, OR(H15 = "Regular Air", H15 = "Express Air"), NOT(C15 &gt; 0)), "High Profit Non-Standard Shipping", "Other")</f>
        <v>Other</v>
      </c>
      <c r="AD15">
        <f>RANK(X15,$X$2:$X$1954,0)</f>
        <v>258</v>
      </c>
      <c r="AF15" t="s">
        <v>3054</v>
      </c>
      <c r="AG15">
        <f>_xlfn.STDEV.P(X1:X1954)</f>
        <v>2559.2443705795667</v>
      </c>
    </row>
    <row r="16" spans="1:34" ht="12.75" customHeight="1" x14ac:dyDescent="0.3">
      <c r="A16" s="3">
        <v>6062</v>
      </c>
      <c r="B16" s="3" t="s">
        <v>36</v>
      </c>
      <c r="C16" s="7">
        <v>0.08</v>
      </c>
      <c r="D16" s="4">
        <v>5</v>
      </c>
      <c r="E16" s="4">
        <v>3.39</v>
      </c>
      <c r="F16" s="3">
        <v>21</v>
      </c>
      <c r="G16" s="3" t="s">
        <v>88</v>
      </c>
      <c r="H16" s="3" t="s">
        <v>48</v>
      </c>
      <c r="I16" s="3" t="s">
        <v>39</v>
      </c>
      <c r="J16" s="3" t="s">
        <v>28</v>
      </c>
      <c r="K16" s="3" t="s">
        <v>65</v>
      </c>
      <c r="L16" s="3" t="s">
        <v>30</v>
      </c>
      <c r="M16" s="3" t="s">
        <v>90</v>
      </c>
      <c r="N16" s="3">
        <v>0.37</v>
      </c>
      <c r="O16" s="3" t="s">
        <v>32</v>
      </c>
      <c r="P16" s="3" t="s">
        <v>52</v>
      </c>
      <c r="Q16" s="3" t="s">
        <v>70</v>
      </c>
      <c r="R16" s="3" t="s">
        <v>89</v>
      </c>
      <c r="S16" s="3">
        <v>10012</v>
      </c>
      <c r="T16" s="2">
        <v>42145</v>
      </c>
      <c r="U16" s="2">
        <v>42146</v>
      </c>
      <c r="V16" s="4">
        <v>-17.489999999999998</v>
      </c>
      <c r="W16" s="3">
        <v>58</v>
      </c>
      <c r="X16" s="4">
        <v>293.06</v>
      </c>
      <c r="Y16" s="3">
        <v>42949</v>
      </c>
      <c r="Z16" s="3" t="str">
        <f>IF(V16&gt;E1972, "High","Low")</f>
        <v>Low</v>
      </c>
      <c r="AA16" s="3" t="str">
        <f>IF(OR(C16 &gt; 0.2, N16 &lt; 0.25), "High Risk", "Low Risk")</f>
        <v>Low Risk</v>
      </c>
      <c r="AB16" s="3" t="str">
        <f>IF(NOT(C16 &gt; 0), "No Discount", "Discount Applied")</f>
        <v>Discount Applied</v>
      </c>
      <c r="AC16" s="3" t="str">
        <f>IF(AND(V16 &gt; 100, OR(H16 = "Regular Air", H16 = "Express Air"), NOT(C16 &gt; 0)), "High Profit Non-Standard Shipping", "Other")</f>
        <v>Other</v>
      </c>
      <c r="AD16">
        <f>RANK(X16,$X$2:$X$1954,0)</f>
        <v>824</v>
      </c>
    </row>
    <row r="17" spans="1:32" ht="12.75" customHeight="1" x14ac:dyDescent="0.3">
      <c r="A17" s="3">
        <v>6063</v>
      </c>
      <c r="B17" s="3" t="s">
        <v>36</v>
      </c>
      <c r="C17" s="7">
        <v>7.0000000000000007E-2</v>
      </c>
      <c r="D17" s="4">
        <v>12.99</v>
      </c>
      <c r="E17" s="4">
        <v>9.44</v>
      </c>
      <c r="F17" s="3">
        <v>21</v>
      </c>
      <c r="G17" s="3" t="s">
        <v>88</v>
      </c>
      <c r="H17" s="3" t="s">
        <v>48</v>
      </c>
      <c r="I17" s="3" t="s">
        <v>39</v>
      </c>
      <c r="J17" s="3" t="s">
        <v>76</v>
      </c>
      <c r="K17" s="3" t="s">
        <v>84</v>
      </c>
      <c r="L17" s="3" t="s">
        <v>85</v>
      </c>
      <c r="M17" s="3" t="s">
        <v>86</v>
      </c>
      <c r="N17" s="3">
        <v>0.39</v>
      </c>
      <c r="O17" s="3" t="s">
        <v>32</v>
      </c>
      <c r="P17" s="3" t="s">
        <v>52</v>
      </c>
      <c r="Q17" s="3" t="s">
        <v>70</v>
      </c>
      <c r="R17" s="3" t="s">
        <v>89</v>
      </c>
      <c r="S17" s="3">
        <v>10012</v>
      </c>
      <c r="T17" s="2">
        <v>42145</v>
      </c>
      <c r="U17" s="2">
        <v>42147</v>
      </c>
      <c r="V17" s="4">
        <v>-114.63990000000001</v>
      </c>
      <c r="W17" s="3">
        <v>71</v>
      </c>
      <c r="X17" s="4">
        <v>914.29</v>
      </c>
      <c r="Y17" s="3">
        <v>42949</v>
      </c>
      <c r="Z17" s="3" t="str">
        <f>IF(V17&gt;E1973, "High","Low")</f>
        <v>Low</v>
      </c>
      <c r="AA17" s="3" t="str">
        <f>IF(OR(C17 &gt; 0.2, N17 &lt; 0.25), "High Risk", "Low Risk")</f>
        <v>Low Risk</v>
      </c>
      <c r="AB17" s="3" t="str">
        <f>IF(NOT(C17 &gt; 0), "No Discount", "Discount Applied")</f>
        <v>Discount Applied</v>
      </c>
      <c r="AC17" s="3" t="str">
        <f>IF(AND(V17 &gt; 100, OR(H17 = "Regular Air", H17 = "Express Air"), NOT(C17 &gt; 0)), "High Profit Non-Standard Shipping", "Other")</f>
        <v>Other</v>
      </c>
      <c r="AD17">
        <f>RANK(X17,$X$2:$X$1954,0)</f>
        <v>447</v>
      </c>
    </row>
    <row r="18" spans="1:32" ht="12.75" customHeight="1" x14ac:dyDescent="0.3">
      <c r="A18" s="3">
        <v>20631</v>
      </c>
      <c r="B18" s="3" t="s">
        <v>24</v>
      </c>
      <c r="C18" s="7">
        <v>0.06</v>
      </c>
      <c r="D18" s="4">
        <v>55.48</v>
      </c>
      <c r="E18" s="4">
        <v>14.3</v>
      </c>
      <c r="F18" s="3">
        <v>24</v>
      </c>
      <c r="G18" s="3" t="s">
        <v>91</v>
      </c>
      <c r="H18" s="3" t="s">
        <v>48</v>
      </c>
      <c r="I18" s="3" t="s">
        <v>39</v>
      </c>
      <c r="J18" s="3" t="s">
        <v>28</v>
      </c>
      <c r="K18" s="3" t="s">
        <v>92</v>
      </c>
      <c r="L18" s="3" t="s">
        <v>58</v>
      </c>
      <c r="M18" s="3" t="s">
        <v>93</v>
      </c>
      <c r="N18" s="3">
        <v>0.37</v>
      </c>
      <c r="O18" s="3" t="s">
        <v>32</v>
      </c>
      <c r="P18" s="3" t="s">
        <v>33</v>
      </c>
      <c r="Q18" s="3" t="s">
        <v>44</v>
      </c>
      <c r="R18" s="3" t="s">
        <v>94</v>
      </c>
      <c r="S18" s="3">
        <v>92677</v>
      </c>
      <c r="T18" s="2">
        <v>42032</v>
      </c>
      <c r="U18" s="2">
        <v>42033</v>
      </c>
      <c r="V18" s="4">
        <v>-28.296800000000001</v>
      </c>
      <c r="W18" s="3">
        <v>1</v>
      </c>
      <c r="X18" s="4">
        <v>67.489999999999995</v>
      </c>
      <c r="Y18" s="3">
        <v>87651</v>
      </c>
      <c r="Z18" s="3" t="str">
        <f>IF(V18&gt;E1974, "High","Low")</f>
        <v>Low</v>
      </c>
      <c r="AA18" s="3" t="str">
        <f>IF(OR(C18 &gt; 0.2, N18 &lt; 0.25), "High Risk", "Low Risk")</f>
        <v>Low Risk</v>
      </c>
      <c r="AB18" s="3" t="str">
        <f>IF(NOT(C18 &gt; 0), "No Discount", "Discount Applied")</f>
        <v>Discount Applied</v>
      </c>
      <c r="AC18" s="3" t="str">
        <f>IF(AND(V18 &gt; 100, OR(H18 = "Regular Air", H18 = "Express Air"), NOT(C18 &gt; 0)), "High Profit Non-Standard Shipping", "Other")</f>
        <v>Other</v>
      </c>
      <c r="AD18">
        <f>RANK(X18,$X$2:$X$1954,0)</f>
        <v>1406</v>
      </c>
    </row>
    <row r="19" spans="1:32" ht="12.75" customHeight="1" x14ac:dyDescent="0.3">
      <c r="A19" s="3">
        <v>20632</v>
      </c>
      <c r="B19" s="3" t="s">
        <v>24</v>
      </c>
      <c r="C19" s="7">
        <v>0.02</v>
      </c>
      <c r="D19" s="4">
        <v>1.68</v>
      </c>
      <c r="E19" s="4">
        <v>1.57</v>
      </c>
      <c r="F19" s="3">
        <v>24</v>
      </c>
      <c r="G19" s="3" t="s">
        <v>91</v>
      </c>
      <c r="H19" s="3" t="s">
        <v>48</v>
      </c>
      <c r="I19" s="3" t="s">
        <v>39</v>
      </c>
      <c r="J19" s="3" t="s">
        <v>28</v>
      </c>
      <c r="K19" s="3" t="s">
        <v>29</v>
      </c>
      <c r="L19" s="3" t="s">
        <v>30</v>
      </c>
      <c r="M19" s="3" t="s">
        <v>95</v>
      </c>
      <c r="N19" s="3">
        <v>0.59</v>
      </c>
      <c r="O19" s="3" t="s">
        <v>32</v>
      </c>
      <c r="P19" s="3" t="s">
        <v>33</v>
      </c>
      <c r="Q19" s="3" t="s">
        <v>44</v>
      </c>
      <c r="R19" s="3" t="s">
        <v>94</v>
      </c>
      <c r="S19" s="3">
        <v>92677</v>
      </c>
      <c r="T19" s="2">
        <v>42032</v>
      </c>
      <c r="U19" s="2">
        <v>42034</v>
      </c>
      <c r="V19" s="4">
        <v>-5.3071999999999999</v>
      </c>
      <c r="W19" s="3">
        <v>1</v>
      </c>
      <c r="X19" s="4">
        <v>2.25</v>
      </c>
      <c r="Y19" s="3">
        <v>87651</v>
      </c>
      <c r="Z19" s="3" t="str">
        <f>IF(V19&gt;E1975, "High","Low")</f>
        <v>Low</v>
      </c>
      <c r="AA19" s="3" t="str">
        <f>IF(OR(C19 &gt; 0.2, N19 &lt; 0.25), "High Risk", "Low Risk")</f>
        <v>Low Risk</v>
      </c>
      <c r="AB19" s="3" t="str">
        <f>IF(NOT(C19 &gt; 0), "No Discount", "Discount Applied")</f>
        <v>Discount Applied</v>
      </c>
      <c r="AC19" s="3" t="str">
        <f>IF(AND(V19 &gt; 100, OR(H19 = "Regular Air", H19 = "Express Air"), NOT(C19 &gt; 0)), "High Profit Non-Standard Shipping", "Other")</f>
        <v>Other</v>
      </c>
      <c r="AD19">
        <f>RANK(X19,$X$2:$X$1954,0)</f>
        <v>1952</v>
      </c>
    </row>
    <row r="20" spans="1:32" ht="12.75" customHeight="1" x14ac:dyDescent="0.3">
      <c r="A20" s="3">
        <v>23967</v>
      </c>
      <c r="B20" s="3" t="s">
        <v>36</v>
      </c>
      <c r="C20" s="7">
        <v>0.04</v>
      </c>
      <c r="D20" s="4">
        <v>4.1399999999999997</v>
      </c>
      <c r="E20" s="4">
        <v>6.6</v>
      </c>
      <c r="F20" s="3">
        <v>27</v>
      </c>
      <c r="G20" s="3" t="s">
        <v>96</v>
      </c>
      <c r="H20" s="3" t="s">
        <v>48</v>
      </c>
      <c r="I20" s="3" t="s">
        <v>39</v>
      </c>
      <c r="J20" s="3" t="s">
        <v>40</v>
      </c>
      <c r="K20" s="3" t="s">
        <v>49</v>
      </c>
      <c r="L20" s="3" t="s">
        <v>58</v>
      </c>
      <c r="M20" s="3" t="s">
        <v>97</v>
      </c>
      <c r="N20" s="3">
        <v>0.49</v>
      </c>
      <c r="O20" s="3" t="s">
        <v>32</v>
      </c>
      <c r="P20" s="3" t="s">
        <v>33</v>
      </c>
      <c r="Q20" s="3" t="s">
        <v>44</v>
      </c>
      <c r="R20" s="3" t="s">
        <v>98</v>
      </c>
      <c r="S20" s="3">
        <v>90712</v>
      </c>
      <c r="T20" s="2">
        <v>42126</v>
      </c>
      <c r="U20" s="2">
        <v>42128</v>
      </c>
      <c r="V20" s="4">
        <v>8.8940000000000055</v>
      </c>
      <c r="W20" s="3">
        <v>12</v>
      </c>
      <c r="X20" s="4">
        <v>54.78</v>
      </c>
      <c r="Y20" s="3">
        <v>87652</v>
      </c>
      <c r="Z20" s="3" t="str">
        <f>IF(V20&gt;E1976, "High","Low")</f>
        <v>High</v>
      </c>
      <c r="AA20" s="3" t="str">
        <f>IF(OR(C20 &gt; 0.2, N20 &lt; 0.25), "High Risk", "Low Risk")</f>
        <v>Low Risk</v>
      </c>
      <c r="AB20" s="3" t="str">
        <f>IF(NOT(C20 &gt; 0), "No Discount", "Discount Applied")</f>
        <v>Discount Applied</v>
      </c>
      <c r="AC20" s="3" t="str">
        <f>IF(AND(V20 &gt; 100, OR(H20 = "Regular Air", H20 = "Express Air"), NOT(C20 &gt; 0)), "High Profit Non-Standard Shipping", "Other")</f>
        <v>Other</v>
      </c>
      <c r="AD20">
        <f>RANK(X20,$X$2:$X$1954,0)</f>
        <v>1501</v>
      </c>
    </row>
    <row r="21" spans="1:32" ht="12.75" customHeight="1" x14ac:dyDescent="0.3">
      <c r="A21" s="3">
        <v>23509</v>
      </c>
      <c r="B21" s="3" t="s">
        <v>24</v>
      </c>
      <c r="C21" s="7">
        <v>0.08</v>
      </c>
      <c r="D21" s="4">
        <v>34.99</v>
      </c>
      <c r="E21" s="4">
        <v>7.73</v>
      </c>
      <c r="F21" s="3">
        <v>32</v>
      </c>
      <c r="G21" s="3" t="s">
        <v>99</v>
      </c>
      <c r="H21" s="3" t="s">
        <v>48</v>
      </c>
      <c r="I21" s="3" t="s">
        <v>39</v>
      </c>
      <c r="J21" s="3" t="s">
        <v>28</v>
      </c>
      <c r="K21" s="3" t="s">
        <v>29</v>
      </c>
      <c r="L21" s="3" t="s">
        <v>58</v>
      </c>
      <c r="M21" s="3" t="s">
        <v>100</v>
      </c>
      <c r="N21" s="3">
        <v>0.59</v>
      </c>
      <c r="O21" s="3" t="s">
        <v>32</v>
      </c>
      <c r="P21" s="3" t="s">
        <v>33</v>
      </c>
      <c r="Q21" s="3" t="s">
        <v>101</v>
      </c>
      <c r="R21" s="3" t="s">
        <v>102</v>
      </c>
      <c r="S21" s="3">
        <v>97526</v>
      </c>
      <c r="T21" s="2">
        <v>42057</v>
      </c>
      <c r="U21" s="2">
        <v>42058</v>
      </c>
      <c r="V21" s="4">
        <v>144.69</v>
      </c>
      <c r="W21" s="3">
        <v>13</v>
      </c>
      <c r="X21" s="4">
        <v>424.68</v>
      </c>
      <c r="Y21" s="3">
        <v>89199</v>
      </c>
      <c r="Z21" s="3" t="str">
        <f>IF(V21&gt;E1977, "High","Low")</f>
        <v>High</v>
      </c>
      <c r="AA21" s="3" t="str">
        <f>IF(OR(C21 &gt; 0.2, N21 &lt; 0.25), "High Risk", "Low Risk")</f>
        <v>Low Risk</v>
      </c>
      <c r="AB21" s="3" t="str">
        <f>IF(NOT(C21 &gt; 0), "No Discount", "Discount Applied")</f>
        <v>Discount Applied</v>
      </c>
      <c r="AC21" s="3" t="str">
        <f>IF(AND(V21 &gt; 100, OR(H21 = "Regular Air", H21 = "Express Air"), NOT(C21 &gt; 0)), "High Profit Non-Standard Shipping", "Other")</f>
        <v>Other</v>
      </c>
      <c r="AD21">
        <f>RANK(X21,$X$2:$X$1954,0)</f>
        <v>697</v>
      </c>
    </row>
    <row r="22" spans="1:32" ht="12.75" customHeight="1" x14ac:dyDescent="0.3">
      <c r="A22" s="3">
        <v>23612</v>
      </c>
      <c r="B22" s="3" t="s">
        <v>24</v>
      </c>
      <c r="C22" s="7">
        <v>0.01</v>
      </c>
      <c r="D22" s="4">
        <v>17.98</v>
      </c>
      <c r="E22" s="4">
        <v>8.51</v>
      </c>
      <c r="F22" s="3">
        <v>32</v>
      </c>
      <c r="G22" s="3" t="s">
        <v>99</v>
      </c>
      <c r="H22" s="3" t="s">
        <v>48</v>
      </c>
      <c r="I22" s="3" t="s">
        <v>39</v>
      </c>
      <c r="J22" s="3" t="s">
        <v>76</v>
      </c>
      <c r="K22" s="3" t="s">
        <v>84</v>
      </c>
      <c r="L22" s="3" t="s">
        <v>85</v>
      </c>
      <c r="M22" s="3" t="s">
        <v>103</v>
      </c>
      <c r="N22" s="3">
        <v>0.4</v>
      </c>
      <c r="O22" s="3" t="s">
        <v>32</v>
      </c>
      <c r="P22" s="3" t="s">
        <v>33</v>
      </c>
      <c r="Q22" s="3" t="s">
        <v>101</v>
      </c>
      <c r="R22" s="3" t="s">
        <v>102</v>
      </c>
      <c r="S22" s="3">
        <v>97526</v>
      </c>
      <c r="T22" s="2">
        <v>42090</v>
      </c>
      <c r="U22" s="2">
        <v>42091</v>
      </c>
      <c r="V22" s="4">
        <v>-35.878799999999998</v>
      </c>
      <c r="W22" s="3">
        <v>2</v>
      </c>
      <c r="X22" s="4">
        <v>40.17</v>
      </c>
      <c r="Y22" s="3">
        <v>89200</v>
      </c>
      <c r="Z22" s="3" t="str">
        <f>IF(V22&gt;E1978, "High","Low")</f>
        <v>Low</v>
      </c>
      <c r="AA22" s="3" t="str">
        <f>IF(OR(C22 &gt; 0.2, N22 &lt; 0.25), "High Risk", "Low Risk")</f>
        <v>Low Risk</v>
      </c>
      <c r="AB22" s="3" t="str">
        <f>IF(NOT(C22 &gt; 0), "No Discount", "Discount Applied")</f>
        <v>Discount Applied</v>
      </c>
      <c r="AC22" s="3" t="str">
        <f>IF(AND(V22 &gt; 100, OR(H22 = "Regular Air", H22 = "Express Air"), NOT(C22 &gt; 0)), "High Profit Non-Standard Shipping", "Other")</f>
        <v>Other</v>
      </c>
      <c r="AD22">
        <f>RANK(X22,$X$2:$X$1954,0)</f>
        <v>1620</v>
      </c>
    </row>
    <row r="23" spans="1:32" ht="12.75" customHeight="1" x14ac:dyDescent="0.3">
      <c r="A23" s="3">
        <v>23278</v>
      </c>
      <c r="B23" s="3" t="s">
        <v>55</v>
      </c>
      <c r="C23" s="7">
        <v>0.09</v>
      </c>
      <c r="D23" s="4">
        <v>125.99</v>
      </c>
      <c r="E23" s="4">
        <v>7.69</v>
      </c>
      <c r="F23" s="3">
        <v>32</v>
      </c>
      <c r="G23" s="3" t="s">
        <v>99</v>
      </c>
      <c r="H23" s="3" t="s">
        <v>26</v>
      </c>
      <c r="I23" s="3" t="s">
        <v>39</v>
      </c>
      <c r="J23" s="3" t="s">
        <v>76</v>
      </c>
      <c r="K23" s="3" t="s">
        <v>77</v>
      </c>
      <c r="L23" s="3" t="s">
        <v>58</v>
      </c>
      <c r="M23" s="3" t="s">
        <v>104</v>
      </c>
      <c r="N23" s="3">
        <v>0.59</v>
      </c>
      <c r="O23" s="3" t="s">
        <v>32</v>
      </c>
      <c r="P23" s="3" t="s">
        <v>33</v>
      </c>
      <c r="Q23" s="3" t="s">
        <v>101</v>
      </c>
      <c r="R23" s="3" t="s">
        <v>102</v>
      </c>
      <c r="S23" s="3">
        <v>97526</v>
      </c>
      <c r="T23" s="2">
        <v>42024</v>
      </c>
      <c r="U23" s="2">
        <v>42026</v>
      </c>
      <c r="V23" s="4">
        <v>209.99700000000001</v>
      </c>
      <c r="W23" s="3">
        <v>8</v>
      </c>
      <c r="X23" s="4">
        <v>783.55</v>
      </c>
      <c r="Y23" s="3">
        <v>89202</v>
      </c>
      <c r="Z23" s="3" t="str">
        <f>IF(V23&gt;E1979, "High","Low")</f>
        <v>High</v>
      </c>
      <c r="AA23" s="3" t="str">
        <f>IF(OR(C23 &gt; 0.2, N23 &lt; 0.25), "High Risk", "Low Risk")</f>
        <v>Low Risk</v>
      </c>
      <c r="AB23" s="3" t="str">
        <f>IF(NOT(C23 &gt; 0), "No Discount", "Discount Applied")</f>
        <v>Discount Applied</v>
      </c>
      <c r="AC23" s="3" t="str">
        <f>IF(AND(V23 &gt; 100, OR(H23 = "Regular Air", H23 = "Express Air"), NOT(C23 &gt; 0)), "High Profit Non-Standard Shipping", "Other")</f>
        <v>Other</v>
      </c>
      <c r="AD23">
        <f>RANK(X23,$X$2:$X$1954,0)</f>
        <v>495</v>
      </c>
    </row>
    <row r="24" spans="1:32" ht="12.75" customHeight="1" x14ac:dyDescent="0.3">
      <c r="A24" s="3">
        <v>19355</v>
      </c>
      <c r="B24" s="3" t="s">
        <v>105</v>
      </c>
      <c r="C24" s="7">
        <v>0.06</v>
      </c>
      <c r="D24" s="4">
        <v>205.99</v>
      </c>
      <c r="E24" s="4">
        <v>8.99</v>
      </c>
      <c r="F24" s="3">
        <v>32</v>
      </c>
      <c r="G24" s="3" t="s">
        <v>99</v>
      </c>
      <c r="H24" s="3" t="s">
        <v>48</v>
      </c>
      <c r="I24" s="3" t="s">
        <v>39</v>
      </c>
      <c r="J24" s="3" t="s">
        <v>76</v>
      </c>
      <c r="K24" s="3" t="s">
        <v>77</v>
      </c>
      <c r="L24" s="3" t="s">
        <v>58</v>
      </c>
      <c r="M24" s="3" t="s">
        <v>106</v>
      </c>
      <c r="N24" s="3">
        <v>0.56000000000000005</v>
      </c>
      <c r="O24" s="3" t="s">
        <v>32</v>
      </c>
      <c r="P24" s="3" t="s">
        <v>33</v>
      </c>
      <c r="Q24" s="3" t="s">
        <v>101</v>
      </c>
      <c r="R24" s="3" t="s">
        <v>102</v>
      </c>
      <c r="S24" s="3">
        <v>97526</v>
      </c>
      <c r="T24" s="2">
        <v>42075</v>
      </c>
      <c r="U24" s="2">
        <v>42082</v>
      </c>
      <c r="V24" s="4">
        <v>3568.096</v>
      </c>
      <c r="W24" s="3">
        <v>22</v>
      </c>
      <c r="X24" s="4">
        <v>3838.14</v>
      </c>
      <c r="Y24" s="3">
        <v>89203</v>
      </c>
      <c r="Z24" s="3" t="str">
        <f>IF(V24&gt;E1980, "High","Low")</f>
        <v>High</v>
      </c>
      <c r="AA24" s="3" t="str">
        <f>IF(OR(C24 &gt; 0.2, N24 &lt; 0.25), "High Risk", "Low Risk")</f>
        <v>Low Risk</v>
      </c>
      <c r="AB24" s="3" t="str">
        <f>IF(NOT(C24 &gt; 0), "No Discount", "Discount Applied")</f>
        <v>Discount Applied</v>
      </c>
      <c r="AC24" s="3" t="str">
        <f>IF(AND(V24 &gt; 100, OR(H24 = "Regular Air", H24 = "Express Air"), NOT(C24 &gt; 0)), "High Profit Non-Standard Shipping", "Other")</f>
        <v>Other</v>
      </c>
      <c r="AD24">
        <f>RANK(X24,$X$2:$X$1954,0)</f>
        <v>125</v>
      </c>
    </row>
    <row r="25" spans="1:32" ht="12.75" customHeight="1" x14ac:dyDescent="0.3">
      <c r="A25" s="3">
        <v>23654</v>
      </c>
      <c r="B25" s="3" t="s">
        <v>36</v>
      </c>
      <c r="C25" s="7">
        <v>0.03</v>
      </c>
      <c r="D25" s="4">
        <v>4.24</v>
      </c>
      <c r="E25" s="4">
        <v>5.41</v>
      </c>
      <c r="F25" s="3">
        <v>33</v>
      </c>
      <c r="G25" s="3" t="s">
        <v>107</v>
      </c>
      <c r="H25" s="3" t="s">
        <v>48</v>
      </c>
      <c r="I25" s="3" t="s">
        <v>39</v>
      </c>
      <c r="J25" s="3" t="s">
        <v>28</v>
      </c>
      <c r="K25" s="3" t="s">
        <v>108</v>
      </c>
      <c r="L25" s="3" t="s">
        <v>58</v>
      </c>
      <c r="M25" s="3" t="s">
        <v>109</v>
      </c>
      <c r="N25" s="3">
        <v>0.35</v>
      </c>
      <c r="O25" s="3" t="s">
        <v>32</v>
      </c>
      <c r="P25" s="3" t="s">
        <v>33</v>
      </c>
      <c r="Q25" s="3" t="s">
        <v>101</v>
      </c>
      <c r="R25" s="3" t="s">
        <v>110</v>
      </c>
      <c r="S25" s="3">
        <v>97030</v>
      </c>
      <c r="T25" s="2">
        <v>42170</v>
      </c>
      <c r="U25" s="2">
        <v>42172</v>
      </c>
      <c r="V25" s="4">
        <v>-84.437600000000003</v>
      </c>
      <c r="W25" s="3">
        <v>13</v>
      </c>
      <c r="X25" s="4">
        <v>58.68</v>
      </c>
      <c r="Y25" s="3">
        <v>89201</v>
      </c>
      <c r="Z25" s="3" t="str">
        <f>IF(V25&gt;E1981, "High","Low")</f>
        <v>Low</v>
      </c>
      <c r="AA25" s="3" t="str">
        <f>IF(OR(C25 &gt; 0.2, N25 &lt; 0.25), "High Risk", "Low Risk")</f>
        <v>Low Risk</v>
      </c>
      <c r="AB25" s="3" t="str">
        <f>IF(NOT(C25 &gt; 0), "No Discount", "Discount Applied")</f>
        <v>Discount Applied</v>
      </c>
      <c r="AC25" s="3" t="str">
        <f>IF(AND(V25 &gt; 100, OR(H25 = "Regular Air", H25 = "Express Air"), NOT(C25 &gt; 0)), "High Profit Non-Standard Shipping", "Other")</f>
        <v>Other</v>
      </c>
      <c r="AD25">
        <f>RANK(X25,$X$2:$X$1954,0)</f>
        <v>1466</v>
      </c>
    </row>
    <row r="26" spans="1:32" ht="12.75" customHeight="1" x14ac:dyDescent="0.3">
      <c r="A26" s="3">
        <v>23655</v>
      </c>
      <c r="B26" s="3" t="s">
        <v>36</v>
      </c>
      <c r="C26" s="7">
        <v>0.04</v>
      </c>
      <c r="D26" s="4">
        <v>2.94</v>
      </c>
      <c r="E26" s="4">
        <v>0.7</v>
      </c>
      <c r="F26" s="3">
        <v>33</v>
      </c>
      <c r="G26" s="3" t="s">
        <v>107</v>
      </c>
      <c r="H26" s="3" t="s">
        <v>48</v>
      </c>
      <c r="I26" s="3" t="s">
        <v>39</v>
      </c>
      <c r="J26" s="3" t="s">
        <v>28</v>
      </c>
      <c r="K26" s="3" t="s">
        <v>29</v>
      </c>
      <c r="L26" s="3" t="s">
        <v>30</v>
      </c>
      <c r="M26" s="3" t="s">
        <v>111</v>
      </c>
      <c r="N26" s="3">
        <v>0.57999999999999996</v>
      </c>
      <c r="O26" s="3" t="s">
        <v>32</v>
      </c>
      <c r="P26" s="3" t="s">
        <v>33</v>
      </c>
      <c r="Q26" s="3" t="s">
        <v>101</v>
      </c>
      <c r="R26" s="3" t="s">
        <v>110</v>
      </c>
      <c r="S26" s="3">
        <v>97030</v>
      </c>
      <c r="T26" s="2">
        <v>42170</v>
      </c>
      <c r="U26" s="2">
        <v>42171</v>
      </c>
      <c r="V26" s="4">
        <v>24.312000000000001</v>
      </c>
      <c r="W26" s="3">
        <v>18</v>
      </c>
      <c r="X26" s="4">
        <v>53.1</v>
      </c>
      <c r="Y26" s="3">
        <v>89201</v>
      </c>
      <c r="Z26" s="3" t="str">
        <f>IF(V26&gt;E1982, "High","Low")</f>
        <v>High</v>
      </c>
      <c r="AA26" s="3" t="str">
        <f>IF(OR(C26 &gt; 0.2, N26 &lt; 0.25), "High Risk", "Low Risk")</f>
        <v>Low Risk</v>
      </c>
      <c r="AB26" s="3" t="str">
        <f>IF(NOT(C26 &gt; 0), "No Discount", "Discount Applied")</f>
        <v>Discount Applied</v>
      </c>
      <c r="AC26" s="3" t="str">
        <f>IF(AND(V26 &gt; 100, OR(H26 = "Regular Air", H26 = "Express Air"), NOT(C26 &gt; 0)), "High Profit Non-Standard Shipping", "Other")</f>
        <v>Other</v>
      </c>
      <c r="AD26">
        <f>RANK(X26,$X$2:$X$1954,0)</f>
        <v>1512</v>
      </c>
    </row>
    <row r="27" spans="1:32" ht="12.75" customHeight="1" x14ac:dyDescent="0.3">
      <c r="A27" s="3">
        <v>25933</v>
      </c>
      <c r="B27" s="3" t="s">
        <v>24</v>
      </c>
      <c r="C27" s="7">
        <v>0</v>
      </c>
      <c r="D27" s="4">
        <v>99.99</v>
      </c>
      <c r="E27" s="4">
        <v>19.989999999999998</v>
      </c>
      <c r="F27" s="3">
        <v>43</v>
      </c>
      <c r="G27" s="3" t="s">
        <v>112</v>
      </c>
      <c r="H27" s="3" t="s">
        <v>48</v>
      </c>
      <c r="I27" s="3" t="s">
        <v>39</v>
      </c>
      <c r="J27" s="3" t="s">
        <v>76</v>
      </c>
      <c r="K27" s="3" t="s">
        <v>84</v>
      </c>
      <c r="L27" s="3" t="s">
        <v>58</v>
      </c>
      <c r="M27" s="3" t="s">
        <v>114</v>
      </c>
      <c r="N27" s="3">
        <v>0.52</v>
      </c>
      <c r="O27" s="3" t="s">
        <v>32</v>
      </c>
      <c r="P27" s="3" t="s">
        <v>33</v>
      </c>
      <c r="Q27" s="3" t="s">
        <v>34</v>
      </c>
      <c r="R27" s="3" t="s">
        <v>115</v>
      </c>
      <c r="S27" s="3">
        <v>98052</v>
      </c>
      <c r="T27" s="2">
        <v>42134</v>
      </c>
      <c r="U27" s="2">
        <v>42135</v>
      </c>
      <c r="V27" s="4">
        <v>25.913820000000015</v>
      </c>
      <c r="W27" s="3">
        <v>6</v>
      </c>
      <c r="X27" s="4">
        <v>647.07000000000005</v>
      </c>
      <c r="Y27" s="3">
        <v>91454</v>
      </c>
      <c r="Z27" s="3" t="str">
        <f>IF(V27&gt;E1983, "High","Low")</f>
        <v>High</v>
      </c>
      <c r="AA27" s="3" t="str">
        <f>IF(OR(C27 &gt; 0.2, N27 &lt; 0.25), "High Risk", "Low Risk")</f>
        <v>Low Risk</v>
      </c>
      <c r="AB27" s="3" t="str">
        <f>IF(NOT(C27 &gt; 0), "No Discount", "Discount Applied")</f>
        <v>No Discount</v>
      </c>
      <c r="AC27" s="3" t="str">
        <f>IF(AND(V27 &gt; 100, OR(H27 = "Regular Air", H27 = "Express Air"), NOT(C27 &gt; 0)), "High Profit Non-Standard Shipping", "Other")</f>
        <v>Other</v>
      </c>
      <c r="AD27">
        <f>RANK(X27,$X$2:$X$1954,0)</f>
        <v>554</v>
      </c>
    </row>
    <row r="28" spans="1:32" ht="12.75" customHeight="1" x14ac:dyDescent="0.3">
      <c r="A28" s="3">
        <v>18551</v>
      </c>
      <c r="B28" s="3" t="s">
        <v>36</v>
      </c>
      <c r="C28" s="7">
        <v>0</v>
      </c>
      <c r="D28" s="4">
        <v>115.99</v>
      </c>
      <c r="E28" s="4">
        <v>2.5</v>
      </c>
      <c r="F28" s="3">
        <v>52</v>
      </c>
      <c r="G28" s="3" t="s">
        <v>116</v>
      </c>
      <c r="H28" s="3" t="s">
        <v>48</v>
      </c>
      <c r="I28" s="3" t="s">
        <v>39</v>
      </c>
      <c r="J28" s="3" t="s">
        <v>76</v>
      </c>
      <c r="K28" s="3" t="s">
        <v>77</v>
      </c>
      <c r="L28" s="3" t="s">
        <v>58</v>
      </c>
      <c r="M28" s="3" t="s">
        <v>117</v>
      </c>
      <c r="N28" s="3">
        <v>0.56999999999999995</v>
      </c>
      <c r="O28" s="3" t="s">
        <v>32</v>
      </c>
      <c r="P28" s="3" t="s">
        <v>33</v>
      </c>
      <c r="Q28" s="3" t="s">
        <v>34</v>
      </c>
      <c r="R28" s="3" t="s">
        <v>118</v>
      </c>
      <c r="S28" s="3">
        <v>98373</v>
      </c>
      <c r="T28" s="2">
        <v>42073</v>
      </c>
      <c r="U28" s="2">
        <v>42073</v>
      </c>
      <c r="V28" s="4">
        <v>162.666</v>
      </c>
      <c r="W28" s="3">
        <v>6</v>
      </c>
      <c r="X28" s="4">
        <v>627.04</v>
      </c>
      <c r="Y28" s="3">
        <v>88426</v>
      </c>
      <c r="Z28" s="3" t="str">
        <f>IF(V28&gt;E1984, "High","Low")</f>
        <v>High</v>
      </c>
      <c r="AA28" s="3" t="str">
        <f>IF(OR(C28 &gt; 0.2, N28 &lt; 0.25), "High Risk", "Low Risk")</f>
        <v>Low Risk</v>
      </c>
      <c r="AB28" s="3" t="str">
        <f>IF(NOT(C28 &gt; 0), "No Discount", "Discount Applied")</f>
        <v>No Discount</v>
      </c>
      <c r="AC28" s="3" t="str">
        <f>IF(AND(V28 &gt; 100, OR(H28 = "Regular Air", H28 = "Express Air"), NOT(C28 &gt; 0)), "High Profit Non-Standard Shipping", "Other")</f>
        <v>High Profit Non-Standard Shipping</v>
      </c>
      <c r="AD28">
        <f>RANK(X28,$X$2:$X$1954,0)</f>
        <v>570</v>
      </c>
    </row>
    <row r="29" spans="1:32" ht="12.75" customHeight="1" x14ac:dyDescent="0.3">
      <c r="A29" s="3">
        <v>22117</v>
      </c>
      <c r="B29" s="3" t="s">
        <v>46</v>
      </c>
      <c r="C29" s="7">
        <v>7.0000000000000007E-2</v>
      </c>
      <c r="D29" s="4">
        <v>3502.14</v>
      </c>
      <c r="E29" s="4">
        <v>8.73</v>
      </c>
      <c r="F29" s="3">
        <v>53</v>
      </c>
      <c r="G29" s="3" t="s">
        <v>119</v>
      </c>
      <c r="H29" s="3" t="s">
        <v>38</v>
      </c>
      <c r="I29" s="3" t="s">
        <v>39</v>
      </c>
      <c r="J29" s="3" t="s">
        <v>76</v>
      </c>
      <c r="K29" s="3" t="s">
        <v>84</v>
      </c>
      <c r="L29" s="3" t="s">
        <v>120</v>
      </c>
      <c r="M29" s="3" t="s">
        <v>121</v>
      </c>
      <c r="N29" s="3">
        <v>0.56999999999999995</v>
      </c>
      <c r="O29" s="3" t="s">
        <v>32</v>
      </c>
      <c r="P29" s="3" t="s">
        <v>33</v>
      </c>
      <c r="Q29" s="3" t="s">
        <v>34</v>
      </c>
      <c r="R29" s="3" t="s">
        <v>115</v>
      </c>
      <c r="S29" s="3">
        <v>98052</v>
      </c>
      <c r="T29" s="2">
        <v>42032</v>
      </c>
      <c r="U29" s="2">
        <v>42034</v>
      </c>
      <c r="V29" s="4">
        <v>-6923.5991999999997</v>
      </c>
      <c r="W29" s="3">
        <v>1</v>
      </c>
      <c r="X29" s="4">
        <v>3267.55</v>
      </c>
      <c r="Y29" s="3">
        <v>88425</v>
      </c>
      <c r="Z29" s="3" t="str">
        <f>IF(V29&gt;E1985, "High","Low")</f>
        <v>Low</v>
      </c>
      <c r="AA29" s="3" t="str">
        <f>IF(OR(C29 &gt; 0.2, N29 &lt; 0.25), "High Risk", "Low Risk")</f>
        <v>Low Risk</v>
      </c>
      <c r="AB29" s="3" t="str">
        <f>IF(NOT(C29 &gt; 0), "No Discount", "Discount Applied")</f>
        <v>Discount Applied</v>
      </c>
      <c r="AC29" s="3" t="str">
        <f>IF(AND(V29 &gt; 100, OR(H29 = "Regular Air", H29 = "Express Air"), NOT(C29 &gt; 0)), "High Profit Non-Standard Shipping", "Other")</f>
        <v>Other</v>
      </c>
      <c r="AD29">
        <f>RANK(X29,$X$2:$X$1954,0)</f>
        <v>147</v>
      </c>
      <c r="AF29" t="s">
        <v>3040</v>
      </c>
    </row>
    <row r="30" spans="1:32" ht="12.75" customHeight="1" x14ac:dyDescent="0.3">
      <c r="A30" s="3">
        <v>18552</v>
      </c>
      <c r="B30" s="3" t="s">
        <v>36</v>
      </c>
      <c r="C30" s="7">
        <v>0.02</v>
      </c>
      <c r="D30" s="4">
        <v>5.98</v>
      </c>
      <c r="E30" s="4">
        <v>5.79</v>
      </c>
      <c r="F30" s="3">
        <v>53</v>
      </c>
      <c r="G30" s="3" t="s">
        <v>119</v>
      </c>
      <c r="H30" s="3" t="s">
        <v>48</v>
      </c>
      <c r="I30" s="3" t="s">
        <v>39</v>
      </c>
      <c r="J30" s="3" t="s">
        <v>28</v>
      </c>
      <c r="K30" s="3" t="s">
        <v>92</v>
      </c>
      <c r="L30" s="3" t="s">
        <v>58</v>
      </c>
      <c r="M30" s="3" t="s">
        <v>122</v>
      </c>
      <c r="N30" s="3">
        <v>0.36</v>
      </c>
      <c r="O30" s="3" t="s">
        <v>32</v>
      </c>
      <c r="P30" s="3" t="s">
        <v>33</v>
      </c>
      <c r="Q30" s="3" t="s">
        <v>34</v>
      </c>
      <c r="R30" s="3" t="s">
        <v>115</v>
      </c>
      <c r="S30" s="3">
        <v>98052</v>
      </c>
      <c r="T30" s="2">
        <v>42073</v>
      </c>
      <c r="U30" s="2">
        <v>42074</v>
      </c>
      <c r="V30" s="4">
        <v>-67.489999999999995</v>
      </c>
      <c r="W30" s="3">
        <v>17</v>
      </c>
      <c r="X30" s="4">
        <v>110.19</v>
      </c>
      <c r="Y30" s="3">
        <v>88426</v>
      </c>
      <c r="Z30" s="3" t="str">
        <f>IF(V30&gt;E1986, "High","Low")</f>
        <v>Low</v>
      </c>
      <c r="AA30" s="3" t="str">
        <f>IF(OR(C30 &gt; 0.2, N30 &lt; 0.25), "High Risk", "Low Risk")</f>
        <v>Low Risk</v>
      </c>
      <c r="AB30" s="3" t="str">
        <f>IF(NOT(C30 &gt; 0), "No Discount", "Discount Applied")</f>
        <v>Discount Applied</v>
      </c>
      <c r="AC30" s="3" t="str">
        <f>IF(AND(V30 &gt; 100, OR(H30 = "Regular Air", H30 = "Express Air"), NOT(C30 &gt; 0)), "High Profit Non-Standard Shipping", "Other")</f>
        <v>Other</v>
      </c>
      <c r="AD30">
        <f>RANK(X30,$X$2:$X$1954,0)</f>
        <v>1200</v>
      </c>
      <c r="AF30" t="s">
        <v>3041</v>
      </c>
    </row>
    <row r="31" spans="1:32" ht="12.75" customHeight="1" x14ac:dyDescent="0.3">
      <c r="A31" s="3">
        <v>20697</v>
      </c>
      <c r="B31" s="3" t="s">
        <v>55</v>
      </c>
      <c r="C31" s="7">
        <v>0.06</v>
      </c>
      <c r="D31" s="4">
        <v>3.8</v>
      </c>
      <c r="E31" s="4">
        <v>1.49</v>
      </c>
      <c r="F31" s="3">
        <v>56</v>
      </c>
      <c r="G31" s="3" t="s">
        <v>123</v>
      </c>
      <c r="H31" s="3" t="s">
        <v>48</v>
      </c>
      <c r="I31" s="3" t="s">
        <v>39</v>
      </c>
      <c r="J31" s="3" t="s">
        <v>28</v>
      </c>
      <c r="K31" s="3" t="s">
        <v>108</v>
      </c>
      <c r="L31" s="3" t="s">
        <v>58</v>
      </c>
      <c r="M31" s="3" t="s">
        <v>124</v>
      </c>
      <c r="N31" s="3">
        <v>0.38</v>
      </c>
      <c r="O31" s="3" t="s">
        <v>32</v>
      </c>
      <c r="P31" s="3" t="s">
        <v>52</v>
      </c>
      <c r="Q31" s="3" t="s">
        <v>70</v>
      </c>
      <c r="R31" s="3" t="s">
        <v>125</v>
      </c>
      <c r="S31" s="3">
        <v>14150</v>
      </c>
      <c r="T31" s="2">
        <v>42114</v>
      </c>
      <c r="U31" s="2">
        <v>42115</v>
      </c>
      <c r="V31" s="4">
        <v>19.6282</v>
      </c>
      <c r="W31" s="3">
        <v>20</v>
      </c>
      <c r="X31" s="4">
        <v>73.55</v>
      </c>
      <c r="Y31" s="3">
        <v>88075</v>
      </c>
      <c r="Z31" s="3" t="str">
        <f>IF(V31&gt;E1987, "High","Low")</f>
        <v>High</v>
      </c>
      <c r="AA31" s="3" t="str">
        <f>IF(OR(C31 &gt; 0.2, N31 &lt; 0.25), "High Risk", "Low Risk")</f>
        <v>Low Risk</v>
      </c>
      <c r="AB31" s="3" t="str">
        <f>IF(NOT(C31 &gt; 0), "No Discount", "Discount Applied")</f>
        <v>Discount Applied</v>
      </c>
      <c r="AC31" s="3" t="str">
        <f>IF(AND(V31 &gt; 100, OR(H31 = "Regular Air", H31 = "Express Air"), NOT(C31 &gt; 0)), "High Profit Non-Standard Shipping", "Other")</f>
        <v>Other</v>
      </c>
      <c r="AD31">
        <f>RANK(X31,$X$2:$X$1954,0)</f>
        <v>1373</v>
      </c>
      <c r="AF31" t="s">
        <v>3042</v>
      </c>
    </row>
    <row r="32" spans="1:32" ht="12.75" customHeight="1" x14ac:dyDescent="0.3">
      <c r="A32" s="3">
        <v>20698</v>
      </c>
      <c r="B32" s="3" t="s">
        <v>55</v>
      </c>
      <c r="C32" s="7">
        <v>0.06</v>
      </c>
      <c r="D32" s="4">
        <v>1.76</v>
      </c>
      <c r="E32" s="4">
        <v>0.7</v>
      </c>
      <c r="F32" s="3">
        <v>56</v>
      </c>
      <c r="G32" s="3" t="s">
        <v>123</v>
      </c>
      <c r="H32" s="3" t="s">
        <v>48</v>
      </c>
      <c r="I32" s="3" t="s">
        <v>39</v>
      </c>
      <c r="J32" s="3" t="s">
        <v>28</v>
      </c>
      <c r="K32" s="3" t="s">
        <v>29</v>
      </c>
      <c r="L32" s="3" t="s">
        <v>30</v>
      </c>
      <c r="M32" s="3" t="s">
        <v>126</v>
      </c>
      <c r="N32" s="3">
        <v>0.56000000000000005</v>
      </c>
      <c r="O32" s="3" t="s">
        <v>32</v>
      </c>
      <c r="P32" s="3" t="s">
        <v>52</v>
      </c>
      <c r="Q32" s="3" t="s">
        <v>70</v>
      </c>
      <c r="R32" s="3" t="s">
        <v>125</v>
      </c>
      <c r="S32" s="3">
        <v>14150</v>
      </c>
      <c r="T32" s="2">
        <v>42114</v>
      </c>
      <c r="U32" s="2">
        <v>42115</v>
      </c>
      <c r="V32" s="4">
        <v>-1.6524000000000001</v>
      </c>
      <c r="W32" s="3">
        <v>17</v>
      </c>
      <c r="X32" s="4">
        <v>29.57</v>
      </c>
      <c r="Y32" s="3">
        <v>88075</v>
      </c>
      <c r="Z32" s="3" t="str">
        <f>IF(V32&gt;E1988, "High","Low")</f>
        <v>Low</v>
      </c>
      <c r="AA32" s="3" t="str">
        <f>IF(OR(C32 &gt; 0.2, N32 &lt; 0.25), "High Risk", "Low Risk")</f>
        <v>Low Risk</v>
      </c>
      <c r="AB32" s="3" t="str">
        <f>IF(NOT(C32 &gt; 0), "No Discount", "Discount Applied")</f>
        <v>Discount Applied</v>
      </c>
      <c r="AC32" s="3" t="str">
        <f>IF(AND(V32 &gt; 100, OR(H32 = "Regular Air", H32 = "Express Air"), NOT(C32 &gt; 0)), "High Profit Non-Standard Shipping", "Other")</f>
        <v>Other</v>
      </c>
      <c r="AD32">
        <f>RANK(X32,$X$2:$X$1954,0)</f>
        <v>1720</v>
      </c>
      <c r="AF32" t="s">
        <v>3043</v>
      </c>
    </row>
    <row r="33" spans="1:32" ht="12.75" customHeight="1" x14ac:dyDescent="0.3">
      <c r="A33" s="3">
        <v>22890</v>
      </c>
      <c r="B33" s="3" t="s">
        <v>24</v>
      </c>
      <c r="C33" s="7">
        <v>0.02</v>
      </c>
      <c r="D33" s="4">
        <v>5.98</v>
      </c>
      <c r="E33" s="4">
        <v>5.15</v>
      </c>
      <c r="F33" s="3">
        <v>62</v>
      </c>
      <c r="G33" s="3" t="s">
        <v>127</v>
      </c>
      <c r="H33" s="3" t="s">
        <v>48</v>
      </c>
      <c r="I33" s="3" t="s">
        <v>39</v>
      </c>
      <c r="J33" s="3" t="s">
        <v>28</v>
      </c>
      <c r="K33" s="3" t="s">
        <v>92</v>
      </c>
      <c r="L33" s="3" t="s">
        <v>58</v>
      </c>
      <c r="M33" s="3" t="s">
        <v>128</v>
      </c>
      <c r="N33" s="3">
        <v>0.36</v>
      </c>
      <c r="O33" s="3" t="s">
        <v>32</v>
      </c>
      <c r="P33" s="3" t="s">
        <v>60</v>
      </c>
      <c r="Q33" s="3" t="s">
        <v>129</v>
      </c>
      <c r="R33" s="3" t="s">
        <v>130</v>
      </c>
      <c r="S33" s="3">
        <v>78664</v>
      </c>
      <c r="T33" s="2">
        <v>42133</v>
      </c>
      <c r="U33" s="2">
        <v>42135</v>
      </c>
      <c r="V33" s="4">
        <v>2.1400000000000023</v>
      </c>
      <c r="W33" s="3">
        <v>3</v>
      </c>
      <c r="X33" s="4">
        <v>22.85</v>
      </c>
      <c r="Y33" s="3">
        <v>87407</v>
      </c>
      <c r="Z33" s="3" t="str">
        <f>IF(V33&gt;E1989, "High","Low")</f>
        <v>High</v>
      </c>
      <c r="AA33" s="3" t="str">
        <f>IF(OR(C33 &gt; 0.2, N33 &lt; 0.25), "High Risk", "Low Risk")</f>
        <v>Low Risk</v>
      </c>
      <c r="AB33" s="3" t="str">
        <f>IF(NOT(C33 &gt; 0), "No Discount", "Discount Applied")</f>
        <v>Discount Applied</v>
      </c>
      <c r="AC33" s="3" t="str">
        <f>IF(AND(V33 &gt; 100, OR(H33 = "Regular Air", H33 = "Express Air"), NOT(C33 &gt; 0)), "High Profit Non-Standard Shipping", "Other")</f>
        <v>Other</v>
      </c>
      <c r="AD33">
        <f>RANK(X33,$X$2:$X$1954,0)</f>
        <v>1782</v>
      </c>
      <c r="AF33" t="s">
        <v>3044</v>
      </c>
    </row>
    <row r="34" spans="1:32" ht="12.75" customHeight="1" x14ac:dyDescent="0.3">
      <c r="A34" s="3">
        <v>25354</v>
      </c>
      <c r="B34" s="3" t="s">
        <v>24</v>
      </c>
      <c r="C34" s="7">
        <v>0.04</v>
      </c>
      <c r="D34" s="4">
        <v>29.14</v>
      </c>
      <c r="E34" s="4">
        <v>4.8600000000000003</v>
      </c>
      <c r="F34" s="3">
        <v>62</v>
      </c>
      <c r="G34" s="3" t="s">
        <v>127</v>
      </c>
      <c r="H34" s="3" t="s">
        <v>48</v>
      </c>
      <c r="I34" s="3" t="s">
        <v>39</v>
      </c>
      <c r="J34" s="3" t="s">
        <v>28</v>
      </c>
      <c r="K34" s="3" t="s">
        <v>92</v>
      </c>
      <c r="L34" s="3" t="s">
        <v>30</v>
      </c>
      <c r="M34" s="3" t="s">
        <v>131</v>
      </c>
      <c r="N34" s="3">
        <v>0.38</v>
      </c>
      <c r="O34" s="3" t="s">
        <v>32</v>
      </c>
      <c r="P34" s="3" t="s">
        <v>60</v>
      </c>
      <c r="Q34" s="3" t="s">
        <v>129</v>
      </c>
      <c r="R34" s="3" t="s">
        <v>130</v>
      </c>
      <c r="S34" s="3">
        <v>78664</v>
      </c>
      <c r="T34" s="2">
        <v>42167</v>
      </c>
      <c r="U34" s="2">
        <v>42169</v>
      </c>
      <c r="V34" s="4">
        <v>349.40909999999997</v>
      </c>
      <c r="W34" s="3">
        <v>17</v>
      </c>
      <c r="X34" s="4">
        <v>506.39</v>
      </c>
      <c r="Y34" s="3">
        <v>87408</v>
      </c>
      <c r="Z34" s="3" t="str">
        <f>IF(V34&gt;E1990, "High","Low")</f>
        <v>High</v>
      </c>
      <c r="AA34" s="3" t="str">
        <f>IF(OR(C34 &gt; 0.2, N34 &lt; 0.25), "High Risk", "Low Risk")</f>
        <v>Low Risk</v>
      </c>
      <c r="AB34" s="3" t="str">
        <f>IF(NOT(C34 &gt; 0), "No Discount", "Discount Applied")</f>
        <v>Discount Applied</v>
      </c>
      <c r="AC34" s="3" t="str">
        <f>IF(AND(V34 &gt; 100, OR(H34 = "Regular Air", H34 = "Express Air"), NOT(C34 &gt; 0)), "High Profit Non-Standard Shipping", "Other")</f>
        <v>Other</v>
      </c>
      <c r="AD34">
        <f>RANK(X34,$X$2:$X$1954,0)</f>
        <v>641</v>
      </c>
      <c r="AF34" t="s">
        <v>3045</v>
      </c>
    </row>
    <row r="35" spans="1:32" ht="12.75" customHeight="1" x14ac:dyDescent="0.3">
      <c r="A35" s="3">
        <v>21017</v>
      </c>
      <c r="B35" s="3" t="s">
        <v>36</v>
      </c>
      <c r="C35" s="7">
        <v>0</v>
      </c>
      <c r="D35" s="4">
        <v>3.69</v>
      </c>
      <c r="E35" s="4">
        <v>0.5</v>
      </c>
      <c r="F35" s="3">
        <v>64</v>
      </c>
      <c r="G35" s="3" t="s">
        <v>132</v>
      </c>
      <c r="H35" s="3" t="s">
        <v>48</v>
      </c>
      <c r="I35" s="3" t="s">
        <v>39</v>
      </c>
      <c r="J35" s="3" t="s">
        <v>28</v>
      </c>
      <c r="K35" s="3" t="s">
        <v>133</v>
      </c>
      <c r="L35" s="3" t="s">
        <v>58</v>
      </c>
      <c r="M35" s="3" t="s">
        <v>134</v>
      </c>
      <c r="N35" s="3">
        <v>0.38</v>
      </c>
      <c r="O35" s="3" t="s">
        <v>32</v>
      </c>
      <c r="P35" s="3" t="s">
        <v>135</v>
      </c>
      <c r="Q35" s="3" t="s">
        <v>136</v>
      </c>
      <c r="R35" s="3" t="s">
        <v>137</v>
      </c>
      <c r="S35" s="3">
        <v>24153</v>
      </c>
      <c r="T35" s="2">
        <v>42065</v>
      </c>
      <c r="U35" s="2">
        <v>42067</v>
      </c>
      <c r="V35" s="4">
        <v>-37.5291</v>
      </c>
      <c r="W35" s="3">
        <v>1</v>
      </c>
      <c r="X35" s="4">
        <v>4</v>
      </c>
      <c r="Y35" s="3">
        <v>87406</v>
      </c>
      <c r="Z35" s="3" t="str">
        <f>IF(V35&gt;E1991, "High","Low")</f>
        <v>Low</v>
      </c>
      <c r="AA35" s="3" t="str">
        <f>IF(OR(C35 &gt; 0.2, N35 &lt; 0.25), "High Risk", "Low Risk")</f>
        <v>Low Risk</v>
      </c>
      <c r="AB35" s="3" t="str">
        <f>IF(NOT(C35 &gt; 0), "No Discount", "Discount Applied")</f>
        <v>No Discount</v>
      </c>
      <c r="AC35" s="3" t="str">
        <f>IF(AND(V35 &gt; 100, OR(H35 = "Regular Air", H35 = "Express Air"), NOT(C35 &gt; 0)), "High Profit Non-Standard Shipping", "Other")</f>
        <v>Other</v>
      </c>
      <c r="AD35">
        <f>RANK(X35,$X$2:$X$1954,0)</f>
        <v>1943</v>
      </c>
      <c r="AF35" t="s">
        <v>3046</v>
      </c>
    </row>
    <row r="36" spans="1:32" ht="12.75" customHeight="1" x14ac:dyDescent="0.3">
      <c r="A36" s="3">
        <v>21019</v>
      </c>
      <c r="B36" s="3" t="s">
        <v>36</v>
      </c>
      <c r="C36" s="7">
        <v>0.02</v>
      </c>
      <c r="D36" s="4">
        <v>175.99</v>
      </c>
      <c r="E36" s="4">
        <v>4.99</v>
      </c>
      <c r="F36" s="3">
        <v>64</v>
      </c>
      <c r="G36" s="3" t="s">
        <v>132</v>
      </c>
      <c r="H36" s="3" t="s">
        <v>26</v>
      </c>
      <c r="I36" s="3" t="s">
        <v>39</v>
      </c>
      <c r="J36" s="3" t="s">
        <v>76</v>
      </c>
      <c r="K36" s="3" t="s">
        <v>77</v>
      </c>
      <c r="L36" s="3" t="s">
        <v>58</v>
      </c>
      <c r="M36" s="3" t="s">
        <v>138</v>
      </c>
      <c r="N36" s="3">
        <v>0.59</v>
      </c>
      <c r="O36" s="3" t="s">
        <v>32</v>
      </c>
      <c r="P36" s="3" t="s">
        <v>135</v>
      </c>
      <c r="Q36" s="3" t="s">
        <v>136</v>
      </c>
      <c r="R36" s="3" t="s">
        <v>137</v>
      </c>
      <c r="S36" s="3">
        <v>24153</v>
      </c>
      <c r="T36" s="2">
        <v>42065</v>
      </c>
      <c r="U36" s="2">
        <v>42065</v>
      </c>
      <c r="V36" s="4">
        <v>101.49</v>
      </c>
      <c r="W36" s="3">
        <v>4</v>
      </c>
      <c r="X36" s="4">
        <v>589.79999999999995</v>
      </c>
      <c r="Y36" s="3">
        <v>87406</v>
      </c>
      <c r="Z36" s="3" t="str">
        <f>IF(V36&gt;E1992, "High","Low")</f>
        <v>High</v>
      </c>
      <c r="AA36" s="3" t="str">
        <f>IF(OR(C36 &gt; 0.2, N36 &lt; 0.25), "High Risk", "Low Risk")</f>
        <v>Low Risk</v>
      </c>
      <c r="AB36" s="3" t="str">
        <f>IF(NOT(C36 &gt; 0), "No Discount", "Discount Applied")</f>
        <v>Discount Applied</v>
      </c>
      <c r="AC36" s="3" t="str">
        <f>IF(AND(V36 &gt; 100, OR(H36 = "Regular Air", H36 = "Express Air"), NOT(C36 &gt; 0)), "High Profit Non-Standard Shipping", "Other")</f>
        <v>Other</v>
      </c>
      <c r="AD36">
        <f>RANK(X36,$X$2:$X$1954,0)</f>
        <v>592</v>
      </c>
    </row>
    <row r="37" spans="1:32" ht="12.75" customHeight="1" x14ac:dyDescent="0.3">
      <c r="A37" s="3">
        <v>23274</v>
      </c>
      <c r="B37" s="3" t="s">
        <v>105</v>
      </c>
      <c r="C37" s="7">
        <v>0.05</v>
      </c>
      <c r="D37" s="4">
        <v>155.06</v>
      </c>
      <c r="E37" s="4">
        <v>7.07</v>
      </c>
      <c r="F37" s="3">
        <v>67</v>
      </c>
      <c r="G37" s="3" t="s">
        <v>139</v>
      </c>
      <c r="H37" s="3" t="s">
        <v>48</v>
      </c>
      <c r="I37" s="3" t="s">
        <v>39</v>
      </c>
      <c r="J37" s="3" t="s">
        <v>28</v>
      </c>
      <c r="K37" s="3" t="s">
        <v>140</v>
      </c>
      <c r="L37" s="3" t="s">
        <v>58</v>
      </c>
      <c r="M37" s="3" t="s">
        <v>141</v>
      </c>
      <c r="N37" s="3">
        <v>0.59</v>
      </c>
      <c r="O37" s="3" t="s">
        <v>32</v>
      </c>
      <c r="P37" s="3" t="s">
        <v>33</v>
      </c>
      <c r="Q37" s="3" t="s">
        <v>44</v>
      </c>
      <c r="R37" s="3" t="s">
        <v>142</v>
      </c>
      <c r="S37" s="3">
        <v>94559</v>
      </c>
      <c r="T37" s="2">
        <v>42006</v>
      </c>
      <c r="U37" s="2">
        <v>42013</v>
      </c>
      <c r="V37" s="4">
        <v>845.66399999999987</v>
      </c>
      <c r="W37" s="3">
        <v>8</v>
      </c>
      <c r="X37" s="4">
        <v>1225.5999999999999</v>
      </c>
      <c r="Y37" s="3">
        <v>87946</v>
      </c>
      <c r="Z37" s="3" t="str">
        <f>IF(V37&gt;E1993, "High","Low")</f>
        <v>High</v>
      </c>
      <c r="AA37" s="3" t="str">
        <f>IF(OR(C37 &gt; 0.2, N37 &lt; 0.25), "High Risk", "Low Risk")</f>
        <v>Low Risk</v>
      </c>
      <c r="AB37" s="3" t="str">
        <f>IF(NOT(C37 &gt; 0), "No Discount", "Discount Applied")</f>
        <v>Discount Applied</v>
      </c>
      <c r="AC37" s="3" t="str">
        <f>IF(AND(V37 &gt; 100, OR(H37 = "Regular Air", H37 = "Express Air"), NOT(C37 &gt; 0)), "High Profit Non-Standard Shipping", "Other")</f>
        <v>Other</v>
      </c>
      <c r="AD37">
        <f>RANK(X37,$X$2:$X$1954,0)</f>
        <v>365</v>
      </c>
    </row>
    <row r="38" spans="1:32" ht="12.75" customHeight="1" x14ac:dyDescent="0.3">
      <c r="A38" s="3">
        <v>5272</v>
      </c>
      <c r="B38" s="3" t="s">
        <v>105</v>
      </c>
      <c r="C38" s="7">
        <v>0</v>
      </c>
      <c r="D38" s="4">
        <v>291.73</v>
      </c>
      <c r="E38" s="4">
        <v>48.8</v>
      </c>
      <c r="F38" s="3">
        <v>68</v>
      </c>
      <c r="G38" s="3" t="s">
        <v>143</v>
      </c>
      <c r="H38" s="3" t="s">
        <v>38</v>
      </c>
      <c r="I38" s="3" t="s">
        <v>39</v>
      </c>
      <c r="J38" s="3" t="s">
        <v>40</v>
      </c>
      <c r="K38" s="3" t="s">
        <v>41</v>
      </c>
      <c r="L38" s="3" t="s">
        <v>42</v>
      </c>
      <c r="M38" s="3" t="s">
        <v>144</v>
      </c>
      <c r="N38" s="3">
        <v>0.56000000000000005</v>
      </c>
      <c r="O38" s="3" t="s">
        <v>32</v>
      </c>
      <c r="P38" s="3" t="s">
        <v>52</v>
      </c>
      <c r="Q38" s="3" t="s">
        <v>70</v>
      </c>
      <c r="R38" s="3" t="s">
        <v>89</v>
      </c>
      <c r="S38" s="3">
        <v>10177</v>
      </c>
      <c r="T38" s="2">
        <v>42006</v>
      </c>
      <c r="U38" s="2">
        <v>42006</v>
      </c>
      <c r="V38" s="4">
        <v>-308.928</v>
      </c>
      <c r="W38" s="3">
        <v>4</v>
      </c>
      <c r="X38" s="4">
        <v>1239.06</v>
      </c>
      <c r="Y38" s="3">
        <v>37537</v>
      </c>
      <c r="Z38" s="3" t="str">
        <f>IF(V38&gt;E1994, "High","Low")</f>
        <v>Low</v>
      </c>
      <c r="AA38" s="3" t="str">
        <f>IF(OR(C38 &gt; 0.2, N38 &lt; 0.25), "High Risk", "Low Risk")</f>
        <v>Low Risk</v>
      </c>
      <c r="AB38" s="3" t="str">
        <f>IF(NOT(C38 &gt; 0), "No Discount", "Discount Applied")</f>
        <v>No Discount</v>
      </c>
      <c r="AC38" s="3" t="str">
        <f>IF(AND(V38 &gt; 100, OR(H38 = "Regular Air", H38 = "Express Air"), NOT(C38 &gt; 0)), "High Profit Non-Standard Shipping", "Other")</f>
        <v>Other</v>
      </c>
      <c r="AD38">
        <f>RANK(X38,$X$2:$X$1954,0)</f>
        <v>360</v>
      </c>
    </row>
    <row r="39" spans="1:32" ht="12.75" customHeight="1" x14ac:dyDescent="0.3">
      <c r="A39" s="3">
        <v>5273</v>
      </c>
      <c r="B39" s="3" t="s">
        <v>105</v>
      </c>
      <c r="C39" s="7">
        <v>7.0000000000000007E-2</v>
      </c>
      <c r="D39" s="4">
        <v>100.98</v>
      </c>
      <c r="E39" s="4">
        <v>45</v>
      </c>
      <c r="F39" s="3">
        <v>68</v>
      </c>
      <c r="G39" s="3" t="s">
        <v>143</v>
      </c>
      <c r="H39" s="3" t="s">
        <v>38</v>
      </c>
      <c r="I39" s="3" t="s">
        <v>39</v>
      </c>
      <c r="J39" s="3" t="s">
        <v>40</v>
      </c>
      <c r="K39" s="3" t="s">
        <v>41</v>
      </c>
      <c r="L39" s="3" t="s">
        <v>42</v>
      </c>
      <c r="M39" s="3" t="s">
        <v>145</v>
      </c>
      <c r="N39" s="3">
        <v>0.69</v>
      </c>
      <c r="O39" s="3" t="s">
        <v>32</v>
      </c>
      <c r="P39" s="3" t="s">
        <v>52</v>
      </c>
      <c r="Q39" s="3" t="s">
        <v>70</v>
      </c>
      <c r="R39" s="3" t="s">
        <v>89</v>
      </c>
      <c r="S39" s="3">
        <v>10177</v>
      </c>
      <c r="T39" s="2">
        <v>42006</v>
      </c>
      <c r="U39" s="2">
        <v>42008</v>
      </c>
      <c r="V39" s="4">
        <v>-1679.7599999999998</v>
      </c>
      <c r="W39" s="3">
        <v>43</v>
      </c>
      <c r="X39" s="4">
        <v>4083.19</v>
      </c>
      <c r="Y39" s="3">
        <v>37537</v>
      </c>
      <c r="Z39" s="3" t="str">
        <f>IF(V39&gt;E1995, "High","Low")</f>
        <v>Low</v>
      </c>
      <c r="AA39" s="3" t="str">
        <f>IF(OR(C39 &gt; 0.2, N39 &lt; 0.25), "High Risk", "Low Risk")</f>
        <v>Low Risk</v>
      </c>
      <c r="AB39" s="3" t="str">
        <f>IF(NOT(C39 &gt; 0), "No Discount", "Discount Applied")</f>
        <v>Discount Applied</v>
      </c>
      <c r="AC39" s="3" t="str">
        <f>IF(AND(V39 &gt; 100, OR(H39 = "Regular Air", H39 = "Express Air"), NOT(C39 &gt; 0)), "High Profit Non-Standard Shipping", "Other")</f>
        <v>Other</v>
      </c>
      <c r="AD39">
        <f>RANK(X39,$X$2:$X$1954,0)</f>
        <v>116</v>
      </c>
    </row>
    <row r="40" spans="1:32" ht="12.75" customHeight="1" x14ac:dyDescent="0.3">
      <c r="A40" s="3">
        <v>5274</v>
      </c>
      <c r="B40" s="3" t="s">
        <v>105</v>
      </c>
      <c r="C40" s="7">
        <v>0.05</v>
      </c>
      <c r="D40" s="4">
        <v>155.06</v>
      </c>
      <c r="E40" s="4">
        <v>7.07</v>
      </c>
      <c r="F40" s="3">
        <v>68</v>
      </c>
      <c r="G40" s="3" t="s">
        <v>143</v>
      </c>
      <c r="H40" s="3" t="s">
        <v>48</v>
      </c>
      <c r="I40" s="3" t="s">
        <v>39</v>
      </c>
      <c r="J40" s="3" t="s">
        <v>28</v>
      </c>
      <c r="K40" s="3" t="s">
        <v>140</v>
      </c>
      <c r="L40" s="3" t="s">
        <v>58</v>
      </c>
      <c r="M40" s="3" t="s">
        <v>141</v>
      </c>
      <c r="N40" s="3">
        <v>0.59</v>
      </c>
      <c r="O40" s="3" t="s">
        <v>32</v>
      </c>
      <c r="P40" s="3" t="s">
        <v>52</v>
      </c>
      <c r="Q40" s="3" t="s">
        <v>70</v>
      </c>
      <c r="R40" s="3" t="s">
        <v>89</v>
      </c>
      <c r="S40" s="3">
        <v>10177</v>
      </c>
      <c r="T40" s="2">
        <v>42006</v>
      </c>
      <c r="U40" s="2">
        <v>42013</v>
      </c>
      <c r="V40" s="4">
        <v>575.39600000000007</v>
      </c>
      <c r="W40" s="3">
        <v>32</v>
      </c>
      <c r="X40" s="4">
        <v>4902.38</v>
      </c>
      <c r="Y40" s="3">
        <v>37537</v>
      </c>
      <c r="Z40" s="3" t="str">
        <f>IF(V40&gt;E1996, "High","Low")</f>
        <v>High</v>
      </c>
      <c r="AA40" s="3" t="str">
        <f>IF(OR(C40 &gt; 0.2, N40 &lt; 0.25), "High Risk", "Low Risk")</f>
        <v>Low Risk</v>
      </c>
      <c r="AB40" s="3" t="str">
        <f>IF(NOT(C40 &gt; 0), "No Discount", "Discount Applied")</f>
        <v>Discount Applied</v>
      </c>
      <c r="AC40" s="3" t="str">
        <f>IF(AND(V40 &gt; 100, OR(H40 = "Regular Air", H40 = "Express Air"), NOT(C40 &gt; 0)), "High Profit Non-Standard Shipping", "Other")</f>
        <v>Other</v>
      </c>
      <c r="AD40">
        <f>RANK(X40,$X$2:$X$1954,0)</f>
        <v>98</v>
      </c>
    </row>
    <row r="41" spans="1:32" ht="12.75" customHeight="1" x14ac:dyDescent="0.3">
      <c r="A41" s="3">
        <v>7786</v>
      </c>
      <c r="B41" s="3" t="s">
        <v>24</v>
      </c>
      <c r="C41" s="7">
        <v>0.09</v>
      </c>
      <c r="D41" s="4">
        <v>122.99</v>
      </c>
      <c r="E41" s="4">
        <v>70.2</v>
      </c>
      <c r="F41" s="3">
        <v>68</v>
      </c>
      <c r="G41" s="3" t="s">
        <v>143</v>
      </c>
      <c r="H41" s="3" t="s">
        <v>38</v>
      </c>
      <c r="I41" s="3" t="s">
        <v>39</v>
      </c>
      <c r="J41" s="3" t="s">
        <v>40</v>
      </c>
      <c r="K41" s="3" t="s">
        <v>41</v>
      </c>
      <c r="L41" s="3" t="s">
        <v>42</v>
      </c>
      <c r="M41" s="3" t="s">
        <v>146</v>
      </c>
      <c r="N41" s="3">
        <v>0.74</v>
      </c>
      <c r="O41" s="3" t="s">
        <v>32</v>
      </c>
      <c r="P41" s="3" t="s">
        <v>52</v>
      </c>
      <c r="Q41" s="3" t="s">
        <v>70</v>
      </c>
      <c r="R41" s="3" t="s">
        <v>89</v>
      </c>
      <c r="S41" s="3">
        <v>10177</v>
      </c>
      <c r="T41" s="2">
        <v>42037</v>
      </c>
      <c r="U41" s="2">
        <v>42039</v>
      </c>
      <c r="V41" s="4">
        <v>-2426.5500000000002</v>
      </c>
      <c r="W41" s="3">
        <v>49</v>
      </c>
      <c r="X41" s="4">
        <v>5718.85</v>
      </c>
      <c r="Y41" s="3">
        <v>55713</v>
      </c>
      <c r="Z41" s="3" t="str">
        <f>IF(V41&gt;E1997, "High","Low")</f>
        <v>Low</v>
      </c>
      <c r="AA41" s="3" t="str">
        <f>IF(OR(C41 &gt; 0.2, N41 &lt; 0.25), "High Risk", "Low Risk")</f>
        <v>Low Risk</v>
      </c>
      <c r="AB41" s="3" t="str">
        <f>IF(NOT(C41 &gt; 0), "No Discount", "Discount Applied")</f>
        <v>Discount Applied</v>
      </c>
      <c r="AC41" s="3" t="str">
        <f>IF(AND(V41 &gt; 100, OR(H41 = "Regular Air", H41 = "Express Air"), NOT(C41 &gt; 0)), "High Profit Non-Standard Shipping", "Other")</f>
        <v>Other</v>
      </c>
      <c r="AD41">
        <f>RANK(X41,$X$2:$X$1954,0)</f>
        <v>78</v>
      </c>
    </row>
    <row r="42" spans="1:32" ht="12.75" customHeight="1" x14ac:dyDescent="0.3">
      <c r="A42" s="3">
        <v>25786</v>
      </c>
      <c r="B42" s="3" t="s">
        <v>24</v>
      </c>
      <c r="C42" s="7">
        <v>0.09</v>
      </c>
      <c r="D42" s="4">
        <v>122.99</v>
      </c>
      <c r="E42" s="4">
        <v>70.2</v>
      </c>
      <c r="F42" s="3">
        <v>70</v>
      </c>
      <c r="G42" s="3" t="s">
        <v>147</v>
      </c>
      <c r="H42" s="3" t="s">
        <v>38</v>
      </c>
      <c r="I42" s="3" t="s">
        <v>39</v>
      </c>
      <c r="J42" s="3" t="s">
        <v>40</v>
      </c>
      <c r="K42" s="3" t="s">
        <v>41</v>
      </c>
      <c r="L42" s="3" t="s">
        <v>42</v>
      </c>
      <c r="M42" s="3" t="s">
        <v>146</v>
      </c>
      <c r="N42" s="3">
        <v>0.74</v>
      </c>
      <c r="O42" s="3" t="s">
        <v>32</v>
      </c>
      <c r="P42" s="3" t="s">
        <v>52</v>
      </c>
      <c r="Q42" s="3" t="s">
        <v>148</v>
      </c>
      <c r="R42" s="3" t="s">
        <v>149</v>
      </c>
      <c r="S42" s="3">
        <v>5401</v>
      </c>
      <c r="T42" s="2">
        <v>42037</v>
      </c>
      <c r="U42" s="2">
        <v>42039</v>
      </c>
      <c r="V42" s="4">
        <v>-2426.5500000000002</v>
      </c>
      <c r="W42" s="3">
        <v>12</v>
      </c>
      <c r="X42" s="4">
        <v>1400.53</v>
      </c>
      <c r="Y42" s="3">
        <v>87947</v>
      </c>
      <c r="Z42" s="3" t="str">
        <f>IF(V42&gt;E1998, "High","Low")</f>
        <v>Low</v>
      </c>
      <c r="AA42" s="3" t="str">
        <f>IF(OR(C42 &gt; 0.2, N42 &lt; 0.25), "High Risk", "Low Risk")</f>
        <v>Low Risk</v>
      </c>
      <c r="AB42" s="3" t="str">
        <f>IF(NOT(C42 &gt; 0), "No Discount", "Discount Applied")</f>
        <v>Discount Applied</v>
      </c>
      <c r="AC42" s="3" t="str">
        <f>IF(AND(V42 &gt; 100, OR(H42 = "Regular Air", H42 = "Express Air"), NOT(C42 &gt; 0)), "High Profit Non-Standard Shipping", "Other")</f>
        <v>Other</v>
      </c>
      <c r="AD42">
        <f>RANK(X42,$X$2:$X$1954,0)</f>
        <v>331</v>
      </c>
    </row>
    <row r="43" spans="1:32" ht="12.75" customHeight="1" x14ac:dyDescent="0.3">
      <c r="A43" s="3">
        <v>18281</v>
      </c>
      <c r="B43" s="3" t="s">
        <v>24</v>
      </c>
      <c r="C43" s="7">
        <v>0.04</v>
      </c>
      <c r="D43" s="4">
        <v>296.18</v>
      </c>
      <c r="E43" s="4">
        <v>54.12</v>
      </c>
      <c r="F43" s="3">
        <v>83</v>
      </c>
      <c r="G43" s="3" t="s">
        <v>150</v>
      </c>
      <c r="H43" s="3" t="s">
        <v>38</v>
      </c>
      <c r="I43" s="3" t="s">
        <v>39</v>
      </c>
      <c r="J43" s="3" t="s">
        <v>40</v>
      </c>
      <c r="K43" s="3" t="s">
        <v>151</v>
      </c>
      <c r="L43" s="3" t="s">
        <v>120</v>
      </c>
      <c r="M43" s="3" t="s">
        <v>152</v>
      </c>
      <c r="N43" s="3">
        <v>0.76</v>
      </c>
      <c r="O43" s="3" t="s">
        <v>32</v>
      </c>
      <c r="P43" s="3" t="s">
        <v>52</v>
      </c>
      <c r="Q43" s="3" t="s">
        <v>153</v>
      </c>
      <c r="R43" s="3" t="s">
        <v>154</v>
      </c>
      <c r="S43" s="3">
        <v>44708</v>
      </c>
      <c r="T43" s="2">
        <v>42078</v>
      </c>
      <c r="U43" s="2">
        <v>42078</v>
      </c>
      <c r="V43" s="4">
        <v>-715.7782060000003</v>
      </c>
      <c r="W43" s="3">
        <v>6</v>
      </c>
      <c r="X43" s="4">
        <v>1821.89</v>
      </c>
      <c r="Y43" s="3">
        <v>87365</v>
      </c>
      <c r="Z43" s="3" t="str">
        <f>IF(V43&gt;E1999, "High","Low")</f>
        <v>Low</v>
      </c>
      <c r="AA43" s="3" t="str">
        <f>IF(OR(C43 &gt; 0.2, N43 &lt; 0.25), "High Risk", "Low Risk")</f>
        <v>Low Risk</v>
      </c>
      <c r="AB43" s="3" t="str">
        <f>IF(NOT(C43 &gt; 0), "No Discount", "Discount Applied")</f>
        <v>Discount Applied</v>
      </c>
      <c r="AC43" s="3" t="str">
        <f>IF(AND(V43 &gt; 100, OR(H43 = "Regular Air", H43 = "Express Air"), NOT(C43 &gt; 0)), "High Profit Non-Standard Shipping", "Other")</f>
        <v>Other</v>
      </c>
      <c r="AD43">
        <f>RANK(X43,$X$2:$X$1954,0)</f>
        <v>267</v>
      </c>
    </row>
    <row r="44" spans="1:32" ht="12.75" customHeight="1" x14ac:dyDescent="0.3">
      <c r="A44" s="3">
        <v>23639</v>
      </c>
      <c r="B44" s="3" t="s">
        <v>36</v>
      </c>
      <c r="C44" s="7">
        <v>0</v>
      </c>
      <c r="D44" s="4">
        <v>8.09</v>
      </c>
      <c r="E44" s="4">
        <v>7.96</v>
      </c>
      <c r="F44" s="3">
        <v>84</v>
      </c>
      <c r="G44" s="3" t="s">
        <v>155</v>
      </c>
      <c r="H44" s="3" t="s">
        <v>48</v>
      </c>
      <c r="I44" s="3" t="s">
        <v>39</v>
      </c>
      <c r="J44" s="3" t="s">
        <v>40</v>
      </c>
      <c r="K44" s="3" t="s">
        <v>49</v>
      </c>
      <c r="L44" s="3" t="s">
        <v>58</v>
      </c>
      <c r="M44" s="3" t="s">
        <v>156</v>
      </c>
      <c r="N44" s="3">
        <v>0.49</v>
      </c>
      <c r="O44" s="3" t="s">
        <v>32</v>
      </c>
      <c r="P44" s="3" t="s">
        <v>52</v>
      </c>
      <c r="Q44" s="3" t="s">
        <v>153</v>
      </c>
      <c r="R44" s="3" t="s">
        <v>157</v>
      </c>
      <c r="S44" s="3">
        <v>45231</v>
      </c>
      <c r="T44" s="2">
        <v>42037</v>
      </c>
      <c r="U44" s="2">
        <v>42038</v>
      </c>
      <c r="V44" s="4">
        <v>-144.56</v>
      </c>
      <c r="W44" s="3">
        <v>11</v>
      </c>
      <c r="X44" s="4">
        <v>90.98</v>
      </c>
      <c r="Y44" s="3">
        <v>87364</v>
      </c>
      <c r="Z44" s="3" t="str">
        <f>IF(V44&gt;E2000, "High","Low")</f>
        <v>Low</v>
      </c>
      <c r="AA44" s="3" t="str">
        <f>IF(OR(C44 &gt; 0.2, N44 &lt; 0.25), "High Risk", "Low Risk")</f>
        <v>Low Risk</v>
      </c>
      <c r="AB44" s="3" t="str">
        <f>IF(NOT(C44 &gt; 0), "No Discount", "Discount Applied")</f>
        <v>No Discount</v>
      </c>
      <c r="AC44" s="3" t="str">
        <f>IF(AND(V44 &gt; 100, OR(H44 = "Regular Air", H44 = "Express Air"), NOT(C44 &gt; 0)), "High Profit Non-Standard Shipping", "Other")</f>
        <v>Other</v>
      </c>
      <c r="AD44">
        <f>RANK(X44,$X$2:$X$1954,0)</f>
        <v>1279</v>
      </c>
    </row>
    <row r="45" spans="1:32" ht="12.75" customHeight="1" x14ac:dyDescent="0.3">
      <c r="A45" s="3">
        <v>23880</v>
      </c>
      <c r="B45" s="3" t="s">
        <v>24</v>
      </c>
      <c r="C45" s="7">
        <v>0.08</v>
      </c>
      <c r="D45" s="4">
        <v>896.99</v>
      </c>
      <c r="E45" s="4">
        <v>19.989999999999998</v>
      </c>
      <c r="F45" s="3">
        <v>84</v>
      </c>
      <c r="G45" s="3" t="s">
        <v>155</v>
      </c>
      <c r="H45" s="3" t="s">
        <v>48</v>
      </c>
      <c r="I45" s="3" t="s">
        <v>39</v>
      </c>
      <c r="J45" s="3" t="s">
        <v>28</v>
      </c>
      <c r="K45" s="3" t="s">
        <v>108</v>
      </c>
      <c r="L45" s="3" t="s">
        <v>58</v>
      </c>
      <c r="M45" s="3" t="s">
        <v>158</v>
      </c>
      <c r="N45" s="3">
        <v>0.38</v>
      </c>
      <c r="O45" s="3" t="s">
        <v>32</v>
      </c>
      <c r="P45" s="3" t="s">
        <v>52</v>
      </c>
      <c r="Q45" s="3" t="s">
        <v>153</v>
      </c>
      <c r="R45" s="3" t="s">
        <v>157</v>
      </c>
      <c r="S45" s="3">
        <v>45231</v>
      </c>
      <c r="T45" s="2">
        <v>42093</v>
      </c>
      <c r="U45" s="2">
        <v>42096</v>
      </c>
      <c r="V45" s="4">
        <v>7402.32</v>
      </c>
      <c r="W45" s="3">
        <v>13</v>
      </c>
      <c r="X45" s="4">
        <v>10728</v>
      </c>
      <c r="Y45" s="3">
        <v>87366</v>
      </c>
      <c r="Z45" s="3" t="str">
        <f>IF(V45&gt;E2001, "High","Low")</f>
        <v>High</v>
      </c>
      <c r="AA45" s="3" t="str">
        <f>IF(OR(C45 &gt; 0.2, N45 &lt; 0.25), "High Risk", "Low Risk")</f>
        <v>Low Risk</v>
      </c>
      <c r="AB45" s="3" t="str">
        <f>IF(NOT(C45 &gt; 0), "No Discount", "Discount Applied")</f>
        <v>Discount Applied</v>
      </c>
      <c r="AC45" s="3" t="str">
        <f>IF(AND(V45 &gt; 100, OR(H45 = "Regular Air", H45 = "Express Air"), NOT(C45 &gt; 0)), "High Profit Non-Standard Shipping", "Other")</f>
        <v>Other</v>
      </c>
      <c r="AD45">
        <f>RANK(X45,$X$2:$X$1954,0)</f>
        <v>15</v>
      </c>
    </row>
    <row r="46" spans="1:32" ht="12.75" customHeight="1" x14ac:dyDescent="0.3">
      <c r="A46" s="3">
        <v>24663</v>
      </c>
      <c r="B46" s="3" t="s">
        <v>105</v>
      </c>
      <c r="C46" s="7">
        <v>0.05</v>
      </c>
      <c r="D46" s="4">
        <v>161.55000000000001</v>
      </c>
      <c r="E46" s="4">
        <v>19.989999999999998</v>
      </c>
      <c r="F46" s="3">
        <v>87</v>
      </c>
      <c r="G46" s="3" t="s">
        <v>159</v>
      </c>
      <c r="H46" s="3" t="s">
        <v>48</v>
      </c>
      <c r="I46" s="3" t="s">
        <v>39</v>
      </c>
      <c r="J46" s="3" t="s">
        <v>28</v>
      </c>
      <c r="K46" s="3" t="s">
        <v>140</v>
      </c>
      <c r="L46" s="3" t="s">
        <v>58</v>
      </c>
      <c r="M46" s="3" t="s">
        <v>160</v>
      </c>
      <c r="N46" s="3">
        <v>0.66</v>
      </c>
      <c r="O46" s="3" t="s">
        <v>32</v>
      </c>
      <c r="P46" s="3" t="s">
        <v>33</v>
      </c>
      <c r="Q46" s="3" t="s">
        <v>44</v>
      </c>
      <c r="R46" s="3" t="s">
        <v>161</v>
      </c>
      <c r="S46" s="3">
        <v>95687</v>
      </c>
      <c r="T46" s="2">
        <v>42158</v>
      </c>
      <c r="U46" s="2">
        <v>42163</v>
      </c>
      <c r="V46" s="4">
        <v>1892.424</v>
      </c>
      <c r="W46" s="3">
        <v>19</v>
      </c>
      <c r="X46" s="4">
        <v>3127.69</v>
      </c>
      <c r="Y46" s="3">
        <v>90596</v>
      </c>
      <c r="Z46" s="3" t="str">
        <f>IF(V46&gt;E2002, "High","Low")</f>
        <v>High</v>
      </c>
      <c r="AA46" s="3" t="str">
        <f>IF(OR(C46 &gt; 0.2, N46 &lt; 0.25), "High Risk", "Low Risk")</f>
        <v>Low Risk</v>
      </c>
      <c r="AB46" s="3" t="str">
        <f>IF(NOT(C46 &gt; 0), "No Discount", "Discount Applied")</f>
        <v>Discount Applied</v>
      </c>
      <c r="AC46" s="3" t="str">
        <f>IF(AND(V46 &gt; 100, OR(H46 = "Regular Air", H46 = "Express Air"), NOT(C46 &gt; 0)), "High Profit Non-Standard Shipping", "Other")</f>
        <v>Other</v>
      </c>
      <c r="AD46">
        <f>RANK(X46,$X$2:$X$1954,0)</f>
        <v>154</v>
      </c>
    </row>
    <row r="47" spans="1:32" ht="12.75" customHeight="1" x14ac:dyDescent="0.3">
      <c r="A47" s="3">
        <v>23841</v>
      </c>
      <c r="B47" s="3" t="s">
        <v>24</v>
      </c>
      <c r="C47" s="7">
        <v>0.09</v>
      </c>
      <c r="D47" s="4">
        <v>4.91</v>
      </c>
      <c r="E47" s="4">
        <v>0.5</v>
      </c>
      <c r="F47" s="3">
        <v>87</v>
      </c>
      <c r="G47" s="3" t="s">
        <v>159</v>
      </c>
      <c r="H47" s="3" t="s">
        <v>48</v>
      </c>
      <c r="I47" s="3" t="s">
        <v>39</v>
      </c>
      <c r="J47" s="3" t="s">
        <v>28</v>
      </c>
      <c r="K47" s="3" t="s">
        <v>133</v>
      </c>
      <c r="L47" s="3" t="s">
        <v>58</v>
      </c>
      <c r="M47" s="3" t="s">
        <v>162</v>
      </c>
      <c r="N47" s="3">
        <v>0.36</v>
      </c>
      <c r="O47" s="3" t="s">
        <v>32</v>
      </c>
      <c r="P47" s="3" t="s">
        <v>33</v>
      </c>
      <c r="Q47" s="3" t="s">
        <v>44</v>
      </c>
      <c r="R47" s="3" t="s">
        <v>161</v>
      </c>
      <c r="S47" s="3">
        <v>95687</v>
      </c>
      <c r="T47" s="2">
        <v>42085</v>
      </c>
      <c r="U47" s="2">
        <v>42086</v>
      </c>
      <c r="V47" s="4">
        <v>28.855799999999999</v>
      </c>
      <c r="W47" s="3">
        <v>9</v>
      </c>
      <c r="X47" s="4">
        <v>41.82</v>
      </c>
      <c r="Y47" s="3">
        <v>90597</v>
      </c>
      <c r="Z47" s="3" t="str">
        <f>IF(V47&gt;E2003, "High","Low")</f>
        <v>High</v>
      </c>
      <c r="AA47" s="3" t="str">
        <f>IF(OR(C47 &gt; 0.2, N47 &lt; 0.25), "High Risk", "Low Risk")</f>
        <v>Low Risk</v>
      </c>
      <c r="AB47" s="3" t="str">
        <f>IF(NOT(C47 &gt; 0), "No Discount", "Discount Applied")</f>
        <v>Discount Applied</v>
      </c>
      <c r="AC47" s="3" t="str">
        <f>IF(AND(V47 &gt; 100, OR(H47 = "Regular Air", H47 = "Express Air"), NOT(C47 &gt; 0)), "High Profit Non-Standard Shipping", "Other")</f>
        <v>Other</v>
      </c>
      <c r="AD47">
        <f>RANK(X47,$X$2:$X$1954,0)</f>
        <v>1606</v>
      </c>
    </row>
    <row r="48" spans="1:32" ht="12.75" customHeight="1" x14ac:dyDescent="0.3">
      <c r="A48" s="3">
        <v>23842</v>
      </c>
      <c r="B48" s="3" t="s">
        <v>24</v>
      </c>
      <c r="C48" s="7">
        <v>0.01</v>
      </c>
      <c r="D48" s="4">
        <v>296.18</v>
      </c>
      <c r="E48" s="4">
        <v>54.12</v>
      </c>
      <c r="F48" s="3">
        <v>87</v>
      </c>
      <c r="G48" s="3" t="s">
        <v>159</v>
      </c>
      <c r="H48" s="3" t="s">
        <v>38</v>
      </c>
      <c r="I48" s="3" t="s">
        <v>39</v>
      </c>
      <c r="J48" s="3" t="s">
        <v>40</v>
      </c>
      <c r="K48" s="3" t="s">
        <v>151</v>
      </c>
      <c r="L48" s="3" t="s">
        <v>120</v>
      </c>
      <c r="M48" s="3" t="s">
        <v>152</v>
      </c>
      <c r="N48" s="3">
        <v>0.76</v>
      </c>
      <c r="O48" s="3" t="s">
        <v>32</v>
      </c>
      <c r="P48" s="3" t="s">
        <v>33</v>
      </c>
      <c r="Q48" s="3" t="s">
        <v>44</v>
      </c>
      <c r="R48" s="3" t="s">
        <v>161</v>
      </c>
      <c r="S48" s="3">
        <v>95687</v>
      </c>
      <c r="T48" s="2">
        <v>42085</v>
      </c>
      <c r="U48" s="2">
        <v>42088</v>
      </c>
      <c r="V48" s="4">
        <v>173.48</v>
      </c>
      <c r="W48" s="3">
        <v>9</v>
      </c>
      <c r="X48" s="4">
        <v>2875.72</v>
      </c>
      <c r="Y48" s="3">
        <v>90597</v>
      </c>
      <c r="Z48" s="3" t="str">
        <f>IF(V48&gt;E2004, "High","Low")</f>
        <v>High</v>
      </c>
      <c r="AA48" s="3" t="str">
        <f>IF(OR(C48 &gt; 0.2, N48 &lt; 0.25), "High Risk", "Low Risk")</f>
        <v>Low Risk</v>
      </c>
      <c r="AB48" s="3" t="str">
        <f>IF(NOT(C48 &gt; 0), "No Discount", "Discount Applied")</f>
        <v>Discount Applied</v>
      </c>
      <c r="AC48" s="3" t="str">
        <f>IF(AND(V48 &gt; 100, OR(H48 = "Regular Air", H48 = "Express Air"), NOT(C48 &gt; 0)), "High Profit Non-Standard Shipping", "Other")</f>
        <v>Other</v>
      </c>
      <c r="AD48">
        <f>RANK(X48,$X$2:$X$1954,0)</f>
        <v>162</v>
      </c>
    </row>
    <row r="49" spans="1:30" ht="12.75" customHeight="1" x14ac:dyDescent="0.3">
      <c r="A49" s="3">
        <v>23071</v>
      </c>
      <c r="B49" s="3" t="s">
        <v>24</v>
      </c>
      <c r="C49" s="7">
        <v>7.0000000000000007E-2</v>
      </c>
      <c r="D49" s="4">
        <v>19.84</v>
      </c>
      <c r="E49" s="4">
        <v>4.0999999999999996</v>
      </c>
      <c r="F49" s="3">
        <v>91</v>
      </c>
      <c r="G49" s="3" t="s">
        <v>163</v>
      </c>
      <c r="H49" s="3" t="s">
        <v>48</v>
      </c>
      <c r="I49" s="3" t="s">
        <v>39</v>
      </c>
      <c r="J49" s="3" t="s">
        <v>28</v>
      </c>
      <c r="K49" s="3" t="s">
        <v>29</v>
      </c>
      <c r="L49" s="3" t="s">
        <v>30</v>
      </c>
      <c r="M49" s="3" t="s">
        <v>164</v>
      </c>
      <c r="N49" s="3">
        <v>0.44</v>
      </c>
      <c r="O49" s="3" t="s">
        <v>32</v>
      </c>
      <c r="P49" s="3" t="s">
        <v>33</v>
      </c>
      <c r="Q49" s="3" t="s">
        <v>44</v>
      </c>
      <c r="R49" s="3" t="s">
        <v>165</v>
      </c>
      <c r="S49" s="3">
        <v>94591</v>
      </c>
      <c r="T49" s="2">
        <v>42141</v>
      </c>
      <c r="U49" s="2">
        <v>42142</v>
      </c>
      <c r="V49" s="4">
        <v>117.852</v>
      </c>
      <c r="W49" s="3">
        <v>9</v>
      </c>
      <c r="X49" s="4">
        <v>170.8</v>
      </c>
      <c r="Y49" s="3">
        <v>87175</v>
      </c>
      <c r="Z49" s="3" t="str">
        <f>IF(V49&gt;E2005, "High","Low")</f>
        <v>High</v>
      </c>
      <c r="AA49" s="3" t="str">
        <f>IF(OR(C49 &gt; 0.2, N49 &lt; 0.25), "High Risk", "Low Risk")</f>
        <v>Low Risk</v>
      </c>
      <c r="AB49" s="3" t="str">
        <f>IF(NOT(C49 &gt; 0), "No Discount", "Discount Applied")</f>
        <v>Discount Applied</v>
      </c>
      <c r="AC49" s="3" t="str">
        <f>IF(AND(V49 &gt; 100, OR(H49 = "Regular Air", H49 = "Express Air"), NOT(C49 &gt; 0)), "High Profit Non-Standard Shipping", "Other")</f>
        <v>Other</v>
      </c>
      <c r="AD49">
        <f>RANK(X49,$X$2:$X$1954,0)</f>
        <v>1036</v>
      </c>
    </row>
    <row r="50" spans="1:30" ht="12.75" customHeight="1" x14ac:dyDescent="0.3">
      <c r="A50" s="3">
        <v>19877</v>
      </c>
      <c r="B50" s="3" t="s">
        <v>55</v>
      </c>
      <c r="C50" s="7">
        <v>0.05</v>
      </c>
      <c r="D50" s="4">
        <v>5.18</v>
      </c>
      <c r="E50" s="4">
        <v>2.04</v>
      </c>
      <c r="F50" s="3">
        <v>91</v>
      </c>
      <c r="G50" s="3" t="s">
        <v>163</v>
      </c>
      <c r="H50" s="3" t="s">
        <v>48</v>
      </c>
      <c r="I50" s="3" t="s">
        <v>39</v>
      </c>
      <c r="J50" s="3" t="s">
        <v>28</v>
      </c>
      <c r="K50" s="3" t="s">
        <v>92</v>
      </c>
      <c r="L50" s="3" t="s">
        <v>30</v>
      </c>
      <c r="M50" s="3" t="s">
        <v>166</v>
      </c>
      <c r="N50" s="3">
        <v>0.36</v>
      </c>
      <c r="O50" s="3" t="s">
        <v>32</v>
      </c>
      <c r="P50" s="3" t="s">
        <v>33</v>
      </c>
      <c r="Q50" s="3" t="s">
        <v>44</v>
      </c>
      <c r="R50" s="3" t="s">
        <v>165</v>
      </c>
      <c r="S50" s="3">
        <v>94591</v>
      </c>
      <c r="T50" s="2">
        <v>42053</v>
      </c>
      <c r="U50" s="2">
        <v>42055</v>
      </c>
      <c r="V50" s="4">
        <v>34.010400000000004</v>
      </c>
      <c r="W50" s="3">
        <v>10</v>
      </c>
      <c r="X50" s="4">
        <v>53.54</v>
      </c>
      <c r="Y50" s="3">
        <v>87176</v>
      </c>
      <c r="Z50" s="3" t="str">
        <f>IF(V50&gt;E2006, "High","Low")</f>
        <v>High</v>
      </c>
      <c r="AA50" s="3" t="str">
        <f>IF(OR(C50 &gt; 0.2, N50 &lt; 0.25), "High Risk", "Low Risk")</f>
        <v>Low Risk</v>
      </c>
      <c r="AB50" s="3" t="str">
        <f>IF(NOT(C50 &gt; 0), "No Discount", "Discount Applied")</f>
        <v>Discount Applied</v>
      </c>
      <c r="AC50" s="3" t="str">
        <f>IF(AND(V50 &gt; 100, OR(H50 = "Regular Air", H50 = "Express Air"), NOT(C50 &gt; 0)), "High Profit Non-Standard Shipping", "Other")</f>
        <v>Other</v>
      </c>
      <c r="AD50">
        <f>RANK(X50,$X$2:$X$1954,0)</f>
        <v>1506</v>
      </c>
    </row>
    <row r="51" spans="1:30" ht="12.75" customHeight="1" x14ac:dyDescent="0.3">
      <c r="A51" s="3">
        <v>19611</v>
      </c>
      <c r="B51" s="3" t="s">
        <v>55</v>
      </c>
      <c r="C51" s="7">
        <v>0.06</v>
      </c>
      <c r="D51" s="4">
        <v>175.99</v>
      </c>
      <c r="E51" s="4">
        <v>8.99</v>
      </c>
      <c r="F51" s="3">
        <v>91</v>
      </c>
      <c r="G51" s="3" t="s">
        <v>163</v>
      </c>
      <c r="H51" s="3" t="s">
        <v>48</v>
      </c>
      <c r="I51" s="3" t="s">
        <v>39</v>
      </c>
      <c r="J51" s="3" t="s">
        <v>76</v>
      </c>
      <c r="K51" s="3" t="s">
        <v>77</v>
      </c>
      <c r="L51" s="3" t="s">
        <v>58</v>
      </c>
      <c r="M51" s="3" t="s">
        <v>167</v>
      </c>
      <c r="N51" s="3">
        <v>0.56999999999999995</v>
      </c>
      <c r="O51" s="3" t="s">
        <v>32</v>
      </c>
      <c r="P51" s="3" t="s">
        <v>33</v>
      </c>
      <c r="Q51" s="3" t="s">
        <v>44</v>
      </c>
      <c r="R51" s="3" t="s">
        <v>165</v>
      </c>
      <c r="S51" s="3">
        <v>94591</v>
      </c>
      <c r="T51" s="2">
        <v>42067</v>
      </c>
      <c r="U51" s="2">
        <v>42069</v>
      </c>
      <c r="V51" s="4">
        <v>2031.5070000000001</v>
      </c>
      <c r="W51" s="3">
        <v>23</v>
      </c>
      <c r="X51" s="4">
        <v>3363.53</v>
      </c>
      <c r="Y51" s="3">
        <v>87177</v>
      </c>
      <c r="Z51" s="3" t="str">
        <f>IF(V51&gt;E2007, "High","Low")</f>
        <v>High</v>
      </c>
      <c r="AA51" s="3" t="str">
        <f>IF(OR(C51 &gt; 0.2, N51 &lt; 0.25), "High Risk", "Low Risk")</f>
        <v>Low Risk</v>
      </c>
      <c r="AB51" s="3" t="str">
        <f>IF(NOT(C51 &gt; 0), "No Discount", "Discount Applied")</f>
        <v>Discount Applied</v>
      </c>
      <c r="AC51" s="3" t="str">
        <f>IF(AND(V51 &gt; 100, OR(H51 = "Regular Air", H51 = "Express Air"), NOT(C51 &gt; 0)), "High Profit Non-Standard Shipping", "Other")</f>
        <v>Other</v>
      </c>
      <c r="AD51">
        <f>RANK(X51,$X$2:$X$1954,0)</f>
        <v>145</v>
      </c>
    </row>
    <row r="52" spans="1:30" ht="12.75" customHeight="1" x14ac:dyDescent="0.3">
      <c r="A52" s="3">
        <v>23069</v>
      </c>
      <c r="B52" s="3" t="s">
        <v>24</v>
      </c>
      <c r="C52" s="7">
        <v>7.0000000000000007E-2</v>
      </c>
      <c r="D52" s="4">
        <v>8.34</v>
      </c>
      <c r="E52" s="4">
        <v>1.43</v>
      </c>
      <c r="F52" s="3">
        <v>92</v>
      </c>
      <c r="G52" s="3" t="s">
        <v>168</v>
      </c>
      <c r="H52" s="3" t="s">
        <v>48</v>
      </c>
      <c r="I52" s="3" t="s">
        <v>39</v>
      </c>
      <c r="J52" s="3" t="s">
        <v>28</v>
      </c>
      <c r="K52" s="3" t="s">
        <v>92</v>
      </c>
      <c r="L52" s="3" t="s">
        <v>30</v>
      </c>
      <c r="M52" s="3" t="s">
        <v>169</v>
      </c>
      <c r="N52" s="3">
        <v>0.35</v>
      </c>
      <c r="O52" s="3" t="s">
        <v>32</v>
      </c>
      <c r="P52" s="3" t="s">
        <v>135</v>
      </c>
      <c r="Q52" s="3" t="s">
        <v>170</v>
      </c>
      <c r="R52" s="3" t="s">
        <v>171</v>
      </c>
      <c r="S52" s="3">
        <v>70056</v>
      </c>
      <c r="T52" s="2">
        <v>42141</v>
      </c>
      <c r="U52" s="2">
        <v>42143</v>
      </c>
      <c r="V52" s="4">
        <v>-190.67999999999998</v>
      </c>
      <c r="W52" s="3">
        <v>16</v>
      </c>
      <c r="X52" s="4">
        <v>132.08000000000001</v>
      </c>
      <c r="Y52" s="3">
        <v>87175</v>
      </c>
      <c r="Z52" s="3" t="str">
        <f>IF(V52&gt;E2008, "High","Low")</f>
        <v>Low</v>
      </c>
      <c r="AA52" s="3" t="str">
        <f>IF(OR(C52 &gt; 0.2, N52 &lt; 0.25), "High Risk", "Low Risk")</f>
        <v>Low Risk</v>
      </c>
      <c r="AB52" s="3" t="str">
        <f>IF(NOT(C52 &gt; 0), "No Discount", "Discount Applied")</f>
        <v>Discount Applied</v>
      </c>
      <c r="AC52" s="3" t="str">
        <f>IF(AND(V52 &gt; 100, OR(H52 = "Regular Air", H52 = "Express Air"), NOT(C52 &gt; 0)), "High Profit Non-Standard Shipping", "Other")</f>
        <v>Other</v>
      </c>
      <c r="AD52">
        <f>RANK(X52,$X$2:$X$1954,0)</f>
        <v>1125</v>
      </c>
    </row>
    <row r="53" spans="1:30" ht="12.75" customHeight="1" x14ac:dyDescent="0.3">
      <c r="A53" s="3">
        <v>23070</v>
      </c>
      <c r="B53" s="3" t="s">
        <v>24</v>
      </c>
      <c r="C53" s="7">
        <v>0.09</v>
      </c>
      <c r="D53" s="4">
        <v>4.9800000000000004</v>
      </c>
      <c r="E53" s="4">
        <v>6.07</v>
      </c>
      <c r="F53" s="3">
        <v>92</v>
      </c>
      <c r="G53" s="3" t="s">
        <v>168</v>
      </c>
      <c r="H53" s="3" t="s">
        <v>48</v>
      </c>
      <c r="I53" s="3" t="s">
        <v>39</v>
      </c>
      <c r="J53" s="3" t="s">
        <v>28</v>
      </c>
      <c r="K53" s="3" t="s">
        <v>92</v>
      </c>
      <c r="L53" s="3" t="s">
        <v>58</v>
      </c>
      <c r="M53" s="3" t="s">
        <v>172</v>
      </c>
      <c r="N53" s="3">
        <v>0.36</v>
      </c>
      <c r="O53" s="3" t="s">
        <v>32</v>
      </c>
      <c r="P53" s="3" t="s">
        <v>135</v>
      </c>
      <c r="Q53" s="3" t="s">
        <v>170</v>
      </c>
      <c r="R53" s="3" t="s">
        <v>171</v>
      </c>
      <c r="S53" s="3">
        <v>70056</v>
      </c>
      <c r="T53" s="2">
        <v>42141</v>
      </c>
      <c r="U53" s="2">
        <v>42142</v>
      </c>
      <c r="V53" s="4">
        <v>325.39800000000002</v>
      </c>
      <c r="W53" s="3">
        <v>9</v>
      </c>
      <c r="X53" s="4">
        <v>45.34</v>
      </c>
      <c r="Y53" s="3">
        <v>87175</v>
      </c>
      <c r="Z53" s="3" t="str">
        <f>IF(V53&gt;E2009, "High","Low")</f>
        <v>High</v>
      </c>
      <c r="AA53" s="3" t="str">
        <f>IF(OR(C53 &gt; 0.2, N53 &lt; 0.25), "High Risk", "Low Risk")</f>
        <v>Low Risk</v>
      </c>
      <c r="AB53" s="3" t="str">
        <f>IF(NOT(C53 &gt; 0), "No Discount", "Discount Applied")</f>
        <v>Discount Applied</v>
      </c>
      <c r="AC53" s="3" t="str">
        <f>IF(AND(V53 &gt; 100, OR(H53 = "Regular Air", H53 = "Express Air"), NOT(C53 &gt; 0)), "High Profit Non-Standard Shipping", "Other")</f>
        <v>Other</v>
      </c>
      <c r="AD53">
        <f>RANK(X53,$X$2:$X$1954,0)</f>
        <v>1567</v>
      </c>
    </row>
    <row r="54" spans="1:30" ht="12.75" customHeight="1" x14ac:dyDescent="0.3">
      <c r="A54" s="3">
        <v>23203</v>
      </c>
      <c r="B54" s="3" t="s">
        <v>55</v>
      </c>
      <c r="C54" s="7">
        <v>0.04</v>
      </c>
      <c r="D54" s="4">
        <v>12.98</v>
      </c>
      <c r="E54" s="4">
        <v>3.14</v>
      </c>
      <c r="F54" s="3">
        <v>92</v>
      </c>
      <c r="G54" s="3" t="s">
        <v>168</v>
      </c>
      <c r="H54" s="3" t="s">
        <v>26</v>
      </c>
      <c r="I54" s="3" t="s">
        <v>39</v>
      </c>
      <c r="J54" s="3" t="s">
        <v>28</v>
      </c>
      <c r="K54" s="3" t="s">
        <v>173</v>
      </c>
      <c r="L54" s="3" t="s">
        <v>50</v>
      </c>
      <c r="M54" s="3" t="s">
        <v>174</v>
      </c>
      <c r="N54" s="3">
        <v>0.6</v>
      </c>
      <c r="O54" s="3" t="s">
        <v>32</v>
      </c>
      <c r="P54" s="3" t="s">
        <v>135</v>
      </c>
      <c r="Q54" s="3" t="s">
        <v>170</v>
      </c>
      <c r="R54" s="3" t="s">
        <v>171</v>
      </c>
      <c r="S54" s="3">
        <v>70056</v>
      </c>
      <c r="T54" s="2">
        <v>42162</v>
      </c>
      <c r="U54" s="2">
        <v>42164</v>
      </c>
      <c r="V54" s="4">
        <v>22.817999999999998</v>
      </c>
      <c r="W54" s="3">
        <v>16</v>
      </c>
      <c r="X54" s="4">
        <v>216.04</v>
      </c>
      <c r="Y54" s="3">
        <v>87178</v>
      </c>
      <c r="Z54" s="3" t="str">
        <f>IF(V54&gt;E2010, "High","Low")</f>
        <v>High</v>
      </c>
      <c r="AA54" s="3" t="str">
        <f>IF(OR(C54 &gt; 0.2, N54 &lt; 0.25), "High Risk", "Low Risk")</f>
        <v>Low Risk</v>
      </c>
      <c r="AB54" s="3" t="str">
        <f>IF(NOT(C54 &gt; 0), "No Discount", "Discount Applied")</f>
        <v>Discount Applied</v>
      </c>
      <c r="AC54" s="3" t="str">
        <f>IF(AND(V54 &gt; 100, OR(H54 = "Regular Air", H54 = "Express Air"), NOT(C54 &gt; 0)), "High Profit Non-Standard Shipping", "Other")</f>
        <v>Other</v>
      </c>
      <c r="AD54">
        <f>RANK(X54,$X$2:$X$1954,0)</f>
        <v>951</v>
      </c>
    </row>
    <row r="55" spans="1:30" ht="12.75" customHeight="1" x14ac:dyDescent="0.3">
      <c r="A55" s="3">
        <v>6243</v>
      </c>
      <c r="B55" s="3" t="s">
        <v>36</v>
      </c>
      <c r="C55" s="7">
        <v>0.04</v>
      </c>
      <c r="D55" s="4">
        <v>160.97999999999999</v>
      </c>
      <c r="E55" s="4">
        <v>30</v>
      </c>
      <c r="F55" s="3">
        <v>94</v>
      </c>
      <c r="G55" s="3" t="s">
        <v>175</v>
      </c>
      <c r="H55" s="3" t="s">
        <v>38</v>
      </c>
      <c r="I55" s="3" t="s">
        <v>39</v>
      </c>
      <c r="J55" s="3" t="s">
        <v>40</v>
      </c>
      <c r="K55" s="3" t="s">
        <v>41</v>
      </c>
      <c r="L55" s="3" t="s">
        <v>42</v>
      </c>
      <c r="M55" s="3" t="s">
        <v>176</v>
      </c>
      <c r="N55" s="3">
        <v>0.62</v>
      </c>
      <c r="O55" s="3" t="s">
        <v>32</v>
      </c>
      <c r="P55" s="3" t="s">
        <v>60</v>
      </c>
      <c r="Q55" s="3" t="s">
        <v>177</v>
      </c>
      <c r="R55" s="3" t="s">
        <v>178</v>
      </c>
      <c r="S55" s="3">
        <v>60601</v>
      </c>
      <c r="T55" s="2">
        <v>42127</v>
      </c>
      <c r="U55" s="2">
        <v>42129</v>
      </c>
      <c r="V55" s="4">
        <v>116.1</v>
      </c>
      <c r="W55" s="3">
        <v>37</v>
      </c>
      <c r="X55" s="4">
        <v>6276.34</v>
      </c>
      <c r="Y55" s="3">
        <v>44231</v>
      </c>
      <c r="Z55" s="3" t="str">
        <f>IF(V55&gt;E2011, "High","Low")</f>
        <v>High</v>
      </c>
      <c r="AA55" s="3" t="str">
        <f>IF(OR(C55 &gt; 0.2, N55 &lt; 0.25), "High Risk", "Low Risk")</f>
        <v>Low Risk</v>
      </c>
      <c r="AB55" s="3" t="str">
        <f>IF(NOT(C55 &gt; 0), "No Discount", "Discount Applied")</f>
        <v>Discount Applied</v>
      </c>
      <c r="AC55" s="3" t="str">
        <f>IF(AND(V55 &gt; 100, OR(H55 = "Regular Air", H55 = "Express Air"), NOT(C55 &gt; 0)), "High Profit Non-Standard Shipping", "Other")</f>
        <v>Other</v>
      </c>
      <c r="AD55">
        <f>RANK(X55,$X$2:$X$1954,0)</f>
        <v>69</v>
      </c>
    </row>
    <row r="56" spans="1:30" ht="12.75" customHeight="1" x14ac:dyDescent="0.3">
      <c r="A56" s="3">
        <v>6244</v>
      </c>
      <c r="B56" s="3" t="s">
        <v>36</v>
      </c>
      <c r="C56" s="7">
        <v>0.01</v>
      </c>
      <c r="D56" s="4">
        <v>17.98</v>
      </c>
      <c r="E56" s="4">
        <v>4</v>
      </c>
      <c r="F56" s="3">
        <v>94</v>
      </c>
      <c r="G56" s="3" t="s">
        <v>175</v>
      </c>
      <c r="H56" s="3" t="s">
        <v>48</v>
      </c>
      <c r="I56" s="3" t="s">
        <v>39</v>
      </c>
      <c r="J56" s="3" t="s">
        <v>76</v>
      </c>
      <c r="K56" s="3" t="s">
        <v>179</v>
      </c>
      <c r="L56" s="3" t="s">
        <v>58</v>
      </c>
      <c r="M56" s="3" t="s">
        <v>180</v>
      </c>
      <c r="N56" s="3">
        <v>0.79</v>
      </c>
      <c r="O56" s="3" t="s">
        <v>32</v>
      </c>
      <c r="P56" s="3" t="s">
        <v>60</v>
      </c>
      <c r="Q56" s="3" t="s">
        <v>177</v>
      </c>
      <c r="R56" s="3" t="s">
        <v>178</v>
      </c>
      <c r="S56" s="3">
        <v>60601</v>
      </c>
      <c r="T56" s="2">
        <v>42127</v>
      </c>
      <c r="U56" s="2">
        <v>42129</v>
      </c>
      <c r="V56" s="4">
        <v>-87.96</v>
      </c>
      <c r="W56" s="3">
        <v>146</v>
      </c>
      <c r="X56" s="4">
        <v>2664.4</v>
      </c>
      <c r="Y56" s="3">
        <v>44231</v>
      </c>
      <c r="Z56" s="3" t="str">
        <f>IF(V56&gt;E2012, "High","Low")</f>
        <v>Low</v>
      </c>
      <c r="AA56" s="3" t="str">
        <f>IF(OR(C56 &gt; 0.2, N56 &lt; 0.25), "High Risk", "Low Risk")</f>
        <v>Low Risk</v>
      </c>
      <c r="AB56" s="3" t="str">
        <f>IF(NOT(C56 &gt; 0), "No Discount", "Discount Applied")</f>
        <v>Discount Applied</v>
      </c>
      <c r="AC56" s="3" t="str">
        <f>IF(AND(V56 &gt; 100, OR(H56 = "Regular Air", H56 = "Express Air"), NOT(C56 &gt; 0)), "High Profit Non-Standard Shipping", "Other")</f>
        <v>Other</v>
      </c>
      <c r="AD56">
        <f>RANK(X56,$X$2:$X$1954,0)</f>
        <v>177</v>
      </c>
    </row>
    <row r="57" spans="1:30" ht="12.75" customHeight="1" x14ac:dyDescent="0.3">
      <c r="A57" s="3">
        <v>24243</v>
      </c>
      <c r="B57" s="3" t="s">
        <v>36</v>
      </c>
      <c r="C57" s="7">
        <v>0.04</v>
      </c>
      <c r="D57" s="4">
        <v>160.97999999999999</v>
      </c>
      <c r="E57" s="4">
        <v>30</v>
      </c>
      <c r="F57" s="3">
        <v>97</v>
      </c>
      <c r="G57" s="3" t="s">
        <v>181</v>
      </c>
      <c r="H57" s="3" t="s">
        <v>38</v>
      </c>
      <c r="I57" s="3" t="s">
        <v>39</v>
      </c>
      <c r="J57" s="3" t="s">
        <v>40</v>
      </c>
      <c r="K57" s="3" t="s">
        <v>41</v>
      </c>
      <c r="L57" s="3" t="s">
        <v>42</v>
      </c>
      <c r="M57" s="3" t="s">
        <v>176</v>
      </c>
      <c r="N57" s="3">
        <v>0.62</v>
      </c>
      <c r="O57" s="3" t="s">
        <v>32</v>
      </c>
      <c r="P57" s="3" t="s">
        <v>60</v>
      </c>
      <c r="Q57" s="3" t="s">
        <v>182</v>
      </c>
      <c r="R57" s="3" t="s">
        <v>183</v>
      </c>
      <c r="S57" s="3">
        <v>66502</v>
      </c>
      <c r="T57" s="2">
        <v>42127</v>
      </c>
      <c r="U57" s="2">
        <v>42129</v>
      </c>
      <c r="V57" s="4">
        <v>255.42000000000002</v>
      </c>
      <c r="W57" s="3">
        <v>9</v>
      </c>
      <c r="X57" s="4">
        <v>1526.68</v>
      </c>
      <c r="Y57" s="3">
        <v>87306</v>
      </c>
      <c r="Z57" s="3" t="str">
        <f>IF(V57&gt;E2013, "High","Low")</f>
        <v>High</v>
      </c>
      <c r="AA57" s="3" t="str">
        <f>IF(OR(C57 &gt; 0.2, N57 &lt; 0.25), "High Risk", "Low Risk")</f>
        <v>Low Risk</v>
      </c>
      <c r="AB57" s="3" t="str">
        <f>IF(NOT(C57 &gt; 0), "No Discount", "Discount Applied")</f>
        <v>Discount Applied</v>
      </c>
      <c r="AC57" s="3" t="str">
        <f>IF(AND(V57 &gt; 100, OR(H57 = "Regular Air", H57 = "Express Air"), NOT(C57 &gt; 0)), "High Profit Non-Standard Shipping", "Other")</f>
        <v>Other</v>
      </c>
      <c r="AD57">
        <f>RANK(X57,$X$2:$X$1954,0)</f>
        <v>310</v>
      </c>
    </row>
    <row r="58" spans="1:30" ht="12.75" customHeight="1" x14ac:dyDescent="0.3">
      <c r="A58" s="3">
        <v>24245</v>
      </c>
      <c r="B58" s="3" t="s">
        <v>36</v>
      </c>
      <c r="C58" s="7">
        <v>0.06</v>
      </c>
      <c r="D58" s="4">
        <v>115.99</v>
      </c>
      <c r="E58" s="4">
        <v>8.99</v>
      </c>
      <c r="F58" s="3">
        <v>97</v>
      </c>
      <c r="G58" s="3" t="s">
        <v>181</v>
      </c>
      <c r="H58" s="3" t="s">
        <v>48</v>
      </c>
      <c r="I58" s="3" t="s">
        <v>39</v>
      </c>
      <c r="J58" s="3" t="s">
        <v>76</v>
      </c>
      <c r="K58" s="3" t="s">
        <v>77</v>
      </c>
      <c r="L58" s="3" t="s">
        <v>58</v>
      </c>
      <c r="M58" s="3" t="s">
        <v>184</v>
      </c>
      <c r="N58" s="3">
        <v>0.57999999999999996</v>
      </c>
      <c r="O58" s="3" t="s">
        <v>32</v>
      </c>
      <c r="P58" s="3" t="s">
        <v>60</v>
      </c>
      <c r="Q58" s="3" t="s">
        <v>182</v>
      </c>
      <c r="R58" s="3" t="s">
        <v>183</v>
      </c>
      <c r="S58" s="3">
        <v>66502</v>
      </c>
      <c r="T58" s="2">
        <v>42127</v>
      </c>
      <c r="U58" s="2">
        <v>42128</v>
      </c>
      <c r="V58" s="4">
        <v>685.6146</v>
      </c>
      <c r="W58" s="3">
        <v>20</v>
      </c>
      <c r="X58" s="4">
        <v>1952.56</v>
      </c>
      <c r="Y58" s="3">
        <v>87306</v>
      </c>
      <c r="Z58" s="3" t="str">
        <f>IF(V58&gt;E2014, "High","Low")</f>
        <v>High</v>
      </c>
      <c r="AA58" s="3" t="str">
        <f>IF(OR(C58 &gt; 0.2, N58 &lt; 0.25), "High Risk", "Low Risk")</f>
        <v>Low Risk</v>
      </c>
      <c r="AB58" s="3" t="str">
        <f>IF(NOT(C58 &gt; 0), "No Discount", "Discount Applied")</f>
        <v>Discount Applied</v>
      </c>
      <c r="AC58" s="3" t="str">
        <f>IF(AND(V58 &gt; 100, OR(H58 = "Regular Air", H58 = "Express Air"), NOT(C58 &gt; 0)), "High Profit Non-Standard Shipping", "Other")</f>
        <v>Other</v>
      </c>
      <c r="AD58">
        <f>RANK(X58,$X$2:$X$1954,0)</f>
        <v>248</v>
      </c>
    </row>
    <row r="59" spans="1:30" ht="12.75" customHeight="1" x14ac:dyDescent="0.3">
      <c r="A59" s="3">
        <v>18494</v>
      </c>
      <c r="B59" s="3" t="s">
        <v>55</v>
      </c>
      <c r="C59" s="7">
        <v>0.1</v>
      </c>
      <c r="D59" s="4">
        <v>19.98</v>
      </c>
      <c r="E59" s="4">
        <v>4</v>
      </c>
      <c r="F59" s="3">
        <v>101</v>
      </c>
      <c r="G59" s="3" t="s">
        <v>185</v>
      </c>
      <c r="H59" s="3" t="s">
        <v>48</v>
      </c>
      <c r="I59" s="3" t="s">
        <v>39</v>
      </c>
      <c r="J59" s="3" t="s">
        <v>76</v>
      </c>
      <c r="K59" s="3" t="s">
        <v>179</v>
      </c>
      <c r="L59" s="3" t="s">
        <v>58</v>
      </c>
      <c r="M59" s="3" t="s">
        <v>186</v>
      </c>
      <c r="N59" s="3">
        <v>0.68</v>
      </c>
      <c r="O59" s="3" t="s">
        <v>32</v>
      </c>
      <c r="P59" s="3" t="s">
        <v>52</v>
      </c>
      <c r="Q59" s="3" t="s">
        <v>187</v>
      </c>
      <c r="R59" s="3" t="s">
        <v>188</v>
      </c>
      <c r="S59" s="3">
        <v>4005</v>
      </c>
      <c r="T59" s="2">
        <v>42177</v>
      </c>
      <c r="U59" s="2">
        <v>42179</v>
      </c>
      <c r="V59" s="4">
        <v>-16.2</v>
      </c>
      <c r="W59" s="3">
        <v>16</v>
      </c>
      <c r="X59" s="4">
        <v>303.58999999999997</v>
      </c>
      <c r="Y59" s="3">
        <v>88205</v>
      </c>
      <c r="Z59" s="3" t="str">
        <f>IF(V59&gt;E2015, "High","Low")</f>
        <v>Low</v>
      </c>
      <c r="AA59" s="3" t="str">
        <f>IF(OR(C59 &gt; 0.2, N59 &lt; 0.25), "High Risk", "Low Risk")</f>
        <v>Low Risk</v>
      </c>
      <c r="AB59" s="3" t="str">
        <f>IF(NOT(C59 &gt; 0), "No Discount", "Discount Applied")</f>
        <v>Discount Applied</v>
      </c>
      <c r="AC59" s="3" t="str">
        <f>IF(AND(V59 &gt; 100, OR(H59 = "Regular Air", H59 = "Express Air"), NOT(C59 &gt; 0)), "High Profit Non-Standard Shipping", "Other")</f>
        <v>Other</v>
      </c>
      <c r="AD59">
        <f>RANK(X59,$X$2:$X$1954,0)</f>
        <v>816</v>
      </c>
    </row>
    <row r="60" spans="1:30" ht="12.75" customHeight="1" x14ac:dyDescent="0.3">
      <c r="A60" s="3">
        <v>6014</v>
      </c>
      <c r="B60" s="3" t="s">
        <v>55</v>
      </c>
      <c r="C60" s="7">
        <v>0.04</v>
      </c>
      <c r="D60" s="4">
        <v>300.98</v>
      </c>
      <c r="E60" s="4">
        <v>54.92</v>
      </c>
      <c r="F60" s="3">
        <v>102</v>
      </c>
      <c r="G60" s="3" t="s">
        <v>189</v>
      </c>
      <c r="H60" s="3" t="s">
        <v>38</v>
      </c>
      <c r="I60" s="3" t="s">
        <v>39</v>
      </c>
      <c r="J60" s="3" t="s">
        <v>40</v>
      </c>
      <c r="K60" s="3" t="s">
        <v>190</v>
      </c>
      <c r="L60" s="3" t="s">
        <v>120</v>
      </c>
      <c r="M60" s="3" t="s">
        <v>191</v>
      </c>
      <c r="N60" s="3">
        <v>0.55000000000000004</v>
      </c>
      <c r="O60" s="3" t="s">
        <v>32</v>
      </c>
      <c r="P60" s="3" t="s">
        <v>52</v>
      </c>
      <c r="Q60" s="3" t="s">
        <v>192</v>
      </c>
      <c r="R60" s="3" t="s">
        <v>193</v>
      </c>
      <c r="S60" s="3">
        <v>2129</v>
      </c>
      <c r="T60" s="2">
        <v>42100</v>
      </c>
      <c r="U60" s="2">
        <v>42101</v>
      </c>
      <c r="V60" s="4">
        <v>2023.75</v>
      </c>
      <c r="W60" s="3">
        <v>31</v>
      </c>
      <c r="X60" s="4">
        <v>9459.94</v>
      </c>
      <c r="Y60" s="3">
        <v>42599</v>
      </c>
      <c r="Z60" s="3" t="str">
        <f>IF(V60&gt;E2016, "High","Low")</f>
        <v>High</v>
      </c>
      <c r="AA60" s="3" t="str">
        <f>IF(OR(C60 &gt; 0.2, N60 &lt; 0.25), "High Risk", "Low Risk")</f>
        <v>Low Risk</v>
      </c>
      <c r="AB60" s="3" t="str">
        <f>IF(NOT(C60 &gt; 0), "No Discount", "Discount Applied")</f>
        <v>Discount Applied</v>
      </c>
      <c r="AC60" s="3" t="str">
        <f>IF(AND(V60 &gt; 100, OR(H60 = "Regular Air", H60 = "Express Air"), NOT(C60 &gt; 0)), "High Profit Non-Standard Shipping", "Other")</f>
        <v>Other</v>
      </c>
      <c r="AD60">
        <f>RANK(X60,$X$2:$X$1954,0)</f>
        <v>28</v>
      </c>
    </row>
    <row r="61" spans="1:30" ht="12.75" customHeight="1" x14ac:dyDescent="0.3">
      <c r="A61" s="3">
        <v>494</v>
      </c>
      <c r="B61" s="3" t="s">
        <v>55</v>
      </c>
      <c r="C61" s="7">
        <v>0.1</v>
      </c>
      <c r="D61" s="4">
        <v>19.98</v>
      </c>
      <c r="E61" s="4">
        <v>4</v>
      </c>
      <c r="F61" s="3">
        <v>102</v>
      </c>
      <c r="G61" s="3" t="s">
        <v>189</v>
      </c>
      <c r="H61" s="3" t="s">
        <v>48</v>
      </c>
      <c r="I61" s="3" t="s">
        <v>39</v>
      </c>
      <c r="J61" s="3" t="s">
        <v>76</v>
      </c>
      <c r="K61" s="3" t="s">
        <v>179</v>
      </c>
      <c r="L61" s="3" t="s">
        <v>58</v>
      </c>
      <c r="M61" s="3" t="s">
        <v>186</v>
      </c>
      <c r="N61" s="3">
        <v>0.68</v>
      </c>
      <c r="O61" s="3" t="s">
        <v>32</v>
      </c>
      <c r="P61" s="3" t="s">
        <v>52</v>
      </c>
      <c r="Q61" s="3" t="s">
        <v>192</v>
      </c>
      <c r="R61" s="3" t="s">
        <v>193</v>
      </c>
      <c r="S61" s="3">
        <v>2129</v>
      </c>
      <c r="T61" s="2">
        <v>42177</v>
      </c>
      <c r="U61" s="2">
        <v>42179</v>
      </c>
      <c r="V61" s="4">
        <v>-20.25</v>
      </c>
      <c r="W61" s="3">
        <v>65</v>
      </c>
      <c r="X61" s="4">
        <v>1233.32</v>
      </c>
      <c r="Y61" s="3">
        <v>3397</v>
      </c>
      <c r="Z61" s="3" t="str">
        <f>IF(V61&gt;E2017, "High","Low")</f>
        <v>Low</v>
      </c>
      <c r="AA61" s="3" t="str">
        <f>IF(OR(C61 &gt; 0.2, N61 &lt; 0.25), "High Risk", "Low Risk")</f>
        <v>Low Risk</v>
      </c>
      <c r="AB61" s="3" t="str">
        <f>IF(NOT(C61 &gt; 0), "No Discount", "Discount Applied")</f>
        <v>Discount Applied</v>
      </c>
      <c r="AC61" s="3" t="str">
        <f>IF(AND(V61 &gt; 100, OR(H61 = "Regular Air", H61 = "Express Air"), NOT(C61 &gt; 0)), "High Profit Non-Standard Shipping", "Other")</f>
        <v>Other</v>
      </c>
      <c r="AD61">
        <f>RANK(X61,$X$2:$X$1954,0)</f>
        <v>362</v>
      </c>
    </row>
    <row r="62" spans="1:30" ht="12.75" customHeight="1" x14ac:dyDescent="0.3">
      <c r="A62" s="3">
        <v>495</v>
      </c>
      <c r="B62" s="3" t="s">
        <v>55</v>
      </c>
      <c r="C62" s="7">
        <v>0.09</v>
      </c>
      <c r="D62" s="4">
        <v>2.88</v>
      </c>
      <c r="E62" s="4">
        <v>1.49</v>
      </c>
      <c r="F62" s="3">
        <v>102</v>
      </c>
      <c r="G62" s="3" t="s">
        <v>189</v>
      </c>
      <c r="H62" s="3" t="s">
        <v>48</v>
      </c>
      <c r="I62" s="3" t="s">
        <v>39</v>
      </c>
      <c r="J62" s="3" t="s">
        <v>28</v>
      </c>
      <c r="K62" s="3" t="s">
        <v>108</v>
      </c>
      <c r="L62" s="3" t="s">
        <v>58</v>
      </c>
      <c r="M62" s="3" t="s">
        <v>194</v>
      </c>
      <c r="N62" s="3">
        <v>0.36</v>
      </c>
      <c r="O62" s="3" t="s">
        <v>32</v>
      </c>
      <c r="P62" s="3" t="s">
        <v>52</v>
      </c>
      <c r="Q62" s="3" t="s">
        <v>192</v>
      </c>
      <c r="R62" s="3" t="s">
        <v>193</v>
      </c>
      <c r="S62" s="3">
        <v>2129</v>
      </c>
      <c r="T62" s="2">
        <v>42177</v>
      </c>
      <c r="U62" s="2">
        <v>42178</v>
      </c>
      <c r="V62" s="4">
        <v>-3.3809999999999998</v>
      </c>
      <c r="W62" s="3">
        <v>17</v>
      </c>
      <c r="X62" s="4">
        <v>47.31</v>
      </c>
      <c r="Y62" s="3">
        <v>3397</v>
      </c>
      <c r="Z62" s="3" t="str">
        <f>IF(V62&gt;E2018, "High","Low")</f>
        <v>Low</v>
      </c>
      <c r="AA62" s="3" t="str">
        <f>IF(OR(C62 &gt; 0.2, N62 &lt; 0.25), "High Risk", "Low Risk")</f>
        <v>Low Risk</v>
      </c>
      <c r="AB62" s="3" t="str">
        <f>IF(NOT(C62 &gt; 0), "No Discount", "Discount Applied")</f>
        <v>Discount Applied</v>
      </c>
      <c r="AC62" s="3" t="str">
        <f>IF(AND(V62 &gt; 100, OR(H62 = "Regular Air", H62 = "Express Air"), NOT(C62 &gt; 0)), "High Profit Non-Standard Shipping", "Other")</f>
        <v>Other</v>
      </c>
      <c r="AD62">
        <f>RANK(X62,$X$2:$X$1954,0)</f>
        <v>1553</v>
      </c>
    </row>
    <row r="63" spans="1:30" ht="12.75" customHeight="1" x14ac:dyDescent="0.3">
      <c r="A63" s="3">
        <v>24014</v>
      </c>
      <c r="B63" s="3" t="s">
        <v>55</v>
      </c>
      <c r="C63" s="7">
        <v>0.04</v>
      </c>
      <c r="D63" s="4">
        <v>300.98</v>
      </c>
      <c r="E63" s="4">
        <v>54.92</v>
      </c>
      <c r="F63" s="3">
        <v>107</v>
      </c>
      <c r="G63" s="3" t="s">
        <v>195</v>
      </c>
      <c r="H63" s="3" t="s">
        <v>38</v>
      </c>
      <c r="I63" s="3" t="s">
        <v>39</v>
      </c>
      <c r="J63" s="3" t="s">
        <v>40</v>
      </c>
      <c r="K63" s="3" t="s">
        <v>190</v>
      </c>
      <c r="L63" s="3" t="s">
        <v>120</v>
      </c>
      <c r="M63" s="3" t="s">
        <v>191</v>
      </c>
      <c r="N63" s="3">
        <v>0.55000000000000004</v>
      </c>
      <c r="O63" s="3" t="s">
        <v>32</v>
      </c>
      <c r="P63" s="3" t="s">
        <v>52</v>
      </c>
      <c r="Q63" s="3" t="s">
        <v>196</v>
      </c>
      <c r="R63" s="3" t="s">
        <v>197</v>
      </c>
      <c r="S63" s="3">
        <v>3820</v>
      </c>
      <c r="T63" s="2">
        <v>42100</v>
      </c>
      <c r="U63" s="2">
        <v>42101</v>
      </c>
      <c r="V63" s="4">
        <v>1684.4762999999998</v>
      </c>
      <c r="W63" s="3">
        <v>8</v>
      </c>
      <c r="X63" s="4">
        <v>2441.27</v>
      </c>
      <c r="Y63" s="3">
        <v>88204</v>
      </c>
      <c r="Z63" s="3" t="str">
        <f>IF(V63&gt;E2019, "High","Low")</f>
        <v>High</v>
      </c>
      <c r="AA63" s="3" t="str">
        <f>IF(OR(C63 &gt; 0.2, N63 &lt; 0.25), "High Risk", "Low Risk")</f>
        <v>Low Risk</v>
      </c>
      <c r="AB63" s="3" t="str">
        <f>IF(NOT(C63 &gt; 0), "No Discount", "Discount Applied")</f>
        <v>Discount Applied</v>
      </c>
      <c r="AC63" s="3" t="str">
        <f>IF(AND(V63 &gt; 100, OR(H63 = "Regular Air", H63 = "Express Air"), NOT(C63 &gt; 0)), "High Profit Non-Standard Shipping", "Other")</f>
        <v>Other</v>
      </c>
      <c r="AD63">
        <f>RANK(X63,$X$2:$X$1954,0)</f>
        <v>194</v>
      </c>
    </row>
    <row r="64" spans="1:30" ht="12.75" customHeight="1" x14ac:dyDescent="0.3">
      <c r="A64" s="3">
        <v>18495</v>
      </c>
      <c r="B64" s="3" t="s">
        <v>55</v>
      </c>
      <c r="C64" s="7">
        <v>0.09</v>
      </c>
      <c r="D64" s="4">
        <v>2.88</v>
      </c>
      <c r="E64" s="4">
        <v>1.49</v>
      </c>
      <c r="F64" s="3">
        <v>109</v>
      </c>
      <c r="G64" s="3" t="s">
        <v>198</v>
      </c>
      <c r="H64" s="3" t="s">
        <v>48</v>
      </c>
      <c r="I64" s="3" t="s">
        <v>39</v>
      </c>
      <c r="J64" s="3" t="s">
        <v>28</v>
      </c>
      <c r="K64" s="3" t="s">
        <v>108</v>
      </c>
      <c r="L64" s="3" t="s">
        <v>58</v>
      </c>
      <c r="M64" s="3" t="s">
        <v>194</v>
      </c>
      <c r="N64" s="3">
        <v>0.36</v>
      </c>
      <c r="O64" s="3" t="s">
        <v>32</v>
      </c>
      <c r="P64" s="3" t="s">
        <v>52</v>
      </c>
      <c r="Q64" s="3" t="s">
        <v>53</v>
      </c>
      <c r="R64" s="3" t="s">
        <v>199</v>
      </c>
      <c r="S64" s="3">
        <v>7644</v>
      </c>
      <c r="T64" s="2">
        <v>42177</v>
      </c>
      <c r="U64" s="2">
        <v>42178</v>
      </c>
      <c r="V64" s="4">
        <v>-2.7047999999999996</v>
      </c>
      <c r="W64" s="3">
        <v>4</v>
      </c>
      <c r="X64" s="4">
        <v>11.13</v>
      </c>
      <c r="Y64" s="3">
        <v>88205</v>
      </c>
      <c r="Z64" s="3" t="str">
        <f>IF(V64&gt;E2020, "High","Low")</f>
        <v>Low</v>
      </c>
      <c r="AA64" s="3" t="str">
        <f>IF(OR(C64 &gt; 0.2, N64 &lt; 0.25), "High Risk", "Low Risk")</f>
        <v>Low Risk</v>
      </c>
      <c r="AB64" s="3" t="str">
        <f>IF(NOT(C64 &gt; 0), "No Discount", "Discount Applied")</f>
        <v>Discount Applied</v>
      </c>
      <c r="AC64" s="3" t="str">
        <f>IF(AND(V64 &gt; 100, OR(H64 = "Regular Air", H64 = "Express Air"), NOT(C64 &gt; 0)), "High Profit Non-Standard Shipping", "Other")</f>
        <v>Other</v>
      </c>
      <c r="AD64">
        <f>RANK(X64,$X$2:$X$1954,0)</f>
        <v>1894</v>
      </c>
    </row>
    <row r="65" spans="1:30" ht="12.75" customHeight="1" x14ac:dyDescent="0.3">
      <c r="A65" s="3">
        <v>19074</v>
      </c>
      <c r="B65" s="3" t="s">
        <v>24</v>
      </c>
      <c r="C65" s="7">
        <v>0.03</v>
      </c>
      <c r="D65" s="4">
        <v>4.26</v>
      </c>
      <c r="E65" s="4">
        <v>1.2</v>
      </c>
      <c r="F65" s="3">
        <v>114</v>
      </c>
      <c r="G65" s="3" t="s">
        <v>200</v>
      </c>
      <c r="H65" s="3" t="s">
        <v>48</v>
      </c>
      <c r="I65" s="3" t="s">
        <v>39</v>
      </c>
      <c r="J65" s="3" t="s">
        <v>28</v>
      </c>
      <c r="K65" s="3" t="s">
        <v>29</v>
      </c>
      <c r="L65" s="3" t="s">
        <v>30</v>
      </c>
      <c r="M65" s="3" t="s">
        <v>201</v>
      </c>
      <c r="N65" s="3">
        <v>0.44</v>
      </c>
      <c r="O65" s="3" t="s">
        <v>32</v>
      </c>
      <c r="P65" s="3" t="s">
        <v>33</v>
      </c>
      <c r="Q65" s="3" t="s">
        <v>101</v>
      </c>
      <c r="R65" s="3" t="s">
        <v>202</v>
      </c>
      <c r="S65" s="3">
        <v>97035</v>
      </c>
      <c r="T65" s="2">
        <v>42007</v>
      </c>
      <c r="U65" s="2">
        <v>42008</v>
      </c>
      <c r="V65" s="4">
        <v>18.658000000000001</v>
      </c>
      <c r="W65" s="3">
        <v>7</v>
      </c>
      <c r="X65" s="4">
        <v>29.5</v>
      </c>
      <c r="Y65" s="3">
        <v>89583</v>
      </c>
      <c r="Z65" s="3" t="str">
        <f>IF(V65&gt;E2021, "High","Low")</f>
        <v>High</v>
      </c>
      <c r="AA65" s="3" t="str">
        <f>IF(OR(C65 &gt; 0.2, N65 &lt; 0.25), "High Risk", "Low Risk")</f>
        <v>Low Risk</v>
      </c>
      <c r="AB65" s="3" t="str">
        <f>IF(NOT(C65 &gt; 0), "No Discount", "Discount Applied")</f>
        <v>Discount Applied</v>
      </c>
      <c r="AC65" s="3" t="str">
        <f>IF(AND(V65 &gt; 100, OR(H65 = "Regular Air", H65 = "Express Air"), NOT(C65 &gt; 0)), "High Profit Non-Standard Shipping", "Other")</f>
        <v>Other</v>
      </c>
      <c r="AD65">
        <f>RANK(X65,$X$2:$X$1954,0)</f>
        <v>1722</v>
      </c>
    </row>
    <row r="66" spans="1:30" ht="12.75" customHeight="1" x14ac:dyDescent="0.3">
      <c r="A66" s="3">
        <v>19950</v>
      </c>
      <c r="B66" s="3" t="s">
        <v>55</v>
      </c>
      <c r="C66" s="7">
        <v>0.01</v>
      </c>
      <c r="D66" s="4">
        <v>4.91</v>
      </c>
      <c r="E66" s="4">
        <v>0.5</v>
      </c>
      <c r="F66" s="3">
        <v>114</v>
      </c>
      <c r="G66" s="3" t="s">
        <v>200</v>
      </c>
      <c r="H66" s="3" t="s">
        <v>48</v>
      </c>
      <c r="I66" s="3" t="s">
        <v>39</v>
      </c>
      <c r="J66" s="3" t="s">
        <v>28</v>
      </c>
      <c r="K66" s="3" t="s">
        <v>133</v>
      </c>
      <c r="L66" s="3" t="s">
        <v>58</v>
      </c>
      <c r="M66" s="3" t="s">
        <v>162</v>
      </c>
      <c r="N66" s="3">
        <v>0.36</v>
      </c>
      <c r="O66" s="3" t="s">
        <v>32</v>
      </c>
      <c r="P66" s="3" t="s">
        <v>33</v>
      </c>
      <c r="Q66" s="3" t="s">
        <v>101</v>
      </c>
      <c r="R66" s="3" t="s">
        <v>202</v>
      </c>
      <c r="S66" s="3">
        <v>97035</v>
      </c>
      <c r="T66" s="2">
        <v>42098</v>
      </c>
      <c r="U66" s="2">
        <v>42100</v>
      </c>
      <c r="V66" s="4">
        <v>40.247699999999995</v>
      </c>
      <c r="W66" s="3">
        <v>12</v>
      </c>
      <c r="X66" s="4">
        <v>58.33</v>
      </c>
      <c r="Y66" s="3">
        <v>89584</v>
      </c>
      <c r="Z66" s="3" t="str">
        <f>IF(V66&gt;E2022, "High","Low")</f>
        <v>High</v>
      </c>
      <c r="AA66" s="3" t="str">
        <f>IF(OR(C66 &gt; 0.2, N66 &lt; 0.25), "High Risk", "Low Risk")</f>
        <v>Low Risk</v>
      </c>
      <c r="AB66" s="3" t="str">
        <f>IF(NOT(C66 &gt; 0), "No Discount", "Discount Applied")</f>
        <v>Discount Applied</v>
      </c>
      <c r="AC66" s="3" t="str">
        <f>IF(AND(V66 &gt; 100, OR(H66 = "Regular Air", H66 = "Express Air"), NOT(C66 &gt; 0)), "High Profit Non-Standard Shipping", "Other")</f>
        <v>Other</v>
      </c>
      <c r="AD66">
        <f>RANK(X66,$X$2:$X$1954,0)</f>
        <v>1471</v>
      </c>
    </row>
    <row r="67" spans="1:30" ht="12.75" customHeight="1" x14ac:dyDescent="0.3">
      <c r="A67" s="3">
        <v>19951</v>
      </c>
      <c r="B67" s="3" t="s">
        <v>55</v>
      </c>
      <c r="C67" s="7">
        <v>0.09</v>
      </c>
      <c r="D67" s="4">
        <v>4</v>
      </c>
      <c r="E67" s="4">
        <v>1.3</v>
      </c>
      <c r="F67" s="3">
        <v>114</v>
      </c>
      <c r="G67" s="3" t="s">
        <v>200</v>
      </c>
      <c r="H67" s="3" t="s">
        <v>26</v>
      </c>
      <c r="I67" s="3" t="s">
        <v>39</v>
      </c>
      <c r="J67" s="3" t="s">
        <v>28</v>
      </c>
      <c r="K67" s="3" t="s">
        <v>92</v>
      </c>
      <c r="L67" s="3" t="s">
        <v>30</v>
      </c>
      <c r="M67" s="3" t="s">
        <v>203</v>
      </c>
      <c r="N67" s="3">
        <v>0.37</v>
      </c>
      <c r="O67" s="3" t="s">
        <v>32</v>
      </c>
      <c r="P67" s="3" t="s">
        <v>33</v>
      </c>
      <c r="Q67" s="3" t="s">
        <v>101</v>
      </c>
      <c r="R67" s="3" t="s">
        <v>202</v>
      </c>
      <c r="S67" s="3">
        <v>97035</v>
      </c>
      <c r="T67" s="2">
        <v>42098</v>
      </c>
      <c r="U67" s="2">
        <v>42100</v>
      </c>
      <c r="V67" s="4">
        <v>14.0898</v>
      </c>
      <c r="W67" s="3">
        <v>5</v>
      </c>
      <c r="X67" s="4">
        <v>20.420000000000002</v>
      </c>
      <c r="Y67" s="3">
        <v>89584</v>
      </c>
      <c r="Z67" s="3" t="str">
        <f>IF(V67&gt;E2023, "High","Low")</f>
        <v>High</v>
      </c>
      <c r="AA67" s="3" t="str">
        <f>IF(OR(C67 &gt; 0.2, N67 &lt; 0.25), "High Risk", "Low Risk")</f>
        <v>Low Risk</v>
      </c>
      <c r="AB67" s="3" t="str">
        <f>IF(NOT(C67 &gt; 0), "No Discount", "Discount Applied")</f>
        <v>Discount Applied</v>
      </c>
      <c r="AC67" s="3" t="str">
        <f>IF(AND(V67 &gt; 100, OR(H67 = "Regular Air", H67 = "Express Air"), NOT(C67 &gt; 0)), "High Profit Non-Standard Shipping", "Other")</f>
        <v>Other</v>
      </c>
      <c r="AD67">
        <f>RANK(X67,$X$2:$X$1954,0)</f>
        <v>1806</v>
      </c>
    </row>
    <row r="68" spans="1:30" ht="12.75" customHeight="1" x14ac:dyDescent="0.3">
      <c r="A68" s="3">
        <v>26241</v>
      </c>
      <c r="B68" s="3" t="s">
        <v>105</v>
      </c>
      <c r="C68" s="7">
        <v>7.0000000000000007E-2</v>
      </c>
      <c r="D68" s="4">
        <v>2.12</v>
      </c>
      <c r="E68" s="4">
        <v>1.99</v>
      </c>
      <c r="F68" s="3">
        <v>115</v>
      </c>
      <c r="G68" s="3" t="s">
        <v>204</v>
      </c>
      <c r="H68" s="3" t="s">
        <v>48</v>
      </c>
      <c r="I68" s="3" t="s">
        <v>39</v>
      </c>
      <c r="J68" s="3" t="s">
        <v>76</v>
      </c>
      <c r="K68" s="3" t="s">
        <v>179</v>
      </c>
      <c r="L68" s="3" t="s">
        <v>50</v>
      </c>
      <c r="M68" s="3" t="s">
        <v>205</v>
      </c>
      <c r="N68" s="3">
        <v>0.55000000000000004</v>
      </c>
      <c r="O68" s="3" t="s">
        <v>32</v>
      </c>
      <c r="P68" s="3" t="s">
        <v>33</v>
      </c>
      <c r="Q68" s="3" t="s">
        <v>101</v>
      </c>
      <c r="R68" s="3" t="s">
        <v>206</v>
      </c>
      <c r="S68" s="3">
        <v>97128</v>
      </c>
      <c r="T68" s="2">
        <v>42103</v>
      </c>
      <c r="U68" s="2">
        <v>42105</v>
      </c>
      <c r="V68" s="4">
        <v>-55.84</v>
      </c>
      <c r="W68" s="3">
        <v>12</v>
      </c>
      <c r="X68" s="4">
        <v>26.07</v>
      </c>
      <c r="Y68" s="3">
        <v>89585</v>
      </c>
      <c r="Z68" s="3" t="str">
        <f>IF(V68&gt;E2024, "High","Low")</f>
        <v>Low</v>
      </c>
      <c r="AA68" s="3" t="str">
        <f>IF(OR(C68 &gt; 0.2, N68 &lt; 0.25), "High Risk", "Low Risk")</f>
        <v>Low Risk</v>
      </c>
      <c r="AB68" s="3" t="str">
        <f>IF(NOT(C68 &gt; 0), "No Discount", "Discount Applied")</f>
        <v>Discount Applied</v>
      </c>
      <c r="AC68" s="3" t="str">
        <f>IF(AND(V68 &gt; 100, OR(H68 = "Regular Air", H68 = "Express Air"), NOT(C68 &gt; 0)), "High Profit Non-Standard Shipping", "Other")</f>
        <v>Other</v>
      </c>
      <c r="AD68">
        <f>RANK(X68,$X$2:$X$1954,0)</f>
        <v>1757</v>
      </c>
    </row>
    <row r="69" spans="1:30" ht="12.75" customHeight="1" x14ac:dyDescent="0.3">
      <c r="A69" s="3">
        <v>1074</v>
      </c>
      <c r="B69" s="3" t="s">
        <v>24</v>
      </c>
      <c r="C69" s="7">
        <v>0.03</v>
      </c>
      <c r="D69" s="4">
        <v>4.26</v>
      </c>
      <c r="E69" s="4">
        <v>1.2</v>
      </c>
      <c r="F69" s="3">
        <v>117</v>
      </c>
      <c r="G69" s="3" t="s">
        <v>207</v>
      </c>
      <c r="H69" s="3" t="s">
        <v>48</v>
      </c>
      <c r="I69" s="3" t="s">
        <v>39</v>
      </c>
      <c r="J69" s="3" t="s">
        <v>28</v>
      </c>
      <c r="K69" s="3" t="s">
        <v>29</v>
      </c>
      <c r="L69" s="3" t="s">
        <v>30</v>
      </c>
      <c r="M69" s="3" t="s">
        <v>201</v>
      </c>
      <c r="N69" s="3">
        <v>0.44</v>
      </c>
      <c r="O69" s="3" t="s">
        <v>32</v>
      </c>
      <c r="P69" s="3" t="s">
        <v>33</v>
      </c>
      <c r="Q69" s="3" t="s">
        <v>34</v>
      </c>
      <c r="R69" s="3" t="s">
        <v>208</v>
      </c>
      <c r="S69" s="3">
        <v>98103</v>
      </c>
      <c r="T69" s="2">
        <v>42007</v>
      </c>
      <c r="U69" s="2">
        <v>42008</v>
      </c>
      <c r="V69" s="4">
        <v>9.82</v>
      </c>
      <c r="W69" s="3">
        <v>29</v>
      </c>
      <c r="X69" s="4">
        <v>122.23</v>
      </c>
      <c r="Y69" s="3">
        <v>7909</v>
      </c>
      <c r="Z69" s="3" t="str">
        <f>IF(V69&gt;E2025, "High","Low")</f>
        <v>High</v>
      </c>
      <c r="AA69" s="3" t="str">
        <f>IF(OR(C69 &gt; 0.2, N69 &lt; 0.25), "High Risk", "Low Risk")</f>
        <v>Low Risk</v>
      </c>
      <c r="AB69" s="3" t="str">
        <f>IF(NOT(C69 &gt; 0), "No Discount", "Discount Applied")</f>
        <v>Discount Applied</v>
      </c>
      <c r="AC69" s="3" t="str">
        <f>IF(AND(V69 &gt; 100, OR(H69 = "Regular Air", H69 = "Express Air"), NOT(C69 &gt; 0)), "High Profit Non-Standard Shipping", "Other")</f>
        <v>Other</v>
      </c>
      <c r="AD69">
        <f>RANK(X69,$X$2:$X$1954,0)</f>
        <v>1160</v>
      </c>
    </row>
    <row r="70" spans="1:30" ht="12.75" customHeight="1" x14ac:dyDescent="0.3">
      <c r="A70" s="3">
        <v>1950</v>
      </c>
      <c r="B70" s="3" t="s">
        <v>55</v>
      </c>
      <c r="C70" s="7">
        <v>0.01</v>
      </c>
      <c r="D70" s="4">
        <v>4.91</v>
      </c>
      <c r="E70" s="4">
        <v>0.5</v>
      </c>
      <c r="F70" s="3">
        <v>117</v>
      </c>
      <c r="G70" s="3" t="s">
        <v>207</v>
      </c>
      <c r="H70" s="3" t="s">
        <v>48</v>
      </c>
      <c r="I70" s="3" t="s">
        <v>39</v>
      </c>
      <c r="J70" s="3" t="s">
        <v>28</v>
      </c>
      <c r="K70" s="3" t="s">
        <v>133</v>
      </c>
      <c r="L70" s="3" t="s">
        <v>58</v>
      </c>
      <c r="M70" s="3" t="s">
        <v>162</v>
      </c>
      <c r="N70" s="3">
        <v>0.36</v>
      </c>
      <c r="O70" s="3" t="s">
        <v>32</v>
      </c>
      <c r="P70" s="3" t="s">
        <v>33</v>
      </c>
      <c r="Q70" s="3" t="s">
        <v>34</v>
      </c>
      <c r="R70" s="3" t="s">
        <v>208</v>
      </c>
      <c r="S70" s="3">
        <v>98103</v>
      </c>
      <c r="T70" s="2">
        <v>42098</v>
      </c>
      <c r="U70" s="2">
        <v>42100</v>
      </c>
      <c r="V70" s="4">
        <v>112.06</v>
      </c>
      <c r="W70" s="3">
        <v>47</v>
      </c>
      <c r="X70" s="4">
        <v>228.46</v>
      </c>
      <c r="Y70" s="3">
        <v>13959</v>
      </c>
      <c r="Z70" s="3" t="str">
        <f>IF(V70&gt;E2026, "High","Low")</f>
        <v>High</v>
      </c>
      <c r="AA70" s="3" t="str">
        <f>IF(OR(C70 &gt; 0.2, N70 &lt; 0.25), "High Risk", "Low Risk")</f>
        <v>Low Risk</v>
      </c>
      <c r="AB70" s="3" t="str">
        <f>IF(NOT(C70 &gt; 0), "No Discount", "Discount Applied")</f>
        <v>Discount Applied</v>
      </c>
      <c r="AC70" s="3" t="str">
        <f>IF(AND(V70 &gt; 100, OR(H70 = "Regular Air", H70 = "Express Air"), NOT(C70 &gt; 0)), "High Profit Non-Standard Shipping", "Other")</f>
        <v>Other</v>
      </c>
      <c r="AD70">
        <f>RANK(X70,$X$2:$X$1954,0)</f>
        <v>932</v>
      </c>
    </row>
    <row r="71" spans="1:30" ht="12.75" customHeight="1" x14ac:dyDescent="0.3">
      <c r="A71" s="3">
        <v>1951</v>
      </c>
      <c r="B71" s="3" t="s">
        <v>55</v>
      </c>
      <c r="C71" s="7">
        <v>0.09</v>
      </c>
      <c r="D71" s="4">
        <v>4</v>
      </c>
      <c r="E71" s="4">
        <v>1.3</v>
      </c>
      <c r="F71" s="3">
        <v>117</v>
      </c>
      <c r="G71" s="3" t="s">
        <v>207</v>
      </c>
      <c r="H71" s="3" t="s">
        <v>26</v>
      </c>
      <c r="I71" s="3" t="s">
        <v>39</v>
      </c>
      <c r="J71" s="3" t="s">
        <v>28</v>
      </c>
      <c r="K71" s="3" t="s">
        <v>92</v>
      </c>
      <c r="L71" s="3" t="s">
        <v>30</v>
      </c>
      <c r="M71" s="3" t="s">
        <v>203</v>
      </c>
      <c r="N71" s="3">
        <v>0.37</v>
      </c>
      <c r="O71" s="3" t="s">
        <v>32</v>
      </c>
      <c r="P71" s="3" t="s">
        <v>33</v>
      </c>
      <c r="Q71" s="3" t="s">
        <v>34</v>
      </c>
      <c r="R71" s="3" t="s">
        <v>208</v>
      </c>
      <c r="S71" s="3">
        <v>98103</v>
      </c>
      <c r="T71" s="2">
        <v>42098</v>
      </c>
      <c r="U71" s="2">
        <v>42100</v>
      </c>
      <c r="V71" s="4">
        <v>16.79</v>
      </c>
      <c r="W71" s="3">
        <v>19</v>
      </c>
      <c r="X71" s="4">
        <v>77.61</v>
      </c>
      <c r="Y71" s="3">
        <v>13959</v>
      </c>
      <c r="Z71" s="3" t="str">
        <f>IF(V71&gt;E2027, "High","Low")</f>
        <v>High</v>
      </c>
      <c r="AA71" s="3" t="str">
        <f>IF(OR(C71 &gt; 0.2, N71 &lt; 0.25), "High Risk", "Low Risk")</f>
        <v>Low Risk</v>
      </c>
      <c r="AB71" s="3" t="str">
        <f>IF(NOT(C71 &gt; 0), "No Discount", "Discount Applied")</f>
        <v>Discount Applied</v>
      </c>
      <c r="AC71" s="3" t="str">
        <f>IF(AND(V71 &gt; 100, OR(H71 = "Regular Air", H71 = "Express Air"), NOT(C71 &gt; 0)), "High Profit Non-Standard Shipping", "Other")</f>
        <v>Other</v>
      </c>
      <c r="AD71">
        <f>RANK(X71,$X$2:$X$1954,0)</f>
        <v>1351</v>
      </c>
    </row>
    <row r="72" spans="1:30" ht="12.75" customHeight="1" x14ac:dyDescent="0.3">
      <c r="A72" s="3">
        <v>8241</v>
      </c>
      <c r="B72" s="3" t="s">
        <v>105</v>
      </c>
      <c r="C72" s="7">
        <v>7.0000000000000007E-2</v>
      </c>
      <c r="D72" s="4">
        <v>2.12</v>
      </c>
      <c r="E72" s="4">
        <v>1.99</v>
      </c>
      <c r="F72" s="3">
        <v>117</v>
      </c>
      <c r="G72" s="3" t="s">
        <v>207</v>
      </c>
      <c r="H72" s="3" t="s">
        <v>48</v>
      </c>
      <c r="I72" s="3" t="s">
        <v>39</v>
      </c>
      <c r="J72" s="3" t="s">
        <v>76</v>
      </c>
      <c r="K72" s="3" t="s">
        <v>179</v>
      </c>
      <c r="L72" s="3" t="s">
        <v>50</v>
      </c>
      <c r="M72" s="3" t="s">
        <v>205</v>
      </c>
      <c r="N72" s="3">
        <v>0.55000000000000004</v>
      </c>
      <c r="O72" s="3" t="s">
        <v>32</v>
      </c>
      <c r="P72" s="3" t="s">
        <v>33</v>
      </c>
      <c r="Q72" s="3" t="s">
        <v>34</v>
      </c>
      <c r="R72" s="3" t="s">
        <v>208</v>
      </c>
      <c r="S72" s="3">
        <v>98103</v>
      </c>
      <c r="T72" s="2">
        <v>42103</v>
      </c>
      <c r="U72" s="2">
        <v>42105</v>
      </c>
      <c r="V72" s="4">
        <v>-55.84</v>
      </c>
      <c r="W72" s="3">
        <v>46</v>
      </c>
      <c r="X72" s="4">
        <v>99.94</v>
      </c>
      <c r="Y72" s="3">
        <v>58914</v>
      </c>
      <c r="Z72" s="3" t="str">
        <f>IF(V72&gt;E2028, "High","Low")</f>
        <v>Low</v>
      </c>
      <c r="AA72" s="3" t="str">
        <f>IF(OR(C72 &gt; 0.2, N72 &lt; 0.25), "High Risk", "Low Risk")</f>
        <v>Low Risk</v>
      </c>
      <c r="AB72" s="3" t="str">
        <f>IF(NOT(C72 &gt; 0), "No Discount", "Discount Applied")</f>
        <v>Discount Applied</v>
      </c>
      <c r="AC72" s="3" t="str">
        <f>IF(AND(V72 &gt; 100, OR(H72 = "Regular Air", H72 = "Express Air"), NOT(C72 &gt; 0)), "High Profit Non-Standard Shipping", "Other")</f>
        <v>Other</v>
      </c>
      <c r="AD72">
        <f>RANK(X72,$X$2:$X$1954,0)</f>
        <v>1238</v>
      </c>
    </row>
    <row r="73" spans="1:30" ht="12.75" customHeight="1" x14ac:dyDescent="0.3">
      <c r="A73" s="3">
        <v>20688</v>
      </c>
      <c r="B73" s="3" t="s">
        <v>24</v>
      </c>
      <c r="C73" s="7">
        <v>0.05</v>
      </c>
      <c r="D73" s="4">
        <v>6.3</v>
      </c>
      <c r="E73" s="4">
        <v>0.5</v>
      </c>
      <c r="F73" s="3">
        <v>120</v>
      </c>
      <c r="G73" s="3" t="s">
        <v>209</v>
      </c>
      <c r="H73" s="3" t="s">
        <v>48</v>
      </c>
      <c r="I73" s="3" t="s">
        <v>39</v>
      </c>
      <c r="J73" s="3" t="s">
        <v>28</v>
      </c>
      <c r="K73" s="3" t="s">
        <v>133</v>
      </c>
      <c r="L73" s="3" t="s">
        <v>58</v>
      </c>
      <c r="M73" s="3" t="s">
        <v>210</v>
      </c>
      <c r="N73" s="3">
        <v>0.39</v>
      </c>
      <c r="O73" s="3" t="s">
        <v>32</v>
      </c>
      <c r="P73" s="3" t="s">
        <v>33</v>
      </c>
      <c r="Q73" s="3" t="s">
        <v>211</v>
      </c>
      <c r="R73" s="3" t="s">
        <v>212</v>
      </c>
      <c r="S73" s="3">
        <v>84041</v>
      </c>
      <c r="T73" s="2">
        <v>42016</v>
      </c>
      <c r="U73" s="2">
        <v>42017</v>
      </c>
      <c r="V73" s="4">
        <v>41.296499999999995</v>
      </c>
      <c r="W73" s="3">
        <v>10</v>
      </c>
      <c r="X73" s="4">
        <v>59.85</v>
      </c>
      <c r="Y73" s="3">
        <v>86520</v>
      </c>
      <c r="Z73" s="3" t="str">
        <f>IF(V73&gt;E2029, "High","Low")</f>
        <v>High</v>
      </c>
      <c r="AA73" s="3" t="str">
        <f>IF(OR(C73 &gt; 0.2, N73 &lt; 0.25), "High Risk", "Low Risk")</f>
        <v>Low Risk</v>
      </c>
      <c r="AB73" s="3" t="str">
        <f>IF(NOT(C73 &gt; 0), "No Discount", "Discount Applied")</f>
        <v>Discount Applied</v>
      </c>
      <c r="AC73" s="3" t="str">
        <f>IF(AND(V73 &gt; 100, OR(H73 = "Regular Air", H73 = "Express Air"), NOT(C73 &gt; 0)), "High Profit Non-Standard Shipping", "Other")</f>
        <v>Other</v>
      </c>
      <c r="AD73">
        <f>RANK(X73,$X$2:$X$1954,0)</f>
        <v>1456</v>
      </c>
    </row>
    <row r="74" spans="1:30" ht="12.75" customHeight="1" x14ac:dyDescent="0.3">
      <c r="A74" s="3">
        <v>20689</v>
      </c>
      <c r="B74" s="3" t="s">
        <v>24</v>
      </c>
      <c r="C74" s="7">
        <v>0.09</v>
      </c>
      <c r="D74" s="4">
        <v>205.99</v>
      </c>
      <c r="E74" s="4">
        <v>3</v>
      </c>
      <c r="F74" s="3">
        <v>120</v>
      </c>
      <c r="G74" s="3" t="s">
        <v>209</v>
      </c>
      <c r="H74" s="3" t="s">
        <v>26</v>
      </c>
      <c r="I74" s="3" t="s">
        <v>39</v>
      </c>
      <c r="J74" s="3" t="s">
        <v>76</v>
      </c>
      <c r="K74" s="3" t="s">
        <v>77</v>
      </c>
      <c r="L74" s="3" t="s">
        <v>58</v>
      </c>
      <c r="M74" s="3" t="s">
        <v>213</v>
      </c>
      <c r="N74" s="3">
        <v>0.57999999999999996</v>
      </c>
      <c r="O74" s="3" t="s">
        <v>32</v>
      </c>
      <c r="P74" s="3" t="s">
        <v>33</v>
      </c>
      <c r="Q74" s="3" t="s">
        <v>211</v>
      </c>
      <c r="R74" s="3" t="s">
        <v>212</v>
      </c>
      <c r="S74" s="3">
        <v>84041</v>
      </c>
      <c r="T74" s="2">
        <v>42016</v>
      </c>
      <c r="U74" s="2">
        <v>42018</v>
      </c>
      <c r="V74" s="4">
        <v>1179.0237</v>
      </c>
      <c r="W74" s="3">
        <v>10</v>
      </c>
      <c r="X74" s="4">
        <v>1708.73</v>
      </c>
      <c r="Y74" s="3">
        <v>86520</v>
      </c>
      <c r="Z74" s="3" t="str">
        <f>IF(V74&gt;E2030, "High","Low")</f>
        <v>High</v>
      </c>
      <c r="AA74" s="3" t="str">
        <f>IF(OR(C74 &gt; 0.2, N74 &lt; 0.25), "High Risk", "Low Risk")</f>
        <v>Low Risk</v>
      </c>
      <c r="AB74" s="3" t="str">
        <f>IF(NOT(C74 &gt; 0), "No Discount", "Discount Applied")</f>
        <v>Discount Applied</v>
      </c>
      <c r="AC74" s="3" t="str">
        <f>IF(AND(V74 &gt; 100, OR(H74 = "Regular Air", H74 = "Express Air"), NOT(C74 &gt; 0)), "High Profit Non-Standard Shipping", "Other")</f>
        <v>Other</v>
      </c>
      <c r="AD74">
        <f>RANK(X74,$X$2:$X$1954,0)</f>
        <v>289</v>
      </c>
    </row>
    <row r="75" spans="1:30" ht="12.75" customHeight="1" x14ac:dyDescent="0.3">
      <c r="A75" s="3">
        <v>19942</v>
      </c>
      <c r="B75" s="3" t="s">
        <v>46</v>
      </c>
      <c r="C75" s="7">
        <v>0.06</v>
      </c>
      <c r="D75" s="4">
        <v>8.57</v>
      </c>
      <c r="E75" s="4">
        <v>6.14</v>
      </c>
      <c r="F75" s="3">
        <v>123</v>
      </c>
      <c r="G75" s="3" t="s">
        <v>214</v>
      </c>
      <c r="H75" s="3" t="s">
        <v>48</v>
      </c>
      <c r="I75" s="3" t="s">
        <v>39</v>
      </c>
      <c r="J75" s="3" t="s">
        <v>28</v>
      </c>
      <c r="K75" s="3" t="s">
        <v>173</v>
      </c>
      <c r="L75" s="3" t="s">
        <v>50</v>
      </c>
      <c r="M75" s="3" t="s">
        <v>215</v>
      </c>
      <c r="N75" s="3">
        <v>0.59</v>
      </c>
      <c r="O75" s="3" t="s">
        <v>32</v>
      </c>
      <c r="P75" s="3" t="s">
        <v>135</v>
      </c>
      <c r="Q75" s="3" t="s">
        <v>136</v>
      </c>
      <c r="R75" s="3" t="s">
        <v>216</v>
      </c>
      <c r="S75" s="3">
        <v>22102</v>
      </c>
      <c r="T75" s="2">
        <v>42103</v>
      </c>
      <c r="U75" s="2">
        <v>42104</v>
      </c>
      <c r="V75" s="4">
        <v>105.678</v>
      </c>
      <c r="W75" s="3">
        <v>11</v>
      </c>
      <c r="X75" s="4">
        <v>94.97</v>
      </c>
      <c r="Y75" s="3">
        <v>90669</v>
      </c>
      <c r="Z75" s="3" t="str">
        <f>IF(V75&gt;E2031, "High","Low")</f>
        <v>High</v>
      </c>
      <c r="AA75" s="3" t="str">
        <f>IF(OR(C75 &gt; 0.2, N75 &lt; 0.25), "High Risk", "Low Risk")</f>
        <v>Low Risk</v>
      </c>
      <c r="AB75" s="3" t="str">
        <f>IF(NOT(C75 &gt; 0), "No Discount", "Discount Applied")</f>
        <v>Discount Applied</v>
      </c>
      <c r="AC75" s="3" t="str">
        <f>IF(AND(V75 &gt; 100, OR(H75 = "Regular Air", H75 = "Express Air"), NOT(C75 &gt; 0)), "High Profit Non-Standard Shipping", "Other")</f>
        <v>Other</v>
      </c>
      <c r="AD75">
        <f>RANK(X75,$X$2:$X$1954,0)</f>
        <v>1262</v>
      </c>
    </row>
    <row r="76" spans="1:30" ht="12.75" customHeight="1" x14ac:dyDescent="0.3">
      <c r="A76" s="3">
        <v>24319</v>
      </c>
      <c r="B76" s="3" t="s">
        <v>36</v>
      </c>
      <c r="C76" s="7">
        <v>0.02</v>
      </c>
      <c r="D76" s="4">
        <v>1.74</v>
      </c>
      <c r="E76" s="4">
        <v>4.08</v>
      </c>
      <c r="F76" s="3">
        <v>129</v>
      </c>
      <c r="G76" s="3" t="s">
        <v>217</v>
      </c>
      <c r="H76" s="3" t="s">
        <v>48</v>
      </c>
      <c r="I76" s="3" t="s">
        <v>39</v>
      </c>
      <c r="J76" s="3" t="s">
        <v>40</v>
      </c>
      <c r="K76" s="3" t="s">
        <v>49</v>
      </c>
      <c r="L76" s="3" t="s">
        <v>50</v>
      </c>
      <c r="M76" s="3" t="s">
        <v>218</v>
      </c>
      <c r="N76" s="3">
        <v>0.53</v>
      </c>
      <c r="O76" s="3" t="s">
        <v>32</v>
      </c>
      <c r="P76" s="3" t="s">
        <v>60</v>
      </c>
      <c r="Q76" s="3" t="s">
        <v>177</v>
      </c>
      <c r="R76" s="3" t="s">
        <v>219</v>
      </c>
      <c r="S76" s="3">
        <v>62002</v>
      </c>
      <c r="T76" s="2">
        <v>42031</v>
      </c>
      <c r="U76" s="2">
        <v>42032</v>
      </c>
      <c r="V76" s="4">
        <v>-37.39</v>
      </c>
      <c r="W76" s="3">
        <v>5</v>
      </c>
      <c r="X76" s="4">
        <v>10.23</v>
      </c>
      <c r="Y76" s="3">
        <v>86693</v>
      </c>
      <c r="Z76" s="3" t="str">
        <f>IF(V76&gt;E2032, "High","Low")</f>
        <v>Low</v>
      </c>
      <c r="AA76" s="3" t="str">
        <f>IF(OR(C76 &gt; 0.2, N76 &lt; 0.25), "High Risk", "Low Risk")</f>
        <v>Low Risk</v>
      </c>
      <c r="AB76" s="3" t="str">
        <f>IF(NOT(C76 &gt; 0), "No Discount", "Discount Applied")</f>
        <v>Discount Applied</v>
      </c>
      <c r="AC76" s="3" t="str">
        <f>IF(AND(V76 &gt; 100, OR(H76 = "Regular Air", H76 = "Express Air"), NOT(C76 &gt; 0)), "High Profit Non-Standard Shipping", "Other")</f>
        <v>Other</v>
      </c>
      <c r="AD76">
        <f>RANK(X76,$X$2:$X$1954,0)</f>
        <v>1902</v>
      </c>
    </row>
    <row r="77" spans="1:30" ht="12.75" customHeight="1" x14ac:dyDescent="0.3">
      <c r="A77" s="3">
        <v>18161</v>
      </c>
      <c r="B77" s="3" t="s">
        <v>36</v>
      </c>
      <c r="C77" s="7">
        <v>7.0000000000000007E-2</v>
      </c>
      <c r="D77" s="4">
        <v>15.74</v>
      </c>
      <c r="E77" s="4">
        <v>1.39</v>
      </c>
      <c r="F77" s="3">
        <v>129</v>
      </c>
      <c r="G77" s="3" t="s">
        <v>217</v>
      </c>
      <c r="H77" s="3" t="s">
        <v>48</v>
      </c>
      <c r="I77" s="3" t="s">
        <v>39</v>
      </c>
      <c r="J77" s="3" t="s">
        <v>28</v>
      </c>
      <c r="K77" s="3" t="s">
        <v>68</v>
      </c>
      <c r="L77" s="3" t="s">
        <v>58</v>
      </c>
      <c r="M77" s="3" t="s">
        <v>220</v>
      </c>
      <c r="N77" s="3">
        <v>0.4</v>
      </c>
      <c r="O77" s="3" t="s">
        <v>32</v>
      </c>
      <c r="P77" s="3" t="s">
        <v>60</v>
      </c>
      <c r="Q77" s="3" t="s">
        <v>177</v>
      </c>
      <c r="R77" s="3" t="s">
        <v>219</v>
      </c>
      <c r="S77" s="3">
        <v>62002</v>
      </c>
      <c r="T77" s="2">
        <v>42149</v>
      </c>
      <c r="U77" s="2">
        <v>42150</v>
      </c>
      <c r="V77" s="4">
        <v>149.88869999999997</v>
      </c>
      <c r="W77" s="3">
        <v>14</v>
      </c>
      <c r="X77" s="4">
        <v>217.23</v>
      </c>
      <c r="Y77" s="3">
        <v>86694</v>
      </c>
      <c r="Z77" s="3" t="str">
        <f>IF(V77&gt;E2033, "High","Low")</f>
        <v>High</v>
      </c>
      <c r="AA77" s="3" t="str">
        <f>IF(OR(C77 &gt; 0.2, N77 &lt; 0.25), "High Risk", "Low Risk")</f>
        <v>Low Risk</v>
      </c>
      <c r="AB77" s="3" t="str">
        <f>IF(NOT(C77 &gt; 0), "No Discount", "Discount Applied")</f>
        <v>Discount Applied</v>
      </c>
      <c r="AC77" s="3" t="str">
        <f>IF(AND(V77 &gt; 100, OR(H77 = "Regular Air", H77 = "Express Air"), NOT(C77 &gt; 0)), "High Profit Non-Standard Shipping", "Other")</f>
        <v>Other</v>
      </c>
      <c r="AD77">
        <f>RANK(X77,$X$2:$X$1954,0)</f>
        <v>949</v>
      </c>
    </row>
    <row r="78" spans="1:30" ht="12.75" customHeight="1" x14ac:dyDescent="0.3">
      <c r="A78" s="3">
        <v>25762</v>
      </c>
      <c r="B78" s="3" t="s">
        <v>46</v>
      </c>
      <c r="C78" s="7">
        <v>0.04</v>
      </c>
      <c r="D78" s="4">
        <v>18.97</v>
      </c>
      <c r="E78" s="4">
        <v>9.5399999999999991</v>
      </c>
      <c r="F78" s="3">
        <v>136</v>
      </c>
      <c r="G78" s="3" t="s">
        <v>221</v>
      </c>
      <c r="H78" s="3" t="s">
        <v>48</v>
      </c>
      <c r="I78" s="3" t="s">
        <v>39</v>
      </c>
      <c r="J78" s="3" t="s">
        <v>28</v>
      </c>
      <c r="K78" s="3" t="s">
        <v>92</v>
      </c>
      <c r="L78" s="3" t="s">
        <v>58</v>
      </c>
      <c r="M78" s="3" t="s">
        <v>222</v>
      </c>
      <c r="N78" s="3">
        <v>0.37</v>
      </c>
      <c r="O78" s="3" t="s">
        <v>32</v>
      </c>
      <c r="P78" s="3" t="s">
        <v>33</v>
      </c>
      <c r="Q78" s="3" t="s">
        <v>44</v>
      </c>
      <c r="R78" s="3" t="s">
        <v>223</v>
      </c>
      <c r="S78" s="3">
        <v>94952</v>
      </c>
      <c r="T78" s="2">
        <v>42140</v>
      </c>
      <c r="U78" s="2">
        <v>42141</v>
      </c>
      <c r="V78" s="4">
        <v>3.0400000000000027</v>
      </c>
      <c r="W78" s="3">
        <v>5</v>
      </c>
      <c r="X78" s="4">
        <v>101.74</v>
      </c>
      <c r="Y78" s="3">
        <v>88534</v>
      </c>
      <c r="Z78" s="3" t="str">
        <f>IF(V78&gt;E2034, "High","Low")</f>
        <v>High</v>
      </c>
      <c r="AA78" s="3" t="str">
        <f>IF(OR(C78 &gt; 0.2, N78 &lt; 0.25), "High Risk", "Low Risk")</f>
        <v>Low Risk</v>
      </c>
      <c r="AB78" s="3" t="str">
        <f>IF(NOT(C78 &gt; 0), "No Discount", "Discount Applied")</f>
        <v>Discount Applied</v>
      </c>
      <c r="AC78" s="3" t="str">
        <f>IF(AND(V78 &gt; 100, OR(H78 = "Regular Air", H78 = "Express Air"), NOT(C78 &gt; 0)), "High Profit Non-Standard Shipping", "Other")</f>
        <v>Other</v>
      </c>
      <c r="AD78">
        <f>RANK(X78,$X$2:$X$1954,0)</f>
        <v>1226</v>
      </c>
    </row>
    <row r="79" spans="1:30" ht="12.75" customHeight="1" x14ac:dyDescent="0.3">
      <c r="A79" s="3">
        <v>25764</v>
      </c>
      <c r="B79" s="3" t="s">
        <v>46</v>
      </c>
      <c r="C79" s="7">
        <v>0.09</v>
      </c>
      <c r="D79" s="4">
        <v>10.98</v>
      </c>
      <c r="E79" s="4">
        <v>3.37</v>
      </c>
      <c r="F79" s="3">
        <v>136</v>
      </c>
      <c r="G79" s="3" t="s">
        <v>221</v>
      </c>
      <c r="H79" s="3" t="s">
        <v>48</v>
      </c>
      <c r="I79" s="3" t="s">
        <v>39</v>
      </c>
      <c r="J79" s="3" t="s">
        <v>28</v>
      </c>
      <c r="K79" s="3" t="s">
        <v>173</v>
      </c>
      <c r="L79" s="3" t="s">
        <v>50</v>
      </c>
      <c r="M79" s="3" t="s">
        <v>224</v>
      </c>
      <c r="N79" s="3">
        <v>0.56999999999999995</v>
      </c>
      <c r="O79" s="3" t="s">
        <v>32</v>
      </c>
      <c r="P79" s="3" t="s">
        <v>33</v>
      </c>
      <c r="Q79" s="3" t="s">
        <v>44</v>
      </c>
      <c r="R79" s="3" t="s">
        <v>223</v>
      </c>
      <c r="S79" s="3">
        <v>94952</v>
      </c>
      <c r="T79" s="2">
        <v>42140</v>
      </c>
      <c r="U79" s="2">
        <v>42141</v>
      </c>
      <c r="V79" s="4">
        <v>2.7060000000000013</v>
      </c>
      <c r="W79" s="3">
        <v>8</v>
      </c>
      <c r="X79" s="4">
        <v>84.52</v>
      </c>
      <c r="Y79" s="3">
        <v>88534</v>
      </c>
      <c r="Z79" s="3" t="str">
        <f>IF(V79&gt;E2035, "High","Low")</f>
        <v>High</v>
      </c>
      <c r="AA79" s="3" t="str">
        <f>IF(OR(C79 &gt; 0.2, N79 &lt; 0.25), "High Risk", "Low Risk")</f>
        <v>Low Risk</v>
      </c>
      <c r="AB79" s="3" t="str">
        <f>IF(NOT(C79 &gt; 0), "No Discount", "Discount Applied")</f>
        <v>Discount Applied</v>
      </c>
      <c r="AC79" s="3" t="str">
        <f>IF(AND(V79 &gt; 100, OR(H79 = "Regular Air", H79 = "Express Air"), NOT(C79 &gt; 0)), "High Profit Non-Standard Shipping", "Other")</f>
        <v>Other</v>
      </c>
      <c r="AD79">
        <f>RANK(X79,$X$2:$X$1954,0)</f>
        <v>1315</v>
      </c>
    </row>
    <row r="80" spans="1:30" ht="12.75" customHeight="1" x14ac:dyDescent="0.3">
      <c r="A80" s="3">
        <v>24803</v>
      </c>
      <c r="B80" s="3" t="s">
        <v>46</v>
      </c>
      <c r="C80" s="7">
        <v>0.03</v>
      </c>
      <c r="D80" s="4">
        <v>22.84</v>
      </c>
      <c r="E80" s="4">
        <v>11.54</v>
      </c>
      <c r="F80" s="3">
        <v>142</v>
      </c>
      <c r="G80" s="3" t="s">
        <v>225</v>
      </c>
      <c r="H80" s="3" t="s">
        <v>48</v>
      </c>
      <c r="I80" s="3" t="s">
        <v>39</v>
      </c>
      <c r="J80" s="3" t="s">
        <v>28</v>
      </c>
      <c r="K80" s="3" t="s">
        <v>92</v>
      </c>
      <c r="L80" s="3" t="s">
        <v>58</v>
      </c>
      <c r="M80" s="3" t="s">
        <v>226</v>
      </c>
      <c r="N80" s="3">
        <v>0.39</v>
      </c>
      <c r="O80" s="3" t="s">
        <v>32</v>
      </c>
      <c r="P80" s="3" t="s">
        <v>52</v>
      </c>
      <c r="Q80" s="3" t="s">
        <v>227</v>
      </c>
      <c r="R80" s="3" t="s">
        <v>228</v>
      </c>
      <c r="S80" s="3">
        <v>6401</v>
      </c>
      <c r="T80" s="2">
        <v>42157</v>
      </c>
      <c r="U80" s="2">
        <v>42158</v>
      </c>
      <c r="V80" s="4">
        <v>91.955999999999989</v>
      </c>
      <c r="W80" s="3">
        <v>13</v>
      </c>
      <c r="X80" s="4">
        <v>312.58999999999997</v>
      </c>
      <c r="Y80" s="3">
        <v>91087</v>
      </c>
      <c r="Z80" s="3" t="str">
        <f>IF(V80&gt;E2036, "High","Low")</f>
        <v>High</v>
      </c>
      <c r="AA80" s="3" t="str">
        <f>IF(OR(C80 &gt; 0.2, N80 &lt; 0.25), "High Risk", "Low Risk")</f>
        <v>Low Risk</v>
      </c>
      <c r="AB80" s="3" t="str">
        <f>IF(NOT(C80 &gt; 0), "No Discount", "Discount Applied")</f>
        <v>Discount Applied</v>
      </c>
      <c r="AC80" s="3" t="str">
        <f>IF(AND(V80 &gt; 100, OR(H80 = "Regular Air", H80 = "Express Air"), NOT(C80 &gt; 0)), "High Profit Non-Standard Shipping", "Other")</f>
        <v>Other</v>
      </c>
      <c r="AD80">
        <f>RANK(X80,$X$2:$X$1954,0)</f>
        <v>807</v>
      </c>
    </row>
    <row r="81" spans="1:30" ht="12.75" customHeight="1" x14ac:dyDescent="0.3">
      <c r="A81" s="3">
        <v>24805</v>
      </c>
      <c r="B81" s="3" t="s">
        <v>46</v>
      </c>
      <c r="C81" s="7">
        <v>0.05</v>
      </c>
      <c r="D81" s="4">
        <v>10.98</v>
      </c>
      <c r="E81" s="4">
        <v>3.37</v>
      </c>
      <c r="F81" s="3">
        <v>144</v>
      </c>
      <c r="G81" s="3" t="s">
        <v>229</v>
      </c>
      <c r="H81" s="3" t="s">
        <v>48</v>
      </c>
      <c r="I81" s="3" t="s">
        <v>39</v>
      </c>
      <c r="J81" s="3" t="s">
        <v>28</v>
      </c>
      <c r="K81" s="3" t="s">
        <v>173</v>
      </c>
      <c r="L81" s="3" t="s">
        <v>50</v>
      </c>
      <c r="M81" s="3" t="s">
        <v>224</v>
      </c>
      <c r="N81" s="3">
        <v>0.56999999999999995</v>
      </c>
      <c r="O81" s="3" t="s">
        <v>32</v>
      </c>
      <c r="P81" s="3" t="s">
        <v>52</v>
      </c>
      <c r="Q81" s="3" t="s">
        <v>192</v>
      </c>
      <c r="R81" s="3" t="s">
        <v>230</v>
      </c>
      <c r="S81" s="3">
        <v>2664</v>
      </c>
      <c r="T81" s="2">
        <v>42157</v>
      </c>
      <c r="U81" s="2">
        <v>42158</v>
      </c>
      <c r="V81" s="4">
        <v>-2.544</v>
      </c>
      <c r="W81" s="3">
        <v>6</v>
      </c>
      <c r="X81" s="4">
        <v>64.400000000000006</v>
      </c>
      <c r="Y81" s="3">
        <v>91087</v>
      </c>
      <c r="Z81" s="3" t="str">
        <f>IF(V81&gt;E2037, "High","Low")</f>
        <v>Low</v>
      </c>
      <c r="AA81" s="3" t="str">
        <f>IF(OR(C81 &gt; 0.2, N81 &lt; 0.25), "High Risk", "Low Risk")</f>
        <v>Low Risk</v>
      </c>
      <c r="AB81" s="3" t="str">
        <f>IF(NOT(C81 &gt; 0), "No Discount", "Discount Applied")</f>
        <v>Discount Applied</v>
      </c>
      <c r="AC81" s="3" t="str">
        <f>IF(AND(V81 &gt; 100, OR(H81 = "Regular Air", H81 = "Express Air"), NOT(C81 &gt; 0)), "High Profit Non-Standard Shipping", "Other")</f>
        <v>Other</v>
      </c>
      <c r="AD81">
        <f>RANK(X81,$X$2:$X$1954,0)</f>
        <v>1434</v>
      </c>
    </row>
    <row r="82" spans="1:30" ht="12.75" customHeight="1" x14ac:dyDescent="0.3">
      <c r="A82" s="3">
        <v>24849</v>
      </c>
      <c r="B82" s="3" t="s">
        <v>55</v>
      </c>
      <c r="C82" s="7">
        <v>0.06</v>
      </c>
      <c r="D82" s="4">
        <v>7.04</v>
      </c>
      <c r="E82" s="4">
        <v>2.17</v>
      </c>
      <c r="F82" s="3">
        <v>145</v>
      </c>
      <c r="G82" s="3" t="s">
        <v>231</v>
      </c>
      <c r="H82" s="3" t="s">
        <v>48</v>
      </c>
      <c r="I82" s="3" t="s">
        <v>39</v>
      </c>
      <c r="J82" s="3" t="s">
        <v>28</v>
      </c>
      <c r="K82" s="3" t="s">
        <v>92</v>
      </c>
      <c r="L82" s="3" t="s">
        <v>30</v>
      </c>
      <c r="M82" s="3" t="s">
        <v>232</v>
      </c>
      <c r="N82" s="3">
        <v>0.38</v>
      </c>
      <c r="O82" s="3" t="s">
        <v>32</v>
      </c>
      <c r="P82" s="3" t="s">
        <v>52</v>
      </c>
      <c r="Q82" s="3" t="s">
        <v>233</v>
      </c>
      <c r="R82" s="3" t="s">
        <v>234</v>
      </c>
      <c r="S82" s="3">
        <v>15122</v>
      </c>
      <c r="T82" s="2">
        <v>42019</v>
      </c>
      <c r="U82" s="2">
        <v>42021</v>
      </c>
      <c r="V82" s="4">
        <v>2.4851999999999999</v>
      </c>
      <c r="W82" s="3">
        <v>2</v>
      </c>
      <c r="X82" s="4">
        <v>14.65</v>
      </c>
      <c r="Y82" s="3">
        <v>91086</v>
      </c>
      <c r="Z82" s="3" t="str">
        <f>IF(V82&gt;E2038, "High","Low")</f>
        <v>High</v>
      </c>
      <c r="AA82" s="3" t="str">
        <f>IF(OR(C82 &gt; 0.2, N82 &lt; 0.25), "High Risk", "Low Risk")</f>
        <v>Low Risk</v>
      </c>
      <c r="AB82" s="3" t="str">
        <f>IF(NOT(C82 &gt; 0), "No Discount", "Discount Applied")</f>
        <v>Discount Applied</v>
      </c>
      <c r="AC82" s="3" t="str">
        <f>IF(AND(V82 &gt; 100, OR(H82 = "Regular Air", H82 = "Express Air"), NOT(C82 &gt; 0)), "High Profit Non-Standard Shipping", "Other")</f>
        <v>Other</v>
      </c>
      <c r="AD82">
        <f>RANK(X82,$X$2:$X$1954,0)</f>
        <v>1869</v>
      </c>
    </row>
    <row r="83" spans="1:30" ht="12.75" customHeight="1" x14ac:dyDescent="0.3">
      <c r="A83" s="3">
        <v>25582</v>
      </c>
      <c r="B83" s="3" t="s">
        <v>105</v>
      </c>
      <c r="C83" s="7">
        <v>7.0000000000000007E-2</v>
      </c>
      <c r="D83" s="4">
        <v>154.13</v>
      </c>
      <c r="E83" s="4">
        <v>69</v>
      </c>
      <c r="F83" s="3">
        <v>145</v>
      </c>
      <c r="G83" s="3" t="s">
        <v>231</v>
      </c>
      <c r="H83" s="3" t="s">
        <v>26</v>
      </c>
      <c r="I83" s="3" t="s">
        <v>39</v>
      </c>
      <c r="J83" s="3" t="s">
        <v>40</v>
      </c>
      <c r="K83" s="3" t="s">
        <v>151</v>
      </c>
      <c r="L83" s="3" t="s">
        <v>235</v>
      </c>
      <c r="M83" s="3" t="s">
        <v>236</v>
      </c>
      <c r="N83" s="3">
        <v>0.68</v>
      </c>
      <c r="O83" s="3" t="s">
        <v>32</v>
      </c>
      <c r="P83" s="3" t="s">
        <v>52</v>
      </c>
      <c r="Q83" s="3" t="s">
        <v>233</v>
      </c>
      <c r="R83" s="3" t="s">
        <v>234</v>
      </c>
      <c r="S83" s="3">
        <v>15122</v>
      </c>
      <c r="T83" s="2">
        <v>42079</v>
      </c>
      <c r="U83" s="2">
        <v>42079</v>
      </c>
      <c r="V83" s="4">
        <v>-634.73410000000013</v>
      </c>
      <c r="W83" s="3">
        <v>3</v>
      </c>
      <c r="X83" s="4">
        <v>453.62</v>
      </c>
      <c r="Y83" s="3">
        <v>91089</v>
      </c>
      <c r="Z83" s="3" t="str">
        <f>IF(V83&gt;E2039, "High","Low")</f>
        <v>Low</v>
      </c>
      <c r="AA83" s="3" t="str">
        <f>IF(OR(C83 &gt; 0.2, N83 &lt; 0.25), "High Risk", "Low Risk")</f>
        <v>Low Risk</v>
      </c>
      <c r="AB83" s="3" t="str">
        <f>IF(NOT(C83 &gt; 0), "No Discount", "Discount Applied")</f>
        <v>Discount Applied</v>
      </c>
      <c r="AC83" s="3" t="str">
        <f>IF(AND(V83 &gt; 100, OR(H83 = "Regular Air", H83 = "Express Air"), NOT(C83 &gt; 0)), "High Profit Non-Standard Shipping", "Other")</f>
        <v>Other</v>
      </c>
      <c r="AD83">
        <f>RANK(X83,$X$2:$X$1954,0)</f>
        <v>676</v>
      </c>
    </row>
    <row r="84" spans="1:30" ht="12.75" customHeight="1" x14ac:dyDescent="0.3">
      <c r="A84" s="3">
        <v>23365</v>
      </c>
      <c r="B84" s="3" t="s">
        <v>36</v>
      </c>
      <c r="C84" s="7">
        <v>0.01</v>
      </c>
      <c r="D84" s="4">
        <v>45.98</v>
      </c>
      <c r="E84" s="4">
        <v>4.8</v>
      </c>
      <c r="F84" s="3">
        <v>146</v>
      </c>
      <c r="G84" s="3" t="s">
        <v>237</v>
      </c>
      <c r="H84" s="3" t="s">
        <v>48</v>
      </c>
      <c r="I84" s="3" t="s">
        <v>39</v>
      </c>
      <c r="J84" s="3" t="s">
        <v>40</v>
      </c>
      <c r="K84" s="3" t="s">
        <v>49</v>
      </c>
      <c r="L84" s="3" t="s">
        <v>30</v>
      </c>
      <c r="M84" s="3" t="s">
        <v>238</v>
      </c>
      <c r="N84" s="3">
        <v>0.68</v>
      </c>
      <c r="O84" s="3" t="s">
        <v>32</v>
      </c>
      <c r="P84" s="3" t="s">
        <v>60</v>
      </c>
      <c r="Q84" s="3" t="s">
        <v>129</v>
      </c>
      <c r="R84" s="3" t="s">
        <v>239</v>
      </c>
      <c r="S84" s="3">
        <v>76148</v>
      </c>
      <c r="T84" s="2">
        <v>42075</v>
      </c>
      <c r="U84" s="2">
        <v>42076</v>
      </c>
      <c r="V84" s="4">
        <v>133.5771</v>
      </c>
      <c r="W84" s="3">
        <v>4</v>
      </c>
      <c r="X84" s="4">
        <v>193.59</v>
      </c>
      <c r="Y84" s="3">
        <v>91088</v>
      </c>
      <c r="Z84" s="3" t="str">
        <f>IF(V84&gt;E2040, "High","Low")</f>
        <v>High</v>
      </c>
      <c r="AA84" s="3" t="str">
        <f>IF(OR(C84 &gt; 0.2, N84 &lt; 0.25), "High Risk", "Low Risk")</f>
        <v>Low Risk</v>
      </c>
      <c r="AB84" s="3" t="str">
        <f>IF(NOT(C84 &gt; 0), "No Discount", "Discount Applied")</f>
        <v>Discount Applied</v>
      </c>
      <c r="AC84" s="3" t="str">
        <f>IF(AND(V84 &gt; 100, OR(H84 = "Regular Air", H84 = "Express Air"), NOT(C84 &gt; 0)), "High Profit Non-Standard Shipping", "Other")</f>
        <v>Other</v>
      </c>
      <c r="AD84">
        <f>RANK(X84,$X$2:$X$1954,0)</f>
        <v>1002</v>
      </c>
    </row>
    <row r="85" spans="1:30" ht="12.75" customHeight="1" x14ac:dyDescent="0.3">
      <c r="A85" s="3">
        <v>22907</v>
      </c>
      <c r="B85" s="3" t="s">
        <v>55</v>
      </c>
      <c r="C85" s="7">
        <v>0.06</v>
      </c>
      <c r="D85" s="4">
        <v>180.98</v>
      </c>
      <c r="E85" s="4">
        <v>26.2</v>
      </c>
      <c r="F85" s="3">
        <v>146</v>
      </c>
      <c r="G85" s="3" t="s">
        <v>237</v>
      </c>
      <c r="H85" s="3" t="s">
        <v>38</v>
      </c>
      <c r="I85" s="3" t="s">
        <v>39</v>
      </c>
      <c r="J85" s="3" t="s">
        <v>40</v>
      </c>
      <c r="K85" s="3" t="s">
        <v>41</v>
      </c>
      <c r="L85" s="3" t="s">
        <v>42</v>
      </c>
      <c r="M85" s="3" t="s">
        <v>240</v>
      </c>
      <c r="N85" s="3">
        <v>0.59</v>
      </c>
      <c r="O85" s="3" t="s">
        <v>32</v>
      </c>
      <c r="P85" s="3" t="s">
        <v>60</v>
      </c>
      <c r="Q85" s="3" t="s">
        <v>129</v>
      </c>
      <c r="R85" s="3" t="s">
        <v>239</v>
      </c>
      <c r="S85" s="3">
        <v>76148</v>
      </c>
      <c r="T85" s="2">
        <v>42117</v>
      </c>
      <c r="U85" s="2">
        <v>42118</v>
      </c>
      <c r="V85" s="4">
        <v>251.40839999999997</v>
      </c>
      <c r="W85" s="3">
        <v>5</v>
      </c>
      <c r="X85" s="4">
        <v>929.57</v>
      </c>
      <c r="Y85" s="3">
        <v>91090</v>
      </c>
      <c r="Z85" s="3" t="str">
        <f>IF(V85&gt;E2041, "High","Low")</f>
        <v>High</v>
      </c>
      <c r="AA85" s="3" t="str">
        <f>IF(OR(C85 &gt; 0.2, N85 &lt; 0.25), "High Risk", "Low Risk")</f>
        <v>Low Risk</v>
      </c>
      <c r="AB85" s="3" t="str">
        <f>IF(NOT(C85 &gt; 0), "No Discount", "Discount Applied")</f>
        <v>Discount Applied</v>
      </c>
      <c r="AC85" s="3" t="str">
        <f>IF(AND(V85 &gt; 100, OR(H85 = "Regular Air", H85 = "Express Air"), NOT(C85 &gt; 0)), "High Profit Non-Standard Shipping", "Other")</f>
        <v>Other</v>
      </c>
      <c r="AD85">
        <f>RANK(X85,$X$2:$X$1954,0)</f>
        <v>441</v>
      </c>
    </row>
    <row r="86" spans="1:30" ht="12.75" customHeight="1" x14ac:dyDescent="0.3">
      <c r="A86" s="3">
        <v>19058</v>
      </c>
      <c r="B86" s="3" t="s">
        <v>46</v>
      </c>
      <c r="C86" s="7">
        <v>0.09</v>
      </c>
      <c r="D86" s="4">
        <v>32.979999999999997</v>
      </c>
      <c r="E86" s="4">
        <v>5.5</v>
      </c>
      <c r="F86" s="3">
        <v>151</v>
      </c>
      <c r="G86" s="3" t="s">
        <v>241</v>
      </c>
      <c r="H86" s="3" t="s">
        <v>48</v>
      </c>
      <c r="I86" s="3" t="s">
        <v>39</v>
      </c>
      <c r="J86" s="3" t="s">
        <v>76</v>
      </c>
      <c r="K86" s="3" t="s">
        <v>179</v>
      </c>
      <c r="L86" s="3" t="s">
        <v>58</v>
      </c>
      <c r="M86" s="3" t="s">
        <v>242</v>
      </c>
      <c r="N86" s="3">
        <v>0.75</v>
      </c>
      <c r="O86" s="3" t="s">
        <v>32</v>
      </c>
      <c r="P86" s="3" t="s">
        <v>135</v>
      </c>
      <c r="Q86" s="3" t="s">
        <v>243</v>
      </c>
      <c r="R86" s="3" t="s">
        <v>244</v>
      </c>
      <c r="S86" s="3">
        <v>37664</v>
      </c>
      <c r="T86" s="2">
        <v>42026</v>
      </c>
      <c r="U86" s="2">
        <v>42027</v>
      </c>
      <c r="V86" s="4">
        <v>-20.258000000000003</v>
      </c>
      <c r="W86" s="3">
        <v>2</v>
      </c>
      <c r="X86" s="4">
        <v>62.46</v>
      </c>
      <c r="Y86" s="3">
        <v>89521</v>
      </c>
      <c r="Z86" s="3" t="str">
        <f>IF(V86&gt;E2042, "High","Low")</f>
        <v>Low</v>
      </c>
      <c r="AA86" s="3" t="str">
        <f>IF(OR(C86 &gt; 0.2, N86 &lt; 0.25), "High Risk", "Low Risk")</f>
        <v>Low Risk</v>
      </c>
      <c r="AB86" s="3" t="str">
        <f>IF(NOT(C86 &gt; 0), "No Discount", "Discount Applied")</f>
        <v>Discount Applied</v>
      </c>
      <c r="AC86" s="3" t="str">
        <f>IF(AND(V86 &gt; 100, OR(H86 = "Regular Air", H86 = "Express Air"), NOT(C86 &gt; 0)), "High Profit Non-Standard Shipping", "Other")</f>
        <v>Other</v>
      </c>
      <c r="AD86">
        <f>RANK(X86,$X$2:$X$1954,0)</f>
        <v>1444</v>
      </c>
    </row>
    <row r="87" spans="1:30" ht="12.75" customHeight="1" x14ac:dyDescent="0.3">
      <c r="A87" s="3">
        <v>20679</v>
      </c>
      <c r="B87" s="3" t="s">
        <v>24</v>
      </c>
      <c r="C87" s="7">
        <v>0.09</v>
      </c>
      <c r="D87" s="4">
        <v>5.98</v>
      </c>
      <c r="E87" s="4">
        <v>2.5</v>
      </c>
      <c r="F87" s="3">
        <v>151</v>
      </c>
      <c r="G87" s="3" t="s">
        <v>241</v>
      </c>
      <c r="H87" s="3" t="s">
        <v>48</v>
      </c>
      <c r="I87" s="3" t="s">
        <v>39</v>
      </c>
      <c r="J87" s="3" t="s">
        <v>28</v>
      </c>
      <c r="K87" s="3" t="s">
        <v>68</v>
      </c>
      <c r="L87" s="3" t="s">
        <v>58</v>
      </c>
      <c r="M87" s="3" t="s">
        <v>245</v>
      </c>
      <c r="N87" s="3">
        <v>0.36</v>
      </c>
      <c r="O87" s="3" t="s">
        <v>32</v>
      </c>
      <c r="P87" s="3" t="s">
        <v>135</v>
      </c>
      <c r="Q87" s="3" t="s">
        <v>243</v>
      </c>
      <c r="R87" s="3" t="s">
        <v>244</v>
      </c>
      <c r="S87" s="3">
        <v>37664</v>
      </c>
      <c r="T87" s="2">
        <v>42114</v>
      </c>
      <c r="U87" s="2">
        <v>42116</v>
      </c>
      <c r="V87" s="4">
        <v>13.895999999999999</v>
      </c>
      <c r="W87" s="3">
        <v>5</v>
      </c>
      <c r="X87" s="4">
        <v>28.11</v>
      </c>
      <c r="Y87" s="3">
        <v>89523</v>
      </c>
      <c r="Z87" s="3" t="str">
        <f>IF(V87&gt;E2043, "High","Low")</f>
        <v>High</v>
      </c>
      <c r="AA87" s="3" t="str">
        <f>IF(OR(C87 &gt; 0.2, N87 &lt; 0.25), "High Risk", "Low Risk")</f>
        <v>Low Risk</v>
      </c>
      <c r="AB87" s="3" t="str">
        <f>IF(NOT(C87 &gt; 0), "No Discount", "Discount Applied")</f>
        <v>Discount Applied</v>
      </c>
      <c r="AC87" s="3" t="str">
        <f>IF(AND(V87 &gt; 100, OR(H87 = "Regular Air", H87 = "Express Air"), NOT(C87 &gt; 0)), "High Profit Non-Standard Shipping", "Other")</f>
        <v>Other</v>
      </c>
      <c r="AD87">
        <f>RANK(X87,$X$2:$X$1954,0)</f>
        <v>1735</v>
      </c>
    </row>
    <row r="88" spans="1:30" ht="12.75" customHeight="1" x14ac:dyDescent="0.3">
      <c r="A88" s="3">
        <v>21103</v>
      </c>
      <c r="B88" s="3" t="s">
        <v>46</v>
      </c>
      <c r="C88" s="7">
        <v>0.09</v>
      </c>
      <c r="D88" s="4">
        <v>2.88</v>
      </c>
      <c r="E88" s="4">
        <v>0.7</v>
      </c>
      <c r="F88" s="3">
        <v>152</v>
      </c>
      <c r="G88" s="3" t="s">
        <v>246</v>
      </c>
      <c r="H88" s="3" t="s">
        <v>48</v>
      </c>
      <c r="I88" s="3" t="s">
        <v>39</v>
      </c>
      <c r="J88" s="3" t="s">
        <v>28</v>
      </c>
      <c r="K88" s="3" t="s">
        <v>29</v>
      </c>
      <c r="L88" s="3" t="s">
        <v>30</v>
      </c>
      <c r="M88" s="3" t="s">
        <v>247</v>
      </c>
      <c r="N88" s="3">
        <v>0.56000000000000005</v>
      </c>
      <c r="O88" s="3" t="s">
        <v>32</v>
      </c>
      <c r="P88" s="3" t="s">
        <v>135</v>
      </c>
      <c r="Q88" s="3" t="s">
        <v>243</v>
      </c>
      <c r="R88" s="3" t="s">
        <v>248</v>
      </c>
      <c r="S88" s="3">
        <v>37918</v>
      </c>
      <c r="T88" s="2">
        <v>42019</v>
      </c>
      <c r="U88" s="2">
        <v>42020</v>
      </c>
      <c r="V88" s="4">
        <v>-172.71800000000002</v>
      </c>
      <c r="W88" s="3">
        <v>2</v>
      </c>
      <c r="X88" s="4">
        <v>5.5</v>
      </c>
      <c r="Y88" s="3">
        <v>89520</v>
      </c>
      <c r="Z88" s="3" t="str">
        <f>IF(V88&gt;E2044, "High","Low")</f>
        <v>Low</v>
      </c>
      <c r="AA88" s="3" t="str">
        <f>IF(OR(C88 &gt; 0.2, N88 &lt; 0.25), "High Risk", "Low Risk")</f>
        <v>Low Risk</v>
      </c>
      <c r="AB88" s="3" t="str">
        <f>IF(NOT(C88 &gt; 0), "No Discount", "Discount Applied")</f>
        <v>Discount Applied</v>
      </c>
      <c r="AC88" s="3" t="str">
        <f>IF(AND(V88 &gt; 100, OR(H88 = "Regular Air", H88 = "Express Air"), NOT(C88 &gt; 0)), "High Profit Non-Standard Shipping", "Other")</f>
        <v>Other</v>
      </c>
      <c r="AD88">
        <f>RANK(X88,$X$2:$X$1954,0)</f>
        <v>1936</v>
      </c>
    </row>
    <row r="89" spans="1:30" ht="12.75" customHeight="1" x14ac:dyDescent="0.3">
      <c r="A89" s="3">
        <v>22243</v>
      </c>
      <c r="B89" s="3" t="s">
        <v>105</v>
      </c>
      <c r="C89" s="7">
        <v>0.01</v>
      </c>
      <c r="D89" s="4">
        <v>79.52</v>
      </c>
      <c r="E89" s="4">
        <v>48.2</v>
      </c>
      <c r="F89" s="3">
        <v>152</v>
      </c>
      <c r="G89" s="3" t="s">
        <v>246</v>
      </c>
      <c r="H89" s="3" t="s">
        <v>48</v>
      </c>
      <c r="I89" s="3" t="s">
        <v>39</v>
      </c>
      <c r="J89" s="3" t="s">
        <v>40</v>
      </c>
      <c r="K89" s="3" t="s">
        <v>49</v>
      </c>
      <c r="L89" s="3" t="s">
        <v>85</v>
      </c>
      <c r="M89" s="3" t="s">
        <v>249</v>
      </c>
      <c r="N89" s="3">
        <v>0.74</v>
      </c>
      <c r="O89" s="3" t="s">
        <v>32</v>
      </c>
      <c r="P89" s="3" t="s">
        <v>135</v>
      </c>
      <c r="Q89" s="3" t="s">
        <v>243</v>
      </c>
      <c r="R89" s="3" t="s">
        <v>248</v>
      </c>
      <c r="S89" s="3">
        <v>37918</v>
      </c>
      <c r="T89" s="2">
        <v>42113</v>
      </c>
      <c r="U89" s="2">
        <v>42120</v>
      </c>
      <c r="V89" s="4">
        <v>-40.683999999999997</v>
      </c>
      <c r="W89" s="3">
        <v>8</v>
      </c>
      <c r="X89" s="4">
        <v>667.84</v>
      </c>
      <c r="Y89" s="3">
        <v>89522</v>
      </c>
      <c r="Z89" s="3" t="str">
        <f>IF(V89&gt;E2045, "High","Low")</f>
        <v>Low</v>
      </c>
      <c r="AA89" s="3" t="str">
        <f>IF(OR(C89 &gt; 0.2, N89 &lt; 0.25), "High Risk", "Low Risk")</f>
        <v>Low Risk</v>
      </c>
      <c r="AB89" s="3" t="str">
        <f>IF(NOT(C89 &gt; 0), "No Discount", "Discount Applied")</f>
        <v>Discount Applied</v>
      </c>
      <c r="AC89" s="3" t="str">
        <f>IF(AND(V89 &gt; 100, OR(H89 = "Regular Air", H89 = "Express Air"), NOT(C89 &gt; 0)), "High Profit Non-Standard Shipping", "Other")</f>
        <v>Other</v>
      </c>
      <c r="AD89">
        <f>RANK(X89,$X$2:$X$1954,0)</f>
        <v>543</v>
      </c>
    </row>
    <row r="90" spans="1:30" ht="12.75" customHeight="1" x14ac:dyDescent="0.3">
      <c r="A90" s="3">
        <v>21767</v>
      </c>
      <c r="B90" s="3" t="s">
        <v>24</v>
      </c>
      <c r="C90" s="7">
        <v>0.01</v>
      </c>
      <c r="D90" s="4">
        <v>65.989999999999995</v>
      </c>
      <c r="E90" s="4">
        <v>8.99</v>
      </c>
      <c r="F90" s="3">
        <v>152</v>
      </c>
      <c r="G90" s="3" t="s">
        <v>246</v>
      </c>
      <c r="H90" s="3" t="s">
        <v>48</v>
      </c>
      <c r="I90" s="3" t="s">
        <v>39</v>
      </c>
      <c r="J90" s="3" t="s">
        <v>76</v>
      </c>
      <c r="K90" s="3" t="s">
        <v>77</v>
      </c>
      <c r="L90" s="3" t="s">
        <v>58</v>
      </c>
      <c r="M90" s="3" t="s">
        <v>250</v>
      </c>
      <c r="N90" s="3">
        <v>0.6</v>
      </c>
      <c r="O90" s="3" t="s">
        <v>32</v>
      </c>
      <c r="P90" s="3" t="s">
        <v>135</v>
      </c>
      <c r="Q90" s="3" t="s">
        <v>243</v>
      </c>
      <c r="R90" s="3" t="s">
        <v>248</v>
      </c>
      <c r="S90" s="3">
        <v>37918</v>
      </c>
      <c r="T90" s="2">
        <v>42092</v>
      </c>
      <c r="U90" s="2">
        <v>42095</v>
      </c>
      <c r="V90" s="4">
        <v>97.86</v>
      </c>
      <c r="W90" s="3">
        <v>5</v>
      </c>
      <c r="X90" s="4">
        <v>292.23</v>
      </c>
      <c r="Y90" s="3">
        <v>89524</v>
      </c>
      <c r="Z90" s="3" t="str">
        <f>IF(V90&gt;E2046, "High","Low")</f>
        <v>High</v>
      </c>
      <c r="AA90" s="3" t="str">
        <f>IF(OR(C90 &gt; 0.2, N90 &lt; 0.25), "High Risk", "Low Risk")</f>
        <v>Low Risk</v>
      </c>
      <c r="AB90" s="3" t="str">
        <f>IF(NOT(C90 &gt; 0), "No Discount", "Discount Applied")</f>
        <v>Discount Applied</v>
      </c>
      <c r="AC90" s="3" t="str">
        <f>IF(AND(V90 &gt; 100, OR(H90 = "Regular Air", H90 = "Express Air"), NOT(C90 &gt; 0)), "High Profit Non-Standard Shipping", "Other")</f>
        <v>Other</v>
      </c>
      <c r="AD90">
        <f>RANK(X90,$X$2:$X$1954,0)</f>
        <v>826</v>
      </c>
    </row>
    <row r="91" spans="1:30" ht="12.75" customHeight="1" x14ac:dyDescent="0.3">
      <c r="A91" s="3">
        <v>22470</v>
      </c>
      <c r="B91" s="3" t="s">
        <v>105</v>
      </c>
      <c r="C91" s="7">
        <v>0.1</v>
      </c>
      <c r="D91" s="4">
        <v>39.979999999999997</v>
      </c>
      <c r="E91" s="4">
        <v>4</v>
      </c>
      <c r="F91" s="3">
        <v>152</v>
      </c>
      <c r="G91" s="3" t="s">
        <v>246</v>
      </c>
      <c r="H91" s="3" t="s">
        <v>48</v>
      </c>
      <c r="I91" s="3" t="s">
        <v>39</v>
      </c>
      <c r="J91" s="3" t="s">
        <v>76</v>
      </c>
      <c r="K91" s="3" t="s">
        <v>179</v>
      </c>
      <c r="L91" s="3" t="s">
        <v>58</v>
      </c>
      <c r="M91" s="3" t="s">
        <v>251</v>
      </c>
      <c r="N91" s="3">
        <v>0.7</v>
      </c>
      <c r="O91" s="3" t="s">
        <v>32</v>
      </c>
      <c r="P91" s="3" t="s">
        <v>135</v>
      </c>
      <c r="Q91" s="3" t="s">
        <v>243</v>
      </c>
      <c r="R91" s="3" t="s">
        <v>248</v>
      </c>
      <c r="S91" s="3">
        <v>37918</v>
      </c>
      <c r="T91" s="2">
        <v>42173</v>
      </c>
      <c r="U91" s="2">
        <v>42177</v>
      </c>
      <c r="V91" s="4">
        <v>360.24</v>
      </c>
      <c r="W91" s="3">
        <v>21</v>
      </c>
      <c r="X91" s="4">
        <v>772.56</v>
      </c>
      <c r="Y91" s="3">
        <v>89525</v>
      </c>
      <c r="Z91" s="3" t="str">
        <f>IF(V91&gt;E2047, "High","Low")</f>
        <v>High</v>
      </c>
      <c r="AA91" s="3" t="str">
        <f>IF(OR(C91 &gt; 0.2, N91 &lt; 0.25), "High Risk", "Low Risk")</f>
        <v>Low Risk</v>
      </c>
      <c r="AB91" s="3" t="str">
        <f>IF(NOT(C91 &gt; 0), "No Discount", "Discount Applied")</f>
        <v>Discount Applied</v>
      </c>
      <c r="AC91" s="3" t="str">
        <f>IF(AND(V91 &gt; 100, OR(H91 = "Regular Air", H91 = "Express Air"), NOT(C91 &gt; 0)), "High Profit Non-Standard Shipping", "Other")</f>
        <v>Other</v>
      </c>
      <c r="AD91">
        <f>RANK(X91,$X$2:$X$1954,0)</f>
        <v>497</v>
      </c>
    </row>
    <row r="92" spans="1:30" ht="12.75" customHeight="1" x14ac:dyDescent="0.3">
      <c r="A92" s="3">
        <v>22329</v>
      </c>
      <c r="B92" s="3" t="s">
        <v>46</v>
      </c>
      <c r="C92" s="7">
        <v>0.01</v>
      </c>
      <c r="D92" s="4">
        <v>95.99</v>
      </c>
      <c r="E92" s="4">
        <v>4.9000000000000004</v>
      </c>
      <c r="F92" s="3">
        <v>156</v>
      </c>
      <c r="G92" s="3" t="s">
        <v>252</v>
      </c>
      <c r="H92" s="3" t="s">
        <v>48</v>
      </c>
      <c r="I92" s="3" t="s">
        <v>39</v>
      </c>
      <c r="J92" s="3" t="s">
        <v>76</v>
      </c>
      <c r="K92" s="3" t="s">
        <v>77</v>
      </c>
      <c r="L92" s="3" t="s">
        <v>58</v>
      </c>
      <c r="M92" s="3" t="s">
        <v>253</v>
      </c>
      <c r="N92" s="3">
        <v>0.56000000000000005</v>
      </c>
      <c r="O92" s="3" t="s">
        <v>32</v>
      </c>
      <c r="P92" s="3" t="s">
        <v>33</v>
      </c>
      <c r="Q92" s="3" t="s">
        <v>254</v>
      </c>
      <c r="R92" s="3" t="s">
        <v>255</v>
      </c>
      <c r="S92" s="3">
        <v>80525</v>
      </c>
      <c r="T92" s="2">
        <v>42138</v>
      </c>
      <c r="U92" s="2">
        <v>42139</v>
      </c>
      <c r="V92" s="4">
        <v>713.88</v>
      </c>
      <c r="W92" s="3">
        <v>13</v>
      </c>
      <c r="X92" s="4">
        <v>1050.08</v>
      </c>
      <c r="Y92" s="3">
        <v>87671</v>
      </c>
      <c r="Z92" s="3" t="str">
        <f>IF(V92&gt;E2048, "High","Low")</f>
        <v>High</v>
      </c>
      <c r="AA92" s="3" t="str">
        <f>IF(OR(C92 &gt; 0.2, N92 &lt; 0.25), "High Risk", "Low Risk")</f>
        <v>Low Risk</v>
      </c>
      <c r="AB92" s="3" t="str">
        <f>IF(NOT(C92 &gt; 0), "No Discount", "Discount Applied")</f>
        <v>Discount Applied</v>
      </c>
      <c r="AC92" s="3" t="str">
        <f>IF(AND(V92 &gt; 100, OR(H92 = "Regular Air", H92 = "Express Air"), NOT(C92 &gt; 0)), "High Profit Non-Standard Shipping", "Other")</f>
        <v>Other</v>
      </c>
      <c r="AD92">
        <f>RANK(X92,$X$2:$X$1954,0)</f>
        <v>408</v>
      </c>
    </row>
    <row r="93" spans="1:30" ht="12.75" customHeight="1" x14ac:dyDescent="0.3">
      <c r="A93" s="3">
        <v>20324</v>
      </c>
      <c r="B93" s="3" t="s">
        <v>24</v>
      </c>
      <c r="C93" s="7">
        <v>0.03</v>
      </c>
      <c r="D93" s="4">
        <v>10.89</v>
      </c>
      <c r="E93" s="4">
        <v>4.5</v>
      </c>
      <c r="F93" s="3">
        <v>156</v>
      </c>
      <c r="G93" s="3" t="s">
        <v>252</v>
      </c>
      <c r="H93" s="3" t="s">
        <v>48</v>
      </c>
      <c r="I93" s="3" t="s">
        <v>39</v>
      </c>
      <c r="J93" s="3" t="s">
        <v>28</v>
      </c>
      <c r="K93" s="3" t="s">
        <v>256</v>
      </c>
      <c r="L93" s="3" t="s">
        <v>58</v>
      </c>
      <c r="M93" s="3" t="s">
        <v>257</v>
      </c>
      <c r="N93" s="3">
        <v>0.59</v>
      </c>
      <c r="O93" s="3" t="s">
        <v>32</v>
      </c>
      <c r="P93" s="3" t="s">
        <v>33</v>
      </c>
      <c r="Q93" s="3" t="s">
        <v>254</v>
      </c>
      <c r="R93" s="3" t="s">
        <v>255</v>
      </c>
      <c r="S93" s="3">
        <v>80525</v>
      </c>
      <c r="T93" s="2">
        <v>42029</v>
      </c>
      <c r="U93" s="2">
        <v>42030</v>
      </c>
      <c r="V93" s="4">
        <v>-18.64</v>
      </c>
      <c r="W93" s="3">
        <v>3</v>
      </c>
      <c r="X93" s="4">
        <v>33.82</v>
      </c>
      <c r="Y93" s="3">
        <v>87672</v>
      </c>
      <c r="Z93" s="3" t="str">
        <f>IF(V93&gt;E2049, "High","Low")</f>
        <v>Low</v>
      </c>
      <c r="AA93" s="3" t="str">
        <f>IF(OR(C93 &gt; 0.2, N93 &lt; 0.25), "High Risk", "Low Risk")</f>
        <v>Low Risk</v>
      </c>
      <c r="AB93" s="3" t="str">
        <f>IF(NOT(C93 &gt; 0), "No Discount", "Discount Applied")</f>
        <v>Discount Applied</v>
      </c>
      <c r="AC93" s="3" t="str">
        <f>IF(AND(V93 &gt; 100, OR(H93 = "Regular Air", H93 = "Express Air"), NOT(C93 &gt; 0)), "High Profit Non-Standard Shipping", "Other")</f>
        <v>Other</v>
      </c>
      <c r="AD93">
        <f>RANK(X93,$X$2:$X$1954,0)</f>
        <v>1679</v>
      </c>
    </row>
    <row r="94" spans="1:30" ht="12.75" customHeight="1" x14ac:dyDescent="0.3">
      <c r="A94" s="3">
        <v>26102</v>
      </c>
      <c r="B94" s="3" t="s">
        <v>55</v>
      </c>
      <c r="C94" s="7">
        <v>0.05</v>
      </c>
      <c r="D94" s="4">
        <v>100.98</v>
      </c>
      <c r="E94" s="4">
        <v>35.840000000000003</v>
      </c>
      <c r="F94" s="3">
        <v>164</v>
      </c>
      <c r="G94" s="3" t="s">
        <v>258</v>
      </c>
      <c r="H94" s="3" t="s">
        <v>38</v>
      </c>
      <c r="I94" s="3" t="s">
        <v>39</v>
      </c>
      <c r="J94" s="3" t="s">
        <v>40</v>
      </c>
      <c r="K94" s="3" t="s">
        <v>190</v>
      </c>
      <c r="L94" s="3" t="s">
        <v>120</v>
      </c>
      <c r="M94" s="3" t="s">
        <v>259</v>
      </c>
      <c r="N94" s="3">
        <v>0.62</v>
      </c>
      <c r="O94" s="3" t="s">
        <v>32</v>
      </c>
      <c r="P94" s="3" t="s">
        <v>33</v>
      </c>
      <c r="Q94" s="3" t="s">
        <v>34</v>
      </c>
      <c r="R94" s="3" t="s">
        <v>260</v>
      </c>
      <c r="S94" s="3">
        <v>99352</v>
      </c>
      <c r="T94" s="2">
        <v>42006</v>
      </c>
      <c r="U94" s="2">
        <v>42008</v>
      </c>
      <c r="V94" s="4">
        <v>-111.4</v>
      </c>
      <c r="W94" s="3">
        <v>7</v>
      </c>
      <c r="X94" s="4">
        <v>715.55</v>
      </c>
      <c r="Y94" s="3">
        <v>89961</v>
      </c>
      <c r="Z94" s="3" t="str">
        <f>IF(V94&gt;E2050, "High","Low")</f>
        <v>Low</v>
      </c>
      <c r="AA94" s="3" t="str">
        <f>IF(OR(C94 &gt; 0.2, N94 &lt; 0.25), "High Risk", "Low Risk")</f>
        <v>Low Risk</v>
      </c>
      <c r="AB94" s="3" t="str">
        <f>IF(NOT(C94 &gt; 0), "No Discount", "Discount Applied")</f>
        <v>Discount Applied</v>
      </c>
      <c r="AC94" s="3" t="str">
        <f>IF(AND(V94 &gt; 100, OR(H94 = "Regular Air", H94 = "Express Air"), NOT(C94 &gt; 0)), "High Profit Non-Standard Shipping", "Other")</f>
        <v>Other</v>
      </c>
      <c r="AD94">
        <f>RANK(X94,$X$2:$X$1954,0)</f>
        <v>523</v>
      </c>
    </row>
    <row r="95" spans="1:30" ht="12.75" customHeight="1" x14ac:dyDescent="0.3">
      <c r="A95" s="3">
        <v>26103</v>
      </c>
      <c r="B95" s="3" t="s">
        <v>55</v>
      </c>
      <c r="C95" s="7">
        <v>0.02</v>
      </c>
      <c r="D95" s="4">
        <v>4.9800000000000004</v>
      </c>
      <c r="E95" s="4">
        <v>5.49</v>
      </c>
      <c r="F95" s="3">
        <v>164</v>
      </c>
      <c r="G95" s="3" t="s">
        <v>258</v>
      </c>
      <c r="H95" s="3" t="s">
        <v>48</v>
      </c>
      <c r="I95" s="3" t="s">
        <v>39</v>
      </c>
      <c r="J95" s="3" t="s">
        <v>28</v>
      </c>
      <c r="K95" s="3" t="s">
        <v>92</v>
      </c>
      <c r="L95" s="3" t="s">
        <v>58</v>
      </c>
      <c r="M95" s="3" t="s">
        <v>261</v>
      </c>
      <c r="N95" s="3">
        <v>0.38</v>
      </c>
      <c r="O95" s="3" t="s">
        <v>32</v>
      </c>
      <c r="P95" s="3" t="s">
        <v>33</v>
      </c>
      <c r="Q95" s="3" t="s">
        <v>34</v>
      </c>
      <c r="R95" s="3" t="s">
        <v>260</v>
      </c>
      <c r="S95" s="3">
        <v>99352</v>
      </c>
      <c r="T95" s="2">
        <v>42006</v>
      </c>
      <c r="U95" s="2">
        <v>42007</v>
      </c>
      <c r="V95" s="4">
        <v>-77.03</v>
      </c>
      <c r="W95" s="3">
        <v>9</v>
      </c>
      <c r="X95" s="4">
        <v>45.63</v>
      </c>
      <c r="Y95" s="3">
        <v>89961</v>
      </c>
      <c r="Z95" s="3" t="str">
        <f>IF(V95&gt;E2051, "High","Low")</f>
        <v>Low</v>
      </c>
      <c r="AA95" s="3" t="str">
        <f>IF(OR(C95 &gt; 0.2, N95 &lt; 0.25), "High Risk", "Low Risk")</f>
        <v>Low Risk</v>
      </c>
      <c r="AB95" s="3" t="str">
        <f>IF(NOT(C95 &gt; 0), "No Discount", "Discount Applied")</f>
        <v>Discount Applied</v>
      </c>
      <c r="AC95" s="3" t="str">
        <f>IF(AND(V95 &gt; 100, OR(H95 = "Regular Air", H95 = "Express Air"), NOT(C95 &gt; 0)), "High Profit Non-Standard Shipping", "Other")</f>
        <v>Other</v>
      </c>
      <c r="AD95">
        <f>RANK(X95,$X$2:$X$1954,0)</f>
        <v>1566</v>
      </c>
    </row>
    <row r="96" spans="1:30" ht="12.75" customHeight="1" x14ac:dyDescent="0.3">
      <c r="A96" s="3">
        <v>21040</v>
      </c>
      <c r="B96" s="3" t="s">
        <v>105</v>
      </c>
      <c r="C96" s="7">
        <v>0.08</v>
      </c>
      <c r="D96" s="4">
        <v>399.98</v>
      </c>
      <c r="E96" s="4">
        <v>12.06</v>
      </c>
      <c r="F96" s="3">
        <v>166</v>
      </c>
      <c r="G96" s="3" t="s">
        <v>262</v>
      </c>
      <c r="H96" s="3" t="s">
        <v>38</v>
      </c>
      <c r="I96" s="3" t="s">
        <v>39</v>
      </c>
      <c r="J96" s="3" t="s">
        <v>76</v>
      </c>
      <c r="K96" s="3" t="s">
        <v>84</v>
      </c>
      <c r="L96" s="3" t="s">
        <v>120</v>
      </c>
      <c r="M96" s="3" t="s">
        <v>263</v>
      </c>
      <c r="N96" s="3">
        <v>0.56000000000000005</v>
      </c>
      <c r="O96" s="3" t="s">
        <v>32</v>
      </c>
      <c r="P96" s="3" t="s">
        <v>135</v>
      </c>
      <c r="Q96" s="3" t="s">
        <v>243</v>
      </c>
      <c r="R96" s="3" t="s">
        <v>264</v>
      </c>
      <c r="S96" s="3">
        <v>37087</v>
      </c>
      <c r="T96" s="2">
        <v>42015</v>
      </c>
      <c r="U96" s="2">
        <v>42022</v>
      </c>
      <c r="V96" s="4">
        <v>28.514099999999999</v>
      </c>
      <c r="W96" s="3">
        <v>5</v>
      </c>
      <c r="X96" s="4">
        <v>1839.91</v>
      </c>
      <c r="Y96" s="3">
        <v>89426</v>
      </c>
      <c r="Z96" s="3" t="str">
        <f>IF(V96&gt;E2052, "High","Low")</f>
        <v>High</v>
      </c>
      <c r="AA96" s="3" t="str">
        <f>IF(OR(C96 &gt; 0.2, N96 &lt; 0.25), "High Risk", "Low Risk")</f>
        <v>Low Risk</v>
      </c>
      <c r="AB96" s="3" t="str">
        <f>IF(NOT(C96 &gt; 0), "No Discount", "Discount Applied")</f>
        <v>Discount Applied</v>
      </c>
      <c r="AC96" s="3" t="str">
        <f>IF(AND(V96 &gt; 100, OR(H96 = "Regular Air", H96 = "Express Air"), NOT(C96 &gt; 0)), "High Profit Non-Standard Shipping", "Other")</f>
        <v>Other</v>
      </c>
      <c r="AD96">
        <f>RANK(X96,$X$2:$X$1954,0)</f>
        <v>262</v>
      </c>
    </row>
    <row r="97" spans="1:30" ht="12.75" customHeight="1" x14ac:dyDescent="0.3">
      <c r="A97" s="3">
        <v>19315</v>
      </c>
      <c r="B97" s="3" t="s">
        <v>105</v>
      </c>
      <c r="C97" s="7">
        <v>0.08</v>
      </c>
      <c r="D97" s="4">
        <v>43.22</v>
      </c>
      <c r="E97" s="4">
        <v>16.71</v>
      </c>
      <c r="F97" s="3">
        <v>169</v>
      </c>
      <c r="G97" s="3" t="s">
        <v>265</v>
      </c>
      <c r="H97" s="3" t="s">
        <v>48</v>
      </c>
      <c r="I97" s="3" t="s">
        <v>39</v>
      </c>
      <c r="J97" s="3" t="s">
        <v>76</v>
      </c>
      <c r="K97" s="3" t="s">
        <v>179</v>
      </c>
      <c r="L97" s="3" t="s">
        <v>58</v>
      </c>
      <c r="M97" s="3" t="s">
        <v>266</v>
      </c>
      <c r="N97" s="3">
        <v>0.66</v>
      </c>
      <c r="O97" s="3" t="s">
        <v>32</v>
      </c>
      <c r="P97" s="3" t="s">
        <v>135</v>
      </c>
      <c r="Q97" s="3" t="s">
        <v>170</v>
      </c>
      <c r="R97" s="3" t="s">
        <v>267</v>
      </c>
      <c r="S97" s="3">
        <v>70802</v>
      </c>
      <c r="T97" s="2">
        <v>42007</v>
      </c>
      <c r="U97" s="2">
        <v>42009</v>
      </c>
      <c r="V97" s="4">
        <v>280.27458000000001</v>
      </c>
      <c r="W97" s="3">
        <v>3</v>
      </c>
      <c r="X97" s="4">
        <v>130.62</v>
      </c>
      <c r="Y97" s="3">
        <v>87463</v>
      </c>
      <c r="Z97" s="3" t="str">
        <f>IF(V97&gt;E2053, "High","Low")</f>
        <v>High</v>
      </c>
      <c r="AA97" s="3" t="str">
        <f>IF(OR(C97 &gt; 0.2, N97 &lt; 0.25), "High Risk", "Low Risk")</f>
        <v>Low Risk</v>
      </c>
      <c r="AB97" s="3" t="str">
        <f>IF(NOT(C97 &gt; 0), "No Discount", "Discount Applied")</f>
        <v>Discount Applied</v>
      </c>
      <c r="AC97" s="3" t="str">
        <f>IF(AND(V97 &gt; 100, OR(H97 = "Regular Air", H97 = "Express Air"), NOT(C97 &gt; 0)), "High Profit Non-Standard Shipping", "Other")</f>
        <v>Other</v>
      </c>
      <c r="AD97">
        <f>RANK(X97,$X$2:$X$1954,0)</f>
        <v>1133</v>
      </c>
    </row>
    <row r="98" spans="1:30" ht="12.75" customHeight="1" x14ac:dyDescent="0.3">
      <c r="A98" s="3">
        <v>19316</v>
      </c>
      <c r="B98" s="3" t="s">
        <v>105</v>
      </c>
      <c r="C98" s="7">
        <v>0.05</v>
      </c>
      <c r="D98" s="4">
        <v>574.74</v>
      </c>
      <c r="E98" s="4">
        <v>24.49</v>
      </c>
      <c r="F98" s="3">
        <v>169</v>
      </c>
      <c r="G98" s="3" t="s">
        <v>265</v>
      </c>
      <c r="H98" s="3" t="s">
        <v>48</v>
      </c>
      <c r="I98" s="3" t="s">
        <v>39</v>
      </c>
      <c r="J98" s="3" t="s">
        <v>76</v>
      </c>
      <c r="K98" s="3" t="s">
        <v>84</v>
      </c>
      <c r="L98" s="3" t="s">
        <v>235</v>
      </c>
      <c r="M98" s="3" t="s">
        <v>268</v>
      </c>
      <c r="N98" s="3">
        <v>0.37</v>
      </c>
      <c r="O98" s="3" t="s">
        <v>32</v>
      </c>
      <c r="P98" s="3" t="s">
        <v>135</v>
      </c>
      <c r="Q98" s="3" t="s">
        <v>170</v>
      </c>
      <c r="R98" s="3" t="s">
        <v>267</v>
      </c>
      <c r="S98" s="3">
        <v>70802</v>
      </c>
      <c r="T98" s="2">
        <v>42007</v>
      </c>
      <c r="U98" s="2">
        <v>42014</v>
      </c>
      <c r="V98" s="4">
        <v>-112.4263</v>
      </c>
      <c r="W98" s="3">
        <v>12</v>
      </c>
      <c r="X98" s="4">
        <v>6945.16</v>
      </c>
      <c r="Y98" s="3">
        <v>87463</v>
      </c>
      <c r="Z98" s="3" t="str">
        <f>IF(V98&gt;E2054, "High","Low")</f>
        <v>Low</v>
      </c>
      <c r="AA98" s="3" t="str">
        <f>IF(OR(C98 &gt; 0.2, N98 &lt; 0.25), "High Risk", "Low Risk")</f>
        <v>Low Risk</v>
      </c>
      <c r="AB98" s="3" t="str">
        <f>IF(NOT(C98 &gt; 0), "No Discount", "Discount Applied")</f>
        <v>Discount Applied</v>
      </c>
      <c r="AC98" s="3" t="str">
        <f>IF(AND(V98 &gt; 100, OR(H98 = "Regular Air", H98 = "Express Air"), NOT(C98 &gt; 0)), "High Profit Non-Standard Shipping", "Other")</f>
        <v>Other</v>
      </c>
      <c r="AD98">
        <f>RANK(X98,$X$2:$X$1954,0)</f>
        <v>53</v>
      </c>
    </row>
    <row r="99" spans="1:30" ht="12.75" customHeight="1" x14ac:dyDescent="0.3">
      <c r="A99" s="3">
        <v>19317</v>
      </c>
      <c r="B99" s="3" t="s">
        <v>105</v>
      </c>
      <c r="C99" s="7">
        <v>0.04</v>
      </c>
      <c r="D99" s="4">
        <v>10.14</v>
      </c>
      <c r="E99" s="4">
        <v>2.27</v>
      </c>
      <c r="F99" s="3">
        <v>169</v>
      </c>
      <c r="G99" s="3" t="s">
        <v>265</v>
      </c>
      <c r="H99" s="3" t="s">
        <v>48</v>
      </c>
      <c r="I99" s="3" t="s">
        <v>39</v>
      </c>
      <c r="J99" s="3" t="s">
        <v>28</v>
      </c>
      <c r="K99" s="3" t="s">
        <v>92</v>
      </c>
      <c r="L99" s="3" t="s">
        <v>30</v>
      </c>
      <c r="M99" s="3" t="s">
        <v>269</v>
      </c>
      <c r="N99" s="3">
        <v>0.36</v>
      </c>
      <c r="O99" s="3" t="s">
        <v>32</v>
      </c>
      <c r="P99" s="3" t="s">
        <v>135</v>
      </c>
      <c r="Q99" s="3" t="s">
        <v>170</v>
      </c>
      <c r="R99" s="3" t="s">
        <v>267</v>
      </c>
      <c r="S99" s="3">
        <v>70802</v>
      </c>
      <c r="T99" s="2">
        <v>42007</v>
      </c>
      <c r="U99" s="2">
        <v>42011</v>
      </c>
      <c r="V99" s="4">
        <v>24.923999999999999</v>
      </c>
      <c r="W99" s="3">
        <v>3</v>
      </c>
      <c r="X99" s="4">
        <v>30.94</v>
      </c>
      <c r="Y99" s="3">
        <v>87463</v>
      </c>
      <c r="Z99" s="3" t="str">
        <f>IF(V99&gt;E2055, "High","Low")</f>
        <v>High</v>
      </c>
      <c r="AA99" s="3" t="str">
        <f>IF(OR(C99 &gt; 0.2, N99 &lt; 0.25), "High Risk", "Low Risk")</f>
        <v>Low Risk</v>
      </c>
      <c r="AB99" s="3" t="str">
        <f>IF(NOT(C99 &gt; 0), "No Discount", "Discount Applied")</f>
        <v>Discount Applied</v>
      </c>
      <c r="AC99" s="3" t="str">
        <f>IF(AND(V99 &gt; 100, OR(H99 = "Regular Air", H99 = "Express Air"), NOT(C99 &gt; 0)), "High Profit Non-Standard Shipping", "Other")</f>
        <v>Other</v>
      </c>
      <c r="AD99">
        <f>RANK(X99,$X$2:$X$1954,0)</f>
        <v>1707</v>
      </c>
    </row>
    <row r="100" spans="1:30" ht="12.75" customHeight="1" x14ac:dyDescent="0.3">
      <c r="A100" s="3">
        <v>19314</v>
      </c>
      <c r="B100" s="3" t="s">
        <v>46</v>
      </c>
      <c r="C100" s="7">
        <v>0.05</v>
      </c>
      <c r="D100" s="4">
        <v>1.88</v>
      </c>
      <c r="E100" s="4">
        <v>1.49</v>
      </c>
      <c r="F100" s="3">
        <v>171</v>
      </c>
      <c r="G100" s="3" t="s">
        <v>270</v>
      </c>
      <c r="H100" s="3" t="s">
        <v>48</v>
      </c>
      <c r="I100" s="3" t="s">
        <v>39</v>
      </c>
      <c r="J100" s="3" t="s">
        <v>28</v>
      </c>
      <c r="K100" s="3" t="s">
        <v>108</v>
      </c>
      <c r="L100" s="3" t="s">
        <v>58</v>
      </c>
      <c r="M100" s="3" t="s">
        <v>271</v>
      </c>
      <c r="N100" s="3">
        <v>0.37</v>
      </c>
      <c r="O100" s="3" t="s">
        <v>32</v>
      </c>
      <c r="P100" s="3" t="s">
        <v>52</v>
      </c>
      <c r="Q100" s="3" t="s">
        <v>53</v>
      </c>
      <c r="R100" s="3" t="s">
        <v>272</v>
      </c>
      <c r="S100" s="3">
        <v>7024</v>
      </c>
      <c r="T100" s="2">
        <v>42107</v>
      </c>
      <c r="U100" s="2">
        <v>42109</v>
      </c>
      <c r="V100" s="4">
        <v>-2.9094999999999995</v>
      </c>
      <c r="W100" s="3">
        <v>1</v>
      </c>
      <c r="X100" s="4">
        <v>3.42</v>
      </c>
      <c r="Y100" s="3">
        <v>87464</v>
      </c>
      <c r="Z100" s="3" t="str">
        <f>IF(V100&gt;E2056, "High","Low")</f>
        <v>Low</v>
      </c>
      <c r="AA100" s="3" t="str">
        <f>IF(OR(C100 &gt; 0.2, N100 &lt; 0.25), "High Risk", "Low Risk")</f>
        <v>Low Risk</v>
      </c>
      <c r="AB100" s="3" t="str">
        <f>IF(NOT(C100 &gt; 0), "No Discount", "Discount Applied")</f>
        <v>Discount Applied</v>
      </c>
      <c r="AC100" s="3" t="str">
        <f>IF(AND(V100 &gt; 100, OR(H100 = "Regular Air", H100 = "Express Air"), NOT(C100 &gt; 0)), "High Profit Non-Standard Shipping", "Other")</f>
        <v>Other</v>
      </c>
      <c r="AD100">
        <f>RANK(X100,$X$2:$X$1954,0)</f>
        <v>1947</v>
      </c>
    </row>
    <row r="101" spans="1:30" ht="12.75" customHeight="1" x14ac:dyDescent="0.3">
      <c r="A101" s="3">
        <v>5361</v>
      </c>
      <c r="B101" s="3" t="s">
        <v>46</v>
      </c>
      <c r="C101" s="7">
        <v>0.02</v>
      </c>
      <c r="D101" s="4">
        <v>49.99</v>
      </c>
      <c r="E101" s="4">
        <v>19.989999999999998</v>
      </c>
      <c r="F101" s="3">
        <v>181</v>
      </c>
      <c r="G101" s="3" t="s">
        <v>273</v>
      </c>
      <c r="H101" s="3" t="s">
        <v>48</v>
      </c>
      <c r="I101" s="3" t="s">
        <v>39</v>
      </c>
      <c r="J101" s="3" t="s">
        <v>76</v>
      </c>
      <c r="K101" s="3" t="s">
        <v>179</v>
      </c>
      <c r="L101" s="3" t="s">
        <v>58</v>
      </c>
      <c r="M101" s="3" t="s">
        <v>274</v>
      </c>
      <c r="N101" s="3">
        <v>0.41</v>
      </c>
      <c r="O101" s="3" t="s">
        <v>32</v>
      </c>
      <c r="P101" s="3" t="s">
        <v>33</v>
      </c>
      <c r="Q101" s="3" t="s">
        <v>44</v>
      </c>
      <c r="R101" s="3" t="s">
        <v>275</v>
      </c>
      <c r="S101" s="3">
        <v>94122</v>
      </c>
      <c r="T101" s="2">
        <v>42056</v>
      </c>
      <c r="U101" s="2">
        <v>42056</v>
      </c>
      <c r="V101" s="4">
        <v>-76.89</v>
      </c>
      <c r="W101" s="3">
        <v>18</v>
      </c>
      <c r="X101" s="4">
        <v>901.81</v>
      </c>
      <c r="Y101" s="3">
        <v>38087</v>
      </c>
      <c r="Z101" s="3" t="str">
        <f>IF(V101&gt;E2057, "High","Low")</f>
        <v>Low</v>
      </c>
      <c r="AA101" s="3" t="str">
        <f>IF(OR(C101 &gt; 0.2, N101 &lt; 0.25), "High Risk", "Low Risk")</f>
        <v>Low Risk</v>
      </c>
      <c r="AB101" s="3" t="str">
        <f>IF(NOT(C101 &gt; 0), "No Discount", "Discount Applied")</f>
        <v>Discount Applied</v>
      </c>
      <c r="AC101" s="3" t="str">
        <f>IF(AND(V101 &gt; 100, OR(H101 = "Regular Air", H101 = "Express Air"), NOT(C101 &gt; 0)), "High Profit Non-Standard Shipping", "Other")</f>
        <v>Other</v>
      </c>
      <c r="AD101">
        <f>RANK(X101,$X$2:$X$1954,0)</f>
        <v>451</v>
      </c>
    </row>
    <row r="102" spans="1:30" ht="12.75" customHeight="1" x14ac:dyDescent="0.3">
      <c r="A102" s="3">
        <v>522</v>
      </c>
      <c r="B102" s="3" t="s">
        <v>24</v>
      </c>
      <c r="C102" s="7">
        <v>7.0000000000000007E-2</v>
      </c>
      <c r="D102" s="4">
        <v>1.68</v>
      </c>
      <c r="E102" s="4">
        <v>1.57</v>
      </c>
      <c r="F102" s="3">
        <v>181</v>
      </c>
      <c r="G102" s="3" t="s">
        <v>273</v>
      </c>
      <c r="H102" s="3" t="s">
        <v>48</v>
      </c>
      <c r="I102" s="3" t="s">
        <v>39</v>
      </c>
      <c r="J102" s="3" t="s">
        <v>28</v>
      </c>
      <c r="K102" s="3" t="s">
        <v>29</v>
      </c>
      <c r="L102" s="3" t="s">
        <v>30</v>
      </c>
      <c r="M102" s="3" t="s">
        <v>95</v>
      </c>
      <c r="N102" s="3">
        <v>0.59</v>
      </c>
      <c r="O102" s="3" t="s">
        <v>32</v>
      </c>
      <c r="P102" s="3" t="s">
        <v>33</v>
      </c>
      <c r="Q102" s="3" t="s">
        <v>44</v>
      </c>
      <c r="R102" s="3" t="s">
        <v>275</v>
      </c>
      <c r="S102" s="3">
        <v>94122</v>
      </c>
      <c r="T102" s="2">
        <v>42146</v>
      </c>
      <c r="U102" s="2">
        <v>42147</v>
      </c>
      <c r="V102" s="4">
        <v>-35.75</v>
      </c>
      <c r="W102" s="3">
        <v>116</v>
      </c>
      <c r="X102" s="4">
        <v>186.59</v>
      </c>
      <c r="Y102" s="3">
        <v>3585</v>
      </c>
      <c r="Z102" s="3" t="str">
        <f>IF(V102&gt;E2058, "High","Low")</f>
        <v>Low</v>
      </c>
      <c r="AA102" s="3" t="str">
        <f>IF(OR(C102 &gt; 0.2, N102 &lt; 0.25), "High Risk", "Low Risk")</f>
        <v>Low Risk</v>
      </c>
      <c r="AB102" s="3" t="str">
        <f>IF(NOT(C102 &gt; 0), "No Discount", "Discount Applied")</f>
        <v>Discount Applied</v>
      </c>
      <c r="AC102" s="3" t="str">
        <f>IF(AND(V102 &gt; 100, OR(H102 = "Regular Air", H102 = "Express Air"), NOT(C102 &gt; 0)), "High Profit Non-Standard Shipping", "Other")</f>
        <v>Other</v>
      </c>
      <c r="AD102">
        <f>RANK(X102,$X$2:$X$1954,0)</f>
        <v>1016</v>
      </c>
    </row>
    <row r="103" spans="1:30" ht="12.75" customHeight="1" x14ac:dyDescent="0.3">
      <c r="A103" s="3">
        <v>23361</v>
      </c>
      <c r="B103" s="3" t="s">
        <v>46</v>
      </c>
      <c r="C103" s="7">
        <v>0.02</v>
      </c>
      <c r="D103" s="4">
        <v>49.99</v>
      </c>
      <c r="E103" s="4">
        <v>19.989999999999998</v>
      </c>
      <c r="F103" s="3">
        <v>184</v>
      </c>
      <c r="G103" s="3" t="s">
        <v>276</v>
      </c>
      <c r="H103" s="3" t="s">
        <v>48</v>
      </c>
      <c r="I103" s="3" t="s">
        <v>39</v>
      </c>
      <c r="J103" s="3" t="s">
        <v>76</v>
      </c>
      <c r="K103" s="3" t="s">
        <v>179</v>
      </c>
      <c r="L103" s="3" t="s">
        <v>58</v>
      </c>
      <c r="M103" s="3" t="s">
        <v>274</v>
      </c>
      <c r="N103" s="3">
        <v>0.41</v>
      </c>
      <c r="O103" s="3" t="s">
        <v>32</v>
      </c>
      <c r="P103" s="3" t="s">
        <v>52</v>
      </c>
      <c r="Q103" s="3" t="s">
        <v>192</v>
      </c>
      <c r="R103" s="3" t="s">
        <v>277</v>
      </c>
      <c r="S103" s="3">
        <v>2474</v>
      </c>
      <c r="T103" s="2">
        <v>42056</v>
      </c>
      <c r="U103" s="2">
        <v>42056</v>
      </c>
      <c r="V103" s="4">
        <v>-76.89</v>
      </c>
      <c r="W103" s="3">
        <v>5</v>
      </c>
      <c r="X103" s="4">
        <v>250.5</v>
      </c>
      <c r="Y103" s="3">
        <v>88360</v>
      </c>
      <c r="Z103" s="3" t="str">
        <f>IF(V103&gt;E2059, "High","Low")</f>
        <v>Low</v>
      </c>
      <c r="AA103" s="3" t="str">
        <f>IF(OR(C103 &gt; 0.2, N103 &lt; 0.25), "High Risk", "Low Risk")</f>
        <v>Low Risk</v>
      </c>
      <c r="AB103" s="3" t="str">
        <f>IF(NOT(C103 &gt; 0), "No Discount", "Discount Applied")</f>
        <v>Discount Applied</v>
      </c>
      <c r="AC103" s="3" t="str">
        <f>IF(AND(V103 &gt; 100, OR(H103 = "Regular Air", H103 = "Express Air"), NOT(C103 &gt; 0)), "High Profit Non-Standard Shipping", "Other")</f>
        <v>Other</v>
      </c>
      <c r="AD103">
        <f>RANK(X103,$X$2:$X$1954,0)</f>
        <v>897</v>
      </c>
    </row>
    <row r="104" spans="1:30" ht="12.75" customHeight="1" x14ac:dyDescent="0.3">
      <c r="A104" s="3">
        <v>18521</v>
      </c>
      <c r="B104" s="3" t="s">
        <v>24</v>
      </c>
      <c r="C104" s="7">
        <v>7.0000000000000007E-2</v>
      </c>
      <c r="D104" s="4">
        <v>10.06</v>
      </c>
      <c r="E104" s="4">
        <v>2.06</v>
      </c>
      <c r="F104" s="3">
        <v>188</v>
      </c>
      <c r="G104" s="3" t="s">
        <v>278</v>
      </c>
      <c r="H104" s="3" t="s">
        <v>48</v>
      </c>
      <c r="I104" s="3" t="s">
        <v>39</v>
      </c>
      <c r="J104" s="3" t="s">
        <v>28</v>
      </c>
      <c r="K104" s="3" t="s">
        <v>92</v>
      </c>
      <c r="L104" s="3" t="s">
        <v>30</v>
      </c>
      <c r="M104" s="3" t="s">
        <v>279</v>
      </c>
      <c r="N104" s="3">
        <v>0.39</v>
      </c>
      <c r="O104" s="3" t="s">
        <v>32</v>
      </c>
      <c r="P104" s="3" t="s">
        <v>60</v>
      </c>
      <c r="Q104" s="3" t="s">
        <v>129</v>
      </c>
      <c r="R104" s="3" t="s">
        <v>280</v>
      </c>
      <c r="S104" s="3">
        <v>76240</v>
      </c>
      <c r="T104" s="2">
        <v>42146</v>
      </c>
      <c r="U104" s="2">
        <v>42146</v>
      </c>
      <c r="V104" s="4">
        <v>152.65559999999999</v>
      </c>
      <c r="W104" s="3">
        <v>23</v>
      </c>
      <c r="X104" s="4">
        <v>221.24</v>
      </c>
      <c r="Y104" s="3">
        <v>88361</v>
      </c>
      <c r="Z104" s="3" t="str">
        <f>IF(V104&gt;E2060, "High","Low")</f>
        <v>High</v>
      </c>
      <c r="AA104" s="3" t="str">
        <f>IF(OR(C104 &gt; 0.2, N104 &lt; 0.25), "High Risk", "Low Risk")</f>
        <v>Low Risk</v>
      </c>
      <c r="AB104" s="3" t="str">
        <f>IF(NOT(C104 &gt; 0), "No Discount", "Discount Applied")</f>
        <v>Discount Applied</v>
      </c>
      <c r="AC104" s="3" t="str">
        <f>IF(AND(V104 &gt; 100, OR(H104 = "Regular Air", H104 = "Express Air"), NOT(C104 &gt; 0)), "High Profit Non-Standard Shipping", "Other")</f>
        <v>Other</v>
      </c>
      <c r="AD104">
        <f>RANK(X104,$X$2:$X$1954,0)</f>
        <v>944</v>
      </c>
    </row>
    <row r="105" spans="1:30" ht="12.75" customHeight="1" x14ac:dyDescent="0.3">
      <c r="A105" s="3">
        <v>18522</v>
      </c>
      <c r="B105" s="3" t="s">
        <v>24</v>
      </c>
      <c r="C105" s="7">
        <v>7.0000000000000007E-2</v>
      </c>
      <c r="D105" s="4">
        <v>1.68</v>
      </c>
      <c r="E105" s="4">
        <v>1.57</v>
      </c>
      <c r="F105" s="3">
        <v>188</v>
      </c>
      <c r="G105" s="3" t="s">
        <v>278</v>
      </c>
      <c r="H105" s="3" t="s">
        <v>48</v>
      </c>
      <c r="I105" s="3" t="s">
        <v>39</v>
      </c>
      <c r="J105" s="3" t="s">
        <v>28</v>
      </c>
      <c r="K105" s="3" t="s">
        <v>29</v>
      </c>
      <c r="L105" s="3" t="s">
        <v>30</v>
      </c>
      <c r="M105" s="3" t="s">
        <v>95</v>
      </c>
      <c r="N105" s="3">
        <v>0.59</v>
      </c>
      <c r="O105" s="3" t="s">
        <v>32</v>
      </c>
      <c r="P105" s="3" t="s">
        <v>60</v>
      </c>
      <c r="Q105" s="3" t="s">
        <v>129</v>
      </c>
      <c r="R105" s="3" t="s">
        <v>280</v>
      </c>
      <c r="S105" s="3">
        <v>76240</v>
      </c>
      <c r="T105" s="2">
        <v>42146</v>
      </c>
      <c r="U105" s="2">
        <v>42147</v>
      </c>
      <c r="V105" s="4">
        <v>7.1500000000000057</v>
      </c>
      <c r="W105" s="3">
        <v>29</v>
      </c>
      <c r="X105" s="4">
        <v>46.65</v>
      </c>
      <c r="Y105" s="3">
        <v>88361</v>
      </c>
      <c r="Z105" s="3" t="str">
        <f>IF(V105&gt;E2061, "High","Low")</f>
        <v>High</v>
      </c>
      <c r="AA105" s="3" t="str">
        <f>IF(OR(C105 &gt; 0.2, N105 &lt; 0.25), "High Risk", "Low Risk")</f>
        <v>Low Risk</v>
      </c>
      <c r="AB105" s="3" t="str">
        <f>IF(NOT(C105 &gt; 0), "No Discount", "Discount Applied")</f>
        <v>Discount Applied</v>
      </c>
      <c r="AC105" s="3" t="str">
        <f>IF(AND(V105 &gt; 100, OR(H105 = "Regular Air", H105 = "Express Air"), NOT(C105 &gt; 0)), "High Profit Non-Standard Shipping", "Other")</f>
        <v>Other</v>
      </c>
      <c r="AD105">
        <f>RANK(X105,$X$2:$X$1954,0)</f>
        <v>1560</v>
      </c>
    </row>
    <row r="106" spans="1:30" ht="12.75" customHeight="1" x14ac:dyDescent="0.3">
      <c r="A106" s="3">
        <v>18817</v>
      </c>
      <c r="B106" s="3" t="s">
        <v>24</v>
      </c>
      <c r="C106" s="7">
        <v>0.1</v>
      </c>
      <c r="D106" s="4">
        <v>58.1</v>
      </c>
      <c r="E106" s="4">
        <v>1.49</v>
      </c>
      <c r="F106" s="3">
        <v>190</v>
      </c>
      <c r="G106" s="3" t="s">
        <v>281</v>
      </c>
      <c r="H106" s="3" t="s">
        <v>48</v>
      </c>
      <c r="I106" s="3" t="s">
        <v>39</v>
      </c>
      <c r="J106" s="3" t="s">
        <v>28</v>
      </c>
      <c r="K106" s="3" t="s">
        <v>108</v>
      </c>
      <c r="L106" s="3" t="s">
        <v>58</v>
      </c>
      <c r="M106" s="3" t="s">
        <v>282</v>
      </c>
      <c r="N106" s="3">
        <v>0.38</v>
      </c>
      <c r="O106" s="3" t="s">
        <v>32</v>
      </c>
      <c r="P106" s="3" t="s">
        <v>60</v>
      </c>
      <c r="Q106" s="3" t="s">
        <v>177</v>
      </c>
      <c r="R106" s="3" t="s">
        <v>283</v>
      </c>
      <c r="S106" s="3">
        <v>60004</v>
      </c>
      <c r="T106" s="2">
        <v>42047</v>
      </c>
      <c r="U106" s="2">
        <v>42048</v>
      </c>
      <c r="V106" s="4">
        <v>113.6499</v>
      </c>
      <c r="W106" s="3">
        <v>3</v>
      </c>
      <c r="X106" s="4">
        <v>164.71</v>
      </c>
      <c r="Y106" s="3">
        <v>89092</v>
      </c>
      <c r="Z106" s="3" t="str">
        <f>IF(V106&gt;E2062, "High","Low")</f>
        <v>High</v>
      </c>
      <c r="AA106" s="3" t="str">
        <f>IF(OR(C106 &gt; 0.2, N106 &lt; 0.25), "High Risk", "Low Risk")</f>
        <v>Low Risk</v>
      </c>
      <c r="AB106" s="3" t="str">
        <f>IF(NOT(C106 &gt; 0), "No Discount", "Discount Applied")</f>
        <v>Discount Applied</v>
      </c>
      <c r="AC106" s="3" t="str">
        <f>IF(AND(V106 &gt; 100, OR(H106 = "Regular Air", H106 = "Express Air"), NOT(C106 &gt; 0)), "High Profit Non-Standard Shipping", "Other")</f>
        <v>Other</v>
      </c>
      <c r="AD106">
        <f>RANK(X106,$X$2:$X$1954,0)</f>
        <v>1049</v>
      </c>
    </row>
    <row r="107" spans="1:30" ht="12.75" customHeight="1" x14ac:dyDescent="0.3">
      <c r="A107" s="3">
        <v>18818</v>
      </c>
      <c r="B107" s="3" t="s">
        <v>24</v>
      </c>
      <c r="C107" s="7">
        <v>0.01</v>
      </c>
      <c r="D107" s="4">
        <v>80.48</v>
      </c>
      <c r="E107" s="4">
        <v>4.5</v>
      </c>
      <c r="F107" s="3">
        <v>191</v>
      </c>
      <c r="G107" s="3" t="s">
        <v>284</v>
      </c>
      <c r="H107" s="3" t="s">
        <v>48</v>
      </c>
      <c r="I107" s="3" t="s">
        <v>39</v>
      </c>
      <c r="J107" s="3" t="s">
        <v>28</v>
      </c>
      <c r="K107" s="3" t="s">
        <v>256</v>
      </c>
      <c r="L107" s="3" t="s">
        <v>58</v>
      </c>
      <c r="M107" s="3" t="s">
        <v>285</v>
      </c>
      <c r="N107" s="3">
        <v>0.55000000000000004</v>
      </c>
      <c r="O107" s="3" t="s">
        <v>32</v>
      </c>
      <c r="P107" s="3" t="s">
        <v>60</v>
      </c>
      <c r="Q107" s="3" t="s">
        <v>177</v>
      </c>
      <c r="R107" s="3" t="s">
        <v>286</v>
      </c>
      <c r="S107" s="3">
        <v>60505</v>
      </c>
      <c r="T107" s="2">
        <v>42047</v>
      </c>
      <c r="U107" s="2">
        <v>42050</v>
      </c>
      <c r="V107" s="4">
        <v>-35.474400000000003</v>
      </c>
      <c r="W107" s="3">
        <v>1</v>
      </c>
      <c r="X107" s="4">
        <v>79.680000000000007</v>
      </c>
      <c r="Y107" s="3">
        <v>89092</v>
      </c>
      <c r="Z107" s="3" t="str">
        <f>IF(V107&gt;E2063, "High","Low")</f>
        <v>Low</v>
      </c>
      <c r="AA107" s="3" t="str">
        <f>IF(OR(C107 &gt; 0.2, N107 &lt; 0.25), "High Risk", "Low Risk")</f>
        <v>Low Risk</v>
      </c>
      <c r="AB107" s="3" t="str">
        <f>IF(NOT(C107 &gt; 0), "No Discount", "Discount Applied")</f>
        <v>Discount Applied</v>
      </c>
      <c r="AC107" s="3" t="str">
        <f>IF(AND(V107 &gt; 100, OR(H107 = "Regular Air", H107 = "Express Air"), NOT(C107 &gt; 0)), "High Profit Non-Standard Shipping", "Other")</f>
        <v>Other</v>
      </c>
      <c r="AD107">
        <f>RANK(X107,$X$2:$X$1954,0)</f>
        <v>1338</v>
      </c>
    </row>
    <row r="108" spans="1:30" ht="12.75" customHeight="1" x14ac:dyDescent="0.3">
      <c r="A108" s="3">
        <v>20520</v>
      </c>
      <c r="B108" s="3" t="s">
        <v>36</v>
      </c>
      <c r="C108" s="7">
        <v>0.05</v>
      </c>
      <c r="D108" s="4">
        <v>3.8</v>
      </c>
      <c r="E108" s="4">
        <v>1.49</v>
      </c>
      <c r="F108" s="3">
        <v>191</v>
      </c>
      <c r="G108" s="3" t="s">
        <v>284</v>
      </c>
      <c r="H108" s="3" t="s">
        <v>48</v>
      </c>
      <c r="I108" s="3" t="s">
        <v>39</v>
      </c>
      <c r="J108" s="3" t="s">
        <v>28</v>
      </c>
      <c r="K108" s="3" t="s">
        <v>108</v>
      </c>
      <c r="L108" s="3" t="s">
        <v>58</v>
      </c>
      <c r="M108" s="3" t="s">
        <v>124</v>
      </c>
      <c r="N108" s="3">
        <v>0.38</v>
      </c>
      <c r="O108" s="3" t="s">
        <v>32</v>
      </c>
      <c r="P108" s="3" t="s">
        <v>60</v>
      </c>
      <c r="Q108" s="3" t="s">
        <v>177</v>
      </c>
      <c r="R108" s="3" t="s">
        <v>286</v>
      </c>
      <c r="S108" s="3">
        <v>60505</v>
      </c>
      <c r="T108" s="2">
        <v>42103</v>
      </c>
      <c r="U108" s="2">
        <v>42105</v>
      </c>
      <c r="V108" s="4">
        <v>14.466999999999999</v>
      </c>
      <c r="W108" s="3">
        <v>14</v>
      </c>
      <c r="X108" s="4">
        <v>53.26</v>
      </c>
      <c r="Y108" s="3">
        <v>89093</v>
      </c>
      <c r="Z108" s="3" t="str">
        <f>IF(V108&gt;E2064, "High","Low")</f>
        <v>High</v>
      </c>
      <c r="AA108" s="3" t="str">
        <f>IF(OR(C108 &gt; 0.2, N108 &lt; 0.25), "High Risk", "Low Risk")</f>
        <v>Low Risk</v>
      </c>
      <c r="AB108" s="3" t="str">
        <f>IF(NOT(C108 &gt; 0), "No Discount", "Discount Applied")</f>
        <v>Discount Applied</v>
      </c>
      <c r="AC108" s="3" t="str">
        <f>IF(AND(V108 &gt; 100, OR(H108 = "Regular Air", H108 = "Express Air"), NOT(C108 &gt; 0)), "High Profit Non-Standard Shipping", "Other")</f>
        <v>Other</v>
      </c>
      <c r="AD108">
        <f>RANK(X108,$X$2:$X$1954,0)</f>
        <v>1510</v>
      </c>
    </row>
    <row r="109" spans="1:30" ht="12.75" customHeight="1" x14ac:dyDescent="0.3">
      <c r="A109" s="3">
        <v>20521</v>
      </c>
      <c r="B109" s="3" t="s">
        <v>36</v>
      </c>
      <c r="C109" s="7">
        <v>0.09</v>
      </c>
      <c r="D109" s="4">
        <v>30.73</v>
      </c>
      <c r="E109" s="4">
        <v>4</v>
      </c>
      <c r="F109" s="3">
        <v>191</v>
      </c>
      <c r="G109" s="3" t="s">
        <v>284</v>
      </c>
      <c r="H109" s="3" t="s">
        <v>48</v>
      </c>
      <c r="I109" s="3" t="s">
        <v>39</v>
      </c>
      <c r="J109" s="3" t="s">
        <v>76</v>
      </c>
      <c r="K109" s="3" t="s">
        <v>179</v>
      </c>
      <c r="L109" s="3" t="s">
        <v>58</v>
      </c>
      <c r="M109" s="3" t="s">
        <v>287</v>
      </c>
      <c r="N109" s="3">
        <v>0.75</v>
      </c>
      <c r="O109" s="3" t="s">
        <v>32</v>
      </c>
      <c r="P109" s="3" t="s">
        <v>60</v>
      </c>
      <c r="Q109" s="3" t="s">
        <v>177</v>
      </c>
      <c r="R109" s="3" t="s">
        <v>286</v>
      </c>
      <c r="S109" s="3">
        <v>60505</v>
      </c>
      <c r="T109" s="2">
        <v>42103</v>
      </c>
      <c r="U109" s="2">
        <v>42103</v>
      </c>
      <c r="V109" s="4">
        <v>-99.986400000000003</v>
      </c>
      <c r="W109" s="3">
        <v>7</v>
      </c>
      <c r="X109" s="4">
        <v>203.49</v>
      </c>
      <c r="Y109" s="3">
        <v>89093</v>
      </c>
      <c r="Z109" s="3" t="str">
        <f>IF(V109&gt;E2065, "High","Low")</f>
        <v>Low</v>
      </c>
      <c r="AA109" s="3" t="str">
        <f>IF(OR(C109 &gt; 0.2, N109 &lt; 0.25), "High Risk", "Low Risk")</f>
        <v>Low Risk</v>
      </c>
      <c r="AB109" s="3" t="str">
        <f>IF(NOT(C109 &gt; 0), "No Discount", "Discount Applied")</f>
        <v>Discount Applied</v>
      </c>
      <c r="AC109" s="3" t="str">
        <f>IF(AND(V109 &gt; 100, OR(H109 = "Regular Air", H109 = "Express Air"), NOT(C109 &gt; 0)), "High Profit Non-Standard Shipping", "Other")</f>
        <v>Other</v>
      </c>
      <c r="AD109">
        <f>RANK(X109,$X$2:$X$1954,0)</f>
        <v>971</v>
      </c>
    </row>
    <row r="110" spans="1:30" ht="12.75" customHeight="1" x14ac:dyDescent="0.3">
      <c r="A110" s="3">
        <v>20522</v>
      </c>
      <c r="B110" s="3" t="s">
        <v>36</v>
      </c>
      <c r="C110" s="7">
        <v>0</v>
      </c>
      <c r="D110" s="4">
        <v>125.99</v>
      </c>
      <c r="E110" s="4">
        <v>8.08</v>
      </c>
      <c r="F110" s="3">
        <v>191</v>
      </c>
      <c r="G110" s="3" t="s">
        <v>284</v>
      </c>
      <c r="H110" s="3" t="s">
        <v>48</v>
      </c>
      <c r="I110" s="3" t="s">
        <v>39</v>
      </c>
      <c r="J110" s="3" t="s">
        <v>76</v>
      </c>
      <c r="K110" s="3" t="s">
        <v>77</v>
      </c>
      <c r="L110" s="3" t="s">
        <v>58</v>
      </c>
      <c r="M110" s="3" t="s">
        <v>288</v>
      </c>
      <c r="N110" s="3">
        <v>0.56999999999999995</v>
      </c>
      <c r="O110" s="3" t="s">
        <v>32</v>
      </c>
      <c r="P110" s="3" t="s">
        <v>60</v>
      </c>
      <c r="Q110" s="3" t="s">
        <v>177</v>
      </c>
      <c r="R110" s="3" t="s">
        <v>286</v>
      </c>
      <c r="S110" s="3">
        <v>60505</v>
      </c>
      <c r="T110" s="2">
        <v>42103</v>
      </c>
      <c r="U110" s="2">
        <v>42104</v>
      </c>
      <c r="V110" s="4">
        <v>1348.59672</v>
      </c>
      <c r="W110" s="3">
        <v>22</v>
      </c>
      <c r="X110" s="4">
        <v>2356.0100000000002</v>
      </c>
      <c r="Y110" s="3">
        <v>89093</v>
      </c>
      <c r="Z110" s="3" t="str">
        <f>IF(V110&gt;E2066, "High","Low")</f>
        <v>High</v>
      </c>
      <c r="AA110" s="3" t="str">
        <f>IF(OR(C110 &gt; 0.2, N110 &lt; 0.25), "High Risk", "Low Risk")</f>
        <v>Low Risk</v>
      </c>
      <c r="AB110" s="3" t="str">
        <f>IF(NOT(C110 &gt; 0), "No Discount", "Discount Applied")</f>
        <v>No Discount</v>
      </c>
      <c r="AC110" s="3" t="str">
        <f>IF(AND(V110 &gt; 100, OR(H110 = "Regular Air", H110 = "Express Air"), NOT(C110 &gt; 0)), "High Profit Non-Standard Shipping", "Other")</f>
        <v>High Profit Non-Standard Shipping</v>
      </c>
      <c r="AD110">
        <f>RANK(X110,$X$2:$X$1954,0)</f>
        <v>207</v>
      </c>
    </row>
    <row r="111" spans="1:30" ht="12.75" customHeight="1" x14ac:dyDescent="0.3">
      <c r="A111" s="3">
        <v>19663</v>
      </c>
      <c r="B111" s="3" t="s">
        <v>36</v>
      </c>
      <c r="C111" s="7">
        <v>0</v>
      </c>
      <c r="D111" s="4">
        <v>213.45</v>
      </c>
      <c r="E111" s="4">
        <v>14.7</v>
      </c>
      <c r="F111" s="3">
        <v>193</v>
      </c>
      <c r="G111" s="3" t="s">
        <v>289</v>
      </c>
      <c r="H111" s="3" t="s">
        <v>38</v>
      </c>
      <c r="I111" s="3" t="s">
        <v>39</v>
      </c>
      <c r="J111" s="3" t="s">
        <v>76</v>
      </c>
      <c r="K111" s="3" t="s">
        <v>84</v>
      </c>
      <c r="L111" s="3" t="s">
        <v>42</v>
      </c>
      <c r="M111" s="3" t="s">
        <v>290</v>
      </c>
      <c r="N111" s="3">
        <v>0.59</v>
      </c>
      <c r="O111" s="3" t="s">
        <v>32</v>
      </c>
      <c r="P111" s="3" t="s">
        <v>33</v>
      </c>
      <c r="Q111" s="3" t="s">
        <v>211</v>
      </c>
      <c r="R111" s="3" t="s">
        <v>212</v>
      </c>
      <c r="S111" s="3">
        <v>84041</v>
      </c>
      <c r="T111" s="2">
        <v>42007</v>
      </c>
      <c r="U111" s="2">
        <v>42009</v>
      </c>
      <c r="V111" s="4">
        <v>-560.81417999999996</v>
      </c>
      <c r="W111" s="3">
        <v>1</v>
      </c>
      <c r="X111" s="4">
        <v>224.12</v>
      </c>
      <c r="Y111" s="3">
        <v>90430</v>
      </c>
      <c r="Z111" s="3" t="str">
        <f>IF(V111&gt;E2067, "High","Low")</f>
        <v>Low</v>
      </c>
      <c r="AA111" s="3" t="str">
        <f>IF(OR(C111 &gt; 0.2, N111 &lt; 0.25), "High Risk", "Low Risk")</f>
        <v>Low Risk</v>
      </c>
      <c r="AB111" s="3" t="str">
        <f>IF(NOT(C111 &gt; 0), "No Discount", "Discount Applied")</f>
        <v>No Discount</v>
      </c>
      <c r="AC111" s="3" t="str">
        <f>IF(AND(V111 &gt; 100, OR(H111 = "Regular Air", H111 = "Express Air"), NOT(C111 &gt; 0)), "High Profit Non-Standard Shipping", "Other")</f>
        <v>Other</v>
      </c>
      <c r="AD111">
        <f>RANK(X111,$X$2:$X$1954,0)</f>
        <v>942</v>
      </c>
    </row>
    <row r="112" spans="1:30" ht="12.75" customHeight="1" x14ac:dyDescent="0.3">
      <c r="A112" s="3">
        <v>20645</v>
      </c>
      <c r="B112" s="3" t="s">
        <v>55</v>
      </c>
      <c r="C112" s="7">
        <v>7.0000000000000007E-2</v>
      </c>
      <c r="D112" s="4">
        <v>6.54</v>
      </c>
      <c r="E112" s="4">
        <v>5.27</v>
      </c>
      <c r="F112" s="3">
        <v>193</v>
      </c>
      <c r="G112" s="3" t="s">
        <v>289</v>
      </c>
      <c r="H112" s="3" t="s">
        <v>48</v>
      </c>
      <c r="I112" s="3" t="s">
        <v>39</v>
      </c>
      <c r="J112" s="3" t="s">
        <v>28</v>
      </c>
      <c r="K112" s="3" t="s">
        <v>108</v>
      </c>
      <c r="L112" s="3" t="s">
        <v>58</v>
      </c>
      <c r="M112" s="3" t="s">
        <v>291</v>
      </c>
      <c r="N112" s="3">
        <v>0.36</v>
      </c>
      <c r="O112" s="3" t="s">
        <v>32</v>
      </c>
      <c r="P112" s="3" t="s">
        <v>33</v>
      </c>
      <c r="Q112" s="3" t="s">
        <v>211</v>
      </c>
      <c r="R112" s="3" t="s">
        <v>212</v>
      </c>
      <c r="S112" s="3">
        <v>84041</v>
      </c>
      <c r="T112" s="2">
        <v>42093</v>
      </c>
      <c r="U112" s="2">
        <v>42095</v>
      </c>
      <c r="V112" s="4">
        <v>-66.044499999999999</v>
      </c>
      <c r="W112" s="3">
        <v>21</v>
      </c>
      <c r="X112" s="4">
        <v>140.30000000000001</v>
      </c>
      <c r="Y112" s="3">
        <v>90432</v>
      </c>
      <c r="Z112" s="3" t="str">
        <f>IF(V112&gt;E2068, "High","Low")</f>
        <v>Low</v>
      </c>
      <c r="AA112" s="3" t="str">
        <f>IF(OR(C112 &gt; 0.2, N112 &lt; 0.25), "High Risk", "Low Risk")</f>
        <v>Low Risk</v>
      </c>
      <c r="AB112" s="3" t="str">
        <f>IF(NOT(C112 &gt; 0), "No Discount", "Discount Applied")</f>
        <v>Discount Applied</v>
      </c>
      <c r="AC112" s="3" t="str">
        <f>IF(AND(V112 &gt; 100, OR(H112 = "Regular Air", H112 = "Express Air"), NOT(C112 &gt; 0)), "High Profit Non-Standard Shipping", "Other")</f>
        <v>Other</v>
      </c>
      <c r="AD112">
        <f>RANK(X112,$X$2:$X$1954,0)</f>
        <v>1109</v>
      </c>
    </row>
    <row r="113" spans="1:30" ht="12.75" customHeight="1" x14ac:dyDescent="0.3">
      <c r="A113" s="3">
        <v>24273</v>
      </c>
      <c r="B113" s="3" t="s">
        <v>36</v>
      </c>
      <c r="C113" s="7">
        <v>0.02</v>
      </c>
      <c r="D113" s="4">
        <v>6.48</v>
      </c>
      <c r="E113" s="4">
        <v>9.17</v>
      </c>
      <c r="F113" s="3">
        <v>194</v>
      </c>
      <c r="G113" s="3" t="s">
        <v>292</v>
      </c>
      <c r="H113" s="3" t="s">
        <v>48</v>
      </c>
      <c r="I113" s="3" t="s">
        <v>39</v>
      </c>
      <c r="J113" s="3" t="s">
        <v>28</v>
      </c>
      <c r="K113" s="3" t="s">
        <v>92</v>
      </c>
      <c r="L113" s="3" t="s">
        <v>58</v>
      </c>
      <c r="M113" s="3" t="s">
        <v>293</v>
      </c>
      <c r="N113" s="3">
        <v>0.37</v>
      </c>
      <c r="O113" s="3" t="s">
        <v>32</v>
      </c>
      <c r="P113" s="3" t="s">
        <v>33</v>
      </c>
      <c r="Q113" s="3" t="s">
        <v>211</v>
      </c>
      <c r="R113" s="3" t="s">
        <v>294</v>
      </c>
      <c r="S113" s="3">
        <v>84043</v>
      </c>
      <c r="T113" s="2">
        <v>42014</v>
      </c>
      <c r="U113" s="2">
        <v>42015</v>
      </c>
      <c r="V113" s="4">
        <v>-105.68520000000001</v>
      </c>
      <c r="W113" s="3">
        <v>4</v>
      </c>
      <c r="X113" s="4">
        <v>28.2</v>
      </c>
      <c r="Y113" s="3">
        <v>90431</v>
      </c>
      <c r="Z113" s="3" t="str">
        <f>IF(V113&gt;E2069, "High","Low")</f>
        <v>Low</v>
      </c>
      <c r="AA113" s="3" t="str">
        <f>IF(OR(C113 &gt; 0.2, N113 &lt; 0.25), "High Risk", "Low Risk")</f>
        <v>Low Risk</v>
      </c>
      <c r="AB113" s="3" t="str">
        <f>IF(NOT(C113 &gt; 0), "No Discount", "Discount Applied")</f>
        <v>Discount Applied</v>
      </c>
      <c r="AC113" s="3" t="str">
        <f>IF(AND(V113 &gt; 100, OR(H113 = "Regular Air", H113 = "Express Air"), NOT(C113 &gt; 0)), "High Profit Non-Standard Shipping", "Other")</f>
        <v>Other</v>
      </c>
      <c r="AD113">
        <f>RANK(X113,$X$2:$X$1954,0)</f>
        <v>1734</v>
      </c>
    </row>
    <row r="114" spans="1:30" ht="12.75" customHeight="1" x14ac:dyDescent="0.3">
      <c r="A114" s="3">
        <v>20646</v>
      </c>
      <c r="B114" s="3" t="s">
        <v>55</v>
      </c>
      <c r="C114" s="7">
        <v>0.09</v>
      </c>
      <c r="D114" s="4">
        <v>3.29</v>
      </c>
      <c r="E114" s="4">
        <v>1.35</v>
      </c>
      <c r="F114" s="3">
        <v>194</v>
      </c>
      <c r="G114" s="3" t="s">
        <v>292</v>
      </c>
      <c r="H114" s="3" t="s">
        <v>48</v>
      </c>
      <c r="I114" s="3" t="s">
        <v>39</v>
      </c>
      <c r="J114" s="3" t="s">
        <v>28</v>
      </c>
      <c r="K114" s="3" t="s">
        <v>65</v>
      </c>
      <c r="L114" s="3" t="s">
        <v>30</v>
      </c>
      <c r="M114" s="3" t="s">
        <v>295</v>
      </c>
      <c r="N114" s="3">
        <v>0.4</v>
      </c>
      <c r="O114" s="3" t="s">
        <v>32</v>
      </c>
      <c r="P114" s="3" t="s">
        <v>33</v>
      </c>
      <c r="Q114" s="3" t="s">
        <v>211</v>
      </c>
      <c r="R114" s="3" t="s">
        <v>294</v>
      </c>
      <c r="S114" s="3">
        <v>84043</v>
      </c>
      <c r="T114" s="2">
        <v>42093</v>
      </c>
      <c r="U114" s="2">
        <v>42095</v>
      </c>
      <c r="V114" s="4">
        <v>15.66</v>
      </c>
      <c r="W114" s="3">
        <v>23</v>
      </c>
      <c r="X114" s="4">
        <v>71.55</v>
      </c>
      <c r="Y114" s="3">
        <v>90432</v>
      </c>
      <c r="Z114" s="3" t="str">
        <f>IF(V114&gt;E2070, "High","Low")</f>
        <v>High</v>
      </c>
      <c r="AA114" s="3" t="str">
        <f>IF(OR(C114 &gt; 0.2, N114 &lt; 0.25), "High Risk", "Low Risk")</f>
        <v>Low Risk</v>
      </c>
      <c r="AB114" s="3" t="str">
        <f>IF(NOT(C114 &gt; 0), "No Discount", "Discount Applied")</f>
        <v>Discount Applied</v>
      </c>
      <c r="AC114" s="3" t="str">
        <f>IF(AND(V114 &gt; 100, OR(H114 = "Regular Air", H114 = "Express Air"), NOT(C114 &gt; 0)), "High Profit Non-Standard Shipping", "Other")</f>
        <v>Other</v>
      </c>
      <c r="AD114">
        <f>RANK(X114,$X$2:$X$1954,0)</f>
        <v>1385</v>
      </c>
    </row>
    <row r="115" spans="1:30" ht="12.75" customHeight="1" x14ac:dyDescent="0.3">
      <c r="A115" s="3">
        <v>25158</v>
      </c>
      <c r="B115" s="3" t="s">
        <v>46</v>
      </c>
      <c r="C115" s="7">
        <v>0</v>
      </c>
      <c r="D115" s="4">
        <v>161.55000000000001</v>
      </c>
      <c r="E115" s="4">
        <v>19.989999999999998</v>
      </c>
      <c r="F115" s="3">
        <v>197</v>
      </c>
      <c r="G115" s="3" t="s">
        <v>296</v>
      </c>
      <c r="H115" s="3" t="s">
        <v>48</v>
      </c>
      <c r="I115" s="3" t="s">
        <v>39</v>
      </c>
      <c r="J115" s="3" t="s">
        <v>28</v>
      </c>
      <c r="K115" s="3" t="s">
        <v>140</v>
      </c>
      <c r="L115" s="3" t="s">
        <v>58</v>
      </c>
      <c r="M115" s="3" t="s">
        <v>160</v>
      </c>
      <c r="N115" s="3">
        <v>0.66</v>
      </c>
      <c r="O115" s="3" t="s">
        <v>32</v>
      </c>
      <c r="P115" s="3" t="s">
        <v>60</v>
      </c>
      <c r="Q115" s="3" t="s">
        <v>182</v>
      </c>
      <c r="R115" s="3" t="s">
        <v>297</v>
      </c>
      <c r="S115" s="3">
        <v>66212</v>
      </c>
      <c r="T115" s="2">
        <v>42096</v>
      </c>
      <c r="U115" s="2">
        <v>42098</v>
      </c>
      <c r="V115" s="4">
        <v>1167.1580000000001</v>
      </c>
      <c r="W115" s="3">
        <v>19</v>
      </c>
      <c r="X115" s="4">
        <v>3108.98</v>
      </c>
      <c r="Y115" s="3">
        <v>88921</v>
      </c>
      <c r="Z115" s="3" t="str">
        <f>IF(V115&gt;E2071, "High","Low")</f>
        <v>High</v>
      </c>
      <c r="AA115" s="3" t="str">
        <f>IF(OR(C115 &gt; 0.2, N115 &lt; 0.25), "High Risk", "Low Risk")</f>
        <v>Low Risk</v>
      </c>
      <c r="AB115" s="3" t="str">
        <f>IF(NOT(C115 &gt; 0), "No Discount", "Discount Applied")</f>
        <v>No Discount</v>
      </c>
      <c r="AC115" s="3" t="str">
        <f>IF(AND(V115 &gt; 100, OR(H115 = "Regular Air", H115 = "Express Air"), NOT(C115 &gt; 0)), "High Profit Non-Standard Shipping", "Other")</f>
        <v>High Profit Non-Standard Shipping</v>
      </c>
      <c r="AD115">
        <f>RANK(X115,$X$2:$X$1954,0)</f>
        <v>156</v>
      </c>
    </row>
    <row r="116" spans="1:30" ht="12.75" customHeight="1" x14ac:dyDescent="0.3">
      <c r="A116" s="3">
        <v>7158</v>
      </c>
      <c r="B116" s="3" t="s">
        <v>46</v>
      </c>
      <c r="C116" s="7">
        <v>0</v>
      </c>
      <c r="D116" s="4">
        <v>161.55000000000001</v>
      </c>
      <c r="E116" s="4">
        <v>19.989999999999998</v>
      </c>
      <c r="F116" s="3">
        <v>198</v>
      </c>
      <c r="G116" s="3" t="s">
        <v>298</v>
      </c>
      <c r="H116" s="3" t="s">
        <v>48</v>
      </c>
      <c r="I116" s="3" t="s">
        <v>39</v>
      </c>
      <c r="J116" s="3" t="s">
        <v>28</v>
      </c>
      <c r="K116" s="3" t="s">
        <v>140</v>
      </c>
      <c r="L116" s="3" t="s">
        <v>58</v>
      </c>
      <c r="M116" s="3" t="s">
        <v>160</v>
      </c>
      <c r="N116" s="3">
        <v>0.66</v>
      </c>
      <c r="O116" s="3" t="s">
        <v>32</v>
      </c>
      <c r="P116" s="3" t="s">
        <v>60</v>
      </c>
      <c r="Q116" s="3" t="s">
        <v>299</v>
      </c>
      <c r="R116" s="3" t="s">
        <v>300</v>
      </c>
      <c r="S116" s="3">
        <v>48138</v>
      </c>
      <c r="T116" s="2">
        <v>42096</v>
      </c>
      <c r="U116" s="2">
        <v>42098</v>
      </c>
      <c r="V116" s="4">
        <v>1014.9200000000001</v>
      </c>
      <c r="W116" s="3">
        <v>77</v>
      </c>
      <c r="X116" s="4">
        <v>12599.55</v>
      </c>
      <c r="Y116" s="3">
        <v>51072</v>
      </c>
      <c r="Z116" s="3" t="str">
        <f>IF(V116&gt;E2072, "High","Low")</f>
        <v>High</v>
      </c>
      <c r="AA116" s="3" t="str">
        <f>IF(OR(C116 &gt; 0.2, N116 &lt; 0.25), "High Risk", "Low Risk")</f>
        <v>Low Risk</v>
      </c>
      <c r="AB116" s="3" t="str">
        <f>IF(NOT(C116 &gt; 0), "No Discount", "Discount Applied")</f>
        <v>No Discount</v>
      </c>
      <c r="AC116" s="3" t="str">
        <f>IF(AND(V116 &gt; 100, OR(H116 = "Regular Air", H116 = "Express Air"), NOT(C116 &gt; 0)), "High Profit Non-Standard Shipping", "Other")</f>
        <v>High Profit Non-Standard Shipping</v>
      </c>
      <c r="AD116">
        <f>RANK(X116,$X$2:$X$1954,0)</f>
        <v>10</v>
      </c>
    </row>
    <row r="117" spans="1:30" ht="12.75" customHeight="1" x14ac:dyDescent="0.3">
      <c r="A117" s="3">
        <v>22136</v>
      </c>
      <c r="B117" s="3" t="s">
        <v>36</v>
      </c>
      <c r="C117" s="7">
        <v>0.09</v>
      </c>
      <c r="D117" s="4">
        <v>12.28</v>
      </c>
      <c r="E117" s="4">
        <v>4.8600000000000003</v>
      </c>
      <c r="F117" s="3">
        <v>202</v>
      </c>
      <c r="G117" s="3" t="s">
        <v>301</v>
      </c>
      <c r="H117" s="3" t="s">
        <v>48</v>
      </c>
      <c r="I117" s="3" t="s">
        <v>39</v>
      </c>
      <c r="J117" s="3" t="s">
        <v>28</v>
      </c>
      <c r="K117" s="3" t="s">
        <v>92</v>
      </c>
      <c r="L117" s="3" t="s">
        <v>58</v>
      </c>
      <c r="M117" s="3" t="s">
        <v>302</v>
      </c>
      <c r="N117" s="3">
        <v>0.38</v>
      </c>
      <c r="O117" s="3" t="s">
        <v>32</v>
      </c>
      <c r="P117" s="3" t="s">
        <v>60</v>
      </c>
      <c r="Q117" s="3" t="s">
        <v>303</v>
      </c>
      <c r="R117" s="3" t="s">
        <v>304</v>
      </c>
      <c r="S117" s="3">
        <v>74006</v>
      </c>
      <c r="T117" s="2">
        <v>42121</v>
      </c>
      <c r="U117" s="2">
        <v>42122</v>
      </c>
      <c r="V117" s="4">
        <v>1.73</v>
      </c>
      <c r="W117" s="3">
        <v>3</v>
      </c>
      <c r="X117" s="4">
        <v>34.65</v>
      </c>
      <c r="Y117" s="3">
        <v>88971</v>
      </c>
      <c r="Z117" s="3" t="str">
        <f>IF(V117&gt;E2073, "High","Low")</f>
        <v>High</v>
      </c>
      <c r="AA117" s="3" t="str">
        <f>IF(OR(C117 &gt; 0.2, N117 &lt; 0.25), "High Risk", "Low Risk")</f>
        <v>Low Risk</v>
      </c>
      <c r="AB117" s="3" t="str">
        <f>IF(NOT(C117 &gt; 0), "No Discount", "Discount Applied")</f>
        <v>Discount Applied</v>
      </c>
      <c r="AC117" s="3" t="str">
        <f>IF(AND(V117 &gt; 100, OR(H117 = "Regular Air", H117 = "Express Air"), NOT(C117 &gt; 0)), "High Profit Non-Standard Shipping", "Other")</f>
        <v>Other</v>
      </c>
      <c r="AD117">
        <f>RANK(X117,$X$2:$X$1954,0)</f>
        <v>1669</v>
      </c>
    </row>
    <row r="118" spans="1:30" ht="12.75" customHeight="1" x14ac:dyDescent="0.3">
      <c r="A118" s="3">
        <v>18783</v>
      </c>
      <c r="B118" s="3" t="s">
        <v>24</v>
      </c>
      <c r="C118" s="7">
        <v>0.03</v>
      </c>
      <c r="D118" s="4">
        <v>7.37</v>
      </c>
      <c r="E118" s="4">
        <v>5.53</v>
      </c>
      <c r="F118" s="3">
        <v>202</v>
      </c>
      <c r="G118" s="3" t="s">
        <v>301</v>
      </c>
      <c r="H118" s="3" t="s">
        <v>48</v>
      </c>
      <c r="I118" s="3" t="s">
        <v>39</v>
      </c>
      <c r="J118" s="3" t="s">
        <v>76</v>
      </c>
      <c r="K118" s="3" t="s">
        <v>179</v>
      </c>
      <c r="L118" s="3" t="s">
        <v>50</v>
      </c>
      <c r="M118" s="3" t="s">
        <v>305</v>
      </c>
      <c r="N118" s="3">
        <v>0.69</v>
      </c>
      <c r="O118" s="3" t="s">
        <v>32</v>
      </c>
      <c r="P118" s="3" t="s">
        <v>60</v>
      </c>
      <c r="Q118" s="3" t="s">
        <v>303</v>
      </c>
      <c r="R118" s="3" t="s">
        <v>304</v>
      </c>
      <c r="S118" s="3">
        <v>74006</v>
      </c>
      <c r="T118" s="2">
        <v>42020</v>
      </c>
      <c r="U118" s="2">
        <v>42022</v>
      </c>
      <c r="V118" s="4">
        <v>-133.69999999999999</v>
      </c>
      <c r="W118" s="3">
        <v>11</v>
      </c>
      <c r="X118" s="4">
        <v>85.79</v>
      </c>
      <c r="Y118" s="3">
        <v>88972</v>
      </c>
      <c r="Z118" s="3" t="str">
        <f>IF(V118&gt;E2074, "High","Low")</f>
        <v>Low</v>
      </c>
      <c r="AA118" s="3" t="str">
        <f>IF(OR(C118 &gt; 0.2, N118 &lt; 0.25), "High Risk", "Low Risk")</f>
        <v>Low Risk</v>
      </c>
      <c r="AB118" s="3" t="str">
        <f>IF(NOT(C118 &gt; 0), "No Discount", "Discount Applied")</f>
        <v>Discount Applied</v>
      </c>
      <c r="AC118" s="3" t="str">
        <f>IF(AND(V118 &gt; 100, OR(H118 = "Regular Air", H118 = "Express Air"), NOT(C118 &gt; 0)), "High Profit Non-Standard Shipping", "Other")</f>
        <v>Other</v>
      </c>
      <c r="AD118">
        <f>RANK(X118,$X$2:$X$1954,0)</f>
        <v>1308</v>
      </c>
    </row>
    <row r="119" spans="1:30" ht="12.75" customHeight="1" x14ac:dyDescent="0.3">
      <c r="A119" s="3">
        <v>21401</v>
      </c>
      <c r="B119" s="3" t="s">
        <v>105</v>
      </c>
      <c r="C119" s="7">
        <v>0.05</v>
      </c>
      <c r="D119" s="4">
        <v>1.86</v>
      </c>
      <c r="E119" s="4">
        <v>2.58</v>
      </c>
      <c r="F119" s="3">
        <v>210</v>
      </c>
      <c r="G119" s="3" t="s">
        <v>306</v>
      </c>
      <c r="H119" s="3" t="s">
        <v>48</v>
      </c>
      <c r="I119" s="3" t="s">
        <v>39</v>
      </c>
      <c r="J119" s="3" t="s">
        <v>28</v>
      </c>
      <c r="K119" s="3" t="s">
        <v>65</v>
      </c>
      <c r="L119" s="3" t="s">
        <v>30</v>
      </c>
      <c r="M119" s="3" t="s">
        <v>307</v>
      </c>
      <c r="N119" s="3">
        <v>0.82</v>
      </c>
      <c r="O119" s="3" t="s">
        <v>32</v>
      </c>
      <c r="P119" s="3" t="s">
        <v>52</v>
      </c>
      <c r="Q119" s="3" t="s">
        <v>70</v>
      </c>
      <c r="R119" s="3" t="s">
        <v>308</v>
      </c>
      <c r="S119" s="3">
        <v>12180</v>
      </c>
      <c r="T119" s="2">
        <v>42021</v>
      </c>
      <c r="U119" s="2">
        <v>42025</v>
      </c>
      <c r="V119" s="4">
        <v>-66.62</v>
      </c>
      <c r="W119" s="3">
        <v>9</v>
      </c>
      <c r="X119" s="4">
        <v>17.61</v>
      </c>
      <c r="Y119" s="3">
        <v>85965</v>
      </c>
      <c r="Z119" s="3" t="str">
        <f>IF(V119&gt;E2075, "High","Low")</f>
        <v>Low</v>
      </c>
      <c r="AA119" s="3" t="str">
        <f>IF(OR(C119 &gt; 0.2, N119 &lt; 0.25), "High Risk", "Low Risk")</f>
        <v>Low Risk</v>
      </c>
      <c r="AB119" s="3" t="str">
        <f>IF(NOT(C119 &gt; 0), "No Discount", "Discount Applied")</f>
        <v>Discount Applied</v>
      </c>
      <c r="AC119" s="3" t="str">
        <f>IF(AND(V119 &gt; 100, OR(H119 = "Regular Air", H119 = "Express Air"), NOT(C119 &gt; 0)), "High Profit Non-Standard Shipping", "Other")</f>
        <v>Other</v>
      </c>
      <c r="AD119">
        <f>RANK(X119,$X$2:$X$1954,0)</f>
        <v>1842</v>
      </c>
    </row>
    <row r="120" spans="1:30" ht="12.75" customHeight="1" x14ac:dyDescent="0.3">
      <c r="A120" s="3">
        <v>23097</v>
      </c>
      <c r="B120" s="3" t="s">
        <v>55</v>
      </c>
      <c r="C120" s="7">
        <v>0.09</v>
      </c>
      <c r="D120" s="4">
        <v>5.4</v>
      </c>
      <c r="E120" s="4">
        <v>7.78</v>
      </c>
      <c r="F120" s="3">
        <v>210</v>
      </c>
      <c r="G120" s="3" t="s">
        <v>306</v>
      </c>
      <c r="H120" s="3" t="s">
        <v>26</v>
      </c>
      <c r="I120" s="3" t="s">
        <v>39</v>
      </c>
      <c r="J120" s="3" t="s">
        <v>28</v>
      </c>
      <c r="K120" s="3" t="s">
        <v>108</v>
      </c>
      <c r="L120" s="3" t="s">
        <v>58</v>
      </c>
      <c r="M120" s="3" t="s">
        <v>309</v>
      </c>
      <c r="N120" s="3">
        <v>0.37</v>
      </c>
      <c r="O120" s="3" t="s">
        <v>32</v>
      </c>
      <c r="P120" s="3" t="s">
        <v>52</v>
      </c>
      <c r="Q120" s="3" t="s">
        <v>70</v>
      </c>
      <c r="R120" s="3" t="s">
        <v>308</v>
      </c>
      <c r="S120" s="3">
        <v>12180</v>
      </c>
      <c r="T120" s="2">
        <v>42157</v>
      </c>
      <c r="U120" s="2">
        <v>42157</v>
      </c>
      <c r="V120" s="4">
        <v>-21.487749999999998</v>
      </c>
      <c r="W120" s="3">
        <v>4</v>
      </c>
      <c r="X120" s="4">
        <v>27.3</v>
      </c>
      <c r="Y120" s="3">
        <v>85966</v>
      </c>
      <c r="Z120" s="3" t="str">
        <f>IF(V120&gt;E2076, "High","Low")</f>
        <v>Low</v>
      </c>
      <c r="AA120" s="3" t="str">
        <f>IF(OR(C120 &gt; 0.2, N120 &lt; 0.25), "High Risk", "Low Risk")</f>
        <v>Low Risk</v>
      </c>
      <c r="AB120" s="3" t="str">
        <f>IF(NOT(C120 &gt; 0), "No Discount", "Discount Applied")</f>
        <v>Discount Applied</v>
      </c>
      <c r="AC120" s="3" t="str">
        <f>IF(AND(V120 &gt; 100, OR(H120 = "Regular Air", H120 = "Express Air"), NOT(C120 &gt; 0)), "High Profit Non-Standard Shipping", "Other")</f>
        <v>Other</v>
      </c>
      <c r="AD120">
        <f>RANK(X120,$X$2:$X$1954,0)</f>
        <v>1749</v>
      </c>
    </row>
    <row r="121" spans="1:30" ht="12.75" customHeight="1" x14ac:dyDescent="0.3">
      <c r="A121" s="3">
        <v>23098</v>
      </c>
      <c r="B121" s="3" t="s">
        <v>55</v>
      </c>
      <c r="C121" s="7">
        <v>0.02</v>
      </c>
      <c r="D121" s="4">
        <v>20.28</v>
      </c>
      <c r="E121" s="4">
        <v>6.68</v>
      </c>
      <c r="F121" s="3">
        <v>210</v>
      </c>
      <c r="G121" s="3" t="s">
        <v>306</v>
      </c>
      <c r="H121" s="3" t="s">
        <v>48</v>
      </c>
      <c r="I121" s="3" t="s">
        <v>39</v>
      </c>
      <c r="J121" s="3" t="s">
        <v>40</v>
      </c>
      <c r="K121" s="3" t="s">
        <v>49</v>
      </c>
      <c r="L121" s="3" t="s">
        <v>58</v>
      </c>
      <c r="M121" s="3" t="s">
        <v>310</v>
      </c>
      <c r="N121" s="3">
        <v>0.53</v>
      </c>
      <c r="O121" s="3" t="s">
        <v>32</v>
      </c>
      <c r="P121" s="3" t="s">
        <v>52</v>
      </c>
      <c r="Q121" s="3" t="s">
        <v>70</v>
      </c>
      <c r="R121" s="3" t="s">
        <v>308</v>
      </c>
      <c r="S121" s="3">
        <v>12180</v>
      </c>
      <c r="T121" s="2">
        <v>42157</v>
      </c>
      <c r="U121" s="2">
        <v>42157</v>
      </c>
      <c r="V121" s="4">
        <v>44.677499999999995</v>
      </c>
      <c r="W121" s="3">
        <v>3</v>
      </c>
      <c r="X121" s="4">
        <v>64.75</v>
      </c>
      <c r="Y121" s="3">
        <v>85966</v>
      </c>
      <c r="Z121" s="3" t="str">
        <f>IF(V121&gt;E2077, "High","Low")</f>
        <v>High</v>
      </c>
      <c r="AA121" s="3" t="str">
        <f>IF(OR(C121 &gt; 0.2, N121 &lt; 0.25), "High Risk", "Low Risk")</f>
        <v>Low Risk</v>
      </c>
      <c r="AB121" s="3" t="str">
        <f>IF(NOT(C121 &gt; 0), "No Discount", "Discount Applied")</f>
        <v>Discount Applied</v>
      </c>
      <c r="AC121" s="3" t="str">
        <f>IF(AND(V121 &gt; 100, OR(H121 = "Regular Air", H121 = "Express Air"), NOT(C121 &gt; 0)), "High Profit Non-Standard Shipping", "Other")</f>
        <v>Other</v>
      </c>
      <c r="AD121">
        <f>RANK(X121,$X$2:$X$1954,0)</f>
        <v>1430</v>
      </c>
    </row>
    <row r="122" spans="1:30" ht="12.75" customHeight="1" x14ac:dyDescent="0.3">
      <c r="A122" s="3">
        <v>23099</v>
      </c>
      <c r="B122" s="3" t="s">
        <v>55</v>
      </c>
      <c r="C122" s="7">
        <v>0</v>
      </c>
      <c r="D122" s="4">
        <v>11.55</v>
      </c>
      <c r="E122" s="4">
        <v>2.36</v>
      </c>
      <c r="F122" s="3">
        <v>210</v>
      </c>
      <c r="G122" s="3" t="s">
        <v>306</v>
      </c>
      <c r="H122" s="3" t="s">
        <v>48</v>
      </c>
      <c r="I122" s="3" t="s">
        <v>39</v>
      </c>
      <c r="J122" s="3" t="s">
        <v>28</v>
      </c>
      <c r="K122" s="3" t="s">
        <v>29</v>
      </c>
      <c r="L122" s="3" t="s">
        <v>30</v>
      </c>
      <c r="M122" s="3" t="s">
        <v>311</v>
      </c>
      <c r="N122" s="3">
        <v>0.55000000000000004</v>
      </c>
      <c r="O122" s="3" t="s">
        <v>32</v>
      </c>
      <c r="P122" s="3" t="s">
        <v>52</v>
      </c>
      <c r="Q122" s="3" t="s">
        <v>70</v>
      </c>
      <c r="R122" s="3" t="s">
        <v>308</v>
      </c>
      <c r="S122" s="3">
        <v>12180</v>
      </c>
      <c r="T122" s="2">
        <v>42157</v>
      </c>
      <c r="U122" s="2">
        <v>42158</v>
      </c>
      <c r="V122" s="4">
        <v>23.594999999999999</v>
      </c>
      <c r="W122" s="3">
        <v>5</v>
      </c>
      <c r="X122" s="4">
        <v>62.98</v>
      </c>
      <c r="Y122" s="3">
        <v>85966</v>
      </c>
      <c r="Z122" s="3" t="str">
        <f>IF(V122&gt;E2078, "High","Low")</f>
        <v>High</v>
      </c>
      <c r="AA122" s="3" t="str">
        <f>IF(OR(C122 &gt; 0.2, N122 &lt; 0.25), "High Risk", "Low Risk")</f>
        <v>Low Risk</v>
      </c>
      <c r="AB122" s="3" t="str">
        <f>IF(NOT(C122 &gt; 0), "No Discount", "Discount Applied")</f>
        <v>No Discount</v>
      </c>
      <c r="AC122" s="3" t="str">
        <f>IF(AND(V122 &gt; 100, OR(H122 = "Regular Air", H122 = "Express Air"), NOT(C122 &gt; 0)), "High Profit Non-Standard Shipping", "Other")</f>
        <v>Other</v>
      </c>
      <c r="AD122">
        <f>RANK(X122,$X$2:$X$1954,0)</f>
        <v>1443</v>
      </c>
    </row>
    <row r="123" spans="1:30" ht="12.75" customHeight="1" x14ac:dyDescent="0.3">
      <c r="A123" s="3">
        <v>23605</v>
      </c>
      <c r="B123" s="3" t="s">
        <v>55</v>
      </c>
      <c r="C123" s="7">
        <v>0.01</v>
      </c>
      <c r="D123" s="4">
        <v>10.06</v>
      </c>
      <c r="E123" s="4">
        <v>2.06</v>
      </c>
      <c r="F123" s="3">
        <v>211</v>
      </c>
      <c r="G123" s="3" t="s">
        <v>312</v>
      </c>
      <c r="H123" s="3" t="s">
        <v>48</v>
      </c>
      <c r="I123" s="3" t="s">
        <v>39</v>
      </c>
      <c r="J123" s="3" t="s">
        <v>28</v>
      </c>
      <c r="K123" s="3" t="s">
        <v>92</v>
      </c>
      <c r="L123" s="3" t="s">
        <v>30</v>
      </c>
      <c r="M123" s="3" t="s">
        <v>279</v>
      </c>
      <c r="N123" s="3">
        <v>0.39</v>
      </c>
      <c r="O123" s="3" t="s">
        <v>32</v>
      </c>
      <c r="P123" s="3" t="s">
        <v>52</v>
      </c>
      <c r="Q123" s="3" t="s">
        <v>70</v>
      </c>
      <c r="R123" s="3" t="s">
        <v>313</v>
      </c>
      <c r="S123" s="3">
        <v>13501</v>
      </c>
      <c r="T123" s="2">
        <v>42010</v>
      </c>
      <c r="U123" s="2">
        <v>42012</v>
      </c>
      <c r="V123" s="4">
        <v>7.59</v>
      </c>
      <c r="W123" s="3">
        <v>2</v>
      </c>
      <c r="X123" s="4">
        <v>21.2</v>
      </c>
      <c r="Y123" s="3">
        <v>85964</v>
      </c>
      <c r="Z123" s="3" t="str">
        <f>IF(V123&gt;E2079, "High","Low")</f>
        <v>High</v>
      </c>
      <c r="AA123" s="3" t="str">
        <f>IF(OR(C123 &gt; 0.2, N123 &lt; 0.25), "High Risk", "Low Risk")</f>
        <v>Low Risk</v>
      </c>
      <c r="AB123" s="3" t="str">
        <f>IF(NOT(C123 &gt; 0), "No Discount", "Discount Applied")</f>
        <v>Discount Applied</v>
      </c>
      <c r="AC123" s="3" t="str">
        <f>IF(AND(V123 &gt; 100, OR(H123 = "Regular Air", H123 = "Express Air"), NOT(C123 &gt; 0)), "High Profit Non-Standard Shipping", "Other")</f>
        <v>Other</v>
      </c>
      <c r="AD123">
        <f>RANK(X123,$X$2:$X$1954,0)</f>
        <v>1800</v>
      </c>
    </row>
    <row r="124" spans="1:30" ht="12.75" customHeight="1" x14ac:dyDescent="0.3">
      <c r="A124" s="3">
        <v>23606</v>
      </c>
      <c r="B124" s="3" t="s">
        <v>55</v>
      </c>
      <c r="C124" s="7">
        <v>0</v>
      </c>
      <c r="D124" s="4">
        <v>65.989999999999995</v>
      </c>
      <c r="E124" s="4">
        <v>5.92</v>
      </c>
      <c r="F124" s="3">
        <v>211</v>
      </c>
      <c r="G124" s="3" t="s">
        <v>312</v>
      </c>
      <c r="H124" s="3" t="s">
        <v>48</v>
      </c>
      <c r="I124" s="3" t="s">
        <v>39</v>
      </c>
      <c r="J124" s="3" t="s">
        <v>76</v>
      </c>
      <c r="K124" s="3" t="s">
        <v>77</v>
      </c>
      <c r="L124" s="3" t="s">
        <v>58</v>
      </c>
      <c r="M124" s="3" t="s">
        <v>314</v>
      </c>
      <c r="N124" s="3">
        <v>0.55000000000000004</v>
      </c>
      <c r="O124" s="3" t="s">
        <v>32</v>
      </c>
      <c r="P124" s="3" t="s">
        <v>52</v>
      </c>
      <c r="Q124" s="3" t="s">
        <v>70</v>
      </c>
      <c r="R124" s="3" t="s">
        <v>313</v>
      </c>
      <c r="S124" s="3">
        <v>13501</v>
      </c>
      <c r="T124" s="2">
        <v>42010</v>
      </c>
      <c r="U124" s="2">
        <v>42012</v>
      </c>
      <c r="V124" s="4">
        <v>-107.98699999999999</v>
      </c>
      <c r="W124" s="3">
        <v>3</v>
      </c>
      <c r="X124" s="4">
        <v>173.32</v>
      </c>
      <c r="Y124" s="3">
        <v>85964</v>
      </c>
      <c r="Z124" s="3" t="str">
        <f>IF(V124&gt;E2080, "High","Low")</f>
        <v>Low</v>
      </c>
      <c r="AA124" s="3" t="str">
        <f>IF(OR(C124 &gt; 0.2, N124 &lt; 0.25), "High Risk", "Low Risk")</f>
        <v>Low Risk</v>
      </c>
      <c r="AB124" s="3" t="str">
        <f>IF(NOT(C124 &gt; 0), "No Discount", "Discount Applied")</f>
        <v>No Discount</v>
      </c>
      <c r="AC124" s="3" t="str">
        <f>IF(AND(V124 &gt; 100, OR(H124 = "Regular Air", H124 = "Express Air"), NOT(C124 &gt; 0)), "High Profit Non-Standard Shipping", "Other")</f>
        <v>Other</v>
      </c>
      <c r="AD124">
        <f>RANK(X124,$X$2:$X$1954,0)</f>
        <v>1031</v>
      </c>
    </row>
    <row r="125" spans="1:30" ht="12.75" customHeight="1" x14ac:dyDescent="0.3">
      <c r="A125" s="3">
        <v>23100</v>
      </c>
      <c r="B125" s="3" t="s">
        <v>55</v>
      </c>
      <c r="C125" s="7">
        <v>0.05</v>
      </c>
      <c r="D125" s="4">
        <v>2.08</v>
      </c>
      <c r="E125" s="4">
        <v>2.56</v>
      </c>
      <c r="F125" s="3">
        <v>211</v>
      </c>
      <c r="G125" s="3" t="s">
        <v>312</v>
      </c>
      <c r="H125" s="3" t="s">
        <v>48</v>
      </c>
      <c r="I125" s="3" t="s">
        <v>39</v>
      </c>
      <c r="J125" s="3" t="s">
        <v>28</v>
      </c>
      <c r="K125" s="3" t="s">
        <v>173</v>
      </c>
      <c r="L125" s="3" t="s">
        <v>50</v>
      </c>
      <c r="M125" s="3" t="s">
        <v>315</v>
      </c>
      <c r="N125" s="3">
        <v>0.55000000000000004</v>
      </c>
      <c r="O125" s="3" t="s">
        <v>32</v>
      </c>
      <c r="P125" s="3" t="s">
        <v>52</v>
      </c>
      <c r="Q125" s="3" t="s">
        <v>70</v>
      </c>
      <c r="R125" s="3" t="s">
        <v>313</v>
      </c>
      <c r="S125" s="3">
        <v>13501</v>
      </c>
      <c r="T125" s="2">
        <v>42157</v>
      </c>
      <c r="U125" s="2">
        <v>42158</v>
      </c>
      <c r="V125" s="4">
        <v>-36.25</v>
      </c>
      <c r="W125" s="3">
        <v>20</v>
      </c>
      <c r="X125" s="4">
        <v>42.29</v>
      </c>
      <c r="Y125" s="3">
        <v>85966</v>
      </c>
      <c r="Z125" s="3" t="str">
        <f>IF(V125&gt;E2081, "High","Low")</f>
        <v>Low</v>
      </c>
      <c r="AA125" s="3" t="str">
        <f>IF(OR(C125 &gt; 0.2, N125 &lt; 0.25), "High Risk", "Low Risk")</f>
        <v>Low Risk</v>
      </c>
      <c r="AB125" s="3" t="str">
        <f>IF(NOT(C125 &gt; 0), "No Discount", "Discount Applied")</f>
        <v>Discount Applied</v>
      </c>
      <c r="AC125" s="3" t="str">
        <f>IF(AND(V125 &gt; 100, OR(H125 = "Regular Air", H125 = "Express Air"), NOT(C125 &gt; 0)), "High Profit Non-Standard Shipping", "Other")</f>
        <v>Other</v>
      </c>
      <c r="AD125">
        <f>RANK(X125,$X$2:$X$1954,0)</f>
        <v>1602</v>
      </c>
    </row>
    <row r="126" spans="1:30" ht="12.75" customHeight="1" x14ac:dyDescent="0.3">
      <c r="A126" s="3">
        <v>26303</v>
      </c>
      <c r="B126" s="3" t="s">
        <v>55</v>
      </c>
      <c r="C126" s="7">
        <v>0.05</v>
      </c>
      <c r="D126" s="4">
        <v>119.99</v>
      </c>
      <c r="E126" s="4">
        <v>56.14</v>
      </c>
      <c r="F126" s="3">
        <v>218</v>
      </c>
      <c r="G126" s="3" t="s">
        <v>316</v>
      </c>
      <c r="H126" s="3" t="s">
        <v>38</v>
      </c>
      <c r="I126" s="3" t="s">
        <v>39</v>
      </c>
      <c r="J126" s="3" t="s">
        <v>76</v>
      </c>
      <c r="K126" s="3" t="s">
        <v>84</v>
      </c>
      <c r="L126" s="3" t="s">
        <v>120</v>
      </c>
      <c r="M126" s="3" t="s">
        <v>317</v>
      </c>
      <c r="N126" s="3">
        <v>0.39</v>
      </c>
      <c r="O126" s="3" t="s">
        <v>32</v>
      </c>
      <c r="P126" s="3" t="s">
        <v>33</v>
      </c>
      <c r="Q126" s="3" t="s">
        <v>211</v>
      </c>
      <c r="R126" s="3" t="s">
        <v>318</v>
      </c>
      <c r="S126" s="3">
        <v>84107</v>
      </c>
      <c r="T126" s="2">
        <v>42164</v>
      </c>
      <c r="U126" s="2">
        <v>42166</v>
      </c>
      <c r="V126" s="4">
        <v>-102.5121</v>
      </c>
      <c r="W126" s="3">
        <v>6</v>
      </c>
      <c r="X126" s="4">
        <v>730.37</v>
      </c>
      <c r="Y126" s="3">
        <v>88048</v>
      </c>
      <c r="Z126" s="3" t="str">
        <f>IF(V126&gt;E2082, "High","Low")</f>
        <v>Low</v>
      </c>
      <c r="AA126" s="3" t="str">
        <f>IF(OR(C126 &gt; 0.2, N126 &lt; 0.25), "High Risk", "Low Risk")</f>
        <v>Low Risk</v>
      </c>
      <c r="AB126" s="3" t="str">
        <f>IF(NOT(C126 &gt; 0), "No Discount", "Discount Applied")</f>
        <v>Discount Applied</v>
      </c>
      <c r="AC126" s="3" t="str">
        <f>IF(AND(V126 &gt; 100, OR(H126 = "Regular Air", H126 = "Express Air"), NOT(C126 &gt; 0)), "High Profit Non-Standard Shipping", "Other")</f>
        <v>Other</v>
      </c>
      <c r="AD126">
        <f>RANK(X126,$X$2:$X$1954,0)</f>
        <v>517</v>
      </c>
    </row>
    <row r="127" spans="1:30" ht="12.75" customHeight="1" x14ac:dyDescent="0.3">
      <c r="A127" s="3">
        <v>21203</v>
      </c>
      <c r="B127" s="3" t="s">
        <v>55</v>
      </c>
      <c r="C127" s="7">
        <v>0.03</v>
      </c>
      <c r="D127" s="4">
        <v>60.89</v>
      </c>
      <c r="E127" s="4">
        <v>32.409999999999997</v>
      </c>
      <c r="F127" s="3">
        <v>228</v>
      </c>
      <c r="G127" s="3" t="s">
        <v>319</v>
      </c>
      <c r="H127" s="3" t="s">
        <v>38</v>
      </c>
      <c r="I127" s="3" t="s">
        <v>39</v>
      </c>
      <c r="J127" s="3" t="s">
        <v>40</v>
      </c>
      <c r="K127" s="3" t="s">
        <v>41</v>
      </c>
      <c r="L127" s="3" t="s">
        <v>42</v>
      </c>
      <c r="M127" s="3" t="s">
        <v>320</v>
      </c>
      <c r="N127" s="3">
        <v>0.56000000000000005</v>
      </c>
      <c r="O127" s="3" t="s">
        <v>32</v>
      </c>
      <c r="P127" s="3" t="s">
        <v>135</v>
      </c>
      <c r="Q127" s="3" t="s">
        <v>321</v>
      </c>
      <c r="R127" s="3" t="s">
        <v>322</v>
      </c>
      <c r="S127" s="3">
        <v>28227</v>
      </c>
      <c r="T127" s="2">
        <v>42096</v>
      </c>
      <c r="U127" s="2">
        <v>42097</v>
      </c>
      <c r="V127" s="4">
        <v>36.353999999999999</v>
      </c>
      <c r="W127" s="3">
        <v>7</v>
      </c>
      <c r="X127" s="4">
        <v>450.49</v>
      </c>
      <c r="Y127" s="3">
        <v>88527</v>
      </c>
      <c r="Z127" s="3" t="str">
        <f>IF(V127&gt;E2083, "High","Low")</f>
        <v>High</v>
      </c>
      <c r="AA127" s="3" t="str">
        <f>IF(OR(C127 &gt; 0.2, N127 &lt; 0.25), "High Risk", "Low Risk")</f>
        <v>Low Risk</v>
      </c>
      <c r="AB127" s="3" t="str">
        <f>IF(NOT(C127 &gt; 0), "No Discount", "Discount Applied")</f>
        <v>Discount Applied</v>
      </c>
      <c r="AC127" s="3" t="str">
        <f>IF(AND(V127 &gt; 100, OR(H127 = "Regular Air", H127 = "Express Air"), NOT(C127 &gt; 0)), "High Profit Non-Standard Shipping", "Other")</f>
        <v>Other</v>
      </c>
      <c r="AD127">
        <f>RANK(X127,$X$2:$X$1954,0)</f>
        <v>680</v>
      </c>
    </row>
    <row r="128" spans="1:30" ht="12.75" customHeight="1" x14ac:dyDescent="0.3">
      <c r="A128" s="3">
        <v>25500</v>
      </c>
      <c r="B128" s="3" t="s">
        <v>55</v>
      </c>
      <c r="C128" s="7">
        <v>7.0000000000000007E-2</v>
      </c>
      <c r="D128" s="4">
        <v>5.81</v>
      </c>
      <c r="E128" s="4">
        <v>8.49</v>
      </c>
      <c r="F128" s="3">
        <v>233</v>
      </c>
      <c r="G128" s="3" t="s">
        <v>323</v>
      </c>
      <c r="H128" s="3" t="s">
        <v>48</v>
      </c>
      <c r="I128" s="3" t="s">
        <v>39</v>
      </c>
      <c r="J128" s="3" t="s">
        <v>28</v>
      </c>
      <c r="K128" s="3" t="s">
        <v>108</v>
      </c>
      <c r="L128" s="3" t="s">
        <v>58</v>
      </c>
      <c r="M128" s="3" t="s">
        <v>324</v>
      </c>
      <c r="N128" s="3">
        <v>0.39</v>
      </c>
      <c r="O128" s="3" t="s">
        <v>32</v>
      </c>
      <c r="P128" s="3" t="s">
        <v>60</v>
      </c>
      <c r="Q128" s="3" t="s">
        <v>177</v>
      </c>
      <c r="R128" s="3" t="s">
        <v>325</v>
      </c>
      <c r="S128" s="3">
        <v>60462</v>
      </c>
      <c r="T128" s="2">
        <v>42055</v>
      </c>
      <c r="U128" s="2">
        <v>42057</v>
      </c>
      <c r="V128" s="4">
        <v>-243.23649999999998</v>
      </c>
      <c r="W128" s="3">
        <v>10</v>
      </c>
      <c r="X128" s="4">
        <v>58.8</v>
      </c>
      <c r="Y128" s="3">
        <v>90237</v>
      </c>
      <c r="Z128" s="3" t="str">
        <f>IF(V128&gt;E2084, "High","Low")</f>
        <v>Low</v>
      </c>
      <c r="AA128" s="3" t="str">
        <f>IF(OR(C128 &gt; 0.2, N128 &lt; 0.25), "High Risk", "Low Risk")</f>
        <v>Low Risk</v>
      </c>
      <c r="AB128" s="3" t="str">
        <f>IF(NOT(C128 &gt; 0), "No Discount", "Discount Applied")</f>
        <v>Discount Applied</v>
      </c>
      <c r="AC128" s="3" t="str">
        <f>IF(AND(V128 &gt; 100, OR(H128 = "Regular Air", H128 = "Express Air"), NOT(C128 &gt; 0)), "High Profit Non-Standard Shipping", "Other")</f>
        <v>Other</v>
      </c>
      <c r="AD128">
        <f>RANK(X128,$X$2:$X$1954,0)</f>
        <v>1465</v>
      </c>
    </row>
    <row r="129" spans="1:30" ht="12.75" customHeight="1" x14ac:dyDescent="0.3">
      <c r="A129" s="3">
        <v>25501</v>
      </c>
      <c r="B129" s="3" t="s">
        <v>55</v>
      </c>
      <c r="C129" s="7">
        <v>0.04</v>
      </c>
      <c r="D129" s="4">
        <v>9.65</v>
      </c>
      <c r="E129" s="4">
        <v>6.22</v>
      </c>
      <c r="F129" s="3">
        <v>233</v>
      </c>
      <c r="G129" s="3" t="s">
        <v>323</v>
      </c>
      <c r="H129" s="3" t="s">
        <v>48</v>
      </c>
      <c r="I129" s="3" t="s">
        <v>39</v>
      </c>
      <c r="J129" s="3" t="s">
        <v>40</v>
      </c>
      <c r="K129" s="3" t="s">
        <v>49</v>
      </c>
      <c r="L129" s="3" t="s">
        <v>58</v>
      </c>
      <c r="M129" s="3" t="s">
        <v>326</v>
      </c>
      <c r="N129" s="3">
        <v>0.55000000000000004</v>
      </c>
      <c r="O129" s="3" t="s">
        <v>32</v>
      </c>
      <c r="P129" s="3" t="s">
        <v>60</v>
      </c>
      <c r="Q129" s="3" t="s">
        <v>177</v>
      </c>
      <c r="R129" s="3" t="s">
        <v>325</v>
      </c>
      <c r="S129" s="3">
        <v>60462</v>
      </c>
      <c r="T129" s="2">
        <v>42055</v>
      </c>
      <c r="U129" s="2">
        <v>42056</v>
      </c>
      <c r="V129" s="4">
        <v>-53.62</v>
      </c>
      <c r="W129" s="3">
        <v>12</v>
      </c>
      <c r="X129" s="4">
        <v>120.47</v>
      </c>
      <c r="Y129" s="3">
        <v>90237</v>
      </c>
      <c r="Z129" s="3" t="str">
        <f>IF(V129&gt;E2085, "High","Low")</f>
        <v>Low</v>
      </c>
      <c r="AA129" s="3" t="str">
        <f>IF(OR(C129 &gt; 0.2, N129 &lt; 0.25), "High Risk", "Low Risk")</f>
        <v>Low Risk</v>
      </c>
      <c r="AB129" s="3" t="str">
        <f>IF(NOT(C129 &gt; 0), "No Discount", "Discount Applied")</f>
        <v>Discount Applied</v>
      </c>
      <c r="AC129" s="3" t="str">
        <f>IF(AND(V129 &gt; 100, OR(H129 = "Regular Air", H129 = "Express Air"), NOT(C129 &gt; 0)), "High Profit Non-Standard Shipping", "Other")</f>
        <v>Other</v>
      </c>
      <c r="AD129">
        <f>RANK(X129,$X$2:$X$1954,0)</f>
        <v>1165</v>
      </c>
    </row>
    <row r="130" spans="1:30" ht="12.75" customHeight="1" x14ac:dyDescent="0.3">
      <c r="A130" s="3">
        <v>23058</v>
      </c>
      <c r="B130" s="3" t="s">
        <v>46</v>
      </c>
      <c r="C130" s="7">
        <v>0.06</v>
      </c>
      <c r="D130" s="4">
        <v>279.81</v>
      </c>
      <c r="E130" s="4">
        <v>23.19</v>
      </c>
      <c r="F130" s="3">
        <v>234</v>
      </c>
      <c r="G130" s="3" t="s">
        <v>327</v>
      </c>
      <c r="H130" s="3" t="s">
        <v>38</v>
      </c>
      <c r="I130" s="3" t="s">
        <v>39</v>
      </c>
      <c r="J130" s="3" t="s">
        <v>28</v>
      </c>
      <c r="K130" s="3" t="s">
        <v>256</v>
      </c>
      <c r="L130" s="3" t="s">
        <v>42</v>
      </c>
      <c r="M130" s="3" t="s">
        <v>328</v>
      </c>
      <c r="N130" s="3">
        <v>0.59</v>
      </c>
      <c r="O130" s="3" t="s">
        <v>32</v>
      </c>
      <c r="P130" s="3" t="s">
        <v>60</v>
      </c>
      <c r="Q130" s="3" t="s">
        <v>329</v>
      </c>
      <c r="R130" s="3" t="s">
        <v>330</v>
      </c>
      <c r="S130" s="3">
        <v>50208</v>
      </c>
      <c r="T130" s="2">
        <v>42040</v>
      </c>
      <c r="U130" s="2">
        <v>42041</v>
      </c>
      <c r="V130" s="4">
        <v>1103.9723999999999</v>
      </c>
      <c r="W130" s="3">
        <v>6</v>
      </c>
      <c r="X130" s="4">
        <v>1599.96</v>
      </c>
      <c r="Y130" s="3">
        <v>90236</v>
      </c>
      <c r="Z130" s="3" t="str">
        <f>IF(V130&gt;E2086, "High","Low")</f>
        <v>High</v>
      </c>
      <c r="AA130" s="3" t="str">
        <f>IF(OR(C130 &gt; 0.2, N130 &lt; 0.25), "High Risk", "Low Risk")</f>
        <v>Low Risk</v>
      </c>
      <c r="AB130" s="3" t="str">
        <f>IF(NOT(C130 &gt; 0), "No Discount", "Discount Applied")</f>
        <v>Discount Applied</v>
      </c>
      <c r="AC130" s="3" t="str">
        <f>IF(AND(V130 &gt; 100, OR(H130 = "Regular Air", H130 = "Express Air"), NOT(C130 &gt; 0)), "High Profit Non-Standard Shipping", "Other")</f>
        <v>Other</v>
      </c>
      <c r="AD130">
        <f>RANK(X130,$X$2:$X$1954,0)</f>
        <v>299</v>
      </c>
    </row>
    <row r="131" spans="1:30" ht="12.75" customHeight="1" x14ac:dyDescent="0.3">
      <c r="A131" s="3">
        <v>25121</v>
      </c>
      <c r="B131" s="3" t="s">
        <v>24</v>
      </c>
      <c r="C131" s="7">
        <v>0.03</v>
      </c>
      <c r="D131" s="4">
        <v>28.53</v>
      </c>
      <c r="E131" s="4">
        <v>1.49</v>
      </c>
      <c r="F131" s="3">
        <v>234</v>
      </c>
      <c r="G131" s="3" t="s">
        <v>327</v>
      </c>
      <c r="H131" s="3" t="s">
        <v>48</v>
      </c>
      <c r="I131" s="3" t="s">
        <v>39</v>
      </c>
      <c r="J131" s="3" t="s">
        <v>28</v>
      </c>
      <c r="K131" s="3" t="s">
        <v>108</v>
      </c>
      <c r="L131" s="3" t="s">
        <v>58</v>
      </c>
      <c r="M131" s="3" t="s">
        <v>331</v>
      </c>
      <c r="N131" s="3">
        <v>0.38</v>
      </c>
      <c r="O131" s="3" t="s">
        <v>32</v>
      </c>
      <c r="P131" s="3" t="s">
        <v>60</v>
      </c>
      <c r="Q131" s="3" t="s">
        <v>329</v>
      </c>
      <c r="R131" s="3" t="s">
        <v>330</v>
      </c>
      <c r="S131" s="3">
        <v>50208</v>
      </c>
      <c r="T131" s="2">
        <v>42090</v>
      </c>
      <c r="U131" s="2">
        <v>42092</v>
      </c>
      <c r="V131" s="4">
        <v>136.33709999999999</v>
      </c>
      <c r="W131" s="3">
        <v>7</v>
      </c>
      <c r="X131" s="4">
        <v>197.59</v>
      </c>
      <c r="Y131" s="3">
        <v>90238</v>
      </c>
      <c r="Z131" s="3" t="str">
        <f>IF(V131&gt;E2087, "High","Low")</f>
        <v>High</v>
      </c>
      <c r="AA131" s="3" t="str">
        <f>IF(OR(C131 &gt; 0.2, N131 &lt; 0.25), "High Risk", "Low Risk")</f>
        <v>Low Risk</v>
      </c>
      <c r="AB131" s="3" t="str">
        <f>IF(NOT(C131 &gt; 0), "No Discount", "Discount Applied")</f>
        <v>Discount Applied</v>
      </c>
      <c r="AC131" s="3" t="str">
        <f>IF(AND(V131 &gt; 100, OR(H131 = "Regular Air", H131 = "Express Air"), NOT(C131 &gt; 0)), "High Profit Non-Standard Shipping", "Other")</f>
        <v>Other</v>
      </c>
      <c r="AD131">
        <f>RANK(X131,$X$2:$X$1954,0)</f>
        <v>992</v>
      </c>
    </row>
    <row r="132" spans="1:30" ht="12.75" customHeight="1" x14ac:dyDescent="0.3">
      <c r="A132" s="3">
        <v>25122</v>
      </c>
      <c r="B132" s="3" t="s">
        <v>24</v>
      </c>
      <c r="C132" s="7">
        <v>0.01</v>
      </c>
      <c r="D132" s="4">
        <v>15.28</v>
      </c>
      <c r="E132" s="4">
        <v>1.99</v>
      </c>
      <c r="F132" s="3">
        <v>234</v>
      </c>
      <c r="G132" s="3" t="s">
        <v>327</v>
      </c>
      <c r="H132" s="3" t="s">
        <v>48</v>
      </c>
      <c r="I132" s="3" t="s">
        <v>39</v>
      </c>
      <c r="J132" s="3" t="s">
        <v>76</v>
      </c>
      <c r="K132" s="3" t="s">
        <v>179</v>
      </c>
      <c r="L132" s="3" t="s">
        <v>50</v>
      </c>
      <c r="M132" s="3" t="s">
        <v>332</v>
      </c>
      <c r="N132" s="3">
        <v>0.42</v>
      </c>
      <c r="O132" s="3" t="s">
        <v>32</v>
      </c>
      <c r="P132" s="3" t="s">
        <v>60</v>
      </c>
      <c r="Q132" s="3" t="s">
        <v>329</v>
      </c>
      <c r="R132" s="3" t="s">
        <v>330</v>
      </c>
      <c r="S132" s="3">
        <v>50208</v>
      </c>
      <c r="T132" s="2">
        <v>42090</v>
      </c>
      <c r="U132" s="2">
        <v>42092</v>
      </c>
      <c r="V132" s="4">
        <v>-12.46</v>
      </c>
      <c r="W132" s="3">
        <v>2</v>
      </c>
      <c r="X132" s="4">
        <v>33.04</v>
      </c>
      <c r="Y132" s="3">
        <v>90238</v>
      </c>
      <c r="Z132" s="3" t="str">
        <f>IF(V132&gt;E2088, "High","Low")</f>
        <v>Low</v>
      </c>
      <c r="AA132" s="3" t="str">
        <f>IF(OR(C132 &gt; 0.2, N132 &lt; 0.25), "High Risk", "Low Risk")</f>
        <v>Low Risk</v>
      </c>
      <c r="AB132" s="3" t="str">
        <f>IF(NOT(C132 &gt; 0), "No Discount", "Discount Applied")</f>
        <v>Discount Applied</v>
      </c>
      <c r="AC132" s="3" t="str">
        <f>IF(AND(V132 &gt; 100, OR(H132 = "Regular Air", H132 = "Express Air"), NOT(C132 &gt; 0)), "High Profit Non-Standard Shipping", "Other")</f>
        <v>Other</v>
      </c>
      <c r="AD132">
        <f>RANK(X132,$X$2:$X$1954,0)</f>
        <v>1685</v>
      </c>
    </row>
    <row r="133" spans="1:30" ht="12.75" customHeight="1" x14ac:dyDescent="0.3">
      <c r="A133" s="3">
        <v>22044</v>
      </c>
      <c r="B133" s="3" t="s">
        <v>105</v>
      </c>
      <c r="C133" s="7">
        <v>0.06</v>
      </c>
      <c r="D133" s="4">
        <v>3.34</v>
      </c>
      <c r="E133" s="4">
        <v>7.49</v>
      </c>
      <c r="F133" s="3">
        <v>234</v>
      </c>
      <c r="G133" s="3" t="s">
        <v>327</v>
      </c>
      <c r="H133" s="3" t="s">
        <v>26</v>
      </c>
      <c r="I133" s="3" t="s">
        <v>39</v>
      </c>
      <c r="J133" s="3" t="s">
        <v>28</v>
      </c>
      <c r="K133" s="3" t="s">
        <v>29</v>
      </c>
      <c r="L133" s="3" t="s">
        <v>30</v>
      </c>
      <c r="M133" s="3" t="s">
        <v>333</v>
      </c>
      <c r="N133" s="3">
        <v>0.54</v>
      </c>
      <c r="O133" s="3" t="s">
        <v>32</v>
      </c>
      <c r="P133" s="3" t="s">
        <v>60</v>
      </c>
      <c r="Q133" s="3" t="s">
        <v>329</v>
      </c>
      <c r="R133" s="3" t="s">
        <v>330</v>
      </c>
      <c r="S133" s="3">
        <v>50208</v>
      </c>
      <c r="T133" s="2">
        <v>42122</v>
      </c>
      <c r="U133" s="2">
        <v>42124</v>
      </c>
      <c r="V133" s="4">
        <v>-175.86</v>
      </c>
      <c r="W133" s="3">
        <v>8</v>
      </c>
      <c r="X133" s="4">
        <v>27.45</v>
      </c>
      <c r="Y133" s="3">
        <v>90239</v>
      </c>
      <c r="Z133" s="3" t="str">
        <f>IF(V133&gt;E2089, "High","Low")</f>
        <v>Low</v>
      </c>
      <c r="AA133" s="3" t="str">
        <f>IF(OR(C133 &gt; 0.2, N133 &lt; 0.25), "High Risk", "Low Risk")</f>
        <v>Low Risk</v>
      </c>
      <c r="AB133" s="3" t="str">
        <f>IF(NOT(C133 &gt; 0), "No Discount", "Discount Applied")</f>
        <v>Discount Applied</v>
      </c>
      <c r="AC133" s="3" t="str">
        <f>IF(AND(V133 &gt; 100, OR(H133 = "Regular Air", H133 = "Express Air"), NOT(C133 &gt; 0)), "High Profit Non-Standard Shipping", "Other")</f>
        <v>Other</v>
      </c>
      <c r="AD133">
        <f>RANK(X133,$X$2:$X$1954,0)</f>
        <v>1746</v>
      </c>
    </row>
    <row r="134" spans="1:30" ht="12.75" customHeight="1" x14ac:dyDescent="0.3">
      <c r="A134" s="3">
        <v>18885</v>
      </c>
      <c r="B134" s="3" t="s">
        <v>36</v>
      </c>
      <c r="C134" s="7">
        <v>0</v>
      </c>
      <c r="D134" s="4">
        <v>442.14</v>
      </c>
      <c r="E134" s="4">
        <v>14.7</v>
      </c>
      <c r="F134" s="3">
        <v>236</v>
      </c>
      <c r="G134" s="3" t="s">
        <v>334</v>
      </c>
      <c r="H134" s="3" t="s">
        <v>38</v>
      </c>
      <c r="I134" s="3" t="s">
        <v>39</v>
      </c>
      <c r="J134" s="3" t="s">
        <v>76</v>
      </c>
      <c r="K134" s="3" t="s">
        <v>84</v>
      </c>
      <c r="L134" s="3" t="s">
        <v>42</v>
      </c>
      <c r="M134" s="3" t="s">
        <v>335</v>
      </c>
      <c r="N134" s="3">
        <v>0.56000000000000005</v>
      </c>
      <c r="O134" s="3" t="s">
        <v>32</v>
      </c>
      <c r="P134" s="3" t="s">
        <v>33</v>
      </c>
      <c r="Q134" s="3" t="s">
        <v>254</v>
      </c>
      <c r="R134" s="3" t="s">
        <v>336</v>
      </c>
      <c r="S134" s="3">
        <v>80027</v>
      </c>
      <c r="T134" s="2">
        <v>42057</v>
      </c>
      <c r="U134" s="2">
        <v>42057</v>
      </c>
      <c r="V134" s="4">
        <v>3294.8258999999994</v>
      </c>
      <c r="W134" s="3">
        <v>10</v>
      </c>
      <c r="X134" s="4">
        <v>4775.1099999999997</v>
      </c>
      <c r="Y134" s="3">
        <v>86621</v>
      </c>
      <c r="Z134" s="3" t="str">
        <f>IF(V134&gt;E2090, "High","Low")</f>
        <v>High</v>
      </c>
      <c r="AA134" s="3" t="str">
        <f>IF(OR(C134 &gt; 0.2, N134 &lt; 0.25), "High Risk", "Low Risk")</f>
        <v>Low Risk</v>
      </c>
      <c r="AB134" s="3" t="str">
        <f>IF(NOT(C134 &gt; 0), "No Discount", "Discount Applied")</f>
        <v>No Discount</v>
      </c>
      <c r="AC134" s="3" t="str">
        <f>IF(AND(V134 &gt; 100, OR(H134 = "Regular Air", H134 = "Express Air"), NOT(C134 &gt; 0)), "High Profit Non-Standard Shipping", "Other")</f>
        <v>Other</v>
      </c>
      <c r="AD134">
        <f>RANK(X134,$X$2:$X$1954,0)</f>
        <v>101</v>
      </c>
    </row>
    <row r="135" spans="1:30" ht="12.75" customHeight="1" x14ac:dyDescent="0.3">
      <c r="A135" s="3">
        <v>24327</v>
      </c>
      <c r="B135" s="3" t="s">
        <v>55</v>
      </c>
      <c r="C135" s="7">
        <v>0.1</v>
      </c>
      <c r="D135" s="4">
        <v>19.98</v>
      </c>
      <c r="E135" s="4">
        <v>5.77</v>
      </c>
      <c r="F135" s="3">
        <v>240</v>
      </c>
      <c r="G135" s="3" t="s">
        <v>337</v>
      </c>
      <c r="H135" s="3" t="s">
        <v>26</v>
      </c>
      <c r="I135" s="3" t="s">
        <v>39</v>
      </c>
      <c r="J135" s="3" t="s">
        <v>28</v>
      </c>
      <c r="K135" s="3" t="s">
        <v>92</v>
      </c>
      <c r="L135" s="3" t="s">
        <v>58</v>
      </c>
      <c r="M135" s="3" t="s">
        <v>338</v>
      </c>
      <c r="N135" s="3">
        <v>0.38</v>
      </c>
      <c r="O135" s="3" t="s">
        <v>32</v>
      </c>
      <c r="P135" s="3" t="s">
        <v>33</v>
      </c>
      <c r="Q135" s="3" t="s">
        <v>254</v>
      </c>
      <c r="R135" s="3" t="s">
        <v>339</v>
      </c>
      <c r="S135" s="3">
        <v>80817</v>
      </c>
      <c r="T135" s="2">
        <v>42114</v>
      </c>
      <c r="U135" s="2">
        <v>42114</v>
      </c>
      <c r="V135" s="4">
        <v>35.090000000000003</v>
      </c>
      <c r="W135" s="3">
        <v>3</v>
      </c>
      <c r="X135" s="4">
        <v>57.41</v>
      </c>
      <c r="Y135" s="3">
        <v>90479</v>
      </c>
      <c r="Z135" s="3" t="str">
        <f>IF(V135&gt;E2091, "High","Low")</f>
        <v>High</v>
      </c>
      <c r="AA135" s="3" t="str">
        <f>IF(OR(C135 &gt; 0.2, N135 &lt; 0.25), "High Risk", "Low Risk")</f>
        <v>Low Risk</v>
      </c>
      <c r="AB135" s="3" t="str">
        <f>IF(NOT(C135 &gt; 0), "No Discount", "Discount Applied")</f>
        <v>Discount Applied</v>
      </c>
      <c r="AC135" s="3" t="str">
        <f>IF(AND(V135 &gt; 100, OR(H135 = "Regular Air", H135 = "Express Air"), NOT(C135 &gt; 0)), "High Profit Non-Standard Shipping", "Other")</f>
        <v>Other</v>
      </c>
      <c r="AD135">
        <f>RANK(X135,$X$2:$X$1954,0)</f>
        <v>1475</v>
      </c>
    </row>
    <row r="136" spans="1:30" ht="12.75" customHeight="1" x14ac:dyDescent="0.3">
      <c r="A136" s="3">
        <v>24328</v>
      </c>
      <c r="B136" s="3" t="s">
        <v>55</v>
      </c>
      <c r="C136" s="7">
        <v>0.06</v>
      </c>
      <c r="D136" s="4">
        <v>259.70999999999998</v>
      </c>
      <c r="E136" s="4">
        <v>66.67</v>
      </c>
      <c r="F136" s="3">
        <v>241</v>
      </c>
      <c r="G136" s="3" t="s">
        <v>340</v>
      </c>
      <c r="H136" s="3" t="s">
        <v>38</v>
      </c>
      <c r="I136" s="3" t="s">
        <v>39</v>
      </c>
      <c r="J136" s="3" t="s">
        <v>40</v>
      </c>
      <c r="K136" s="3" t="s">
        <v>151</v>
      </c>
      <c r="L136" s="3" t="s">
        <v>120</v>
      </c>
      <c r="M136" s="3" t="s">
        <v>341</v>
      </c>
      <c r="N136" s="3">
        <v>0.61</v>
      </c>
      <c r="O136" s="3" t="s">
        <v>32</v>
      </c>
      <c r="P136" s="3" t="s">
        <v>33</v>
      </c>
      <c r="Q136" s="3" t="s">
        <v>254</v>
      </c>
      <c r="R136" s="3" t="s">
        <v>342</v>
      </c>
      <c r="S136" s="3">
        <v>81503</v>
      </c>
      <c r="T136" s="2">
        <v>42114</v>
      </c>
      <c r="U136" s="2">
        <v>42115</v>
      </c>
      <c r="V136" s="4">
        <v>785.63</v>
      </c>
      <c r="W136" s="3">
        <v>11</v>
      </c>
      <c r="X136" s="4">
        <v>2809.87</v>
      </c>
      <c r="Y136" s="3">
        <v>90479</v>
      </c>
      <c r="Z136" s="3" t="str">
        <f>IF(V136&gt;E2092, "High","Low")</f>
        <v>High</v>
      </c>
      <c r="AA136" s="3" t="str">
        <f>IF(OR(C136 &gt; 0.2, N136 &lt; 0.25), "High Risk", "Low Risk")</f>
        <v>Low Risk</v>
      </c>
      <c r="AB136" s="3" t="str">
        <f>IF(NOT(C136 &gt; 0), "No Discount", "Discount Applied")</f>
        <v>Discount Applied</v>
      </c>
      <c r="AC136" s="3" t="str">
        <f>IF(AND(V136 &gt; 100, OR(H136 = "Regular Air", H136 = "Express Air"), NOT(C136 &gt; 0)), "High Profit Non-Standard Shipping", "Other")</f>
        <v>Other</v>
      </c>
      <c r="AD136">
        <f>RANK(X136,$X$2:$X$1954,0)</f>
        <v>167</v>
      </c>
    </row>
    <row r="137" spans="1:30" ht="12.75" customHeight="1" x14ac:dyDescent="0.3">
      <c r="A137" s="3">
        <v>25264</v>
      </c>
      <c r="B137" s="3" t="s">
        <v>105</v>
      </c>
      <c r="C137" s="7">
        <v>0.01</v>
      </c>
      <c r="D137" s="4">
        <v>5.94</v>
      </c>
      <c r="E137" s="4">
        <v>9.92</v>
      </c>
      <c r="F137" s="3">
        <v>241</v>
      </c>
      <c r="G137" s="3" t="s">
        <v>340</v>
      </c>
      <c r="H137" s="3" t="s">
        <v>48</v>
      </c>
      <c r="I137" s="3" t="s">
        <v>39</v>
      </c>
      <c r="J137" s="3" t="s">
        <v>28</v>
      </c>
      <c r="K137" s="3" t="s">
        <v>108</v>
      </c>
      <c r="L137" s="3" t="s">
        <v>58</v>
      </c>
      <c r="M137" s="3" t="s">
        <v>343</v>
      </c>
      <c r="N137" s="3">
        <v>0.38</v>
      </c>
      <c r="O137" s="3" t="s">
        <v>32</v>
      </c>
      <c r="P137" s="3" t="s">
        <v>33</v>
      </c>
      <c r="Q137" s="3" t="s">
        <v>254</v>
      </c>
      <c r="R137" s="3" t="s">
        <v>342</v>
      </c>
      <c r="S137" s="3">
        <v>81503</v>
      </c>
      <c r="T137" s="2">
        <v>42150</v>
      </c>
      <c r="U137" s="2">
        <v>42157</v>
      </c>
      <c r="V137" s="4">
        <v>-256.51900000000001</v>
      </c>
      <c r="W137" s="3">
        <v>13</v>
      </c>
      <c r="X137" s="4">
        <v>79.930000000000007</v>
      </c>
      <c r="Y137" s="3">
        <v>90480</v>
      </c>
      <c r="Z137" s="3" t="str">
        <f>IF(V137&gt;E2093, "High","Low")</f>
        <v>Low</v>
      </c>
      <c r="AA137" s="3" t="str">
        <f>IF(OR(C137 &gt; 0.2, N137 &lt; 0.25), "High Risk", "Low Risk")</f>
        <v>Low Risk</v>
      </c>
      <c r="AB137" s="3" t="str">
        <f>IF(NOT(C137 &gt; 0), "No Discount", "Discount Applied")</f>
        <v>Discount Applied</v>
      </c>
      <c r="AC137" s="3" t="str">
        <f>IF(AND(V137 &gt; 100, OR(H137 = "Regular Air", H137 = "Express Air"), NOT(C137 &gt; 0)), "High Profit Non-Standard Shipping", "Other")</f>
        <v>Other</v>
      </c>
      <c r="AD137">
        <f>RANK(X137,$X$2:$X$1954,0)</f>
        <v>1336</v>
      </c>
    </row>
    <row r="138" spans="1:30" ht="12.75" customHeight="1" x14ac:dyDescent="0.3">
      <c r="A138" s="3">
        <v>25265</v>
      </c>
      <c r="B138" s="3" t="s">
        <v>105</v>
      </c>
      <c r="C138" s="7">
        <v>0.02</v>
      </c>
      <c r="D138" s="4">
        <v>125.99</v>
      </c>
      <c r="E138" s="4">
        <v>3</v>
      </c>
      <c r="F138" s="3">
        <v>241</v>
      </c>
      <c r="G138" s="3" t="s">
        <v>340</v>
      </c>
      <c r="H138" s="3" t="s">
        <v>48</v>
      </c>
      <c r="I138" s="3" t="s">
        <v>39</v>
      </c>
      <c r="J138" s="3" t="s">
        <v>76</v>
      </c>
      <c r="K138" s="3" t="s">
        <v>77</v>
      </c>
      <c r="L138" s="3" t="s">
        <v>58</v>
      </c>
      <c r="M138" s="3" t="s">
        <v>344</v>
      </c>
      <c r="N138" s="3">
        <v>0.59</v>
      </c>
      <c r="O138" s="3" t="s">
        <v>32</v>
      </c>
      <c r="P138" s="3" t="s">
        <v>33</v>
      </c>
      <c r="Q138" s="3" t="s">
        <v>254</v>
      </c>
      <c r="R138" s="3" t="s">
        <v>342</v>
      </c>
      <c r="S138" s="3">
        <v>81503</v>
      </c>
      <c r="T138" s="2">
        <v>42150</v>
      </c>
      <c r="U138" s="2">
        <v>42150</v>
      </c>
      <c r="V138" s="4">
        <v>398.358</v>
      </c>
      <c r="W138" s="3">
        <v>8</v>
      </c>
      <c r="X138" s="4">
        <v>873.18</v>
      </c>
      <c r="Y138" s="3">
        <v>90480</v>
      </c>
      <c r="Z138" s="3" t="str">
        <f>IF(V138&gt;E2094, "High","Low")</f>
        <v>High</v>
      </c>
      <c r="AA138" s="3" t="str">
        <f>IF(OR(C138 &gt; 0.2, N138 &lt; 0.25), "High Risk", "Low Risk")</f>
        <v>Low Risk</v>
      </c>
      <c r="AB138" s="3" t="str">
        <f>IF(NOT(C138 &gt; 0), "No Discount", "Discount Applied")</f>
        <v>Discount Applied</v>
      </c>
      <c r="AC138" s="3" t="str">
        <f>IF(AND(V138 &gt; 100, OR(H138 = "Regular Air", H138 = "Express Air"), NOT(C138 &gt; 0)), "High Profit Non-Standard Shipping", "Other")</f>
        <v>Other</v>
      </c>
      <c r="AD138">
        <f>RANK(X138,$X$2:$X$1954,0)</f>
        <v>466</v>
      </c>
    </row>
    <row r="139" spans="1:30" ht="12.75" customHeight="1" x14ac:dyDescent="0.3">
      <c r="A139" s="3">
        <v>18849</v>
      </c>
      <c r="B139" s="3" t="s">
        <v>55</v>
      </c>
      <c r="C139" s="7">
        <v>0.02</v>
      </c>
      <c r="D139" s="4">
        <v>146.05000000000001</v>
      </c>
      <c r="E139" s="4">
        <v>80.2</v>
      </c>
      <c r="F139" s="3">
        <v>247</v>
      </c>
      <c r="G139" s="3" t="s">
        <v>345</v>
      </c>
      <c r="H139" s="3" t="s">
        <v>38</v>
      </c>
      <c r="I139" s="3" t="s">
        <v>39</v>
      </c>
      <c r="J139" s="3" t="s">
        <v>40</v>
      </c>
      <c r="K139" s="3" t="s">
        <v>151</v>
      </c>
      <c r="L139" s="3" t="s">
        <v>120</v>
      </c>
      <c r="M139" s="3" t="s">
        <v>346</v>
      </c>
      <c r="N139" s="3">
        <v>0.71</v>
      </c>
      <c r="O139" s="3" t="s">
        <v>32</v>
      </c>
      <c r="P139" s="3" t="s">
        <v>135</v>
      </c>
      <c r="Q139" s="3" t="s">
        <v>243</v>
      </c>
      <c r="R139" s="3" t="s">
        <v>347</v>
      </c>
      <c r="S139" s="3">
        <v>37804</v>
      </c>
      <c r="T139" s="2">
        <v>42058</v>
      </c>
      <c r="U139" s="2">
        <v>42058</v>
      </c>
      <c r="V139" s="4">
        <v>-101.19200000000001</v>
      </c>
      <c r="W139" s="3">
        <v>5</v>
      </c>
      <c r="X139" s="4">
        <v>798.69</v>
      </c>
      <c r="Y139" s="3">
        <v>89139</v>
      </c>
      <c r="Z139" s="3" t="str">
        <f>IF(V139&gt;E2095, "High","Low")</f>
        <v>Low</v>
      </c>
      <c r="AA139" s="3" t="str">
        <f>IF(OR(C139 &gt; 0.2, N139 &lt; 0.25), "High Risk", "Low Risk")</f>
        <v>Low Risk</v>
      </c>
      <c r="AB139" s="3" t="str">
        <f>IF(NOT(C139 &gt; 0), "No Discount", "Discount Applied")</f>
        <v>Discount Applied</v>
      </c>
      <c r="AC139" s="3" t="str">
        <f>IF(AND(V139 &gt; 100, OR(H139 = "Regular Air", H139 = "Express Air"), NOT(C139 &gt; 0)), "High Profit Non-Standard Shipping", "Other")</f>
        <v>Other</v>
      </c>
      <c r="AD139">
        <f>RANK(X139,$X$2:$X$1954,0)</f>
        <v>492</v>
      </c>
    </row>
    <row r="140" spans="1:30" ht="12.75" customHeight="1" x14ac:dyDescent="0.3">
      <c r="A140" s="3">
        <v>18850</v>
      </c>
      <c r="B140" s="3" t="s">
        <v>55</v>
      </c>
      <c r="C140" s="7">
        <v>0.06</v>
      </c>
      <c r="D140" s="4">
        <v>65.989999999999995</v>
      </c>
      <c r="E140" s="4">
        <v>5.92</v>
      </c>
      <c r="F140" s="3">
        <v>247</v>
      </c>
      <c r="G140" s="3" t="s">
        <v>345</v>
      </c>
      <c r="H140" s="3" t="s">
        <v>48</v>
      </c>
      <c r="I140" s="3" t="s">
        <v>39</v>
      </c>
      <c r="J140" s="3" t="s">
        <v>76</v>
      </c>
      <c r="K140" s="3" t="s">
        <v>77</v>
      </c>
      <c r="L140" s="3" t="s">
        <v>58</v>
      </c>
      <c r="M140" s="3" t="s">
        <v>314</v>
      </c>
      <c r="N140" s="3">
        <v>0.55000000000000004</v>
      </c>
      <c r="O140" s="3" t="s">
        <v>32</v>
      </c>
      <c r="P140" s="3" t="s">
        <v>135</v>
      </c>
      <c r="Q140" s="3" t="s">
        <v>243</v>
      </c>
      <c r="R140" s="3" t="s">
        <v>347</v>
      </c>
      <c r="S140" s="3">
        <v>37804</v>
      </c>
      <c r="T140" s="2">
        <v>42058</v>
      </c>
      <c r="U140" s="2">
        <v>42059</v>
      </c>
      <c r="V140" s="4">
        <v>-3.3320000000000336</v>
      </c>
      <c r="W140" s="3">
        <v>14</v>
      </c>
      <c r="X140" s="4">
        <v>792.11</v>
      </c>
      <c r="Y140" s="3">
        <v>89139</v>
      </c>
      <c r="Z140" s="3" t="str">
        <f>IF(V140&gt;E2096, "High","Low")</f>
        <v>Low</v>
      </c>
      <c r="AA140" s="3" t="str">
        <f>IF(OR(C140 &gt; 0.2, N140 &lt; 0.25), "High Risk", "Low Risk")</f>
        <v>Low Risk</v>
      </c>
      <c r="AB140" s="3" t="str">
        <f>IF(NOT(C140 &gt; 0), "No Discount", "Discount Applied")</f>
        <v>Discount Applied</v>
      </c>
      <c r="AC140" s="3" t="str">
        <f>IF(AND(V140 &gt; 100, OR(H140 = "Regular Air", H140 = "Express Air"), NOT(C140 &gt; 0)), "High Profit Non-Standard Shipping", "Other")</f>
        <v>Other</v>
      </c>
      <c r="AD140">
        <f>RANK(X140,$X$2:$X$1954,0)</f>
        <v>494</v>
      </c>
    </row>
    <row r="141" spans="1:30" ht="12.75" customHeight="1" x14ac:dyDescent="0.3">
      <c r="A141" s="3">
        <v>18842</v>
      </c>
      <c r="B141" s="3" t="s">
        <v>55</v>
      </c>
      <c r="C141" s="7">
        <v>0.09</v>
      </c>
      <c r="D141" s="4">
        <v>2.88</v>
      </c>
      <c r="E141" s="4">
        <v>0.99</v>
      </c>
      <c r="F141" s="3">
        <v>247</v>
      </c>
      <c r="G141" s="3" t="s">
        <v>345</v>
      </c>
      <c r="H141" s="3" t="s">
        <v>48</v>
      </c>
      <c r="I141" s="3" t="s">
        <v>39</v>
      </c>
      <c r="J141" s="3" t="s">
        <v>28</v>
      </c>
      <c r="K141" s="3" t="s">
        <v>133</v>
      </c>
      <c r="L141" s="3" t="s">
        <v>58</v>
      </c>
      <c r="M141" s="3" t="s">
        <v>348</v>
      </c>
      <c r="N141" s="3">
        <v>0.36</v>
      </c>
      <c r="O141" s="3" t="s">
        <v>32</v>
      </c>
      <c r="P141" s="3" t="s">
        <v>135</v>
      </c>
      <c r="Q141" s="3" t="s">
        <v>243</v>
      </c>
      <c r="R141" s="3" t="s">
        <v>347</v>
      </c>
      <c r="S141" s="3">
        <v>37804</v>
      </c>
      <c r="T141" s="2">
        <v>42084</v>
      </c>
      <c r="U141" s="2">
        <v>42086</v>
      </c>
      <c r="V141" s="4">
        <v>-145.08199999999999</v>
      </c>
      <c r="W141" s="3">
        <v>10</v>
      </c>
      <c r="X141" s="4">
        <v>28.73</v>
      </c>
      <c r="Y141" s="3">
        <v>89140</v>
      </c>
      <c r="Z141" s="3" t="str">
        <f>IF(V141&gt;E2097, "High","Low")</f>
        <v>Low</v>
      </c>
      <c r="AA141" s="3" t="str">
        <f>IF(OR(C141 &gt; 0.2, N141 &lt; 0.25), "High Risk", "Low Risk")</f>
        <v>Low Risk</v>
      </c>
      <c r="AB141" s="3" t="str">
        <f>IF(NOT(C141 &gt; 0), "No Discount", "Discount Applied")</f>
        <v>Discount Applied</v>
      </c>
      <c r="AC141" s="3" t="str">
        <f>IF(AND(V141 &gt; 100, OR(H141 = "Regular Air", H141 = "Express Air"), NOT(C141 &gt; 0)), "High Profit Non-Standard Shipping", "Other")</f>
        <v>Other</v>
      </c>
      <c r="AD141">
        <f>RANK(X141,$X$2:$X$1954,0)</f>
        <v>1727</v>
      </c>
    </row>
    <row r="142" spans="1:30" ht="12.75" customHeight="1" x14ac:dyDescent="0.3">
      <c r="A142" s="3">
        <v>18773</v>
      </c>
      <c r="B142" s="3" t="s">
        <v>46</v>
      </c>
      <c r="C142" s="7">
        <v>0.02</v>
      </c>
      <c r="D142" s="4">
        <v>2.58</v>
      </c>
      <c r="E142" s="4">
        <v>1.3</v>
      </c>
      <c r="F142" s="3">
        <v>250</v>
      </c>
      <c r="G142" s="3" t="s">
        <v>349</v>
      </c>
      <c r="H142" s="3" t="s">
        <v>26</v>
      </c>
      <c r="I142" s="3" t="s">
        <v>39</v>
      </c>
      <c r="J142" s="3" t="s">
        <v>28</v>
      </c>
      <c r="K142" s="3" t="s">
        <v>29</v>
      </c>
      <c r="L142" s="3" t="s">
        <v>30</v>
      </c>
      <c r="M142" s="3" t="s">
        <v>350</v>
      </c>
      <c r="N142" s="3">
        <v>0.59</v>
      </c>
      <c r="O142" s="3" t="s">
        <v>32</v>
      </c>
      <c r="P142" s="3" t="s">
        <v>60</v>
      </c>
      <c r="Q142" s="3" t="s">
        <v>61</v>
      </c>
      <c r="R142" s="3" t="s">
        <v>351</v>
      </c>
      <c r="S142" s="3">
        <v>55423</v>
      </c>
      <c r="T142" s="2">
        <v>42152</v>
      </c>
      <c r="U142" s="2">
        <v>42153</v>
      </c>
      <c r="V142" s="4">
        <v>1.1080000000000014</v>
      </c>
      <c r="W142" s="3">
        <v>39</v>
      </c>
      <c r="X142" s="4">
        <v>109.74</v>
      </c>
      <c r="Y142" s="3">
        <v>87214</v>
      </c>
      <c r="Z142" s="3" t="str">
        <f>IF(V142&gt;E2098, "High","Low")</f>
        <v>High</v>
      </c>
      <c r="AA142" s="3" t="str">
        <f>IF(OR(C142 &gt; 0.2, N142 &lt; 0.25), "High Risk", "Low Risk")</f>
        <v>Low Risk</v>
      </c>
      <c r="AB142" s="3" t="str">
        <f>IF(NOT(C142 &gt; 0), "No Discount", "Discount Applied")</f>
        <v>Discount Applied</v>
      </c>
      <c r="AC142" s="3" t="str">
        <f>IF(AND(V142 &gt; 100, OR(H142 = "Regular Air", H142 = "Express Air"), NOT(C142 &gt; 0)), "High Profit Non-Standard Shipping", "Other")</f>
        <v>Other</v>
      </c>
      <c r="AD142">
        <f>RANK(X142,$X$2:$X$1954,0)</f>
        <v>1204</v>
      </c>
    </row>
    <row r="143" spans="1:30" ht="12.75" customHeight="1" x14ac:dyDescent="0.3">
      <c r="A143" s="3">
        <v>18774</v>
      </c>
      <c r="B143" s="3" t="s">
        <v>46</v>
      </c>
      <c r="C143" s="7">
        <v>0.02</v>
      </c>
      <c r="D143" s="4">
        <v>65.989999999999995</v>
      </c>
      <c r="E143" s="4">
        <v>3.9</v>
      </c>
      <c r="F143" s="3">
        <v>250</v>
      </c>
      <c r="G143" s="3" t="s">
        <v>349</v>
      </c>
      <c r="H143" s="3" t="s">
        <v>48</v>
      </c>
      <c r="I143" s="3" t="s">
        <v>39</v>
      </c>
      <c r="J143" s="3" t="s">
        <v>76</v>
      </c>
      <c r="K143" s="3" t="s">
        <v>77</v>
      </c>
      <c r="L143" s="3" t="s">
        <v>58</v>
      </c>
      <c r="M143" s="3" t="s">
        <v>352</v>
      </c>
      <c r="N143" s="3">
        <v>0.55000000000000004</v>
      </c>
      <c r="O143" s="3" t="s">
        <v>32</v>
      </c>
      <c r="P143" s="3" t="s">
        <v>60</v>
      </c>
      <c r="Q143" s="3" t="s">
        <v>61</v>
      </c>
      <c r="R143" s="3" t="s">
        <v>351</v>
      </c>
      <c r="S143" s="3">
        <v>55423</v>
      </c>
      <c r="T143" s="2">
        <v>42152</v>
      </c>
      <c r="U143" s="2">
        <v>42153</v>
      </c>
      <c r="V143" s="4">
        <v>1061.3790000000001</v>
      </c>
      <c r="W143" s="3">
        <v>27</v>
      </c>
      <c r="X143" s="4">
        <v>1543.55</v>
      </c>
      <c r="Y143" s="3">
        <v>87214</v>
      </c>
      <c r="Z143" s="3" t="str">
        <f>IF(V143&gt;E2099, "High","Low")</f>
        <v>High</v>
      </c>
      <c r="AA143" s="3" t="str">
        <f>IF(OR(C143 &gt; 0.2, N143 &lt; 0.25), "High Risk", "Low Risk")</f>
        <v>Low Risk</v>
      </c>
      <c r="AB143" s="3" t="str">
        <f>IF(NOT(C143 &gt; 0), "No Discount", "Discount Applied")</f>
        <v>Discount Applied</v>
      </c>
      <c r="AC143" s="3" t="str">
        <f>IF(AND(V143 &gt; 100, OR(H143 = "Regular Air", H143 = "Express Air"), NOT(C143 &gt; 0)), "High Profit Non-Standard Shipping", "Other")</f>
        <v>Other</v>
      </c>
      <c r="AD143">
        <f>RANK(X143,$X$2:$X$1954,0)</f>
        <v>306</v>
      </c>
    </row>
    <row r="144" spans="1:30" ht="12.75" customHeight="1" x14ac:dyDescent="0.3">
      <c r="A144" s="3">
        <v>18801</v>
      </c>
      <c r="B144" s="3" t="s">
        <v>55</v>
      </c>
      <c r="C144" s="7">
        <v>0.1</v>
      </c>
      <c r="D144" s="4">
        <v>280.98</v>
      </c>
      <c r="E144" s="4">
        <v>35.67</v>
      </c>
      <c r="F144" s="3">
        <v>254</v>
      </c>
      <c r="G144" s="3" t="s">
        <v>353</v>
      </c>
      <c r="H144" s="3" t="s">
        <v>38</v>
      </c>
      <c r="I144" s="3" t="s">
        <v>39</v>
      </c>
      <c r="J144" s="3" t="s">
        <v>40</v>
      </c>
      <c r="K144" s="3" t="s">
        <v>151</v>
      </c>
      <c r="L144" s="3" t="s">
        <v>120</v>
      </c>
      <c r="M144" s="3" t="s">
        <v>354</v>
      </c>
      <c r="N144" s="3">
        <v>0.66</v>
      </c>
      <c r="O144" s="3" t="s">
        <v>32</v>
      </c>
      <c r="P144" s="3" t="s">
        <v>33</v>
      </c>
      <c r="Q144" s="3" t="s">
        <v>254</v>
      </c>
      <c r="R144" s="3" t="s">
        <v>355</v>
      </c>
      <c r="S144" s="3">
        <v>80126</v>
      </c>
      <c r="T144" s="2">
        <v>42165</v>
      </c>
      <c r="U144" s="2">
        <v>42166</v>
      </c>
      <c r="V144" s="4">
        <v>-53.744999999999997</v>
      </c>
      <c r="W144" s="3">
        <v>5</v>
      </c>
      <c r="X144" s="4">
        <v>1332.82</v>
      </c>
      <c r="Y144" s="3">
        <v>86268</v>
      </c>
      <c r="Z144" s="3" t="str">
        <f>IF(V144&gt;E2100, "High","Low")</f>
        <v>Low</v>
      </c>
      <c r="AA144" s="3" t="str">
        <f>IF(OR(C144 &gt; 0.2, N144 &lt; 0.25), "High Risk", "Low Risk")</f>
        <v>Low Risk</v>
      </c>
      <c r="AB144" s="3" t="str">
        <f>IF(NOT(C144 &gt; 0), "No Discount", "Discount Applied")</f>
        <v>Discount Applied</v>
      </c>
      <c r="AC144" s="3" t="str">
        <f>IF(AND(V144 &gt; 100, OR(H144 = "Regular Air", H144 = "Express Air"), NOT(C144 &gt; 0)), "High Profit Non-Standard Shipping", "Other")</f>
        <v>Other</v>
      </c>
      <c r="AD144">
        <f>RANK(X144,$X$2:$X$1954,0)</f>
        <v>346</v>
      </c>
    </row>
    <row r="145" spans="1:30" ht="12.75" customHeight="1" x14ac:dyDescent="0.3">
      <c r="A145" s="3">
        <v>20577</v>
      </c>
      <c r="B145" s="3" t="s">
        <v>46</v>
      </c>
      <c r="C145" s="7">
        <v>0.03</v>
      </c>
      <c r="D145" s="4">
        <v>8.34</v>
      </c>
      <c r="E145" s="4">
        <v>2.64</v>
      </c>
      <c r="F145" s="3">
        <v>256</v>
      </c>
      <c r="G145" s="3" t="s">
        <v>356</v>
      </c>
      <c r="H145" s="3" t="s">
        <v>48</v>
      </c>
      <c r="I145" s="3" t="s">
        <v>39</v>
      </c>
      <c r="J145" s="3" t="s">
        <v>28</v>
      </c>
      <c r="K145" s="3" t="s">
        <v>173</v>
      </c>
      <c r="L145" s="3" t="s">
        <v>50</v>
      </c>
      <c r="M145" s="3" t="s">
        <v>357</v>
      </c>
      <c r="N145" s="3">
        <v>0.59</v>
      </c>
      <c r="O145" s="3" t="s">
        <v>32</v>
      </c>
      <c r="P145" s="3" t="s">
        <v>52</v>
      </c>
      <c r="Q145" s="3" t="s">
        <v>233</v>
      </c>
      <c r="R145" s="3" t="s">
        <v>358</v>
      </c>
      <c r="S145" s="3">
        <v>17331</v>
      </c>
      <c r="T145" s="2">
        <v>42035</v>
      </c>
      <c r="U145" s="2">
        <v>42037</v>
      </c>
      <c r="V145" s="4">
        <v>0.68399999999999894</v>
      </c>
      <c r="W145" s="3">
        <v>4</v>
      </c>
      <c r="X145" s="4">
        <v>34.64</v>
      </c>
      <c r="Y145" s="3">
        <v>86267</v>
      </c>
      <c r="Z145" s="3" t="str">
        <f>IF(V145&gt;E2101, "High","Low")</f>
        <v>High</v>
      </c>
      <c r="AA145" s="3" t="str">
        <f>IF(OR(C145 &gt; 0.2, N145 &lt; 0.25), "High Risk", "Low Risk")</f>
        <v>Low Risk</v>
      </c>
      <c r="AB145" s="3" t="str">
        <f>IF(NOT(C145 &gt; 0), "No Discount", "Discount Applied")</f>
        <v>Discount Applied</v>
      </c>
      <c r="AC145" s="3" t="str">
        <f>IF(AND(V145 &gt; 100, OR(H145 = "Regular Air", H145 = "Express Air"), NOT(C145 &gt; 0)), "High Profit Non-Standard Shipping", "Other")</f>
        <v>Other</v>
      </c>
      <c r="AD145">
        <f>RANK(X145,$X$2:$X$1954,0)</f>
        <v>1670</v>
      </c>
    </row>
    <row r="146" spans="1:30" ht="12.75" customHeight="1" x14ac:dyDescent="0.3">
      <c r="A146" s="3">
        <v>24498</v>
      </c>
      <c r="B146" s="3" t="s">
        <v>55</v>
      </c>
      <c r="C146" s="7">
        <v>0.05</v>
      </c>
      <c r="D146" s="4">
        <v>17.48</v>
      </c>
      <c r="E146" s="4">
        <v>1.99</v>
      </c>
      <c r="F146" s="3">
        <v>258</v>
      </c>
      <c r="G146" s="3" t="s">
        <v>359</v>
      </c>
      <c r="H146" s="3" t="s">
        <v>48</v>
      </c>
      <c r="I146" s="3" t="s">
        <v>39</v>
      </c>
      <c r="J146" s="3" t="s">
        <v>76</v>
      </c>
      <c r="K146" s="3" t="s">
        <v>179</v>
      </c>
      <c r="L146" s="3" t="s">
        <v>50</v>
      </c>
      <c r="M146" s="3" t="s">
        <v>360</v>
      </c>
      <c r="N146" s="3">
        <v>0.45</v>
      </c>
      <c r="O146" s="3" t="s">
        <v>32</v>
      </c>
      <c r="P146" s="3" t="s">
        <v>135</v>
      </c>
      <c r="Q146" s="3" t="s">
        <v>361</v>
      </c>
      <c r="R146" s="3" t="s">
        <v>362</v>
      </c>
      <c r="S146" s="3">
        <v>33772</v>
      </c>
      <c r="T146" s="2">
        <v>42006</v>
      </c>
      <c r="U146" s="2">
        <v>42008</v>
      </c>
      <c r="V146" s="4">
        <v>-127.00800000000001</v>
      </c>
      <c r="W146" s="3">
        <v>3</v>
      </c>
      <c r="X146" s="4">
        <v>52.47</v>
      </c>
      <c r="Y146" s="3">
        <v>85858</v>
      </c>
      <c r="Z146" s="3" t="str">
        <f>IF(V146&gt;E2102, "High","Low")</f>
        <v>Low</v>
      </c>
      <c r="AA146" s="3" t="str">
        <f>IF(OR(C146 &gt; 0.2, N146 &lt; 0.25), "High Risk", "Low Risk")</f>
        <v>Low Risk</v>
      </c>
      <c r="AB146" s="3" t="str">
        <f>IF(NOT(C146 &gt; 0), "No Discount", "Discount Applied")</f>
        <v>Discount Applied</v>
      </c>
      <c r="AC146" s="3" t="str">
        <f>IF(AND(V146 &gt; 100, OR(H146 = "Regular Air", H146 = "Express Air"), NOT(C146 &gt; 0)), "High Profit Non-Standard Shipping", "Other")</f>
        <v>Other</v>
      </c>
      <c r="AD146">
        <f>RANK(X146,$X$2:$X$1954,0)</f>
        <v>1516</v>
      </c>
    </row>
    <row r="147" spans="1:30" ht="12.75" customHeight="1" x14ac:dyDescent="0.3">
      <c r="A147" s="3">
        <v>18011</v>
      </c>
      <c r="B147" s="3" t="s">
        <v>105</v>
      </c>
      <c r="C147" s="7">
        <v>0.09</v>
      </c>
      <c r="D147" s="4">
        <v>2.88</v>
      </c>
      <c r="E147" s="4">
        <v>0.7</v>
      </c>
      <c r="F147" s="3">
        <v>259</v>
      </c>
      <c r="G147" s="3" t="s">
        <v>363</v>
      </c>
      <c r="H147" s="3" t="s">
        <v>48</v>
      </c>
      <c r="I147" s="3" t="s">
        <v>39</v>
      </c>
      <c r="J147" s="3" t="s">
        <v>28</v>
      </c>
      <c r="K147" s="3" t="s">
        <v>29</v>
      </c>
      <c r="L147" s="3" t="s">
        <v>30</v>
      </c>
      <c r="M147" s="3" t="s">
        <v>364</v>
      </c>
      <c r="N147" s="3">
        <v>0.56000000000000005</v>
      </c>
      <c r="O147" s="3" t="s">
        <v>32</v>
      </c>
      <c r="P147" s="3" t="s">
        <v>33</v>
      </c>
      <c r="Q147" s="3" t="s">
        <v>365</v>
      </c>
      <c r="R147" s="3" t="s">
        <v>366</v>
      </c>
      <c r="S147" s="3">
        <v>87505</v>
      </c>
      <c r="T147" s="2">
        <v>42023</v>
      </c>
      <c r="U147" s="2">
        <v>42023</v>
      </c>
      <c r="V147" s="4">
        <v>5.7532000000000005</v>
      </c>
      <c r="W147" s="3">
        <v>10</v>
      </c>
      <c r="X147" s="4">
        <v>26.38</v>
      </c>
      <c r="Y147" s="3">
        <v>85857</v>
      </c>
      <c r="Z147" s="3" t="str">
        <f>IF(V147&gt;E2103, "High","Low")</f>
        <v>High</v>
      </c>
      <c r="AA147" s="3" t="str">
        <f>IF(OR(C147 &gt; 0.2, N147 &lt; 0.25), "High Risk", "Low Risk")</f>
        <v>Low Risk</v>
      </c>
      <c r="AB147" s="3" t="str">
        <f>IF(NOT(C147 &gt; 0), "No Discount", "Discount Applied")</f>
        <v>Discount Applied</v>
      </c>
      <c r="AC147" s="3" t="str">
        <f>IF(AND(V147 &gt; 100, OR(H147 = "Regular Air", H147 = "Express Air"), NOT(C147 &gt; 0)), "High Profit Non-Standard Shipping", "Other")</f>
        <v>Other</v>
      </c>
      <c r="AD147">
        <f>RANK(X147,$X$2:$X$1954,0)</f>
        <v>1753</v>
      </c>
    </row>
    <row r="148" spans="1:30" ht="12.75" customHeight="1" x14ac:dyDescent="0.3">
      <c r="A148" s="3">
        <v>22370</v>
      </c>
      <c r="B148" s="3" t="s">
        <v>24</v>
      </c>
      <c r="C148" s="7">
        <v>0.05</v>
      </c>
      <c r="D148" s="4">
        <v>31.76</v>
      </c>
      <c r="E148" s="4">
        <v>45.51</v>
      </c>
      <c r="F148" s="3">
        <v>263</v>
      </c>
      <c r="G148" s="3" t="s">
        <v>367</v>
      </c>
      <c r="H148" s="3" t="s">
        <v>38</v>
      </c>
      <c r="I148" s="3" t="s">
        <v>39</v>
      </c>
      <c r="J148" s="3" t="s">
        <v>40</v>
      </c>
      <c r="K148" s="3" t="s">
        <v>151</v>
      </c>
      <c r="L148" s="3" t="s">
        <v>120</v>
      </c>
      <c r="M148" s="3" t="s">
        <v>368</v>
      </c>
      <c r="N148" s="3">
        <v>0.65</v>
      </c>
      <c r="O148" s="3" t="s">
        <v>32</v>
      </c>
      <c r="P148" s="3" t="s">
        <v>52</v>
      </c>
      <c r="Q148" s="3" t="s">
        <v>153</v>
      </c>
      <c r="R148" s="3" t="s">
        <v>369</v>
      </c>
      <c r="S148" s="3">
        <v>44106</v>
      </c>
      <c r="T148" s="2">
        <v>42025</v>
      </c>
      <c r="U148" s="2">
        <v>42027</v>
      </c>
      <c r="V148" s="4">
        <v>-2177.9860960000001</v>
      </c>
      <c r="W148" s="3">
        <v>9</v>
      </c>
      <c r="X148" s="4">
        <v>304.33999999999997</v>
      </c>
      <c r="Y148" s="3">
        <v>86297</v>
      </c>
      <c r="Z148" s="3" t="str">
        <f>IF(V148&gt;E2104, "High","Low")</f>
        <v>Low</v>
      </c>
      <c r="AA148" s="3" t="str">
        <f>IF(OR(C148 &gt; 0.2, N148 &lt; 0.25), "High Risk", "Low Risk")</f>
        <v>Low Risk</v>
      </c>
      <c r="AB148" s="3" t="str">
        <f>IF(NOT(C148 &gt; 0), "No Discount", "Discount Applied")</f>
        <v>Discount Applied</v>
      </c>
      <c r="AC148" s="3" t="str">
        <f>IF(AND(V148 &gt; 100, OR(H148 = "Regular Air", H148 = "Express Air"), NOT(C148 &gt; 0)), "High Profit Non-Standard Shipping", "Other")</f>
        <v>Other</v>
      </c>
      <c r="AD148">
        <f>RANK(X148,$X$2:$X$1954,0)</f>
        <v>815</v>
      </c>
    </row>
    <row r="149" spans="1:30" ht="12.75" customHeight="1" x14ac:dyDescent="0.3">
      <c r="A149" s="3">
        <v>20858</v>
      </c>
      <c r="B149" s="3" t="s">
        <v>36</v>
      </c>
      <c r="C149" s="7">
        <v>0</v>
      </c>
      <c r="D149" s="4">
        <v>73.98</v>
      </c>
      <c r="E149" s="4">
        <v>12.14</v>
      </c>
      <c r="F149" s="3">
        <v>266</v>
      </c>
      <c r="G149" s="3" t="s">
        <v>370</v>
      </c>
      <c r="H149" s="3" t="s">
        <v>26</v>
      </c>
      <c r="I149" s="3" t="s">
        <v>39</v>
      </c>
      <c r="J149" s="3" t="s">
        <v>76</v>
      </c>
      <c r="K149" s="3" t="s">
        <v>179</v>
      </c>
      <c r="L149" s="3" t="s">
        <v>58</v>
      </c>
      <c r="M149" s="3" t="s">
        <v>371</v>
      </c>
      <c r="N149" s="3">
        <v>0.67</v>
      </c>
      <c r="O149" s="3" t="s">
        <v>32</v>
      </c>
      <c r="P149" s="3" t="s">
        <v>60</v>
      </c>
      <c r="Q149" s="3" t="s">
        <v>129</v>
      </c>
      <c r="R149" s="3" t="s">
        <v>372</v>
      </c>
      <c r="S149" s="3">
        <v>78207</v>
      </c>
      <c r="T149" s="2">
        <v>42142</v>
      </c>
      <c r="U149" s="2">
        <v>42144</v>
      </c>
      <c r="V149" s="4">
        <v>326.25</v>
      </c>
      <c r="W149" s="3">
        <v>17</v>
      </c>
      <c r="X149" s="4">
        <v>1300.81</v>
      </c>
      <c r="Y149" s="3">
        <v>90593</v>
      </c>
      <c r="Z149" s="3" t="str">
        <f>IF(V149&gt;E2105, "High","Low")</f>
        <v>High</v>
      </c>
      <c r="AA149" s="3" t="str">
        <f>IF(OR(C149 &gt; 0.2, N149 &lt; 0.25), "High Risk", "Low Risk")</f>
        <v>Low Risk</v>
      </c>
      <c r="AB149" s="3" t="str">
        <f>IF(NOT(C149 &gt; 0), "No Discount", "Discount Applied")</f>
        <v>No Discount</v>
      </c>
      <c r="AC149" s="3" t="str">
        <f>IF(AND(V149 &gt; 100, OR(H149 = "Regular Air", H149 = "Express Air"), NOT(C149 &gt; 0)), "High Profit Non-Standard Shipping", "Other")</f>
        <v>High Profit Non-Standard Shipping</v>
      </c>
      <c r="AD149">
        <f>RANK(X149,$X$2:$X$1954,0)</f>
        <v>350</v>
      </c>
    </row>
    <row r="150" spans="1:30" ht="12.75" customHeight="1" x14ac:dyDescent="0.3">
      <c r="A150" s="3">
        <v>19823</v>
      </c>
      <c r="B150" s="3" t="s">
        <v>55</v>
      </c>
      <c r="C150" s="7">
        <v>0.08</v>
      </c>
      <c r="D150" s="4">
        <v>6.48</v>
      </c>
      <c r="E150" s="4">
        <v>7.03</v>
      </c>
      <c r="F150" s="3">
        <v>266</v>
      </c>
      <c r="G150" s="3" t="s">
        <v>370</v>
      </c>
      <c r="H150" s="3" t="s">
        <v>48</v>
      </c>
      <c r="I150" s="3" t="s">
        <v>39</v>
      </c>
      <c r="J150" s="3" t="s">
        <v>28</v>
      </c>
      <c r="K150" s="3" t="s">
        <v>92</v>
      </c>
      <c r="L150" s="3" t="s">
        <v>58</v>
      </c>
      <c r="M150" s="3" t="s">
        <v>373</v>
      </c>
      <c r="N150" s="3">
        <v>0.37</v>
      </c>
      <c r="O150" s="3" t="s">
        <v>32</v>
      </c>
      <c r="P150" s="3" t="s">
        <v>60</v>
      </c>
      <c r="Q150" s="3" t="s">
        <v>129</v>
      </c>
      <c r="R150" s="3" t="s">
        <v>372</v>
      </c>
      <c r="S150" s="3">
        <v>78207</v>
      </c>
      <c r="T150" s="2">
        <v>42139</v>
      </c>
      <c r="U150" s="2">
        <v>42140</v>
      </c>
      <c r="V150" s="4">
        <v>8.9320000000000093</v>
      </c>
      <c r="W150" s="3">
        <v>10</v>
      </c>
      <c r="X150" s="4">
        <v>67.86</v>
      </c>
      <c r="Y150" s="3">
        <v>90594</v>
      </c>
      <c r="Z150" s="3" t="str">
        <f>IF(V150&gt;E2106, "High","Low")</f>
        <v>High</v>
      </c>
      <c r="AA150" s="3" t="str">
        <f>IF(OR(C150 &gt; 0.2, N150 &lt; 0.25), "High Risk", "Low Risk")</f>
        <v>Low Risk</v>
      </c>
      <c r="AB150" s="3" t="str">
        <f>IF(NOT(C150 &gt; 0), "No Discount", "Discount Applied")</f>
        <v>Discount Applied</v>
      </c>
      <c r="AC150" s="3" t="str">
        <f>IF(AND(V150 &gt; 100, OR(H150 = "Regular Air", H150 = "Express Air"), NOT(C150 &gt; 0)), "High Profit Non-Standard Shipping", "Other")</f>
        <v>Other</v>
      </c>
      <c r="AD150">
        <f>RANK(X150,$X$2:$X$1954,0)</f>
        <v>1404</v>
      </c>
    </row>
    <row r="151" spans="1:30" ht="12.75" customHeight="1" x14ac:dyDescent="0.3">
      <c r="A151" s="3">
        <v>19824</v>
      </c>
      <c r="B151" s="3" t="s">
        <v>55</v>
      </c>
      <c r="C151" s="7">
        <v>0.01</v>
      </c>
      <c r="D151" s="4">
        <v>20.34</v>
      </c>
      <c r="E151" s="4">
        <v>35</v>
      </c>
      <c r="F151" s="3">
        <v>266</v>
      </c>
      <c r="G151" s="3" t="s">
        <v>370</v>
      </c>
      <c r="H151" s="3" t="s">
        <v>48</v>
      </c>
      <c r="I151" s="3" t="s">
        <v>39</v>
      </c>
      <c r="J151" s="3" t="s">
        <v>28</v>
      </c>
      <c r="K151" s="3" t="s">
        <v>140</v>
      </c>
      <c r="L151" s="3" t="s">
        <v>235</v>
      </c>
      <c r="M151" s="3" t="s">
        <v>374</v>
      </c>
      <c r="N151" s="3">
        <v>0.84</v>
      </c>
      <c r="O151" s="3" t="s">
        <v>32</v>
      </c>
      <c r="P151" s="3" t="s">
        <v>60</v>
      </c>
      <c r="Q151" s="3" t="s">
        <v>129</v>
      </c>
      <c r="R151" s="3" t="s">
        <v>372</v>
      </c>
      <c r="S151" s="3">
        <v>78207</v>
      </c>
      <c r="T151" s="2">
        <v>42139</v>
      </c>
      <c r="U151" s="2">
        <v>42140</v>
      </c>
      <c r="V151" s="4">
        <v>229.63800000000015</v>
      </c>
      <c r="W151" s="3">
        <v>33</v>
      </c>
      <c r="X151" s="4">
        <v>747.28</v>
      </c>
      <c r="Y151" s="3">
        <v>90594</v>
      </c>
      <c r="Z151" s="3" t="str">
        <f>IF(V151&gt;E2107, "High","Low")</f>
        <v>High</v>
      </c>
      <c r="AA151" s="3" t="str">
        <f>IF(OR(C151 &gt; 0.2, N151 &lt; 0.25), "High Risk", "Low Risk")</f>
        <v>Low Risk</v>
      </c>
      <c r="AB151" s="3" t="str">
        <f>IF(NOT(C151 &gt; 0), "No Discount", "Discount Applied")</f>
        <v>Discount Applied</v>
      </c>
      <c r="AC151" s="3" t="str">
        <f>IF(AND(V151 &gt; 100, OR(H151 = "Regular Air", H151 = "Express Air"), NOT(C151 &gt; 0)), "High Profit Non-Standard Shipping", "Other")</f>
        <v>Other</v>
      </c>
      <c r="AD151">
        <f>RANK(X151,$X$2:$X$1954,0)</f>
        <v>507</v>
      </c>
    </row>
    <row r="152" spans="1:30" x14ac:dyDescent="0.3">
      <c r="A152" s="3">
        <v>18770</v>
      </c>
      <c r="B152" s="3" t="s">
        <v>105</v>
      </c>
      <c r="C152" s="7">
        <v>0.02</v>
      </c>
      <c r="D152" s="4">
        <v>5.58</v>
      </c>
      <c r="E152" s="4">
        <v>5.3</v>
      </c>
      <c r="F152" s="3">
        <v>268</v>
      </c>
      <c r="G152" s="3" t="s">
        <v>375</v>
      </c>
      <c r="H152" s="3" t="s">
        <v>48</v>
      </c>
      <c r="I152" s="3" t="s">
        <v>39</v>
      </c>
      <c r="J152" s="3" t="s">
        <v>28</v>
      </c>
      <c r="K152" s="3" t="s">
        <v>68</v>
      </c>
      <c r="L152" s="3" t="s">
        <v>58</v>
      </c>
      <c r="M152" s="3" t="s">
        <v>376</v>
      </c>
      <c r="N152" s="3">
        <v>0.35</v>
      </c>
      <c r="O152" s="3" t="s">
        <v>32</v>
      </c>
      <c r="P152" s="3" t="s">
        <v>33</v>
      </c>
      <c r="Q152" s="3" t="s">
        <v>377</v>
      </c>
      <c r="R152" s="3" t="s">
        <v>378</v>
      </c>
      <c r="S152" s="3">
        <v>86001</v>
      </c>
      <c r="T152" s="2">
        <v>42101</v>
      </c>
      <c r="U152" s="2">
        <v>42106</v>
      </c>
      <c r="V152" s="4">
        <v>-22.48</v>
      </c>
      <c r="W152" s="3">
        <v>3</v>
      </c>
      <c r="X152" s="4">
        <v>18.670000000000002</v>
      </c>
      <c r="Y152" s="3">
        <v>88941</v>
      </c>
      <c r="Z152" s="3" t="str">
        <f>IF(V152&gt;E2108, "High","Low")</f>
        <v>Low</v>
      </c>
      <c r="AA152" s="3" t="str">
        <f>IF(OR(C152 &gt; 0.2, N152 &lt; 0.25), "High Risk", "Low Risk")</f>
        <v>Low Risk</v>
      </c>
      <c r="AB152" s="3" t="str">
        <f>IF(NOT(C152 &gt; 0), "No Discount", "Discount Applied")</f>
        <v>Discount Applied</v>
      </c>
      <c r="AC152" s="3" t="str">
        <f>IF(AND(V152 &gt; 100, OR(H152 = "Regular Air", H152 = "Express Air"), NOT(C152 &gt; 0)), "High Profit Non-Standard Shipping", "Other")</f>
        <v>Other</v>
      </c>
      <c r="AD152">
        <f>RANK(X152,$X$2:$X$1954,0)</f>
        <v>1833</v>
      </c>
    </row>
    <row r="153" spans="1:30" x14ac:dyDescent="0.3">
      <c r="A153" s="3">
        <v>18771</v>
      </c>
      <c r="B153" s="3" t="s">
        <v>105</v>
      </c>
      <c r="C153" s="7">
        <v>0.03</v>
      </c>
      <c r="D153" s="4">
        <v>40.89</v>
      </c>
      <c r="E153" s="4">
        <v>18.98</v>
      </c>
      <c r="F153" s="3">
        <v>268</v>
      </c>
      <c r="G153" s="3" t="s">
        <v>375</v>
      </c>
      <c r="H153" s="3" t="s">
        <v>48</v>
      </c>
      <c r="I153" s="3" t="s">
        <v>39</v>
      </c>
      <c r="J153" s="3" t="s">
        <v>40</v>
      </c>
      <c r="K153" s="3" t="s">
        <v>49</v>
      </c>
      <c r="L153" s="3" t="s">
        <v>58</v>
      </c>
      <c r="M153" s="3" t="s">
        <v>379</v>
      </c>
      <c r="N153" s="3">
        <v>0.56999999999999995</v>
      </c>
      <c r="O153" s="3" t="s">
        <v>32</v>
      </c>
      <c r="P153" s="3" t="s">
        <v>33</v>
      </c>
      <c r="Q153" s="3" t="s">
        <v>377</v>
      </c>
      <c r="R153" s="3" t="s">
        <v>378</v>
      </c>
      <c r="S153" s="3">
        <v>86001</v>
      </c>
      <c r="T153" s="2">
        <v>42101</v>
      </c>
      <c r="U153" s="2">
        <v>42108</v>
      </c>
      <c r="V153" s="4">
        <v>78.98</v>
      </c>
      <c r="W153" s="3">
        <v>5</v>
      </c>
      <c r="X153" s="4">
        <v>210.77</v>
      </c>
      <c r="Y153" s="3">
        <v>88941</v>
      </c>
      <c r="Z153" s="3" t="str">
        <f>IF(V153&gt;E2109, "High","Low")</f>
        <v>High</v>
      </c>
      <c r="AA153" s="3" t="str">
        <f>IF(OR(C153 &gt; 0.2, N153 &lt; 0.25), "High Risk", "Low Risk")</f>
        <v>Low Risk</v>
      </c>
      <c r="AB153" s="3" t="str">
        <f>IF(NOT(C153 &gt; 0), "No Discount", "Discount Applied")</f>
        <v>Discount Applied</v>
      </c>
      <c r="AC153" s="3" t="str">
        <f>IF(AND(V153 &gt; 100, OR(H153 = "Regular Air", H153 = "Express Air"), NOT(C153 &gt; 0)), "High Profit Non-Standard Shipping", "Other")</f>
        <v>Other</v>
      </c>
      <c r="AD153">
        <f>RANK(X153,$X$2:$X$1954,0)</f>
        <v>959</v>
      </c>
    </row>
    <row r="154" spans="1:30" x14ac:dyDescent="0.3">
      <c r="A154" s="3">
        <v>23059</v>
      </c>
      <c r="B154" s="3" t="s">
        <v>105</v>
      </c>
      <c r="C154" s="7">
        <v>0.09</v>
      </c>
      <c r="D154" s="4">
        <v>35.94</v>
      </c>
      <c r="E154" s="4">
        <v>6.66</v>
      </c>
      <c r="F154" s="3">
        <v>269</v>
      </c>
      <c r="G154" s="3" t="s">
        <v>380</v>
      </c>
      <c r="H154" s="3" t="s">
        <v>48</v>
      </c>
      <c r="I154" s="3" t="s">
        <v>39</v>
      </c>
      <c r="J154" s="3" t="s">
        <v>28</v>
      </c>
      <c r="K154" s="3" t="s">
        <v>68</v>
      </c>
      <c r="L154" s="3" t="s">
        <v>58</v>
      </c>
      <c r="M154" s="3" t="s">
        <v>72</v>
      </c>
      <c r="N154" s="3">
        <v>0.4</v>
      </c>
      <c r="O154" s="3" t="s">
        <v>32</v>
      </c>
      <c r="P154" s="3" t="s">
        <v>33</v>
      </c>
      <c r="Q154" s="3" t="s">
        <v>377</v>
      </c>
      <c r="R154" s="3" t="s">
        <v>381</v>
      </c>
      <c r="S154" s="3">
        <v>85234</v>
      </c>
      <c r="T154" s="2">
        <v>42160</v>
      </c>
      <c r="U154" s="2">
        <v>42165</v>
      </c>
      <c r="V154" s="4">
        <v>144.2928</v>
      </c>
      <c r="W154" s="3">
        <v>6</v>
      </c>
      <c r="X154" s="4">
        <v>209.12</v>
      </c>
      <c r="Y154" s="3">
        <v>88942</v>
      </c>
      <c r="Z154" s="3" t="str">
        <f>IF(V154&gt;E2110, "High","Low")</f>
        <v>High</v>
      </c>
      <c r="AA154" s="3" t="str">
        <f>IF(OR(C154 &gt; 0.2, N154 &lt; 0.25), "High Risk", "Low Risk")</f>
        <v>Low Risk</v>
      </c>
      <c r="AB154" s="3" t="str">
        <f>IF(NOT(C154 &gt; 0), "No Discount", "Discount Applied")</f>
        <v>Discount Applied</v>
      </c>
      <c r="AC154" s="3" t="str">
        <f>IF(AND(V154 &gt; 100, OR(H154 = "Regular Air", H154 = "Express Air"), NOT(C154 &gt; 0)), "High Profit Non-Standard Shipping", "Other")</f>
        <v>Other</v>
      </c>
      <c r="AD154">
        <f>RANK(X154,$X$2:$X$1954,0)</f>
        <v>963</v>
      </c>
    </row>
    <row r="155" spans="1:30" x14ac:dyDescent="0.3">
      <c r="A155" s="3">
        <v>23060</v>
      </c>
      <c r="B155" s="3" t="s">
        <v>105</v>
      </c>
      <c r="C155" s="7">
        <v>0</v>
      </c>
      <c r="D155" s="4">
        <v>170.98</v>
      </c>
      <c r="E155" s="4">
        <v>13.99</v>
      </c>
      <c r="F155" s="3">
        <v>269</v>
      </c>
      <c r="G155" s="3" t="s">
        <v>380</v>
      </c>
      <c r="H155" s="3" t="s">
        <v>48</v>
      </c>
      <c r="I155" s="3" t="s">
        <v>39</v>
      </c>
      <c r="J155" s="3" t="s">
        <v>40</v>
      </c>
      <c r="K155" s="3" t="s">
        <v>49</v>
      </c>
      <c r="L155" s="3" t="s">
        <v>85</v>
      </c>
      <c r="M155" s="3" t="s">
        <v>382</v>
      </c>
      <c r="N155" s="3">
        <v>0.75</v>
      </c>
      <c r="O155" s="3" t="s">
        <v>32</v>
      </c>
      <c r="P155" s="3" t="s">
        <v>33</v>
      </c>
      <c r="Q155" s="3" t="s">
        <v>377</v>
      </c>
      <c r="R155" s="3" t="s">
        <v>381</v>
      </c>
      <c r="S155" s="3">
        <v>85234</v>
      </c>
      <c r="T155" s="2">
        <v>42160</v>
      </c>
      <c r="U155" s="2">
        <v>42167</v>
      </c>
      <c r="V155" s="4">
        <v>888.14729999999997</v>
      </c>
      <c r="W155" s="3">
        <v>7</v>
      </c>
      <c r="X155" s="4">
        <v>1287.17</v>
      </c>
      <c r="Y155" s="3">
        <v>88942</v>
      </c>
      <c r="Z155" s="3" t="str">
        <f>IF(V155&gt;E2111, "High","Low")</f>
        <v>High</v>
      </c>
      <c r="AA155" s="3" t="str">
        <f>IF(OR(C155 &gt; 0.2, N155 &lt; 0.25), "High Risk", "Low Risk")</f>
        <v>Low Risk</v>
      </c>
      <c r="AB155" s="3" t="str">
        <f>IF(NOT(C155 &gt; 0), "No Discount", "Discount Applied")</f>
        <v>No Discount</v>
      </c>
      <c r="AC155" s="3" t="str">
        <f>IF(AND(V155 &gt; 100, OR(H155 = "Regular Air", H155 = "Express Air"), NOT(C155 &gt; 0)), "High Profit Non-Standard Shipping", "Other")</f>
        <v>High Profit Non-Standard Shipping</v>
      </c>
      <c r="AD155">
        <f>RANK(X155,$X$2:$X$1954,0)</f>
        <v>352</v>
      </c>
    </row>
    <row r="156" spans="1:30" x14ac:dyDescent="0.3">
      <c r="A156" s="3">
        <v>23061</v>
      </c>
      <c r="B156" s="3" t="s">
        <v>105</v>
      </c>
      <c r="C156" s="7">
        <v>0.09</v>
      </c>
      <c r="D156" s="4">
        <v>4.9800000000000004</v>
      </c>
      <c r="E156" s="4">
        <v>7.44</v>
      </c>
      <c r="F156" s="3">
        <v>269</v>
      </c>
      <c r="G156" s="3" t="s">
        <v>380</v>
      </c>
      <c r="H156" s="3" t="s">
        <v>48</v>
      </c>
      <c r="I156" s="3" t="s">
        <v>39</v>
      </c>
      <c r="J156" s="3" t="s">
        <v>28</v>
      </c>
      <c r="K156" s="3" t="s">
        <v>92</v>
      </c>
      <c r="L156" s="3" t="s">
        <v>58</v>
      </c>
      <c r="M156" s="3" t="s">
        <v>383</v>
      </c>
      <c r="N156" s="3">
        <v>0.36</v>
      </c>
      <c r="O156" s="3" t="s">
        <v>32</v>
      </c>
      <c r="P156" s="3" t="s">
        <v>33</v>
      </c>
      <c r="Q156" s="3" t="s">
        <v>377</v>
      </c>
      <c r="R156" s="3" t="s">
        <v>381</v>
      </c>
      <c r="S156" s="3">
        <v>85234</v>
      </c>
      <c r="T156" s="2">
        <v>42160</v>
      </c>
      <c r="U156" s="2">
        <v>42162</v>
      </c>
      <c r="V156" s="4">
        <v>-46.005000000000003</v>
      </c>
      <c r="W156" s="3">
        <v>9</v>
      </c>
      <c r="X156" s="4">
        <v>46.17</v>
      </c>
      <c r="Y156" s="3">
        <v>88942</v>
      </c>
      <c r="Z156" s="3" t="str">
        <f>IF(V156&gt;E2112, "High","Low")</f>
        <v>Low</v>
      </c>
      <c r="AA156" s="3" t="str">
        <f>IF(OR(C156 &gt; 0.2, N156 &lt; 0.25), "High Risk", "Low Risk")</f>
        <v>Low Risk</v>
      </c>
      <c r="AB156" s="3" t="str">
        <f>IF(NOT(C156 &gt; 0), "No Discount", "Discount Applied")</f>
        <v>Discount Applied</v>
      </c>
      <c r="AC156" s="3" t="str">
        <f>IF(AND(V156 &gt; 100, OR(H156 = "Regular Air", H156 = "Express Air"), NOT(C156 &gt; 0)), "High Profit Non-Standard Shipping", "Other")</f>
        <v>Other</v>
      </c>
      <c r="AD156">
        <f>RANK(X156,$X$2:$X$1954,0)</f>
        <v>1564</v>
      </c>
    </row>
    <row r="157" spans="1:30" ht="12.75" customHeight="1" x14ac:dyDescent="0.3">
      <c r="A157" s="3">
        <v>19515</v>
      </c>
      <c r="B157" s="3" t="s">
        <v>55</v>
      </c>
      <c r="C157" s="7">
        <v>0.1</v>
      </c>
      <c r="D157" s="4">
        <v>80.97</v>
      </c>
      <c r="E157" s="4">
        <v>30.06</v>
      </c>
      <c r="F157" s="3">
        <v>271</v>
      </c>
      <c r="G157" s="3" t="s">
        <v>384</v>
      </c>
      <c r="H157" s="3" t="s">
        <v>38</v>
      </c>
      <c r="I157" s="3" t="s">
        <v>39</v>
      </c>
      <c r="J157" s="3" t="s">
        <v>76</v>
      </c>
      <c r="K157" s="3" t="s">
        <v>84</v>
      </c>
      <c r="L157" s="3" t="s">
        <v>120</v>
      </c>
      <c r="M157" s="3" t="s">
        <v>385</v>
      </c>
      <c r="N157" s="3">
        <v>0.4</v>
      </c>
      <c r="O157" s="3" t="s">
        <v>32</v>
      </c>
      <c r="P157" s="3" t="s">
        <v>135</v>
      </c>
      <c r="Q157" s="3" t="s">
        <v>386</v>
      </c>
      <c r="R157" s="3" t="s">
        <v>387</v>
      </c>
      <c r="S157" s="3">
        <v>30297</v>
      </c>
      <c r="T157" s="2">
        <v>42093</v>
      </c>
      <c r="U157" s="2">
        <v>42094</v>
      </c>
      <c r="V157" s="4">
        <v>128.02529999999999</v>
      </c>
      <c r="W157" s="3">
        <v>12</v>
      </c>
      <c r="X157" s="4">
        <v>899.81</v>
      </c>
      <c r="Y157" s="3">
        <v>88940</v>
      </c>
      <c r="Z157" s="3" t="str">
        <f>IF(V157&gt;E2113, "High","Low")</f>
        <v>High</v>
      </c>
      <c r="AA157" s="3" t="str">
        <f>IF(OR(C157 &gt; 0.2, N157 &lt; 0.25), "High Risk", "Low Risk")</f>
        <v>Low Risk</v>
      </c>
      <c r="AB157" s="3" t="str">
        <f>IF(NOT(C157 &gt; 0), "No Discount", "Discount Applied")</f>
        <v>Discount Applied</v>
      </c>
      <c r="AC157" s="3" t="str">
        <f>IF(AND(V157 &gt; 100, OR(H157 = "Regular Air", H157 = "Express Air"), NOT(C157 &gt; 0)), "High Profit Non-Standard Shipping", "Other")</f>
        <v>Other</v>
      </c>
      <c r="AD157">
        <f>RANK(X157,$X$2:$X$1954,0)</f>
        <v>453</v>
      </c>
    </row>
    <row r="158" spans="1:30" ht="12.75" customHeight="1" x14ac:dyDescent="0.3">
      <c r="A158" s="3">
        <v>770</v>
      </c>
      <c r="B158" s="3" t="s">
        <v>105</v>
      </c>
      <c r="C158" s="7">
        <v>0.02</v>
      </c>
      <c r="D158" s="4">
        <v>5.58</v>
      </c>
      <c r="E158" s="4">
        <v>5.3</v>
      </c>
      <c r="F158" s="3">
        <v>272</v>
      </c>
      <c r="G158" s="3" t="s">
        <v>388</v>
      </c>
      <c r="H158" s="3" t="s">
        <v>48</v>
      </c>
      <c r="I158" s="3" t="s">
        <v>39</v>
      </c>
      <c r="J158" s="3" t="s">
        <v>28</v>
      </c>
      <c r="K158" s="3" t="s">
        <v>68</v>
      </c>
      <c r="L158" s="3" t="s">
        <v>58</v>
      </c>
      <c r="M158" s="3" t="s">
        <v>376</v>
      </c>
      <c r="N158" s="3">
        <v>0.35</v>
      </c>
      <c r="O158" s="3" t="s">
        <v>32</v>
      </c>
      <c r="P158" s="3" t="s">
        <v>135</v>
      </c>
      <c r="Q158" s="3" t="s">
        <v>321</v>
      </c>
      <c r="R158" s="3" t="s">
        <v>389</v>
      </c>
      <c r="S158" s="3">
        <v>28204</v>
      </c>
      <c r="T158" s="2">
        <v>42101</v>
      </c>
      <c r="U158" s="2">
        <v>42106</v>
      </c>
      <c r="V158" s="4">
        <v>-29.898400000000002</v>
      </c>
      <c r="W158" s="3">
        <v>11</v>
      </c>
      <c r="X158" s="4">
        <v>68.459999999999994</v>
      </c>
      <c r="Y158" s="3">
        <v>5509</v>
      </c>
      <c r="Z158" s="3" t="str">
        <f>IF(V158&gt;E2114, "High","Low")</f>
        <v>Low</v>
      </c>
      <c r="AA158" s="3" t="str">
        <f>IF(OR(C158 &gt; 0.2, N158 &lt; 0.25), "High Risk", "Low Risk")</f>
        <v>Low Risk</v>
      </c>
      <c r="AB158" s="3" t="str">
        <f>IF(NOT(C158 &gt; 0), "No Discount", "Discount Applied")</f>
        <v>Discount Applied</v>
      </c>
      <c r="AC158" s="3" t="str">
        <f>IF(AND(V158 &gt; 100, OR(H158 = "Regular Air", H158 = "Express Air"), NOT(C158 &gt; 0)), "High Profit Non-Standard Shipping", "Other")</f>
        <v>Other</v>
      </c>
      <c r="AD158">
        <f>RANK(X158,$X$2:$X$1954,0)</f>
        <v>1400</v>
      </c>
    </row>
    <row r="159" spans="1:30" ht="12.75" customHeight="1" x14ac:dyDescent="0.3">
      <c r="A159" s="3">
        <v>771</v>
      </c>
      <c r="B159" s="3" t="s">
        <v>105</v>
      </c>
      <c r="C159" s="7">
        <v>0.03</v>
      </c>
      <c r="D159" s="4">
        <v>40.89</v>
      </c>
      <c r="E159" s="4">
        <v>18.98</v>
      </c>
      <c r="F159" s="3">
        <v>272</v>
      </c>
      <c r="G159" s="3" t="s">
        <v>388</v>
      </c>
      <c r="H159" s="3" t="s">
        <v>48</v>
      </c>
      <c r="I159" s="3" t="s">
        <v>39</v>
      </c>
      <c r="J159" s="3" t="s">
        <v>40</v>
      </c>
      <c r="K159" s="3" t="s">
        <v>49</v>
      </c>
      <c r="L159" s="3" t="s">
        <v>58</v>
      </c>
      <c r="M159" s="3" t="s">
        <v>379</v>
      </c>
      <c r="N159" s="3">
        <v>0.56999999999999995</v>
      </c>
      <c r="O159" s="3" t="s">
        <v>32</v>
      </c>
      <c r="P159" s="3" t="s">
        <v>135</v>
      </c>
      <c r="Q159" s="3" t="s">
        <v>321</v>
      </c>
      <c r="R159" s="3" t="s">
        <v>389</v>
      </c>
      <c r="S159" s="3">
        <v>28204</v>
      </c>
      <c r="T159" s="2">
        <v>42101</v>
      </c>
      <c r="U159" s="2">
        <v>42108</v>
      </c>
      <c r="V159" s="4">
        <v>52.916600000000003</v>
      </c>
      <c r="W159" s="3">
        <v>21</v>
      </c>
      <c r="X159" s="4">
        <v>885.23</v>
      </c>
      <c r="Y159" s="3">
        <v>5509</v>
      </c>
      <c r="Z159" s="3" t="str">
        <f>IF(V159&gt;E2115, "High","Low")</f>
        <v>High</v>
      </c>
      <c r="AA159" s="3" t="str">
        <f>IF(OR(C159 &gt; 0.2, N159 &lt; 0.25), "High Risk", "Low Risk")</f>
        <v>Low Risk</v>
      </c>
      <c r="AB159" s="3" t="str">
        <f>IF(NOT(C159 &gt; 0), "No Discount", "Discount Applied")</f>
        <v>Discount Applied</v>
      </c>
      <c r="AC159" s="3" t="str">
        <f>IF(AND(V159 &gt; 100, OR(H159 = "Regular Air", H159 = "Express Air"), NOT(C159 &gt; 0)), "High Profit Non-Standard Shipping", "Other")</f>
        <v>Other</v>
      </c>
      <c r="AD159">
        <f>RANK(X159,$X$2:$X$1954,0)</f>
        <v>458</v>
      </c>
    </row>
    <row r="160" spans="1:30" ht="12.75" customHeight="1" x14ac:dyDescent="0.3">
      <c r="A160" s="3">
        <v>5059</v>
      </c>
      <c r="B160" s="3" t="s">
        <v>105</v>
      </c>
      <c r="C160" s="7">
        <v>0.09</v>
      </c>
      <c r="D160" s="4">
        <v>35.94</v>
      </c>
      <c r="E160" s="4">
        <v>6.66</v>
      </c>
      <c r="F160" s="3">
        <v>272</v>
      </c>
      <c r="G160" s="3" t="s">
        <v>388</v>
      </c>
      <c r="H160" s="3" t="s">
        <v>48</v>
      </c>
      <c r="I160" s="3" t="s">
        <v>39</v>
      </c>
      <c r="J160" s="3" t="s">
        <v>28</v>
      </c>
      <c r="K160" s="3" t="s">
        <v>68</v>
      </c>
      <c r="L160" s="3" t="s">
        <v>58</v>
      </c>
      <c r="M160" s="3" t="s">
        <v>72</v>
      </c>
      <c r="N160" s="3">
        <v>0.4</v>
      </c>
      <c r="O160" s="3" t="s">
        <v>32</v>
      </c>
      <c r="P160" s="3" t="s">
        <v>135</v>
      </c>
      <c r="Q160" s="3" t="s">
        <v>321</v>
      </c>
      <c r="R160" s="3" t="s">
        <v>389</v>
      </c>
      <c r="S160" s="3">
        <v>28204</v>
      </c>
      <c r="T160" s="2">
        <v>42160</v>
      </c>
      <c r="U160" s="2">
        <v>42165</v>
      </c>
      <c r="V160" s="4">
        <v>72.1858</v>
      </c>
      <c r="W160" s="3">
        <v>24</v>
      </c>
      <c r="X160" s="4">
        <v>836.47</v>
      </c>
      <c r="Y160" s="3">
        <v>36069</v>
      </c>
      <c r="Z160" s="3" t="str">
        <f>IF(V160&gt;E2116, "High","Low")</f>
        <v>High</v>
      </c>
      <c r="AA160" s="3" t="str">
        <f>IF(OR(C160 &gt; 0.2, N160 &lt; 0.25), "High Risk", "Low Risk")</f>
        <v>Low Risk</v>
      </c>
      <c r="AB160" s="3" t="str">
        <f>IF(NOT(C160 &gt; 0), "No Discount", "Discount Applied")</f>
        <v>Discount Applied</v>
      </c>
      <c r="AC160" s="3" t="str">
        <f>IF(AND(V160 &gt; 100, OR(H160 = "Regular Air", H160 = "Express Air"), NOT(C160 &gt; 0)), "High Profit Non-Standard Shipping", "Other")</f>
        <v>Other</v>
      </c>
      <c r="AD160">
        <f>RANK(X160,$X$2:$X$1954,0)</f>
        <v>472</v>
      </c>
    </row>
    <row r="161" spans="1:30" ht="12.75" customHeight="1" x14ac:dyDescent="0.3">
      <c r="A161" s="3">
        <v>5061</v>
      </c>
      <c r="B161" s="3" t="s">
        <v>105</v>
      </c>
      <c r="C161" s="7">
        <v>0.09</v>
      </c>
      <c r="D161" s="4">
        <v>4.9800000000000004</v>
      </c>
      <c r="E161" s="4">
        <v>7.44</v>
      </c>
      <c r="F161" s="3">
        <v>272</v>
      </c>
      <c r="G161" s="3" t="s">
        <v>388</v>
      </c>
      <c r="H161" s="3" t="s">
        <v>48</v>
      </c>
      <c r="I161" s="3" t="s">
        <v>39</v>
      </c>
      <c r="J161" s="3" t="s">
        <v>28</v>
      </c>
      <c r="K161" s="3" t="s">
        <v>92</v>
      </c>
      <c r="L161" s="3" t="s">
        <v>58</v>
      </c>
      <c r="M161" s="3" t="s">
        <v>383</v>
      </c>
      <c r="N161" s="3">
        <v>0.36</v>
      </c>
      <c r="O161" s="3" t="s">
        <v>32</v>
      </c>
      <c r="P161" s="3" t="s">
        <v>135</v>
      </c>
      <c r="Q161" s="3" t="s">
        <v>321</v>
      </c>
      <c r="R161" s="3" t="s">
        <v>389</v>
      </c>
      <c r="S161" s="3">
        <v>28204</v>
      </c>
      <c r="T161" s="2">
        <v>42160</v>
      </c>
      <c r="U161" s="2">
        <v>42162</v>
      </c>
      <c r="V161" s="4">
        <v>-122.3733</v>
      </c>
      <c r="W161" s="3">
        <v>37</v>
      </c>
      <c r="X161" s="4">
        <v>189.83</v>
      </c>
      <c r="Y161" s="3">
        <v>36069</v>
      </c>
      <c r="Z161" s="3" t="str">
        <f>IF(V161&gt;E2117, "High","Low")</f>
        <v>Low</v>
      </c>
      <c r="AA161" s="3" t="str">
        <f>IF(OR(C161 &gt; 0.2, N161 &lt; 0.25), "High Risk", "Low Risk")</f>
        <v>Low Risk</v>
      </c>
      <c r="AB161" s="3" t="str">
        <f>IF(NOT(C161 &gt; 0), "No Discount", "Discount Applied")</f>
        <v>Discount Applied</v>
      </c>
      <c r="AC161" s="3" t="str">
        <f>IF(AND(V161 &gt; 100, OR(H161 = "Regular Air", H161 = "Express Air"), NOT(C161 &gt; 0)), "High Profit Non-Standard Shipping", "Other")</f>
        <v>Other</v>
      </c>
      <c r="AD161">
        <f>RANK(X161,$X$2:$X$1954,0)</f>
        <v>1011</v>
      </c>
    </row>
    <row r="162" spans="1:30" ht="12.75" customHeight="1" x14ac:dyDescent="0.3">
      <c r="A162" s="3">
        <v>22180</v>
      </c>
      <c r="B162" s="3" t="s">
        <v>36</v>
      </c>
      <c r="C162" s="7">
        <v>0.09</v>
      </c>
      <c r="D162" s="4">
        <v>15.28</v>
      </c>
      <c r="E162" s="4">
        <v>10.91</v>
      </c>
      <c r="F162" s="3">
        <v>275</v>
      </c>
      <c r="G162" s="3" t="s">
        <v>390</v>
      </c>
      <c r="H162" s="3" t="s">
        <v>48</v>
      </c>
      <c r="I162" s="3" t="s">
        <v>39</v>
      </c>
      <c r="J162" s="3" t="s">
        <v>28</v>
      </c>
      <c r="K162" s="3" t="s">
        <v>108</v>
      </c>
      <c r="L162" s="3" t="s">
        <v>58</v>
      </c>
      <c r="M162" s="3" t="s">
        <v>391</v>
      </c>
      <c r="N162" s="3">
        <v>0.36</v>
      </c>
      <c r="O162" s="3" t="s">
        <v>32</v>
      </c>
      <c r="P162" s="3" t="s">
        <v>52</v>
      </c>
      <c r="Q162" s="3" t="s">
        <v>227</v>
      </c>
      <c r="R162" s="3" t="s">
        <v>392</v>
      </c>
      <c r="S162" s="3">
        <v>6824</v>
      </c>
      <c r="T162" s="2">
        <v>42028</v>
      </c>
      <c r="U162" s="2">
        <v>42029</v>
      </c>
      <c r="V162" s="4">
        <v>-51.75</v>
      </c>
      <c r="W162" s="3">
        <v>4</v>
      </c>
      <c r="X162" s="4">
        <v>61.52</v>
      </c>
      <c r="Y162" s="3">
        <v>89292</v>
      </c>
      <c r="Z162" s="3" t="str">
        <f>IF(V162&gt;E2118, "High","Low")</f>
        <v>Low</v>
      </c>
      <c r="AA162" s="3" t="str">
        <f>IF(OR(C162 &gt; 0.2, N162 &lt; 0.25), "High Risk", "Low Risk")</f>
        <v>Low Risk</v>
      </c>
      <c r="AB162" s="3" t="str">
        <f>IF(NOT(C162 &gt; 0), "No Discount", "Discount Applied")</f>
        <v>Discount Applied</v>
      </c>
      <c r="AC162" s="3" t="str">
        <f>IF(AND(V162 &gt; 100, OR(H162 = "Regular Air", H162 = "Express Air"), NOT(C162 &gt; 0)), "High Profit Non-Standard Shipping", "Other")</f>
        <v>Other</v>
      </c>
      <c r="AD162">
        <f>RANK(X162,$X$2:$X$1954,0)</f>
        <v>1446</v>
      </c>
    </row>
    <row r="163" spans="1:30" ht="12.75" customHeight="1" x14ac:dyDescent="0.3">
      <c r="A163" s="3">
        <v>23504</v>
      </c>
      <c r="B163" s="3" t="s">
        <v>46</v>
      </c>
      <c r="C163" s="7">
        <v>0.04</v>
      </c>
      <c r="D163" s="4">
        <v>1.98</v>
      </c>
      <c r="E163" s="4">
        <v>0.7</v>
      </c>
      <c r="F163" s="3">
        <v>276</v>
      </c>
      <c r="G163" s="3" t="s">
        <v>393</v>
      </c>
      <c r="H163" s="3" t="s">
        <v>26</v>
      </c>
      <c r="I163" s="3" t="s">
        <v>39</v>
      </c>
      <c r="J163" s="3" t="s">
        <v>28</v>
      </c>
      <c r="K163" s="3" t="s">
        <v>65</v>
      </c>
      <c r="L163" s="3" t="s">
        <v>30</v>
      </c>
      <c r="M163" s="3" t="s">
        <v>394</v>
      </c>
      <c r="N163" s="3">
        <v>0.83</v>
      </c>
      <c r="O163" s="3" t="s">
        <v>32</v>
      </c>
      <c r="P163" s="3" t="s">
        <v>52</v>
      </c>
      <c r="Q163" s="3" t="s">
        <v>227</v>
      </c>
      <c r="R163" s="3" t="s">
        <v>395</v>
      </c>
      <c r="S163" s="3">
        <v>6111</v>
      </c>
      <c r="T163" s="2">
        <v>42145</v>
      </c>
      <c r="U163" s="2">
        <v>42146</v>
      </c>
      <c r="V163" s="4">
        <v>-1</v>
      </c>
      <c r="W163" s="3">
        <v>3</v>
      </c>
      <c r="X163" s="4">
        <v>8.3000000000000007</v>
      </c>
      <c r="Y163" s="3">
        <v>89291</v>
      </c>
      <c r="Z163" s="3" t="str">
        <f>IF(V163&gt;E2119, "High","Low")</f>
        <v>Low</v>
      </c>
      <c r="AA163" s="3" t="str">
        <f>IF(OR(C163 &gt; 0.2, N163 &lt; 0.25), "High Risk", "Low Risk")</f>
        <v>Low Risk</v>
      </c>
      <c r="AB163" s="3" t="str">
        <f>IF(NOT(C163 &gt; 0), "No Discount", "Discount Applied")</f>
        <v>Discount Applied</v>
      </c>
      <c r="AC163" s="3" t="str">
        <f>IF(AND(V163 &gt; 100, OR(H163 = "Regular Air", H163 = "Express Air"), NOT(C163 &gt; 0)), "High Profit Non-Standard Shipping", "Other")</f>
        <v>Other</v>
      </c>
      <c r="AD163">
        <f>RANK(X163,$X$2:$X$1954,0)</f>
        <v>1922</v>
      </c>
    </row>
    <row r="164" spans="1:30" ht="12.75" customHeight="1" x14ac:dyDescent="0.3">
      <c r="A164" s="3">
        <v>23503</v>
      </c>
      <c r="B164" s="3" t="s">
        <v>46</v>
      </c>
      <c r="C164" s="7">
        <v>0.03</v>
      </c>
      <c r="D164" s="4">
        <v>55.99</v>
      </c>
      <c r="E164" s="4">
        <v>5</v>
      </c>
      <c r="F164" s="3">
        <v>282</v>
      </c>
      <c r="G164" s="3" t="s">
        <v>396</v>
      </c>
      <c r="H164" s="3" t="s">
        <v>48</v>
      </c>
      <c r="I164" s="3" t="s">
        <v>39</v>
      </c>
      <c r="J164" s="3" t="s">
        <v>76</v>
      </c>
      <c r="K164" s="3" t="s">
        <v>77</v>
      </c>
      <c r="L164" s="3" t="s">
        <v>50</v>
      </c>
      <c r="M164" s="3" t="s">
        <v>397</v>
      </c>
      <c r="N164" s="3">
        <v>0.83</v>
      </c>
      <c r="O164" s="3" t="s">
        <v>32</v>
      </c>
      <c r="P164" s="3" t="s">
        <v>52</v>
      </c>
      <c r="Q164" s="3" t="s">
        <v>53</v>
      </c>
      <c r="R164" s="3" t="s">
        <v>398</v>
      </c>
      <c r="S164" s="3">
        <v>7109</v>
      </c>
      <c r="T164" s="2">
        <v>42145</v>
      </c>
      <c r="U164" s="2">
        <v>42146</v>
      </c>
      <c r="V164" s="4">
        <v>-221.25399999999999</v>
      </c>
      <c r="W164" s="3">
        <v>9</v>
      </c>
      <c r="X164" s="4">
        <v>416.95</v>
      </c>
      <c r="Y164" s="3">
        <v>89291</v>
      </c>
      <c r="Z164" s="3" t="str">
        <f>IF(V164&gt;E2120, "High","Low")</f>
        <v>Low</v>
      </c>
      <c r="AA164" s="3" t="str">
        <f>IF(OR(C164 &gt; 0.2, N164 &lt; 0.25), "High Risk", "Low Risk")</f>
        <v>Low Risk</v>
      </c>
      <c r="AB164" s="3" t="str">
        <f>IF(NOT(C164 &gt; 0), "No Discount", "Discount Applied")</f>
        <v>Discount Applied</v>
      </c>
      <c r="AC164" s="3" t="str">
        <f>IF(AND(V164 &gt; 100, OR(H164 = "Regular Air", H164 = "Express Air"), NOT(C164 &gt; 0)), "High Profit Non-Standard Shipping", "Other")</f>
        <v>Other</v>
      </c>
      <c r="AD164">
        <f>RANK(X164,$X$2:$X$1954,0)</f>
        <v>703</v>
      </c>
    </row>
    <row r="165" spans="1:30" ht="12.75" customHeight="1" x14ac:dyDescent="0.3">
      <c r="A165" s="3">
        <v>24512</v>
      </c>
      <c r="B165" s="3" t="s">
        <v>24</v>
      </c>
      <c r="C165" s="7">
        <v>0.1</v>
      </c>
      <c r="D165" s="4">
        <v>1.68</v>
      </c>
      <c r="E165" s="4">
        <v>1.57</v>
      </c>
      <c r="F165" s="3">
        <v>283</v>
      </c>
      <c r="G165" s="3" t="s">
        <v>399</v>
      </c>
      <c r="H165" s="3" t="s">
        <v>48</v>
      </c>
      <c r="I165" s="3" t="s">
        <v>39</v>
      </c>
      <c r="J165" s="3" t="s">
        <v>28</v>
      </c>
      <c r="K165" s="3" t="s">
        <v>29</v>
      </c>
      <c r="L165" s="3" t="s">
        <v>30</v>
      </c>
      <c r="M165" s="3" t="s">
        <v>95</v>
      </c>
      <c r="N165" s="3">
        <v>0.59</v>
      </c>
      <c r="O165" s="3" t="s">
        <v>32</v>
      </c>
      <c r="P165" s="3" t="s">
        <v>52</v>
      </c>
      <c r="Q165" s="3" t="s">
        <v>53</v>
      </c>
      <c r="R165" s="3" t="s">
        <v>400</v>
      </c>
      <c r="S165" s="3">
        <v>7101</v>
      </c>
      <c r="T165" s="2">
        <v>42172</v>
      </c>
      <c r="U165" s="2">
        <v>42173</v>
      </c>
      <c r="V165" s="4">
        <v>-11.57</v>
      </c>
      <c r="W165" s="3">
        <v>11</v>
      </c>
      <c r="X165" s="4">
        <v>18.71</v>
      </c>
      <c r="Y165" s="3">
        <v>89293</v>
      </c>
      <c r="Z165" s="3" t="str">
        <f>IF(V165&gt;E2121, "High","Low")</f>
        <v>Low</v>
      </c>
      <c r="AA165" s="3" t="str">
        <f>IF(OR(C165 &gt; 0.2, N165 &lt; 0.25), "High Risk", "Low Risk")</f>
        <v>Low Risk</v>
      </c>
      <c r="AB165" s="3" t="str">
        <f>IF(NOT(C165 &gt; 0), "No Discount", "Discount Applied")</f>
        <v>Discount Applied</v>
      </c>
      <c r="AC165" s="3" t="str">
        <f>IF(AND(V165 &gt; 100, OR(H165 = "Regular Air", H165 = "Express Air"), NOT(C165 &gt; 0)), "High Profit Non-Standard Shipping", "Other")</f>
        <v>Other</v>
      </c>
      <c r="AD165">
        <f>RANK(X165,$X$2:$X$1954,0)</f>
        <v>1830</v>
      </c>
    </row>
    <row r="166" spans="1:30" ht="12.75" customHeight="1" x14ac:dyDescent="0.3">
      <c r="A166" s="3">
        <v>19168</v>
      </c>
      <c r="B166" s="3" t="s">
        <v>105</v>
      </c>
      <c r="C166" s="7">
        <v>0</v>
      </c>
      <c r="D166" s="4">
        <v>4.13</v>
      </c>
      <c r="E166" s="4">
        <v>5.34</v>
      </c>
      <c r="F166" s="3">
        <v>286</v>
      </c>
      <c r="G166" s="3" t="s">
        <v>401</v>
      </c>
      <c r="H166" s="3" t="s">
        <v>48</v>
      </c>
      <c r="I166" s="3" t="s">
        <v>39</v>
      </c>
      <c r="J166" s="3" t="s">
        <v>28</v>
      </c>
      <c r="K166" s="3" t="s">
        <v>108</v>
      </c>
      <c r="L166" s="3" t="s">
        <v>58</v>
      </c>
      <c r="M166" s="3" t="s">
        <v>402</v>
      </c>
      <c r="N166" s="3">
        <v>0.38</v>
      </c>
      <c r="O166" s="3" t="s">
        <v>32</v>
      </c>
      <c r="P166" s="3" t="s">
        <v>60</v>
      </c>
      <c r="Q166" s="3" t="s">
        <v>182</v>
      </c>
      <c r="R166" s="3" t="s">
        <v>403</v>
      </c>
      <c r="S166" s="3">
        <v>66203</v>
      </c>
      <c r="T166" s="2">
        <v>42172</v>
      </c>
      <c r="U166" s="2">
        <v>42176</v>
      </c>
      <c r="V166" s="4">
        <v>-61.870000000000005</v>
      </c>
      <c r="W166" s="3">
        <v>9</v>
      </c>
      <c r="X166" s="4">
        <v>40.950000000000003</v>
      </c>
      <c r="Y166" s="3">
        <v>89761</v>
      </c>
      <c r="Z166" s="3" t="str">
        <f>IF(V166&gt;E2122, "High","Low")</f>
        <v>Low</v>
      </c>
      <c r="AA166" s="3" t="str">
        <f>IF(OR(C166 &gt; 0.2, N166 &lt; 0.25), "High Risk", "Low Risk")</f>
        <v>Low Risk</v>
      </c>
      <c r="AB166" s="3" t="str">
        <f>IF(NOT(C166 &gt; 0), "No Discount", "Discount Applied")</f>
        <v>No Discount</v>
      </c>
      <c r="AC166" s="3" t="str">
        <f>IF(AND(V166 &gt; 100, OR(H166 = "Regular Air", H166 = "Express Air"), NOT(C166 &gt; 0)), "High Profit Non-Standard Shipping", "Other")</f>
        <v>Other</v>
      </c>
      <c r="AD166">
        <f>RANK(X166,$X$2:$X$1954,0)</f>
        <v>1611</v>
      </c>
    </row>
    <row r="167" spans="1:30" ht="12.75" customHeight="1" x14ac:dyDescent="0.3">
      <c r="A167" s="3">
        <v>19169</v>
      </c>
      <c r="B167" s="3" t="s">
        <v>105</v>
      </c>
      <c r="C167" s="7">
        <v>0.1</v>
      </c>
      <c r="D167" s="4">
        <v>130.97999999999999</v>
      </c>
      <c r="E167" s="4">
        <v>54.74</v>
      </c>
      <c r="F167" s="3">
        <v>286</v>
      </c>
      <c r="G167" s="3" t="s">
        <v>401</v>
      </c>
      <c r="H167" s="3" t="s">
        <v>38</v>
      </c>
      <c r="I167" s="3" t="s">
        <v>39</v>
      </c>
      <c r="J167" s="3" t="s">
        <v>40</v>
      </c>
      <c r="K167" s="3" t="s">
        <v>190</v>
      </c>
      <c r="L167" s="3" t="s">
        <v>120</v>
      </c>
      <c r="M167" s="3" t="s">
        <v>404</v>
      </c>
      <c r="N167" s="3">
        <v>0.69</v>
      </c>
      <c r="O167" s="3" t="s">
        <v>32</v>
      </c>
      <c r="P167" s="3" t="s">
        <v>60</v>
      </c>
      <c r="Q167" s="3" t="s">
        <v>182</v>
      </c>
      <c r="R167" s="3" t="s">
        <v>403</v>
      </c>
      <c r="S167" s="3">
        <v>66203</v>
      </c>
      <c r="T167" s="2">
        <v>42172</v>
      </c>
      <c r="U167" s="2">
        <v>42176</v>
      </c>
      <c r="V167" s="4">
        <v>-530.24</v>
      </c>
      <c r="W167" s="3">
        <v>9</v>
      </c>
      <c r="X167" s="4">
        <v>1155.73</v>
      </c>
      <c r="Y167" s="3">
        <v>89761</v>
      </c>
      <c r="Z167" s="3" t="str">
        <f>IF(V167&gt;E2123, "High","Low")</f>
        <v>Low</v>
      </c>
      <c r="AA167" s="3" t="str">
        <f>IF(OR(C167 &gt; 0.2, N167 &lt; 0.25), "High Risk", "Low Risk")</f>
        <v>Low Risk</v>
      </c>
      <c r="AB167" s="3" t="str">
        <f>IF(NOT(C167 &gt; 0), "No Discount", "Discount Applied")</f>
        <v>Discount Applied</v>
      </c>
      <c r="AC167" s="3" t="str">
        <f>IF(AND(V167 &gt; 100, OR(H167 = "Regular Air", H167 = "Express Air"), NOT(C167 &gt; 0)), "High Profit Non-Standard Shipping", "Other")</f>
        <v>Other</v>
      </c>
      <c r="AD167">
        <f>RANK(X167,$X$2:$X$1954,0)</f>
        <v>383</v>
      </c>
    </row>
    <row r="168" spans="1:30" ht="12.75" customHeight="1" x14ac:dyDescent="0.3">
      <c r="A168" s="3">
        <v>25624</v>
      </c>
      <c r="B168" s="3" t="s">
        <v>46</v>
      </c>
      <c r="C168" s="7">
        <v>0.09</v>
      </c>
      <c r="D168" s="4">
        <v>28.48</v>
      </c>
      <c r="E168" s="4">
        <v>1.99</v>
      </c>
      <c r="F168" s="3">
        <v>288</v>
      </c>
      <c r="G168" s="3" t="s">
        <v>405</v>
      </c>
      <c r="H168" s="3" t="s">
        <v>48</v>
      </c>
      <c r="I168" s="3" t="s">
        <v>39</v>
      </c>
      <c r="J168" s="3" t="s">
        <v>76</v>
      </c>
      <c r="K168" s="3" t="s">
        <v>179</v>
      </c>
      <c r="L168" s="3" t="s">
        <v>50</v>
      </c>
      <c r="M168" s="3" t="s">
        <v>406</v>
      </c>
      <c r="N168" s="3">
        <v>0.4</v>
      </c>
      <c r="O168" s="3" t="s">
        <v>32</v>
      </c>
      <c r="P168" s="3" t="s">
        <v>60</v>
      </c>
      <c r="Q168" s="3" t="s">
        <v>182</v>
      </c>
      <c r="R168" s="3" t="s">
        <v>407</v>
      </c>
      <c r="S168" s="3">
        <v>67212</v>
      </c>
      <c r="T168" s="2">
        <v>42020</v>
      </c>
      <c r="U168" s="2">
        <v>42023</v>
      </c>
      <c r="V168" s="4">
        <v>132.68699999999998</v>
      </c>
      <c r="W168" s="3">
        <v>7</v>
      </c>
      <c r="X168" s="4">
        <v>192.3</v>
      </c>
      <c r="Y168" s="3">
        <v>89762</v>
      </c>
      <c r="Z168" s="3" t="str">
        <f>IF(V168&gt;E2124, "High","Low")</f>
        <v>High</v>
      </c>
      <c r="AA168" s="3" t="str">
        <f>IF(OR(C168 &gt; 0.2, N168 &lt; 0.25), "High Risk", "Low Risk")</f>
        <v>Low Risk</v>
      </c>
      <c r="AB168" s="3" t="str">
        <f>IF(NOT(C168 &gt; 0), "No Discount", "Discount Applied")</f>
        <v>Discount Applied</v>
      </c>
      <c r="AC168" s="3" t="str">
        <f>IF(AND(V168 &gt; 100, OR(H168 = "Regular Air", H168 = "Express Air"), NOT(C168 &gt; 0)), "High Profit Non-Standard Shipping", "Other")</f>
        <v>Other</v>
      </c>
      <c r="AD168">
        <f>RANK(X168,$X$2:$X$1954,0)</f>
        <v>1006</v>
      </c>
    </row>
    <row r="169" spans="1:30" ht="12.75" customHeight="1" x14ac:dyDescent="0.3">
      <c r="A169" s="3">
        <v>25625</v>
      </c>
      <c r="B169" s="3" t="s">
        <v>46</v>
      </c>
      <c r="C169" s="7">
        <v>0.08</v>
      </c>
      <c r="D169" s="4">
        <v>65.989999999999995</v>
      </c>
      <c r="E169" s="4">
        <v>4.99</v>
      </c>
      <c r="F169" s="3">
        <v>288</v>
      </c>
      <c r="G169" s="3" t="s">
        <v>405</v>
      </c>
      <c r="H169" s="3" t="s">
        <v>26</v>
      </c>
      <c r="I169" s="3" t="s">
        <v>39</v>
      </c>
      <c r="J169" s="3" t="s">
        <v>76</v>
      </c>
      <c r="K169" s="3" t="s">
        <v>77</v>
      </c>
      <c r="L169" s="3" t="s">
        <v>58</v>
      </c>
      <c r="M169" s="3" t="s">
        <v>408</v>
      </c>
      <c r="N169" s="3">
        <v>0.57999999999999996</v>
      </c>
      <c r="O169" s="3" t="s">
        <v>32</v>
      </c>
      <c r="P169" s="3" t="s">
        <v>60</v>
      </c>
      <c r="Q169" s="3" t="s">
        <v>182</v>
      </c>
      <c r="R169" s="3" t="s">
        <v>407</v>
      </c>
      <c r="S169" s="3">
        <v>67212</v>
      </c>
      <c r="T169" s="2">
        <v>42020</v>
      </c>
      <c r="U169" s="2">
        <v>42022</v>
      </c>
      <c r="V169" s="4">
        <v>496.89</v>
      </c>
      <c r="W169" s="3">
        <v>14</v>
      </c>
      <c r="X169" s="4">
        <v>748.1</v>
      </c>
      <c r="Y169" s="3">
        <v>89762</v>
      </c>
      <c r="Z169" s="3" t="str">
        <f>IF(V169&gt;E2125, "High","Low")</f>
        <v>High</v>
      </c>
      <c r="AA169" s="3" t="str">
        <f>IF(OR(C169 &gt; 0.2, N169 &lt; 0.25), "High Risk", "Low Risk")</f>
        <v>Low Risk</v>
      </c>
      <c r="AB169" s="3" t="str">
        <f>IF(NOT(C169 &gt; 0), "No Discount", "Discount Applied")</f>
        <v>Discount Applied</v>
      </c>
      <c r="AC169" s="3" t="str">
        <f>IF(AND(V169 &gt; 100, OR(H169 = "Regular Air", H169 = "Express Air"), NOT(C169 &gt; 0)), "High Profit Non-Standard Shipping", "Other")</f>
        <v>Other</v>
      </c>
      <c r="AD169">
        <f>RANK(X169,$X$2:$X$1954,0)</f>
        <v>506</v>
      </c>
    </row>
    <row r="170" spans="1:30" ht="12.75" customHeight="1" x14ac:dyDescent="0.3">
      <c r="A170" s="3">
        <v>21223</v>
      </c>
      <c r="B170" s="3" t="s">
        <v>36</v>
      </c>
      <c r="C170" s="7">
        <v>0.04</v>
      </c>
      <c r="D170" s="4">
        <v>4.9800000000000004</v>
      </c>
      <c r="E170" s="4">
        <v>4.62</v>
      </c>
      <c r="F170" s="3">
        <v>290</v>
      </c>
      <c r="G170" s="3" t="s">
        <v>409</v>
      </c>
      <c r="H170" s="3" t="s">
        <v>48</v>
      </c>
      <c r="I170" s="3" t="s">
        <v>39</v>
      </c>
      <c r="J170" s="3" t="s">
        <v>76</v>
      </c>
      <c r="K170" s="3" t="s">
        <v>179</v>
      </c>
      <c r="L170" s="3" t="s">
        <v>50</v>
      </c>
      <c r="M170" s="3" t="s">
        <v>410</v>
      </c>
      <c r="N170" s="3">
        <v>0.64</v>
      </c>
      <c r="O170" s="3" t="s">
        <v>32</v>
      </c>
      <c r="P170" s="3" t="s">
        <v>33</v>
      </c>
      <c r="Q170" s="3" t="s">
        <v>254</v>
      </c>
      <c r="R170" s="3" t="s">
        <v>411</v>
      </c>
      <c r="S170" s="3">
        <v>80538</v>
      </c>
      <c r="T170" s="2">
        <v>42088</v>
      </c>
      <c r="U170" s="2">
        <v>42089</v>
      </c>
      <c r="V170" s="4">
        <v>-135.16</v>
      </c>
      <c r="W170" s="3">
        <v>20</v>
      </c>
      <c r="X170" s="4">
        <v>102.54</v>
      </c>
      <c r="Y170" s="3">
        <v>90837</v>
      </c>
      <c r="Z170" s="3" t="str">
        <f>IF(V170&gt;E2126, "High","Low")</f>
        <v>Low</v>
      </c>
      <c r="AA170" s="3" t="str">
        <f>IF(OR(C170 &gt; 0.2, N170 &lt; 0.25), "High Risk", "Low Risk")</f>
        <v>Low Risk</v>
      </c>
      <c r="AB170" s="3" t="str">
        <f>IF(NOT(C170 &gt; 0), "No Discount", "Discount Applied")</f>
        <v>Discount Applied</v>
      </c>
      <c r="AC170" s="3" t="str">
        <f>IF(AND(V170 &gt; 100, OR(H170 = "Regular Air", H170 = "Express Air"), NOT(C170 &gt; 0)), "High Profit Non-Standard Shipping", "Other")</f>
        <v>Other</v>
      </c>
      <c r="AD170">
        <f>RANK(X170,$X$2:$X$1954,0)</f>
        <v>1222</v>
      </c>
    </row>
    <row r="171" spans="1:30" ht="12.75" customHeight="1" x14ac:dyDescent="0.3">
      <c r="A171" s="3">
        <v>23302</v>
      </c>
      <c r="B171" s="3" t="s">
        <v>24</v>
      </c>
      <c r="C171" s="7">
        <v>0.01</v>
      </c>
      <c r="D171" s="4">
        <v>8.33</v>
      </c>
      <c r="E171" s="4">
        <v>1.99</v>
      </c>
      <c r="F171" s="3">
        <v>306</v>
      </c>
      <c r="G171" s="3" t="s">
        <v>412</v>
      </c>
      <c r="H171" s="3" t="s">
        <v>48</v>
      </c>
      <c r="I171" s="3" t="s">
        <v>39</v>
      </c>
      <c r="J171" s="3" t="s">
        <v>76</v>
      </c>
      <c r="K171" s="3" t="s">
        <v>179</v>
      </c>
      <c r="L171" s="3" t="s">
        <v>50</v>
      </c>
      <c r="M171" s="3" t="s">
        <v>413</v>
      </c>
      <c r="N171" s="3">
        <v>0.52</v>
      </c>
      <c r="O171" s="3" t="s">
        <v>32</v>
      </c>
      <c r="P171" s="3" t="s">
        <v>52</v>
      </c>
      <c r="Q171" s="3" t="s">
        <v>414</v>
      </c>
      <c r="R171" s="3" t="s">
        <v>415</v>
      </c>
      <c r="S171" s="3">
        <v>21208</v>
      </c>
      <c r="T171" s="2">
        <v>42049</v>
      </c>
      <c r="U171" s="2">
        <v>42050</v>
      </c>
      <c r="V171" s="4">
        <v>15.895199999999999</v>
      </c>
      <c r="W171" s="3">
        <v>8</v>
      </c>
      <c r="X171" s="4">
        <v>70.16</v>
      </c>
      <c r="Y171" s="3">
        <v>87057</v>
      </c>
      <c r="Z171" s="3" t="str">
        <f>IF(V171&gt;E2127, "High","Low")</f>
        <v>High</v>
      </c>
      <c r="AA171" s="3" t="str">
        <f>IF(OR(C171 &gt; 0.2, N171 &lt; 0.25), "High Risk", "Low Risk")</f>
        <v>Low Risk</v>
      </c>
      <c r="AB171" s="3" t="str">
        <f>IF(NOT(C171 &gt; 0), "No Discount", "Discount Applied")</f>
        <v>Discount Applied</v>
      </c>
      <c r="AC171" s="3" t="str">
        <f>IF(AND(V171 &gt; 100, OR(H171 = "Regular Air", H171 = "Express Air"), NOT(C171 &gt; 0)), "High Profit Non-Standard Shipping", "Other")</f>
        <v>Other</v>
      </c>
      <c r="AD171">
        <f>RANK(X171,$X$2:$X$1954,0)</f>
        <v>1388</v>
      </c>
    </row>
    <row r="172" spans="1:30" ht="12.75" customHeight="1" x14ac:dyDescent="0.3">
      <c r="A172" s="3">
        <v>23303</v>
      </c>
      <c r="B172" s="3" t="s">
        <v>24</v>
      </c>
      <c r="C172" s="7">
        <v>0.04</v>
      </c>
      <c r="D172" s="4">
        <v>85.99</v>
      </c>
      <c r="E172" s="4">
        <v>0.99</v>
      </c>
      <c r="F172" s="3">
        <v>306</v>
      </c>
      <c r="G172" s="3" t="s">
        <v>412</v>
      </c>
      <c r="H172" s="3" t="s">
        <v>48</v>
      </c>
      <c r="I172" s="3" t="s">
        <v>39</v>
      </c>
      <c r="J172" s="3" t="s">
        <v>76</v>
      </c>
      <c r="K172" s="3" t="s">
        <v>77</v>
      </c>
      <c r="L172" s="3" t="s">
        <v>30</v>
      </c>
      <c r="M172" s="3" t="s">
        <v>416</v>
      </c>
      <c r="N172" s="3">
        <v>0.55000000000000004</v>
      </c>
      <c r="O172" s="3" t="s">
        <v>32</v>
      </c>
      <c r="P172" s="3" t="s">
        <v>52</v>
      </c>
      <c r="Q172" s="3" t="s">
        <v>414</v>
      </c>
      <c r="R172" s="3" t="s">
        <v>415</v>
      </c>
      <c r="S172" s="3">
        <v>21208</v>
      </c>
      <c r="T172" s="2">
        <v>42049</v>
      </c>
      <c r="U172" s="2">
        <v>42051</v>
      </c>
      <c r="V172" s="4">
        <v>855.99329999999986</v>
      </c>
      <c r="W172" s="3">
        <v>17</v>
      </c>
      <c r="X172" s="4">
        <v>1240.57</v>
      </c>
      <c r="Y172" s="3">
        <v>87057</v>
      </c>
      <c r="Z172" s="3" t="str">
        <f>IF(V172&gt;E2128, "High","Low")</f>
        <v>High</v>
      </c>
      <c r="AA172" s="3" t="str">
        <f>IF(OR(C172 &gt; 0.2, N172 &lt; 0.25), "High Risk", "Low Risk")</f>
        <v>Low Risk</v>
      </c>
      <c r="AB172" s="3" t="str">
        <f>IF(NOT(C172 &gt; 0), "No Discount", "Discount Applied")</f>
        <v>Discount Applied</v>
      </c>
      <c r="AC172" s="3" t="str">
        <f>IF(AND(V172 &gt; 100, OR(H172 = "Regular Air", H172 = "Express Air"), NOT(C172 &gt; 0)), "High Profit Non-Standard Shipping", "Other")</f>
        <v>Other</v>
      </c>
      <c r="AD172">
        <f>RANK(X172,$X$2:$X$1954,0)</f>
        <v>359</v>
      </c>
    </row>
    <row r="173" spans="1:30" ht="12.75" customHeight="1" x14ac:dyDescent="0.3">
      <c r="A173" s="3">
        <v>5302</v>
      </c>
      <c r="B173" s="3" t="s">
        <v>24</v>
      </c>
      <c r="C173" s="7">
        <v>0.01</v>
      </c>
      <c r="D173" s="4">
        <v>8.33</v>
      </c>
      <c r="E173" s="4">
        <v>1.99</v>
      </c>
      <c r="F173" s="3">
        <v>308</v>
      </c>
      <c r="G173" s="3" t="s">
        <v>417</v>
      </c>
      <c r="H173" s="3" t="s">
        <v>48</v>
      </c>
      <c r="I173" s="3" t="s">
        <v>39</v>
      </c>
      <c r="J173" s="3" t="s">
        <v>76</v>
      </c>
      <c r="K173" s="3" t="s">
        <v>179</v>
      </c>
      <c r="L173" s="3" t="s">
        <v>50</v>
      </c>
      <c r="M173" s="3" t="s">
        <v>413</v>
      </c>
      <c r="N173" s="3">
        <v>0.52</v>
      </c>
      <c r="O173" s="3" t="s">
        <v>32</v>
      </c>
      <c r="P173" s="3" t="s">
        <v>33</v>
      </c>
      <c r="Q173" s="3" t="s">
        <v>34</v>
      </c>
      <c r="R173" s="3" t="s">
        <v>208</v>
      </c>
      <c r="S173" s="3">
        <v>98115</v>
      </c>
      <c r="T173" s="2">
        <v>42049</v>
      </c>
      <c r="U173" s="2">
        <v>42050</v>
      </c>
      <c r="V173" s="4">
        <v>10.74</v>
      </c>
      <c r="W173" s="3">
        <v>32</v>
      </c>
      <c r="X173" s="4">
        <v>280.62</v>
      </c>
      <c r="Y173" s="3">
        <v>37760</v>
      </c>
      <c r="Z173" s="3" t="str">
        <f>IF(V173&gt;E2129, "High","Low")</f>
        <v>High</v>
      </c>
      <c r="AA173" s="3" t="str">
        <f>IF(OR(C173 &gt; 0.2, N173 &lt; 0.25), "High Risk", "Low Risk")</f>
        <v>Low Risk</v>
      </c>
      <c r="AB173" s="3" t="str">
        <f>IF(NOT(C173 &gt; 0), "No Discount", "Discount Applied")</f>
        <v>Discount Applied</v>
      </c>
      <c r="AC173" s="3" t="str">
        <f>IF(AND(V173 &gt; 100, OR(H173 = "Regular Air", H173 = "Express Air"), NOT(C173 &gt; 0)), "High Profit Non-Standard Shipping", "Other")</f>
        <v>Other</v>
      </c>
      <c r="AD173">
        <f>RANK(X173,$X$2:$X$1954,0)</f>
        <v>848</v>
      </c>
    </row>
    <row r="174" spans="1:30" ht="12.75" customHeight="1" x14ac:dyDescent="0.3">
      <c r="A174" s="3">
        <v>18853</v>
      </c>
      <c r="B174" s="3" t="s">
        <v>55</v>
      </c>
      <c r="C174" s="7">
        <v>0.04</v>
      </c>
      <c r="D174" s="4">
        <v>1637.53</v>
      </c>
      <c r="E174" s="4">
        <v>24.49</v>
      </c>
      <c r="F174" s="3">
        <v>314</v>
      </c>
      <c r="G174" s="3" t="s">
        <v>418</v>
      </c>
      <c r="H174" s="3" t="s">
        <v>48</v>
      </c>
      <c r="I174" s="3" t="s">
        <v>39</v>
      </c>
      <c r="J174" s="3" t="s">
        <v>28</v>
      </c>
      <c r="K174" s="3" t="s">
        <v>173</v>
      </c>
      <c r="L174" s="3" t="s">
        <v>85</v>
      </c>
      <c r="M174" s="3" t="s">
        <v>419</v>
      </c>
      <c r="N174" s="3">
        <v>0.81</v>
      </c>
      <c r="O174" s="3" t="s">
        <v>32</v>
      </c>
      <c r="P174" s="3" t="s">
        <v>60</v>
      </c>
      <c r="Q174" s="3" t="s">
        <v>177</v>
      </c>
      <c r="R174" s="3" t="s">
        <v>387</v>
      </c>
      <c r="S174" s="3">
        <v>60130</v>
      </c>
      <c r="T174" s="2">
        <v>42083</v>
      </c>
      <c r="U174" s="2">
        <v>42085</v>
      </c>
      <c r="V174" s="4">
        <v>-1759.58</v>
      </c>
      <c r="W174" s="3">
        <v>2</v>
      </c>
      <c r="X174" s="4">
        <v>3206.94</v>
      </c>
      <c r="Y174" s="3">
        <v>89166</v>
      </c>
      <c r="Z174" s="3" t="str">
        <f>IF(V174&gt;E2130, "High","Low")</f>
        <v>Low</v>
      </c>
      <c r="AA174" s="3" t="str">
        <f>IF(OR(C174 &gt; 0.2, N174 &lt; 0.25), "High Risk", "Low Risk")</f>
        <v>Low Risk</v>
      </c>
      <c r="AB174" s="3" t="str">
        <f>IF(NOT(C174 &gt; 0), "No Discount", "Discount Applied")</f>
        <v>Discount Applied</v>
      </c>
      <c r="AC174" s="3" t="str">
        <f>IF(AND(V174 &gt; 100, OR(H174 = "Regular Air", H174 = "Express Air"), NOT(C174 &gt; 0)), "High Profit Non-Standard Shipping", "Other")</f>
        <v>Other</v>
      </c>
      <c r="AD174">
        <f>RANK(X174,$X$2:$X$1954,0)</f>
        <v>151</v>
      </c>
    </row>
    <row r="175" spans="1:30" ht="12.75" customHeight="1" x14ac:dyDescent="0.3">
      <c r="A175" s="3">
        <v>18852</v>
      </c>
      <c r="B175" s="3" t="s">
        <v>55</v>
      </c>
      <c r="C175" s="7">
        <v>0.01</v>
      </c>
      <c r="D175" s="4">
        <v>19.98</v>
      </c>
      <c r="E175" s="4">
        <v>4</v>
      </c>
      <c r="F175" s="3">
        <v>315</v>
      </c>
      <c r="G175" s="3" t="s">
        <v>420</v>
      </c>
      <c r="H175" s="3" t="s">
        <v>48</v>
      </c>
      <c r="I175" s="3" t="s">
        <v>39</v>
      </c>
      <c r="J175" s="3" t="s">
        <v>76</v>
      </c>
      <c r="K175" s="3" t="s">
        <v>179</v>
      </c>
      <c r="L175" s="3" t="s">
        <v>58</v>
      </c>
      <c r="M175" s="3" t="s">
        <v>186</v>
      </c>
      <c r="N175" s="3">
        <v>0.68</v>
      </c>
      <c r="O175" s="3" t="s">
        <v>32</v>
      </c>
      <c r="P175" s="3" t="s">
        <v>52</v>
      </c>
      <c r="Q175" s="3" t="s">
        <v>192</v>
      </c>
      <c r="R175" s="3" t="s">
        <v>421</v>
      </c>
      <c r="S175" s="3">
        <v>1007</v>
      </c>
      <c r="T175" s="2">
        <v>42083</v>
      </c>
      <c r="U175" s="2">
        <v>42083</v>
      </c>
      <c r="V175" s="4">
        <v>-72.23</v>
      </c>
      <c r="W175" s="3">
        <v>2</v>
      </c>
      <c r="X175" s="4">
        <v>43.08</v>
      </c>
      <c r="Y175" s="3">
        <v>89166</v>
      </c>
      <c r="Z175" s="3" t="str">
        <f>IF(V175&gt;E2131, "High","Low")</f>
        <v>Low</v>
      </c>
      <c r="AA175" s="3" t="str">
        <f>IF(OR(C175 &gt; 0.2, N175 &lt; 0.25), "High Risk", "Low Risk")</f>
        <v>Low Risk</v>
      </c>
      <c r="AB175" s="3" t="str">
        <f>IF(NOT(C175 &gt; 0), "No Discount", "Discount Applied")</f>
        <v>Discount Applied</v>
      </c>
      <c r="AC175" s="3" t="str">
        <f>IF(AND(V175 &gt; 100, OR(H175 = "Regular Air", H175 = "Express Air"), NOT(C175 &gt; 0)), "High Profit Non-Standard Shipping", "Other")</f>
        <v>Other</v>
      </c>
      <c r="AD175">
        <f>RANK(X175,$X$2:$X$1954,0)</f>
        <v>1590</v>
      </c>
    </row>
    <row r="176" spans="1:30" ht="12.75" customHeight="1" x14ac:dyDescent="0.3">
      <c r="A176" s="3">
        <v>18032</v>
      </c>
      <c r="B176" s="3" t="s">
        <v>36</v>
      </c>
      <c r="C176" s="7">
        <v>0.09</v>
      </c>
      <c r="D176" s="4">
        <v>7.38</v>
      </c>
      <c r="E176" s="4">
        <v>5.21</v>
      </c>
      <c r="F176" s="3">
        <v>317</v>
      </c>
      <c r="G176" s="3" t="s">
        <v>422</v>
      </c>
      <c r="H176" s="3" t="s">
        <v>48</v>
      </c>
      <c r="I176" s="3" t="s">
        <v>39</v>
      </c>
      <c r="J176" s="3" t="s">
        <v>40</v>
      </c>
      <c r="K176" s="3" t="s">
        <v>49</v>
      </c>
      <c r="L176" s="3" t="s">
        <v>58</v>
      </c>
      <c r="M176" s="3" t="s">
        <v>423</v>
      </c>
      <c r="N176" s="3">
        <v>0.56000000000000005</v>
      </c>
      <c r="O176" s="3" t="s">
        <v>32</v>
      </c>
      <c r="P176" s="3" t="s">
        <v>33</v>
      </c>
      <c r="Q176" s="3" t="s">
        <v>44</v>
      </c>
      <c r="R176" s="3" t="s">
        <v>424</v>
      </c>
      <c r="S176" s="3">
        <v>91945</v>
      </c>
      <c r="T176" s="2">
        <v>42172</v>
      </c>
      <c r="U176" s="2">
        <v>42173</v>
      </c>
      <c r="V176" s="4">
        <v>-27.160000000000004</v>
      </c>
      <c r="W176" s="3">
        <v>9</v>
      </c>
      <c r="X176" s="4">
        <v>66.55</v>
      </c>
      <c r="Y176" s="3">
        <v>86041</v>
      </c>
      <c r="Z176" s="3" t="str">
        <f>IF(V176&gt;E2132, "High","Low")</f>
        <v>Low</v>
      </c>
      <c r="AA176" s="3" t="str">
        <f>IF(OR(C176 &gt; 0.2, N176 &lt; 0.25), "High Risk", "Low Risk")</f>
        <v>Low Risk</v>
      </c>
      <c r="AB176" s="3" t="str">
        <f>IF(NOT(C176 &gt; 0), "No Discount", "Discount Applied")</f>
        <v>Discount Applied</v>
      </c>
      <c r="AC176" s="3" t="str">
        <f>IF(AND(V176 &gt; 100, OR(H176 = "Regular Air", H176 = "Express Air"), NOT(C176 &gt; 0)), "High Profit Non-Standard Shipping", "Other")</f>
        <v>Other</v>
      </c>
      <c r="AD176">
        <f>RANK(X176,$X$2:$X$1954,0)</f>
        <v>1416</v>
      </c>
    </row>
    <row r="177" spans="1:30" ht="12.75" customHeight="1" x14ac:dyDescent="0.3">
      <c r="A177" s="3">
        <v>18033</v>
      </c>
      <c r="B177" s="3" t="s">
        <v>36</v>
      </c>
      <c r="C177" s="7">
        <v>0.04</v>
      </c>
      <c r="D177" s="4">
        <v>5.98</v>
      </c>
      <c r="E177" s="4">
        <v>5.15</v>
      </c>
      <c r="F177" s="3">
        <v>317</v>
      </c>
      <c r="G177" s="3" t="s">
        <v>422</v>
      </c>
      <c r="H177" s="3" t="s">
        <v>48</v>
      </c>
      <c r="I177" s="3" t="s">
        <v>39</v>
      </c>
      <c r="J177" s="3" t="s">
        <v>28</v>
      </c>
      <c r="K177" s="3" t="s">
        <v>92</v>
      </c>
      <c r="L177" s="3" t="s">
        <v>58</v>
      </c>
      <c r="M177" s="3" t="s">
        <v>128</v>
      </c>
      <c r="N177" s="3">
        <v>0.36</v>
      </c>
      <c r="O177" s="3" t="s">
        <v>32</v>
      </c>
      <c r="P177" s="3" t="s">
        <v>33</v>
      </c>
      <c r="Q177" s="3" t="s">
        <v>44</v>
      </c>
      <c r="R177" s="3" t="s">
        <v>424</v>
      </c>
      <c r="S177" s="3">
        <v>91945</v>
      </c>
      <c r="T177" s="2">
        <v>42172</v>
      </c>
      <c r="U177" s="2">
        <v>42173</v>
      </c>
      <c r="V177" s="4">
        <v>-52.344000000000008</v>
      </c>
      <c r="W177" s="3">
        <v>17</v>
      </c>
      <c r="X177" s="4">
        <v>103.49</v>
      </c>
      <c r="Y177" s="3">
        <v>86041</v>
      </c>
      <c r="Z177" s="3" t="str">
        <f>IF(V177&gt;E2133, "High","Low")</f>
        <v>Low</v>
      </c>
      <c r="AA177" s="3" t="str">
        <f>IF(OR(C177 &gt; 0.2, N177 &lt; 0.25), "High Risk", "Low Risk")</f>
        <v>Low Risk</v>
      </c>
      <c r="AB177" s="3" t="str">
        <f>IF(NOT(C177 &gt; 0), "No Discount", "Discount Applied")</f>
        <v>Discount Applied</v>
      </c>
      <c r="AC177" s="3" t="str">
        <f>IF(AND(V177 &gt; 100, OR(H177 = "Regular Air", H177 = "Express Air"), NOT(C177 &gt; 0)), "High Profit Non-Standard Shipping", "Other")</f>
        <v>Other</v>
      </c>
      <c r="AD177">
        <f>RANK(X177,$X$2:$X$1954,0)</f>
        <v>1218</v>
      </c>
    </row>
    <row r="178" spans="1:30" ht="12.75" customHeight="1" x14ac:dyDescent="0.3">
      <c r="A178" s="3">
        <v>18034</v>
      </c>
      <c r="B178" s="3" t="s">
        <v>36</v>
      </c>
      <c r="C178" s="7">
        <v>0.04</v>
      </c>
      <c r="D178" s="4">
        <v>15.42</v>
      </c>
      <c r="E178" s="4">
        <v>10.68</v>
      </c>
      <c r="F178" s="3">
        <v>317</v>
      </c>
      <c r="G178" s="3" t="s">
        <v>422</v>
      </c>
      <c r="H178" s="3" t="s">
        <v>48</v>
      </c>
      <c r="I178" s="3" t="s">
        <v>39</v>
      </c>
      <c r="J178" s="3" t="s">
        <v>28</v>
      </c>
      <c r="K178" s="3" t="s">
        <v>140</v>
      </c>
      <c r="L178" s="3" t="s">
        <v>58</v>
      </c>
      <c r="M178" s="3" t="s">
        <v>425</v>
      </c>
      <c r="N178" s="3">
        <v>0.57999999999999996</v>
      </c>
      <c r="O178" s="3" t="s">
        <v>32</v>
      </c>
      <c r="P178" s="3" t="s">
        <v>33</v>
      </c>
      <c r="Q178" s="3" t="s">
        <v>44</v>
      </c>
      <c r="R178" s="3" t="s">
        <v>424</v>
      </c>
      <c r="S178" s="3">
        <v>91945</v>
      </c>
      <c r="T178" s="2">
        <v>42172</v>
      </c>
      <c r="U178" s="2">
        <v>42173</v>
      </c>
      <c r="V178" s="4">
        <v>-119.93599999999999</v>
      </c>
      <c r="W178" s="3">
        <v>12</v>
      </c>
      <c r="X178" s="4">
        <v>192.18</v>
      </c>
      <c r="Y178" s="3">
        <v>86041</v>
      </c>
      <c r="Z178" s="3" t="str">
        <f>IF(V178&gt;E2134, "High","Low")</f>
        <v>Low</v>
      </c>
      <c r="AA178" s="3" t="str">
        <f>IF(OR(C178 &gt; 0.2, N178 &lt; 0.25), "High Risk", "Low Risk")</f>
        <v>Low Risk</v>
      </c>
      <c r="AB178" s="3" t="str">
        <f>IF(NOT(C178 &gt; 0), "No Discount", "Discount Applied")</f>
        <v>Discount Applied</v>
      </c>
      <c r="AC178" s="3" t="str">
        <f>IF(AND(V178 &gt; 100, OR(H178 = "Regular Air", H178 = "Express Air"), NOT(C178 &gt; 0)), "High Profit Non-Standard Shipping", "Other")</f>
        <v>Other</v>
      </c>
      <c r="AD178">
        <f>RANK(X178,$X$2:$X$1954,0)</f>
        <v>1007</v>
      </c>
    </row>
    <row r="179" spans="1:30" ht="12.75" customHeight="1" x14ac:dyDescent="0.3">
      <c r="A179" s="3">
        <v>20641</v>
      </c>
      <c r="B179" s="3" t="s">
        <v>105</v>
      </c>
      <c r="C179" s="7">
        <v>0.04</v>
      </c>
      <c r="D179" s="4">
        <v>8.33</v>
      </c>
      <c r="E179" s="4">
        <v>1.99</v>
      </c>
      <c r="F179" s="3">
        <v>321</v>
      </c>
      <c r="G179" s="3" t="s">
        <v>426</v>
      </c>
      <c r="H179" s="3" t="s">
        <v>48</v>
      </c>
      <c r="I179" s="3" t="s">
        <v>39</v>
      </c>
      <c r="J179" s="3" t="s">
        <v>76</v>
      </c>
      <c r="K179" s="3" t="s">
        <v>179</v>
      </c>
      <c r="L179" s="3" t="s">
        <v>50</v>
      </c>
      <c r="M179" s="3" t="s">
        <v>413</v>
      </c>
      <c r="N179" s="3">
        <v>0.52</v>
      </c>
      <c r="O179" s="3" t="s">
        <v>32</v>
      </c>
      <c r="P179" s="3" t="s">
        <v>52</v>
      </c>
      <c r="Q179" s="3" t="s">
        <v>414</v>
      </c>
      <c r="R179" s="3" t="s">
        <v>427</v>
      </c>
      <c r="S179" s="3">
        <v>20854</v>
      </c>
      <c r="T179" s="2">
        <v>42098</v>
      </c>
      <c r="U179" s="2">
        <v>42103</v>
      </c>
      <c r="V179" s="4">
        <v>9.9267999999999983</v>
      </c>
      <c r="W179" s="3">
        <v>11</v>
      </c>
      <c r="X179" s="4">
        <v>89.76</v>
      </c>
      <c r="Y179" s="3">
        <v>91057</v>
      </c>
      <c r="Z179" s="3" t="str">
        <f>IF(V179&gt;E2135, "High","Low")</f>
        <v>High</v>
      </c>
      <c r="AA179" s="3" t="str">
        <f>IF(OR(C179 &gt; 0.2, N179 &lt; 0.25), "High Risk", "Low Risk")</f>
        <v>Low Risk</v>
      </c>
      <c r="AB179" s="3" t="str">
        <f>IF(NOT(C179 &gt; 0), "No Discount", "Discount Applied")</f>
        <v>Discount Applied</v>
      </c>
      <c r="AC179" s="3" t="str">
        <f>IF(AND(V179 &gt; 100, OR(H179 = "Regular Air", H179 = "Express Air"), NOT(C179 &gt; 0)), "High Profit Non-Standard Shipping", "Other")</f>
        <v>Other</v>
      </c>
      <c r="AD179">
        <f>RANK(X179,$X$2:$X$1954,0)</f>
        <v>1287</v>
      </c>
    </row>
    <row r="180" spans="1:30" ht="12.75" customHeight="1" x14ac:dyDescent="0.3">
      <c r="A180" s="3">
        <v>25111</v>
      </c>
      <c r="B180" s="3" t="s">
        <v>36</v>
      </c>
      <c r="C180" s="7">
        <v>0.06</v>
      </c>
      <c r="D180" s="4">
        <v>7.99</v>
      </c>
      <c r="E180" s="4">
        <v>5.03</v>
      </c>
      <c r="F180" s="3">
        <v>326</v>
      </c>
      <c r="G180" s="3" t="s">
        <v>428</v>
      </c>
      <c r="H180" s="3" t="s">
        <v>48</v>
      </c>
      <c r="I180" s="3" t="s">
        <v>39</v>
      </c>
      <c r="J180" s="3" t="s">
        <v>76</v>
      </c>
      <c r="K180" s="3" t="s">
        <v>77</v>
      </c>
      <c r="L180" s="3" t="s">
        <v>85</v>
      </c>
      <c r="M180" s="3" t="s">
        <v>429</v>
      </c>
      <c r="N180" s="3">
        <v>0.6</v>
      </c>
      <c r="O180" s="3" t="s">
        <v>32</v>
      </c>
      <c r="P180" s="3" t="s">
        <v>60</v>
      </c>
      <c r="Q180" s="3" t="s">
        <v>177</v>
      </c>
      <c r="R180" s="3" t="s">
        <v>430</v>
      </c>
      <c r="S180" s="3">
        <v>60510</v>
      </c>
      <c r="T180" s="2">
        <v>42164</v>
      </c>
      <c r="U180" s="2">
        <v>42165</v>
      </c>
      <c r="V180" s="4">
        <v>-29.172000000000001</v>
      </c>
      <c r="W180" s="3">
        <v>4</v>
      </c>
      <c r="X180" s="4">
        <v>28.46</v>
      </c>
      <c r="Y180" s="3">
        <v>90973</v>
      </c>
      <c r="Z180" s="3" t="str">
        <f>IF(V180&gt;E2136, "High","Low")</f>
        <v>Low</v>
      </c>
      <c r="AA180" s="3" t="str">
        <f>IF(OR(C180 &gt; 0.2, N180 &lt; 0.25), "High Risk", "Low Risk")</f>
        <v>Low Risk</v>
      </c>
      <c r="AB180" s="3" t="str">
        <f>IF(NOT(C180 &gt; 0), "No Discount", "Discount Applied")</f>
        <v>Discount Applied</v>
      </c>
      <c r="AC180" s="3" t="str">
        <f>IF(AND(V180 &gt; 100, OR(H180 = "Regular Air", H180 = "Express Air"), NOT(C180 &gt; 0)), "High Profit Non-Standard Shipping", "Other")</f>
        <v>Other</v>
      </c>
      <c r="AD180">
        <f>RANK(X180,$X$2:$X$1954,0)</f>
        <v>1729</v>
      </c>
    </row>
    <row r="181" spans="1:30" ht="12.75" customHeight="1" x14ac:dyDescent="0.3">
      <c r="A181" s="3">
        <v>19159</v>
      </c>
      <c r="B181" s="3" t="s">
        <v>55</v>
      </c>
      <c r="C181" s="7">
        <v>0.06</v>
      </c>
      <c r="D181" s="4">
        <v>296.18</v>
      </c>
      <c r="E181" s="4">
        <v>54.12</v>
      </c>
      <c r="F181" s="3">
        <v>329</v>
      </c>
      <c r="G181" s="3" t="s">
        <v>431</v>
      </c>
      <c r="H181" s="3" t="s">
        <v>38</v>
      </c>
      <c r="I181" s="3" t="s">
        <v>39</v>
      </c>
      <c r="J181" s="3" t="s">
        <v>40</v>
      </c>
      <c r="K181" s="3" t="s">
        <v>151</v>
      </c>
      <c r="L181" s="3" t="s">
        <v>120</v>
      </c>
      <c r="M181" s="3" t="s">
        <v>152</v>
      </c>
      <c r="N181" s="3">
        <v>0.76</v>
      </c>
      <c r="O181" s="3" t="s">
        <v>32</v>
      </c>
      <c r="P181" s="3" t="s">
        <v>52</v>
      </c>
      <c r="Q181" s="3" t="s">
        <v>187</v>
      </c>
      <c r="R181" s="3" t="s">
        <v>432</v>
      </c>
      <c r="S181" s="3">
        <v>4073</v>
      </c>
      <c r="T181" s="2">
        <v>42108</v>
      </c>
      <c r="U181" s="2">
        <v>42109</v>
      </c>
      <c r="V181" s="4">
        <v>-715.7782060000003</v>
      </c>
      <c r="W181" s="3">
        <v>5</v>
      </c>
      <c r="X181" s="4">
        <v>1170.21</v>
      </c>
      <c r="Y181" s="3">
        <v>89726</v>
      </c>
      <c r="Z181" s="3" t="str">
        <f>IF(V181&gt;E2137, "High","Low")</f>
        <v>Low</v>
      </c>
      <c r="AA181" s="3" t="str">
        <f>IF(OR(C181 &gt; 0.2, N181 &lt; 0.25), "High Risk", "Low Risk")</f>
        <v>Low Risk</v>
      </c>
      <c r="AB181" s="3" t="str">
        <f>IF(NOT(C181 &gt; 0), "No Discount", "Discount Applied")</f>
        <v>Discount Applied</v>
      </c>
      <c r="AC181" s="3" t="str">
        <f>IF(AND(V181 &gt; 100, OR(H181 = "Regular Air", H181 = "Express Air"), NOT(C181 &gt; 0)), "High Profit Non-Standard Shipping", "Other")</f>
        <v>Other</v>
      </c>
      <c r="AD181">
        <f>RANK(X181,$X$2:$X$1954,0)</f>
        <v>378</v>
      </c>
    </row>
    <row r="182" spans="1:30" ht="12.75" customHeight="1" x14ac:dyDescent="0.3">
      <c r="A182" s="3">
        <v>19158</v>
      </c>
      <c r="B182" s="3" t="s">
        <v>55</v>
      </c>
      <c r="C182" s="7">
        <v>0.01</v>
      </c>
      <c r="D182" s="4">
        <v>29.1</v>
      </c>
      <c r="E182" s="4">
        <v>4</v>
      </c>
      <c r="F182" s="3">
        <v>331</v>
      </c>
      <c r="G182" s="3" t="s">
        <v>433</v>
      </c>
      <c r="H182" s="3" t="s">
        <v>26</v>
      </c>
      <c r="I182" s="3" t="s">
        <v>39</v>
      </c>
      <c r="J182" s="3" t="s">
        <v>76</v>
      </c>
      <c r="K182" s="3" t="s">
        <v>179</v>
      </c>
      <c r="L182" s="3" t="s">
        <v>58</v>
      </c>
      <c r="M182" s="3" t="s">
        <v>434</v>
      </c>
      <c r="N182" s="3">
        <v>0.78</v>
      </c>
      <c r="O182" s="3" t="s">
        <v>32</v>
      </c>
      <c r="P182" s="3" t="s">
        <v>52</v>
      </c>
      <c r="Q182" s="3" t="s">
        <v>196</v>
      </c>
      <c r="R182" s="3" t="s">
        <v>435</v>
      </c>
      <c r="S182" s="3">
        <v>3045</v>
      </c>
      <c r="T182" s="2">
        <v>42108</v>
      </c>
      <c r="U182" s="2">
        <v>42110</v>
      </c>
      <c r="V182" s="4">
        <v>-22.82</v>
      </c>
      <c r="W182" s="3">
        <v>8</v>
      </c>
      <c r="X182" s="4">
        <v>243.32</v>
      </c>
      <c r="Y182" s="3">
        <v>89726</v>
      </c>
      <c r="Z182" s="3" t="str">
        <f>IF(V182&gt;E2138, "High","Low")</f>
        <v>Low</v>
      </c>
      <c r="AA182" s="3" t="str">
        <f>IF(OR(C182 &gt; 0.2, N182 &lt; 0.25), "High Risk", "Low Risk")</f>
        <v>Low Risk</v>
      </c>
      <c r="AB182" s="3" t="str">
        <f>IF(NOT(C182 &gt; 0), "No Discount", "Discount Applied")</f>
        <v>Discount Applied</v>
      </c>
      <c r="AC182" s="3" t="str">
        <f>IF(AND(V182 &gt; 100, OR(H182 = "Regular Air", H182 = "Express Air"), NOT(C182 &gt; 0)), "High Profit Non-Standard Shipping", "Other")</f>
        <v>Other</v>
      </c>
      <c r="AD182">
        <f>RANK(X182,$X$2:$X$1954,0)</f>
        <v>906</v>
      </c>
    </row>
    <row r="183" spans="1:30" ht="12.75" customHeight="1" x14ac:dyDescent="0.3">
      <c r="A183" s="3">
        <v>18261</v>
      </c>
      <c r="B183" s="3" t="s">
        <v>46</v>
      </c>
      <c r="C183" s="7">
        <v>0.06</v>
      </c>
      <c r="D183" s="4">
        <v>276.2</v>
      </c>
      <c r="E183" s="4">
        <v>24.49</v>
      </c>
      <c r="F183" s="3">
        <v>335</v>
      </c>
      <c r="G183" s="3" t="s">
        <v>436</v>
      </c>
      <c r="H183" s="3" t="s">
        <v>48</v>
      </c>
      <c r="I183" s="3" t="s">
        <v>39</v>
      </c>
      <c r="J183" s="3" t="s">
        <v>40</v>
      </c>
      <c r="K183" s="3" t="s">
        <v>41</v>
      </c>
      <c r="L183" s="3" t="s">
        <v>235</v>
      </c>
      <c r="M183" s="3" t="s">
        <v>437</v>
      </c>
      <c r="N183" s="3"/>
      <c r="O183" s="3" t="s">
        <v>32</v>
      </c>
      <c r="P183" s="3" t="s">
        <v>33</v>
      </c>
      <c r="Q183" s="3" t="s">
        <v>101</v>
      </c>
      <c r="R183" s="3" t="s">
        <v>438</v>
      </c>
      <c r="S183" s="3">
        <v>97504</v>
      </c>
      <c r="T183" s="2">
        <v>42128</v>
      </c>
      <c r="U183" s="2">
        <v>42129</v>
      </c>
      <c r="V183" s="4">
        <v>2639.4708000000001</v>
      </c>
      <c r="W183" s="3">
        <v>14</v>
      </c>
      <c r="X183" s="4">
        <v>3825.32</v>
      </c>
      <c r="Y183" s="3">
        <v>87277</v>
      </c>
      <c r="Z183" s="3" t="str">
        <f>IF(V183&gt;E2139, "High","Low")</f>
        <v>High</v>
      </c>
      <c r="AA183" s="3" t="str">
        <f>IF(OR(C183 &gt; 0.2, N183 &lt; 0.25), "High Risk", "Low Risk")</f>
        <v>High Risk</v>
      </c>
      <c r="AB183" s="3" t="str">
        <f>IF(NOT(C183 &gt; 0), "No Discount", "Discount Applied")</f>
        <v>Discount Applied</v>
      </c>
      <c r="AC183" s="3" t="str">
        <f>IF(AND(V183 &gt; 100, OR(H183 = "Regular Air", H183 = "Express Air"), NOT(C183 &gt; 0)), "High Profit Non-Standard Shipping", "Other")</f>
        <v>Other</v>
      </c>
      <c r="AD183">
        <f>RANK(X183,$X$2:$X$1954,0)</f>
        <v>126</v>
      </c>
    </row>
    <row r="184" spans="1:30" ht="12.75" customHeight="1" x14ac:dyDescent="0.3">
      <c r="A184" s="3">
        <v>18262</v>
      </c>
      <c r="B184" s="3" t="s">
        <v>46</v>
      </c>
      <c r="C184" s="7">
        <v>0.09</v>
      </c>
      <c r="D184" s="4">
        <v>6.28</v>
      </c>
      <c r="E184" s="4">
        <v>5.29</v>
      </c>
      <c r="F184" s="3">
        <v>335</v>
      </c>
      <c r="G184" s="3" t="s">
        <v>436</v>
      </c>
      <c r="H184" s="3" t="s">
        <v>48</v>
      </c>
      <c r="I184" s="3" t="s">
        <v>39</v>
      </c>
      <c r="J184" s="3" t="s">
        <v>40</v>
      </c>
      <c r="K184" s="3" t="s">
        <v>49</v>
      </c>
      <c r="L184" s="3" t="s">
        <v>58</v>
      </c>
      <c r="M184" s="3" t="s">
        <v>439</v>
      </c>
      <c r="N184" s="3">
        <v>0.43</v>
      </c>
      <c r="O184" s="3" t="s">
        <v>32</v>
      </c>
      <c r="P184" s="3" t="s">
        <v>33</v>
      </c>
      <c r="Q184" s="3" t="s">
        <v>101</v>
      </c>
      <c r="R184" s="3" t="s">
        <v>438</v>
      </c>
      <c r="S184" s="3">
        <v>97504</v>
      </c>
      <c r="T184" s="2">
        <v>42128</v>
      </c>
      <c r="U184" s="2">
        <v>42128</v>
      </c>
      <c r="V184" s="4">
        <v>-5.2</v>
      </c>
      <c r="W184" s="3">
        <v>1</v>
      </c>
      <c r="X184" s="4">
        <v>8.5299999999999994</v>
      </c>
      <c r="Y184" s="3">
        <v>87277</v>
      </c>
      <c r="Z184" s="3" t="str">
        <f>IF(V184&gt;E2140, "High","Low")</f>
        <v>Low</v>
      </c>
      <c r="AA184" s="3" t="str">
        <f>IF(OR(C184 &gt; 0.2, N184 &lt; 0.25), "High Risk", "Low Risk")</f>
        <v>Low Risk</v>
      </c>
      <c r="AB184" s="3" t="str">
        <f>IF(NOT(C184 &gt; 0), "No Discount", "Discount Applied")</f>
        <v>Discount Applied</v>
      </c>
      <c r="AC184" s="3" t="str">
        <f>IF(AND(V184 &gt; 100, OR(H184 = "Regular Air", H184 = "Express Air"), NOT(C184 &gt; 0)), "High Profit Non-Standard Shipping", "Other")</f>
        <v>Other</v>
      </c>
      <c r="AD184">
        <f>RANK(X184,$X$2:$X$1954,0)</f>
        <v>1917</v>
      </c>
    </row>
    <row r="185" spans="1:30" ht="12.75" customHeight="1" x14ac:dyDescent="0.3">
      <c r="A185" s="3">
        <v>23481</v>
      </c>
      <c r="B185" s="3" t="s">
        <v>55</v>
      </c>
      <c r="C185" s="7">
        <v>0.08</v>
      </c>
      <c r="D185" s="4">
        <v>7.77</v>
      </c>
      <c r="E185" s="4">
        <v>9.23</v>
      </c>
      <c r="F185" s="3">
        <v>339</v>
      </c>
      <c r="G185" s="3" t="s">
        <v>440</v>
      </c>
      <c r="H185" s="3" t="s">
        <v>48</v>
      </c>
      <c r="I185" s="3" t="s">
        <v>39</v>
      </c>
      <c r="J185" s="3" t="s">
        <v>28</v>
      </c>
      <c r="K185" s="3" t="s">
        <v>256</v>
      </c>
      <c r="L185" s="3" t="s">
        <v>58</v>
      </c>
      <c r="M185" s="3" t="s">
        <v>441</v>
      </c>
      <c r="N185" s="3">
        <v>0.57999999999999996</v>
      </c>
      <c r="O185" s="3" t="s">
        <v>32</v>
      </c>
      <c r="P185" s="3" t="s">
        <v>52</v>
      </c>
      <c r="Q185" s="3" t="s">
        <v>153</v>
      </c>
      <c r="R185" s="3" t="s">
        <v>442</v>
      </c>
      <c r="S185" s="3">
        <v>43229</v>
      </c>
      <c r="T185" s="2">
        <v>42080</v>
      </c>
      <c r="U185" s="2">
        <v>42081</v>
      </c>
      <c r="V185" s="4">
        <v>-83.65</v>
      </c>
      <c r="W185" s="3">
        <v>5</v>
      </c>
      <c r="X185" s="4">
        <v>40.299999999999997</v>
      </c>
      <c r="Y185" s="3">
        <v>90583</v>
      </c>
      <c r="Z185" s="3" t="str">
        <f>IF(V185&gt;E2141, "High","Low")</f>
        <v>Low</v>
      </c>
      <c r="AA185" s="3" t="str">
        <f>IF(OR(C185 &gt; 0.2, N185 &lt; 0.25), "High Risk", "Low Risk")</f>
        <v>Low Risk</v>
      </c>
      <c r="AB185" s="3" t="str">
        <f>IF(NOT(C185 &gt; 0), "No Discount", "Discount Applied")</f>
        <v>Discount Applied</v>
      </c>
      <c r="AC185" s="3" t="str">
        <f>IF(AND(V185 &gt; 100, OR(H185 = "Regular Air", H185 = "Express Air"), NOT(C185 &gt; 0)), "High Profit Non-Standard Shipping", "Other")</f>
        <v>Other</v>
      </c>
      <c r="AD185">
        <f>RANK(X185,$X$2:$X$1954,0)</f>
        <v>1616</v>
      </c>
    </row>
    <row r="186" spans="1:30" ht="12.75" customHeight="1" x14ac:dyDescent="0.3">
      <c r="A186" s="3">
        <v>23482</v>
      </c>
      <c r="B186" s="3" t="s">
        <v>55</v>
      </c>
      <c r="C186" s="7">
        <v>7.0000000000000007E-2</v>
      </c>
      <c r="D186" s="4">
        <v>7.59</v>
      </c>
      <c r="E186" s="4">
        <v>4</v>
      </c>
      <c r="F186" s="3">
        <v>339</v>
      </c>
      <c r="G186" s="3" t="s">
        <v>440</v>
      </c>
      <c r="H186" s="3" t="s">
        <v>48</v>
      </c>
      <c r="I186" s="3" t="s">
        <v>39</v>
      </c>
      <c r="J186" s="3" t="s">
        <v>40</v>
      </c>
      <c r="K186" s="3" t="s">
        <v>49</v>
      </c>
      <c r="L186" s="3" t="s">
        <v>30</v>
      </c>
      <c r="M186" s="3" t="s">
        <v>443</v>
      </c>
      <c r="N186" s="3">
        <v>0.42</v>
      </c>
      <c r="O186" s="3" t="s">
        <v>32</v>
      </c>
      <c r="P186" s="3" t="s">
        <v>52</v>
      </c>
      <c r="Q186" s="3" t="s">
        <v>153</v>
      </c>
      <c r="R186" s="3" t="s">
        <v>442</v>
      </c>
      <c r="S186" s="3">
        <v>43229</v>
      </c>
      <c r="T186" s="2">
        <v>42080</v>
      </c>
      <c r="U186" s="2">
        <v>42082</v>
      </c>
      <c r="V186" s="4">
        <v>24.39</v>
      </c>
      <c r="W186" s="3">
        <v>15</v>
      </c>
      <c r="X186" s="4">
        <v>111.88</v>
      </c>
      <c r="Y186" s="3">
        <v>90583</v>
      </c>
      <c r="Z186" s="3" t="str">
        <f>IF(V186&gt;E2142, "High","Low")</f>
        <v>High</v>
      </c>
      <c r="AA186" s="3" t="str">
        <f>IF(OR(C186 &gt; 0.2, N186 &lt; 0.25), "High Risk", "Low Risk")</f>
        <v>Low Risk</v>
      </c>
      <c r="AB186" s="3" t="str">
        <f>IF(NOT(C186 &gt; 0), "No Discount", "Discount Applied")</f>
        <v>Discount Applied</v>
      </c>
      <c r="AC186" s="3" t="str">
        <f>IF(AND(V186 &gt; 100, OR(H186 = "Regular Air", H186 = "Express Air"), NOT(C186 &gt; 0)), "High Profit Non-Standard Shipping", "Other")</f>
        <v>Other</v>
      </c>
      <c r="AD186">
        <f>RANK(X186,$X$2:$X$1954,0)</f>
        <v>1192</v>
      </c>
    </row>
    <row r="187" spans="1:30" ht="12.75" customHeight="1" x14ac:dyDescent="0.3">
      <c r="A187" s="3">
        <v>480</v>
      </c>
      <c r="B187" s="3" t="s">
        <v>46</v>
      </c>
      <c r="C187" s="7">
        <v>0.01</v>
      </c>
      <c r="D187" s="4">
        <v>3.26</v>
      </c>
      <c r="E187" s="4">
        <v>1.86</v>
      </c>
      <c r="F187" s="3">
        <v>342</v>
      </c>
      <c r="G187" s="3" t="s">
        <v>444</v>
      </c>
      <c r="H187" s="3" t="s">
        <v>48</v>
      </c>
      <c r="I187" s="3" t="s">
        <v>39</v>
      </c>
      <c r="J187" s="3" t="s">
        <v>28</v>
      </c>
      <c r="K187" s="3" t="s">
        <v>29</v>
      </c>
      <c r="L187" s="3" t="s">
        <v>30</v>
      </c>
      <c r="M187" s="3" t="s">
        <v>445</v>
      </c>
      <c r="N187" s="3">
        <v>0.41</v>
      </c>
      <c r="O187" s="3" t="s">
        <v>32</v>
      </c>
      <c r="P187" s="3" t="s">
        <v>135</v>
      </c>
      <c r="Q187" s="3" t="s">
        <v>361</v>
      </c>
      <c r="R187" s="3" t="s">
        <v>446</v>
      </c>
      <c r="S187" s="3">
        <v>33181</v>
      </c>
      <c r="T187" s="2">
        <v>42128</v>
      </c>
      <c r="U187" s="2">
        <v>42130</v>
      </c>
      <c r="V187" s="4">
        <v>-4.6682999999999995</v>
      </c>
      <c r="W187" s="3">
        <v>20</v>
      </c>
      <c r="X187" s="4">
        <v>73.97</v>
      </c>
      <c r="Y187" s="3">
        <v>3332</v>
      </c>
      <c r="Z187" s="3" t="str">
        <f>IF(V187&gt;E2143, "High","Low")</f>
        <v>Low</v>
      </c>
      <c r="AA187" s="3" t="str">
        <f>IF(OR(C187 &gt; 0.2, N187 &lt; 0.25), "High Risk", "Low Risk")</f>
        <v>Low Risk</v>
      </c>
      <c r="AB187" s="3" t="str">
        <f>IF(NOT(C187 &gt; 0), "No Discount", "Discount Applied")</f>
        <v>Discount Applied</v>
      </c>
      <c r="AC187" s="3" t="str">
        <f>IF(AND(V187 &gt; 100, OR(H187 = "Regular Air", H187 = "Express Air"), NOT(C187 &gt; 0)), "High Profit Non-Standard Shipping", "Other")</f>
        <v>Other</v>
      </c>
      <c r="AD187">
        <f>RANK(X187,$X$2:$X$1954,0)</f>
        <v>1370</v>
      </c>
    </row>
    <row r="188" spans="1:30" ht="12.75" customHeight="1" x14ac:dyDescent="0.3">
      <c r="A188" s="3">
        <v>22784</v>
      </c>
      <c r="B188" s="3" t="s">
        <v>46</v>
      </c>
      <c r="C188" s="7">
        <v>0.03</v>
      </c>
      <c r="D188" s="4">
        <v>15.23</v>
      </c>
      <c r="E188" s="4">
        <v>27.75</v>
      </c>
      <c r="F188" s="3">
        <v>343</v>
      </c>
      <c r="G188" s="3" t="s">
        <v>447</v>
      </c>
      <c r="H188" s="3" t="s">
        <v>38</v>
      </c>
      <c r="I188" s="3" t="s">
        <v>39</v>
      </c>
      <c r="J188" s="3" t="s">
        <v>40</v>
      </c>
      <c r="K188" s="3" t="s">
        <v>151</v>
      </c>
      <c r="L188" s="3" t="s">
        <v>120</v>
      </c>
      <c r="M188" s="3" t="s">
        <v>448</v>
      </c>
      <c r="N188" s="3">
        <v>0.76</v>
      </c>
      <c r="O188" s="3" t="s">
        <v>32</v>
      </c>
      <c r="P188" s="3" t="s">
        <v>52</v>
      </c>
      <c r="Q188" s="3" t="s">
        <v>187</v>
      </c>
      <c r="R188" s="3" t="s">
        <v>449</v>
      </c>
      <c r="S188" s="3">
        <v>4401</v>
      </c>
      <c r="T188" s="2">
        <v>42035</v>
      </c>
      <c r="U188" s="2">
        <v>42036</v>
      </c>
      <c r="V188" s="4">
        <v>11.650950000000002</v>
      </c>
      <c r="W188" s="3">
        <v>7</v>
      </c>
      <c r="X188" s="4">
        <v>111.86</v>
      </c>
      <c r="Y188" s="3">
        <v>88151</v>
      </c>
      <c r="Z188" s="3" t="str">
        <f>IF(V188&gt;E2144, "High","Low")</f>
        <v>High</v>
      </c>
      <c r="AA188" s="3" t="str">
        <f>IF(OR(C188 &gt; 0.2, N188 &lt; 0.25), "High Risk", "Low Risk")</f>
        <v>Low Risk</v>
      </c>
      <c r="AB188" s="3" t="str">
        <f>IF(NOT(C188 &gt; 0), "No Discount", "Discount Applied")</f>
        <v>Discount Applied</v>
      </c>
      <c r="AC188" s="3" t="str">
        <f>IF(AND(V188 &gt; 100, OR(H188 = "Regular Air", H188 = "Express Air"), NOT(C188 &gt; 0)), "High Profit Non-Standard Shipping", "Other")</f>
        <v>Other</v>
      </c>
      <c r="AD188">
        <f>RANK(X188,$X$2:$X$1954,0)</f>
        <v>1193</v>
      </c>
    </row>
    <row r="189" spans="1:30" ht="12.75" customHeight="1" x14ac:dyDescent="0.3">
      <c r="A189" s="3">
        <v>18480</v>
      </c>
      <c r="B189" s="3" t="s">
        <v>46</v>
      </c>
      <c r="C189" s="7">
        <v>0.01</v>
      </c>
      <c r="D189" s="4">
        <v>3.26</v>
      </c>
      <c r="E189" s="4">
        <v>1.86</v>
      </c>
      <c r="F189" s="3">
        <v>344</v>
      </c>
      <c r="G189" s="3" t="s">
        <v>450</v>
      </c>
      <c r="H189" s="3" t="s">
        <v>48</v>
      </c>
      <c r="I189" s="3" t="s">
        <v>39</v>
      </c>
      <c r="J189" s="3" t="s">
        <v>28</v>
      </c>
      <c r="K189" s="3" t="s">
        <v>29</v>
      </c>
      <c r="L189" s="3" t="s">
        <v>30</v>
      </c>
      <c r="M189" s="3" t="s">
        <v>445</v>
      </c>
      <c r="N189" s="3">
        <v>0.41</v>
      </c>
      <c r="O189" s="3" t="s">
        <v>32</v>
      </c>
      <c r="P189" s="3" t="s">
        <v>52</v>
      </c>
      <c r="Q189" s="3" t="s">
        <v>187</v>
      </c>
      <c r="R189" s="3" t="s">
        <v>451</v>
      </c>
      <c r="S189" s="3">
        <v>4101</v>
      </c>
      <c r="T189" s="2">
        <v>42128</v>
      </c>
      <c r="U189" s="2">
        <v>42130</v>
      </c>
      <c r="V189" s="4">
        <v>0.70200000000000085</v>
      </c>
      <c r="W189" s="3">
        <v>5</v>
      </c>
      <c r="X189" s="4">
        <v>18.489999999999998</v>
      </c>
      <c r="Y189" s="3">
        <v>88152</v>
      </c>
      <c r="Z189" s="3" t="str">
        <f>IF(V189&gt;E2145, "High","Low")</f>
        <v>High</v>
      </c>
      <c r="AA189" s="3" t="str">
        <f>IF(OR(C189 &gt; 0.2, N189 &lt; 0.25), "High Risk", "Low Risk")</f>
        <v>Low Risk</v>
      </c>
      <c r="AB189" s="3" t="str">
        <f>IF(NOT(C189 &gt; 0), "No Discount", "Discount Applied")</f>
        <v>Discount Applied</v>
      </c>
      <c r="AC189" s="3" t="str">
        <f>IF(AND(V189 &gt; 100, OR(H189 = "Regular Air", H189 = "Express Air"), NOT(C189 &gt; 0)), "High Profit Non-Standard Shipping", "Other")</f>
        <v>Other</v>
      </c>
      <c r="AD189">
        <f>RANK(X189,$X$2:$X$1954,0)</f>
        <v>1836</v>
      </c>
    </row>
    <row r="190" spans="1:30" ht="12.75" customHeight="1" x14ac:dyDescent="0.3">
      <c r="A190" s="3">
        <v>2408</v>
      </c>
      <c r="B190" s="3" t="s">
        <v>46</v>
      </c>
      <c r="C190" s="7">
        <v>0</v>
      </c>
      <c r="D190" s="4">
        <v>8.34</v>
      </c>
      <c r="E190" s="4">
        <v>2.64</v>
      </c>
      <c r="F190" s="3">
        <v>349</v>
      </c>
      <c r="G190" s="3" t="s">
        <v>452</v>
      </c>
      <c r="H190" s="3" t="s">
        <v>26</v>
      </c>
      <c r="I190" s="3" t="s">
        <v>39</v>
      </c>
      <c r="J190" s="3" t="s">
        <v>28</v>
      </c>
      <c r="K190" s="3" t="s">
        <v>173</v>
      </c>
      <c r="L190" s="3" t="s">
        <v>50</v>
      </c>
      <c r="M190" s="3" t="s">
        <v>357</v>
      </c>
      <c r="N190" s="3">
        <v>0.59</v>
      </c>
      <c r="O190" s="3" t="s">
        <v>32</v>
      </c>
      <c r="P190" s="3" t="s">
        <v>135</v>
      </c>
      <c r="Q190" s="3" t="s">
        <v>361</v>
      </c>
      <c r="R190" s="3" t="s">
        <v>446</v>
      </c>
      <c r="S190" s="3">
        <v>33132</v>
      </c>
      <c r="T190" s="2">
        <v>42164</v>
      </c>
      <c r="U190" s="2">
        <v>42166</v>
      </c>
      <c r="V190" s="4">
        <v>5.8624999999999998</v>
      </c>
      <c r="W190" s="3">
        <v>23</v>
      </c>
      <c r="X190" s="4">
        <v>212.89</v>
      </c>
      <c r="Y190" s="3">
        <v>17446</v>
      </c>
      <c r="Z190" s="3" t="str">
        <f>IF(V190&gt;E2146, "High","Low")</f>
        <v>High</v>
      </c>
      <c r="AA190" s="3" t="str">
        <f>IF(OR(C190 &gt; 0.2, N190 &lt; 0.25), "High Risk", "Low Risk")</f>
        <v>Low Risk</v>
      </c>
      <c r="AB190" s="3" t="str">
        <f>IF(NOT(C190 &gt; 0), "No Discount", "Discount Applied")</f>
        <v>No Discount</v>
      </c>
      <c r="AC190" s="3" t="str">
        <f>IF(AND(V190 &gt; 100, OR(H190 = "Regular Air", H190 = "Express Air"), NOT(C190 &gt; 0)), "High Profit Non-Standard Shipping", "Other")</f>
        <v>Other</v>
      </c>
      <c r="AD190">
        <f>RANK(X190,$X$2:$X$1954,0)</f>
        <v>956</v>
      </c>
    </row>
    <row r="191" spans="1:30" ht="12.75" customHeight="1" x14ac:dyDescent="0.3">
      <c r="A191" s="3">
        <v>1595</v>
      </c>
      <c r="B191" s="3" t="s">
        <v>55</v>
      </c>
      <c r="C191" s="7">
        <v>0.04</v>
      </c>
      <c r="D191" s="4">
        <v>99.23</v>
      </c>
      <c r="E191" s="4">
        <v>8.99</v>
      </c>
      <c r="F191" s="3">
        <v>349</v>
      </c>
      <c r="G191" s="3" t="s">
        <v>452</v>
      </c>
      <c r="H191" s="3" t="s">
        <v>48</v>
      </c>
      <c r="I191" s="3" t="s">
        <v>39</v>
      </c>
      <c r="J191" s="3" t="s">
        <v>40</v>
      </c>
      <c r="K191" s="3" t="s">
        <v>49</v>
      </c>
      <c r="L191" s="3" t="s">
        <v>50</v>
      </c>
      <c r="M191" s="3" t="s">
        <v>453</v>
      </c>
      <c r="N191" s="3">
        <v>0.35</v>
      </c>
      <c r="O191" s="3" t="s">
        <v>32</v>
      </c>
      <c r="P191" s="3" t="s">
        <v>135</v>
      </c>
      <c r="Q191" s="3" t="s">
        <v>361</v>
      </c>
      <c r="R191" s="3" t="s">
        <v>446</v>
      </c>
      <c r="S191" s="3">
        <v>33132</v>
      </c>
      <c r="T191" s="2">
        <v>42006</v>
      </c>
      <c r="U191" s="2">
        <v>42008</v>
      </c>
      <c r="V191" s="4">
        <v>1916.6757</v>
      </c>
      <c r="W191" s="3">
        <v>54</v>
      </c>
      <c r="X191" s="4">
        <v>5555.6</v>
      </c>
      <c r="Y191" s="3">
        <v>11527</v>
      </c>
      <c r="Z191" s="3" t="str">
        <f>IF(V191&gt;E2147, "High","Low")</f>
        <v>High</v>
      </c>
      <c r="AA191" s="3" t="str">
        <f>IF(OR(C191 &gt; 0.2, N191 &lt; 0.25), "High Risk", "Low Risk")</f>
        <v>Low Risk</v>
      </c>
      <c r="AB191" s="3" t="str">
        <f>IF(NOT(C191 &gt; 0), "No Discount", "Discount Applied")</f>
        <v>Discount Applied</v>
      </c>
      <c r="AC191" s="3" t="str">
        <f>IF(AND(V191 &gt; 100, OR(H191 = "Regular Air", H191 = "Express Air"), NOT(C191 &gt; 0)), "High Profit Non-Standard Shipping", "Other")</f>
        <v>Other</v>
      </c>
      <c r="AD191">
        <f>RANK(X191,$X$2:$X$1954,0)</f>
        <v>83</v>
      </c>
    </row>
    <row r="192" spans="1:30" ht="12.75" customHeight="1" x14ac:dyDescent="0.3">
      <c r="A192" s="3">
        <v>20408</v>
      </c>
      <c r="B192" s="3" t="s">
        <v>46</v>
      </c>
      <c r="C192" s="7">
        <v>0</v>
      </c>
      <c r="D192" s="4">
        <v>8.34</v>
      </c>
      <c r="E192" s="4">
        <v>2.64</v>
      </c>
      <c r="F192" s="3">
        <v>351</v>
      </c>
      <c r="G192" s="3" t="s">
        <v>454</v>
      </c>
      <c r="H192" s="3" t="s">
        <v>26</v>
      </c>
      <c r="I192" s="3" t="s">
        <v>39</v>
      </c>
      <c r="J192" s="3" t="s">
        <v>28</v>
      </c>
      <c r="K192" s="3" t="s">
        <v>173</v>
      </c>
      <c r="L192" s="3" t="s">
        <v>50</v>
      </c>
      <c r="M192" s="3" t="s">
        <v>357</v>
      </c>
      <c r="N192" s="3">
        <v>0.59</v>
      </c>
      <c r="O192" s="3" t="s">
        <v>32</v>
      </c>
      <c r="P192" s="3" t="s">
        <v>52</v>
      </c>
      <c r="Q192" s="3" t="s">
        <v>70</v>
      </c>
      <c r="R192" s="3" t="s">
        <v>455</v>
      </c>
      <c r="S192" s="3">
        <v>13601</v>
      </c>
      <c r="T192" s="2">
        <v>42164</v>
      </c>
      <c r="U192" s="2">
        <v>42166</v>
      </c>
      <c r="V192" s="4">
        <v>10.5</v>
      </c>
      <c r="W192" s="3">
        <v>6</v>
      </c>
      <c r="X192" s="4">
        <v>55.54</v>
      </c>
      <c r="Y192" s="3">
        <v>88685</v>
      </c>
      <c r="Z192" s="3" t="str">
        <f>IF(V192&gt;E2148, "High","Low")</f>
        <v>High</v>
      </c>
      <c r="AA192" s="3" t="str">
        <f>IF(OR(C192 &gt; 0.2, N192 &lt; 0.25), "High Risk", "Low Risk")</f>
        <v>Low Risk</v>
      </c>
      <c r="AB192" s="3" t="str">
        <f>IF(NOT(C192 &gt; 0), "No Discount", "Discount Applied")</f>
        <v>No Discount</v>
      </c>
      <c r="AC192" s="3" t="str">
        <f>IF(AND(V192 &gt; 100, OR(H192 = "Regular Air", H192 = "Express Air"), NOT(C192 &gt; 0)), "High Profit Non-Standard Shipping", "Other")</f>
        <v>Other</v>
      </c>
      <c r="AD192">
        <f>RANK(X192,$X$2:$X$1954,0)</f>
        <v>1494</v>
      </c>
    </row>
    <row r="193" spans="1:30" ht="12.75" customHeight="1" x14ac:dyDescent="0.3">
      <c r="A193" s="3">
        <v>19595</v>
      </c>
      <c r="B193" s="3" t="s">
        <v>55</v>
      </c>
      <c r="C193" s="7">
        <v>0.04</v>
      </c>
      <c r="D193" s="4">
        <v>99.23</v>
      </c>
      <c r="E193" s="4">
        <v>8.99</v>
      </c>
      <c r="F193" s="3">
        <v>351</v>
      </c>
      <c r="G193" s="3" t="s">
        <v>454</v>
      </c>
      <c r="H193" s="3" t="s">
        <v>48</v>
      </c>
      <c r="I193" s="3" t="s">
        <v>39</v>
      </c>
      <c r="J193" s="3" t="s">
        <v>40</v>
      </c>
      <c r="K193" s="3" t="s">
        <v>49</v>
      </c>
      <c r="L193" s="3" t="s">
        <v>50</v>
      </c>
      <c r="M193" s="3" t="s">
        <v>453</v>
      </c>
      <c r="N193" s="3">
        <v>0.35</v>
      </c>
      <c r="O193" s="3" t="s">
        <v>32</v>
      </c>
      <c r="P193" s="3" t="s">
        <v>52</v>
      </c>
      <c r="Q193" s="3" t="s">
        <v>70</v>
      </c>
      <c r="R193" s="3" t="s">
        <v>455</v>
      </c>
      <c r="S193" s="3">
        <v>13601</v>
      </c>
      <c r="T193" s="2">
        <v>42006</v>
      </c>
      <c r="U193" s="2">
        <v>42008</v>
      </c>
      <c r="V193" s="4">
        <v>993.83459999999991</v>
      </c>
      <c r="W193" s="3">
        <v>14</v>
      </c>
      <c r="X193" s="4">
        <v>1440.34</v>
      </c>
      <c r="Y193" s="3">
        <v>88686</v>
      </c>
      <c r="Z193" s="3" t="str">
        <f>IF(V193&gt;E2149, "High","Low")</f>
        <v>High</v>
      </c>
      <c r="AA193" s="3" t="str">
        <f>IF(OR(C193 &gt; 0.2, N193 &lt; 0.25), "High Risk", "Low Risk")</f>
        <v>Low Risk</v>
      </c>
      <c r="AB193" s="3" t="str">
        <f>IF(NOT(C193 &gt; 0), "No Discount", "Discount Applied")</f>
        <v>Discount Applied</v>
      </c>
      <c r="AC193" s="3" t="str">
        <f>IF(AND(V193 &gt; 100, OR(H193 = "Regular Air", H193 = "Express Air"), NOT(C193 &gt; 0)), "High Profit Non-Standard Shipping", "Other")</f>
        <v>Other</v>
      </c>
      <c r="AD193">
        <f>RANK(X193,$X$2:$X$1954,0)</f>
        <v>323</v>
      </c>
    </row>
    <row r="194" spans="1:30" x14ac:dyDescent="0.3">
      <c r="A194" s="3">
        <v>19107</v>
      </c>
      <c r="B194" s="3" t="s">
        <v>105</v>
      </c>
      <c r="C194" s="7">
        <v>0.08</v>
      </c>
      <c r="D194" s="4">
        <v>4.8899999999999997</v>
      </c>
      <c r="E194" s="4">
        <v>4.93</v>
      </c>
      <c r="F194" s="3">
        <v>353</v>
      </c>
      <c r="G194" s="3" t="s">
        <v>456</v>
      </c>
      <c r="H194" s="3" t="s">
        <v>26</v>
      </c>
      <c r="I194" s="3" t="s">
        <v>39</v>
      </c>
      <c r="J194" s="3" t="s">
        <v>76</v>
      </c>
      <c r="K194" s="3" t="s">
        <v>179</v>
      </c>
      <c r="L194" s="3" t="s">
        <v>50</v>
      </c>
      <c r="M194" s="3" t="s">
        <v>457</v>
      </c>
      <c r="N194" s="3">
        <v>0.66</v>
      </c>
      <c r="O194" s="3" t="s">
        <v>32</v>
      </c>
      <c r="P194" s="3" t="s">
        <v>33</v>
      </c>
      <c r="Q194" s="3" t="s">
        <v>377</v>
      </c>
      <c r="R194" s="3" t="s">
        <v>458</v>
      </c>
      <c r="S194" s="3">
        <v>85301</v>
      </c>
      <c r="T194" s="2">
        <v>42138</v>
      </c>
      <c r="U194" s="2">
        <v>42138</v>
      </c>
      <c r="V194" s="4">
        <v>-165.45</v>
      </c>
      <c r="W194" s="3">
        <v>17</v>
      </c>
      <c r="X194" s="4">
        <v>84.76</v>
      </c>
      <c r="Y194" s="3">
        <v>89647</v>
      </c>
      <c r="Z194" s="3" t="str">
        <f>IF(V194&gt;E2150, "High","Low")</f>
        <v>Low</v>
      </c>
      <c r="AA194" s="3" t="str">
        <f>IF(OR(C194 &gt; 0.2, N194 &lt; 0.25), "High Risk", "Low Risk")</f>
        <v>Low Risk</v>
      </c>
      <c r="AB194" s="3" t="str">
        <f>IF(NOT(C194 &gt; 0), "No Discount", "Discount Applied")</f>
        <v>Discount Applied</v>
      </c>
      <c r="AC194" s="3" t="str">
        <f>IF(AND(V194 &gt; 100, OR(H194 = "Regular Air", H194 = "Express Air"), NOT(C194 &gt; 0)), "High Profit Non-Standard Shipping", "Other")</f>
        <v>Other</v>
      </c>
      <c r="AD194">
        <f>RANK(X194,$X$2:$X$1954,0)</f>
        <v>1311</v>
      </c>
    </row>
    <row r="195" spans="1:30" x14ac:dyDescent="0.3">
      <c r="A195" s="3">
        <v>19108</v>
      </c>
      <c r="B195" s="3" t="s">
        <v>105</v>
      </c>
      <c r="C195" s="7">
        <v>7.0000000000000007E-2</v>
      </c>
      <c r="D195" s="4">
        <v>6.68</v>
      </c>
      <c r="E195" s="4">
        <v>6.92</v>
      </c>
      <c r="F195" s="3">
        <v>353</v>
      </c>
      <c r="G195" s="3" t="s">
        <v>456</v>
      </c>
      <c r="H195" s="3" t="s">
        <v>48</v>
      </c>
      <c r="I195" s="3" t="s">
        <v>39</v>
      </c>
      <c r="J195" s="3" t="s">
        <v>28</v>
      </c>
      <c r="K195" s="3" t="s">
        <v>92</v>
      </c>
      <c r="L195" s="3" t="s">
        <v>58</v>
      </c>
      <c r="M195" s="3" t="s">
        <v>459</v>
      </c>
      <c r="N195" s="3">
        <v>0.37</v>
      </c>
      <c r="O195" s="3" t="s">
        <v>32</v>
      </c>
      <c r="P195" s="3" t="s">
        <v>33</v>
      </c>
      <c r="Q195" s="3" t="s">
        <v>377</v>
      </c>
      <c r="R195" s="3" t="s">
        <v>458</v>
      </c>
      <c r="S195" s="3">
        <v>85301</v>
      </c>
      <c r="T195" s="2">
        <v>42138</v>
      </c>
      <c r="U195" s="2">
        <v>42145</v>
      </c>
      <c r="V195" s="4">
        <v>-141.12</v>
      </c>
      <c r="W195" s="3">
        <v>16</v>
      </c>
      <c r="X195" s="4">
        <v>104.84</v>
      </c>
      <c r="Y195" s="3">
        <v>89647</v>
      </c>
      <c r="Z195" s="3" t="str">
        <f>IF(V195&gt;E2151, "High","Low")</f>
        <v>Low</v>
      </c>
      <c r="AA195" s="3" t="str">
        <f>IF(OR(C195 &gt; 0.2, N195 &lt; 0.25), "High Risk", "Low Risk")</f>
        <v>Low Risk</v>
      </c>
      <c r="AB195" s="3" t="str">
        <f>IF(NOT(C195 &gt; 0), "No Discount", "Discount Applied")</f>
        <v>Discount Applied</v>
      </c>
      <c r="AC195" s="3" t="str">
        <f>IF(AND(V195 &gt; 100, OR(H195 = "Regular Air", H195 = "Express Air"), NOT(C195 &gt; 0)), "High Profit Non-Standard Shipping", "Other")</f>
        <v>Other</v>
      </c>
      <c r="AD195">
        <f>RANK(X195,$X$2:$X$1954,0)</f>
        <v>1216</v>
      </c>
    </row>
    <row r="196" spans="1:30" x14ac:dyDescent="0.3">
      <c r="A196" s="3">
        <v>20760</v>
      </c>
      <c r="B196" s="3" t="s">
        <v>46</v>
      </c>
      <c r="C196" s="7">
        <v>7.0000000000000007E-2</v>
      </c>
      <c r="D196" s="4">
        <v>124.49</v>
      </c>
      <c r="E196" s="4">
        <v>51.94</v>
      </c>
      <c r="F196" s="3">
        <v>357</v>
      </c>
      <c r="G196" s="3" t="s">
        <v>460</v>
      </c>
      <c r="H196" s="3" t="s">
        <v>38</v>
      </c>
      <c r="I196" s="3" t="s">
        <v>39</v>
      </c>
      <c r="J196" s="3" t="s">
        <v>40</v>
      </c>
      <c r="K196" s="3" t="s">
        <v>151</v>
      </c>
      <c r="L196" s="3" t="s">
        <v>120</v>
      </c>
      <c r="M196" s="3" t="s">
        <v>461</v>
      </c>
      <c r="N196" s="3">
        <v>0.63</v>
      </c>
      <c r="O196" s="3" t="s">
        <v>32</v>
      </c>
      <c r="P196" s="3" t="s">
        <v>33</v>
      </c>
      <c r="Q196" s="3" t="s">
        <v>377</v>
      </c>
      <c r="R196" s="3" t="s">
        <v>462</v>
      </c>
      <c r="S196" s="3">
        <v>86401</v>
      </c>
      <c r="T196" s="2">
        <v>42148</v>
      </c>
      <c r="U196" s="2">
        <v>42149</v>
      </c>
      <c r="V196" s="4">
        <v>1074.44</v>
      </c>
      <c r="W196" s="3">
        <v>14</v>
      </c>
      <c r="X196" s="4">
        <v>1714.93</v>
      </c>
      <c r="Y196" s="3">
        <v>91131</v>
      </c>
      <c r="Z196" s="3" t="str">
        <f>IF(V196&gt;E2152, "High","Low")</f>
        <v>High</v>
      </c>
      <c r="AA196" s="3" t="str">
        <f>IF(OR(C196 &gt; 0.2, N196 &lt; 0.25), "High Risk", "Low Risk")</f>
        <v>Low Risk</v>
      </c>
      <c r="AB196" s="3" t="str">
        <f>IF(NOT(C196 &gt; 0), "No Discount", "Discount Applied")</f>
        <v>Discount Applied</v>
      </c>
      <c r="AC196" s="3" t="str">
        <f>IF(AND(V196 &gt; 100, OR(H196 = "Regular Air", H196 = "Express Air"), NOT(C196 &gt; 0)), "High Profit Non-Standard Shipping", "Other")</f>
        <v>Other</v>
      </c>
      <c r="AD196">
        <f>RANK(X196,$X$2:$X$1954,0)</f>
        <v>288</v>
      </c>
    </row>
    <row r="197" spans="1:30" ht="12.75" customHeight="1" x14ac:dyDescent="0.3">
      <c r="A197" s="3">
        <v>24627</v>
      </c>
      <c r="B197" s="3" t="s">
        <v>105</v>
      </c>
      <c r="C197" s="7">
        <v>0.04</v>
      </c>
      <c r="D197" s="4">
        <v>125.99</v>
      </c>
      <c r="E197" s="4">
        <v>8.99</v>
      </c>
      <c r="F197" s="3">
        <v>358</v>
      </c>
      <c r="G197" s="3" t="s">
        <v>463</v>
      </c>
      <c r="H197" s="3" t="s">
        <v>48</v>
      </c>
      <c r="I197" s="3" t="s">
        <v>39</v>
      </c>
      <c r="J197" s="3" t="s">
        <v>76</v>
      </c>
      <c r="K197" s="3" t="s">
        <v>77</v>
      </c>
      <c r="L197" s="3" t="s">
        <v>58</v>
      </c>
      <c r="M197" s="3" t="s">
        <v>464</v>
      </c>
      <c r="N197" s="3">
        <v>0.59</v>
      </c>
      <c r="O197" s="3" t="s">
        <v>32</v>
      </c>
      <c r="P197" s="3" t="s">
        <v>52</v>
      </c>
      <c r="Q197" s="3" t="s">
        <v>233</v>
      </c>
      <c r="R197" s="3" t="s">
        <v>465</v>
      </c>
      <c r="S197" s="3">
        <v>19406</v>
      </c>
      <c r="T197" s="2">
        <v>42013</v>
      </c>
      <c r="U197" s="2">
        <v>42020</v>
      </c>
      <c r="V197" s="4">
        <v>-627.82191999999998</v>
      </c>
      <c r="W197" s="3">
        <v>1</v>
      </c>
      <c r="X197" s="4">
        <v>107.95</v>
      </c>
      <c r="Y197" s="3">
        <v>91130</v>
      </c>
      <c r="Z197" s="3" t="str">
        <f>IF(V197&gt;E2153, "High","Low")</f>
        <v>Low</v>
      </c>
      <c r="AA197" s="3" t="str">
        <f>IF(OR(C197 &gt; 0.2, N197 &lt; 0.25), "High Risk", "Low Risk")</f>
        <v>Low Risk</v>
      </c>
      <c r="AB197" s="3" t="str">
        <f>IF(NOT(C197 &gt; 0), "No Discount", "Discount Applied")</f>
        <v>Discount Applied</v>
      </c>
      <c r="AC197" s="3" t="str">
        <f>IF(AND(V197 &gt; 100, OR(H197 = "Regular Air", H197 = "Express Air"), NOT(C197 &gt; 0)), "High Profit Non-Standard Shipping", "Other")</f>
        <v>Other</v>
      </c>
      <c r="AD197">
        <f>RANK(X197,$X$2:$X$1954,0)</f>
        <v>1207</v>
      </c>
    </row>
    <row r="198" spans="1:30" ht="12.75" customHeight="1" x14ac:dyDescent="0.3">
      <c r="A198" s="3">
        <v>18278</v>
      </c>
      <c r="B198" s="3" t="s">
        <v>55</v>
      </c>
      <c r="C198" s="7">
        <v>0.05</v>
      </c>
      <c r="D198" s="4">
        <v>328.14</v>
      </c>
      <c r="E198" s="4">
        <v>91.05</v>
      </c>
      <c r="F198" s="3">
        <v>366</v>
      </c>
      <c r="G198" s="3" t="s">
        <v>466</v>
      </c>
      <c r="H198" s="3" t="s">
        <v>38</v>
      </c>
      <c r="I198" s="3" t="s">
        <v>39</v>
      </c>
      <c r="J198" s="3" t="s">
        <v>28</v>
      </c>
      <c r="K198" s="3" t="s">
        <v>256</v>
      </c>
      <c r="L198" s="3" t="s">
        <v>42</v>
      </c>
      <c r="M198" s="3" t="s">
        <v>467</v>
      </c>
      <c r="N198" s="3">
        <v>0.56999999999999995</v>
      </c>
      <c r="O198" s="3" t="s">
        <v>32</v>
      </c>
      <c r="P198" s="3" t="s">
        <v>52</v>
      </c>
      <c r="Q198" s="3" t="s">
        <v>468</v>
      </c>
      <c r="R198" s="3" t="s">
        <v>469</v>
      </c>
      <c r="S198" s="3">
        <v>2910</v>
      </c>
      <c r="T198" s="2">
        <v>42021</v>
      </c>
      <c r="U198" s="2">
        <v>42023</v>
      </c>
      <c r="V198" s="4">
        <v>411.5172</v>
      </c>
      <c r="W198" s="3">
        <v>6</v>
      </c>
      <c r="X198" s="4">
        <v>1967.98</v>
      </c>
      <c r="Y198" s="3">
        <v>87347</v>
      </c>
      <c r="Z198" s="3" t="str">
        <f>IF(V198&gt;E2154, "High","Low")</f>
        <v>High</v>
      </c>
      <c r="AA198" s="3" t="str">
        <f>IF(OR(C198 &gt; 0.2, N198 &lt; 0.25), "High Risk", "Low Risk")</f>
        <v>Low Risk</v>
      </c>
      <c r="AB198" s="3" t="str">
        <f>IF(NOT(C198 &gt; 0), "No Discount", "Discount Applied")</f>
        <v>Discount Applied</v>
      </c>
      <c r="AC198" s="3" t="str">
        <f>IF(AND(V198 &gt; 100, OR(H198 = "Regular Air", H198 = "Express Air"), NOT(C198 &gt; 0)), "High Profit Non-Standard Shipping", "Other")</f>
        <v>Other</v>
      </c>
      <c r="AD198">
        <f>RANK(X198,$X$2:$X$1954,0)</f>
        <v>246</v>
      </c>
    </row>
    <row r="199" spans="1:30" ht="12.75" customHeight="1" x14ac:dyDescent="0.3">
      <c r="A199" s="3">
        <v>24794</v>
      </c>
      <c r="B199" s="3" t="s">
        <v>105</v>
      </c>
      <c r="C199" s="7">
        <v>0.09</v>
      </c>
      <c r="D199" s="4">
        <v>19.23</v>
      </c>
      <c r="E199" s="4">
        <v>6.15</v>
      </c>
      <c r="F199" s="3">
        <v>369</v>
      </c>
      <c r="G199" s="3" t="s">
        <v>470</v>
      </c>
      <c r="H199" s="3" t="s">
        <v>26</v>
      </c>
      <c r="I199" s="3" t="s">
        <v>39</v>
      </c>
      <c r="J199" s="3" t="s">
        <v>40</v>
      </c>
      <c r="K199" s="3" t="s">
        <v>49</v>
      </c>
      <c r="L199" s="3" t="s">
        <v>50</v>
      </c>
      <c r="M199" s="3" t="s">
        <v>471</v>
      </c>
      <c r="N199" s="3">
        <v>0.44</v>
      </c>
      <c r="O199" s="3" t="s">
        <v>32</v>
      </c>
      <c r="P199" s="3" t="s">
        <v>33</v>
      </c>
      <c r="Q199" s="3" t="s">
        <v>44</v>
      </c>
      <c r="R199" s="3" t="s">
        <v>472</v>
      </c>
      <c r="S199" s="3">
        <v>94601</v>
      </c>
      <c r="T199" s="2">
        <v>42105</v>
      </c>
      <c r="U199" s="2">
        <v>42107</v>
      </c>
      <c r="V199" s="4">
        <v>211.232</v>
      </c>
      <c r="W199" s="3">
        <v>21</v>
      </c>
      <c r="X199" s="4">
        <v>394.1</v>
      </c>
      <c r="Y199" s="3">
        <v>90292</v>
      </c>
      <c r="Z199" s="3" t="str">
        <f>IF(V199&gt;E2155, "High","Low")</f>
        <v>High</v>
      </c>
      <c r="AA199" s="3" t="str">
        <f>IF(OR(C199 &gt; 0.2, N199 &lt; 0.25), "High Risk", "Low Risk")</f>
        <v>Low Risk</v>
      </c>
      <c r="AB199" s="3" t="str">
        <f>IF(NOT(C199 &gt; 0), "No Discount", "Discount Applied")</f>
        <v>Discount Applied</v>
      </c>
      <c r="AC199" s="3" t="str">
        <f>IF(AND(V199 &gt; 100, OR(H199 = "Regular Air", H199 = "Express Air"), NOT(C199 &gt; 0)), "High Profit Non-Standard Shipping", "Other")</f>
        <v>Other</v>
      </c>
      <c r="AD199">
        <f>RANK(X199,$X$2:$X$1954,0)</f>
        <v>720</v>
      </c>
    </row>
    <row r="200" spans="1:30" ht="12.75" customHeight="1" x14ac:dyDescent="0.3">
      <c r="A200" s="3">
        <v>20401</v>
      </c>
      <c r="B200" s="3" t="s">
        <v>36</v>
      </c>
      <c r="C200" s="7">
        <v>0.02</v>
      </c>
      <c r="D200" s="4">
        <v>20.99</v>
      </c>
      <c r="E200" s="4">
        <v>4.8099999999999996</v>
      </c>
      <c r="F200" s="3">
        <v>370</v>
      </c>
      <c r="G200" s="3" t="s">
        <v>473</v>
      </c>
      <c r="H200" s="3" t="s">
        <v>48</v>
      </c>
      <c r="I200" s="3" t="s">
        <v>39</v>
      </c>
      <c r="J200" s="3" t="s">
        <v>76</v>
      </c>
      <c r="K200" s="3" t="s">
        <v>77</v>
      </c>
      <c r="L200" s="3" t="s">
        <v>85</v>
      </c>
      <c r="M200" s="3" t="s">
        <v>474</v>
      </c>
      <c r="N200" s="3">
        <v>0.57999999999999996</v>
      </c>
      <c r="O200" s="3" t="s">
        <v>32</v>
      </c>
      <c r="P200" s="3" t="s">
        <v>52</v>
      </c>
      <c r="Q200" s="3" t="s">
        <v>187</v>
      </c>
      <c r="R200" s="3" t="s">
        <v>475</v>
      </c>
      <c r="S200" s="3">
        <v>4240</v>
      </c>
      <c r="T200" s="2">
        <v>42151</v>
      </c>
      <c r="U200" s="2">
        <v>42153</v>
      </c>
      <c r="V200" s="4">
        <v>49.787999999999997</v>
      </c>
      <c r="W200" s="3">
        <v>15</v>
      </c>
      <c r="X200" s="4">
        <v>266.39</v>
      </c>
      <c r="Y200" s="3">
        <v>90291</v>
      </c>
      <c r="Z200" s="3" t="str">
        <f>IF(V200&gt;E2156, "High","Low")</f>
        <v>High</v>
      </c>
      <c r="AA200" s="3" t="str">
        <f>IF(OR(C200 &gt; 0.2, N200 &lt; 0.25), "High Risk", "Low Risk")</f>
        <v>Low Risk</v>
      </c>
      <c r="AB200" s="3" t="str">
        <f>IF(NOT(C200 &gt; 0), "No Discount", "Discount Applied")</f>
        <v>Discount Applied</v>
      </c>
      <c r="AC200" s="3" t="str">
        <f>IF(AND(V200 &gt; 100, OR(H200 = "Regular Air", H200 = "Express Air"), NOT(C200 &gt; 0)), "High Profit Non-Standard Shipping", "Other")</f>
        <v>Other</v>
      </c>
      <c r="AD200">
        <f>RANK(X200,$X$2:$X$1954,0)</f>
        <v>873</v>
      </c>
    </row>
    <row r="201" spans="1:30" ht="12.75" customHeight="1" x14ac:dyDescent="0.3">
      <c r="A201" s="3">
        <v>20400</v>
      </c>
      <c r="B201" s="3" t="s">
        <v>36</v>
      </c>
      <c r="C201" s="7">
        <v>0.05</v>
      </c>
      <c r="D201" s="4">
        <v>5.4</v>
      </c>
      <c r="E201" s="4">
        <v>7.78</v>
      </c>
      <c r="F201" s="3">
        <v>371</v>
      </c>
      <c r="G201" s="3" t="s">
        <v>476</v>
      </c>
      <c r="H201" s="3" t="s">
        <v>26</v>
      </c>
      <c r="I201" s="3" t="s">
        <v>39</v>
      </c>
      <c r="J201" s="3" t="s">
        <v>28</v>
      </c>
      <c r="K201" s="3" t="s">
        <v>108</v>
      </c>
      <c r="L201" s="3" t="s">
        <v>58</v>
      </c>
      <c r="M201" s="3" t="s">
        <v>309</v>
      </c>
      <c r="N201" s="3">
        <v>0.37</v>
      </c>
      <c r="O201" s="3" t="s">
        <v>32</v>
      </c>
      <c r="P201" s="3" t="s">
        <v>52</v>
      </c>
      <c r="Q201" s="3" t="s">
        <v>192</v>
      </c>
      <c r="R201" s="3" t="s">
        <v>477</v>
      </c>
      <c r="S201" s="3">
        <v>2149</v>
      </c>
      <c r="T201" s="2">
        <v>42151</v>
      </c>
      <c r="U201" s="2">
        <v>42153</v>
      </c>
      <c r="V201" s="4">
        <v>-132.62950000000001</v>
      </c>
      <c r="W201" s="3">
        <v>9</v>
      </c>
      <c r="X201" s="4">
        <v>51.82</v>
      </c>
      <c r="Y201" s="3">
        <v>90291</v>
      </c>
      <c r="Z201" s="3" t="str">
        <f>IF(V201&gt;E2157, "High","Low")</f>
        <v>Low</v>
      </c>
      <c r="AA201" s="3" t="str">
        <f>IF(OR(C201 &gt; 0.2, N201 &lt; 0.25), "High Risk", "Low Risk")</f>
        <v>Low Risk</v>
      </c>
      <c r="AB201" s="3" t="str">
        <f>IF(NOT(C201 &gt; 0), "No Discount", "Discount Applied")</f>
        <v>Discount Applied</v>
      </c>
      <c r="AC201" s="3" t="str">
        <f>IF(AND(V201 &gt; 100, OR(H201 = "Regular Air", H201 = "Express Air"), NOT(C201 &gt; 0)), "High Profit Non-Standard Shipping", "Other")</f>
        <v>Other</v>
      </c>
      <c r="AD201">
        <f>RANK(X201,$X$2:$X$1954,0)</f>
        <v>1525</v>
      </c>
    </row>
    <row r="202" spans="1:30" ht="12.75" customHeight="1" x14ac:dyDescent="0.3">
      <c r="A202" s="3">
        <v>3392</v>
      </c>
      <c r="B202" s="3" t="s">
        <v>36</v>
      </c>
      <c r="C202" s="7">
        <v>0.02</v>
      </c>
      <c r="D202" s="4">
        <v>200.98</v>
      </c>
      <c r="E202" s="4">
        <v>55.96</v>
      </c>
      <c r="F202" s="3">
        <v>373</v>
      </c>
      <c r="G202" s="3" t="s">
        <v>478</v>
      </c>
      <c r="H202" s="3" t="s">
        <v>38</v>
      </c>
      <c r="I202" s="3" t="s">
        <v>39</v>
      </c>
      <c r="J202" s="3" t="s">
        <v>40</v>
      </c>
      <c r="K202" s="3" t="s">
        <v>190</v>
      </c>
      <c r="L202" s="3" t="s">
        <v>120</v>
      </c>
      <c r="M202" s="3" t="s">
        <v>479</v>
      </c>
      <c r="N202" s="3">
        <v>0.75</v>
      </c>
      <c r="O202" s="3" t="s">
        <v>32</v>
      </c>
      <c r="P202" s="3" t="s">
        <v>60</v>
      </c>
      <c r="Q202" s="3" t="s">
        <v>299</v>
      </c>
      <c r="R202" s="3" t="s">
        <v>300</v>
      </c>
      <c r="S202" s="3">
        <v>48234</v>
      </c>
      <c r="T202" s="2">
        <v>42077</v>
      </c>
      <c r="U202" s="2">
        <v>42079</v>
      </c>
      <c r="V202" s="4">
        <v>-163.63</v>
      </c>
      <c r="W202" s="3">
        <v>45</v>
      </c>
      <c r="X202" s="4">
        <v>9539.6</v>
      </c>
      <c r="Y202" s="3">
        <v>24193</v>
      </c>
      <c r="Z202" s="3" t="str">
        <f>IF(V202&gt;E2158, "High","Low")</f>
        <v>Low</v>
      </c>
      <c r="AA202" s="3" t="str">
        <f>IF(OR(C202 &gt; 0.2, N202 &lt; 0.25), "High Risk", "Low Risk")</f>
        <v>Low Risk</v>
      </c>
      <c r="AB202" s="3" t="str">
        <f>IF(NOT(C202 &gt; 0), "No Discount", "Discount Applied")</f>
        <v>Discount Applied</v>
      </c>
      <c r="AC202" s="3" t="str">
        <f>IF(AND(V202 &gt; 100, OR(H202 = "Regular Air", H202 = "Express Air"), NOT(C202 &gt; 0)), "High Profit Non-Standard Shipping", "Other")</f>
        <v>Other</v>
      </c>
      <c r="AD202">
        <f>RANK(X202,$X$2:$X$1954,0)</f>
        <v>26</v>
      </c>
    </row>
    <row r="203" spans="1:30" ht="12.75" customHeight="1" x14ac:dyDescent="0.3">
      <c r="A203" s="3">
        <v>3393</v>
      </c>
      <c r="B203" s="3" t="s">
        <v>36</v>
      </c>
      <c r="C203" s="7">
        <v>0.02</v>
      </c>
      <c r="D203" s="4">
        <v>4.28</v>
      </c>
      <c r="E203" s="4">
        <v>5.17</v>
      </c>
      <c r="F203" s="3">
        <v>373</v>
      </c>
      <c r="G203" s="3" t="s">
        <v>478</v>
      </c>
      <c r="H203" s="3" t="s">
        <v>48</v>
      </c>
      <c r="I203" s="3" t="s">
        <v>39</v>
      </c>
      <c r="J203" s="3" t="s">
        <v>28</v>
      </c>
      <c r="K203" s="3" t="s">
        <v>92</v>
      </c>
      <c r="L203" s="3" t="s">
        <v>58</v>
      </c>
      <c r="M203" s="3" t="s">
        <v>480</v>
      </c>
      <c r="N203" s="3">
        <v>0.4</v>
      </c>
      <c r="O203" s="3" t="s">
        <v>32</v>
      </c>
      <c r="P203" s="3" t="s">
        <v>60</v>
      </c>
      <c r="Q203" s="3" t="s">
        <v>299</v>
      </c>
      <c r="R203" s="3" t="s">
        <v>300</v>
      </c>
      <c r="S203" s="3">
        <v>48234</v>
      </c>
      <c r="T203" s="2">
        <v>42077</v>
      </c>
      <c r="U203" s="2">
        <v>42078</v>
      </c>
      <c r="V203" s="4">
        <v>-63.87</v>
      </c>
      <c r="W203" s="3">
        <v>24</v>
      </c>
      <c r="X203" s="4">
        <v>109.86</v>
      </c>
      <c r="Y203" s="3">
        <v>24193</v>
      </c>
      <c r="Z203" s="3" t="str">
        <f>IF(V203&gt;E2159, "High","Low")</f>
        <v>Low</v>
      </c>
      <c r="AA203" s="3" t="str">
        <f>IF(OR(C203 &gt; 0.2, N203 &lt; 0.25), "High Risk", "Low Risk")</f>
        <v>Low Risk</v>
      </c>
      <c r="AB203" s="3" t="str">
        <f>IF(NOT(C203 &gt; 0), "No Discount", "Discount Applied")</f>
        <v>Discount Applied</v>
      </c>
      <c r="AC203" s="3" t="str">
        <f>IF(AND(V203 &gt; 100, OR(H203 = "Regular Air", H203 = "Express Air"), NOT(C203 &gt; 0)), "High Profit Non-Standard Shipping", "Other")</f>
        <v>Other</v>
      </c>
      <c r="AD203">
        <f>RANK(X203,$X$2:$X$1954,0)</f>
        <v>1202</v>
      </c>
    </row>
    <row r="204" spans="1:30" ht="12.75" customHeight="1" x14ac:dyDescent="0.3">
      <c r="A204" s="3">
        <v>3394</v>
      </c>
      <c r="B204" s="3" t="s">
        <v>36</v>
      </c>
      <c r="C204" s="7">
        <v>0.04</v>
      </c>
      <c r="D204" s="4">
        <v>85.99</v>
      </c>
      <c r="E204" s="4">
        <v>0.99</v>
      </c>
      <c r="F204" s="3">
        <v>373</v>
      </c>
      <c r="G204" s="3" t="s">
        <v>478</v>
      </c>
      <c r="H204" s="3" t="s">
        <v>48</v>
      </c>
      <c r="I204" s="3" t="s">
        <v>39</v>
      </c>
      <c r="J204" s="3" t="s">
        <v>76</v>
      </c>
      <c r="K204" s="3" t="s">
        <v>77</v>
      </c>
      <c r="L204" s="3" t="s">
        <v>30</v>
      </c>
      <c r="M204" s="3" t="s">
        <v>481</v>
      </c>
      <c r="N204" s="3">
        <v>0.85</v>
      </c>
      <c r="O204" s="3" t="s">
        <v>32</v>
      </c>
      <c r="P204" s="3" t="s">
        <v>60</v>
      </c>
      <c r="Q204" s="3" t="s">
        <v>299</v>
      </c>
      <c r="R204" s="3" t="s">
        <v>300</v>
      </c>
      <c r="S204" s="3">
        <v>48234</v>
      </c>
      <c r="T204" s="2">
        <v>42077</v>
      </c>
      <c r="U204" s="2">
        <v>42079</v>
      </c>
      <c r="V204" s="4">
        <v>-175.17500000000001</v>
      </c>
      <c r="W204" s="3">
        <v>19</v>
      </c>
      <c r="X204" s="4">
        <v>1426.51</v>
      </c>
      <c r="Y204" s="3">
        <v>24193</v>
      </c>
      <c r="Z204" s="3" t="str">
        <f>IF(V204&gt;E2160, "High","Low")</f>
        <v>Low</v>
      </c>
      <c r="AA204" s="3" t="str">
        <f>IF(OR(C204 &gt; 0.2, N204 &lt; 0.25), "High Risk", "Low Risk")</f>
        <v>Low Risk</v>
      </c>
      <c r="AB204" s="3" t="str">
        <f>IF(NOT(C204 &gt; 0), "No Discount", "Discount Applied")</f>
        <v>Discount Applied</v>
      </c>
      <c r="AC204" s="3" t="str">
        <f>IF(AND(V204 &gt; 100, OR(H204 = "Regular Air", H204 = "Express Air"), NOT(C204 &gt; 0)), "High Profit Non-Standard Shipping", "Other")</f>
        <v>Other</v>
      </c>
      <c r="AD204">
        <f>RANK(X204,$X$2:$X$1954,0)</f>
        <v>326</v>
      </c>
    </row>
    <row r="205" spans="1:30" ht="12.75" customHeight="1" x14ac:dyDescent="0.3">
      <c r="A205" s="3">
        <v>21392</v>
      </c>
      <c r="B205" s="3" t="s">
        <v>36</v>
      </c>
      <c r="C205" s="7">
        <v>0.02</v>
      </c>
      <c r="D205" s="4">
        <v>200.98</v>
      </c>
      <c r="E205" s="4">
        <v>55.96</v>
      </c>
      <c r="F205" s="3">
        <v>375</v>
      </c>
      <c r="G205" s="3" t="s">
        <v>482</v>
      </c>
      <c r="H205" s="3" t="s">
        <v>38</v>
      </c>
      <c r="I205" s="3" t="s">
        <v>39</v>
      </c>
      <c r="J205" s="3" t="s">
        <v>40</v>
      </c>
      <c r="K205" s="3" t="s">
        <v>190</v>
      </c>
      <c r="L205" s="3" t="s">
        <v>120</v>
      </c>
      <c r="M205" s="3" t="s">
        <v>479</v>
      </c>
      <c r="N205" s="3">
        <v>0.75</v>
      </c>
      <c r="O205" s="3" t="s">
        <v>32</v>
      </c>
      <c r="P205" s="3" t="s">
        <v>135</v>
      </c>
      <c r="Q205" s="3" t="s">
        <v>243</v>
      </c>
      <c r="R205" s="3" t="s">
        <v>483</v>
      </c>
      <c r="S205" s="3">
        <v>37814</v>
      </c>
      <c r="T205" s="2">
        <v>42077</v>
      </c>
      <c r="U205" s="2">
        <v>42079</v>
      </c>
      <c r="V205" s="4">
        <v>-224.94779999999997</v>
      </c>
      <c r="W205" s="3">
        <v>11</v>
      </c>
      <c r="X205" s="4">
        <v>2331.9</v>
      </c>
      <c r="Y205" s="3">
        <v>90917</v>
      </c>
      <c r="Z205" s="3" t="str">
        <f>IF(V205&gt;E2161, "High","Low")</f>
        <v>Low</v>
      </c>
      <c r="AA205" s="3" t="str">
        <f>IF(OR(C205 &gt; 0.2, N205 &lt; 0.25), "High Risk", "Low Risk")</f>
        <v>Low Risk</v>
      </c>
      <c r="AB205" s="3" t="str">
        <f>IF(NOT(C205 &gt; 0), "No Discount", "Discount Applied")</f>
        <v>Discount Applied</v>
      </c>
      <c r="AC205" s="3" t="str">
        <f>IF(AND(V205 &gt; 100, OR(H205 = "Regular Air", H205 = "Express Air"), NOT(C205 &gt; 0)), "High Profit Non-Standard Shipping", "Other")</f>
        <v>Other</v>
      </c>
      <c r="AD205">
        <f>RANK(X205,$X$2:$X$1954,0)</f>
        <v>212</v>
      </c>
    </row>
    <row r="206" spans="1:30" ht="12.75" customHeight="1" x14ac:dyDescent="0.3">
      <c r="A206" s="3">
        <v>21393</v>
      </c>
      <c r="B206" s="3" t="s">
        <v>36</v>
      </c>
      <c r="C206" s="7">
        <v>0.02</v>
      </c>
      <c r="D206" s="4">
        <v>4.28</v>
      </c>
      <c r="E206" s="4">
        <v>5.17</v>
      </c>
      <c r="F206" s="3">
        <v>375</v>
      </c>
      <c r="G206" s="3" t="s">
        <v>482</v>
      </c>
      <c r="H206" s="3" t="s">
        <v>48</v>
      </c>
      <c r="I206" s="3" t="s">
        <v>39</v>
      </c>
      <c r="J206" s="3" t="s">
        <v>28</v>
      </c>
      <c r="K206" s="3" t="s">
        <v>92</v>
      </c>
      <c r="L206" s="3" t="s">
        <v>58</v>
      </c>
      <c r="M206" s="3" t="s">
        <v>480</v>
      </c>
      <c r="N206" s="3">
        <v>0.4</v>
      </c>
      <c r="O206" s="3" t="s">
        <v>32</v>
      </c>
      <c r="P206" s="3" t="s">
        <v>135</v>
      </c>
      <c r="Q206" s="3" t="s">
        <v>243</v>
      </c>
      <c r="R206" s="3" t="s">
        <v>483</v>
      </c>
      <c r="S206" s="3">
        <v>37814</v>
      </c>
      <c r="T206" s="2">
        <v>42077</v>
      </c>
      <c r="U206" s="2">
        <v>42078</v>
      </c>
      <c r="V206" s="4">
        <v>196.79999999999998</v>
      </c>
      <c r="W206" s="3">
        <v>6</v>
      </c>
      <c r="X206" s="4">
        <v>27.47</v>
      </c>
      <c r="Y206" s="3">
        <v>90917</v>
      </c>
      <c r="Z206" s="3" t="str">
        <f>IF(V206&gt;E2162, "High","Low")</f>
        <v>High</v>
      </c>
      <c r="AA206" s="3" t="str">
        <f>IF(OR(C206 &gt; 0.2, N206 &lt; 0.25), "High Risk", "Low Risk")</f>
        <v>Low Risk</v>
      </c>
      <c r="AB206" s="3" t="str">
        <f>IF(NOT(C206 &gt; 0), "No Discount", "Discount Applied")</f>
        <v>Discount Applied</v>
      </c>
      <c r="AC206" s="3" t="str">
        <f>IF(AND(V206 &gt; 100, OR(H206 = "Regular Air", H206 = "Express Air"), NOT(C206 &gt; 0)), "High Profit Non-Standard Shipping", "Other")</f>
        <v>Other</v>
      </c>
      <c r="AD206">
        <f>RANK(X206,$X$2:$X$1954,0)</f>
        <v>1745</v>
      </c>
    </row>
    <row r="207" spans="1:30" ht="12.75" customHeight="1" x14ac:dyDescent="0.3">
      <c r="A207" s="3">
        <v>19073</v>
      </c>
      <c r="B207" s="3" t="s">
        <v>55</v>
      </c>
      <c r="C207" s="7">
        <v>0.03</v>
      </c>
      <c r="D207" s="4">
        <v>25.98</v>
      </c>
      <c r="E207" s="4">
        <v>5.37</v>
      </c>
      <c r="F207" s="3">
        <v>377</v>
      </c>
      <c r="G207" s="3" t="s">
        <v>484</v>
      </c>
      <c r="H207" s="3" t="s">
        <v>48</v>
      </c>
      <c r="I207" s="3" t="s">
        <v>39</v>
      </c>
      <c r="J207" s="3" t="s">
        <v>28</v>
      </c>
      <c r="K207" s="3" t="s">
        <v>256</v>
      </c>
      <c r="L207" s="3" t="s">
        <v>85</v>
      </c>
      <c r="M207" s="3" t="s">
        <v>485</v>
      </c>
      <c r="N207" s="3">
        <v>0.5</v>
      </c>
      <c r="O207" s="3" t="s">
        <v>32</v>
      </c>
      <c r="P207" s="3" t="s">
        <v>60</v>
      </c>
      <c r="Q207" s="3" t="s">
        <v>177</v>
      </c>
      <c r="R207" s="3" t="s">
        <v>430</v>
      </c>
      <c r="S207" s="3">
        <v>60510</v>
      </c>
      <c r="T207" s="2">
        <v>42111</v>
      </c>
      <c r="U207" s="2">
        <v>42111</v>
      </c>
      <c r="V207" s="4">
        <v>250.03759999999997</v>
      </c>
      <c r="W207" s="3">
        <v>17</v>
      </c>
      <c r="X207" s="4">
        <v>460.87</v>
      </c>
      <c r="Y207" s="3">
        <v>89579</v>
      </c>
      <c r="Z207" s="3" t="str">
        <f>IF(V207&gt;E2163, "High","Low")</f>
        <v>High</v>
      </c>
      <c r="AA207" s="3" t="str">
        <f>IF(OR(C207 &gt; 0.2, N207 &lt; 0.25), "High Risk", "Low Risk")</f>
        <v>Low Risk</v>
      </c>
      <c r="AB207" s="3" t="str">
        <f>IF(NOT(C207 &gt; 0), "No Discount", "Discount Applied")</f>
        <v>Discount Applied</v>
      </c>
      <c r="AC207" s="3" t="str">
        <f>IF(AND(V207 &gt; 100, OR(H207 = "Regular Air", H207 = "Express Air"), NOT(C207 &gt; 0)), "High Profit Non-Standard Shipping", "Other")</f>
        <v>Other</v>
      </c>
      <c r="AD207">
        <f>RANK(X207,$X$2:$X$1954,0)</f>
        <v>670</v>
      </c>
    </row>
    <row r="208" spans="1:30" ht="12.75" customHeight="1" x14ac:dyDescent="0.3">
      <c r="A208" s="3">
        <v>22401</v>
      </c>
      <c r="B208" s="3" t="s">
        <v>36</v>
      </c>
      <c r="C208" s="7">
        <v>7.0000000000000007E-2</v>
      </c>
      <c r="D208" s="4">
        <v>415.88</v>
      </c>
      <c r="E208" s="4">
        <v>11.37</v>
      </c>
      <c r="F208" s="3">
        <v>381</v>
      </c>
      <c r="G208" s="3" t="s">
        <v>486</v>
      </c>
      <c r="H208" s="3" t="s">
        <v>48</v>
      </c>
      <c r="I208" s="3" t="s">
        <v>39</v>
      </c>
      <c r="J208" s="3" t="s">
        <v>28</v>
      </c>
      <c r="K208" s="3" t="s">
        <v>140</v>
      </c>
      <c r="L208" s="3" t="s">
        <v>58</v>
      </c>
      <c r="M208" s="3" t="s">
        <v>487</v>
      </c>
      <c r="N208" s="3">
        <v>0.56999999999999995</v>
      </c>
      <c r="O208" s="3" t="s">
        <v>32</v>
      </c>
      <c r="P208" s="3" t="s">
        <v>60</v>
      </c>
      <c r="Q208" s="3" t="s">
        <v>177</v>
      </c>
      <c r="R208" s="3" t="s">
        <v>488</v>
      </c>
      <c r="S208" s="3">
        <v>61701</v>
      </c>
      <c r="T208" s="2">
        <v>42125</v>
      </c>
      <c r="U208" s="2">
        <v>42125</v>
      </c>
      <c r="V208" s="4">
        <v>-539.59</v>
      </c>
      <c r="W208" s="3">
        <v>1</v>
      </c>
      <c r="X208" s="4">
        <v>394.51</v>
      </c>
      <c r="Y208" s="3">
        <v>88929</v>
      </c>
      <c r="Z208" s="3" t="str">
        <f>IF(V208&gt;E2164, "High","Low")</f>
        <v>Low</v>
      </c>
      <c r="AA208" s="3" t="str">
        <f>IF(OR(C208 &gt; 0.2, N208 &lt; 0.25), "High Risk", "Low Risk")</f>
        <v>Low Risk</v>
      </c>
      <c r="AB208" s="3" t="str">
        <f>IF(NOT(C208 &gt; 0), "No Discount", "Discount Applied")</f>
        <v>Discount Applied</v>
      </c>
      <c r="AC208" s="3" t="str">
        <f>IF(AND(V208 &gt; 100, OR(H208 = "Regular Air", H208 = "Express Air"), NOT(C208 &gt; 0)), "High Profit Non-Standard Shipping", "Other")</f>
        <v>Other</v>
      </c>
      <c r="AD208">
        <f>RANK(X208,$X$2:$X$1954,0)</f>
        <v>719</v>
      </c>
    </row>
    <row r="209" spans="1:30" ht="12.75" customHeight="1" x14ac:dyDescent="0.3">
      <c r="A209" s="3">
        <v>21281</v>
      </c>
      <c r="B209" s="3" t="s">
        <v>46</v>
      </c>
      <c r="C209" s="7">
        <v>0.06</v>
      </c>
      <c r="D209" s="4">
        <v>5.34</v>
      </c>
      <c r="E209" s="4">
        <v>5.63</v>
      </c>
      <c r="F209" s="3">
        <v>383</v>
      </c>
      <c r="G209" s="3" t="s">
        <v>489</v>
      </c>
      <c r="H209" s="3" t="s">
        <v>48</v>
      </c>
      <c r="I209" s="3" t="s">
        <v>39</v>
      </c>
      <c r="J209" s="3" t="s">
        <v>28</v>
      </c>
      <c r="K209" s="3" t="s">
        <v>108</v>
      </c>
      <c r="L209" s="3" t="s">
        <v>58</v>
      </c>
      <c r="M209" s="3" t="s">
        <v>490</v>
      </c>
      <c r="N209" s="3">
        <v>0.39</v>
      </c>
      <c r="O209" s="3" t="s">
        <v>32</v>
      </c>
      <c r="P209" s="3" t="s">
        <v>52</v>
      </c>
      <c r="Q209" s="3" t="s">
        <v>233</v>
      </c>
      <c r="R209" s="3" t="s">
        <v>491</v>
      </c>
      <c r="S209" s="3">
        <v>19026</v>
      </c>
      <c r="T209" s="2">
        <v>42082</v>
      </c>
      <c r="U209" s="2">
        <v>42082</v>
      </c>
      <c r="V209" s="4">
        <v>-82.822999999999993</v>
      </c>
      <c r="W209" s="3">
        <v>7</v>
      </c>
      <c r="X209" s="4">
        <v>38.65</v>
      </c>
      <c r="Y209" s="3">
        <v>88928</v>
      </c>
      <c r="Z209" s="3" t="str">
        <f>IF(V209&gt;E2165, "High","Low")</f>
        <v>Low</v>
      </c>
      <c r="AA209" s="3" t="str">
        <f>IF(OR(C209 &gt; 0.2, N209 &lt; 0.25), "High Risk", "Low Risk")</f>
        <v>Low Risk</v>
      </c>
      <c r="AB209" s="3" t="str">
        <f>IF(NOT(C209 &gt; 0), "No Discount", "Discount Applied")</f>
        <v>Discount Applied</v>
      </c>
      <c r="AC209" s="3" t="str">
        <f>IF(AND(V209 &gt; 100, OR(H209 = "Regular Air", H209 = "Express Air"), NOT(C209 &gt; 0)), "High Profit Non-Standard Shipping", "Other")</f>
        <v>Other</v>
      </c>
      <c r="AD209">
        <f>RANK(X209,$X$2:$X$1954,0)</f>
        <v>1634</v>
      </c>
    </row>
    <row r="210" spans="1:30" ht="12.75" customHeight="1" x14ac:dyDescent="0.3">
      <c r="A210" s="3">
        <v>21282</v>
      </c>
      <c r="B210" s="3" t="s">
        <v>46</v>
      </c>
      <c r="C210" s="7">
        <v>7.0000000000000007E-2</v>
      </c>
      <c r="D210" s="4">
        <v>65.989999999999995</v>
      </c>
      <c r="E210" s="4">
        <v>5.26</v>
      </c>
      <c r="F210" s="3">
        <v>383</v>
      </c>
      <c r="G210" s="3" t="s">
        <v>489</v>
      </c>
      <c r="H210" s="3" t="s">
        <v>26</v>
      </c>
      <c r="I210" s="3" t="s">
        <v>39</v>
      </c>
      <c r="J210" s="3" t="s">
        <v>76</v>
      </c>
      <c r="K210" s="3" t="s">
        <v>77</v>
      </c>
      <c r="L210" s="3" t="s">
        <v>58</v>
      </c>
      <c r="M210" s="3" t="s">
        <v>492</v>
      </c>
      <c r="N210" s="3">
        <v>0.56000000000000005</v>
      </c>
      <c r="O210" s="3" t="s">
        <v>32</v>
      </c>
      <c r="P210" s="3" t="s">
        <v>52</v>
      </c>
      <c r="Q210" s="3" t="s">
        <v>233</v>
      </c>
      <c r="R210" s="3" t="s">
        <v>491</v>
      </c>
      <c r="S210" s="3">
        <v>19026</v>
      </c>
      <c r="T210" s="2">
        <v>42082</v>
      </c>
      <c r="U210" s="2">
        <v>42084</v>
      </c>
      <c r="V210" s="4">
        <v>107.08200000000001</v>
      </c>
      <c r="W210" s="3">
        <v>5</v>
      </c>
      <c r="X210" s="4">
        <v>279.83</v>
      </c>
      <c r="Y210" s="3">
        <v>88928</v>
      </c>
      <c r="Z210" s="3" t="str">
        <f>IF(V210&gt;E2166, "High","Low")</f>
        <v>High</v>
      </c>
      <c r="AA210" s="3" t="str">
        <f>IF(OR(C210 &gt; 0.2, N210 &lt; 0.25), "High Risk", "Low Risk")</f>
        <v>Low Risk</v>
      </c>
      <c r="AB210" s="3" t="str">
        <f>IF(NOT(C210 &gt; 0), "No Discount", "Discount Applied")</f>
        <v>Discount Applied</v>
      </c>
      <c r="AC210" s="3" t="str">
        <f>IF(AND(V210 &gt; 100, OR(H210 = "Regular Air", H210 = "Express Air"), NOT(C210 &gt; 0)), "High Profit Non-Standard Shipping", "Other")</f>
        <v>Other</v>
      </c>
      <c r="AD210">
        <f>RANK(X210,$X$2:$X$1954,0)</f>
        <v>850</v>
      </c>
    </row>
    <row r="211" spans="1:30" ht="12.75" customHeight="1" x14ac:dyDescent="0.3">
      <c r="A211" s="3">
        <v>20919</v>
      </c>
      <c r="B211" s="3" t="s">
        <v>24</v>
      </c>
      <c r="C211" s="7">
        <v>0.1</v>
      </c>
      <c r="D211" s="4">
        <v>8.8800000000000008</v>
      </c>
      <c r="E211" s="4">
        <v>6.28</v>
      </c>
      <c r="F211" s="3">
        <v>387</v>
      </c>
      <c r="G211" s="3" t="s">
        <v>493</v>
      </c>
      <c r="H211" s="3" t="s">
        <v>26</v>
      </c>
      <c r="I211" s="3" t="s">
        <v>39</v>
      </c>
      <c r="J211" s="3" t="s">
        <v>28</v>
      </c>
      <c r="K211" s="3" t="s">
        <v>108</v>
      </c>
      <c r="L211" s="3" t="s">
        <v>58</v>
      </c>
      <c r="M211" s="3" t="s">
        <v>494</v>
      </c>
      <c r="N211" s="3">
        <v>0.35</v>
      </c>
      <c r="O211" s="3" t="s">
        <v>32</v>
      </c>
      <c r="P211" s="3" t="s">
        <v>60</v>
      </c>
      <c r="Q211" s="3" t="s">
        <v>495</v>
      </c>
      <c r="R211" s="3" t="s">
        <v>496</v>
      </c>
      <c r="S211" s="3">
        <v>68801</v>
      </c>
      <c r="T211" s="2">
        <v>42167</v>
      </c>
      <c r="U211" s="2">
        <v>42169</v>
      </c>
      <c r="V211" s="4">
        <v>-27.283750000000001</v>
      </c>
      <c r="W211" s="3">
        <v>15</v>
      </c>
      <c r="X211" s="4">
        <v>126.9</v>
      </c>
      <c r="Y211" s="3">
        <v>90339</v>
      </c>
      <c r="Z211" s="3" t="str">
        <f>IF(V211&gt;E2167, "High","Low")</f>
        <v>Low</v>
      </c>
      <c r="AA211" s="3" t="str">
        <f>IF(OR(C211 &gt; 0.2, N211 &lt; 0.25), "High Risk", "Low Risk")</f>
        <v>Low Risk</v>
      </c>
      <c r="AB211" s="3" t="str">
        <f>IF(NOT(C211 &gt; 0), "No Discount", "Discount Applied")</f>
        <v>Discount Applied</v>
      </c>
      <c r="AC211" s="3" t="str">
        <f>IF(AND(V211 &gt; 100, OR(H211 = "Regular Air", H211 = "Express Air"), NOT(C211 &gt; 0)), "High Profit Non-Standard Shipping", "Other")</f>
        <v>Other</v>
      </c>
      <c r="AD211">
        <f>RANK(X211,$X$2:$X$1954,0)</f>
        <v>1146</v>
      </c>
    </row>
    <row r="212" spans="1:30" ht="12.75" customHeight="1" x14ac:dyDescent="0.3">
      <c r="A212" s="3">
        <v>22223</v>
      </c>
      <c r="B212" s="3" t="s">
        <v>46</v>
      </c>
      <c r="C212" s="7">
        <v>0.03</v>
      </c>
      <c r="D212" s="4">
        <v>5.28</v>
      </c>
      <c r="E212" s="4">
        <v>5.66</v>
      </c>
      <c r="F212" s="3">
        <v>388</v>
      </c>
      <c r="G212" s="3" t="s">
        <v>497</v>
      </c>
      <c r="H212" s="3" t="s">
        <v>48</v>
      </c>
      <c r="I212" s="3" t="s">
        <v>39</v>
      </c>
      <c r="J212" s="3" t="s">
        <v>28</v>
      </c>
      <c r="K212" s="3" t="s">
        <v>92</v>
      </c>
      <c r="L212" s="3" t="s">
        <v>58</v>
      </c>
      <c r="M212" s="3" t="s">
        <v>498</v>
      </c>
      <c r="N212" s="3">
        <v>0.4</v>
      </c>
      <c r="O212" s="3" t="s">
        <v>32</v>
      </c>
      <c r="P212" s="3" t="s">
        <v>60</v>
      </c>
      <c r="Q212" s="3" t="s">
        <v>495</v>
      </c>
      <c r="R212" s="3" t="s">
        <v>499</v>
      </c>
      <c r="S212" s="3">
        <v>68847</v>
      </c>
      <c r="T212" s="2">
        <v>42007</v>
      </c>
      <c r="U212" s="2">
        <v>42009</v>
      </c>
      <c r="V212" s="4">
        <v>-51.559199999999997</v>
      </c>
      <c r="W212" s="3">
        <v>4</v>
      </c>
      <c r="X212" s="4">
        <v>22.82</v>
      </c>
      <c r="Y212" s="3">
        <v>90337</v>
      </c>
      <c r="Z212" s="3" t="str">
        <f>IF(V212&gt;E2168, "High","Low")</f>
        <v>Low</v>
      </c>
      <c r="AA212" s="3" t="str">
        <f>IF(OR(C212 &gt; 0.2, N212 &lt; 0.25), "High Risk", "Low Risk")</f>
        <v>Low Risk</v>
      </c>
      <c r="AB212" s="3" t="str">
        <f>IF(NOT(C212 &gt; 0), "No Discount", "Discount Applied")</f>
        <v>Discount Applied</v>
      </c>
      <c r="AC212" s="3" t="str">
        <f>IF(AND(V212 &gt; 100, OR(H212 = "Regular Air", H212 = "Express Air"), NOT(C212 &gt; 0)), "High Profit Non-Standard Shipping", "Other")</f>
        <v>Other</v>
      </c>
      <c r="AD212">
        <f>RANK(X212,$X$2:$X$1954,0)</f>
        <v>1783</v>
      </c>
    </row>
    <row r="213" spans="1:30" ht="12.75" customHeight="1" x14ac:dyDescent="0.3">
      <c r="A213" s="3">
        <v>22224</v>
      </c>
      <c r="B213" s="3" t="s">
        <v>46</v>
      </c>
      <c r="C213" s="7">
        <v>0.01</v>
      </c>
      <c r="D213" s="4">
        <v>110.99</v>
      </c>
      <c r="E213" s="4">
        <v>2.5</v>
      </c>
      <c r="F213" s="3">
        <v>388</v>
      </c>
      <c r="G213" s="3" t="s">
        <v>497</v>
      </c>
      <c r="H213" s="3" t="s">
        <v>48</v>
      </c>
      <c r="I213" s="3" t="s">
        <v>39</v>
      </c>
      <c r="J213" s="3" t="s">
        <v>76</v>
      </c>
      <c r="K213" s="3" t="s">
        <v>77</v>
      </c>
      <c r="L213" s="3" t="s">
        <v>58</v>
      </c>
      <c r="M213" s="3" t="s">
        <v>500</v>
      </c>
      <c r="N213" s="3">
        <v>0.56999999999999995</v>
      </c>
      <c r="O213" s="3" t="s">
        <v>32</v>
      </c>
      <c r="P213" s="3" t="s">
        <v>60</v>
      </c>
      <c r="Q213" s="3" t="s">
        <v>495</v>
      </c>
      <c r="R213" s="3" t="s">
        <v>499</v>
      </c>
      <c r="S213" s="3">
        <v>68847</v>
      </c>
      <c r="T213" s="2">
        <v>42007</v>
      </c>
      <c r="U213" s="2">
        <v>42010</v>
      </c>
      <c r="V213" s="4">
        <v>-263.56572</v>
      </c>
      <c r="W213" s="3">
        <v>2</v>
      </c>
      <c r="X213" s="4">
        <v>188.66</v>
      </c>
      <c r="Y213" s="3">
        <v>90337</v>
      </c>
      <c r="Z213" s="3" t="str">
        <f>IF(V213&gt;E2169, "High","Low")</f>
        <v>Low</v>
      </c>
      <c r="AA213" s="3" t="str">
        <f>IF(OR(C213 &gt; 0.2, N213 &lt; 0.25), "High Risk", "Low Risk")</f>
        <v>Low Risk</v>
      </c>
      <c r="AB213" s="3" t="str">
        <f>IF(NOT(C213 &gt; 0), "No Discount", "Discount Applied")</f>
        <v>Discount Applied</v>
      </c>
      <c r="AC213" s="3" t="str">
        <f>IF(AND(V213 &gt; 100, OR(H213 = "Regular Air", H213 = "Express Air"), NOT(C213 &gt; 0)), "High Profit Non-Standard Shipping", "Other")</f>
        <v>Other</v>
      </c>
      <c r="AD213">
        <f>RANK(X213,$X$2:$X$1954,0)</f>
        <v>1012</v>
      </c>
    </row>
    <row r="214" spans="1:30" ht="12.75" customHeight="1" x14ac:dyDescent="0.3">
      <c r="A214" s="3">
        <v>23853</v>
      </c>
      <c r="B214" s="3" t="s">
        <v>105</v>
      </c>
      <c r="C214" s="7">
        <v>0.03</v>
      </c>
      <c r="D214" s="4">
        <v>160.97999999999999</v>
      </c>
      <c r="E214" s="4">
        <v>30</v>
      </c>
      <c r="F214" s="3">
        <v>389</v>
      </c>
      <c r="G214" s="3" t="s">
        <v>501</v>
      </c>
      <c r="H214" s="3" t="s">
        <v>38</v>
      </c>
      <c r="I214" s="3" t="s">
        <v>39</v>
      </c>
      <c r="J214" s="3" t="s">
        <v>40</v>
      </c>
      <c r="K214" s="3" t="s">
        <v>41</v>
      </c>
      <c r="L214" s="3" t="s">
        <v>42</v>
      </c>
      <c r="M214" s="3" t="s">
        <v>176</v>
      </c>
      <c r="N214" s="3">
        <v>0.62</v>
      </c>
      <c r="O214" s="3" t="s">
        <v>32</v>
      </c>
      <c r="P214" s="3" t="s">
        <v>60</v>
      </c>
      <c r="Q214" s="3" t="s">
        <v>495</v>
      </c>
      <c r="R214" s="3" t="s">
        <v>502</v>
      </c>
      <c r="S214" s="3">
        <v>68502</v>
      </c>
      <c r="T214" s="2">
        <v>42041</v>
      </c>
      <c r="U214" s="2">
        <v>42045</v>
      </c>
      <c r="V214" s="4">
        <v>1273.2086999999999</v>
      </c>
      <c r="W214" s="3">
        <v>11</v>
      </c>
      <c r="X214" s="4">
        <v>1845.23</v>
      </c>
      <c r="Y214" s="3">
        <v>90338</v>
      </c>
      <c r="Z214" s="3" t="str">
        <f>IF(V214&gt;E2170, "High","Low")</f>
        <v>High</v>
      </c>
      <c r="AA214" s="3" t="str">
        <f>IF(OR(C214 &gt; 0.2, N214 &lt; 0.25), "High Risk", "Low Risk")</f>
        <v>Low Risk</v>
      </c>
      <c r="AB214" s="3" t="str">
        <f>IF(NOT(C214 &gt; 0), "No Discount", "Discount Applied")</f>
        <v>Discount Applied</v>
      </c>
      <c r="AC214" s="3" t="str">
        <f>IF(AND(V214 &gt; 100, OR(H214 = "Regular Air", H214 = "Express Air"), NOT(C214 &gt; 0)), "High Profit Non-Standard Shipping", "Other")</f>
        <v>Other</v>
      </c>
      <c r="AD214">
        <f>RANK(X214,$X$2:$X$1954,0)</f>
        <v>261</v>
      </c>
    </row>
    <row r="215" spans="1:30" ht="12.75" customHeight="1" x14ac:dyDescent="0.3">
      <c r="A215" s="3">
        <v>25449</v>
      </c>
      <c r="B215" s="3" t="s">
        <v>55</v>
      </c>
      <c r="C215" s="7">
        <v>0.02</v>
      </c>
      <c r="D215" s="4">
        <v>34.979999999999997</v>
      </c>
      <c r="E215" s="4">
        <v>7.53</v>
      </c>
      <c r="F215" s="3">
        <v>392</v>
      </c>
      <c r="G215" s="3" t="s">
        <v>503</v>
      </c>
      <c r="H215" s="3" t="s">
        <v>48</v>
      </c>
      <c r="I215" s="3" t="s">
        <v>39</v>
      </c>
      <c r="J215" s="3" t="s">
        <v>76</v>
      </c>
      <c r="K215" s="3" t="s">
        <v>179</v>
      </c>
      <c r="L215" s="3" t="s">
        <v>58</v>
      </c>
      <c r="M215" s="3" t="s">
        <v>504</v>
      </c>
      <c r="N215" s="3">
        <v>0.76</v>
      </c>
      <c r="O215" s="3" t="s">
        <v>32</v>
      </c>
      <c r="P215" s="3" t="s">
        <v>60</v>
      </c>
      <c r="Q215" s="3" t="s">
        <v>505</v>
      </c>
      <c r="R215" s="3" t="s">
        <v>506</v>
      </c>
      <c r="S215" s="3">
        <v>63105</v>
      </c>
      <c r="T215" s="2">
        <v>42068</v>
      </c>
      <c r="U215" s="2">
        <v>42070</v>
      </c>
      <c r="V215" s="4">
        <v>-159.68</v>
      </c>
      <c r="W215" s="3">
        <v>1</v>
      </c>
      <c r="X215" s="4">
        <v>37.159999999999997</v>
      </c>
      <c r="Y215" s="3">
        <v>86383</v>
      </c>
      <c r="Z215" s="3" t="str">
        <f>IF(V215&gt;E2171, "High","Low")</f>
        <v>Low</v>
      </c>
      <c r="AA215" s="3" t="str">
        <f>IF(OR(C215 &gt; 0.2, N215 &lt; 0.25), "High Risk", "Low Risk")</f>
        <v>Low Risk</v>
      </c>
      <c r="AB215" s="3" t="str">
        <f>IF(NOT(C215 &gt; 0), "No Discount", "Discount Applied")</f>
        <v>Discount Applied</v>
      </c>
      <c r="AC215" s="3" t="str">
        <f>IF(AND(V215 &gt; 100, OR(H215 = "Regular Air", H215 = "Express Air"), NOT(C215 &gt; 0)), "High Profit Non-Standard Shipping", "Other")</f>
        <v>Other</v>
      </c>
      <c r="AD215">
        <f>RANK(X215,$X$2:$X$1954,0)</f>
        <v>1647</v>
      </c>
    </row>
    <row r="216" spans="1:30" ht="12.75" customHeight="1" x14ac:dyDescent="0.3">
      <c r="A216" s="3">
        <v>25450</v>
      </c>
      <c r="B216" s="3" t="s">
        <v>55</v>
      </c>
      <c r="C216" s="7">
        <v>0.01</v>
      </c>
      <c r="D216" s="4">
        <v>19.989999999999998</v>
      </c>
      <c r="E216" s="4">
        <v>11.17</v>
      </c>
      <c r="F216" s="3">
        <v>392</v>
      </c>
      <c r="G216" s="3" t="s">
        <v>503</v>
      </c>
      <c r="H216" s="3" t="s">
        <v>48</v>
      </c>
      <c r="I216" s="3" t="s">
        <v>39</v>
      </c>
      <c r="J216" s="3" t="s">
        <v>40</v>
      </c>
      <c r="K216" s="3" t="s">
        <v>49</v>
      </c>
      <c r="L216" s="3" t="s">
        <v>235</v>
      </c>
      <c r="M216" s="3" t="s">
        <v>507</v>
      </c>
      <c r="N216" s="3">
        <v>0.6</v>
      </c>
      <c r="O216" s="3" t="s">
        <v>32</v>
      </c>
      <c r="P216" s="3" t="s">
        <v>60</v>
      </c>
      <c r="Q216" s="3" t="s">
        <v>505</v>
      </c>
      <c r="R216" s="3" t="s">
        <v>506</v>
      </c>
      <c r="S216" s="3">
        <v>63105</v>
      </c>
      <c r="T216" s="2">
        <v>42068</v>
      </c>
      <c r="U216" s="2">
        <v>42071</v>
      </c>
      <c r="V216" s="4">
        <v>27.91</v>
      </c>
      <c r="W216" s="3">
        <v>2</v>
      </c>
      <c r="X216" s="4">
        <v>43.65</v>
      </c>
      <c r="Y216" s="3">
        <v>86383</v>
      </c>
      <c r="Z216" s="3" t="str">
        <f>IF(V216&gt;E2172, "High","Low")</f>
        <v>High</v>
      </c>
      <c r="AA216" s="3" t="str">
        <f>IF(OR(C216 &gt; 0.2, N216 &lt; 0.25), "High Risk", "Low Risk")</f>
        <v>Low Risk</v>
      </c>
      <c r="AB216" s="3" t="str">
        <f>IF(NOT(C216 &gt; 0), "No Discount", "Discount Applied")</f>
        <v>Discount Applied</v>
      </c>
      <c r="AC216" s="3" t="str">
        <f>IF(AND(V216 &gt; 100, OR(H216 = "Regular Air", H216 = "Express Air"), NOT(C216 &gt; 0)), "High Profit Non-Standard Shipping", "Other")</f>
        <v>Other</v>
      </c>
      <c r="AD216">
        <f>RANK(X216,$X$2:$X$1954,0)</f>
        <v>1585</v>
      </c>
    </row>
    <row r="217" spans="1:30" ht="12.75" customHeight="1" x14ac:dyDescent="0.3">
      <c r="A217" s="3">
        <v>22598</v>
      </c>
      <c r="B217" s="3" t="s">
        <v>105</v>
      </c>
      <c r="C217" s="7">
        <v>7.0000000000000007E-2</v>
      </c>
      <c r="D217" s="4">
        <v>9.7100000000000009</v>
      </c>
      <c r="E217" s="4">
        <v>9.4499999999999993</v>
      </c>
      <c r="F217" s="3">
        <v>393</v>
      </c>
      <c r="G217" s="3" t="s">
        <v>508</v>
      </c>
      <c r="H217" s="3" t="s">
        <v>48</v>
      </c>
      <c r="I217" s="3" t="s">
        <v>39</v>
      </c>
      <c r="J217" s="3" t="s">
        <v>28</v>
      </c>
      <c r="K217" s="3" t="s">
        <v>140</v>
      </c>
      <c r="L217" s="3" t="s">
        <v>58</v>
      </c>
      <c r="M217" s="3" t="s">
        <v>509</v>
      </c>
      <c r="N217" s="3">
        <v>0.6</v>
      </c>
      <c r="O217" s="3" t="s">
        <v>32</v>
      </c>
      <c r="P217" s="3" t="s">
        <v>52</v>
      </c>
      <c r="Q217" s="3" t="s">
        <v>70</v>
      </c>
      <c r="R217" s="3" t="s">
        <v>510</v>
      </c>
      <c r="S217" s="3">
        <v>13021</v>
      </c>
      <c r="T217" s="2">
        <v>42050</v>
      </c>
      <c r="U217" s="2">
        <v>42057</v>
      </c>
      <c r="V217" s="4">
        <v>-81.77</v>
      </c>
      <c r="W217" s="3">
        <v>3</v>
      </c>
      <c r="X217" s="4">
        <v>31.44</v>
      </c>
      <c r="Y217" s="3">
        <v>86382</v>
      </c>
      <c r="Z217" s="3" t="str">
        <f>IF(V217&gt;E2173, "High","Low")</f>
        <v>Low</v>
      </c>
      <c r="AA217" s="3" t="str">
        <f>IF(OR(C217 &gt; 0.2, N217 &lt; 0.25), "High Risk", "Low Risk")</f>
        <v>Low Risk</v>
      </c>
      <c r="AB217" s="3" t="str">
        <f>IF(NOT(C217 &gt; 0), "No Discount", "Discount Applied")</f>
        <v>Discount Applied</v>
      </c>
      <c r="AC217" s="3" t="str">
        <f>IF(AND(V217 &gt; 100, OR(H217 = "Regular Air", H217 = "Express Air"), NOT(C217 &gt; 0)), "High Profit Non-Standard Shipping", "Other")</f>
        <v>Other</v>
      </c>
      <c r="AD217">
        <f>RANK(X217,$X$2:$X$1954,0)</f>
        <v>1703</v>
      </c>
    </row>
    <row r="218" spans="1:30" ht="12.75" customHeight="1" x14ac:dyDescent="0.3">
      <c r="A218" s="3">
        <v>24638</v>
      </c>
      <c r="B218" s="3" t="s">
        <v>46</v>
      </c>
      <c r="C218" s="7">
        <v>0.04</v>
      </c>
      <c r="D218" s="4">
        <v>15.98</v>
      </c>
      <c r="E218" s="4">
        <v>4</v>
      </c>
      <c r="F218" s="3">
        <v>395</v>
      </c>
      <c r="G218" s="3" t="s">
        <v>511</v>
      </c>
      <c r="H218" s="3" t="s">
        <v>48</v>
      </c>
      <c r="I218" s="3" t="s">
        <v>39</v>
      </c>
      <c r="J218" s="3" t="s">
        <v>76</v>
      </c>
      <c r="K218" s="3" t="s">
        <v>179</v>
      </c>
      <c r="L218" s="3" t="s">
        <v>58</v>
      </c>
      <c r="M218" s="3" t="s">
        <v>512</v>
      </c>
      <c r="N218" s="3">
        <v>0.37</v>
      </c>
      <c r="O218" s="3" t="s">
        <v>32</v>
      </c>
      <c r="P218" s="3" t="s">
        <v>135</v>
      </c>
      <c r="Q218" s="3" t="s">
        <v>321</v>
      </c>
      <c r="R218" s="3" t="s">
        <v>513</v>
      </c>
      <c r="S218" s="3">
        <v>28001</v>
      </c>
      <c r="T218" s="2">
        <v>42173</v>
      </c>
      <c r="U218" s="2">
        <v>42174</v>
      </c>
      <c r="V218" s="4">
        <v>-19.208000000000002</v>
      </c>
      <c r="W218" s="3">
        <v>4</v>
      </c>
      <c r="X218" s="4">
        <v>64.59</v>
      </c>
      <c r="Y218" s="3">
        <v>86384</v>
      </c>
      <c r="Z218" s="3" t="str">
        <f>IF(V218&gt;E2174, "High","Low")</f>
        <v>Low</v>
      </c>
      <c r="AA218" s="3" t="str">
        <f>IF(OR(C218 &gt; 0.2, N218 &lt; 0.25), "High Risk", "Low Risk")</f>
        <v>Low Risk</v>
      </c>
      <c r="AB218" s="3" t="str">
        <f>IF(NOT(C218 &gt; 0), "No Discount", "Discount Applied")</f>
        <v>Discount Applied</v>
      </c>
      <c r="AC218" s="3" t="str">
        <f>IF(AND(V218 &gt; 100, OR(H218 = "Regular Air", H218 = "Express Air"), NOT(C218 &gt; 0)), "High Profit Non-Standard Shipping", "Other")</f>
        <v>Other</v>
      </c>
      <c r="AD218">
        <f>RANK(X218,$X$2:$X$1954,0)</f>
        <v>1431</v>
      </c>
    </row>
    <row r="219" spans="1:30" ht="12.75" customHeight="1" x14ac:dyDescent="0.3">
      <c r="A219" s="3">
        <v>24639</v>
      </c>
      <c r="B219" s="3" t="s">
        <v>46</v>
      </c>
      <c r="C219" s="7">
        <v>0.06</v>
      </c>
      <c r="D219" s="4">
        <v>22.84</v>
      </c>
      <c r="E219" s="4">
        <v>5.47</v>
      </c>
      <c r="F219" s="3">
        <v>395</v>
      </c>
      <c r="G219" s="3" t="s">
        <v>511</v>
      </c>
      <c r="H219" s="3" t="s">
        <v>48</v>
      </c>
      <c r="I219" s="3" t="s">
        <v>39</v>
      </c>
      <c r="J219" s="3" t="s">
        <v>28</v>
      </c>
      <c r="K219" s="3" t="s">
        <v>92</v>
      </c>
      <c r="L219" s="3" t="s">
        <v>58</v>
      </c>
      <c r="M219" s="3" t="s">
        <v>514</v>
      </c>
      <c r="N219" s="3">
        <v>0.39</v>
      </c>
      <c r="O219" s="3" t="s">
        <v>32</v>
      </c>
      <c r="P219" s="3" t="s">
        <v>135</v>
      </c>
      <c r="Q219" s="3" t="s">
        <v>321</v>
      </c>
      <c r="R219" s="3" t="s">
        <v>513</v>
      </c>
      <c r="S219" s="3">
        <v>28001</v>
      </c>
      <c r="T219" s="2">
        <v>42173</v>
      </c>
      <c r="U219" s="2">
        <v>42175</v>
      </c>
      <c r="V219" s="4">
        <v>7.4399999999999995</v>
      </c>
      <c r="W219" s="3">
        <v>20</v>
      </c>
      <c r="X219" s="4">
        <v>461.94</v>
      </c>
      <c r="Y219" s="3">
        <v>86384</v>
      </c>
      <c r="Z219" s="3" t="str">
        <f>IF(V219&gt;E2175, "High","Low")</f>
        <v>High</v>
      </c>
      <c r="AA219" s="3" t="str">
        <f>IF(OR(C219 &gt; 0.2, N219 &lt; 0.25), "High Risk", "Low Risk")</f>
        <v>Low Risk</v>
      </c>
      <c r="AB219" s="3" t="str">
        <f>IF(NOT(C219 &gt; 0), "No Discount", "Discount Applied")</f>
        <v>Discount Applied</v>
      </c>
      <c r="AC219" s="3" t="str">
        <f>IF(AND(V219 &gt; 100, OR(H219 = "Regular Air", H219 = "Express Air"), NOT(C219 &gt; 0)), "High Profit Non-Standard Shipping", "Other")</f>
        <v>Other</v>
      </c>
      <c r="AD219">
        <f>RANK(X219,$X$2:$X$1954,0)</f>
        <v>668</v>
      </c>
    </row>
    <row r="220" spans="1:30" ht="12.75" customHeight="1" x14ac:dyDescent="0.3">
      <c r="A220" s="3">
        <v>20693</v>
      </c>
      <c r="B220" s="3" t="s">
        <v>46</v>
      </c>
      <c r="C220" s="7">
        <v>0.1</v>
      </c>
      <c r="D220" s="4">
        <v>154.13</v>
      </c>
      <c r="E220" s="4">
        <v>69</v>
      </c>
      <c r="F220" s="3">
        <v>397</v>
      </c>
      <c r="G220" s="3" t="s">
        <v>515</v>
      </c>
      <c r="H220" s="3" t="s">
        <v>48</v>
      </c>
      <c r="I220" s="3" t="s">
        <v>39</v>
      </c>
      <c r="J220" s="3" t="s">
        <v>40</v>
      </c>
      <c r="K220" s="3" t="s">
        <v>151</v>
      </c>
      <c r="L220" s="3" t="s">
        <v>235</v>
      </c>
      <c r="M220" s="3" t="s">
        <v>236</v>
      </c>
      <c r="N220" s="3">
        <v>0.68</v>
      </c>
      <c r="O220" s="3" t="s">
        <v>32</v>
      </c>
      <c r="P220" s="3" t="s">
        <v>52</v>
      </c>
      <c r="Q220" s="3" t="s">
        <v>153</v>
      </c>
      <c r="R220" s="3" t="s">
        <v>516</v>
      </c>
      <c r="S220" s="3">
        <v>44221</v>
      </c>
      <c r="T220" s="2">
        <v>42037</v>
      </c>
      <c r="U220" s="2">
        <v>42038</v>
      </c>
      <c r="V220" s="4">
        <v>-372.48597100000006</v>
      </c>
      <c r="W220" s="3">
        <v>8</v>
      </c>
      <c r="X220" s="4">
        <v>1216.32</v>
      </c>
      <c r="Y220" s="3">
        <v>89319</v>
      </c>
      <c r="Z220" s="3" t="str">
        <f>IF(V220&gt;E2176, "High","Low")</f>
        <v>Low</v>
      </c>
      <c r="AA220" s="3" t="str">
        <f>IF(OR(C220 &gt; 0.2, N220 &lt; 0.25), "High Risk", "Low Risk")</f>
        <v>Low Risk</v>
      </c>
      <c r="AB220" s="3" t="str">
        <f>IF(NOT(C220 &gt; 0), "No Discount", "Discount Applied")</f>
        <v>Discount Applied</v>
      </c>
      <c r="AC220" s="3" t="str">
        <f>IF(AND(V220 &gt; 100, OR(H220 = "Regular Air", H220 = "Express Air"), NOT(C220 &gt; 0)), "High Profit Non-Standard Shipping", "Other")</f>
        <v>Other</v>
      </c>
      <c r="AD220">
        <f>RANK(X220,$X$2:$X$1954,0)</f>
        <v>367</v>
      </c>
    </row>
    <row r="221" spans="1:30" ht="12.75" customHeight="1" x14ac:dyDescent="0.3">
      <c r="A221" s="3">
        <v>24471</v>
      </c>
      <c r="B221" s="3" t="s">
        <v>55</v>
      </c>
      <c r="C221" s="7">
        <v>0.05</v>
      </c>
      <c r="D221" s="4">
        <v>63.94</v>
      </c>
      <c r="E221" s="4">
        <v>14.48</v>
      </c>
      <c r="F221" s="3">
        <v>398</v>
      </c>
      <c r="G221" s="3" t="s">
        <v>517</v>
      </c>
      <c r="H221" s="3" t="s">
        <v>48</v>
      </c>
      <c r="I221" s="3" t="s">
        <v>39</v>
      </c>
      <c r="J221" s="3" t="s">
        <v>40</v>
      </c>
      <c r="K221" s="3" t="s">
        <v>49</v>
      </c>
      <c r="L221" s="3" t="s">
        <v>58</v>
      </c>
      <c r="M221" s="3" t="s">
        <v>518</v>
      </c>
      <c r="N221" s="3">
        <v>0.46</v>
      </c>
      <c r="O221" s="3" t="s">
        <v>32</v>
      </c>
      <c r="P221" s="3" t="s">
        <v>52</v>
      </c>
      <c r="Q221" s="3" t="s">
        <v>153</v>
      </c>
      <c r="R221" s="3" t="s">
        <v>519</v>
      </c>
      <c r="S221" s="3">
        <v>45406</v>
      </c>
      <c r="T221" s="2">
        <v>42147</v>
      </c>
      <c r="U221" s="2">
        <v>42149</v>
      </c>
      <c r="V221" s="4">
        <v>1372.6307999999999</v>
      </c>
      <c r="W221" s="3">
        <v>31</v>
      </c>
      <c r="X221" s="4">
        <v>1989.32</v>
      </c>
      <c r="Y221" s="3">
        <v>89320</v>
      </c>
      <c r="Z221" s="3" t="str">
        <f>IF(V221&gt;E2177, "High","Low")</f>
        <v>High</v>
      </c>
      <c r="AA221" s="3" t="str">
        <f>IF(OR(C221 &gt; 0.2, N221 &lt; 0.25), "High Risk", "Low Risk")</f>
        <v>Low Risk</v>
      </c>
      <c r="AB221" s="3" t="str">
        <f>IF(NOT(C221 &gt; 0), "No Discount", "Discount Applied")</f>
        <v>Discount Applied</v>
      </c>
      <c r="AC221" s="3" t="str">
        <f>IF(AND(V221 &gt; 100, OR(H221 = "Regular Air", H221 = "Express Air"), NOT(C221 &gt; 0)), "High Profit Non-Standard Shipping", "Other")</f>
        <v>Other</v>
      </c>
      <c r="AD221">
        <f>RANK(X221,$X$2:$X$1954,0)</f>
        <v>245</v>
      </c>
    </row>
    <row r="222" spans="1:30" ht="12.75" customHeight="1" x14ac:dyDescent="0.3">
      <c r="A222" s="3">
        <v>21570</v>
      </c>
      <c r="B222" s="3" t="s">
        <v>24</v>
      </c>
      <c r="C222" s="7">
        <v>0.03</v>
      </c>
      <c r="D222" s="4">
        <v>4.9800000000000004</v>
      </c>
      <c r="E222" s="4">
        <v>0.8</v>
      </c>
      <c r="F222" s="3">
        <v>406</v>
      </c>
      <c r="G222" s="3" t="s">
        <v>520</v>
      </c>
      <c r="H222" s="3" t="s">
        <v>48</v>
      </c>
      <c r="I222" s="3" t="s">
        <v>39</v>
      </c>
      <c r="J222" s="3" t="s">
        <v>28</v>
      </c>
      <c r="K222" s="3" t="s">
        <v>92</v>
      </c>
      <c r="L222" s="3" t="s">
        <v>30</v>
      </c>
      <c r="M222" s="3" t="s">
        <v>521</v>
      </c>
      <c r="N222" s="3">
        <v>0.36</v>
      </c>
      <c r="O222" s="3" t="s">
        <v>32</v>
      </c>
      <c r="P222" s="3" t="s">
        <v>52</v>
      </c>
      <c r="Q222" s="3" t="s">
        <v>53</v>
      </c>
      <c r="R222" s="3" t="s">
        <v>522</v>
      </c>
      <c r="S222" s="3">
        <v>8360</v>
      </c>
      <c r="T222" s="2">
        <v>42145</v>
      </c>
      <c r="U222" s="2">
        <v>42146</v>
      </c>
      <c r="V222" s="4">
        <v>50.2044</v>
      </c>
      <c r="W222" s="3">
        <v>15</v>
      </c>
      <c r="X222" s="4">
        <v>72.760000000000005</v>
      </c>
      <c r="Y222" s="3">
        <v>87804</v>
      </c>
      <c r="Z222" s="3" t="str">
        <f>IF(V222&gt;E2178, "High","Low")</f>
        <v>High</v>
      </c>
      <c r="AA222" s="3" t="str">
        <f>IF(OR(C222 &gt; 0.2, N222 &lt; 0.25), "High Risk", "Low Risk")</f>
        <v>Low Risk</v>
      </c>
      <c r="AB222" s="3" t="str">
        <f>IF(NOT(C222 &gt; 0), "No Discount", "Discount Applied")</f>
        <v>Discount Applied</v>
      </c>
      <c r="AC222" s="3" t="str">
        <f>IF(AND(V222 &gt; 100, OR(H222 = "Regular Air", H222 = "Express Air"), NOT(C222 &gt; 0)), "High Profit Non-Standard Shipping", "Other")</f>
        <v>Other</v>
      </c>
      <c r="AD222">
        <f>RANK(X222,$X$2:$X$1954,0)</f>
        <v>1381</v>
      </c>
    </row>
    <row r="223" spans="1:30" ht="12.75" customHeight="1" x14ac:dyDescent="0.3">
      <c r="A223" s="3">
        <v>19104</v>
      </c>
      <c r="B223" s="3" t="s">
        <v>105</v>
      </c>
      <c r="C223" s="7">
        <v>7.0000000000000007E-2</v>
      </c>
      <c r="D223" s="4">
        <v>29.17</v>
      </c>
      <c r="E223" s="4">
        <v>6.27</v>
      </c>
      <c r="F223" s="3">
        <v>408</v>
      </c>
      <c r="G223" s="3" t="s">
        <v>523</v>
      </c>
      <c r="H223" s="3" t="s">
        <v>48</v>
      </c>
      <c r="I223" s="3" t="s">
        <v>39</v>
      </c>
      <c r="J223" s="3" t="s">
        <v>28</v>
      </c>
      <c r="K223" s="3" t="s">
        <v>108</v>
      </c>
      <c r="L223" s="3" t="s">
        <v>58</v>
      </c>
      <c r="M223" s="3" t="s">
        <v>524</v>
      </c>
      <c r="N223" s="3">
        <v>0.37</v>
      </c>
      <c r="O223" s="3" t="s">
        <v>32</v>
      </c>
      <c r="P223" s="3" t="s">
        <v>60</v>
      </c>
      <c r="Q223" s="3" t="s">
        <v>129</v>
      </c>
      <c r="R223" s="3" t="s">
        <v>525</v>
      </c>
      <c r="S223" s="3">
        <v>78589</v>
      </c>
      <c r="T223" s="2">
        <v>42126</v>
      </c>
      <c r="U223" s="2">
        <v>42130</v>
      </c>
      <c r="V223" s="4">
        <v>236.2371</v>
      </c>
      <c r="W223" s="3">
        <v>14</v>
      </c>
      <c r="X223" s="4">
        <v>400.47</v>
      </c>
      <c r="Y223" s="3">
        <v>89639</v>
      </c>
      <c r="Z223" s="3" t="str">
        <f>IF(V223&gt;E2179, "High","Low")</f>
        <v>High</v>
      </c>
      <c r="AA223" s="3" t="str">
        <f>IF(OR(C223 &gt; 0.2, N223 &lt; 0.25), "High Risk", "Low Risk")</f>
        <v>Low Risk</v>
      </c>
      <c r="AB223" s="3" t="str">
        <f>IF(NOT(C223 &gt; 0), "No Discount", "Discount Applied")</f>
        <v>Discount Applied</v>
      </c>
      <c r="AC223" s="3" t="str">
        <f>IF(AND(V223 &gt; 100, OR(H223 = "Regular Air", H223 = "Express Air"), NOT(C223 &gt; 0)), "High Profit Non-Standard Shipping", "Other")</f>
        <v>Other</v>
      </c>
      <c r="AD223">
        <f>RANK(X223,$X$2:$X$1954,0)</f>
        <v>716</v>
      </c>
    </row>
    <row r="224" spans="1:30" ht="12.75" customHeight="1" x14ac:dyDescent="0.3">
      <c r="A224" s="3">
        <v>18428</v>
      </c>
      <c r="B224" s="3" t="s">
        <v>24</v>
      </c>
      <c r="C224" s="7">
        <v>0.05</v>
      </c>
      <c r="D224" s="4">
        <v>178.47</v>
      </c>
      <c r="E224" s="4">
        <v>19.989999999999998</v>
      </c>
      <c r="F224" s="3">
        <v>411</v>
      </c>
      <c r="G224" s="3" t="s">
        <v>526</v>
      </c>
      <c r="H224" s="3" t="s">
        <v>26</v>
      </c>
      <c r="I224" s="3" t="s">
        <v>39</v>
      </c>
      <c r="J224" s="3" t="s">
        <v>28</v>
      </c>
      <c r="K224" s="3" t="s">
        <v>140</v>
      </c>
      <c r="L224" s="3" t="s">
        <v>58</v>
      </c>
      <c r="M224" s="3" t="s">
        <v>527</v>
      </c>
      <c r="N224" s="3">
        <v>0.55000000000000004</v>
      </c>
      <c r="O224" s="3" t="s">
        <v>32</v>
      </c>
      <c r="P224" s="3" t="s">
        <v>33</v>
      </c>
      <c r="Q224" s="3" t="s">
        <v>44</v>
      </c>
      <c r="R224" s="3" t="s">
        <v>472</v>
      </c>
      <c r="S224" s="3">
        <v>94601</v>
      </c>
      <c r="T224" s="2">
        <v>42128</v>
      </c>
      <c r="U224" s="2">
        <v>42131</v>
      </c>
      <c r="V224" s="4">
        <v>943</v>
      </c>
      <c r="W224" s="3">
        <v>9</v>
      </c>
      <c r="X224" s="4">
        <v>1531.31</v>
      </c>
      <c r="Y224" s="3">
        <v>87905</v>
      </c>
      <c r="Z224" s="3" t="str">
        <f>IF(V224&gt;E2180, "High","Low")</f>
        <v>High</v>
      </c>
      <c r="AA224" s="3" t="str">
        <f>IF(OR(C224 &gt; 0.2, N224 &lt; 0.25), "High Risk", "Low Risk")</f>
        <v>Low Risk</v>
      </c>
      <c r="AB224" s="3" t="str">
        <f>IF(NOT(C224 &gt; 0), "No Discount", "Discount Applied")</f>
        <v>Discount Applied</v>
      </c>
      <c r="AC224" s="3" t="str">
        <f>IF(AND(V224 &gt; 100, OR(H224 = "Regular Air", H224 = "Express Air"), NOT(C224 &gt; 0)), "High Profit Non-Standard Shipping", "Other")</f>
        <v>Other</v>
      </c>
      <c r="AD224">
        <f>RANK(X224,$X$2:$X$1954,0)</f>
        <v>308</v>
      </c>
    </row>
    <row r="225" spans="1:30" ht="12.75" customHeight="1" x14ac:dyDescent="0.3">
      <c r="A225" s="3">
        <v>21739</v>
      </c>
      <c r="B225" s="3" t="s">
        <v>46</v>
      </c>
      <c r="C225" s="7">
        <v>0.09</v>
      </c>
      <c r="D225" s="4">
        <v>999.99</v>
      </c>
      <c r="E225" s="4">
        <v>13.99</v>
      </c>
      <c r="F225" s="3">
        <v>421</v>
      </c>
      <c r="G225" s="3" t="s">
        <v>528</v>
      </c>
      <c r="H225" s="3" t="s">
        <v>48</v>
      </c>
      <c r="I225" s="3" t="s">
        <v>39</v>
      </c>
      <c r="J225" s="3" t="s">
        <v>76</v>
      </c>
      <c r="K225" s="3" t="s">
        <v>84</v>
      </c>
      <c r="L225" s="3" t="s">
        <v>85</v>
      </c>
      <c r="M225" s="3" t="s">
        <v>529</v>
      </c>
      <c r="N225" s="3">
        <v>0.36</v>
      </c>
      <c r="O225" s="3" t="s">
        <v>32</v>
      </c>
      <c r="P225" s="3" t="s">
        <v>52</v>
      </c>
      <c r="Q225" s="3" t="s">
        <v>53</v>
      </c>
      <c r="R225" s="3" t="s">
        <v>530</v>
      </c>
      <c r="S225" s="3">
        <v>7201</v>
      </c>
      <c r="T225" s="2">
        <v>42041</v>
      </c>
      <c r="U225" s="2">
        <v>42043</v>
      </c>
      <c r="V225" s="4">
        <v>-2531.4825000000001</v>
      </c>
      <c r="W225" s="3">
        <v>1</v>
      </c>
      <c r="X225" s="4">
        <v>919.09</v>
      </c>
      <c r="Y225" s="3">
        <v>87700</v>
      </c>
      <c r="Z225" s="3" t="str">
        <f>IF(V225&gt;E2181, "High","Low")</f>
        <v>Low</v>
      </c>
      <c r="AA225" s="3" t="str">
        <f>IF(OR(C225 &gt; 0.2, N225 &lt; 0.25), "High Risk", "Low Risk")</f>
        <v>Low Risk</v>
      </c>
      <c r="AB225" s="3" t="str">
        <f>IF(NOT(C225 &gt; 0), "No Discount", "Discount Applied")</f>
        <v>Discount Applied</v>
      </c>
      <c r="AC225" s="3" t="str">
        <f>IF(AND(V225 &gt; 100, OR(H225 = "Regular Air", H225 = "Express Air"), NOT(C225 &gt; 0)), "High Profit Non-Standard Shipping", "Other")</f>
        <v>Other</v>
      </c>
      <c r="AD225">
        <f>RANK(X225,$X$2:$X$1954,0)</f>
        <v>446</v>
      </c>
    </row>
    <row r="226" spans="1:30" ht="12.75" customHeight="1" x14ac:dyDescent="0.3">
      <c r="A226" s="3">
        <v>22355</v>
      </c>
      <c r="B226" s="3" t="s">
        <v>24</v>
      </c>
      <c r="C226" s="7">
        <v>0.02</v>
      </c>
      <c r="D226" s="4">
        <v>15.28</v>
      </c>
      <c r="E226" s="4">
        <v>1.99</v>
      </c>
      <c r="F226" s="3">
        <v>428</v>
      </c>
      <c r="G226" s="3" t="s">
        <v>531</v>
      </c>
      <c r="H226" s="3" t="s">
        <v>48</v>
      </c>
      <c r="I226" s="3" t="s">
        <v>39</v>
      </c>
      <c r="J226" s="3" t="s">
        <v>76</v>
      </c>
      <c r="K226" s="3" t="s">
        <v>179</v>
      </c>
      <c r="L226" s="3" t="s">
        <v>50</v>
      </c>
      <c r="M226" s="3" t="s">
        <v>332</v>
      </c>
      <c r="N226" s="3">
        <v>0.42</v>
      </c>
      <c r="O226" s="3" t="s">
        <v>32</v>
      </c>
      <c r="P226" s="3" t="s">
        <v>33</v>
      </c>
      <c r="Q226" s="3" t="s">
        <v>532</v>
      </c>
      <c r="R226" s="3" t="s">
        <v>533</v>
      </c>
      <c r="S226" s="3">
        <v>89701</v>
      </c>
      <c r="T226" s="2">
        <v>42019</v>
      </c>
      <c r="U226" s="2">
        <v>42020</v>
      </c>
      <c r="V226" s="4">
        <v>163.1574</v>
      </c>
      <c r="W226" s="3">
        <v>15</v>
      </c>
      <c r="X226" s="4">
        <v>236.46</v>
      </c>
      <c r="Y226" s="3">
        <v>88479</v>
      </c>
      <c r="Z226" s="3" t="str">
        <f>IF(V226&gt;E2182, "High","Low")</f>
        <v>High</v>
      </c>
      <c r="AA226" s="3" t="str">
        <f>IF(OR(C226 &gt; 0.2, N226 &lt; 0.25), "High Risk", "Low Risk")</f>
        <v>Low Risk</v>
      </c>
      <c r="AB226" s="3" t="str">
        <f>IF(NOT(C226 &gt; 0), "No Discount", "Discount Applied")</f>
        <v>Discount Applied</v>
      </c>
      <c r="AC226" s="3" t="str">
        <f>IF(AND(V226 &gt; 100, OR(H226 = "Regular Air", H226 = "Express Air"), NOT(C226 &gt; 0)), "High Profit Non-Standard Shipping", "Other")</f>
        <v>Other</v>
      </c>
      <c r="AD226">
        <f>RANK(X226,$X$2:$X$1954,0)</f>
        <v>925</v>
      </c>
    </row>
    <row r="227" spans="1:30" ht="12.75" customHeight="1" x14ac:dyDescent="0.3">
      <c r="A227" s="3">
        <v>22356</v>
      </c>
      <c r="B227" s="3" t="s">
        <v>24</v>
      </c>
      <c r="C227" s="7">
        <v>0</v>
      </c>
      <c r="D227" s="4">
        <v>85.99</v>
      </c>
      <c r="E227" s="4">
        <v>3.3</v>
      </c>
      <c r="F227" s="3">
        <v>428</v>
      </c>
      <c r="G227" s="3" t="s">
        <v>531</v>
      </c>
      <c r="H227" s="3" t="s">
        <v>48</v>
      </c>
      <c r="I227" s="3" t="s">
        <v>39</v>
      </c>
      <c r="J227" s="3" t="s">
        <v>76</v>
      </c>
      <c r="K227" s="3" t="s">
        <v>77</v>
      </c>
      <c r="L227" s="3" t="s">
        <v>50</v>
      </c>
      <c r="M227" s="3" t="s">
        <v>534</v>
      </c>
      <c r="N227" s="3">
        <v>0.37</v>
      </c>
      <c r="O227" s="3" t="s">
        <v>32</v>
      </c>
      <c r="P227" s="3" t="s">
        <v>33</v>
      </c>
      <c r="Q227" s="3" t="s">
        <v>532</v>
      </c>
      <c r="R227" s="3" t="s">
        <v>533</v>
      </c>
      <c r="S227" s="3">
        <v>89701</v>
      </c>
      <c r="T227" s="2">
        <v>42019</v>
      </c>
      <c r="U227" s="2">
        <v>42020</v>
      </c>
      <c r="V227" s="4">
        <v>-302.22500000000002</v>
      </c>
      <c r="W227" s="3">
        <v>1</v>
      </c>
      <c r="X227" s="4">
        <v>73.819999999999993</v>
      </c>
      <c r="Y227" s="3">
        <v>88479</v>
      </c>
      <c r="Z227" s="3" t="str">
        <f>IF(V227&gt;E2183, "High","Low")</f>
        <v>Low</v>
      </c>
      <c r="AA227" s="3" t="str">
        <f>IF(OR(C227 &gt; 0.2, N227 &lt; 0.25), "High Risk", "Low Risk")</f>
        <v>Low Risk</v>
      </c>
      <c r="AB227" s="3" t="str">
        <f>IF(NOT(C227 &gt; 0), "No Discount", "Discount Applied")</f>
        <v>No Discount</v>
      </c>
      <c r="AC227" s="3" t="str">
        <f>IF(AND(V227 &gt; 100, OR(H227 = "Regular Air", H227 = "Express Air"), NOT(C227 &gt; 0)), "High Profit Non-Standard Shipping", "Other")</f>
        <v>Other</v>
      </c>
      <c r="AD227">
        <f>RANK(X227,$X$2:$X$1954,0)</f>
        <v>1372</v>
      </c>
    </row>
    <row r="228" spans="1:30" ht="12.75" customHeight="1" x14ac:dyDescent="0.3">
      <c r="A228" s="3">
        <v>25351</v>
      </c>
      <c r="B228" s="3" t="s">
        <v>36</v>
      </c>
      <c r="C228" s="7">
        <v>0.05</v>
      </c>
      <c r="D228" s="4">
        <v>10.98</v>
      </c>
      <c r="E228" s="4">
        <v>4.8</v>
      </c>
      <c r="F228" s="3">
        <v>428</v>
      </c>
      <c r="G228" s="3" t="s">
        <v>531</v>
      </c>
      <c r="H228" s="3" t="s">
        <v>48</v>
      </c>
      <c r="I228" s="3" t="s">
        <v>39</v>
      </c>
      <c r="J228" s="3" t="s">
        <v>28</v>
      </c>
      <c r="K228" s="3" t="s">
        <v>68</v>
      </c>
      <c r="L228" s="3" t="s">
        <v>58</v>
      </c>
      <c r="M228" s="3" t="s">
        <v>535</v>
      </c>
      <c r="N228" s="3">
        <v>0.36</v>
      </c>
      <c r="O228" s="3" t="s">
        <v>32</v>
      </c>
      <c r="P228" s="3" t="s">
        <v>33</v>
      </c>
      <c r="Q228" s="3" t="s">
        <v>532</v>
      </c>
      <c r="R228" s="3" t="s">
        <v>533</v>
      </c>
      <c r="S228" s="3">
        <v>89701</v>
      </c>
      <c r="T228" s="2">
        <v>42066</v>
      </c>
      <c r="U228" s="2">
        <v>42068</v>
      </c>
      <c r="V228" s="4">
        <v>90.62</v>
      </c>
      <c r="W228" s="3">
        <v>22</v>
      </c>
      <c r="X228" s="4">
        <v>243.11</v>
      </c>
      <c r="Y228" s="3">
        <v>88480</v>
      </c>
      <c r="Z228" s="3" t="str">
        <f>IF(V228&gt;E2184, "High","Low")</f>
        <v>High</v>
      </c>
      <c r="AA228" s="3" t="str">
        <f>IF(OR(C228 &gt; 0.2, N228 &lt; 0.25), "High Risk", "Low Risk")</f>
        <v>Low Risk</v>
      </c>
      <c r="AB228" s="3" t="str">
        <f>IF(NOT(C228 &gt; 0), "No Discount", "Discount Applied")</f>
        <v>Discount Applied</v>
      </c>
      <c r="AC228" s="3" t="str">
        <f>IF(AND(V228 &gt; 100, OR(H228 = "Regular Air", H228 = "Express Air"), NOT(C228 &gt; 0)), "High Profit Non-Standard Shipping", "Other")</f>
        <v>Other</v>
      </c>
      <c r="AD228">
        <f>RANK(X228,$X$2:$X$1954,0)</f>
        <v>908</v>
      </c>
    </row>
    <row r="229" spans="1:30" ht="12.75" customHeight="1" x14ac:dyDescent="0.3">
      <c r="A229" s="3">
        <v>19988</v>
      </c>
      <c r="B229" s="3" t="s">
        <v>105</v>
      </c>
      <c r="C229" s="7">
        <v>0.05</v>
      </c>
      <c r="D229" s="4">
        <v>125.99</v>
      </c>
      <c r="E229" s="4">
        <v>8.08</v>
      </c>
      <c r="F229" s="3">
        <v>437</v>
      </c>
      <c r="G229" s="3" t="s">
        <v>536</v>
      </c>
      <c r="H229" s="3" t="s">
        <v>48</v>
      </c>
      <c r="I229" s="3" t="s">
        <v>39</v>
      </c>
      <c r="J229" s="3" t="s">
        <v>76</v>
      </c>
      <c r="K229" s="3" t="s">
        <v>77</v>
      </c>
      <c r="L229" s="3" t="s">
        <v>58</v>
      </c>
      <c r="M229" s="3" t="s">
        <v>288</v>
      </c>
      <c r="N229" s="3">
        <v>0.56999999999999995</v>
      </c>
      <c r="O229" s="3" t="s">
        <v>32</v>
      </c>
      <c r="P229" s="3" t="s">
        <v>52</v>
      </c>
      <c r="Q229" s="3" t="s">
        <v>192</v>
      </c>
      <c r="R229" s="3" t="s">
        <v>537</v>
      </c>
      <c r="S229" s="3">
        <v>1462</v>
      </c>
      <c r="T229" s="2">
        <v>42177</v>
      </c>
      <c r="U229" s="2">
        <v>42182</v>
      </c>
      <c r="V229" s="4">
        <v>427.11840000000001</v>
      </c>
      <c r="W229" s="3">
        <v>9</v>
      </c>
      <c r="X229" s="4">
        <v>952.26</v>
      </c>
      <c r="Y229" s="3">
        <v>90695</v>
      </c>
      <c r="Z229" s="3" t="str">
        <f>IF(V229&gt;E2185, "High","Low")</f>
        <v>High</v>
      </c>
      <c r="AA229" s="3" t="str">
        <f>IF(OR(C229 &gt; 0.2, N229 &lt; 0.25), "High Risk", "Low Risk")</f>
        <v>Low Risk</v>
      </c>
      <c r="AB229" s="3" t="str">
        <f>IF(NOT(C229 &gt; 0), "No Discount", "Discount Applied")</f>
        <v>Discount Applied</v>
      </c>
      <c r="AC229" s="3" t="str">
        <f>IF(AND(V229 &gt; 100, OR(H229 = "Regular Air", H229 = "Express Air"), NOT(C229 &gt; 0)), "High Profit Non-Standard Shipping", "Other")</f>
        <v>Other</v>
      </c>
      <c r="AD229">
        <f>RANK(X229,$X$2:$X$1954,0)</f>
        <v>430</v>
      </c>
    </row>
    <row r="230" spans="1:30" ht="12.75" customHeight="1" x14ac:dyDescent="0.3">
      <c r="A230" s="3">
        <v>25813</v>
      </c>
      <c r="B230" s="3" t="s">
        <v>46</v>
      </c>
      <c r="C230" s="7">
        <v>0</v>
      </c>
      <c r="D230" s="4">
        <v>7.59</v>
      </c>
      <c r="E230" s="4">
        <v>4</v>
      </c>
      <c r="F230" s="3">
        <v>444</v>
      </c>
      <c r="G230" s="3" t="s">
        <v>538</v>
      </c>
      <c r="H230" s="3" t="s">
        <v>48</v>
      </c>
      <c r="I230" s="3" t="s">
        <v>39</v>
      </c>
      <c r="J230" s="3" t="s">
        <v>40</v>
      </c>
      <c r="K230" s="3" t="s">
        <v>49</v>
      </c>
      <c r="L230" s="3" t="s">
        <v>30</v>
      </c>
      <c r="M230" s="3" t="s">
        <v>443</v>
      </c>
      <c r="N230" s="3">
        <v>0.42</v>
      </c>
      <c r="O230" s="3" t="s">
        <v>32</v>
      </c>
      <c r="P230" s="3" t="s">
        <v>60</v>
      </c>
      <c r="Q230" s="3" t="s">
        <v>177</v>
      </c>
      <c r="R230" s="3" t="s">
        <v>539</v>
      </c>
      <c r="S230" s="3">
        <v>61801</v>
      </c>
      <c r="T230" s="2">
        <v>42149</v>
      </c>
      <c r="U230" s="2">
        <v>42152</v>
      </c>
      <c r="V230" s="4">
        <v>86.438000000000002</v>
      </c>
      <c r="W230" s="3">
        <v>43</v>
      </c>
      <c r="X230" s="4">
        <v>355.92</v>
      </c>
      <c r="Y230" s="3">
        <v>88085</v>
      </c>
      <c r="Z230" s="3" t="str">
        <f>IF(V230&gt;E2186, "High","Low")</f>
        <v>High</v>
      </c>
      <c r="AA230" s="3" t="str">
        <f>IF(OR(C230 &gt; 0.2, N230 &lt; 0.25), "High Risk", "Low Risk")</f>
        <v>Low Risk</v>
      </c>
      <c r="AB230" s="3" t="str">
        <f>IF(NOT(C230 &gt; 0), "No Discount", "Discount Applied")</f>
        <v>No Discount</v>
      </c>
      <c r="AC230" s="3" t="str">
        <f>IF(AND(V230 &gt; 100, OR(H230 = "Regular Air", H230 = "Express Air"), NOT(C230 &gt; 0)), "High Profit Non-Standard Shipping", "Other")</f>
        <v>Other</v>
      </c>
      <c r="AD230">
        <f>RANK(X230,$X$2:$X$1954,0)</f>
        <v>765</v>
      </c>
    </row>
    <row r="231" spans="1:30" ht="12.75" customHeight="1" x14ac:dyDescent="0.3">
      <c r="A231" s="3">
        <v>23153</v>
      </c>
      <c r="B231" s="3" t="s">
        <v>36</v>
      </c>
      <c r="C231" s="7">
        <v>0.03</v>
      </c>
      <c r="D231" s="4">
        <v>48.04</v>
      </c>
      <c r="E231" s="4">
        <v>19.989999999999998</v>
      </c>
      <c r="F231" s="3">
        <v>445</v>
      </c>
      <c r="G231" s="3" t="s">
        <v>540</v>
      </c>
      <c r="H231" s="3" t="s">
        <v>48</v>
      </c>
      <c r="I231" s="3" t="s">
        <v>39</v>
      </c>
      <c r="J231" s="3" t="s">
        <v>28</v>
      </c>
      <c r="K231" s="3" t="s">
        <v>92</v>
      </c>
      <c r="L231" s="3" t="s">
        <v>58</v>
      </c>
      <c r="M231" s="3" t="s">
        <v>541</v>
      </c>
      <c r="N231" s="3">
        <v>0.37</v>
      </c>
      <c r="O231" s="3" t="s">
        <v>32</v>
      </c>
      <c r="P231" s="3" t="s">
        <v>60</v>
      </c>
      <c r="Q231" s="3" t="s">
        <v>495</v>
      </c>
      <c r="R231" s="3" t="s">
        <v>542</v>
      </c>
      <c r="S231" s="3">
        <v>68701</v>
      </c>
      <c r="T231" s="2">
        <v>42105</v>
      </c>
      <c r="U231" s="2">
        <v>42107</v>
      </c>
      <c r="V231" s="4">
        <v>-4.4599999999999937</v>
      </c>
      <c r="W231" s="3">
        <v>2</v>
      </c>
      <c r="X231" s="4">
        <v>101.71</v>
      </c>
      <c r="Y231" s="3">
        <v>88083</v>
      </c>
      <c r="Z231" s="3" t="str">
        <f>IF(V231&gt;E2187, "High","Low")</f>
        <v>Low</v>
      </c>
      <c r="AA231" s="3" t="str">
        <f>IF(OR(C231 &gt; 0.2, N231 &lt; 0.25), "High Risk", "Low Risk")</f>
        <v>Low Risk</v>
      </c>
      <c r="AB231" s="3" t="str">
        <f>IF(NOT(C231 &gt; 0), "No Discount", "Discount Applied")</f>
        <v>Discount Applied</v>
      </c>
      <c r="AC231" s="3" t="str">
        <f>IF(AND(V231 &gt; 100, OR(H231 = "Regular Air", H231 = "Express Air"), NOT(C231 &gt; 0)), "High Profit Non-Standard Shipping", "Other")</f>
        <v>Other</v>
      </c>
      <c r="AD231">
        <f>RANK(X231,$X$2:$X$1954,0)</f>
        <v>1228</v>
      </c>
    </row>
    <row r="232" spans="1:30" ht="12.75" customHeight="1" x14ac:dyDescent="0.3">
      <c r="A232" s="3">
        <v>23862</v>
      </c>
      <c r="B232" s="3" t="s">
        <v>24</v>
      </c>
      <c r="C232" s="7">
        <v>0.09</v>
      </c>
      <c r="D232" s="4">
        <v>200.98</v>
      </c>
      <c r="E232" s="4">
        <v>55.96</v>
      </c>
      <c r="F232" s="3">
        <v>445</v>
      </c>
      <c r="G232" s="3" t="s">
        <v>540</v>
      </c>
      <c r="H232" s="3" t="s">
        <v>38</v>
      </c>
      <c r="I232" s="3" t="s">
        <v>39</v>
      </c>
      <c r="J232" s="3" t="s">
        <v>40</v>
      </c>
      <c r="K232" s="3" t="s">
        <v>190</v>
      </c>
      <c r="L232" s="3" t="s">
        <v>120</v>
      </c>
      <c r="M232" s="3" t="s">
        <v>479</v>
      </c>
      <c r="N232" s="3">
        <v>0.75</v>
      </c>
      <c r="O232" s="3" t="s">
        <v>32</v>
      </c>
      <c r="P232" s="3" t="s">
        <v>60</v>
      </c>
      <c r="Q232" s="3" t="s">
        <v>495</v>
      </c>
      <c r="R232" s="3" t="s">
        <v>542</v>
      </c>
      <c r="S232" s="3">
        <v>68701</v>
      </c>
      <c r="T232" s="2">
        <v>42178</v>
      </c>
      <c r="U232" s="2">
        <v>42179</v>
      </c>
      <c r="V232" s="4">
        <v>-512.87200000000007</v>
      </c>
      <c r="W232" s="3">
        <v>9</v>
      </c>
      <c r="X232" s="4">
        <v>1766.68</v>
      </c>
      <c r="Y232" s="3">
        <v>88084</v>
      </c>
      <c r="Z232" s="3" t="str">
        <f>IF(V232&gt;E2188, "High","Low")</f>
        <v>Low</v>
      </c>
      <c r="AA232" s="3" t="str">
        <f>IF(OR(C232 &gt; 0.2, N232 &lt; 0.25), "High Risk", "Low Risk")</f>
        <v>Low Risk</v>
      </c>
      <c r="AB232" s="3" t="str">
        <f>IF(NOT(C232 &gt; 0), "No Discount", "Discount Applied")</f>
        <v>Discount Applied</v>
      </c>
      <c r="AC232" s="3" t="str">
        <f>IF(AND(V232 &gt; 100, OR(H232 = "Regular Air", H232 = "Express Air"), NOT(C232 &gt; 0)), "High Profit Non-Standard Shipping", "Other")</f>
        <v>Other</v>
      </c>
      <c r="AD232">
        <f>RANK(X232,$X$2:$X$1954,0)</f>
        <v>281</v>
      </c>
    </row>
    <row r="233" spans="1:30" ht="12.75" customHeight="1" x14ac:dyDescent="0.3">
      <c r="A233" s="3">
        <v>23863</v>
      </c>
      <c r="B233" s="3" t="s">
        <v>24</v>
      </c>
      <c r="C233" s="7">
        <v>0.09</v>
      </c>
      <c r="D233" s="4">
        <v>2.78</v>
      </c>
      <c r="E233" s="4">
        <v>0.97</v>
      </c>
      <c r="F233" s="3">
        <v>445</v>
      </c>
      <c r="G233" s="3" t="s">
        <v>540</v>
      </c>
      <c r="H233" s="3" t="s">
        <v>48</v>
      </c>
      <c r="I233" s="3" t="s">
        <v>39</v>
      </c>
      <c r="J233" s="3" t="s">
        <v>28</v>
      </c>
      <c r="K233" s="3" t="s">
        <v>29</v>
      </c>
      <c r="L233" s="3" t="s">
        <v>30</v>
      </c>
      <c r="M233" s="3" t="s">
        <v>543</v>
      </c>
      <c r="N233" s="3">
        <v>0.59</v>
      </c>
      <c r="O233" s="3" t="s">
        <v>32</v>
      </c>
      <c r="P233" s="3" t="s">
        <v>60</v>
      </c>
      <c r="Q233" s="3" t="s">
        <v>495</v>
      </c>
      <c r="R233" s="3" t="s">
        <v>542</v>
      </c>
      <c r="S233" s="3">
        <v>68701</v>
      </c>
      <c r="T233" s="2">
        <v>42178</v>
      </c>
      <c r="U233" s="2">
        <v>42179</v>
      </c>
      <c r="V233" s="4">
        <v>-3.7840000000000003</v>
      </c>
      <c r="W233" s="3">
        <v>11</v>
      </c>
      <c r="X233" s="4">
        <v>29.02</v>
      </c>
      <c r="Y233" s="3">
        <v>88084</v>
      </c>
      <c r="Z233" s="3" t="str">
        <f>IF(V233&gt;E2189, "High","Low")</f>
        <v>Low</v>
      </c>
      <c r="AA233" s="3" t="str">
        <f>IF(OR(C233 &gt; 0.2, N233 &lt; 0.25), "High Risk", "Low Risk")</f>
        <v>Low Risk</v>
      </c>
      <c r="AB233" s="3" t="str">
        <f>IF(NOT(C233 &gt; 0), "No Discount", "Discount Applied")</f>
        <v>Discount Applied</v>
      </c>
      <c r="AC233" s="3" t="str">
        <f>IF(AND(V233 &gt; 100, OR(H233 = "Regular Air", H233 = "Express Air"), NOT(C233 &gt; 0)), "High Profit Non-Standard Shipping", "Other")</f>
        <v>Other</v>
      </c>
      <c r="AD233">
        <f>RANK(X233,$X$2:$X$1954,0)</f>
        <v>1726</v>
      </c>
    </row>
    <row r="234" spans="1:30" ht="12.75" customHeight="1" x14ac:dyDescent="0.3">
      <c r="A234" s="3">
        <v>19694</v>
      </c>
      <c r="B234" s="3" t="s">
        <v>36</v>
      </c>
      <c r="C234" s="7">
        <v>0.04</v>
      </c>
      <c r="D234" s="4">
        <v>130.97999999999999</v>
      </c>
      <c r="E234" s="4">
        <v>30</v>
      </c>
      <c r="F234" s="3">
        <v>447</v>
      </c>
      <c r="G234" s="3" t="s">
        <v>544</v>
      </c>
      <c r="H234" s="3" t="s">
        <v>38</v>
      </c>
      <c r="I234" s="3" t="s">
        <v>39</v>
      </c>
      <c r="J234" s="3" t="s">
        <v>40</v>
      </c>
      <c r="K234" s="3" t="s">
        <v>41</v>
      </c>
      <c r="L234" s="3" t="s">
        <v>42</v>
      </c>
      <c r="M234" s="3" t="s">
        <v>545</v>
      </c>
      <c r="N234" s="3">
        <v>0.78</v>
      </c>
      <c r="O234" s="3" t="s">
        <v>32</v>
      </c>
      <c r="P234" s="3" t="s">
        <v>60</v>
      </c>
      <c r="Q234" s="3" t="s">
        <v>61</v>
      </c>
      <c r="R234" s="3" t="s">
        <v>546</v>
      </c>
      <c r="S234" s="3">
        <v>55113</v>
      </c>
      <c r="T234" s="2">
        <v>42180</v>
      </c>
      <c r="U234" s="2">
        <v>42183</v>
      </c>
      <c r="V234" s="4">
        <v>-82.903999999999996</v>
      </c>
      <c r="W234" s="3">
        <v>1</v>
      </c>
      <c r="X234" s="4">
        <v>159.51</v>
      </c>
      <c r="Y234" s="3">
        <v>90449</v>
      </c>
      <c r="Z234" s="3" t="str">
        <f>IF(V234&gt;E2190, "High","Low")</f>
        <v>Low</v>
      </c>
      <c r="AA234" s="3" t="str">
        <f>IF(OR(C234 &gt; 0.2, N234 &lt; 0.25), "High Risk", "Low Risk")</f>
        <v>Low Risk</v>
      </c>
      <c r="AB234" s="3" t="str">
        <f>IF(NOT(C234 &gt; 0), "No Discount", "Discount Applied")</f>
        <v>Discount Applied</v>
      </c>
      <c r="AC234" s="3" t="str">
        <f>IF(AND(V234 &gt; 100, OR(H234 = "Regular Air", H234 = "Express Air"), NOT(C234 &gt; 0)), "High Profit Non-Standard Shipping", "Other")</f>
        <v>Other</v>
      </c>
      <c r="AD234">
        <f>RANK(X234,$X$2:$X$1954,0)</f>
        <v>1059</v>
      </c>
    </row>
    <row r="235" spans="1:30" ht="12.75" customHeight="1" x14ac:dyDescent="0.3">
      <c r="A235" s="3">
        <v>19695</v>
      </c>
      <c r="B235" s="3" t="s">
        <v>36</v>
      </c>
      <c r="C235" s="7">
        <v>0.05</v>
      </c>
      <c r="D235" s="4">
        <v>200.99</v>
      </c>
      <c r="E235" s="4">
        <v>4.2</v>
      </c>
      <c r="F235" s="3">
        <v>447</v>
      </c>
      <c r="G235" s="3" t="s">
        <v>544</v>
      </c>
      <c r="H235" s="3" t="s">
        <v>48</v>
      </c>
      <c r="I235" s="3" t="s">
        <v>39</v>
      </c>
      <c r="J235" s="3" t="s">
        <v>76</v>
      </c>
      <c r="K235" s="3" t="s">
        <v>77</v>
      </c>
      <c r="L235" s="3" t="s">
        <v>58</v>
      </c>
      <c r="M235" s="3" t="s">
        <v>547</v>
      </c>
      <c r="N235" s="3">
        <v>0.59</v>
      </c>
      <c r="O235" s="3" t="s">
        <v>32</v>
      </c>
      <c r="P235" s="3" t="s">
        <v>60</v>
      </c>
      <c r="Q235" s="3" t="s">
        <v>61</v>
      </c>
      <c r="R235" s="3" t="s">
        <v>546</v>
      </c>
      <c r="S235" s="3">
        <v>55113</v>
      </c>
      <c r="T235" s="2">
        <v>42180</v>
      </c>
      <c r="U235" s="2">
        <v>42180</v>
      </c>
      <c r="V235" s="4">
        <v>1268.8064999999999</v>
      </c>
      <c r="W235" s="3">
        <v>11</v>
      </c>
      <c r="X235" s="4">
        <v>1838.85</v>
      </c>
      <c r="Y235" s="3">
        <v>90449</v>
      </c>
      <c r="Z235" s="3" t="str">
        <f>IF(V235&gt;E2191, "High","Low")</f>
        <v>High</v>
      </c>
      <c r="AA235" s="3" t="str">
        <f>IF(OR(C235 &gt; 0.2, N235 &lt; 0.25), "High Risk", "Low Risk")</f>
        <v>Low Risk</v>
      </c>
      <c r="AB235" s="3" t="str">
        <f>IF(NOT(C235 &gt; 0), "No Discount", "Discount Applied")</f>
        <v>Discount Applied</v>
      </c>
      <c r="AC235" s="3" t="str">
        <f>IF(AND(V235 &gt; 100, OR(H235 = "Regular Air", H235 = "Express Air"), NOT(C235 &gt; 0)), "High Profit Non-Standard Shipping", "Other")</f>
        <v>Other</v>
      </c>
      <c r="AD235">
        <f>RANK(X235,$X$2:$X$1954,0)</f>
        <v>263</v>
      </c>
    </row>
    <row r="236" spans="1:30" ht="12.75" customHeight="1" x14ac:dyDescent="0.3">
      <c r="A236" s="3">
        <v>20851</v>
      </c>
      <c r="B236" s="3" t="s">
        <v>24</v>
      </c>
      <c r="C236" s="7">
        <v>0.03</v>
      </c>
      <c r="D236" s="4">
        <v>15.99</v>
      </c>
      <c r="E236" s="4">
        <v>11.28</v>
      </c>
      <c r="F236" s="3">
        <v>451</v>
      </c>
      <c r="G236" s="3" t="s">
        <v>548</v>
      </c>
      <c r="H236" s="3" t="s">
        <v>48</v>
      </c>
      <c r="I236" s="3" t="s">
        <v>39</v>
      </c>
      <c r="J236" s="3" t="s">
        <v>76</v>
      </c>
      <c r="K236" s="3" t="s">
        <v>84</v>
      </c>
      <c r="L236" s="3" t="s">
        <v>85</v>
      </c>
      <c r="M236" s="3" t="s">
        <v>549</v>
      </c>
      <c r="N236" s="3">
        <v>0.38</v>
      </c>
      <c r="O236" s="3" t="s">
        <v>32</v>
      </c>
      <c r="P236" s="3" t="s">
        <v>33</v>
      </c>
      <c r="Q236" s="3" t="s">
        <v>44</v>
      </c>
      <c r="R236" s="3" t="s">
        <v>550</v>
      </c>
      <c r="S236" s="3">
        <v>94024</v>
      </c>
      <c r="T236" s="2">
        <v>42104</v>
      </c>
      <c r="U236" s="2">
        <v>42105</v>
      </c>
      <c r="V236" s="4">
        <v>-53.296199999999999</v>
      </c>
      <c r="W236" s="3">
        <v>2</v>
      </c>
      <c r="X236" s="4">
        <v>35.479999999999997</v>
      </c>
      <c r="Y236" s="3">
        <v>86010</v>
      </c>
      <c r="Z236" s="3" t="str">
        <f>IF(V236&gt;E2192, "High","Low")</f>
        <v>Low</v>
      </c>
      <c r="AA236" s="3" t="str">
        <f>IF(OR(C236 &gt; 0.2, N236 &lt; 0.25), "High Risk", "Low Risk")</f>
        <v>Low Risk</v>
      </c>
      <c r="AB236" s="3" t="str">
        <f>IF(NOT(C236 &gt; 0), "No Discount", "Discount Applied")</f>
        <v>Discount Applied</v>
      </c>
      <c r="AC236" s="3" t="str">
        <f>IF(AND(V236 &gt; 100, OR(H236 = "Regular Air", H236 = "Express Air"), NOT(C236 &gt; 0)), "High Profit Non-Standard Shipping", "Other")</f>
        <v>Other</v>
      </c>
      <c r="AD236">
        <f>RANK(X236,$X$2:$X$1954,0)</f>
        <v>1659</v>
      </c>
    </row>
    <row r="237" spans="1:30" ht="12.75" customHeight="1" x14ac:dyDescent="0.3">
      <c r="A237" s="3">
        <v>21117</v>
      </c>
      <c r="B237" s="3" t="s">
        <v>46</v>
      </c>
      <c r="C237" s="7">
        <v>0.04</v>
      </c>
      <c r="D237" s="4">
        <v>37.700000000000003</v>
      </c>
      <c r="E237" s="4">
        <v>2.99</v>
      </c>
      <c r="F237" s="3">
        <v>451</v>
      </c>
      <c r="G237" s="3" t="s">
        <v>548</v>
      </c>
      <c r="H237" s="3" t="s">
        <v>48</v>
      </c>
      <c r="I237" s="3" t="s">
        <v>39</v>
      </c>
      <c r="J237" s="3" t="s">
        <v>28</v>
      </c>
      <c r="K237" s="3" t="s">
        <v>108</v>
      </c>
      <c r="L237" s="3" t="s">
        <v>58</v>
      </c>
      <c r="M237" s="3" t="s">
        <v>551</v>
      </c>
      <c r="N237" s="3">
        <v>0.35</v>
      </c>
      <c r="O237" s="3" t="s">
        <v>32</v>
      </c>
      <c r="P237" s="3" t="s">
        <v>33</v>
      </c>
      <c r="Q237" s="3" t="s">
        <v>44</v>
      </c>
      <c r="R237" s="3" t="s">
        <v>550</v>
      </c>
      <c r="S237" s="3">
        <v>94024</v>
      </c>
      <c r="T237" s="2">
        <v>42151</v>
      </c>
      <c r="U237" s="2">
        <v>42152</v>
      </c>
      <c r="V237" s="4">
        <v>299.6739</v>
      </c>
      <c r="W237" s="3">
        <v>12</v>
      </c>
      <c r="X237" s="4">
        <v>434.31</v>
      </c>
      <c r="Y237" s="3">
        <v>86012</v>
      </c>
      <c r="Z237" s="3" t="str">
        <f>IF(V237&gt;E2193, "High","Low")</f>
        <v>High</v>
      </c>
      <c r="AA237" s="3" t="str">
        <f>IF(OR(C237 &gt; 0.2, N237 &lt; 0.25), "High Risk", "Low Risk")</f>
        <v>Low Risk</v>
      </c>
      <c r="AB237" s="3" t="str">
        <f>IF(NOT(C237 &gt; 0), "No Discount", "Discount Applied")</f>
        <v>Discount Applied</v>
      </c>
      <c r="AC237" s="3" t="str">
        <f>IF(AND(V237 &gt; 100, OR(H237 = "Regular Air", H237 = "Express Air"), NOT(C237 &gt; 0)), "High Profit Non-Standard Shipping", "Other")</f>
        <v>Other</v>
      </c>
      <c r="AD237">
        <f>RANK(X237,$X$2:$X$1954,0)</f>
        <v>691</v>
      </c>
    </row>
    <row r="238" spans="1:30" ht="12.75" customHeight="1" x14ac:dyDescent="0.3">
      <c r="A238" s="3">
        <v>18536</v>
      </c>
      <c r="B238" s="3" t="s">
        <v>105</v>
      </c>
      <c r="C238" s="7">
        <v>0.01</v>
      </c>
      <c r="D238" s="4">
        <v>8.8800000000000008</v>
      </c>
      <c r="E238" s="4">
        <v>6.28</v>
      </c>
      <c r="F238" s="3">
        <v>451</v>
      </c>
      <c r="G238" s="3" t="s">
        <v>548</v>
      </c>
      <c r="H238" s="3" t="s">
        <v>48</v>
      </c>
      <c r="I238" s="3" t="s">
        <v>39</v>
      </c>
      <c r="J238" s="3" t="s">
        <v>28</v>
      </c>
      <c r="K238" s="3" t="s">
        <v>108</v>
      </c>
      <c r="L238" s="3" t="s">
        <v>58</v>
      </c>
      <c r="M238" s="3" t="s">
        <v>494</v>
      </c>
      <c r="N238" s="3">
        <v>0.35</v>
      </c>
      <c r="O238" s="3" t="s">
        <v>32</v>
      </c>
      <c r="P238" s="3" t="s">
        <v>33</v>
      </c>
      <c r="Q238" s="3" t="s">
        <v>44</v>
      </c>
      <c r="R238" s="3" t="s">
        <v>550</v>
      </c>
      <c r="S238" s="3">
        <v>94024</v>
      </c>
      <c r="T238" s="2">
        <v>42009</v>
      </c>
      <c r="U238" s="2">
        <v>42014</v>
      </c>
      <c r="V238" s="4">
        <v>-15.456</v>
      </c>
      <c r="W238" s="3">
        <v>2</v>
      </c>
      <c r="X238" s="4">
        <v>19.86</v>
      </c>
      <c r="Y238" s="3">
        <v>86013</v>
      </c>
      <c r="Z238" s="3" t="str">
        <f>IF(V238&gt;E2194, "High","Low")</f>
        <v>Low</v>
      </c>
      <c r="AA238" s="3" t="str">
        <f>IF(OR(C238 &gt; 0.2, N238 &lt; 0.25), "High Risk", "Low Risk")</f>
        <v>Low Risk</v>
      </c>
      <c r="AB238" s="3" t="str">
        <f>IF(NOT(C238 &gt; 0), "No Discount", "Discount Applied")</f>
        <v>Discount Applied</v>
      </c>
      <c r="AC238" s="3" t="str">
        <f>IF(AND(V238 &gt; 100, OR(H238 = "Regular Air", H238 = "Express Air"), NOT(C238 &gt; 0)), "High Profit Non-Standard Shipping", "Other")</f>
        <v>Other</v>
      </c>
      <c r="AD238">
        <f>RANK(X238,$X$2:$X$1954,0)</f>
        <v>1812</v>
      </c>
    </row>
    <row r="239" spans="1:30" ht="12.75" customHeight="1" x14ac:dyDescent="0.3">
      <c r="A239" s="3">
        <v>18537</v>
      </c>
      <c r="B239" s="3" t="s">
        <v>105</v>
      </c>
      <c r="C239" s="7">
        <v>0.06</v>
      </c>
      <c r="D239" s="4">
        <v>2.88</v>
      </c>
      <c r="E239" s="4">
        <v>0.99</v>
      </c>
      <c r="F239" s="3">
        <v>451</v>
      </c>
      <c r="G239" s="3" t="s">
        <v>548</v>
      </c>
      <c r="H239" s="3" t="s">
        <v>48</v>
      </c>
      <c r="I239" s="3" t="s">
        <v>39</v>
      </c>
      <c r="J239" s="3" t="s">
        <v>28</v>
      </c>
      <c r="K239" s="3" t="s">
        <v>133</v>
      </c>
      <c r="L239" s="3" t="s">
        <v>58</v>
      </c>
      <c r="M239" s="3" t="s">
        <v>348</v>
      </c>
      <c r="N239" s="3">
        <v>0.36</v>
      </c>
      <c r="O239" s="3" t="s">
        <v>32</v>
      </c>
      <c r="P239" s="3" t="s">
        <v>33</v>
      </c>
      <c r="Q239" s="3" t="s">
        <v>44</v>
      </c>
      <c r="R239" s="3" t="s">
        <v>550</v>
      </c>
      <c r="S239" s="3">
        <v>94024</v>
      </c>
      <c r="T239" s="2">
        <v>42009</v>
      </c>
      <c r="U239" s="2">
        <v>42018</v>
      </c>
      <c r="V239" s="4">
        <v>16.049399999999999</v>
      </c>
      <c r="W239" s="3">
        <v>8</v>
      </c>
      <c r="X239" s="4">
        <v>23.26</v>
      </c>
      <c r="Y239" s="3">
        <v>86013</v>
      </c>
      <c r="Z239" s="3" t="str">
        <f>IF(V239&gt;E2195, "High","Low")</f>
        <v>High</v>
      </c>
      <c r="AA239" s="3" t="str">
        <f>IF(OR(C239 &gt; 0.2, N239 &lt; 0.25), "High Risk", "Low Risk")</f>
        <v>Low Risk</v>
      </c>
      <c r="AB239" s="3" t="str">
        <f>IF(NOT(C239 &gt; 0), "No Discount", "Discount Applied")</f>
        <v>Discount Applied</v>
      </c>
      <c r="AC239" s="3" t="str">
        <f>IF(AND(V239 &gt; 100, OR(H239 = "Regular Air", H239 = "Express Air"), NOT(C239 &gt; 0)), "High Profit Non-Standard Shipping", "Other")</f>
        <v>Other</v>
      </c>
      <c r="AD239">
        <f>RANK(X239,$X$2:$X$1954,0)</f>
        <v>1780</v>
      </c>
    </row>
    <row r="240" spans="1:30" ht="12.75" customHeight="1" x14ac:dyDescent="0.3">
      <c r="A240" s="3">
        <v>21118</v>
      </c>
      <c r="B240" s="3" t="s">
        <v>46</v>
      </c>
      <c r="C240" s="7">
        <v>0.01</v>
      </c>
      <c r="D240" s="4">
        <v>55.99</v>
      </c>
      <c r="E240" s="4">
        <v>5</v>
      </c>
      <c r="F240" s="3">
        <v>452</v>
      </c>
      <c r="G240" s="3" t="s">
        <v>552</v>
      </c>
      <c r="H240" s="3" t="s">
        <v>48</v>
      </c>
      <c r="I240" s="3" t="s">
        <v>39</v>
      </c>
      <c r="J240" s="3" t="s">
        <v>76</v>
      </c>
      <c r="K240" s="3" t="s">
        <v>77</v>
      </c>
      <c r="L240" s="3" t="s">
        <v>50</v>
      </c>
      <c r="M240" s="3" t="s">
        <v>397</v>
      </c>
      <c r="N240" s="3">
        <v>0.83</v>
      </c>
      <c r="O240" s="3" t="s">
        <v>32</v>
      </c>
      <c r="P240" s="3" t="s">
        <v>33</v>
      </c>
      <c r="Q240" s="3" t="s">
        <v>44</v>
      </c>
      <c r="R240" s="3" t="s">
        <v>553</v>
      </c>
      <c r="S240" s="3">
        <v>93635</v>
      </c>
      <c r="T240" s="2">
        <v>42151</v>
      </c>
      <c r="U240" s="2">
        <v>42152</v>
      </c>
      <c r="V240" s="4">
        <v>-235.89500000000001</v>
      </c>
      <c r="W240" s="3">
        <v>1</v>
      </c>
      <c r="X240" s="4">
        <v>51.83</v>
      </c>
      <c r="Y240" s="3">
        <v>86012</v>
      </c>
      <c r="Z240" s="3" t="str">
        <f>IF(V240&gt;E2196, "High","Low")</f>
        <v>Low</v>
      </c>
      <c r="AA240" s="3" t="str">
        <f>IF(OR(C240 &gt; 0.2, N240 &lt; 0.25), "High Risk", "Low Risk")</f>
        <v>Low Risk</v>
      </c>
      <c r="AB240" s="3" t="str">
        <f>IF(NOT(C240 &gt; 0), "No Discount", "Discount Applied")</f>
        <v>Discount Applied</v>
      </c>
      <c r="AC240" s="3" t="str">
        <f>IF(AND(V240 &gt; 100, OR(H240 = "Regular Air", H240 = "Express Air"), NOT(C240 &gt; 0)), "High Profit Non-Standard Shipping", "Other")</f>
        <v>Other</v>
      </c>
      <c r="AD240">
        <f>RANK(X240,$X$2:$X$1954,0)</f>
        <v>1524</v>
      </c>
    </row>
    <row r="241" spans="1:30" ht="12.75" customHeight="1" x14ac:dyDescent="0.3">
      <c r="A241" s="3">
        <v>22318</v>
      </c>
      <c r="B241" s="3" t="s">
        <v>36</v>
      </c>
      <c r="C241" s="7">
        <v>0.03</v>
      </c>
      <c r="D241" s="4">
        <v>29.34</v>
      </c>
      <c r="E241" s="4">
        <v>7.87</v>
      </c>
      <c r="F241" s="3">
        <v>453</v>
      </c>
      <c r="G241" s="3" t="s">
        <v>554</v>
      </c>
      <c r="H241" s="3" t="s">
        <v>48</v>
      </c>
      <c r="I241" s="3" t="s">
        <v>39</v>
      </c>
      <c r="J241" s="3" t="s">
        <v>40</v>
      </c>
      <c r="K241" s="3" t="s">
        <v>49</v>
      </c>
      <c r="L241" s="3" t="s">
        <v>58</v>
      </c>
      <c r="M241" s="3" t="s">
        <v>555</v>
      </c>
      <c r="N241" s="3">
        <v>0.54</v>
      </c>
      <c r="O241" s="3" t="s">
        <v>32</v>
      </c>
      <c r="P241" s="3" t="s">
        <v>33</v>
      </c>
      <c r="Q241" s="3" t="s">
        <v>44</v>
      </c>
      <c r="R241" s="3" t="s">
        <v>556</v>
      </c>
      <c r="S241" s="3">
        <v>95032</v>
      </c>
      <c r="T241" s="2">
        <v>42132</v>
      </c>
      <c r="U241" s="2">
        <v>42134</v>
      </c>
      <c r="V241" s="4">
        <v>-41.32</v>
      </c>
      <c r="W241" s="3">
        <v>1</v>
      </c>
      <c r="X241" s="4">
        <v>32.4</v>
      </c>
      <c r="Y241" s="3">
        <v>86011</v>
      </c>
      <c r="Z241" s="3" t="str">
        <f>IF(V241&gt;E2197, "High","Low")</f>
        <v>Low</v>
      </c>
      <c r="AA241" s="3" t="str">
        <f>IF(OR(C241 &gt; 0.2, N241 &lt; 0.25), "High Risk", "Low Risk")</f>
        <v>Low Risk</v>
      </c>
      <c r="AB241" s="3" t="str">
        <f>IF(NOT(C241 &gt; 0), "No Discount", "Discount Applied")</f>
        <v>Discount Applied</v>
      </c>
      <c r="AC241" s="3" t="str">
        <f>IF(AND(V241 &gt; 100, OR(H241 = "Regular Air", H241 = "Express Air"), NOT(C241 &gt; 0)), "High Profit Non-Standard Shipping", "Other")</f>
        <v>Other</v>
      </c>
      <c r="AD241">
        <f>RANK(X241,$X$2:$X$1954,0)</f>
        <v>1691</v>
      </c>
    </row>
    <row r="242" spans="1:30" ht="12.75" customHeight="1" x14ac:dyDescent="0.3">
      <c r="A242" s="3">
        <v>22874</v>
      </c>
      <c r="B242" s="3" t="s">
        <v>105</v>
      </c>
      <c r="C242" s="7">
        <v>7.0000000000000007E-2</v>
      </c>
      <c r="D242" s="4">
        <v>16.91</v>
      </c>
      <c r="E242" s="4">
        <v>6.25</v>
      </c>
      <c r="F242" s="3">
        <v>460</v>
      </c>
      <c r="G242" s="3" t="s">
        <v>557</v>
      </c>
      <c r="H242" s="3" t="s">
        <v>48</v>
      </c>
      <c r="I242" s="3" t="s">
        <v>39</v>
      </c>
      <c r="J242" s="3" t="s">
        <v>28</v>
      </c>
      <c r="K242" s="3" t="s">
        <v>140</v>
      </c>
      <c r="L242" s="3" t="s">
        <v>58</v>
      </c>
      <c r="M242" s="3" t="s">
        <v>558</v>
      </c>
      <c r="N242" s="3">
        <v>0.57999999999999996</v>
      </c>
      <c r="O242" s="3" t="s">
        <v>32</v>
      </c>
      <c r="P242" s="3" t="s">
        <v>52</v>
      </c>
      <c r="Q242" s="3" t="s">
        <v>53</v>
      </c>
      <c r="R242" s="3" t="s">
        <v>559</v>
      </c>
      <c r="S242" s="3">
        <v>8332</v>
      </c>
      <c r="T242" s="2">
        <v>42147</v>
      </c>
      <c r="U242" s="2">
        <v>42154</v>
      </c>
      <c r="V242" s="4">
        <v>7.9000000000000057</v>
      </c>
      <c r="W242" s="3">
        <v>31</v>
      </c>
      <c r="X242" s="4">
        <v>492.9</v>
      </c>
      <c r="Y242" s="3">
        <v>86014</v>
      </c>
      <c r="Z242" s="3" t="str">
        <f>IF(V242&gt;E2198, "High","Low")</f>
        <v>High</v>
      </c>
      <c r="AA242" s="3" t="str">
        <f>IF(OR(C242 &gt; 0.2, N242 &lt; 0.25), "High Risk", "Low Risk")</f>
        <v>Low Risk</v>
      </c>
      <c r="AB242" s="3" t="str">
        <f>IF(NOT(C242 &gt; 0), "No Discount", "Discount Applied")</f>
        <v>Discount Applied</v>
      </c>
      <c r="AC242" s="3" t="str">
        <f>IF(AND(V242 &gt; 100, OR(H242 = "Regular Air", H242 = "Express Air"), NOT(C242 &gt; 0)), "High Profit Non-Standard Shipping", "Other")</f>
        <v>Other</v>
      </c>
      <c r="AD242">
        <f>RANK(X242,$X$2:$X$1954,0)</f>
        <v>648</v>
      </c>
    </row>
    <row r="243" spans="1:30" ht="12.75" customHeight="1" x14ac:dyDescent="0.3">
      <c r="A243" s="3">
        <v>18467</v>
      </c>
      <c r="B243" s="3" t="s">
        <v>105</v>
      </c>
      <c r="C243" s="7">
        <v>7.0000000000000007E-2</v>
      </c>
      <c r="D243" s="4">
        <v>165.2</v>
      </c>
      <c r="E243" s="4">
        <v>19.989999999999998</v>
      </c>
      <c r="F243" s="3">
        <v>463</v>
      </c>
      <c r="G243" s="3" t="s">
        <v>560</v>
      </c>
      <c r="H243" s="3" t="s">
        <v>48</v>
      </c>
      <c r="I243" s="3" t="s">
        <v>39</v>
      </c>
      <c r="J243" s="3" t="s">
        <v>28</v>
      </c>
      <c r="K243" s="3" t="s">
        <v>140</v>
      </c>
      <c r="L243" s="3" t="s">
        <v>58</v>
      </c>
      <c r="M243" s="3" t="s">
        <v>561</v>
      </c>
      <c r="N243" s="3">
        <v>0.59</v>
      </c>
      <c r="O243" s="3" t="s">
        <v>32</v>
      </c>
      <c r="P243" s="3" t="s">
        <v>33</v>
      </c>
      <c r="Q243" s="3" t="s">
        <v>44</v>
      </c>
      <c r="R243" s="3" t="s">
        <v>562</v>
      </c>
      <c r="S243" s="3">
        <v>90069</v>
      </c>
      <c r="T243" s="2">
        <v>42018</v>
      </c>
      <c r="U243" s="2">
        <v>42020</v>
      </c>
      <c r="V243" s="4">
        <v>521.69000000000005</v>
      </c>
      <c r="W243" s="3">
        <v>7</v>
      </c>
      <c r="X243" s="4">
        <v>1081.54</v>
      </c>
      <c r="Y243" s="3">
        <v>88061</v>
      </c>
      <c r="Z243" s="3" t="str">
        <f>IF(V243&gt;E2199, "High","Low")</f>
        <v>High</v>
      </c>
      <c r="AA243" s="3" t="str">
        <f>IF(OR(C243 &gt; 0.2, N243 &lt; 0.25), "High Risk", "Low Risk")</f>
        <v>Low Risk</v>
      </c>
      <c r="AB243" s="3" t="str">
        <f>IF(NOT(C243 &gt; 0), "No Discount", "Discount Applied")</f>
        <v>Discount Applied</v>
      </c>
      <c r="AC243" s="3" t="str">
        <f>IF(AND(V243 &gt; 100, OR(H243 = "Regular Air", H243 = "Express Air"), NOT(C243 &gt; 0)), "High Profit Non-Standard Shipping", "Other")</f>
        <v>Other</v>
      </c>
      <c r="AD243">
        <f>RANK(X243,$X$2:$X$1954,0)</f>
        <v>399</v>
      </c>
    </row>
    <row r="244" spans="1:30" ht="12.75" customHeight="1" x14ac:dyDescent="0.3">
      <c r="A244" s="3">
        <v>22754</v>
      </c>
      <c r="B244" s="3" t="s">
        <v>36</v>
      </c>
      <c r="C244" s="7">
        <v>0.08</v>
      </c>
      <c r="D244" s="4">
        <v>297.64</v>
      </c>
      <c r="E244" s="4">
        <v>14.7</v>
      </c>
      <c r="F244" s="3">
        <v>466</v>
      </c>
      <c r="G244" s="3" t="s">
        <v>563</v>
      </c>
      <c r="H244" s="3" t="s">
        <v>38</v>
      </c>
      <c r="I244" s="3" t="s">
        <v>39</v>
      </c>
      <c r="J244" s="3" t="s">
        <v>76</v>
      </c>
      <c r="K244" s="3" t="s">
        <v>84</v>
      </c>
      <c r="L244" s="3" t="s">
        <v>42</v>
      </c>
      <c r="M244" s="3" t="s">
        <v>564</v>
      </c>
      <c r="N244" s="3">
        <v>0.56999999999999995</v>
      </c>
      <c r="O244" s="3" t="s">
        <v>32</v>
      </c>
      <c r="P244" s="3" t="s">
        <v>52</v>
      </c>
      <c r="Q244" s="3" t="s">
        <v>192</v>
      </c>
      <c r="R244" s="3" t="s">
        <v>565</v>
      </c>
      <c r="S244" s="3">
        <v>2019</v>
      </c>
      <c r="T244" s="2">
        <v>42015</v>
      </c>
      <c r="U244" s="2">
        <v>42015</v>
      </c>
      <c r="V244" s="4">
        <v>496.79679999999996</v>
      </c>
      <c r="W244" s="3">
        <v>5</v>
      </c>
      <c r="X244" s="4">
        <v>1132.8399999999999</v>
      </c>
      <c r="Y244" s="3">
        <v>88060</v>
      </c>
      <c r="Z244" s="3" t="str">
        <f>IF(V244&gt;E2200, "High","Low")</f>
        <v>High</v>
      </c>
      <c r="AA244" s="3" t="str">
        <f>IF(OR(C244 &gt; 0.2, N244 &lt; 0.25), "High Risk", "Low Risk")</f>
        <v>Low Risk</v>
      </c>
      <c r="AB244" s="3" t="str">
        <f>IF(NOT(C244 &gt; 0), "No Discount", "Discount Applied")</f>
        <v>Discount Applied</v>
      </c>
      <c r="AC244" s="3" t="str">
        <f>IF(AND(V244 &gt; 100, OR(H244 = "Regular Air", H244 = "Express Air"), NOT(C244 &gt; 0)), "High Profit Non-Standard Shipping", "Other")</f>
        <v>Other</v>
      </c>
      <c r="AD244">
        <f>RANK(X244,$X$2:$X$1954,0)</f>
        <v>389</v>
      </c>
    </row>
    <row r="245" spans="1:30" ht="12.75" customHeight="1" x14ac:dyDescent="0.3">
      <c r="A245" s="3">
        <v>22755</v>
      </c>
      <c r="B245" s="3" t="s">
        <v>36</v>
      </c>
      <c r="C245" s="7">
        <v>0.02</v>
      </c>
      <c r="D245" s="4">
        <v>12.99</v>
      </c>
      <c r="E245" s="4">
        <v>14.37</v>
      </c>
      <c r="F245" s="3">
        <v>467</v>
      </c>
      <c r="G245" s="3" t="s">
        <v>566</v>
      </c>
      <c r="H245" s="3" t="s">
        <v>48</v>
      </c>
      <c r="I245" s="3" t="s">
        <v>39</v>
      </c>
      <c r="J245" s="3" t="s">
        <v>40</v>
      </c>
      <c r="K245" s="3" t="s">
        <v>49</v>
      </c>
      <c r="L245" s="3" t="s">
        <v>235</v>
      </c>
      <c r="M245" s="3" t="s">
        <v>567</v>
      </c>
      <c r="N245" s="3">
        <v>0.73</v>
      </c>
      <c r="O245" s="3" t="s">
        <v>32</v>
      </c>
      <c r="P245" s="3" t="s">
        <v>52</v>
      </c>
      <c r="Q245" s="3" t="s">
        <v>192</v>
      </c>
      <c r="R245" s="3" t="s">
        <v>568</v>
      </c>
      <c r="S245" s="3">
        <v>1915</v>
      </c>
      <c r="T245" s="2">
        <v>42015</v>
      </c>
      <c r="U245" s="2">
        <v>42016</v>
      </c>
      <c r="V245" s="4">
        <v>-556.80960000000005</v>
      </c>
      <c r="W245" s="3">
        <v>11</v>
      </c>
      <c r="X245" s="4">
        <v>143.63</v>
      </c>
      <c r="Y245" s="3">
        <v>88060</v>
      </c>
      <c r="Z245" s="3" t="str">
        <f>IF(V245&gt;E2201, "High","Low")</f>
        <v>Low</v>
      </c>
      <c r="AA245" s="3" t="str">
        <f>IF(OR(C245 &gt; 0.2, N245 &lt; 0.25), "High Risk", "Low Risk")</f>
        <v>Low Risk</v>
      </c>
      <c r="AB245" s="3" t="str">
        <f>IF(NOT(C245 &gt; 0), "No Discount", "Discount Applied")</f>
        <v>Discount Applied</v>
      </c>
      <c r="AC245" s="3" t="str">
        <f>IF(AND(V245 &gt; 100, OR(H245 = "Regular Air", H245 = "Express Air"), NOT(C245 &gt; 0)), "High Profit Non-Standard Shipping", "Other")</f>
        <v>Other</v>
      </c>
      <c r="AD245">
        <f>RANK(X245,$X$2:$X$1954,0)</f>
        <v>1100</v>
      </c>
    </row>
    <row r="246" spans="1:30" ht="12.75" customHeight="1" x14ac:dyDescent="0.3">
      <c r="A246" s="3">
        <v>22756</v>
      </c>
      <c r="B246" s="3" t="s">
        <v>36</v>
      </c>
      <c r="C246" s="7">
        <v>0.06</v>
      </c>
      <c r="D246" s="4">
        <v>14.42</v>
      </c>
      <c r="E246" s="4">
        <v>6.75</v>
      </c>
      <c r="F246" s="3">
        <v>468</v>
      </c>
      <c r="G246" s="3" t="s">
        <v>569</v>
      </c>
      <c r="H246" s="3" t="s">
        <v>48</v>
      </c>
      <c r="I246" s="3" t="s">
        <v>39</v>
      </c>
      <c r="J246" s="3" t="s">
        <v>28</v>
      </c>
      <c r="K246" s="3" t="s">
        <v>256</v>
      </c>
      <c r="L246" s="3" t="s">
        <v>85</v>
      </c>
      <c r="M246" s="3" t="s">
        <v>570</v>
      </c>
      <c r="N246" s="3">
        <v>0.52</v>
      </c>
      <c r="O246" s="3" t="s">
        <v>32</v>
      </c>
      <c r="P246" s="3" t="s">
        <v>52</v>
      </c>
      <c r="Q246" s="3" t="s">
        <v>192</v>
      </c>
      <c r="R246" s="3" t="s">
        <v>571</v>
      </c>
      <c r="S246" s="3">
        <v>2341</v>
      </c>
      <c r="T246" s="2">
        <v>42015</v>
      </c>
      <c r="U246" s="2">
        <v>42016</v>
      </c>
      <c r="V246" s="4">
        <v>-27.738800000000001</v>
      </c>
      <c r="W246" s="3">
        <v>5</v>
      </c>
      <c r="X246" s="4">
        <v>73.040000000000006</v>
      </c>
      <c r="Y246" s="3">
        <v>88060</v>
      </c>
      <c r="Z246" s="3" t="str">
        <f>IF(V246&gt;E2202, "High","Low")</f>
        <v>Low</v>
      </c>
      <c r="AA246" s="3" t="str">
        <f>IF(OR(C246 &gt; 0.2, N246 &lt; 0.25), "High Risk", "Low Risk")</f>
        <v>Low Risk</v>
      </c>
      <c r="AB246" s="3" t="str">
        <f>IF(NOT(C246 &gt; 0), "No Discount", "Discount Applied")</f>
        <v>Discount Applied</v>
      </c>
      <c r="AC246" s="3" t="str">
        <f>IF(AND(V246 &gt; 100, OR(H246 = "Regular Air", H246 = "Express Air"), NOT(C246 &gt; 0)), "High Profit Non-Standard Shipping", "Other")</f>
        <v>Other</v>
      </c>
      <c r="AD246">
        <f>RANK(X246,$X$2:$X$1954,0)</f>
        <v>1378</v>
      </c>
    </row>
    <row r="247" spans="1:30" ht="12.75" customHeight="1" x14ac:dyDescent="0.3">
      <c r="A247" s="3">
        <v>22757</v>
      </c>
      <c r="B247" s="3" t="s">
        <v>36</v>
      </c>
      <c r="C247" s="7">
        <v>0.05</v>
      </c>
      <c r="D247" s="4">
        <v>4.1399999999999997</v>
      </c>
      <c r="E247" s="4">
        <v>6.6</v>
      </c>
      <c r="F247" s="3">
        <v>469</v>
      </c>
      <c r="G247" s="3" t="s">
        <v>572</v>
      </c>
      <c r="H247" s="3" t="s">
        <v>26</v>
      </c>
      <c r="I247" s="3" t="s">
        <v>39</v>
      </c>
      <c r="J247" s="3" t="s">
        <v>40</v>
      </c>
      <c r="K247" s="3" t="s">
        <v>49</v>
      </c>
      <c r="L247" s="3" t="s">
        <v>58</v>
      </c>
      <c r="M247" s="3" t="s">
        <v>97</v>
      </c>
      <c r="N247" s="3">
        <v>0.49</v>
      </c>
      <c r="O247" s="3" t="s">
        <v>32</v>
      </c>
      <c r="P247" s="3" t="s">
        <v>52</v>
      </c>
      <c r="Q247" s="3" t="s">
        <v>53</v>
      </c>
      <c r="R247" s="3" t="s">
        <v>573</v>
      </c>
      <c r="S247" s="3">
        <v>7506</v>
      </c>
      <c r="T247" s="2">
        <v>42015</v>
      </c>
      <c r="U247" s="2">
        <v>42017</v>
      </c>
      <c r="V247" s="4">
        <v>-128.68719999999999</v>
      </c>
      <c r="W247" s="3">
        <v>7</v>
      </c>
      <c r="X247" s="4">
        <v>33.35</v>
      </c>
      <c r="Y247" s="3">
        <v>88060</v>
      </c>
      <c r="Z247" s="3" t="str">
        <f>IF(V247&gt;E2203, "High","Low")</f>
        <v>Low</v>
      </c>
      <c r="AA247" s="3" t="str">
        <f>IF(OR(C247 &gt; 0.2, N247 &lt; 0.25), "High Risk", "Low Risk")</f>
        <v>Low Risk</v>
      </c>
      <c r="AB247" s="3" t="str">
        <f>IF(NOT(C247 &gt; 0), "No Discount", "Discount Applied")</f>
        <v>Discount Applied</v>
      </c>
      <c r="AC247" s="3" t="str">
        <f>IF(AND(V247 &gt; 100, OR(H247 = "Regular Air", H247 = "Express Air"), NOT(C247 &gt; 0)), "High Profit Non-Standard Shipping", "Other")</f>
        <v>Other</v>
      </c>
      <c r="AD247">
        <f>RANK(X247,$X$2:$X$1954,0)</f>
        <v>1684</v>
      </c>
    </row>
    <row r="248" spans="1:30" ht="12.75" customHeight="1" x14ac:dyDescent="0.3">
      <c r="A248" s="3">
        <v>22758</v>
      </c>
      <c r="B248" s="3" t="s">
        <v>36</v>
      </c>
      <c r="C248" s="7">
        <v>0.03</v>
      </c>
      <c r="D248" s="4">
        <v>11.34</v>
      </c>
      <c r="E248" s="4">
        <v>5.01</v>
      </c>
      <c r="F248" s="3">
        <v>470</v>
      </c>
      <c r="G248" s="3" t="s">
        <v>574</v>
      </c>
      <c r="H248" s="3" t="s">
        <v>48</v>
      </c>
      <c r="I248" s="3" t="s">
        <v>39</v>
      </c>
      <c r="J248" s="3" t="s">
        <v>28</v>
      </c>
      <c r="K248" s="3" t="s">
        <v>92</v>
      </c>
      <c r="L248" s="3" t="s">
        <v>58</v>
      </c>
      <c r="M248" s="3" t="s">
        <v>575</v>
      </c>
      <c r="N248" s="3">
        <v>0.36</v>
      </c>
      <c r="O248" s="3" t="s">
        <v>32</v>
      </c>
      <c r="P248" s="3" t="s">
        <v>52</v>
      </c>
      <c r="Q248" s="3" t="s">
        <v>53</v>
      </c>
      <c r="R248" s="3" t="s">
        <v>576</v>
      </c>
      <c r="S248" s="3">
        <v>8601</v>
      </c>
      <c r="T248" s="2">
        <v>42015</v>
      </c>
      <c r="U248" s="2">
        <v>42015</v>
      </c>
      <c r="V248" s="4">
        <v>23.2028</v>
      </c>
      <c r="W248" s="3">
        <v>5</v>
      </c>
      <c r="X248" s="4">
        <v>60.24</v>
      </c>
      <c r="Y248" s="3">
        <v>88060</v>
      </c>
      <c r="Z248" s="3" t="str">
        <f>IF(V248&gt;E2204, "High","Low")</f>
        <v>High</v>
      </c>
      <c r="AA248" s="3" t="str">
        <f>IF(OR(C248 &gt; 0.2, N248 &lt; 0.25), "High Risk", "Low Risk")</f>
        <v>Low Risk</v>
      </c>
      <c r="AB248" s="3" t="str">
        <f>IF(NOT(C248 &gt; 0), "No Discount", "Discount Applied")</f>
        <v>Discount Applied</v>
      </c>
      <c r="AC248" s="3" t="str">
        <f>IF(AND(V248 &gt; 100, OR(H248 = "Regular Air", H248 = "Express Air"), NOT(C248 &gt; 0)), "High Profit Non-Standard Shipping", "Other")</f>
        <v>Other</v>
      </c>
      <c r="AD248">
        <f>RANK(X248,$X$2:$X$1954,0)</f>
        <v>1451</v>
      </c>
    </row>
    <row r="249" spans="1:30" ht="12.75" customHeight="1" x14ac:dyDescent="0.3">
      <c r="A249" s="3">
        <v>462</v>
      </c>
      <c r="B249" s="3" t="s">
        <v>36</v>
      </c>
      <c r="C249" s="7">
        <v>7.0000000000000007E-2</v>
      </c>
      <c r="D249" s="4">
        <v>179.99</v>
      </c>
      <c r="E249" s="4">
        <v>19.989999999999998</v>
      </c>
      <c r="F249" s="3">
        <v>471</v>
      </c>
      <c r="G249" s="3" t="s">
        <v>577</v>
      </c>
      <c r="H249" s="3" t="s">
        <v>26</v>
      </c>
      <c r="I249" s="3" t="s">
        <v>39</v>
      </c>
      <c r="J249" s="3" t="s">
        <v>76</v>
      </c>
      <c r="K249" s="3" t="s">
        <v>179</v>
      </c>
      <c r="L249" s="3" t="s">
        <v>58</v>
      </c>
      <c r="M249" s="3" t="s">
        <v>578</v>
      </c>
      <c r="N249" s="3">
        <v>0.48</v>
      </c>
      <c r="O249" s="3" t="s">
        <v>32</v>
      </c>
      <c r="P249" s="3" t="s">
        <v>135</v>
      </c>
      <c r="Q249" s="3" t="s">
        <v>386</v>
      </c>
      <c r="R249" s="3" t="s">
        <v>579</v>
      </c>
      <c r="S249" s="3">
        <v>30318</v>
      </c>
      <c r="T249" s="2">
        <v>42043</v>
      </c>
      <c r="U249" s="2">
        <v>42043</v>
      </c>
      <c r="V249" s="4">
        <v>-568.53510000000006</v>
      </c>
      <c r="W249" s="3">
        <v>4</v>
      </c>
      <c r="X249" s="4">
        <v>718.03</v>
      </c>
      <c r="Y249" s="3">
        <v>3138</v>
      </c>
      <c r="Z249" s="3" t="str">
        <f>IF(V249&gt;E2205, "High","Low")</f>
        <v>Low</v>
      </c>
      <c r="AA249" s="3" t="str">
        <f>IF(OR(C249 &gt; 0.2, N249 &lt; 0.25), "High Risk", "Low Risk")</f>
        <v>Low Risk</v>
      </c>
      <c r="AB249" s="3" t="str">
        <f>IF(NOT(C249 &gt; 0), "No Discount", "Discount Applied")</f>
        <v>Discount Applied</v>
      </c>
      <c r="AC249" s="3" t="str">
        <f>IF(AND(V249 &gt; 100, OR(H249 = "Regular Air", H249 = "Express Air"), NOT(C249 &gt; 0)), "High Profit Non-Standard Shipping", "Other")</f>
        <v>Other</v>
      </c>
      <c r="AD249">
        <f>RANK(X249,$X$2:$X$1954,0)</f>
        <v>522</v>
      </c>
    </row>
    <row r="250" spans="1:30" ht="12.75" customHeight="1" x14ac:dyDescent="0.3">
      <c r="A250" s="3">
        <v>18462</v>
      </c>
      <c r="B250" s="3" t="s">
        <v>36</v>
      </c>
      <c r="C250" s="7">
        <v>7.0000000000000007E-2</v>
      </c>
      <c r="D250" s="4">
        <v>179.99</v>
      </c>
      <c r="E250" s="4">
        <v>19.989999999999998</v>
      </c>
      <c r="F250" s="3">
        <v>472</v>
      </c>
      <c r="G250" s="3" t="s">
        <v>580</v>
      </c>
      <c r="H250" s="3" t="s">
        <v>26</v>
      </c>
      <c r="I250" s="3" t="s">
        <v>39</v>
      </c>
      <c r="J250" s="3" t="s">
        <v>76</v>
      </c>
      <c r="K250" s="3" t="s">
        <v>179</v>
      </c>
      <c r="L250" s="3" t="s">
        <v>58</v>
      </c>
      <c r="M250" s="3" t="s">
        <v>578</v>
      </c>
      <c r="N250" s="3">
        <v>0.48</v>
      </c>
      <c r="O250" s="3" t="s">
        <v>32</v>
      </c>
      <c r="P250" s="3" t="s">
        <v>52</v>
      </c>
      <c r="Q250" s="3" t="s">
        <v>414</v>
      </c>
      <c r="R250" s="3" t="s">
        <v>581</v>
      </c>
      <c r="S250" s="3">
        <v>21133</v>
      </c>
      <c r="T250" s="2">
        <v>42043</v>
      </c>
      <c r="U250" s="2">
        <v>42043</v>
      </c>
      <c r="V250" s="4">
        <v>-427.47</v>
      </c>
      <c r="W250" s="3">
        <v>1</v>
      </c>
      <c r="X250" s="4">
        <v>179.51</v>
      </c>
      <c r="Y250" s="3">
        <v>88023</v>
      </c>
      <c r="Z250" s="3" t="str">
        <f>IF(V250&gt;E2206, "High","Low")</f>
        <v>Low</v>
      </c>
      <c r="AA250" s="3" t="str">
        <f>IF(OR(C250 &gt; 0.2, N250 &lt; 0.25), "High Risk", "Low Risk")</f>
        <v>Low Risk</v>
      </c>
      <c r="AB250" s="3" t="str">
        <f>IF(NOT(C250 &gt; 0), "No Discount", "Discount Applied")</f>
        <v>Discount Applied</v>
      </c>
      <c r="AC250" s="3" t="str">
        <f>IF(AND(V250 &gt; 100, OR(H250 = "Regular Air", H250 = "Express Air"), NOT(C250 &gt; 0)), "High Profit Non-Standard Shipping", "Other")</f>
        <v>Other</v>
      </c>
      <c r="AD250">
        <f>RANK(X250,$X$2:$X$1954,0)</f>
        <v>1025</v>
      </c>
    </row>
    <row r="251" spans="1:30" ht="12.75" customHeight="1" x14ac:dyDescent="0.3">
      <c r="A251" s="3">
        <v>20637</v>
      </c>
      <c r="B251" s="3" t="s">
        <v>46</v>
      </c>
      <c r="C251" s="7">
        <v>0.03</v>
      </c>
      <c r="D251" s="4">
        <v>11.97</v>
      </c>
      <c r="E251" s="4">
        <v>4.9800000000000004</v>
      </c>
      <c r="F251" s="3">
        <v>483</v>
      </c>
      <c r="G251" s="3" t="s">
        <v>582</v>
      </c>
      <c r="H251" s="3" t="s">
        <v>48</v>
      </c>
      <c r="I251" s="3" t="s">
        <v>39</v>
      </c>
      <c r="J251" s="3" t="s">
        <v>28</v>
      </c>
      <c r="K251" s="3" t="s">
        <v>256</v>
      </c>
      <c r="L251" s="3" t="s">
        <v>58</v>
      </c>
      <c r="M251" s="3" t="s">
        <v>583</v>
      </c>
      <c r="N251" s="3">
        <v>0.57999999999999996</v>
      </c>
      <c r="O251" s="3" t="s">
        <v>32</v>
      </c>
      <c r="P251" s="3" t="s">
        <v>60</v>
      </c>
      <c r="Q251" s="3" t="s">
        <v>177</v>
      </c>
      <c r="R251" s="3" t="s">
        <v>584</v>
      </c>
      <c r="S251" s="3">
        <v>60543</v>
      </c>
      <c r="T251" s="2">
        <v>42031</v>
      </c>
      <c r="U251" s="2">
        <v>42032</v>
      </c>
      <c r="V251" s="4">
        <v>-18.190000000000001</v>
      </c>
      <c r="W251" s="3">
        <v>6</v>
      </c>
      <c r="X251" s="4">
        <v>73.180000000000007</v>
      </c>
      <c r="Y251" s="3">
        <v>90353</v>
      </c>
      <c r="Z251" s="3" t="str">
        <f>IF(V251&gt;E2207, "High","Low")</f>
        <v>Low</v>
      </c>
      <c r="AA251" s="3" t="str">
        <f>IF(OR(C251 &gt; 0.2, N251 &lt; 0.25), "High Risk", "Low Risk")</f>
        <v>Low Risk</v>
      </c>
      <c r="AB251" s="3" t="str">
        <f>IF(NOT(C251 &gt; 0), "No Discount", "Discount Applied")</f>
        <v>Discount Applied</v>
      </c>
      <c r="AC251" s="3" t="str">
        <f>IF(AND(V251 &gt; 100, OR(H251 = "Regular Air", H251 = "Express Air"), NOT(C251 &gt; 0)), "High Profit Non-Standard Shipping", "Other")</f>
        <v>Other</v>
      </c>
      <c r="AD251">
        <f>RANK(X251,$X$2:$X$1954,0)</f>
        <v>1376</v>
      </c>
    </row>
    <row r="252" spans="1:30" ht="12.75" customHeight="1" x14ac:dyDescent="0.3">
      <c r="A252" s="3">
        <v>22864</v>
      </c>
      <c r="B252" s="3" t="s">
        <v>36</v>
      </c>
      <c r="C252" s="7">
        <v>0.06</v>
      </c>
      <c r="D252" s="4">
        <v>3.36</v>
      </c>
      <c r="E252" s="4">
        <v>6.27</v>
      </c>
      <c r="F252" s="3">
        <v>483</v>
      </c>
      <c r="G252" s="3" t="s">
        <v>582</v>
      </c>
      <c r="H252" s="3" t="s">
        <v>48</v>
      </c>
      <c r="I252" s="3" t="s">
        <v>39</v>
      </c>
      <c r="J252" s="3" t="s">
        <v>28</v>
      </c>
      <c r="K252" s="3" t="s">
        <v>108</v>
      </c>
      <c r="L252" s="3" t="s">
        <v>58</v>
      </c>
      <c r="M252" s="3" t="s">
        <v>585</v>
      </c>
      <c r="N252" s="3">
        <v>0.4</v>
      </c>
      <c r="O252" s="3" t="s">
        <v>32</v>
      </c>
      <c r="P252" s="3" t="s">
        <v>60</v>
      </c>
      <c r="Q252" s="3" t="s">
        <v>177</v>
      </c>
      <c r="R252" s="3" t="s">
        <v>584</v>
      </c>
      <c r="S252" s="3">
        <v>60543</v>
      </c>
      <c r="T252" s="2">
        <v>42117</v>
      </c>
      <c r="U252" s="2">
        <v>42118</v>
      </c>
      <c r="V252" s="4">
        <v>-24.057540000000003</v>
      </c>
      <c r="W252" s="3">
        <v>2</v>
      </c>
      <c r="X252" s="4">
        <v>8.82</v>
      </c>
      <c r="Y252" s="3">
        <v>90354</v>
      </c>
      <c r="Z252" s="3" t="str">
        <f>IF(V252&gt;E2208, "High","Low")</f>
        <v>Low</v>
      </c>
      <c r="AA252" s="3" t="str">
        <f>IF(OR(C252 &gt; 0.2, N252 &lt; 0.25), "High Risk", "Low Risk")</f>
        <v>Low Risk</v>
      </c>
      <c r="AB252" s="3" t="str">
        <f>IF(NOT(C252 &gt; 0), "No Discount", "Discount Applied")</f>
        <v>Discount Applied</v>
      </c>
      <c r="AC252" s="3" t="str">
        <f>IF(AND(V252 &gt; 100, OR(H252 = "Regular Air", H252 = "Express Air"), NOT(C252 &gt; 0)), "High Profit Non-Standard Shipping", "Other")</f>
        <v>Other</v>
      </c>
      <c r="AD252">
        <f>RANK(X252,$X$2:$X$1954,0)</f>
        <v>1909</v>
      </c>
    </row>
    <row r="253" spans="1:30" ht="12.75" customHeight="1" x14ac:dyDescent="0.3">
      <c r="A253" s="3">
        <v>22865</v>
      </c>
      <c r="B253" s="3" t="s">
        <v>36</v>
      </c>
      <c r="C253" s="7">
        <v>7.0000000000000007E-2</v>
      </c>
      <c r="D253" s="4">
        <v>699.99</v>
      </c>
      <c r="E253" s="4">
        <v>24.49</v>
      </c>
      <c r="F253" s="3">
        <v>483</v>
      </c>
      <c r="G253" s="3" t="s">
        <v>582</v>
      </c>
      <c r="H253" s="3" t="s">
        <v>48</v>
      </c>
      <c r="I253" s="3" t="s">
        <v>39</v>
      </c>
      <c r="J253" s="3" t="s">
        <v>76</v>
      </c>
      <c r="K253" s="3" t="s">
        <v>586</v>
      </c>
      <c r="L253" s="3" t="s">
        <v>235</v>
      </c>
      <c r="M253" s="3" t="s">
        <v>587</v>
      </c>
      <c r="N253" s="3">
        <v>0.41</v>
      </c>
      <c r="O253" s="3" t="s">
        <v>32</v>
      </c>
      <c r="P253" s="3" t="s">
        <v>60</v>
      </c>
      <c r="Q253" s="3" t="s">
        <v>177</v>
      </c>
      <c r="R253" s="3" t="s">
        <v>584</v>
      </c>
      <c r="S253" s="3">
        <v>60543</v>
      </c>
      <c r="T253" s="2">
        <v>42117</v>
      </c>
      <c r="U253" s="2">
        <v>42119</v>
      </c>
      <c r="V253" s="4">
        <v>2583.5614799999998</v>
      </c>
      <c r="W253" s="3">
        <v>9</v>
      </c>
      <c r="X253" s="4">
        <v>5976.09</v>
      </c>
      <c r="Y253" s="3">
        <v>90354</v>
      </c>
      <c r="Z253" s="3" t="str">
        <f>IF(V253&gt;E2209, "High","Low")</f>
        <v>High</v>
      </c>
      <c r="AA253" s="3" t="str">
        <f>IF(OR(C253 &gt; 0.2, N253 &lt; 0.25), "High Risk", "Low Risk")</f>
        <v>Low Risk</v>
      </c>
      <c r="AB253" s="3" t="str">
        <f>IF(NOT(C253 &gt; 0), "No Discount", "Discount Applied")</f>
        <v>Discount Applied</v>
      </c>
      <c r="AC253" s="3" t="str">
        <f>IF(AND(V253 &gt; 100, OR(H253 = "Regular Air", H253 = "Express Air"), NOT(C253 &gt; 0)), "High Profit Non-Standard Shipping", "Other")</f>
        <v>Other</v>
      </c>
      <c r="AD253">
        <f>RANK(X253,$X$2:$X$1954,0)</f>
        <v>71</v>
      </c>
    </row>
    <row r="254" spans="1:30" ht="12.75" customHeight="1" x14ac:dyDescent="0.3">
      <c r="A254" s="3">
        <v>20668</v>
      </c>
      <c r="B254" s="3" t="s">
        <v>36</v>
      </c>
      <c r="C254" s="7">
        <v>0.05</v>
      </c>
      <c r="D254" s="4">
        <v>2.88</v>
      </c>
      <c r="E254" s="4">
        <v>0.5</v>
      </c>
      <c r="F254" s="3">
        <v>485</v>
      </c>
      <c r="G254" s="3" t="s">
        <v>588</v>
      </c>
      <c r="H254" s="3" t="s">
        <v>48</v>
      </c>
      <c r="I254" s="3" t="s">
        <v>39</v>
      </c>
      <c r="J254" s="3" t="s">
        <v>28</v>
      </c>
      <c r="K254" s="3" t="s">
        <v>133</v>
      </c>
      <c r="L254" s="3" t="s">
        <v>58</v>
      </c>
      <c r="M254" s="3" t="s">
        <v>589</v>
      </c>
      <c r="N254" s="3">
        <v>0.36</v>
      </c>
      <c r="O254" s="3" t="s">
        <v>32</v>
      </c>
      <c r="P254" s="3" t="s">
        <v>33</v>
      </c>
      <c r="Q254" s="3" t="s">
        <v>44</v>
      </c>
      <c r="R254" s="3" t="s">
        <v>590</v>
      </c>
      <c r="S254" s="3">
        <v>93727</v>
      </c>
      <c r="T254" s="2">
        <v>42081</v>
      </c>
      <c r="U254" s="2">
        <v>42083</v>
      </c>
      <c r="V254" s="4">
        <v>6.0512999999999995</v>
      </c>
      <c r="W254" s="3">
        <v>3</v>
      </c>
      <c r="X254" s="4">
        <v>8.77</v>
      </c>
      <c r="Y254" s="3">
        <v>91062</v>
      </c>
      <c r="Z254" s="3" t="str">
        <f>IF(V254&gt;E2210, "High","Low")</f>
        <v>High</v>
      </c>
      <c r="AA254" s="3" t="str">
        <f>IF(OR(C254 &gt; 0.2, N254 &lt; 0.25), "High Risk", "Low Risk")</f>
        <v>Low Risk</v>
      </c>
      <c r="AB254" s="3" t="str">
        <f>IF(NOT(C254 &gt; 0), "No Discount", "Discount Applied")</f>
        <v>Discount Applied</v>
      </c>
      <c r="AC254" s="3" t="str">
        <f>IF(AND(V254 &gt; 100, OR(H254 = "Regular Air", H254 = "Express Air"), NOT(C254 &gt; 0)), "High Profit Non-Standard Shipping", "Other")</f>
        <v>Other</v>
      </c>
      <c r="AD254">
        <f>RANK(X254,$X$2:$X$1954,0)</f>
        <v>1912</v>
      </c>
    </row>
    <row r="255" spans="1:30" ht="12.75" customHeight="1" x14ac:dyDescent="0.3">
      <c r="A255" s="3">
        <v>23394</v>
      </c>
      <c r="B255" s="3" t="s">
        <v>55</v>
      </c>
      <c r="C255" s="7">
        <v>0.1</v>
      </c>
      <c r="D255" s="4">
        <v>3.36</v>
      </c>
      <c r="E255" s="4">
        <v>6.27</v>
      </c>
      <c r="F255" s="3">
        <v>487</v>
      </c>
      <c r="G255" s="3" t="s">
        <v>591</v>
      </c>
      <c r="H255" s="3" t="s">
        <v>26</v>
      </c>
      <c r="I255" s="3" t="s">
        <v>39</v>
      </c>
      <c r="J255" s="3" t="s">
        <v>28</v>
      </c>
      <c r="K255" s="3" t="s">
        <v>108</v>
      </c>
      <c r="L255" s="3" t="s">
        <v>58</v>
      </c>
      <c r="M255" s="3" t="s">
        <v>585</v>
      </c>
      <c r="N255" s="3">
        <v>0.4</v>
      </c>
      <c r="O255" s="3" t="s">
        <v>32</v>
      </c>
      <c r="P255" s="3" t="s">
        <v>52</v>
      </c>
      <c r="Q255" s="3" t="s">
        <v>187</v>
      </c>
      <c r="R255" s="3" t="s">
        <v>432</v>
      </c>
      <c r="S255" s="3">
        <v>4073</v>
      </c>
      <c r="T255" s="2">
        <v>42142</v>
      </c>
      <c r="U255" s="2">
        <v>42143</v>
      </c>
      <c r="V255" s="4">
        <v>-67.0565</v>
      </c>
      <c r="W255" s="3">
        <v>5</v>
      </c>
      <c r="X255" s="4">
        <v>20.87</v>
      </c>
      <c r="Y255" s="3">
        <v>91063</v>
      </c>
      <c r="Z255" s="3" t="str">
        <f>IF(V255&gt;E2211, "High","Low")</f>
        <v>Low</v>
      </c>
      <c r="AA255" s="3" t="str">
        <f>IF(OR(C255 &gt; 0.2, N255 &lt; 0.25), "High Risk", "Low Risk")</f>
        <v>Low Risk</v>
      </c>
      <c r="AB255" s="3" t="str">
        <f>IF(NOT(C255 &gt; 0), "No Discount", "Discount Applied")</f>
        <v>Discount Applied</v>
      </c>
      <c r="AC255" s="3" t="str">
        <f>IF(AND(V255 &gt; 100, OR(H255 = "Regular Air", H255 = "Express Air"), NOT(C255 &gt; 0)), "High Profit Non-Standard Shipping", "Other")</f>
        <v>Other</v>
      </c>
      <c r="AD255">
        <f>RANK(X255,$X$2:$X$1954,0)</f>
        <v>1802</v>
      </c>
    </row>
    <row r="256" spans="1:30" ht="12.75" customHeight="1" x14ac:dyDescent="0.3">
      <c r="A256" s="3">
        <v>23395</v>
      </c>
      <c r="B256" s="3" t="s">
        <v>55</v>
      </c>
      <c r="C256" s="7">
        <v>7.0000000000000007E-2</v>
      </c>
      <c r="D256" s="4">
        <v>12.28</v>
      </c>
      <c r="E256" s="4">
        <v>4.8600000000000003</v>
      </c>
      <c r="F256" s="3">
        <v>488</v>
      </c>
      <c r="G256" s="3" t="s">
        <v>592</v>
      </c>
      <c r="H256" s="3" t="s">
        <v>48</v>
      </c>
      <c r="I256" s="3" t="s">
        <v>39</v>
      </c>
      <c r="J256" s="3" t="s">
        <v>28</v>
      </c>
      <c r="K256" s="3" t="s">
        <v>92</v>
      </c>
      <c r="L256" s="3" t="s">
        <v>58</v>
      </c>
      <c r="M256" s="3" t="s">
        <v>302</v>
      </c>
      <c r="N256" s="3">
        <v>0.38</v>
      </c>
      <c r="O256" s="3" t="s">
        <v>32</v>
      </c>
      <c r="P256" s="3" t="s">
        <v>52</v>
      </c>
      <c r="Q256" s="3" t="s">
        <v>187</v>
      </c>
      <c r="R256" s="3" t="s">
        <v>593</v>
      </c>
      <c r="S256" s="3">
        <v>4106</v>
      </c>
      <c r="T256" s="2">
        <v>42142</v>
      </c>
      <c r="U256" s="2">
        <v>42144</v>
      </c>
      <c r="V256" s="4">
        <v>-7.94</v>
      </c>
      <c r="W256" s="3">
        <v>2</v>
      </c>
      <c r="X256" s="4">
        <v>25.7</v>
      </c>
      <c r="Y256" s="3">
        <v>91063</v>
      </c>
      <c r="Z256" s="3" t="str">
        <f>IF(V256&gt;E2212, "High","Low")</f>
        <v>Low</v>
      </c>
      <c r="AA256" s="3" t="str">
        <f>IF(OR(C256 &gt; 0.2, N256 &lt; 0.25), "High Risk", "Low Risk")</f>
        <v>Low Risk</v>
      </c>
      <c r="AB256" s="3" t="str">
        <f>IF(NOT(C256 &gt; 0), "No Discount", "Discount Applied")</f>
        <v>Discount Applied</v>
      </c>
      <c r="AC256" s="3" t="str">
        <f>IF(AND(V256 &gt; 100, OR(H256 = "Regular Air", H256 = "Express Air"), NOT(C256 &gt; 0)), "High Profit Non-Standard Shipping", "Other")</f>
        <v>Other</v>
      </c>
      <c r="AD256">
        <f>RANK(X256,$X$2:$X$1954,0)</f>
        <v>1760</v>
      </c>
    </row>
    <row r="257" spans="1:30" ht="12.75" customHeight="1" x14ac:dyDescent="0.3">
      <c r="A257" s="3">
        <v>23393</v>
      </c>
      <c r="B257" s="3" t="s">
        <v>55</v>
      </c>
      <c r="C257" s="7">
        <v>0.09</v>
      </c>
      <c r="D257" s="4">
        <v>20.99</v>
      </c>
      <c r="E257" s="4">
        <v>0.99</v>
      </c>
      <c r="F257" s="3">
        <v>489</v>
      </c>
      <c r="G257" s="3" t="s">
        <v>594</v>
      </c>
      <c r="H257" s="3" t="s">
        <v>48</v>
      </c>
      <c r="I257" s="3" t="s">
        <v>39</v>
      </c>
      <c r="J257" s="3" t="s">
        <v>76</v>
      </c>
      <c r="K257" s="3" t="s">
        <v>77</v>
      </c>
      <c r="L257" s="3" t="s">
        <v>30</v>
      </c>
      <c r="M257" s="3" t="s">
        <v>595</v>
      </c>
      <c r="N257" s="3">
        <v>0.56999999999999995</v>
      </c>
      <c r="O257" s="3" t="s">
        <v>32</v>
      </c>
      <c r="P257" s="3" t="s">
        <v>52</v>
      </c>
      <c r="Q257" s="3" t="s">
        <v>192</v>
      </c>
      <c r="R257" s="3" t="s">
        <v>596</v>
      </c>
      <c r="S257" s="3">
        <v>2062</v>
      </c>
      <c r="T257" s="2">
        <v>42142</v>
      </c>
      <c r="U257" s="2">
        <v>42142</v>
      </c>
      <c r="V257" s="4">
        <v>122.292</v>
      </c>
      <c r="W257" s="3">
        <v>14</v>
      </c>
      <c r="X257" s="4">
        <v>229.57</v>
      </c>
      <c r="Y257" s="3">
        <v>91063</v>
      </c>
      <c r="Z257" s="3" t="str">
        <f>IF(V257&gt;E2213, "High","Low")</f>
        <v>High</v>
      </c>
      <c r="AA257" s="3" t="str">
        <f>IF(OR(C257 &gt; 0.2, N257 &lt; 0.25), "High Risk", "Low Risk")</f>
        <v>Low Risk</v>
      </c>
      <c r="AB257" s="3" t="str">
        <f>IF(NOT(C257 &gt; 0), "No Discount", "Discount Applied")</f>
        <v>Discount Applied</v>
      </c>
      <c r="AC257" s="3" t="str">
        <f>IF(AND(V257 &gt; 100, OR(H257 = "Regular Air", H257 = "Express Air"), NOT(C257 &gt; 0)), "High Profit Non-Standard Shipping", "Other")</f>
        <v>Other</v>
      </c>
      <c r="AD257">
        <f>RANK(X257,$X$2:$X$1954,0)</f>
        <v>930</v>
      </c>
    </row>
    <row r="258" spans="1:30" ht="12.75" customHeight="1" x14ac:dyDescent="0.3">
      <c r="A258" s="3">
        <v>1147</v>
      </c>
      <c r="B258" s="3" t="s">
        <v>55</v>
      </c>
      <c r="C258" s="7">
        <v>0.08</v>
      </c>
      <c r="D258" s="4">
        <v>2.94</v>
      </c>
      <c r="E258" s="4">
        <v>0.96</v>
      </c>
      <c r="F258" s="3">
        <v>491</v>
      </c>
      <c r="G258" s="3" t="s">
        <v>597</v>
      </c>
      <c r="H258" s="3" t="s">
        <v>48</v>
      </c>
      <c r="I258" s="3" t="s">
        <v>39</v>
      </c>
      <c r="J258" s="3" t="s">
        <v>28</v>
      </c>
      <c r="K258" s="3" t="s">
        <v>29</v>
      </c>
      <c r="L258" s="3" t="s">
        <v>30</v>
      </c>
      <c r="M258" s="3" t="s">
        <v>598</v>
      </c>
      <c r="N258" s="3">
        <v>0.57999999999999996</v>
      </c>
      <c r="O258" s="3" t="s">
        <v>32</v>
      </c>
      <c r="P258" s="3" t="s">
        <v>52</v>
      </c>
      <c r="Q258" s="3" t="s">
        <v>70</v>
      </c>
      <c r="R258" s="3" t="s">
        <v>89</v>
      </c>
      <c r="S258" s="3">
        <v>10154</v>
      </c>
      <c r="T258" s="2">
        <v>42139</v>
      </c>
      <c r="U258" s="2">
        <v>42141</v>
      </c>
      <c r="V258" s="4">
        <v>-2.12</v>
      </c>
      <c r="W258" s="3">
        <v>23</v>
      </c>
      <c r="X258" s="4">
        <v>66.7</v>
      </c>
      <c r="Y258" s="3">
        <v>8353</v>
      </c>
      <c r="Z258" s="3" t="str">
        <f>IF(V258&gt;E2214, "High","Low")</f>
        <v>Low</v>
      </c>
      <c r="AA258" s="3" t="str">
        <f>IF(OR(C258 &gt; 0.2, N258 &lt; 0.25), "High Risk", "Low Risk")</f>
        <v>Low Risk</v>
      </c>
      <c r="AB258" s="3" t="str">
        <f>IF(NOT(C258 &gt; 0), "No Discount", "Discount Applied")</f>
        <v>Discount Applied</v>
      </c>
      <c r="AC258" s="3" t="str">
        <f>IF(AND(V258 &gt; 100, OR(H258 = "Regular Air", H258 = "Express Air"), NOT(C258 &gt; 0)), "High Profit Non-Standard Shipping", "Other")</f>
        <v>Other</v>
      </c>
      <c r="AD258">
        <f>RANK(X258,$X$2:$X$1954,0)</f>
        <v>1414</v>
      </c>
    </row>
    <row r="259" spans="1:30" ht="12.75" customHeight="1" x14ac:dyDescent="0.3">
      <c r="A259" s="3">
        <v>1450</v>
      </c>
      <c r="B259" s="3" t="s">
        <v>46</v>
      </c>
      <c r="C259" s="7">
        <v>0.01</v>
      </c>
      <c r="D259" s="4">
        <v>4.9800000000000004</v>
      </c>
      <c r="E259" s="4">
        <v>6.07</v>
      </c>
      <c r="F259" s="3">
        <v>491</v>
      </c>
      <c r="G259" s="3" t="s">
        <v>597</v>
      </c>
      <c r="H259" s="3" t="s">
        <v>48</v>
      </c>
      <c r="I259" s="3" t="s">
        <v>39</v>
      </c>
      <c r="J259" s="3" t="s">
        <v>28</v>
      </c>
      <c r="K259" s="3" t="s">
        <v>92</v>
      </c>
      <c r="L259" s="3" t="s">
        <v>58</v>
      </c>
      <c r="M259" s="3" t="s">
        <v>172</v>
      </c>
      <c r="N259" s="3">
        <v>0.36</v>
      </c>
      <c r="O259" s="3" t="s">
        <v>32</v>
      </c>
      <c r="P259" s="3" t="s">
        <v>52</v>
      </c>
      <c r="Q259" s="3" t="s">
        <v>70</v>
      </c>
      <c r="R259" s="3" t="s">
        <v>89</v>
      </c>
      <c r="S259" s="3">
        <v>10154</v>
      </c>
      <c r="T259" s="2">
        <v>42045</v>
      </c>
      <c r="U259" s="2">
        <v>42046</v>
      </c>
      <c r="V259" s="4">
        <v>-69.069999999999993</v>
      </c>
      <c r="W259" s="3">
        <v>41</v>
      </c>
      <c r="X259" s="4">
        <v>217</v>
      </c>
      <c r="Y259" s="3">
        <v>10464</v>
      </c>
      <c r="Z259" s="3" t="str">
        <f>IF(V259&gt;E2215, "High","Low")</f>
        <v>Low</v>
      </c>
      <c r="AA259" s="3" t="str">
        <f>IF(OR(C259 &gt; 0.2, N259 &lt; 0.25), "High Risk", "Low Risk")</f>
        <v>Low Risk</v>
      </c>
      <c r="AB259" s="3" t="str">
        <f>IF(NOT(C259 &gt; 0), "No Discount", "Discount Applied")</f>
        <v>Discount Applied</v>
      </c>
      <c r="AC259" s="3" t="str">
        <f>IF(AND(V259 &gt; 100, OR(H259 = "Regular Air", H259 = "Express Air"), NOT(C259 &gt; 0)), "High Profit Non-Standard Shipping", "Other")</f>
        <v>Other</v>
      </c>
      <c r="AD259">
        <f>RANK(X259,$X$2:$X$1954,0)</f>
        <v>950</v>
      </c>
    </row>
    <row r="260" spans="1:30" ht="12.75" customHeight="1" x14ac:dyDescent="0.3">
      <c r="A260" s="3">
        <v>914</v>
      </c>
      <c r="B260" s="3" t="s">
        <v>46</v>
      </c>
      <c r="C260" s="7">
        <v>0.02</v>
      </c>
      <c r="D260" s="4">
        <v>1360.14</v>
      </c>
      <c r="E260" s="4">
        <v>14.7</v>
      </c>
      <c r="F260" s="3">
        <v>491</v>
      </c>
      <c r="G260" s="3" t="s">
        <v>597</v>
      </c>
      <c r="H260" s="3" t="s">
        <v>38</v>
      </c>
      <c r="I260" s="3" t="s">
        <v>39</v>
      </c>
      <c r="J260" s="3" t="s">
        <v>76</v>
      </c>
      <c r="K260" s="3" t="s">
        <v>84</v>
      </c>
      <c r="L260" s="3" t="s">
        <v>42</v>
      </c>
      <c r="M260" s="3" t="s">
        <v>599</v>
      </c>
      <c r="N260" s="3">
        <v>0.59</v>
      </c>
      <c r="O260" s="3" t="s">
        <v>32</v>
      </c>
      <c r="P260" s="3" t="s">
        <v>52</v>
      </c>
      <c r="Q260" s="3" t="s">
        <v>70</v>
      </c>
      <c r="R260" s="3" t="s">
        <v>89</v>
      </c>
      <c r="S260" s="3">
        <v>10154</v>
      </c>
      <c r="T260" s="2">
        <v>42175</v>
      </c>
      <c r="U260" s="2">
        <v>42177</v>
      </c>
      <c r="V260" s="4">
        <v>2028.12</v>
      </c>
      <c r="W260" s="3">
        <v>22</v>
      </c>
      <c r="X260" s="4">
        <v>31670.6</v>
      </c>
      <c r="Y260" s="3">
        <v>6562</v>
      </c>
      <c r="Z260" s="3" t="str">
        <f>IF(V260&gt;E2216, "High","Low")</f>
        <v>High</v>
      </c>
      <c r="AA260" s="3" t="str">
        <f>IF(OR(C260 &gt; 0.2, N260 &lt; 0.25), "High Risk", "Low Risk")</f>
        <v>Low Risk</v>
      </c>
      <c r="AB260" s="3" t="str">
        <f>IF(NOT(C260 &gt; 0), "No Discount", "Discount Applied")</f>
        <v>Discount Applied</v>
      </c>
      <c r="AC260" s="3" t="str">
        <f>IF(AND(V260 &gt; 100, OR(H260 = "Regular Air", H260 = "Express Air"), NOT(C260 &gt; 0)), "High Profit Non-Standard Shipping", "Other")</f>
        <v>Other</v>
      </c>
      <c r="AD260">
        <f>RANK(X260,$X$2:$X$1954,0)</f>
        <v>3</v>
      </c>
    </row>
    <row r="261" spans="1:30" ht="12.75" customHeight="1" x14ac:dyDescent="0.3">
      <c r="A261" s="3">
        <v>6046</v>
      </c>
      <c r="B261" s="3" t="s">
        <v>36</v>
      </c>
      <c r="C261" s="7">
        <v>0.02</v>
      </c>
      <c r="D261" s="4">
        <v>9.06</v>
      </c>
      <c r="E261" s="4">
        <v>9.86</v>
      </c>
      <c r="F261" s="3">
        <v>491</v>
      </c>
      <c r="G261" s="3" t="s">
        <v>597</v>
      </c>
      <c r="H261" s="3" t="s">
        <v>48</v>
      </c>
      <c r="I261" s="3" t="s">
        <v>39</v>
      </c>
      <c r="J261" s="3" t="s">
        <v>28</v>
      </c>
      <c r="K261" s="3" t="s">
        <v>92</v>
      </c>
      <c r="L261" s="3" t="s">
        <v>58</v>
      </c>
      <c r="M261" s="3" t="s">
        <v>600</v>
      </c>
      <c r="N261" s="3">
        <v>0.4</v>
      </c>
      <c r="O261" s="3" t="s">
        <v>32</v>
      </c>
      <c r="P261" s="3" t="s">
        <v>52</v>
      </c>
      <c r="Q261" s="3" t="s">
        <v>70</v>
      </c>
      <c r="R261" s="3" t="s">
        <v>89</v>
      </c>
      <c r="S261" s="3">
        <v>10154</v>
      </c>
      <c r="T261" s="2">
        <v>42175</v>
      </c>
      <c r="U261" s="2">
        <v>42177</v>
      </c>
      <c r="V261" s="4">
        <v>-63.51</v>
      </c>
      <c r="W261" s="3">
        <v>24</v>
      </c>
      <c r="X261" s="4">
        <v>239.82</v>
      </c>
      <c r="Y261" s="3">
        <v>42852</v>
      </c>
      <c r="Z261" s="3" t="str">
        <f>IF(V261&gt;E2217, "High","Low")</f>
        <v>Low</v>
      </c>
      <c r="AA261" s="3" t="str">
        <f>IF(OR(C261 &gt; 0.2, N261 &lt; 0.25), "High Risk", "Low Risk")</f>
        <v>Low Risk</v>
      </c>
      <c r="AB261" s="3" t="str">
        <f>IF(NOT(C261 &gt; 0), "No Discount", "Discount Applied")</f>
        <v>Discount Applied</v>
      </c>
      <c r="AC261" s="3" t="str">
        <f>IF(AND(V261 &gt; 100, OR(H261 = "Regular Air", H261 = "Express Air"), NOT(C261 &gt; 0)), "High Profit Non-Standard Shipping", "Other")</f>
        <v>Other</v>
      </c>
      <c r="AD261">
        <f>RANK(X261,$X$2:$X$1954,0)</f>
        <v>917</v>
      </c>
    </row>
    <row r="262" spans="1:30" ht="12.75" customHeight="1" x14ac:dyDescent="0.3">
      <c r="A262" s="3">
        <v>18757</v>
      </c>
      <c r="B262" s="3" t="s">
        <v>36</v>
      </c>
      <c r="C262" s="7">
        <v>0.02</v>
      </c>
      <c r="D262" s="4">
        <v>6.48</v>
      </c>
      <c r="E262" s="4">
        <v>6.6</v>
      </c>
      <c r="F262" s="3">
        <v>493</v>
      </c>
      <c r="G262" s="3" t="s">
        <v>601</v>
      </c>
      <c r="H262" s="3" t="s">
        <v>48</v>
      </c>
      <c r="I262" s="3" t="s">
        <v>39</v>
      </c>
      <c r="J262" s="3" t="s">
        <v>28</v>
      </c>
      <c r="K262" s="3" t="s">
        <v>92</v>
      </c>
      <c r="L262" s="3" t="s">
        <v>58</v>
      </c>
      <c r="M262" s="3" t="s">
        <v>602</v>
      </c>
      <c r="N262" s="3">
        <v>0.37</v>
      </c>
      <c r="O262" s="3" t="s">
        <v>32</v>
      </c>
      <c r="P262" s="3" t="s">
        <v>33</v>
      </c>
      <c r="Q262" s="3" t="s">
        <v>34</v>
      </c>
      <c r="R262" s="3" t="s">
        <v>603</v>
      </c>
      <c r="S262" s="3">
        <v>98158</v>
      </c>
      <c r="T262" s="2">
        <v>42024</v>
      </c>
      <c r="U262" s="2">
        <v>42026</v>
      </c>
      <c r="V262" s="4">
        <v>-92.05</v>
      </c>
      <c r="W262" s="3">
        <v>10</v>
      </c>
      <c r="X262" s="4">
        <v>66.709999999999994</v>
      </c>
      <c r="Y262" s="3">
        <v>88906</v>
      </c>
      <c r="Z262" s="3" t="str">
        <f>IF(V262&gt;E2218, "High","Low")</f>
        <v>Low</v>
      </c>
      <c r="AA262" s="3" t="str">
        <f>IF(OR(C262 &gt; 0.2, N262 &lt; 0.25), "High Risk", "Low Risk")</f>
        <v>Low Risk</v>
      </c>
      <c r="AB262" s="3" t="str">
        <f>IF(NOT(C262 &gt; 0), "No Discount", "Discount Applied")</f>
        <v>Discount Applied</v>
      </c>
      <c r="AC262" s="3" t="str">
        <f>IF(AND(V262 &gt; 100, OR(H262 = "Regular Air", H262 = "Express Air"), NOT(C262 &gt; 0)), "High Profit Non-Standard Shipping", "Other")</f>
        <v>Other</v>
      </c>
      <c r="AD262">
        <f>RANK(X262,$X$2:$X$1954,0)</f>
        <v>1413</v>
      </c>
    </row>
    <row r="263" spans="1:30" ht="12.75" customHeight="1" x14ac:dyDescent="0.3">
      <c r="A263" s="3">
        <v>18758</v>
      </c>
      <c r="B263" s="3" t="s">
        <v>36</v>
      </c>
      <c r="C263" s="7">
        <v>0.04</v>
      </c>
      <c r="D263" s="4">
        <v>17.149999999999999</v>
      </c>
      <c r="E263" s="4">
        <v>4.96</v>
      </c>
      <c r="F263" s="3">
        <v>493</v>
      </c>
      <c r="G263" s="3" t="s">
        <v>601</v>
      </c>
      <c r="H263" s="3" t="s">
        <v>48</v>
      </c>
      <c r="I263" s="3" t="s">
        <v>39</v>
      </c>
      <c r="J263" s="3" t="s">
        <v>28</v>
      </c>
      <c r="K263" s="3" t="s">
        <v>140</v>
      </c>
      <c r="L263" s="3" t="s">
        <v>58</v>
      </c>
      <c r="M263" s="3" t="s">
        <v>604</v>
      </c>
      <c r="N263" s="3">
        <v>0.57999999999999996</v>
      </c>
      <c r="O263" s="3" t="s">
        <v>32</v>
      </c>
      <c r="P263" s="3" t="s">
        <v>33</v>
      </c>
      <c r="Q263" s="3" t="s">
        <v>34</v>
      </c>
      <c r="R263" s="3" t="s">
        <v>603</v>
      </c>
      <c r="S263" s="3">
        <v>98158</v>
      </c>
      <c r="T263" s="2">
        <v>42024</v>
      </c>
      <c r="U263" s="2">
        <v>42025</v>
      </c>
      <c r="V263" s="4">
        <v>6.11</v>
      </c>
      <c r="W263" s="3">
        <v>5</v>
      </c>
      <c r="X263" s="4">
        <v>87.16</v>
      </c>
      <c r="Y263" s="3">
        <v>88906</v>
      </c>
      <c r="Z263" s="3" t="str">
        <f>IF(V263&gt;E2219, "High","Low")</f>
        <v>High</v>
      </c>
      <c r="AA263" s="3" t="str">
        <f>IF(OR(C263 &gt; 0.2, N263 &lt; 0.25), "High Risk", "Low Risk")</f>
        <v>Low Risk</v>
      </c>
      <c r="AB263" s="3" t="str">
        <f>IF(NOT(C263 &gt; 0), "No Discount", "Discount Applied")</f>
        <v>Discount Applied</v>
      </c>
      <c r="AC263" s="3" t="str">
        <f>IF(AND(V263 &gt; 100, OR(H263 = "Regular Air", H263 = "Express Air"), NOT(C263 &gt; 0)), "High Profit Non-Standard Shipping", "Other")</f>
        <v>Other</v>
      </c>
      <c r="AD263">
        <f>RANK(X263,$X$2:$X$1954,0)</f>
        <v>1302</v>
      </c>
    </row>
    <row r="264" spans="1:30" ht="12.75" customHeight="1" x14ac:dyDescent="0.3">
      <c r="A264" s="3">
        <v>19146</v>
      </c>
      <c r="B264" s="3" t="s">
        <v>55</v>
      </c>
      <c r="C264" s="7">
        <v>0.06</v>
      </c>
      <c r="D264" s="4">
        <v>8.32</v>
      </c>
      <c r="E264" s="4">
        <v>2.38</v>
      </c>
      <c r="F264" s="3">
        <v>494</v>
      </c>
      <c r="G264" s="3" t="s">
        <v>605</v>
      </c>
      <c r="H264" s="3" t="s">
        <v>48</v>
      </c>
      <c r="I264" s="3" t="s">
        <v>39</v>
      </c>
      <c r="J264" s="3" t="s">
        <v>76</v>
      </c>
      <c r="K264" s="3" t="s">
        <v>179</v>
      </c>
      <c r="L264" s="3" t="s">
        <v>50</v>
      </c>
      <c r="M264" s="3" t="s">
        <v>606</v>
      </c>
      <c r="N264" s="3">
        <v>0.74</v>
      </c>
      <c r="O264" s="3" t="s">
        <v>32</v>
      </c>
      <c r="P264" s="3" t="s">
        <v>33</v>
      </c>
      <c r="Q264" s="3" t="s">
        <v>34</v>
      </c>
      <c r="R264" s="3" t="s">
        <v>208</v>
      </c>
      <c r="S264" s="3">
        <v>98115</v>
      </c>
      <c r="T264" s="2">
        <v>42139</v>
      </c>
      <c r="U264" s="2">
        <v>42141</v>
      </c>
      <c r="V264" s="4">
        <v>-36.630000000000003</v>
      </c>
      <c r="W264" s="3">
        <v>12</v>
      </c>
      <c r="X264" s="4">
        <v>101.26</v>
      </c>
      <c r="Y264" s="3">
        <v>88905</v>
      </c>
      <c r="Z264" s="3" t="str">
        <f>IF(V264&gt;E2220, "High","Low")</f>
        <v>Low</v>
      </c>
      <c r="AA264" s="3" t="str">
        <f>IF(OR(C264 &gt; 0.2, N264 &lt; 0.25), "High Risk", "Low Risk")</f>
        <v>Low Risk</v>
      </c>
      <c r="AB264" s="3" t="str">
        <f>IF(NOT(C264 &gt; 0), "No Discount", "Discount Applied")</f>
        <v>Discount Applied</v>
      </c>
      <c r="AC264" s="3" t="str">
        <f>IF(AND(V264 &gt; 100, OR(H264 = "Regular Air", H264 = "Express Air"), NOT(C264 &gt; 0)), "High Profit Non-Standard Shipping", "Other")</f>
        <v>Other</v>
      </c>
      <c r="AD264">
        <f>RANK(X264,$X$2:$X$1954,0)</f>
        <v>1229</v>
      </c>
    </row>
    <row r="265" spans="1:30" ht="12.75" customHeight="1" x14ac:dyDescent="0.3">
      <c r="A265" s="3">
        <v>19147</v>
      </c>
      <c r="B265" s="3" t="s">
        <v>55</v>
      </c>
      <c r="C265" s="7">
        <v>0.08</v>
      </c>
      <c r="D265" s="4">
        <v>2.94</v>
      </c>
      <c r="E265" s="4">
        <v>0.96</v>
      </c>
      <c r="F265" s="3">
        <v>494</v>
      </c>
      <c r="G265" s="3" t="s">
        <v>605</v>
      </c>
      <c r="H265" s="3" t="s">
        <v>48</v>
      </c>
      <c r="I265" s="3" t="s">
        <v>39</v>
      </c>
      <c r="J265" s="3" t="s">
        <v>28</v>
      </c>
      <c r="K265" s="3" t="s">
        <v>29</v>
      </c>
      <c r="L265" s="3" t="s">
        <v>30</v>
      </c>
      <c r="M265" s="3" t="s">
        <v>598</v>
      </c>
      <c r="N265" s="3">
        <v>0.57999999999999996</v>
      </c>
      <c r="O265" s="3" t="s">
        <v>32</v>
      </c>
      <c r="P265" s="3" t="s">
        <v>33</v>
      </c>
      <c r="Q265" s="3" t="s">
        <v>34</v>
      </c>
      <c r="R265" s="3" t="s">
        <v>208</v>
      </c>
      <c r="S265" s="3">
        <v>98115</v>
      </c>
      <c r="T265" s="2">
        <v>42139</v>
      </c>
      <c r="U265" s="2">
        <v>42141</v>
      </c>
      <c r="V265" s="4">
        <v>-2.12</v>
      </c>
      <c r="W265" s="3">
        <v>6</v>
      </c>
      <c r="X265" s="4">
        <v>17.399999999999999</v>
      </c>
      <c r="Y265" s="3">
        <v>88905</v>
      </c>
      <c r="Z265" s="3" t="str">
        <f>IF(V265&gt;E2221, "High","Low")</f>
        <v>Low</v>
      </c>
      <c r="AA265" s="3" t="str">
        <f>IF(OR(C265 &gt; 0.2, N265 &lt; 0.25), "High Risk", "Low Risk")</f>
        <v>Low Risk</v>
      </c>
      <c r="AB265" s="3" t="str">
        <f>IF(NOT(C265 &gt; 0), "No Discount", "Discount Applied")</f>
        <v>Discount Applied</v>
      </c>
      <c r="AC265" s="3" t="str">
        <f>IF(AND(V265 &gt; 100, OR(H265 = "Regular Air", H265 = "Express Air"), NOT(C265 &gt; 0)), "High Profit Non-Standard Shipping", "Other")</f>
        <v>Other</v>
      </c>
      <c r="AD265">
        <f>RANK(X265,$X$2:$X$1954,0)</f>
        <v>1847</v>
      </c>
    </row>
    <row r="266" spans="1:30" ht="12.75" customHeight="1" x14ac:dyDescent="0.3">
      <c r="A266" s="3">
        <v>19450</v>
      </c>
      <c r="B266" s="3" t="s">
        <v>46</v>
      </c>
      <c r="C266" s="7">
        <v>0.01</v>
      </c>
      <c r="D266" s="4">
        <v>4.9800000000000004</v>
      </c>
      <c r="E266" s="4">
        <v>6.07</v>
      </c>
      <c r="F266" s="3">
        <v>494</v>
      </c>
      <c r="G266" s="3" t="s">
        <v>605</v>
      </c>
      <c r="H266" s="3" t="s">
        <v>48</v>
      </c>
      <c r="I266" s="3" t="s">
        <v>39</v>
      </c>
      <c r="J266" s="3" t="s">
        <v>28</v>
      </c>
      <c r="K266" s="3" t="s">
        <v>92</v>
      </c>
      <c r="L266" s="3" t="s">
        <v>58</v>
      </c>
      <c r="M266" s="3" t="s">
        <v>172</v>
      </c>
      <c r="N266" s="3">
        <v>0.36</v>
      </c>
      <c r="O266" s="3" t="s">
        <v>32</v>
      </c>
      <c r="P266" s="3" t="s">
        <v>33</v>
      </c>
      <c r="Q266" s="3" t="s">
        <v>34</v>
      </c>
      <c r="R266" s="3" t="s">
        <v>208</v>
      </c>
      <c r="S266" s="3">
        <v>98115</v>
      </c>
      <c r="T266" s="2">
        <v>42045</v>
      </c>
      <c r="U266" s="2">
        <v>42046</v>
      </c>
      <c r="V266" s="4">
        <v>-35.916399999999996</v>
      </c>
      <c r="W266" s="3">
        <v>10</v>
      </c>
      <c r="X266" s="4">
        <v>52.93</v>
      </c>
      <c r="Y266" s="3">
        <v>88907</v>
      </c>
      <c r="Z266" s="3" t="str">
        <f>IF(V266&gt;E2222, "High","Low")</f>
        <v>Low</v>
      </c>
      <c r="AA266" s="3" t="str">
        <f>IF(OR(C266 &gt; 0.2, N266 &lt; 0.25), "High Risk", "Low Risk")</f>
        <v>Low Risk</v>
      </c>
      <c r="AB266" s="3" t="str">
        <f>IF(NOT(C266 &gt; 0), "No Discount", "Discount Applied")</f>
        <v>Discount Applied</v>
      </c>
      <c r="AC266" s="3" t="str">
        <f>IF(AND(V266 &gt; 100, OR(H266 = "Regular Air", H266 = "Express Air"), NOT(C266 &gt; 0)), "High Profit Non-Standard Shipping", "Other")</f>
        <v>Other</v>
      </c>
      <c r="AD266">
        <f>RANK(X266,$X$2:$X$1954,0)</f>
        <v>1514</v>
      </c>
    </row>
    <row r="267" spans="1:30" ht="12.75" customHeight="1" x14ac:dyDescent="0.3">
      <c r="A267" s="3">
        <v>18914</v>
      </c>
      <c r="B267" s="3" t="s">
        <v>46</v>
      </c>
      <c r="C267" s="7">
        <v>0.02</v>
      </c>
      <c r="D267" s="4">
        <v>1360.14</v>
      </c>
      <c r="E267" s="4">
        <v>14.7</v>
      </c>
      <c r="F267" s="3">
        <v>494</v>
      </c>
      <c r="G267" s="3" t="s">
        <v>605</v>
      </c>
      <c r="H267" s="3" t="s">
        <v>38</v>
      </c>
      <c r="I267" s="3" t="s">
        <v>39</v>
      </c>
      <c r="J267" s="3" t="s">
        <v>76</v>
      </c>
      <c r="K267" s="3" t="s">
        <v>84</v>
      </c>
      <c r="L267" s="3" t="s">
        <v>42</v>
      </c>
      <c r="M267" s="3" t="s">
        <v>599</v>
      </c>
      <c r="N267" s="3">
        <v>0.59</v>
      </c>
      <c r="O267" s="3" t="s">
        <v>32</v>
      </c>
      <c r="P267" s="3" t="s">
        <v>33</v>
      </c>
      <c r="Q267" s="3" t="s">
        <v>34</v>
      </c>
      <c r="R267" s="3" t="s">
        <v>208</v>
      </c>
      <c r="S267" s="3">
        <v>98115</v>
      </c>
      <c r="T267" s="2">
        <v>42175</v>
      </c>
      <c r="U267" s="2">
        <v>42177</v>
      </c>
      <c r="V267" s="4">
        <v>3042.18</v>
      </c>
      <c r="W267" s="3">
        <v>6</v>
      </c>
      <c r="X267" s="4">
        <v>8637.44</v>
      </c>
      <c r="Y267" s="3">
        <v>88908</v>
      </c>
      <c r="Z267" s="3" t="str">
        <f>IF(V267&gt;E2223, "High","Low")</f>
        <v>High</v>
      </c>
      <c r="AA267" s="3" t="str">
        <f>IF(OR(C267 &gt; 0.2, N267 &lt; 0.25), "High Risk", "Low Risk")</f>
        <v>Low Risk</v>
      </c>
      <c r="AB267" s="3" t="str">
        <f>IF(NOT(C267 &gt; 0), "No Discount", "Discount Applied")</f>
        <v>Discount Applied</v>
      </c>
      <c r="AC267" s="3" t="str">
        <f>IF(AND(V267 &gt; 100, OR(H267 = "Regular Air", H267 = "Express Air"), NOT(C267 &gt; 0)), "High Profit Non-Standard Shipping", "Other")</f>
        <v>Other</v>
      </c>
      <c r="AD267">
        <f>RANK(X267,$X$2:$X$1954,0)</f>
        <v>33</v>
      </c>
    </row>
    <row r="268" spans="1:30" ht="12.75" customHeight="1" x14ac:dyDescent="0.3">
      <c r="A268" s="3">
        <v>24046</v>
      </c>
      <c r="B268" s="3" t="s">
        <v>36</v>
      </c>
      <c r="C268" s="7">
        <v>0.02</v>
      </c>
      <c r="D268" s="4">
        <v>9.06</v>
      </c>
      <c r="E268" s="4">
        <v>9.86</v>
      </c>
      <c r="F268" s="3">
        <v>494</v>
      </c>
      <c r="G268" s="3" t="s">
        <v>605</v>
      </c>
      <c r="H268" s="3" t="s">
        <v>48</v>
      </c>
      <c r="I268" s="3" t="s">
        <v>39</v>
      </c>
      <c r="J268" s="3" t="s">
        <v>28</v>
      </c>
      <c r="K268" s="3" t="s">
        <v>92</v>
      </c>
      <c r="L268" s="3" t="s">
        <v>58</v>
      </c>
      <c r="M268" s="3" t="s">
        <v>600</v>
      </c>
      <c r="N268" s="3">
        <v>0.4</v>
      </c>
      <c r="O268" s="3" t="s">
        <v>32</v>
      </c>
      <c r="P268" s="3" t="s">
        <v>33</v>
      </c>
      <c r="Q268" s="3" t="s">
        <v>34</v>
      </c>
      <c r="R268" s="3" t="s">
        <v>208</v>
      </c>
      <c r="S268" s="3">
        <v>98115</v>
      </c>
      <c r="T268" s="2">
        <v>42175</v>
      </c>
      <c r="U268" s="2">
        <v>42177</v>
      </c>
      <c r="V268" s="4">
        <v>-31.754999999999999</v>
      </c>
      <c r="W268" s="3">
        <v>6</v>
      </c>
      <c r="X268" s="4">
        <v>59.95</v>
      </c>
      <c r="Y268" s="3">
        <v>88908</v>
      </c>
      <c r="Z268" s="3" t="str">
        <f>IF(V268&gt;E2224, "High","Low")</f>
        <v>Low</v>
      </c>
      <c r="AA268" s="3" t="str">
        <f>IF(OR(C268 &gt; 0.2, N268 &lt; 0.25), "High Risk", "Low Risk")</f>
        <v>Low Risk</v>
      </c>
      <c r="AB268" s="3" t="str">
        <f>IF(NOT(C268 &gt; 0), "No Discount", "Discount Applied")</f>
        <v>Discount Applied</v>
      </c>
      <c r="AC268" s="3" t="str">
        <f>IF(AND(V268 &gt; 100, OR(H268 = "Regular Air", H268 = "Express Air"), NOT(C268 &gt; 0)), "High Profit Non-Standard Shipping", "Other")</f>
        <v>Other</v>
      </c>
      <c r="AD268">
        <f>RANK(X268,$X$2:$X$1954,0)</f>
        <v>1454</v>
      </c>
    </row>
    <row r="269" spans="1:30" ht="12.75" customHeight="1" x14ac:dyDescent="0.3">
      <c r="A269" s="3">
        <v>26315</v>
      </c>
      <c r="B269" s="3" t="s">
        <v>46</v>
      </c>
      <c r="C269" s="7">
        <v>7.0000000000000007E-2</v>
      </c>
      <c r="D269" s="4">
        <v>152.47999999999999</v>
      </c>
      <c r="E269" s="4">
        <v>6.5</v>
      </c>
      <c r="F269" s="3">
        <v>497</v>
      </c>
      <c r="G269" s="3" t="s">
        <v>607</v>
      </c>
      <c r="H269" s="3" t="s">
        <v>48</v>
      </c>
      <c r="I269" s="3" t="s">
        <v>39</v>
      </c>
      <c r="J269" s="3" t="s">
        <v>76</v>
      </c>
      <c r="K269" s="3" t="s">
        <v>179</v>
      </c>
      <c r="L269" s="3" t="s">
        <v>58</v>
      </c>
      <c r="M269" s="3" t="s">
        <v>608</v>
      </c>
      <c r="N269" s="3">
        <v>0.74</v>
      </c>
      <c r="O269" s="3" t="s">
        <v>32</v>
      </c>
      <c r="P269" s="3" t="s">
        <v>135</v>
      </c>
      <c r="Q269" s="3" t="s">
        <v>243</v>
      </c>
      <c r="R269" s="3" t="s">
        <v>609</v>
      </c>
      <c r="S269" s="3">
        <v>37130</v>
      </c>
      <c r="T269" s="2">
        <v>42138</v>
      </c>
      <c r="U269" s="2">
        <v>42140</v>
      </c>
      <c r="V269" s="4">
        <v>171.83879999999999</v>
      </c>
      <c r="W269" s="3">
        <v>35</v>
      </c>
      <c r="X269" s="4">
        <v>5062.49</v>
      </c>
      <c r="Y269" s="3">
        <v>90706</v>
      </c>
      <c r="Z269" s="3" t="str">
        <f>IF(V269&gt;E2225, "High","Low")</f>
        <v>High</v>
      </c>
      <c r="AA269" s="3" t="str">
        <f>IF(OR(C269 &gt; 0.2, N269 &lt; 0.25), "High Risk", "Low Risk")</f>
        <v>Low Risk</v>
      </c>
      <c r="AB269" s="3" t="str">
        <f>IF(NOT(C269 &gt; 0), "No Discount", "Discount Applied")</f>
        <v>Discount Applied</v>
      </c>
      <c r="AC269" s="3" t="str">
        <f>IF(AND(V269 &gt; 100, OR(H269 = "Regular Air", H269 = "Express Air"), NOT(C269 &gt; 0)), "High Profit Non-Standard Shipping", "Other")</f>
        <v>Other</v>
      </c>
      <c r="AD269">
        <f>RANK(X269,$X$2:$X$1954,0)</f>
        <v>92</v>
      </c>
    </row>
    <row r="270" spans="1:30" ht="12.75" customHeight="1" x14ac:dyDescent="0.3">
      <c r="A270" s="3">
        <v>18303</v>
      </c>
      <c r="B270" s="3" t="s">
        <v>46</v>
      </c>
      <c r="C270" s="7">
        <v>0.01</v>
      </c>
      <c r="D270" s="4">
        <v>55.98</v>
      </c>
      <c r="E270" s="4">
        <v>4.8600000000000003</v>
      </c>
      <c r="F270" s="3">
        <v>507</v>
      </c>
      <c r="G270" s="3" t="s">
        <v>610</v>
      </c>
      <c r="H270" s="3" t="s">
        <v>26</v>
      </c>
      <c r="I270" s="3" t="s">
        <v>39</v>
      </c>
      <c r="J270" s="3" t="s">
        <v>28</v>
      </c>
      <c r="K270" s="3" t="s">
        <v>92</v>
      </c>
      <c r="L270" s="3" t="s">
        <v>58</v>
      </c>
      <c r="M270" s="3" t="s">
        <v>611</v>
      </c>
      <c r="N270" s="3">
        <v>0.36</v>
      </c>
      <c r="O270" s="3" t="s">
        <v>32</v>
      </c>
      <c r="P270" s="3" t="s">
        <v>135</v>
      </c>
      <c r="Q270" s="3" t="s">
        <v>612</v>
      </c>
      <c r="R270" s="3" t="s">
        <v>613</v>
      </c>
      <c r="S270" s="3">
        <v>42104</v>
      </c>
      <c r="T270" s="2">
        <v>42112</v>
      </c>
      <c r="U270" s="2">
        <v>42114</v>
      </c>
      <c r="V270" s="4">
        <v>32.940899999999999</v>
      </c>
      <c r="W270" s="3">
        <v>11</v>
      </c>
      <c r="X270" s="4">
        <v>646.97</v>
      </c>
      <c r="Y270" s="3">
        <v>87357</v>
      </c>
      <c r="Z270" s="3" t="str">
        <f>IF(V270&gt;E2226, "High","Low")</f>
        <v>High</v>
      </c>
      <c r="AA270" s="3" t="str">
        <f>IF(OR(C270 &gt; 0.2, N270 &lt; 0.25), "High Risk", "Low Risk")</f>
        <v>Low Risk</v>
      </c>
      <c r="AB270" s="3" t="str">
        <f>IF(NOT(C270 &gt; 0), "No Discount", "Discount Applied")</f>
        <v>Discount Applied</v>
      </c>
      <c r="AC270" s="3" t="str">
        <f>IF(AND(V270 &gt; 100, OR(H270 = "Regular Air", H270 = "Express Air"), NOT(C270 &gt; 0)), "High Profit Non-Standard Shipping", "Other")</f>
        <v>Other</v>
      </c>
      <c r="AD270">
        <f>RANK(X270,$X$2:$X$1954,0)</f>
        <v>555</v>
      </c>
    </row>
    <row r="271" spans="1:30" ht="12.75" customHeight="1" x14ac:dyDescent="0.3">
      <c r="A271" s="3">
        <v>18304</v>
      </c>
      <c r="B271" s="3" t="s">
        <v>46</v>
      </c>
      <c r="C271" s="7">
        <v>0.04</v>
      </c>
      <c r="D271" s="4">
        <v>65.989999999999995</v>
      </c>
      <c r="E271" s="4">
        <v>8.99</v>
      </c>
      <c r="F271" s="3">
        <v>507</v>
      </c>
      <c r="G271" s="3" t="s">
        <v>610</v>
      </c>
      <c r="H271" s="3" t="s">
        <v>48</v>
      </c>
      <c r="I271" s="3" t="s">
        <v>39</v>
      </c>
      <c r="J271" s="3" t="s">
        <v>76</v>
      </c>
      <c r="K271" s="3" t="s">
        <v>77</v>
      </c>
      <c r="L271" s="3" t="s">
        <v>58</v>
      </c>
      <c r="M271" s="3" t="s">
        <v>614</v>
      </c>
      <c r="N271" s="3">
        <v>0.56000000000000005</v>
      </c>
      <c r="O271" s="3" t="s">
        <v>32</v>
      </c>
      <c r="P271" s="3" t="s">
        <v>135</v>
      </c>
      <c r="Q271" s="3" t="s">
        <v>612</v>
      </c>
      <c r="R271" s="3" t="s">
        <v>613</v>
      </c>
      <c r="S271" s="3">
        <v>42104</v>
      </c>
      <c r="T271" s="2">
        <v>42112</v>
      </c>
      <c r="U271" s="2">
        <v>42113</v>
      </c>
      <c r="V271" s="4">
        <v>131.334</v>
      </c>
      <c r="W271" s="3">
        <v>17</v>
      </c>
      <c r="X271" s="4">
        <v>946.29</v>
      </c>
      <c r="Y271" s="3">
        <v>87357</v>
      </c>
      <c r="Z271" s="3" t="str">
        <f>IF(V271&gt;E2227, "High","Low")</f>
        <v>High</v>
      </c>
      <c r="AA271" s="3" t="str">
        <f>IF(OR(C271 &gt; 0.2, N271 &lt; 0.25), "High Risk", "Low Risk")</f>
        <v>Low Risk</v>
      </c>
      <c r="AB271" s="3" t="str">
        <f>IF(NOT(C271 &gt; 0), "No Discount", "Discount Applied")</f>
        <v>Discount Applied</v>
      </c>
      <c r="AC271" s="3" t="str">
        <f>IF(AND(V271 &gt; 100, OR(H271 = "Regular Air", H271 = "Express Air"), NOT(C271 &gt; 0)), "High Profit Non-Standard Shipping", "Other")</f>
        <v>Other</v>
      </c>
      <c r="AD271">
        <f>RANK(X271,$X$2:$X$1954,0)</f>
        <v>433</v>
      </c>
    </row>
    <row r="272" spans="1:30" ht="12.75" customHeight="1" x14ac:dyDescent="0.3">
      <c r="A272" s="3">
        <v>21958</v>
      </c>
      <c r="B272" s="3" t="s">
        <v>24</v>
      </c>
      <c r="C272" s="7">
        <v>0.01</v>
      </c>
      <c r="D272" s="4">
        <v>20.98</v>
      </c>
      <c r="E272" s="4">
        <v>53.03</v>
      </c>
      <c r="F272" s="3">
        <v>508</v>
      </c>
      <c r="G272" s="3" t="s">
        <v>615</v>
      </c>
      <c r="H272" s="3" t="s">
        <v>38</v>
      </c>
      <c r="I272" s="3" t="s">
        <v>39</v>
      </c>
      <c r="J272" s="3" t="s">
        <v>28</v>
      </c>
      <c r="K272" s="3" t="s">
        <v>140</v>
      </c>
      <c r="L272" s="3" t="s">
        <v>42</v>
      </c>
      <c r="M272" s="3" t="s">
        <v>616</v>
      </c>
      <c r="N272" s="3">
        <v>0.78</v>
      </c>
      <c r="O272" s="3" t="s">
        <v>32</v>
      </c>
      <c r="P272" s="3" t="s">
        <v>135</v>
      </c>
      <c r="Q272" s="3" t="s">
        <v>612</v>
      </c>
      <c r="R272" s="3" t="s">
        <v>617</v>
      </c>
      <c r="S272" s="3">
        <v>41011</v>
      </c>
      <c r="T272" s="2">
        <v>42058</v>
      </c>
      <c r="U272" s="2">
        <v>42058</v>
      </c>
      <c r="V272" s="4">
        <v>-282.08179999999999</v>
      </c>
      <c r="W272" s="3">
        <v>5</v>
      </c>
      <c r="X272" s="4">
        <v>123</v>
      </c>
      <c r="Y272" s="3">
        <v>87356</v>
      </c>
      <c r="Z272" s="3" t="str">
        <f>IF(V272&gt;E2228, "High","Low")</f>
        <v>Low</v>
      </c>
      <c r="AA272" s="3" t="str">
        <f>IF(OR(C272 &gt; 0.2, N272 &lt; 0.25), "High Risk", "Low Risk")</f>
        <v>Low Risk</v>
      </c>
      <c r="AB272" s="3" t="str">
        <f>IF(NOT(C272 &gt; 0), "No Discount", "Discount Applied")</f>
        <v>Discount Applied</v>
      </c>
      <c r="AC272" s="3" t="str">
        <f>IF(AND(V272 &gt; 100, OR(H272 = "Regular Air", H272 = "Express Air"), NOT(C272 &gt; 0)), "High Profit Non-Standard Shipping", "Other")</f>
        <v>Other</v>
      </c>
      <c r="AD272">
        <f>RANK(X272,$X$2:$X$1954,0)</f>
        <v>1156</v>
      </c>
    </row>
    <row r="273" spans="1:30" ht="12.75" customHeight="1" x14ac:dyDescent="0.3">
      <c r="A273" s="3">
        <v>18305</v>
      </c>
      <c r="B273" s="3" t="s">
        <v>46</v>
      </c>
      <c r="C273" s="7">
        <v>0.01</v>
      </c>
      <c r="D273" s="4">
        <v>128.24</v>
      </c>
      <c r="E273" s="4">
        <v>12.65</v>
      </c>
      <c r="F273" s="3">
        <v>508</v>
      </c>
      <c r="G273" s="3" t="s">
        <v>615</v>
      </c>
      <c r="H273" s="3" t="s">
        <v>48</v>
      </c>
      <c r="I273" s="3" t="s">
        <v>39</v>
      </c>
      <c r="J273" s="3" t="s">
        <v>40</v>
      </c>
      <c r="K273" s="3" t="s">
        <v>41</v>
      </c>
      <c r="L273" s="3" t="s">
        <v>85</v>
      </c>
      <c r="M273" s="3" t="s">
        <v>618</v>
      </c>
      <c r="N273" s="3"/>
      <c r="O273" s="3" t="s">
        <v>32</v>
      </c>
      <c r="P273" s="3" t="s">
        <v>135</v>
      </c>
      <c r="Q273" s="3" t="s">
        <v>612</v>
      </c>
      <c r="R273" s="3" t="s">
        <v>617</v>
      </c>
      <c r="S273" s="3">
        <v>41011</v>
      </c>
      <c r="T273" s="2">
        <v>42112</v>
      </c>
      <c r="U273" s="2">
        <v>42115</v>
      </c>
      <c r="V273" s="4">
        <v>140.1354</v>
      </c>
      <c r="W273" s="3">
        <v>4</v>
      </c>
      <c r="X273" s="4">
        <v>554.08000000000004</v>
      </c>
      <c r="Y273" s="3">
        <v>87357</v>
      </c>
      <c r="Z273" s="3" t="str">
        <f>IF(V273&gt;E2229, "High","Low")</f>
        <v>High</v>
      </c>
      <c r="AA273" s="3" t="str">
        <f>IF(OR(C273 &gt; 0.2, N273 &lt; 0.25), "High Risk", "Low Risk")</f>
        <v>High Risk</v>
      </c>
      <c r="AB273" s="3" t="str">
        <f>IF(NOT(C273 &gt; 0), "No Discount", "Discount Applied")</f>
        <v>Discount Applied</v>
      </c>
      <c r="AC273" s="3" t="str">
        <f>IF(AND(V273 &gt; 100, OR(H273 = "Regular Air", H273 = "Express Air"), NOT(C273 &gt; 0)), "High Profit Non-Standard Shipping", "Other")</f>
        <v>Other</v>
      </c>
      <c r="AD273">
        <f>RANK(X273,$X$2:$X$1954,0)</f>
        <v>614</v>
      </c>
    </row>
    <row r="274" spans="1:30" ht="12.75" customHeight="1" x14ac:dyDescent="0.3">
      <c r="A274" s="3">
        <v>19895</v>
      </c>
      <c r="B274" s="3" t="s">
        <v>105</v>
      </c>
      <c r="C274" s="7">
        <v>0.02</v>
      </c>
      <c r="D274" s="4">
        <v>48.04</v>
      </c>
      <c r="E274" s="4">
        <v>5.09</v>
      </c>
      <c r="F274" s="3">
        <v>510</v>
      </c>
      <c r="G274" s="3" t="s">
        <v>619</v>
      </c>
      <c r="H274" s="3" t="s">
        <v>48</v>
      </c>
      <c r="I274" s="3" t="s">
        <v>39</v>
      </c>
      <c r="J274" s="3" t="s">
        <v>28</v>
      </c>
      <c r="K274" s="3" t="s">
        <v>92</v>
      </c>
      <c r="L274" s="3" t="s">
        <v>58</v>
      </c>
      <c r="M274" s="3" t="s">
        <v>620</v>
      </c>
      <c r="N274" s="3">
        <v>0.37</v>
      </c>
      <c r="O274" s="3" t="s">
        <v>32</v>
      </c>
      <c r="P274" s="3" t="s">
        <v>33</v>
      </c>
      <c r="Q274" s="3" t="s">
        <v>44</v>
      </c>
      <c r="R274" s="3" t="s">
        <v>621</v>
      </c>
      <c r="S274" s="3">
        <v>95336</v>
      </c>
      <c r="T274" s="2">
        <v>42017</v>
      </c>
      <c r="U274" s="2">
        <v>42017</v>
      </c>
      <c r="V274" s="4">
        <v>105.25259999999999</v>
      </c>
      <c r="W274" s="3">
        <v>3</v>
      </c>
      <c r="X274" s="4">
        <v>152.54</v>
      </c>
      <c r="Y274" s="3">
        <v>90058</v>
      </c>
      <c r="Z274" s="3" t="str">
        <f>IF(V274&gt;E2230, "High","Low")</f>
        <v>High</v>
      </c>
      <c r="AA274" s="3" t="str">
        <f>IF(OR(C274 &gt; 0.2, N274 &lt; 0.25), "High Risk", "Low Risk")</f>
        <v>Low Risk</v>
      </c>
      <c r="AB274" s="3" t="str">
        <f>IF(NOT(C274 &gt; 0), "No Discount", "Discount Applied")</f>
        <v>Discount Applied</v>
      </c>
      <c r="AC274" s="3" t="str">
        <f>IF(AND(V274 &gt; 100, OR(H274 = "Regular Air", H274 = "Express Air"), NOT(C274 &gt; 0)), "High Profit Non-Standard Shipping", "Other")</f>
        <v>Other</v>
      </c>
      <c r="AD274">
        <f>RANK(X274,$X$2:$X$1954,0)</f>
        <v>1073</v>
      </c>
    </row>
    <row r="275" spans="1:30" ht="12.75" customHeight="1" x14ac:dyDescent="0.3">
      <c r="A275" s="3">
        <v>20007</v>
      </c>
      <c r="B275" s="3" t="s">
        <v>46</v>
      </c>
      <c r="C275" s="7">
        <v>0.03</v>
      </c>
      <c r="D275" s="4">
        <v>6.37</v>
      </c>
      <c r="E275" s="4">
        <v>5.19</v>
      </c>
      <c r="F275" s="3">
        <v>510</v>
      </c>
      <c r="G275" s="3" t="s">
        <v>619</v>
      </c>
      <c r="H275" s="3" t="s">
        <v>48</v>
      </c>
      <c r="I275" s="3" t="s">
        <v>39</v>
      </c>
      <c r="J275" s="3" t="s">
        <v>28</v>
      </c>
      <c r="K275" s="3" t="s">
        <v>108</v>
      </c>
      <c r="L275" s="3" t="s">
        <v>58</v>
      </c>
      <c r="M275" s="3" t="s">
        <v>622</v>
      </c>
      <c r="N275" s="3">
        <v>0.38</v>
      </c>
      <c r="O275" s="3" t="s">
        <v>32</v>
      </c>
      <c r="P275" s="3" t="s">
        <v>33</v>
      </c>
      <c r="Q275" s="3" t="s">
        <v>44</v>
      </c>
      <c r="R275" s="3" t="s">
        <v>621</v>
      </c>
      <c r="S275" s="3">
        <v>95336</v>
      </c>
      <c r="T275" s="2">
        <v>42036</v>
      </c>
      <c r="U275" s="2">
        <v>42037</v>
      </c>
      <c r="V275" s="4">
        <v>-29.092700000000001</v>
      </c>
      <c r="W275" s="3">
        <v>14</v>
      </c>
      <c r="X275" s="4">
        <v>89.79</v>
      </c>
      <c r="Y275" s="3">
        <v>90059</v>
      </c>
      <c r="Z275" s="3" t="str">
        <f>IF(V275&gt;E2231, "High","Low")</f>
        <v>Low</v>
      </c>
      <c r="AA275" s="3" t="str">
        <f>IF(OR(C275 &gt; 0.2, N275 &lt; 0.25), "High Risk", "Low Risk")</f>
        <v>Low Risk</v>
      </c>
      <c r="AB275" s="3" t="str">
        <f>IF(NOT(C275 &gt; 0), "No Discount", "Discount Applied")</f>
        <v>Discount Applied</v>
      </c>
      <c r="AC275" s="3" t="str">
        <f>IF(AND(V275 &gt; 100, OR(H275 = "Regular Air", H275 = "Express Air"), NOT(C275 &gt; 0)), "High Profit Non-Standard Shipping", "Other")</f>
        <v>Other</v>
      </c>
      <c r="AD275">
        <f>RANK(X275,$X$2:$X$1954,0)</f>
        <v>1286</v>
      </c>
    </row>
    <row r="276" spans="1:30" ht="12.75" customHeight="1" x14ac:dyDescent="0.3">
      <c r="A276" s="3">
        <v>20216</v>
      </c>
      <c r="B276" s="3" t="s">
        <v>105</v>
      </c>
      <c r="C276" s="7">
        <v>7.0000000000000007E-2</v>
      </c>
      <c r="D276" s="4">
        <v>12.64</v>
      </c>
      <c r="E276" s="4">
        <v>4.9800000000000004</v>
      </c>
      <c r="F276" s="3">
        <v>518</v>
      </c>
      <c r="G276" s="3" t="s">
        <v>623</v>
      </c>
      <c r="H276" s="3" t="s">
        <v>48</v>
      </c>
      <c r="I276" s="3" t="s">
        <v>39</v>
      </c>
      <c r="J276" s="3" t="s">
        <v>40</v>
      </c>
      <c r="K276" s="3" t="s">
        <v>49</v>
      </c>
      <c r="L276" s="3" t="s">
        <v>50</v>
      </c>
      <c r="M276" s="3" t="s">
        <v>624</v>
      </c>
      <c r="N276" s="3">
        <v>0.48</v>
      </c>
      <c r="O276" s="3" t="s">
        <v>32</v>
      </c>
      <c r="P276" s="3" t="s">
        <v>60</v>
      </c>
      <c r="Q276" s="3" t="s">
        <v>505</v>
      </c>
      <c r="R276" s="3" t="s">
        <v>506</v>
      </c>
      <c r="S276" s="3">
        <v>63105</v>
      </c>
      <c r="T276" s="2">
        <v>42160</v>
      </c>
      <c r="U276" s="2">
        <v>42167</v>
      </c>
      <c r="V276" s="4">
        <v>113.41499999999999</v>
      </c>
      <c r="W276" s="3">
        <v>16</v>
      </c>
      <c r="X276" s="4">
        <v>199.76</v>
      </c>
      <c r="Y276" s="3">
        <v>90867</v>
      </c>
      <c r="Z276" s="3" t="str">
        <f>IF(V276&gt;E2232, "High","Low")</f>
        <v>High</v>
      </c>
      <c r="AA276" s="3" t="str">
        <f>IF(OR(C276 &gt; 0.2, N276 &lt; 0.25), "High Risk", "Low Risk")</f>
        <v>Low Risk</v>
      </c>
      <c r="AB276" s="3" t="str">
        <f>IF(NOT(C276 &gt; 0), "No Discount", "Discount Applied")</f>
        <v>Discount Applied</v>
      </c>
      <c r="AC276" s="3" t="str">
        <f>IF(AND(V276 &gt; 100, OR(H276 = "Regular Air", H276 = "Express Air"), NOT(C276 &gt; 0)), "High Profit Non-Standard Shipping", "Other")</f>
        <v>Other</v>
      </c>
      <c r="AD276">
        <f>RANK(X276,$X$2:$X$1954,0)</f>
        <v>986</v>
      </c>
    </row>
    <row r="277" spans="1:30" ht="12.75" customHeight="1" x14ac:dyDescent="0.3">
      <c r="A277" s="3">
        <v>23200</v>
      </c>
      <c r="B277" s="3" t="s">
        <v>55</v>
      </c>
      <c r="C277" s="7">
        <v>0.02</v>
      </c>
      <c r="D277" s="4">
        <v>150.97999999999999</v>
      </c>
      <c r="E277" s="4">
        <v>13.99</v>
      </c>
      <c r="F277" s="3">
        <v>522</v>
      </c>
      <c r="G277" s="3" t="s">
        <v>625</v>
      </c>
      <c r="H277" s="3" t="s">
        <v>26</v>
      </c>
      <c r="I277" s="3" t="s">
        <v>39</v>
      </c>
      <c r="J277" s="3" t="s">
        <v>76</v>
      </c>
      <c r="K277" s="3" t="s">
        <v>84</v>
      </c>
      <c r="L277" s="3" t="s">
        <v>85</v>
      </c>
      <c r="M277" s="3" t="s">
        <v>626</v>
      </c>
      <c r="N277" s="3">
        <v>0.38</v>
      </c>
      <c r="O277" s="3" t="s">
        <v>32</v>
      </c>
      <c r="P277" s="3" t="s">
        <v>33</v>
      </c>
      <c r="Q277" s="3" t="s">
        <v>101</v>
      </c>
      <c r="R277" s="3" t="s">
        <v>115</v>
      </c>
      <c r="S277" s="3">
        <v>97756</v>
      </c>
      <c r="T277" s="2">
        <v>42177</v>
      </c>
      <c r="U277" s="2">
        <v>42179</v>
      </c>
      <c r="V277" s="4">
        <v>26.099999999999998</v>
      </c>
      <c r="W277" s="3">
        <v>3</v>
      </c>
      <c r="X277" s="4">
        <v>480.37</v>
      </c>
      <c r="Y277" s="3">
        <v>89327</v>
      </c>
      <c r="Z277" s="3" t="str">
        <f>IF(V277&gt;E2233, "High","Low")</f>
        <v>High</v>
      </c>
      <c r="AA277" s="3" t="str">
        <f>IF(OR(C277 &gt; 0.2, N277 &lt; 0.25), "High Risk", "Low Risk")</f>
        <v>Low Risk</v>
      </c>
      <c r="AB277" s="3" t="str">
        <f>IF(NOT(C277 &gt; 0), "No Discount", "Discount Applied")</f>
        <v>Discount Applied</v>
      </c>
      <c r="AC277" s="3" t="str">
        <f>IF(AND(V277 &gt; 100, OR(H277 = "Regular Air", H277 = "Express Air"), NOT(C277 &gt; 0)), "High Profit Non-Standard Shipping", "Other")</f>
        <v>Other</v>
      </c>
      <c r="AD277">
        <f>RANK(X277,$X$2:$X$1954,0)</f>
        <v>652</v>
      </c>
    </row>
    <row r="278" spans="1:30" ht="12.75" customHeight="1" x14ac:dyDescent="0.3">
      <c r="A278" s="3">
        <v>23201</v>
      </c>
      <c r="B278" s="3" t="s">
        <v>55</v>
      </c>
      <c r="C278" s="7">
        <v>0.1</v>
      </c>
      <c r="D278" s="4">
        <v>5.43</v>
      </c>
      <c r="E278" s="4">
        <v>0.95</v>
      </c>
      <c r="F278" s="3">
        <v>522</v>
      </c>
      <c r="G278" s="3" t="s">
        <v>625</v>
      </c>
      <c r="H278" s="3" t="s">
        <v>48</v>
      </c>
      <c r="I278" s="3" t="s">
        <v>39</v>
      </c>
      <c r="J278" s="3" t="s">
        <v>28</v>
      </c>
      <c r="K278" s="3" t="s">
        <v>92</v>
      </c>
      <c r="L278" s="3" t="s">
        <v>30</v>
      </c>
      <c r="M278" s="3" t="s">
        <v>627</v>
      </c>
      <c r="N278" s="3">
        <v>0.36</v>
      </c>
      <c r="O278" s="3" t="s">
        <v>32</v>
      </c>
      <c r="P278" s="3" t="s">
        <v>33</v>
      </c>
      <c r="Q278" s="3" t="s">
        <v>101</v>
      </c>
      <c r="R278" s="3" t="s">
        <v>115</v>
      </c>
      <c r="S278" s="3">
        <v>97756</v>
      </c>
      <c r="T278" s="2">
        <v>42177</v>
      </c>
      <c r="U278" s="2">
        <v>42179</v>
      </c>
      <c r="V278" s="4">
        <v>-2.58</v>
      </c>
      <c r="W278" s="3">
        <v>1</v>
      </c>
      <c r="X278" s="4">
        <v>5.76</v>
      </c>
      <c r="Y278" s="3">
        <v>89327</v>
      </c>
      <c r="Z278" s="3" t="str">
        <f>IF(V278&gt;E2234, "High","Low")</f>
        <v>Low</v>
      </c>
      <c r="AA278" s="3" t="str">
        <f>IF(OR(C278 &gt; 0.2, N278 &lt; 0.25), "High Risk", "Low Risk")</f>
        <v>Low Risk</v>
      </c>
      <c r="AB278" s="3" t="str">
        <f>IF(NOT(C278 &gt; 0), "No Discount", "Discount Applied")</f>
        <v>Discount Applied</v>
      </c>
      <c r="AC278" s="3" t="str">
        <f>IF(AND(V278 &gt; 100, OR(H278 = "Regular Air", H278 = "Express Air"), NOT(C278 &gt; 0)), "High Profit Non-Standard Shipping", "Other")</f>
        <v>Other</v>
      </c>
      <c r="AD278">
        <f>RANK(X278,$X$2:$X$1954,0)</f>
        <v>1935</v>
      </c>
    </row>
    <row r="279" spans="1:30" ht="12.75" customHeight="1" x14ac:dyDescent="0.3">
      <c r="A279" s="3">
        <v>23202</v>
      </c>
      <c r="B279" s="3" t="s">
        <v>55</v>
      </c>
      <c r="C279" s="7">
        <v>0.01</v>
      </c>
      <c r="D279" s="4">
        <v>179.29</v>
      </c>
      <c r="E279" s="4">
        <v>29.21</v>
      </c>
      <c r="F279" s="3">
        <v>522</v>
      </c>
      <c r="G279" s="3" t="s">
        <v>625</v>
      </c>
      <c r="H279" s="3" t="s">
        <v>38</v>
      </c>
      <c r="I279" s="3" t="s">
        <v>39</v>
      </c>
      <c r="J279" s="3" t="s">
        <v>40</v>
      </c>
      <c r="K279" s="3" t="s">
        <v>151</v>
      </c>
      <c r="L279" s="3" t="s">
        <v>120</v>
      </c>
      <c r="M279" s="3" t="s">
        <v>628</v>
      </c>
      <c r="N279" s="3">
        <v>0.74</v>
      </c>
      <c r="O279" s="3" t="s">
        <v>32</v>
      </c>
      <c r="P279" s="3" t="s">
        <v>33</v>
      </c>
      <c r="Q279" s="3" t="s">
        <v>101</v>
      </c>
      <c r="R279" s="3" t="s">
        <v>115</v>
      </c>
      <c r="S279" s="3">
        <v>97756</v>
      </c>
      <c r="T279" s="2">
        <v>42177</v>
      </c>
      <c r="U279" s="2">
        <v>42178</v>
      </c>
      <c r="V279" s="4">
        <v>2800.12</v>
      </c>
      <c r="W279" s="3">
        <v>21</v>
      </c>
      <c r="X279" s="4">
        <v>3112.13</v>
      </c>
      <c r="Y279" s="3">
        <v>89327</v>
      </c>
      <c r="Z279" s="3" t="str">
        <f>IF(V279&gt;E2235, "High","Low")</f>
        <v>High</v>
      </c>
      <c r="AA279" s="3" t="str">
        <f>IF(OR(C279 &gt; 0.2, N279 &lt; 0.25), "High Risk", "Low Risk")</f>
        <v>Low Risk</v>
      </c>
      <c r="AB279" s="3" t="str">
        <f>IF(NOT(C279 &gt; 0), "No Discount", "Discount Applied")</f>
        <v>Discount Applied</v>
      </c>
      <c r="AC279" s="3" t="str">
        <f>IF(AND(V279 &gt; 100, OR(H279 = "Regular Air", H279 = "Express Air"), NOT(C279 &gt; 0)), "High Profit Non-Standard Shipping", "Other")</f>
        <v>Other</v>
      </c>
      <c r="AD279">
        <f>RANK(X279,$X$2:$X$1954,0)</f>
        <v>155</v>
      </c>
    </row>
    <row r="280" spans="1:30" ht="12.75" customHeight="1" x14ac:dyDescent="0.3">
      <c r="A280" s="3">
        <v>21517</v>
      </c>
      <c r="B280" s="3" t="s">
        <v>36</v>
      </c>
      <c r="C280" s="7">
        <v>0.03</v>
      </c>
      <c r="D280" s="4">
        <v>1270.99</v>
      </c>
      <c r="E280" s="4">
        <v>19.989999999999998</v>
      </c>
      <c r="F280" s="3">
        <v>524</v>
      </c>
      <c r="G280" s="3" t="s">
        <v>629</v>
      </c>
      <c r="H280" s="3" t="s">
        <v>48</v>
      </c>
      <c r="I280" s="3" t="s">
        <v>39</v>
      </c>
      <c r="J280" s="3" t="s">
        <v>28</v>
      </c>
      <c r="K280" s="3" t="s">
        <v>108</v>
      </c>
      <c r="L280" s="3" t="s">
        <v>58</v>
      </c>
      <c r="M280" s="3" t="s">
        <v>630</v>
      </c>
      <c r="N280" s="3">
        <v>0.35</v>
      </c>
      <c r="O280" s="3" t="s">
        <v>32</v>
      </c>
      <c r="P280" s="3" t="s">
        <v>135</v>
      </c>
      <c r="Q280" s="3" t="s">
        <v>243</v>
      </c>
      <c r="R280" s="3" t="s">
        <v>631</v>
      </c>
      <c r="S280" s="3">
        <v>37922</v>
      </c>
      <c r="T280" s="2">
        <v>42024</v>
      </c>
      <c r="U280" s="2">
        <v>42026</v>
      </c>
      <c r="V280" s="4">
        <v>363.55199999999996</v>
      </c>
      <c r="W280" s="3">
        <v>2</v>
      </c>
      <c r="X280" s="4">
        <v>2589.0100000000002</v>
      </c>
      <c r="Y280" s="3">
        <v>91127</v>
      </c>
      <c r="Z280" s="3" t="str">
        <f>IF(V280&gt;E2236, "High","Low")</f>
        <v>High</v>
      </c>
      <c r="AA280" s="3" t="str">
        <f>IF(OR(C280 &gt; 0.2, N280 &lt; 0.25), "High Risk", "Low Risk")</f>
        <v>Low Risk</v>
      </c>
      <c r="AB280" s="3" t="str">
        <f>IF(NOT(C280 &gt; 0), "No Discount", "Discount Applied")</f>
        <v>Discount Applied</v>
      </c>
      <c r="AC280" s="3" t="str">
        <f>IF(AND(V280 &gt; 100, OR(H280 = "Regular Air", H280 = "Express Air"), NOT(C280 &gt; 0)), "High Profit Non-Standard Shipping", "Other")</f>
        <v>Other</v>
      </c>
      <c r="AD280">
        <f>RANK(X280,$X$2:$X$1954,0)</f>
        <v>184</v>
      </c>
    </row>
    <row r="281" spans="1:30" ht="12.75" customHeight="1" x14ac:dyDescent="0.3">
      <c r="A281" s="3">
        <v>21518</v>
      </c>
      <c r="B281" s="3" t="s">
        <v>36</v>
      </c>
      <c r="C281" s="7">
        <v>7.0000000000000007E-2</v>
      </c>
      <c r="D281" s="4">
        <v>2036.48</v>
      </c>
      <c r="E281" s="4">
        <v>14.7</v>
      </c>
      <c r="F281" s="3">
        <v>524</v>
      </c>
      <c r="G281" s="3" t="s">
        <v>629</v>
      </c>
      <c r="H281" s="3" t="s">
        <v>38</v>
      </c>
      <c r="I281" s="3" t="s">
        <v>39</v>
      </c>
      <c r="J281" s="3" t="s">
        <v>76</v>
      </c>
      <c r="K281" s="3" t="s">
        <v>84</v>
      </c>
      <c r="L281" s="3" t="s">
        <v>42</v>
      </c>
      <c r="M281" s="3" t="s">
        <v>632</v>
      </c>
      <c r="N281" s="3">
        <v>0.55000000000000004</v>
      </c>
      <c r="O281" s="3" t="s">
        <v>32</v>
      </c>
      <c r="P281" s="3" t="s">
        <v>135</v>
      </c>
      <c r="Q281" s="3" t="s">
        <v>243</v>
      </c>
      <c r="R281" s="3" t="s">
        <v>631</v>
      </c>
      <c r="S281" s="3">
        <v>37922</v>
      </c>
      <c r="T281" s="2">
        <v>42024</v>
      </c>
      <c r="U281" s="2">
        <v>42026</v>
      </c>
      <c r="V281" s="4">
        <v>-11.536000000000001</v>
      </c>
      <c r="W281" s="3">
        <v>1</v>
      </c>
      <c r="X281" s="4">
        <v>1893.93</v>
      </c>
      <c r="Y281" s="3">
        <v>91127</v>
      </c>
      <c r="Z281" s="3" t="str">
        <f>IF(V281&gt;E2237, "High","Low")</f>
        <v>Low</v>
      </c>
      <c r="AA281" s="3" t="str">
        <f>IF(OR(C281 &gt; 0.2, N281 &lt; 0.25), "High Risk", "Low Risk")</f>
        <v>Low Risk</v>
      </c>
      <c r="AB281" s="3" t="str">
        <f>IF(NOT(C281 &gt; 0), "No Discount", "Discount Applied")</f>
        <v>Discount Applied</v>
      </c>
      <c r="AC281" s="3" t="str">
        <f>IF(AND(V281 &gt; 100, OR(H281 = "Regular Air", H281 = "Express Air"), NOT(C281 &gt; 0)), "High Profit Non-Standard Shipping", "Other")</f>
        <v>Other</v>
      </c>
      <c r="AD281">
        <f>RANK(X281,$X$2:$X$1954,0)</f>
        <v>255</v>
      </c>
    </row>
    <row r="282" spans="1:30" x14ac:dyDescent="0.3">
      <c r="A282" s="3">
        <v>22176</v>
      </c>
      <c r="B282" s="3" t="s">
        <v>24</v>
      </c>
      <c r="C282" s="7">
        <v>0.09</v>
      </c>
      <c r="D282" s="4">
        <v>17.98</v>
      </c>
      <c r="E282" s="4">
        <v>8.51</v>
      </c>
      <c r="F282" s="3">
        <v>526</v>
      </c>
      <c r="G282" s="3" t="s">
        <v>633</v>
      </c>
      <c r="H282" s="3" t="s">
        <v>48</v>
      </c>
      <c r="I282" s="3" t="s">
        <v>39</v>
      </c>
      <c r="J282" s="3" t="s">
        <v>76</v>
      </c>
      <c r="K282" s="3" t="s">
        <v>84</v>
      </c>
      <c r="L282" s="3" t="s">
        <v>85</v>
      </c>
      <c r="M282" s="3" t="s">
        <v>103</v>
      </c>
      <c r="N282" s="3">
        <v>0.4</v>
      </c>
      <c r="O282" s="3" t="s">
        <v>32</v>
      </c>
      <c r="P282" s="3" t="s">
        <v>33</v>
      </c>
      <c r="Q282" s="3" t="s">
        <v>377</v>
      </c>
      <c r="R282" s="3" t="s">
        <v>634</v>
      </c>
      <c r="S282" s="3">
        <v>85204</v>
      </c>
      <c r="T282" s="2">
        <v>42149</v>
      </c>
      <c r="U282" s="2">
        <v>42151</v>
      </c>
      <c r="V282" s="4">
        <v>-6.6120000000000108</v>
      </c>
      <c r="W282" s="3">
        <v>12</v>
      </c>
      <c r="X282" s="4">
        <v>211.13</v>
      </c>
      <c r="Y282" s="3">
        <v>90026</v>
      </c>
      <c r="Z282" s="3" t="str">
        <f>IF(V282&gt;E2238, "High","Low")</f>
        <v>Low</v>
      </c>
      <c r="AA282" s="3" t="str">
        <f>IF(OR(C282 &gt; 0.2, N282 &lt; 0.25), "High Risk", "Low Risk")</f>
        <v>Low Risk</v>
      </c>
      <c r="AB282" s="3" t="str">
        <f>IF(NOT(C282 &gt; 0), "No Discount", "Discount Applied")</f>
        <v>Discount Applied</v>
      </c>
      <c r="AC282" s="3" t="str">
        <f>IF(AND(V282 &gt; 100, OR(H282 = "Regular Air", H282 = "Express Air"), NOT(C282 &gt; 0)), "High Profit Non-Standard Shipping", "Other")</f>
        <v>Other</v>
      </c>
      <c r="AD282">
        <f>RANK(X282,$X$2:$X$1954,0)</f>
        <v>958</v>
      </c>
    </row>
    <row r="283" spans="1:30" x14ac:dyDescent="0.3">
      <c r="A283" s="3">
        <v>20494</v>
      </c>
      <c r="B283" s="3" t="s">
        <v>36</v>
      </c>
      <c r="C283" s="7">
        <v>0</v>
      </c>
      <c r="D283" s="4">
        <v>1.88</v>
      </c>
      <c r="E283" s="4">
        <v>1.49</v>
      </c>
      <c r="F283" s="3">
        <v>526</v>
      </c>
      <c r="G283" s="3" t="s">
        <v>633</v>
      </c>
      <c r="H283" s="3" t="s">
        <v>48</v>
      </c>
      <c r="I283" s="3" t="s">
        <v>39</v>
      </c>
      <c r="J283" s="3" t="s">
        <v>28</v>
      </c>
      <c r="K283" s="3" t="s">
        <v>108</v>
      </c>
      <c r="L283" s="3" t="s">
        <v>58</v>
      </c>
      <c r="M283" s="3" t="s">
        <v>271</v>
      </c>
      <c r="N283" s="3">
        <v>0.37</v>
      </c>
      <c r="O283" s="3" t="s">
        <v>32</v>
      </c>
      <c r="P283" s="3" t="s">
        <v>33</v>
      </c>
      <c r="Q283" s="3" t="s">
        <v>377</v>
      </c>
      <c r="R283" s="3" t="s">
        <v>634</v>
      </c>
      <c r="S283" s="3">
        <v>85204</v>
      </c>
      <c r="T283" s="2">
        <v>42021</v>
      </c>
      <c r="U283" s="2">
        <v>42022</v>
      </c>
      <c r="V283" s="4">
        <v>-15.5595</v>
      </c>
      <c r="W283" s="3">
        <v>13</v>
      </c>
      <c r="X283" s="4">
        <v>25.39</v>
      </c>
      <c r="Y283" s="3">
        <v>90027</v>
      </c>
      <c r="Z283" s="3" t="str">
        <f>IF(V283&gt;E2239, "High","Low")</f>
        <v>Low</v>
      </c>
      <c r="AA283" s="3" t="str">
        <f>IF(OR(C283 &gt; 0.2, N283 &lt; 0.25), "High Risk", "Low Risk")</f>
        <v>Low Risk</v>
      </c>
      <c r="AB283" s="3" t="str">
        <f>IF(NOT(C283 &gt; 0), "No Discount", "Discount Applied")</f>
        <v>No Discount</v>
      </c>
      <c r="AC283" s="3" t="str">
        <f>IF(AND(V283 &gt; 100, OR(H283 = "Regular Air", H283 = "Express Air"), NOT(C283 &gt; 0)), "High Profit Non-Standard Shipping", "Other")</f>
        <v>Other</v>
      </c>
      <c r="AD283">
        <f>RANK(X283,$X$2:$X$1954,0)</f>
        <v>1762</v>
      </c>
    </row>
    <row r="284" spans="1:30" x14ac:dyDescent="0.3">
      <c r="A284" s="3">
        <v>20495</v>
      </c>
      <c r="B284" s="3" t="s">
        <v>36</v>
      </c>
      <c r="C284" s="7">
        <v>0.06</v>
      </c>
      <c r="D284" s="4">
        <v>5.78</v>
      </c>
      <c r="E284" s="4">
        <v>5.67</v>
      </c>
      <c r="F284" s="3">
        <v>526</v>
      </c>
      <c r="G284" s="3" t="s">
        <v>633</v>
      </c>
      <c r="H284" s="3" t="s">
        <v>48</v>
      </c>
      <c r="I284" s="3" t="s">
        <v>39</v>
      </c>
      <c r="J284" s="3" t="s">
        <v>28</v>
      </c>
      <c r="K284" s="3" t="s">
        <v>92</v>
      </c>
      <c r="L284" s="3" t="s">
        <v>58</v>
      </c>
      <c r="M284" s="3" t="s">
        <v>635</v>
      </c>
      <c r="N284" s="3">
        <v>0.36</v>
      </c>
      <c r="O284" s="3" t="s">
        <v>32</v>
      </c>
      <c r="P284" s="3" t="s">
        <v>33</v>
      </c>
      <c r="Q284" s="3" t="s">
        <v>377</v>
      </c>
      <c r="R284" s="3" t="s">
        <v>634</v>
      </c>
      <c r="S284" s="3">
        <v>85204</v>
      </c>
      <c r="T284" s="2">
        <v>42021</v>
      </c>
      <c r="U284" s="2">
        <v>42022</v>
      </c>
      <c r="V284" s="4">
        <v>-108.19</v>
      </c>
      <c r="W284" s="3">
        <v>15</v>
      </c>
      <c r="X284" s="4">
        <v>87.27</v>
      </c>
      <c r="Y284" s="3">
        <v>90027</v>
      </c>
      <c r="Z284" s="3" t="str">
        <f>IF(V284&gt;E2240, "High","Low")</f>
        <v>Low</v>
      </c>
      <c r="AA284" s="3" t="str">
        <f>IF(OR(C284 &gt; 0.2, N284 &lt; 0.25), "High Risk", "Low Risk")</f>
        <v>Low Risk</v>
      </c>
      <c r="AB284" s="3" t="str">
        <f>IF(NOT(C284 &gt; 0), "No Discount", "Discount Applied")</f>
        <v>Discount Applied</v>
      </c>
      <c r="AC284" s="3" t="str">
        <f>IF(AND(V284 &gt; 100, OR(H284 = "Regular Air", H284 = "Express Air"), NOT(C284 &gt; 0)), "High Profit Non-Standard Shipping", "Other")</f>
        <v>Other</v>
      </c>
      <c r="AD284">
        <f>RANK(X284,$X$2:$X$1954,0)</f>
        <v>1299</v>
      </c>
    </row>
    <row r="285" spans="1:30" ht="12.75" customHeight="1" x14ac:dyDescent="0.3">
      <c r="A285" s="3">
        <v>26210</v>
      </c>
      <c r="B285" s="3" t="s">
        <v>105</v>
      </c>
      <c r="C285" s="7">
        <v>0</v>
      </c>
      <c r="D285" s="4">
        <v>15.99</v>
      </c>
      <c r="E285" s="4">
        <v>13.18</v>
      </c>
      <c r="F285" s="3">
        <v>535</v>
      </c>
      <c r="G285" s="3" t="s">
        <v>636</v>
      </c>
      <c r="H285" s="3" t="s">
        <v>48</v>
      </c>
      <c r="I285" s="3" t="s">
        <v>39</v>
      </c>
      <c r="J285" s="3" t="s">
        <v>28</v>
      </c>
      <c r="K285" s="3" t="s">
        <v>108</v>
      </c>
      <c r="L285" s="3" t="s">
        <v>58</v>
      </c>
      <c r="M285" s="3" t="s">
        <v>637</v>
      </c>
      <c r="N285" s="3">
        <v>0.37</v>
      </c>
      <c r="O285" s="3" t="s">
        <v>32</v>
      </c>
      <c r="P285" s="3" t="s">
        <v>135</v>
      </c>
      <c r="Q285" s="3" t="s">
        <v>136</v>
      </c>
      <c r="R285" s="3" t="s">
        <v>638</v>
      </c>
      <c r="S285" s="3">
        <v>22025</v>
      </c>
      <c r="T285" s="2">
        <v>42115</v>
      </c>
      <c r="U285" s="2">
        <v>42119</v>
      </c>
      <c r="V285" s="4">
        <v>46.488</v>
      </c>
      <c r="W285" s="3">
        <v>23</v>
      </c>
      <c r="X285" s="4">
        <v>403.25</v>
      </c>
      <c r="Y285" s="3">
        <v>88511</v>
      </c>
      <c r="Z285" s="3" t="str">
        <f>IF(V285&gt;E2241, "High","Low")</f>
        <v>High</v>
      </c>
      <c r="AA285" s="3" t="str">
        <f>IF(OR(C285 &gt; 0.2, N285 &lt; 0.25), "High Risk", "Low Risk")</f>
        <v>Low Risk</v>
      </c>
      <c r="AB285" s="3" t="str">
        <f>IF(NOT(C285 &gt; 0), "No Discount", "Discount Applied")</f>
        <v>No Discount</v>
      </c>
      <c r="AC285" s="3" t="str">
        <f>IF(AND(V285 &gt; 100, OR(H285 = "Regular Air", H285 = "Express Air"), NOT(C285 &gt; 0)), "High Profit Non-Standard Shipping", "Other")</f>
        <v>Other</v>
      </c>
      <c r="AD285">
        <f>RANK(X285,$X$2:$X$1954,0)</f>
        <v>715</v>
      </c>
    </row>
    <row r="286" spans="1:30" ht="12.75" customHeight="1" x14ac:dyDescent="0.3">
      <c r="A286" s="3">
        <v>20811</v>
      </c>
      <c r="B286" s="3" t="s">
        <v>55</v>
      </c>
      <c r="C286" s="7">
        <v>0.05</v>
      </c>
      <c r="D286" s="4">
        <v>59.78</v>
      </c>
      <c r="E286" s="4">
        <v>10.29</v>
      </c>
      <c r="F286" s="3">
        <v>539</v>
      </c>
      <c r="G286" s="3" t="s">
        <v>639</v>
      </c>
      <c r="H286" s="3" t="s">
        <v>48</v>
      </c>
      <c r="I286" s="3" t="s">
        <v>39</v>
      </c>
      <c r="J286" s="3" t="s">
        <v>28</v>
      </c>
      <c r="K286" s="3" t="s">
        <v>108</v>
      </c>
      <c r="L286" s="3" t="s">
        <v>58</v>
      </c>
      <c r="M286" s="3" t="s">
        <v>640</v>
      </c>
      <c r="N286" s="3">
        <v>0.39</v>
      </c>
      <c r="O286" s="3" t="s">
        <v>32</v>
      </c>
      <c r="P286" s="3" t="s">
        <v>60</v>
      </c>
      <c r="Q286" s="3" t="s">
        <v>177</v>
      </c>
      <c r="R286" s="3" t="s">
        <v>539</v>
      </c>
      <c r="S286" s="3">
        <v>61801</v>
      </c>
      <c r="T286" s="2">
        <v>42138</v>
      </c>
      <c r="U286" s="2">
        <v>42139</v>
      </c>
      <c r="V286" s="4">
        <v>159.52970000000005</v>
      </c>
      <c r="W286" s="3">
        <v>7</v>
      </c>
      <c r="X286" s="4">
        <v>414.49</v>
      </c>
      <c r="Y286" s="3">
        <v>91174</v>
      </c>
      <c r="Z286" s="3" t="str">
        <f>IF(V286&gt;E2242, "High","Low")</f>
        <v>High</v>
      </c>
      <c r="AA286" s="3" t="str">
        <f>IF(OR(C286 &gt; 0.2, N286 &lt; 0.25), "High Risk", "Low Risk")</f>
        <v>Low Risk</v>
      </c>
      <c r="AB286" s="3" t="str">
        <f>IF(NOT(C286 &gt; 0), "No Discount", "Discount Applied")</f>
        <v>Discount Applied</v>
      </c>
      <c r="AC286" s="3" t="str">
        <f>IF(AND(V286 &gt; 100, OR(H286 = "Regular Air", H286 = "Express Air"), NOT(C286 &gt; 0)), "High Profit Non-Standard Shipping", "Other")</f>
        <v>Other</v>
      </c>
      <c r="AD286">
        <f>RANK(X286,$X$2:$X$1954,0)</f>
        <v>705</v>
      </c>
    </row>
    <row r="287" spans="1:30" ht="12.75" customHeight="1" x14ac:dyDescent="0.3">
      <c r="A287" s="3">
        <v>20812</v>
      </c>
      <c r="B287" s="3" t="s">
        <v>55</v>
      </c>
      <c r="C287" s="7">
        <v>0.08</v>
      </c>
      <c r="D287" s="4">
        <v>20.99</v>
      </c>
      <c r="E287" s="4">
        <v>1.25</v>
      </c>
      <c r="F287" s="3">
        <v>540</v>
      </c>
      <c r="G287" s="3" t="s">
        <v>641</v>
      </c>
      <c r="H287" s="3" t="s">
        <v>48</v>
      </c>
      <c r="I287" s="3" t="s">
        <v>39</v>
      </c>
      <c r="J287" s="3" t="s">
        <v>76</v>
      </c>
      <c r="K287" s="3" t="s">
        <v>77</v>
      </c>
      <c r="L287" s="3" t="s">
        <v>50</v>
      </c>
      <c r="M287" s="3" t="s">
        <v>642</v>
      </c>
      <c r="N287" s="3">
        <v>0.83</v>
      </c>
      <c r="O287" s="3" t="s">
        <v>32</v>
      </c>
      <c r="P287" s="3" t="s">
        <v>60</v>
      </c>
      <c r="Q287" s="3" t="s">
        <v>177</v>
      </c>
      <c r="R287" s="3" t="s">
        <v>643</v>
      </c>
      <c r="S287" s="3">
        <v>60061</v>
      </c>
      <c r="T287" s="2">
        <v>42138</v>
      </c>
      <c r="U287" s="2">
        <v>42140</v>
      </c>
      <c r="V287" s="4">
        <v>15.371400000000008</v>
      </c>
      <c r="W287" s="3">
        <v>28</v>
      </c>
      <c r="X287" s="4">
        <v>469.69</v>
      </c>
      <c r="Y287" s="3">
        <v>91174</v>
      </c>
      <c r="Z287" s="3" t="str">
        <f>IF(V287&gt;E2243, "High","Low")</f>
        <v>High</v>
      </c>
      <c r="AA287" s="3" t="str">
        <f>IF(OR(C287 &gt; 0.2, N287 &lt; 0.25), "High Risk", "Low Risk")</f>
        <v>Low Risk</v>
      </c>
      <c r="AB287" s="3" t="str">
        <f>IF(NOT(C287 &gt; 0), "No Discount", "Discount Applied")</f>
        <v>Discount Applied</v>
      </c>
      <c r="AC287" s="3" t="str">
        <f>IF(AND(V287 &gt; 100, OR(H287 = "Regular Air", H287 = "Express Air"), NOT(C287 &gt; 0)), "High Profit Non-Standard Shipping", "Other")</f>
        <v>Other</v>
      </c>
      <c r="AD287">
        <f>RANK(X287,$X$2:$X$1954,0)</f>
        <v>661</v>
      </c>
    </row>
    <row r="288" spans="1:30" ht="12.75" customHeight="1" x14ac:dyDescent="0.3">
      <c r="A288" s="3">
        <v>24783</v>
      </c>
      <c r="B288" s="3" t="s">
        <v>55</v>
      </c>
      <c r="C288" s="7">
        <v>0.05</v>
      </c>
      <c r="D288" s="4">
        <v>204.1</v>
      </c>
      <c r="E288" s="4">
        <v>13.99</v>
      </c>
      <c r="F288" s="3">
        <v>540</v>
      </c>
      <c r="G288" s="3" t="s">
        <v>641</v>
      </c>
      <c r="H288" s="3" t="s">
        <v>48</v>
      </c>
      <c r="I288" s="3" t="s">
        <v>39</v>
      </c>
      <c r="J288" s="3" t="s">
        <v>76</v>
      </c>
      <c r="K288" s="3" t="s">
        <v>84</v>
      </c>
      <c r="L288" s="3" t="s">
        <v>85</v>
      </c>
      <c r="M288" s="3" t="s">
        <v>644</v>
      </c>
      <c r="N288" s="3">
        <v>0.37</v>
      </c>
      <c r="O288" s="3" t="s">
        <v>32</v>
      </c>
      <c r="P288" s="3" t="s">
        <v>60</v>
      </c>
      <c r="Q288" s="3" t="s">
        <v>177</v>
      </c>
      <c r="R288" s="3" t="s">
        <v>643</v>
      </c>
      <c r="S288" s="3">
        <v>60061</v>
      </c>
      <c r="T288" s="2">
        <v>42147</v>
      </c>
      <c r="U288" s="2">
        <v>42149</v>
      </c>
      <c r="V288" s="4">
        <v>5924.1122999999998</v>
      </c>
      <c r="W288" s="3">
        <v>41</v>
      </c>
      <c r="X288" s="4">
        <v>8585.67</v>
      </c>
      <c r="Y288" s="3">
        <v>91175</v>
      </c>
      <c r="Z288" s="3" t="str">
        <f>IF(V288&gt;E2244, "High","Low")</f>
        <v>High</v>
      </c>
      <c r="AA288" s="3" t="str">
        <f>IF(OR(C288 &gt; 0.2, N288 &lt; 0.25), "High Risk", "Low Risk")</f>
        <v>Low Risk</v>
      </c>
      <c r="AB288" s="3" t="str">
        <f>IF(NOT(C288 &gt; 0), "No Discount", "Discount Applied")</f>
        <v>Discount Applied</v>
      </c>
      <c r="AC288" s="3" t="str">
        <f>IF(AND(V288 &gt; 100, OR(H288 = "Regular Air", H288 = "Express Air"), NOT(C288 &gt; 0)), "High Profit Non-Standard Shipping", "Other")</f>
        <v>Other</v>
      </c>
      <c r="AD288">
        <f>RANK(X288,$X$2:$X$1954,0)</f>
        <v>34</v>
      </c>
    </row>
    <row r="289" spans="1:30" ht="12.75" customHeight="1" x14ac:dyDescent="0.3">
      <c r="A289" s="3">
        <v>23401</v>
      </c>
      <c r="B289" s="3" t="s">
        <v>36</v>
      </c>
      <c r="C289" s="7">
        <v>0.03</v>
      </c>
      <c r="D289" s="4">
        <v>13.73</v>
      </c>
      <c r="E289" s="4">
        <v>6.85</v>
      </c>
      <c r="F289" s="3">
        <v>547</v>
      </c>
      <c r="G289" s="3" t="s">
        <v>645</v>
      </c>
      <c r="H289" s="3" t="s">
        <v>26</v>
      </c>
      <c r="I289" s="3" t="s">
        <v>39</v>
      </c>
      <c r="J289" s="3" t="s">
        <v>40</v>
      </c>
      <c r="K289" s="3" t="s">
        <v>49</v>
      </c>
      <c r="L289" s="3" t="s">
        <v>30</v>
      </c>
      <c r="M289" s="3" t="s">
        <v>646</v>
      </c>
      <c r="N289" s="3">
        <v>0.54</v>
      </c>
      <c r="O289" s="3" t="s">
        <v>32</v>
      </c>
      <c r="P289" s="3" t="s">
        <v>52</v>
      </c>
      <c r="Q289" s="3" t="s">
        <v>647</v>
      </c>
      <c r="R289" s="3" t="s">
        <v>648</v>
      </c>
      <c r="S289" s="3">
        <v>26501</v>
      </c>
      <c r="T289" s="2">
        <v>42169</v>
      </c>
      <c r="U289" s="2">
        <v>42170</v>
      </c>
      <c r="V289" s="4">
        <v>39.585299999999997</v>
      </c>
      <c r="W289" s="3">
        <v>4</v>
      </c>
      <c r="X289" s="4">
        <v>57.37</v>
      </c>
      <c r="Y289" s="3">
        <v>86250</v>
      </c>
      <c r="Z289" s="3" t="str">
        <f>IF(V289&gt;E2245, "High","Low")</f>
        <v>High</v>
      </c>
      <c r="AA289" s="3" t="str">
        <f>IF(OR(C289 &gt; 0.2, N289 &lt; 0.25), "High Risk", "Low Risk")</f>
        <v>Low Risk</v>
      </c>
      <c r="AB289" s="3" t="str">
        <f>IF(NOT(C289 &gt; 0), "No Discount", "Discount Applied")</f>
        <v>Discount Applied</v>
      </c>
      <c r="AC289" s="3" t="str">
        <f>IF(AND(V289 &gt; 100, OR(H289 = "Regular Air", H289 = "Express Air"), NOT(C289 &gt; 0)), "High Profit Non-Standard Shipping", "Other")</f>
        <v>Other</v>
      </c>
      <c r="AD289">
        <f>RANK(X289,$X$2:$X$1954,0)</f>
        <v>1476</v>
      </c>
    </row>
    <row r="290" spans="1:30" ht="12.75" customHeight="1" x14ac:dyDescent="0.3">
      <c r="A290" s="3">
        <v>25806</v>
      </c>
      <c r="B290" s="3" t="s">
        <v>36</v>
      </c>
      <c r="C290" s="7">
        <v>0.02</v>
      </c>
      <c r="D290" s="4">
        <v>7.1</v>
      </c>
      <c r="E290" s="4">
        <v>6.05</v>
      </c>
      <c r="F290" s="3">
        <v>549</v>
      </c>
      <c r="G290" s="3" t="s">
        <v>649</v>
      </c>
      <c r="H290" s="3" t="s">
        <v>48</v>
      </c>
      <c r="I290" s="3" t="s">
        <v>39</v>
      </c>
      <c r="J290" s="3" t="s">
        <v>28</v>
      </c>
      <c r="K290" s="3" t="s">
        <v>108</v>
      </c>
      <c r="L290" s="3" t="s">
        <v>58</v>
      </c>
      <c r="M290" s="3" t="s">
        <v>650</v>
      </c>
      <c r="N290" s="3">
        <v>0.39</v>
      </c>
      <c r="O290" s="3" t="s">
        <v>32</v>
      </c>
      <c r="P290" s="3" t="s">
        <v>33</v>
      </c>
      <c r="Q290" s="3" t="s">
        <v>365</v>
      </c>
      <c r="R290" s="3" t="s">
        <v>651</v>
      </c>
      <c r="S290" s="3">
        <v>88201</v>
      </c>
      <c r="T290" s="2">
        <v>42024</v>
      </c>
      <c r="U290" s="2">
        <v>42024</v>
      </c>
      <c r="V290" s="4">
        <v>-66.378</v>
      </c>
      <c r="W290" s="3">
        <v>9</v>
      </c>
      <c r="X290" s="4">
        <v>66.319999999999993</v>
      </c>
      <c r="Y290" s="3">
        <v>90908</v>
      </c>
      <c r="Z290" s="3" t="str">
        <f>IF(V290&gt;E2246, "High","Low")</f>
        <v>Low</v>
      </c>
      <c r="AA290" s="3" t="str">
        <f>IF(OR(C290 &gt; 0.2, N290 &lt; 0.25), "High Risk", "Low Risk")</f>
        <v>Low Risk</v>
      </c>
      <c r="AB290" s="3" t="str">
        <f>IF(NOT(C290 &gt; 0), "No Discount", "Discount Applied")</f>
        <v>Discount Applied</v>
      </c>
      <c r="AC290" s="3" t="str">
        <f>IF(AND(V290 &gt; 100, OR(H290 = "Regular Air", H290 = "Express Air"), NOT(C290 &gt; 0)), "High Profit Non-Standard Shipping", "Other")</f>
        <v>Other</v>
      </c>
      <c r="AD290">
        <f>RANK(X290,$X$2:$X$1954,0)</f>
        <v>1418</v>
      </c>
    </row>
    <row r="291" spans="1:30" ht="12.75" customHeight="1" x14ac:dyDescent="0.3">
      <c r="A291" s="3">
        <v>24132</v>
      </c>
      <c r="B291" s="3" t="s">
        <v>24</v>
      </c>
      <c r="C291" s="7">
        <v>0.05</v>
      </c>
      <c r="D291" s="4">
        <v>1.68</v>
      </c>
      <c r="E291" s="4">
        <v>1.57</v>
      </c>
      <c r="F291" s="3">
        <v>550</v>
      </c>
      <c r="G291" s="3" t="s">
        <v>652</v>
      </c>
      <c r="H291" s="3" t="s">
        <v>48</v>
      </c>
      <c r="I291" s="3" t="s">
        <v>39</v>
      </c>
      <c r="J291" s="3" t="s">
        <v>28</v>
      </c>
      <c r="K291" s="3" t="s">
        <v>29</v>
      </c>
      <c r="L291" s="3" t="s">
        <v>30</v>
      </c>
      <c r="M291" s="3" t="s">
        <v>95</v>
      </c>
      <c r="N291" s="3">
        <v>0.59</v>
      </c>
      <c r="O291" s="3" t="s">
        <v>32</v>
      </c>
      <c r="P291" s="3" t="s">
        <v>60</v>
      </c>
      <c r="Q291" s="3" t="s">
        <v>129</v>
      </c>
      <c r="R291" s="3" t="s">
        <v>653</v>
      </c>
      <c r="S291" s="3">
        <v>78155</v>
      </c>
      <c r="T291" s="2">
        <v>42034</v>
      </c>
      <c r="U291" s="2">
        <v>42035</v>
      </c>
      <c r="V291" s="4">
        <v>-33.340000000000003</v>
      </c>
      <c r="W291" s="3">
        <v>11</v>
      </c>
      <c r="X291" s="4">
        <v>18.75</v>
      </c>
      <c r="Y291" s="3">
        <v>90909</v>
      </c>
      <c r="Z291" s="3" t="str">
        <f>IF(V291&gt;E2247, "High","Low")</f>
        <v>Low</v>
      </c>
      <c r="AA291" s="3" t="str">
        <f>IF(OR(C291 &gt; 0.2, N291 &lt; 0.25), "High Risk", "Low Risk")</f>
        <v>Low Risk</v>
      </c>
      <c r="AB291" s="3" t="str">
        <f>IF(NOT(C291 &gt; 0), "No Discount", "Discount Applied")</f>
        <v>Discount Applied</v>
      </c>
      <c r="AC291" s="3" t="str">
        <f>IF(AND(V291 &gt; 100, OR(H291 = "Regular Air", H291 = "Express Air"), NOT(C291 &gt; 0)), "High Profit Non-Standard Shipping", "Other")</f>
        <v>Other</v>
      </c>
      <c r="AD291">
        <f>RANK(X291,$X$2:$X$1954,0)</f>
        <v>1828</v>
      </c>
    </row>
    <row r="292" spans="1:30" ht="12.75" customHeight="1" x14ac:dyDescent="0.3">
      <c r="A292" s="3">
        <v>24133</v>
      </c>
      <c r="B292" s="3" t="s">
        <v>24</v>
      </c>
      <c r="C292" s="7">
        <v>0.1</v>
      </c>
      <c r="D292" s="4">
        <v>218.75</v>
      </c>
      <c r="E292" s="4">
        <v>69.64</v>
      </c>
      <c r="F292" s="3">
        <v>550</v>
      </c>
      <c r="G292" s="3" t="s">
        <v>652</v>
      </c>
      <c r="H292" s="3" t="s">
        <v>38</v>
      </c>
      <c r="I292" s="3" t="s">
        <v>39</v>
      </c>
      <c r="J292" s="3" t="s">
        <v>40</v>
      </c>
      <c r="K292" s="3" t="s">
        <v>151</v>
      </c>
      <c r="L292" s="3" t="s">
        <v>120</v>
      </c>
      <c r="M292" s="3" t="s">
        <v>654</v>
      </c>
      <c r="N292" s="3">
        <v>0.77</v>
      </c>
      <c r="O292" s="3" t="s">
        <v>32</v>
      </c>
      <c r="P292" s="3" t="s">
        <v>60</v>
      </c>
      <c r="Q292" s="3" t="s">
        <v>129</v>
      </c>
      <c r="R292" s="3" t="s">
        <v>653</v>
      </c>
      <c r="S292" s="3">
        <v>78155</v>
      </c>
      <c r="T292" s="2">
        <v>42034</v>
      </c>
      <c r="U292" s="2">
        <v>42036</v>
      </c>
      <c r="V292" s="4">
        <v>-201.27599999999998</v>
      </c>
      <c r="W292" s="3">
        <v>1</v>
      </c>
      <c r="X292" s="4">
        <v>188.51</v>
      </c>
      <c r="Y292" s="3">
        <v>90909</v>
      </c>
      <c r="Z292" s="3" t="str">
        <f>IF(V292&gt;E2248, "High","Low")</f>
        <v>Low</v>
      </c>
      <c r="AA292" s="3" t="str">
        <f>IF(OR(C292 &gt; 0.2, N292 &lt; 0.25), "High Risk", "Low Risk")</f>
        <v>Low Risk</v>
      </c>
      <c r="AB292" s="3" t="str">
        <f>IF(NOT(C292 &gt; 0), "No Discount", "Discount Applied")</f>
        <v>Discount Applied</v>
      </c>
      <c r="AC292" s="3" t="str">
        <f>IF(AND(V292 &gt; 100, OR(H292 = "Regular Air", H292 = "Express Air"), NOT(C292 &gt; 0)), "High Profit Non-Standard Shipping", "Other")</f>
        <v>Other</v>
      </c>
      <c r="AD292">
        <f>RANK(X292,$X$2:$X$1954,0)</f>
        <v>1013</v>
      </c>
    </row>
    <row r="293" spans="1:30" ht="12.75" customHeight="1" x14ac:dyDescent="0.3">
      <c r="A293" s="3">
        <v>23209</v>
      </c>
      <c r="B293" s="3" t="s">
        <v>55</v>
      </c>
      <c r="C293" s="7">
        <v>0.06</v>
      </c>
      <c r="D293" s="4">
        <v>549.99</v>
      </c>
      <c r="E293" s="4">
        <v>49</v>
      </c>
      <c r="F293" s="3">
        <v>550</v>
      </c>
      <c r="G293" s="3" t="s">
        <v>652</v>
      </c>
      <c r="H293" s="3" t="s">
        <v>38</v>
      </c>
      <c r="I293" s="3" t="s">
        <v>39</v>
      </c>
      <c r="J293" s="3" t="s">
        <v>76</v>
      </c>
      <c r="K293" s="3" t="s">
        <v>586</v>
      </c>
      <c r="L293" s="3" t="s">
        <v>42</v>
      </c>
      <c r="M293" s="3" t="s">
        <v>655</v>
      </c>
      <c r="N293" s="3">
        <v>0.35</v>
      </c>
      <c r="O293" s="3" t="s">
        <v>32</v>
      </c>
      <c r="P293" s="3" t="s">
        <v>60</v>
      </c>
      <c r="Q293" s="3" t="s">
        <v>129</v>
      </c>
      <c r="R293" s="3" t="s">
        <v>653</v>
      </c>
      <c r="S293" s="3">
        <v>78155</v>
      </c>
      <c r="T293" s="2">
        <v>42167</v>
      </c>
      <c r="U293" s="2">
        <v>42168</v>
      </c>
      <c r="V293" s="4">
        <v>4637.4071999999996</v>
      </c>
      <c r="W293" s="3">
        <v>13</v>
      </c>
      <c r="X293" s="4">
        <v>6720.88</v>
      </c>
      <c r="Y293" s="3">
        <v>90910</v>
      </c>
      <c r="Z293" s="3" t="str">
        <f>IF(V293&gt;E2249, "High","Low")</f>
        <v>High</v>
      </c>
      <c r="AA293" s="3" t="str">
        <f>IF(OR(C293 &gt; 0.2, N293 &lt; 0.25), "High Risk", "Low Risk")</f>
        <v>Low Risk</v>
      </c>
      <c r="AB293" s="3" t="str">
        <f>IF(NOT(C293 &gt; 0), "No Discount", "Discount Applied")</f>
        <v>Discount Applied</v>
      </c>
      <c r="AC293" s="3" t="str">
        <f>IF(AND(V293 &gt; 100, OR(H293 = "Regular Air", H293 = "Express Air"), NOT(C293 &gt; 0)), "High Profit Non-Standard Shipping", "Other")</f>
        <v>Other</v>
      </c>
      <c r="AD293">
        <f>RANK(X293,$X$2:$X$1954,0)</f>
        <v>57</v>
      </c>
    </row>
    <row r="294" spans="1:30" ht="12.75" customHeight="1" x14ac:dyDescent="0.3">
      <c r="A294" s="3">
        <v>23210</v>
      </c>
      <c r="B294" s="3" t="s">
        <v>55</v>
      </c>
      <c r="C294" s="7">
        <v>0.08</v>
      </c>
      <c r="D294" s="4">
        <v>115.99</v>
      </c>
      <c r="E294" s="4">
        <v>5.99</v>
      </c>
      <c r="F294" s="3">
        <v>550</v>
      </c>
      <c r="G294" s="3" t="s">
        <v>652</v>
      </c>
      <c r="H294" s="3" t="s">
        <v>26</v>
      </c>
      <c r="I294" s="3" t="s">
        <v>39</v>
      </c>
      <c r="J294" s="3" t="s">
        <v>76</v>
      </c>
      <c r="K294" s="3" t="s">
        <v>77</v>
      </c>
      <c r="L294" s="3" t="s">
        <v>58</v>
      </c>
      <c r="M294" s="3" t="s">
        <v>656</v>
      </c>
      <c r="N294" s="3">
        <v>0.56999999999999995</v>
      </c>
      <c r="O294" s="3" t="s">
        <v>32</v>
      </c>
      <c r="P294" s="3" t="s">
        <v>60</v>
      </c>
      <c r="Q294" s="3" t="s">
        <v>129</v>
      </c>
      <c r="R294" s="3" t="s">
        <v>653</v>
      </c>
      <c r="S294" s="3">
        <v>78155</v>
      </c>
      <c r="T294" s="2">
        <v>42167</v>
      </c>
      <c r="U294" s="2">
        <v>42168</v>
      </c>
      <c r="V294" s="4">
        <v>-239.54149999999998</v>
      </c>
      <c r="W294" s="3">
        <v>1</v>
      </c>
      <c r="X294" s="4">
        <v>102.21</v>
      </c>
      <c r="Y294" s="3">
        <v>90910</v>
      </c>
      <c r="Z294" s="3" t="str">
        <f>IF(V294&gt;E2250, "High","Low")</f>
        <v>Low</v>
      </c>
      <c r="AA294" s="3" t="str">
        <f>IF(OR(C294 &gt; 0.2, N294 &lt; 0.25), "High Risk", "Low Risk")</f>
        <v>Low Risk</v>
      </c>
      <c r="AB294" s="3" t="str">
        <f>IF(NOT(C294 &gt; 0), "No Discount", "Discount Applied")</f>
        <v>Discount Applied</v>
      </c>
      <c r="AC294" s="3" t="str">
        <f>IF(AND(V294 &gt; 100, OR(H294 = "Regular Air", H294 = "Express Air"), NOT(C294 &gt; 0)), "High Profit Non-Standard Shipping", "Other")</f>
        <v>Other</v>
      </c>
      <c r="AD294">
        <f>RANK(X294,$X$2:$X$1954,0)</f>
        <v>1225</v>
      </c>
    </row>
    <row r="295" spans="1:30" ht="12.75" customHeight="1" x14ac:dyDescent="0.3">
      <c r="A295" s="3">
        <v>24134</v>
      </c>
      <c r="B295" s="3" t="s">
        <v>24</v>
      </c>
      <c r="C295" s="7">
        <v>0</v>
      </c>
      <c r="D295" s="4">
        <v>15.04</v>
      </c>
      <c r="E295" s="4">
        <v>1.97</v>
      </c>
      <c r="F295" s="3">
        <v>551</v>
      </c>
      <c r="G295" s="3" t="s">
        <v>657</v>
      </c>
      <c r="H295" s="3" t="s">
        <v>48</v>
      </c>
      <c r="I295" s="3" t="s">
        <v>39</v>
      </c>
      <c r="J295" s="3" t="s">
        <v>28</v>
      </c>
      <c r="K295" s="3" t="s">
        <v>92</v>
      </c>
      <c r="L295" s="3" t="s">
        <v>30</v>
      </c>
      <c r="M295" s="3" t="s">
        <v>658</v>
      </c>
      <c r="N295" s="3">
        <v>0.39</v>
      </c>
      <c r="O295" s="3" t="s">
        <v>32</v>
      </c>
      <c r="P295" s="3" t="s">
        <v>60</v>
      </c>
      <c r="Q295" s="3" t="s">
        <v>129</v>
      </c>
      <c r="R295" s="3" t="s">
        <v>659</v>
      </c>
      <c r="S295" s="3">
        <v>75090</v>
      </c>
      <c r="T295" s="2">
        <v>42034</v>
      </c>
      <c r="U295" s="2">
        <v>42036</v>
      </c>
      <c r="V295" s="4">
        <v>21.514199999999999</v>
      </c>
      <c r="W295" s="3">
        <v>2</v>
      </c>
      <c r="X295" s="4">
        <v>31.18</v>
      </c>
      <c r="Y295" s="3">
        <v>90909</v>
      </c>
      <c r="Z295" s="3" t="str">
        <f>IF(V295&gt;E2251, "High","Low")</f>
        <v>High</v>
      </c>
      <c r="AA295" s="3" t="str">
        <f>IF(OR(C295 &gt; 0.2, N295 &lt; 0.25), "High Risk", "Low Risk")</f>
        <v>Low Risk</v>
      </c>
      <c r="AB295" s="3" t="str">
        <f>IF(NOT(C295 &gt; 0), "No Discount", "Discount Applied")</f>
        <v>No Discount</v>
      </c>
      <c r="AC295" s="3" t="str">
        <f>IF(AND(V295 &gt; 100, OR(H295 = "Regular Air", H295 = "Express Air"), NOT(C295 &gt; 0)), "High Profit Non-Standard Shipping", "Other")</f>
        <v>Other</v>
      </c>
      <c r="AD295">
        <f>RANK(X295,$X$2:$X$1954,0)</f>
        <v>1706</v>
      </c>
    </row>
    <row r="296" spans="1:30" ht="12.75" customHeight="1" x14ac:dyDescent="0.3">
      <c r="A296" s="3">
        <v>2368</v>
      </c>
      <c r="B296" s="3" t="s">
        <v>55</v>
      </c>
      <c r="C296" s="7">
        <v>0</v>
      </c>
      <c r="D296" s="4">
        <v>6.88</v>
      </c>
      <c r="E296" s="4">
        <v>2</v>
      </c>
      <c r="F296" s="3">
        <v>553</v>
      </c>
      <c r="G296" s="3" t="s">
        <v>660</v>
      </c>
      <c r="H296" s="3" t="s">
        <v>26</v>
      </c>
      <c r="I296" s="3" t="s">
        <v>39</v>
      </c>
      <c r="J296" s="3" t="s">
        <v>28</v>
      </c>
      <c r="K296" s="3" t="s">
        <v>92</v>
      </c>
      <c r="L296" s="3" t="s">
        <v>30</v>
      </c>
      <c r="M296" s="3" t="s">
        <v>661</v>
      </c>
      <c r="N296" s="3">
        <v>0.39</v>
      </c>
      <c r="O296" s="3" t="s">
        <v>32</v>
      </c>
      <c r="P296" s="3" t="s">
        <v>33</v>
      </c>
      <c r="Q296" s="3" t="s">
        <v>44</v>
      </c>
      <c r="R296" s="3" t="s">
        <v>662</v>
      </c>
      <c r="S296" s="3">
        <v>90008</v>
      </c>
      <c r="T296" s="2">
        <v>42032</v>
      </c>
      <c r="U296" s="2">
        <v>42033</v>
      </c>
      <c r="V296" s="4">
        <v>34.068000000000005</v>
      </c>
      <c r="W296" s="3">
        <v>36</v>
      </c>
      <c r="X296" s="4">
        <v>267.52999999999997</v>
      </c>
      <c r="Y296" s="3">
        <v>17155</v>
      </c>
      <c r="Z296" s="3" t="str">
        <f>IF(V296&gt;E2252, "High","Low")</f>
        <v>High</v>
      </c>
      <c r="AA296" s="3" t="str">
        <f>IF(OR(C296 &gt; 0.2, N296 &lt; 0.25), "High Risk", "Low Risk")</f>
        <v>Low Risk</v>
      </c>
      <c r="AB296" s="3" t="str">
        <f>IF(NOT(C296 &gt; 0), "No Discount", "Discount Applied")</f>
        <v>No Discount</v>
      </c>
      <c r="AC296" s="3" t="str">
        <f>IF(AND(V296 &gt; 100, OR(H296 = "Regular Air", H296 = "Express Air"), NOT(C296 &gt; 0)), "High Profit Non-Standard Shipping", "Other")</f>
        <v>Other</v>
      </c>
      <c r="AD296">
        <f>RANK(X296,$X$2:$X$1954,0)</f>
        <v>869</v>
      </c>
    </row>
    <row r="297" spans="1:30" ht="12.75" customHeight="1" x14ac:dyDescent="0.3">
      <c r="A297" s="3">
        <v>349</v>
      </c>
      <c r="B297" s="3" t="s">
        <v>36</v>
      </c>
      <c r="C297" s="7">
        <v>7.0000000000000007E-2</v>
      </c>
      <c r="D297" s="4">
        <v>2036.48</v>
      </c>
      <c r="E297" s="4">
        <v>14.7</v>
      </c>
      <c r="F297" s="3">
        <v>553</v>
      </c>
      <c r="G297" s="3" t="s">
        <v>660</v>
      </c>
      <c r="H297" s="3" t="s">
        <v>38</v>
      </c>
      <c r="I297" s="3" t="s">
        <v>39</v>
      </c>
      <c r="J297" s="3" t="s">
        <v>76</v>
      </c>
      <c r="K297" s="3" t="s">
        <v>84</v>
      </c>
      <c r="L297" s="3" t="s">
        <v>42</v>
      </c>
      <c r="M297" s="3" t="s">
        <v>632</v>
      </c>
      <c r="N297" s="3">
        <v>0.55000000000000004</v>
      </c>
      <c r="O297" s="3" t="s">
        <v>32</v>
      </c>
      <c r="P297" s="3" t="s">
        <v>33</v>
      </c>
      <c r="Q297" s="3" t="s">
        <v>44</v>
      </c>
      <c r="R297" s="3" t="s">
        <v>662</v>
      </c>
      <c r="S297" s="3">
        <v>90008</v>
      </c>
      <c r="T297" s="2">
        <v>42056</v>
      </c>
      <c r="U297" s="2">
        <v>42056</v>
      </c>
      <c r="V297" s="4">
        <v>4073.25</v>
      </c>
      <c r="W297" s="3">
        <v>25</v>
      </c>
      <c r="X297" s="4">
        <v>43046.2</v>
      </c>
      <c r="Y297" s="3">
        <v>2433</v>
      </c>
      <c r="Z297" s="3" t="str">
        <f>IF(V297&gt;E2253, "High","Low")</f>
        <v>High</v>
      </c>
      <c r="AA297" s="3" t="str">
        <f>IF(OR(C297 &gt; 0.2, N297 &lt; 0.25), "High Risk", "Low Risk")</f>
        <v>Low Risk</v>
      </c>
      <c r="AB297" s="3" t="str">
        <f>IF(NOT(C297 &gt; 0), "No Discount", "Discount Applied")</f>
        <v>Discount Applied</v>
      </c>
      <c r="AC297" s="3" t="str">
        <f>IF(AND(V297 &gt; 100, OR(H297 = "Regular Air", H297 = "Express Air"), NOT(C297 &gt; 0)), "High Profit Non-Standard Shipping", "Other")</f>
        <v>Other</v>
      </c>
      <c r="AD297">
        <f>RANK(X297,$X$2:$X$1954,0)</f>
        <v>2</v>
      </c>
    </row>
    <row r="298" spans="1:30" ht="12.75" customHeight="1" x14ac:dyDescent="0.3">
      <c r="A298" s="3">
        <v>1115</v>
      </c>
      <c r="B298" s="3" t="s">
        <v>105</v>
      </c>
      <c r="C298" s="7">
        <v>0.01</v>
      </c>
      <c r="D298" s="4">
        <v>4.9800000000000004</v>
      </c>
      <c r="E298" s="4">
        <v>7.44</v>
      </c>
      <c r="F298" s="3">
        <v>553</v>
      </c>
      <c r="G298" s="3" t="s">
        <v>660</v>
      </c>
      <c r="H298" s="3" t="s">
        <v>48</v>
      </c>
      <c r="I298" s="3" t="s">
        <v>39</v>
      </c>
      <c r="J298" s="3" t="s">
        <v>28</v>
      </c>
      <c r="K298" s="3" t="s">
        <v>92</v>
      </c>
      <c r="L298" s="3" t="s">
        <v>58</v>
      </c>
      <c r="M298" s="3" t="s">
        <v>383</v>
      </c>
      <c r="N298" s="3">
        <v>0.36</v>
      </c>
      <c r="O298" s="3" t="s">
        <v>32</v>
      </c>
      <c r="P298" s="3" t="s">
        <v>33</v>
      </c>
      <c r="Q298" s="3" t="s">
        <v>44</v>
      </c>
      <c r="R298" s="3" t="s">
        <v>662</v>
      </c>
      <c r="S298" s="3">
        <v>90008</v>
      </c>
      <c r="T298" s="2">
        <v>42109</v>
      </c>
      <c r="U298" s="2">
        <v>42118</v>
      </c>
      <c r="V298" s="4">
        <v>-179.59199999999998</v>
      </c>
      <c r="W298" s="3">
        <v>63</v>
      </c>
      <c r="X298" s="4">
        <v>330.21</v>
      </c>
      <c r="Y298" s="3">
        <v>8165</v>
      </c>
      <c r="Z298" s="3" t="str">
        <f>IF(V298&gt;E2254, "High","Low")</f>
        <v>Low</v>
      </c>
      <c r="AA298" s="3" t="str">
        <f>IF(OR(C298 &gt; 0.2, N298 &lt; 0.25), "High Risk", "Low Risk")</f>
        <v>Low Risk</v>
      </c>
      <c r="AB298" s="3" t="str">
        <f>IF(NOT(C298 &gt; 0), "No Discount", "Discount Applied")</f>
        <v>Discount Applied</v>
      </c>
      <c r="AC298" s="3" t="str">
        <f>IF(AND(V298 &gt; 100, OR(H298 = "Regular Air", H298 = "Express Air"), NOT(C298 &gt; 0)), "High Profit Non-Standard Shipping", "Other")</f>
        <v>Other</v>
      </c>
      <c r="AD298">
        <f>RANK(X298,$X$2:$X$1954,0)</f>
        <v>790</v>
      </c>
    </row>
    <row r="299" spans="1:30" ht="12.75" customHeight="1" x14ac:dyDescent="0.3">
      <c r="A299" s="3">
        <v>64</v>
      </c>
      <c r="B299" s="3" t="s">
        <v>55</v>
      </c>
      <c r="C299" s="7">
        <v>0.08</v>
      </c>
      <c r="D299" s="4">
        <v>124.49</v>
      </c>
      <c r="E299" s="4">
        <v>51.94</v>
      </c>
      <c r="F299" s="3">
        <v>553</v>
      </c>
      <c r="G299" s="3" t="s">
        <v>660</v>
      </c>
      <c r="H299" s="3" t="s">
        <v>38</v>
      </c>
      <c r="I299" s="3" t="s">
        <v>39</v>
      </c>
      <c r="J299" s="3" t="s">
        <v>40</v>
      </c>
      <c r="K299" s="3" t="s">
        <v>151</v>
      </c>
      <c r="L299" s="3" t="s">
        <v>120</v>
      </c>
      <c r="M299" s="3" t="s">
        <v>461</v>
      </c>
      <c r="N299" s="3">
        <v>0.63</v>
      </c>
      <c r="O299" s="3" t="s">
        <v>32</v>
      </c>
      <c r="P299" s="3" t="s">
        <v>33</v>
      </c>
      <c r="Q299" s="3" t="s">
        <v>44</v>
      </c>
      <c r="R299" s="3" t="s">
        <v>662</v>
      </c>
      <c r="S299" s="3">
        <v>90008</v>
      </c>
      <c r="T299" s="2">
        <v>42173</v>
      </c>
      <c r="U299" s="2">
        <v>42174</v>
      </c>
      <c r="V299" s="4">
        <v>-500.38</v>
      </c>
      <c r="W299" s="3">
        <v>56</v>
      </c>
      <c r="X299" s="4">
        <v>6831.37</v>
      </c>
      <c r="Y299" s="3">
        <v>359</v>
      </c>
      <c r="Z299" s="3" t="str">
        <f>IF(V299&gt;E2255, "High","Low")</f>
        <v>Low</v>
      </c>
      <c r="AA299" s="3" t="str">
        <f>IF(OR(C299 &gt; 0.2, N299 &lt; 0.25), "High Risk", "Low Risk")</f>
        <v>Low Risk</v>
      </c>
      <c r="AB299" s="3" t="str">
        <f>IF(NOT(C299 &gt; 0), "No Discount", "Discount Applied")</f>
        <v>Discount Applied</v>
      </c>
      <c r="AC299" s="3" t="str">
        <f>IF(AND(V299 &gt; 100, OR(H299 = "Regular Air", H299 = "Express Air"), NOT(C299 &gt; 0)), "High Profit Non-Standard Shipping", "Other")</f>
        <v>Other</v>
      </c>
      <c r="AD299">
        <f>RANK(X299,$X$2:$X$1954,0)</f>
        <v>56</v>
      </c>
    </row>
    <row r="300" spans="1:30" ht="12.75" customHeight="1" x14ac:dyDescent="0.3">
      <c r="A300" s="3">
        <v>18349</v>
      </c>
      <c r="B300" s="3" t="s">
        <v>36</v>
      </c>
      <c r="C300" s="7">
        <v>7.0000000000000007E-2</v>
      </c>
      <c r="D300" s="4">
        <v>2036.48</v>
      </c>
      <c r="E300" s="4">
        <v>14.7</v>
      </c>
      <c r="F300" s="3">
        <v>555</v>
      </c>
      <c r="G300" s="3" t="s">
        <v>663</v>
      </c>
      <c r="H300" s="3" t="s">
        <v>38</v>
      </c>
      <c r="I300" s="3" t="s">
        <v>39</v>
      </c>
      <c r="J300" s="3" t="s">
        <v>76</v>
      </c>
      <c r="K300" s="3" t="s">
        <v>84</v>
      </c>
      <c r="L300" s="3" t="s">
        <v>42</v>
      </c>
      <c r="M300" s="3" t="s">
        <v>632</v>
      </c>
      <c r="N300" s="3">
        <v>0.55000000000000004</v>
      </c>
      <c r="O300" s="3" t="s">
        <v>32</v>
      </c>
      <c r="P300" s="3" t="s">
        <v>33</v>
      </c>
      <c r="Q300" s="3" t="s">
        <v>211</v>
      </c>
      <c r="R300" s="3" t="s">
        <v>664</v>
      </c>
      <c r="S300" s="3">
        <v>84062</v>
      </c>
      <c r="T300" s="2">
        <v>42056</v>
      </c>
      <c r="U300" s="2">
        <v>42056</v>
      </c>
      <c r="V300" s="4">
        <v>6028.41</v>
      </c>
      <c r="W300" s="3">
        <v>6</v>
      </c>
      <c r="X300" s="4">
        <v>10331.09</v>
      </c>
      <c r="Y300" s="3">
        <v>86190</v>
      </c>
      <c r="Z300" s="3" t="str">
        <f>IF(V300&gt;E2256, "High","Low")</f>
        <v>High</v>
      </c>
      <c r="AA300" s="3" t="str">
        <f>IF(OR(C300 &gt; 0.2, N300 &lt; 0.25), "High Risk", "Low Risk")</f>
        <v>Low Risk</v>
      </c>
      <c r="AB300" s="3" t="str">
        <f>IF(NOT(C300 &gt; 0), "No Discount", "Discount Applied")</f>
        <v>Discount Applied</v>
      </c>
      <c r="AC300" s="3" t="str">
        <f>IF(AND(V300 &gt; 100, OR(H300 = "Regular Air", H300 = "Express Air"), NOT(C300 &gt; 0)), "High Profit Non-Standard Shipping", "Other")</f>
        <v>Other</v>
      </c>
      <c r="AD300">
        <f>RANK(X300,$X$2:$X$1954,0)</f>
        <v>18</v>
      </c>
    </row>
    <row r="301" spans="1:30" ht="12.75" customHeight="1" x14ac:dyDescent="0.3">
      <c r="A301" s="3">
        <v>19115</v>
      </c>
      <c r="B301" s="3" t="s">
        <v>105</v>
      </c>
      <c r="C301" s="7">
        <v>0.01</v>
      </c>
      <c r="D301" s="4">
        <v>4.9800000000000004</v>
      </c>
      <c r="E301" s="4">
        <v>7.44</v>
      </c>
      <c r="F301" s="3">
        <v>555</v>
      </c>
      <c r="G301" s="3" t="s">
        <v>663</v>
      </c>
      <c r="H301" s="3" t="s">
        <v>48</v>
      </c>
      <c r="I301" s="3" t="s">
        <v>39</v>
      </c>
      <c r="J301" s="3" t="s">
        <v>28</v>
      </c>
      <c r="K301" s="3" t="s">
        <v>92</v>
      </c>
      <c r="L301" s="3" t="s">
        <v>58</v>
      </c>
      <c r="M301" s="3" t="s">
        <v>383</v>
      </c>
      <c r="N301" s="3">
        <v>0.36</v>
      </c>
      <c r="O301" s="3" t="s">
        <v>32</v>
      </c>
      <c r="P301" s="3" t="s">
        <v>33</v>
      </c>
      <c r="Q301" s="3" t="s">
        <v>211</v>
      </c>
      <c r="R301" s="3" t="s">
        <v>664</v>
      </c>
      <c r="S301" s="3">
        <v>84062</v>
      </c>
      <c r="T301" s="2">
        <v>42109</v>
      </c>
      <c r="U301" s="2">
        <v>42118</v>
      </c>
      <c r="V301" s="4">
        <v>-161.6328</v>
      </c>
      <c r="W301" s="3">
        <v>16</v>
      </c>
      <c r="X301" s="4">
        <v>83.86</v>
      </c>
      <c r="Y301" s="3">
        <v>86191</v>
      </c>
      <c r="Z301" s="3" t="str">
        <f>IF(V301&gt;E2257, "High","Low")</f>
        <v>Low</v>
      </c>
      <c r="AA301" s="3" t="str">
        <f>IF(OR(C301 &gt; 0.2, N301 &lt; 0.25), "High Risk", "Low Risk")</f>
        <v>Low Risk</v>
      </c>
      <c r="AB301" s="3" t="str">
        <f>IF(NOT(C301 &gt; 0), "No Discount", "Discount Applied")</f>
        <v>Discount Applied</v>
      </c>
      <c r="AC301" s="3" t="str">
        <f>IF(AND(V301 &gt; 100, OR(H301 = "Regular Air", H301 = "Express Air"), NOT(C301 &gt; 0)), "High Profit Non-Standard Shipping", "Other")</f>
        <v>Other</v>
      </c>
      <c r="AD301">
        <f>RANK(X301,$X$2:$X$1954,0)</f>
        <v>1320</v>
      </c>
    </row>
    <row r="302" spans="1:30" ht="12.75" customHeight="1" x14ac:dyDescent="0.3">
      <c r="A302" s="3">
        <v>18064</v>
      </c>
      <c r="B302" s="3" t="s">
        <v>55</v>
      </c>
      <c r="C302" s="7">
        <v>0.08</v>
      </c>
      <c r="D302" s="4">
        <v>124.49</v>
      </c>
      <c r="E302" s="4">
        <v>51.94</v>
      </c>
      <c r="F302" s="3">
        <v>555</v>
      </c>
      <c r="G302" s="3" t="s">
        <v>663</v>
      </c>
      <c r="H302" s="3" t="s">
        <v>38</v>
      </c>
      <c r="I302" s="3" t="s">
        <v>39</v>
      </c>
      <c r="J302" s="3" t="s">
        <v>40</v>
      </c>
      <c r="K302" s="3" t="s">
        <v>151</v>
      </c>
      <c r="L302" s="3" t="s">
        <v>120</v>
      </c>
      <c r="M302" s="3" t="s">
        <v>461</v>
      </c>
      <c r="N302" s="3">
        <v>0.63</v>
      </c>
      <c r="O302" s="3" t="s">
        <v>32</v>
      </c>
      <c r="P302" s="3" t="s">
        <v>33</v>
      </c>
      <c r="Q302" s="3" t="s">
        <v>211</v>
      </c>
      <c r="R302" s="3" t="s">
        <v>664</v>
      </c>
      <c r="S302" s="3">
        <v>84062</v>
      </c>
      <c r="T302" s="2">
        <v>42173</v>
      </c>
      <c r="U302" s="2">
        <v>42174</v>
      </c>
      <c r="V302" s="4">
        <v>-250.19</v>
      </c>
      <c r="W302" s="3">
        <v>14</v>
      </c>
      <c r="X302" s="4">
        <v>1707.84</v>
      </c>
      <c r="Y302" s="3">
        <v>86192</v>
      </c>
      <c r="Z302" s="3" t="str">
        <f>IF(V302&gt;E2258, "High","Low")</f>
        <v>Low</v>
      </c>
      <c r="AA302" s="3" t="str">
        <f>IF(OR(C302 &gt; 0.2, N302 &lt; 0.25), "High Risk", "Low Risk")</f>
        <v>Low Risk</v>
      </c>
      <c r="AB302" s="3" t="str">
        <f>IF(NOT(C302 &gt; 0), "No Discount", "Discount Applied")</f>
        <v>Discount Applied</v>
      </c>
      <c r="AC302" s="3" t="str">
        <f>IF(AND(V302 &gt; 100, OR(H302 = "Regular Air", H302 = "Express Air"), NOT(C302 &gt; 0)), "High Profit Non-Standard Shipping", "Other")</f>
        <v>Other</v>
      </c>
      <c r="AD302">
        <f>RANK(X302,$X$2:$X$1954,0)</f>
        <v>290</v>
      </c>
    </row>
    <row r="303" spans="1:30" ht="12.75" customHeight="1" x14ac:dyDescent="0.3">
      <c r="A303" s="3">
        <v>20368</v>
      </c>
      <c r="B303" s="3" t="s">
        <v>55</v>
      </c>
      <c r="C303" s="7">
        <v>0</v>
      </c>
      <c r="D303" s="4">
        <v>6.88</v>
      </c>
      <c r="E303" s="4">
        <v>2</v>
      </c>
      <c r="F303" s="3">
        <v>556</v>
      </c>
      <c r="G303" s="3" t="s">
        <v>665</v>
      </c>
      <c r="H303" s="3" t="s">
        <v>26</v>
      </c>
      <c r="I303" s="3" t="s">
        <v>39</v>
      </c>
      <c r="J303" s="3" t="s">
        <v>28</v>
      </c>
      <c r="K303" s="3" t="s">
        <v>92</v>
      </c>
      <c r="L303" s="3" t="s">
        <v>30</v>
      </c>
      <c r="M303" s="3" t="s">
        <v>661</v>
      </c>
      <c r="N303" s="3">
        <v>0.39</v>
      </c>
      <c r="O303" s="3" t="s">
        <v>32</v>
      </c>
      <c r="P303" s="3" t="s">
        <v>33</v>
      </c>
      <c r="Q303" s="3" t="s">
        <v>211</v>
      </c>
      <c r="R303" s="3" t="s">
        <v>666</v>
      </c>
      <c r="S303" s="3">
        <v>84604</v>
      </c>
      <c r="T303" s="2">
        <v>42032</v>
      </c>
      <c r="U303" s="2">
        <v>42033</v>
      </c>
      <c r="V303" s="4">
        <v>46.147199999999991</v>
      </c>
      <c r="W303" s="3">
        <v>9</v>
      </c>
      <c r="X303" s="4">
        <v>66.88</v>
      </c>
      <c r="Y303" s="3">
        <v>86189</v>
      </c>
      <c r="Z303" s="3" t="str">
        <f>IF(V303&gt;E2259, "High","Low")</f>
        <v>High</v>
      </c>
      <c r="AA303" s="3" t="str">
        <f>IF(OR(C303 &gt; 0.2, N303 &lt; 0.25), "High Risk", "Low Risk")</f>
        <v>Low Risk</v>
      </c>
      <c r="AB303" s="3" t="str">
        <f>IF(NOT(C303 &gt; 0), "No Discount", "Discount Applied")</f>
        <v>No Discount</v>
      </c>
      <c r="AC303" s="3" t="str">
        <f>IF(AND(V303 &gt; 100, OR(H303 = "Regular Air", H303 = "Express Air"), NOT(C303 &gt; 0)), "High Profit Non-Standard Shipping", "Other")</f>
        <v>Other</v>
      </c>
      <c r="AD303">
        <f>RANK(X303,$X$2:$X$1954,0)</f>
        <v>1410</v>
      </c>
    </row>
    <row r="304" spans="1:30" ht="12.75" customHeight="1" x14ac:dyDescent="0.3">
      <c r="A304" s="3">
        <v>20369</v>
      </c>
      <c r="B304" s="3" t="s">
        <v>55</v>
      </c>
      <c r="C304" s="7">
        <v>0.03</v>
      </c>
      <c r="D304" s="4">
        <v>32.479999999999997</v>
      </c>
      <c r="E304" s="4">
        <v>35</v>
      </c>
      <c r="F304" s="3">
        <v>556</v>
      </c>
      <c r="G304" s="3" t="s">
        <v>665</v>
      </c>
      <c r="H304" s="3" t="s">
        <v>26</v>
      </c>
      <c r="I304" s="3" t="s">
        <v>39</v>
      </c>
      <c r="J304" s="3" t="s">
        <v>28</v>
      </c>
      <c r="K304" s="3" t="s">
        <v>140</v>
      </c>
      <c r="L304" s="3" t="s">
        <v>235</v>
      </c>
      <c r="M304" s="3" t="s">
        <v>667</v>
      </c>
      <c r="N304" s="3">
        <v>0.81</v>
      </c>
      <c r="O304" s="3" t="s">
        <v>32</v>
      </c>
      <c r="P304" s="3" t="s">
        <v>33</v>
      </c>
      <c r="Q304" s="3" t="s">
        <v>211</v>
      </c>
      <c r="R304" s="3" t="s">
        <v>666</v>
      </c>
      <c r="S304" s="3">
        <v>84604</v>
      </c>
      <c r="T304" s="2">
        <v>42032</v>
      </c>
      <c r="U304" s="2">
        <v>42032</v>
      </c>
      <c r="V304" s="4">
        <v>-1116.3348000000001</v>
      </c>
      <c r="W304" s="3">
        <v>8</v>
      </c>
      <c r="X304" s="4">
        <v>274.91000000000003</v>
      </c>
      <c r="Y304" s="3">
        <v>86189</v>
      </c>
      <c r="Z304" s="3" t="str">
        <f>IF(V304&gt;E2260, "High","Low")</f>
        <v>Low</v>
      </c>
      <c r="AA304" s="3" t="str">
        <f>IF(OR(C304 &gt; 0.2, N304 &lt; 0.25), "High Risk", "Low Risk")</f>
        <v>Low Risk</v>
      </c>
      <c r="AB304" s="3" t="str">
        <f>IF(NOT(C304 &gt; 0), "No Discount", "Discount Applied")</f>
        <v>Discount Applied</v>
      </c>
      <c r="AC304" s="3" t="str">
        <f>IF(AND(V304 &gt; 100, OR(H304 = "Regular Air", H304 = "Express Air"), NOT(C304 &gt; 0)), "High Profit Non-Standard Shipping", "Other")</f>
        <v>Other</v>
      </c>
      <c r="AD304">
        <f>RANK(X304,$X$2:$X$1954,0)</f>
        <v>857</v>
      </c>
    </row>
    <row r="305" spans="1:30" ht="12.75" customHeight="1" x14ac:dyDescent="0.3">
      <c r="A305" s="3">
        <v>21966</v>
      </c>
      <c r="B305" s="3" t="s">
        <v>46</v>
      </c>
      <c r="C305" s="7">
        <v>0.02</v>
      </c>
      <c r="D305" s="4">
        <v>280.98</v>
      </c>
      <c r="E305" s="4">
        <v>57</v>
      </c>
      <c r="F305" s="3">
        <v>568</v>
      </c>
      <c r="G305" s="3" t="s">
        <v>668</v>
      </c>
      <c r="H305" s="3" t="s">
        <v>38</v>
      </c>
      <c r="I305" s="3" t="s">
        <v>39</v>
      </c>
      <c r="J305" s="3" t="s">
        <v>40</v>
      </c>
      <c r="K305" s="3" t="s">
        <v>41</v>
      </c>
      <c r="L305" s="3" t="s">
        <v>42</v>
      </c>
      <c r="M305" s="3" t="s">
        <v>669</v>
      </c>
      <c r="N305" s="3">
        <v>0.78</v>
      </c>
      <c r="O305" s="3" t="s">
        <v>32</v>
      </c>
      <c r="P305" s="3" t="s">
        <v>135</v>
      </c>
      <c r="Q305" s="3" t="s">
        <v>670</v>
      </c>
      <c r="R305" s="3" t="s">
        <v>442</v>
      </c>
      <c r="S305" s="3">
        <v>39701</v>
      </c>
      <c r="T305" s="2">
        <v>42067</v>
      </c>
      <c r="U305" s="2">
        <v>42068</v>
      </c>
      <c r="V305" s="4">
        <v>1141.7939999999999</v>
      </c>
      <c r="W305" s="3">
        <v>4</v>
      </c>
      <c r="X305" s="4">
        <v>1128.74</v>
      </c>
      <c r="Y305" s="3">
        <v>88879</v>
      </c>
      <c r="Z305" s="3" t="str">
        <f>IF(V305&gt;E2261, "High","Low")</f>
        <v>High</v>
      </c>
      <c r="AA305" s="3" t="str">
        <f>IF(OR(C305 &gt; 0.2, N305 &lt; 0.25), "High Risk", "Low Risk")</f>
        <v>Low Risk</v>
      </c>
      <c r="AB305" s="3" t="str">
        <f>IF(NOT(C305 &gt; 0), "No Discount", "Discount Applied")</f>
        <v>Discount Applied</v>
      </c>
      <c r="AC305" s="3" t="str">
        <f>IF(AND(V305 &gt; 100, OR(H305 = "Regular Air", H305 = "Express Air"), NOT(C305 &gt; 0)), "High Profit Non-Standard Shipping", "Other")</f>
        <v>Other</v>
      </c>
      <c r="AD305">
        <f>RANK(X305,$X$2:$X$1954,0)</f>
        <v>392</v>
      </c>
    </row>
    <row r="306" spans="1:30" ht="12.75" customHeight="1" x14ac:dyDescent="0.3">
      <c r="A306" s="3">
        <v>22667</v>
      </c>
      <c r="B306" s="3" t="s">
        <v>36</v>
      </c>
      <c r="C306" s="7">
        <v>0.09</v>
      </c>
      <c r="D306" s="4">
        <v>70.97</v>
      </c>
      <c r="E306" s="4">
        <v>3.5</v>
      </c>
      <c r="F306" s="3">
        <v>568</v>
      </c>
      <c r="G306" s="3" t="s">
        <v>668</v>
      </c>
      <c r="H306" s="3" t="s">
        <v>48</v>
      </c>
      <c r="I306" s="3" t="s">
        <v>39</v>
      </c>
      <c r="J306" s="3" t="s">
        <v>28</v>
      </c>
      <c r="K306" s="3" t="s">
        <v>256</v>
      </c>
      <c r="L306" s="3" t="s">
        <v>58</v>
      </c>
      <c r="M306" s="3" t="s">
        <v>671</v>
      </c>
      <c r="N306" s="3">
        <v>0.59</v>
      </c>
      <c r="O306" s="3" t="s">
        <v>32</v>
      </c>
      <c r="P306" s="3" t="s">
        <v>135</v>
      </c>
      <c r="Q306" s="3" t="s">
        <v>670</v>
      </c>
      <c r="R306" s="3" t="s">
        <v>442</v>
      </c>
      <c r="S306" s="3">
        <v>39701</v>
      </c>
      <c r="T306" s="2">
        <v>42109</v>
      </c>
      <c r="U306" s="2">
        <v>42109</v>
      </c>
      <c r="V306" s="4">
        <v>-99.568000000000012</v>
      </c>
      <c r="W306" s="3">
        <v>12</v>
      </c>
      <c r="X306" s="4">
        <v>805.99</v>
      </c>
      <c r="Y306" s="3">
        <v>88880</v>
      </c>
      <c r="Z306" s="3" t="str">
        <f>IF(V306&gt;E2262, "High","Low")</f>
        <v>Low</v>
      </c>
      <c r="AA306" s="3" t="str">
        <f>IF(OR(C306 &gt; 0.2, N306 &lt; 0.25), "High Risk", "Low Risk")</f>
        <v>Low Risk</v>
      </c>
      <c r="AB306" s="3" t="str">
        <f>IF(NOT(C306 &gt; 0), "No Discount", "Discount Applied")</f>
        <v>Discount Applied</v>
      </c>
      <c r="AC306" s="3" t="str">
        <f>IF(AND(V306 &gt; 100, OR(H306 = "Regular Air", H306 = "Express Air"), NOT(C306 &gt; 0)), "High Profit Non-Standard Shipping", "Other")</f>
        <v>Other</v>
      </c>
      <c r="AD306">
        <f>RANK(X306,$X$2:$X$1954,0)</f>
        <v>488</v>
      </c>
    </row>
    <row r="307" spans="1:30" ht="12.75" customHeight="1" x14ac:dyDescent="0.3">
      <c r="A307" s="3">
        <v>22736</v>
      </c>
      <c r="B307" s="3" t="s">
        <v>55</v>
      </c>
      <c r="C307" s="7">
        <v>0.08</v>
      </c>
      <c r="D307" s="4">
        <v>67.28</v>
      </c>
      <c r="E307" s="4">
        <v>19.989999999999998</v>
      </c>
      <c r="F307" s="3">
        <v>568</v>
      </c>
      <c r="G307" s="3" t="s">
        <v>668</v>
      </c>
      <c r="H307" s="3" t="s">
        <v>26</v>
      </c>
      <c r="I307" s="3" t="s">
        <v>39</v>
      </c>
      <c r="J307" s="3" t="s">
        <v>28</v>
      </c>
      <c r="K307" s="3" t="s">
        <v>108</v>
      </c>
      <c r="L307" s="3" t="s">
        <v>58</v>
      </c>
      <c r="M307" s="3" t="s">
        <v>672</v>
      </c>
      <c r="N307" s="3">
        <v>0.4</v>
      </c>
      <c r="O307" s="3" t="s">
        <v>32</v>
      </c>
      <c r="P307" s="3" t="s">
        <v>135</v>
      </c>
      <c r="Q307" s="3" t="s">
        <v>670</v>
      </c>
      <c r="R307" s="3" t="s">
        <v>442</v>
      </c>
      <c r="S307" s="3">
        <v>39701</v>
      </c>
      <c r="T307" s="2">
        <v>42095</v>
      </c>
      <c r="U307" s="2">
        <v>42097</v>
      </c>
      <c r="V307" s="4">
        <v>224.85059999999999</v>
      </c>
      <c r="W307" s="3">
        <v>16</v>
      </c>
      <c r="X307" s="4">
        <v>1066.54</v>
      </c>
      <c r="Y307" s="3">
        <v>88882</v>
      </c>
      <c r="Z307" s="3" t="str">
        <f>IF(V307&gt;E2263, "High","Low")</f>
        <v>High</v>
      </c>
      <c r="AA307" s="3" t="str">
        <f>IF(OR(C307 &gt; 0.2, N307 &lt; 0.25), "High Risk", "Low Risk")</f>
        <v>Low Risk</v>
      </c>
      <c r="AB307" s="3" t="str">
        <f>IF(NOT(C307 &gt; 0), "No Discount", "Discount Applied")</f>
        <v>Discount Applied</v>
      </c>
      <c r="AC307" s="3" t="str">
        <f>IF(AND(V307 &gt; 100, OR(H307 = "Regular Air", H307 = "Express Air"), NOT(C307 &gt; 0)), "High Profit Non-Standard Shipping", "Other")</f>
        <v>Other</v>
      </c>
      <c r="AD307">
        <f>RANK(X307,$X$2:$X$1954,0)</f>
        <v>402</v>
      </c>
    </row>
    <row r="308" spans="1:30" ht="12.75" customHeight="1" x14ac:dyDescent="0.3">
      <c r="A308" s="3">
        <v>26038</v>
      </c>
      <c r="B308" s="3" t="s">
        <v>105</v>
      </c>
      <c r="C308" s="7">
        <v>0.06</v>
      </c>
      <c r="D308" s="4">
        <v>7.99</v>
      </c>
      <c r="E308" s="4">
        <v>5.03</v>
      </c>
      <c r="F308" s="3">
        <v>570</v>
      </c>
      <c r="G308" s="3" t="s">
        <v>673</v>
      </c>
      <c r="H308" s="3" t="s">
        <v>48</v>
      </c>
      <c r="I308" s="3" t="s">
        <v>39</v>
      </c>
      <c r="J308" s="3" t="s">
        <v>76</v>
      </c>
      <c r="K308" s="3" t="s">
        <v>77</v>
      </c>
      <c r="L308" s="3" t="s">
        <v>85</v>
      </c>
      <c r="M308" s="3" t="s">
        <v>429</v>
      </c>
      <c r="N308" s="3">
        <v>0.6</v>
      </c>
      <c r="O308" s="3" t="s">
        <v>32</v>
      </c>
      <c r="P308" s="3" t="s">
        <v>33</v>
      </c>
      <c r="Q308" s="3" t="s">
        <v>532</v>
      </c>
      <c r="R308" s="3" t="s">
        <v>674</v>
      </c>
      <c r="S308" s="3">
        <v>89015</v>
      </c>
      <c r="T308" s="2">
        <v>42017</v>
      </c>
      <c r="U308" s="2">
        <v>42017</v>
      </c>
      <c r="V308" s="4">
        <v>-122.13300000000001</v>
      </c>
      <c r="W308" s="3">
        <v>10</v>
      </c>
      <c r="X308" s="4">
        <v>65.739999999999995</v>
      </c>
      <c r="Y308" s="3">
        <v>88881</v>
      </c>
      <c r="Z308" s="3" t="str">
        <f>IF(V308&gt;E2264, "High","Low")</f>
        <v>Low</v>
      </c>
      <c r="AA308" s="3" t="str">
        <f>IF(OR(C308 &gt; 0.2, N308 &lt; 0.25), "High Risk", "Low Risk")</f>
        <v>Low Risk</v>
      </c>
      <c r="AB308" s="3" t="str">
        <f>IF(NOT(C308 &gt; 0), "No Discount", "Discount Applied")</f>
        <v>Discount Applied</v>
      </c>
      <c r="AC308" s="3" t="str">
        <f>IF(AND(V308 &gt; 100, OR(H308 = "Regular Air", H308 = "Express Air"), NOT(C308 &gt; 0)), "High Profit Non-Standard Shipping", "Other")</f>
        <v>Other</v>
      </c>
      <c r="AD308">
        <f>RANK(X308,$X$2:$X$1954,0)</f>
        <v>1423</v>
      </c>
    </row>
    <row r="309" spans="1:30" ht="12.75" customHeight="1" x14ac:dyDescent="0.3">
      <c r="A309" s="3">
        <v>23719</v>
      </c>
      <c r="B309" s="3" t="s">
        <v>46</v>
      </c>
      <c r="C309" s="7">
        <v>0.05</v>
      </c>
      <c r="D309" s="4">
        <v>4.13</v>
      </c>
      <c r="E309" s="4">
        <v>5.04</v>
      </c>
      <c r="F309" s="3">
        <v>573</v>
      </c>
      <c r="G309" s="3" t="s">
        <v>675</v>
      </c>
      <c r="H309" s="3" t="s">
        <v>48</v>
      </c>
      <c r="I309" s="3" t="s">
        <v>39</v>
      </c>
      <c r="J309" s="3" t="s">
        <v>28</v>
      </c>
      <c r="K309" s="3" t="s">
        <v>108</v>
      </c>
      <c r="L309" s="3" t="s">
        <v>58</v>
      </c>
      <c r="M309" s="3" t="s">
        <v>676</v>
      </c>
      <c r="N309" s="3">
        <v>0.38</v>
      </c>
      <c r="O309" s="3" t="s">
        <v>32</v>
      </c>
      <c r="P309" s="3" t="s">
        <v>60</v>
      </c>
      <c r="Q309" s="3" t="s">
        <v>177</v>
      </c>
      <c r="R309" s="3" t="s">
        <v>677</v>
      </c>
      <c r="S309" s="3">
        <v>61554</v>
      </c>
      <c r="T309" s="2">
        <v>42076</v>
      </c>
      <c r="U309" s="2">
        <v>42077</v>
      </c>
      <c r="V309" s="4">
        <v>-12.1555</v>
      </c>
      <c r="W309" s="3">
        <v>1</v>
      </c>
      <c r="X309" s="4">
        <v>5.84</v>
      </c>
      <c r="Y309" s="3">
        <v>86555</v>
      </c>
      <c r="Z309" s="3" t="str">
        <f>IF(V309&gt;E2265, "High","Low")</f>
        <v>Low</v>
      </c>
      <c r="AA309" s="3" t="str">
        <f>IF(OR(C309 &gt; 0.2, N309 &lt; 0.25), "High Risk", "Low Risk")</f>
        <v>Low Risk</v>
      </c>
      <c r="AB309" s="3" t="str">
        <f>IF(NOT(C309 &gt; 0), "No Discount", "Discount Applied")</f>
        <v>Discount Applied</v>
      </c>
      <c r="AC309" s="3" t="str">
        <f>IF(AND(V309 &gt; 100, OR(H309 = "Regular Air", H309 = "Express Air"), NOT(C309 &gt; 0)), "High Profit Non-Standard Shipping", "Other")</f>
        <v>Other</v>
      </c>
      <c r="AD309">
        <f>RANK(X309,$X$2:$X$1954,0)</f>
        <v>1934</v>
      </c>
    </row>
    <row r="310" spans="1:30" ht="12.75" customHeight="1" x14ac:dyDescent="0.3">
      <c r="A310" s="3">
        <v>21992</v>
      </c>
      <c r="B310" s="3" t="s">
        <v>24</v>
      </c>
      <c r="C310" s="7">
        <v>0.08</v>
      </c>
      <c r="D310" s="4">
        <v>415.88</v>
      </c>
      <c r="E310" s="4">
        <v>11.37</v>
      </c>
      <c r="F310" s="3">
        <v>573</v>
      </c>
      <c r="G310" s="3" t="s">
        <v>675</v>
      </c>
      <c r="H310" s="3" t="s">
        <v>48</v>
      </c>
      <c r="I310" s="3" t="s">
        <v>39</v>
      </c>
      <c r="J310" s="3" t="s">
        <v>28</v>
      </c>
      <c r="K310" s="3" t="s">
        <v>140</v>
      </c>
      <c r="L310" s="3" t="s">
        <v>58</v>
      </c>
      <c r="M310" s="3" t="s">
        <v>487</v>
      </c>
      <c r="N310" s="3">
        <v>0.56999999999999995</v>
      </c>
      <c r="O310" s="3" t="s">
        <v>32</v>
      </c>
      <c r="P310" s="3" t="s">
        <v>60</v>
      </c>
      <c r="Q310" s="3" t="s">
        <v>177</v>
      </c>
      <c r="R310" s="3" t="s">
        <v>677</v>
      </c>
      <c r="S310" s="3">
        <v>61554</v>
      </c>
      <c r="T310" s="2">
        <v>42061</v>
      </c>
      <c r="U310" s="2">
        <v>42062</v>
      </c>
      <c r="V310" s="4">
        <v>-269.08440000000002</v>
      </c>
      <c r="W310" s="3">
        <v>1</v>
      </c>
      <c r="X310" s="4">
        <v>405.57</v>
      </c>
      <c r="Y310" s="3">
        <v>86556</v>
      </c>
      <c r="Z310" s="3" t="str">
        <f>IF(V310&gt;E2266, "High","Low")</f>
        <v>Low</v>
      </c>
      <c r="AA310" s="3" t="str">
        <f>IF(OR(C310 &gt; 0.2, N310 &lt; 0.25), "High Risk", "Low Risk")</f>
        <v>Low Risk</v>
      </c>
      <c r="AB310" s="3" t="str">
        <f>IF(NOT(C310 &gt; 0), "No Discount", "Discount Applied")</f>
        <v>Discount Applied</v>
      </c>
      <c r="AC310" s="3" t="str">
        <f>IF(AND(V310 &gt; 100, OR(H310 = "Regular Air", H310 = "Express Air"), NOT(C310 &gt; 0)), "High Profit Non-Standard Shipping", "Other")</f>
        <v>Other</v>
      </c>
      <c r="AD310">
        <f>RANK(X310,$X$2:$X$1954,0)</f>
        <v>713</v>
      </c>
    </row>
    <row r="311" spans="1:30" ht="12.75" customHeight="1" x14ac:dyDescent="0.3">
      <c r="A311" s="3">
        <v>21325</v>
      </c>
      <c r="B311" s="3" t="s">
        <v>105</v>
      </c>
      <c r="C311" s="7">
        <v>0.06</v>
      </c>
      <c r="D311" s="4">
        <v>4.4800000000000004</v>
      </c>
      <c r="E311" s="4">
        <v>49</v>
      </c>
      <c r="F311" s="3">
        <v>576</v>
      </c>
      <c r="G311" s="3" t="s">
        <v>678</v>
      </c>
      <c r="H311" s="3" t="s">
        <v>48</v>
      </c>
      <c r="I311" s="3" t="s">
        <v>39</v>
      </c>
      <c r="J311" s="3" t="s">
        <v>28</v>
      </c>
      <c r="K311" s="3" t="s">
        <v>256</v>
      </c>
      <c r="L311" s="3" t="s">
        <v>235</v>
      </c>
      <c r="M311" s="3" t="s">
        <v>679</v>
      </c>
      <c r="N311" s="3">
        <v>0.6</v>
      </c>
      <c r="O311" s="3" t="s">
        <v>32</v>
      </c>
      <c r="P311" s="3" t="s">
        <v>33</v>
      </c>
      <c r="Q311" s="3" t="s">
        <v>44</v>
      </c>
      <c r="R311" s="3" t="s">
        <v>680</v>
      </c>
      <c r="S311" s="3">
        <v>91767</v>
      </c>
      <c r="T311" s="2">
        <v>42017</v>
      </c>
      <c r="U311" s="2">
        <v>42021</v>
      </c>
      <c r="V311" s="4">
        <v>-566</v>
      </c>
      <c r="W311" s="3">
        <v>4</v>
      </c>
      <c r="X311" s="4">
        <v>32.6</v>
      </c>
      <c r="Y311" s="3">
        <v>88645</v>
      </c>
      <c r="Z311" s="3" t="str">
        <f>IF(V311&gt;E2267, "High","Low")</f>
        <v>Low</v>
      </c>
      <c r="AA311" s="3" t="str">
        <f>IF(OR(C311 &gt; 0.2, N311 &lt; 0.25), "High Risk", "Low Risk")</f>
        <v>Low Risk</v>
      </c>
      <c r="AB311" s="3" t="str">
        <f>IF(NOT(C311 &gt; 0), "No Discount", "Discount Applied")</f>
        <v>Discount Applied</v>
      </c>
      <c r="AC311" s="3" t="str">
        <f>IF(AND(V311 &gt; 100, OR(H311 = "Regular Air", H311 = "Express Air"), NOT(C311 &gt; 0)), "High Profit Non-Standard Shipping", "Other")</f>
        <v>Other</v>
      </c>
      <c r="AD311">
        <f>RANK(X311,$X$2:$X$1954,0)</f>
        <v>1689</v>
      </c>
    </row>
    <row r="312" spans="1:30" ht="12.75" customHeight="1" x14ac:dyDescent="0.3">
      <c r="A312" s="3">
        <v>18664</v>
      </c>
      <c r="B312" s="3" t="s">
        <v>55</v>
      </c>
      <c r="C312" s="7">
        <v>0.03</v>
      </c>
      <c r="D312" s="4">
        <v>162.93</v>
      </c>
      <c r="E312" s="4">
        <v>19.989999999999998</v>
      </c>
      <c r="F312" s="3">
        <v>578</v>
      </c>
      <c r="G312" s="3" t="s">
        <v>681</v>
      </c>
      <c r="H312" s="3" t="s">
        <v>48</v>
      </c>
      <c r="I312" s="3" t="s">
        <v>39</v>
      </c>
      <c r="J312" s="3" t="s">
        <v>28</v>
      </c>
      <c r="K312" s="3" t="s">
        <v>68</v>
      </c>
      <c r="L312" s="3" t="s">
        <v>58</v>
      </c>
      <c r="M312" s="3" t="s">
        <v>682</v>
      </c>
      <c r="N312" s="3">
        <v>0.39</v>
      </c>
      <c r="O312" s="3" t="s">
        <v>32</v>
      </c>
      <c r="P312" s="3" t="s">
        <v>52</v>
      </c>
      <c r="Q312" s="3" t="s">
        <v>227</v>
      </c>
      <c r="R312" s="3" t="s">
        <v>683</v>
      </c>
      <c r="S312" s="3">
        <v>6770</v>
      </c>
      <c r="T312" s="2">
        <v>42137</v>
      </c>
      <c r="U312" s="2">
        <v>42138</v>
      </c>
      <c r="V312" s="4">
        <v>293.14</v>
      </c>
      <c r="W312" s="3">
        <v>3</v>
      </c>
      <c r="X312" s="4">
        <v>515.88</v>
      </c>
      <c r="Y312" s="3">
        <v>88644</v>
      </c>
      <c r="Z312" s="3" t="str">
        <f>IF(V312&gt;E2268, "High","Low")</f>
        <v>High</v>
      </c>
      <c r="AA312" s="3" t="str">
        <f>IF(OR(C312 &gt; 0.2, N312 &lt; 0.25), "High Risk", "Low Risk")</f>
        <v>Low Risk</v>
      </c>
      <c r="AB312" s="3" t="str">
        <f>IF(NOT(C312 &gt; 0), "No Discount", "Discount Applied")</f>
        <v>Discount Applied</v>
      </c>
      <c r="AC312" s="3" t="str">
        <f>IF(AND(V312 &gt; 100, OR(H312 = "Regular Air", H312 = "Express Air"), NOT(C312 &gt; 0)), "High Profit Non-Standard Shipping", "Other")</f>
        <v>Other</v>
      </c>
      <c r="AD312">
        <f>RANK(X312,$X$2:$X$1954,0)</f>
        <v>632</v>
      </c>
    </row>
    <row r="313" spans="1:30" ht="12.75" customHeight="1" x14ac:dyDescent="0.3">
      <c r="A313" s="3">
        <v>18665</v>
      </c>
      <c r="B313" s="3" t="s">
        <v>55</v>
      </c>
      <c r="C313" s="7">
        <v>0.01</v>
      </c>
      <c r="D313" s="4">
        <v>11.58</v>
      </c>
      <c r="E313" s="4">
        <v>5.72</v>
      </c>
      <c r="F313" s="3">
        <v>579</v>
      </c>
      <c r="G313" s="3" t="s">
        <v>684</v>
      </c>
      <c r="H313" s="3" t="s">
        <v>48</v>
      </c>
      <c r="I313" s="3" t="s">
        <v>39</v>
      </c>
      <c r="J313" s="3" t="s">
        <v>28</v>
      </c>
      <c r="K313" s="3" t="s">
        <v>68</v>
      </c>
      <c r="L313" s="3" t="s">
        <v>58</v>
      </c>
      <c r="M313" s="3" t="s">
        <v>685</v>
      </c>
      <c r="N313" s="3">
        <v>0.35</v>
      </c>
      <c r="O313" s="3" t="s">
        <v>32</v>
      </c>
      <c r="P313" s="3" t="s">
        <v>52</v>
      </c>
      <c r="Q313" s="3" t="s">
        <v>227</v>
      </c>
      <c r="R313" s="3" t="s">
        <v>686</v>
      </c>
      <c r="S313" s="3">
        <v>6478</v>
      </c>
      <c r="T313" s="2">
        <v>42137</v>
      </c>
      <c r="U313" s="2">
        <v>42139</v>
      </c>
      <c r="V313" s="4">
        <v>-6.61</v>
      </c>
      <c r="W313" s="3">
        <v>2</v>
      </c>
      <c r="X313" s="4">
        <v>25.06</v>
      </c>
      <c r="Y313" s="3">
        <v>88644</v>
      </c>
      <c r="Z313" s="3" t="str">
        <f>IF(V313&gt;E2269, "High","Low")</f>
        <v>Low</v>
      </c>
      <c r="AA313" s="3" t="str">
        <f>IF(OR(C313 &gt; 0.2, N313 &lt; 0.25), "High Risk", "Low Risk")</f>
        <v>Low Risk</v>
      </c>
      <c r="AB313" s="3" t="str">
        <f>IF(NOT(C313 &gt; 0), "No Discount", "Discount Applied")</f>
        <v>Discount Applied</v>
      </c>
      <c r="AC313" s="3" t="str">
        <f>IF(AND(V313 &gt; 100, OR(H313 = "Regular Air", H313 = "Express Air"), NOT(C313 &gt; 0)), "High Profit Non-Standard Shipping", "Other")</f>
        <v>Other</v>
      </c>
      <c r="AD313">
        <f>RANK(X313,$X$2:$X$1954,0)</f>
        <v>1772</v>
      </c>
    </row>
    <row r="314" spans="1:30" ht="12.75" customHeight="1" x14ac:dyDescent="0.3">
      <c r="A314" s="3">
        <v>18662</v>
      </c>
      <c r="B314" s="3" t="s">
        <v>55</v>
      </c>
      <c r="C314" s="7">
        <v>0.01</v>
      </c>
      <c r="D314" s="4">
        <v>55.99</v>
      </c>
      <c r="E314" s="4">
        <v>5</v>
      </c>
      <c r="F314" s="3">
        <v>580</v>
      </c>
      <c r="G314" s="3" t="s">
        <v>687</v>
      </c>
      <c r="H314" s="3" t="s">
        <v>48</v>
      </c>
      <c r="I314" s="3" t="s">
        <v>39</v>
      </c>
      <c r="J314" s="3" t="s">
        <v>76</v>
      </c>
      <c r="K314" s="3" t="s">
        <v>77</v>
      </c>
      <c r="L314" s="3" t="s">
        <v>50</v>
      </c>
      <c r="M314" s="3" t="s">
        <v>688</v>
      </c>
      <c r="N314" s="3">
        <v>0.8</v>
      </c>
      <c r="O314" s="3" t="s">
        <v>32</v>
      </c>
      <c r="P314" s="3" t="s">
        <v>52</v>
      </c>
      <c r="Q314" s="3" t="s">
        <v>187</v>
      </c>
      <c r="R314" s="3" t="s">
        <v>510</v>
      </c>
      <c r="S314" s="3">
        <v>4210</v>
      </c>
      <c r="T314" s="2">
        <v>42137</v>
      </c>
      <c r="U314" s="2">
        <v>42138</v>
      </c>
      <c r="V314" s="4">
        <v>-57.541000000000004</v>
      </c>
      <c r="W314" s="3">
        <v>12</v>
      </c>
      <c r="X314" s="4">
        <v>578.24</v>
      </c>
      <c r="Y314" s="3">
        <v>88644</v>
      </c>
      <c r="Z314" s="3" t="str">
        <f>IF(V314&gt;E2270, "High","Low")</f>
        <v>Low</v>
      </c>
      <c r="AA314" s="3" t="str">
        <f>IF(OR(C314 &gt; 0.2, N314 &lt; 0.25), "High Risk", "Low Risk")</f>
        <v>Low Risk</v>
      </c>
      <c r="AB314" s="3" t="str">
        <f>IF(NOT(C314 &gt; 0), "No Discount", "Discount Applied")</f>
        <v>Discount Applied</v>
      </c>
      <c r="AC314" s="3" t="str">
        <f>IF(AND(V314 &gt; 100, OR(H314 = "Regular Air", H314 = "Express Air"), NOT(C314 &gt; 0)), "High Profit Non-Standard Shipping", "Other")</f>
        <v>Other</v>
      </c>
      <c r="AD314">
        <f>RANK(X314,$X$2:$X$1954,0)</f>
        <v>597</v>
      </c>
    </row>
    <row r="315" spans="1:30" ht="12.75" customHeight="1" x14ac:dyDescent="0.3">
      <c r="A315" s="3">
        <v>24180</v>
      </c>
      <c r="B315" s="3" t="s">
        <v>36</v>
      </c>
      <c r="C315" s="7">
        <v>0.04</v>
      </c>
      <c r="D315" s="4">
        <v>15.51</v>
      </c>
      <c r="E315" s="4">
        <v>17.78</v>
      </c>
      <c r="F315" s="3">
        <v>584</v>
      </c>
      <c r="G315" s="3" t="s">
        <v>689</v>
      </c>
      <c r="H315" s="3" t="s">
        <v>48</v>
      </c>
      <c r="I315" s="3" t="s">
        <v>39</v>
      </c>
      <c r="J315" s="3" t="s">
        <v>28</v>
      </c>
      <c r="K315" s="3" t="s">
        <v>140</v>
      </c>
      <c r="L315" s="3" t="s">
        <v>58</v>
      </c>
      <c r="M315" s="3" t="s">
        <v>690</v>
      </c>
      <c r="N315" s="3">
        <v>0.59</v>
      </c>
      <c r="O315" s="3" t="s">
        <v>32</v>
      </c>
      <c r="P315" s="3" t="s">
        <v>52</v>
      </c>
      <c r="Q315" s="3" t="s">
        <v>192</v>
      </c>
      <c r="R315" s="3" t="s">
        <v>691</v>
      </c>
      <c r="S315" s="3">
        <v>1801</v>
      </c>
      <c r="T315" s="2">
        <v>42025</v>
      </c>
      <c r="U315" s="2">
        <v>42027</v>
      </c>
      <c r="V315" s="4">
        <v>-266.22000000000003</v>
      </c>
      <c r="W315" s="3">
        <v>7</v>
      </c>
      <c r="X315" s="4">
        <v>116.93</v>
      </c>
      <c r="Y315" s="3">
        <v>88646</v>
      </c>
      <c r="Z315" s="3" t="str">
        <f>IF(V315&gt;E2271, "High","Low")</f>
        <v>Low</v>
      </c>
      <c r="AA315" s="3" t="str">
        <f>IF(OR(C315 &gt; 0.2, N315 &lt; 0.25), "High Risk", "Low Risk")</f>
        <v>Low Risk</v>
      </c>
      <c r="AB315" s="3" t="str">
        <f>IF(NOT(C315 &gt; 0), "No Discount", "Discount Applied")</f>
        <v>Discount Applied</v>
      </c>
      <c r="AC315" s="3" t="str">
        <f>IF(AND(V315 &gt; 100, OR(H315 = "Regular Air", H315 = "Express Air"), NOT(C315 &gt; 0)), "High Profit Non-Standard Shipping", "Other")</f>
        <v>Other</v>
      </c>
      <c r="AD315">
        <f>RANK(X315,$X$2:$X$1954,0)</f>
        <v>1179</v>
      </c>
    </row>
    <row r="316" spans="1:30" ht="12.75" customHeight="1" x14ac:dyDescent="0.3">
      <c r="A316" s="3">
        <v>18663</v>
      </c>
      <c r="B316" s="3" t="s">
        <v>55</v>
      </c>
      <c r="C316" s="7">
        <v>0.06</v>
      </c>
      <c r="D316" s="4">
        <v>13.9</v>
      </c>
      <c r="E316" s="4">
        <v>7.59</v>
      </c>
      <c r="F316" s="3">
        <v>585</v>
      </c>
      <c r="G316" s="3" t="s">
        <v>692</v>
      </c>
      <c r="H316" s="3" t="s">
        <v>48</v>
      </c>
      <c r="I316" s="3" t="s">
        <v>39</v>
      </c>
      <c r="J316" s="3" t="s">
        <v>28</v>
      </c>
      <c r="K316" s="3" t="s">
        <v>173</v>
      </c>
      <c r="L316" s="3" t="s">
        <v>50</v>
      </c>
      <c r="M316" s="3" t="s">
        <v>693</v>
      </c>
      <c r="N316" s="3">
        <v>0.56000000000000005</v>
      </c>
      <c r="O316" s="3" t="s">
        <v>32</v>
      </c>
      <c r="P316" s="3" t="s">
        <v>52</v>
      </c>
      <c r="Q316" s="3" t="s">
        <v>196</v>
      </c>
      <c r="R316" s="3" t="s">
        <v>694</v>
      </c>
      <c r="S316" s="3">
        <v>3301</v>
      </c>
      <c r="T316" s="2">
        <v>42137</v>
      </c>
      <c r="U316" s="2">
        <v>42138</v>
      </c>
      <c r="V316" s="4">
        <v>-67.59</v>
      </c>
      <c r="W316" s="3">
        <v>12</v>
      </c>
      <c r="X316" s="4">
        <v>170.45</v>
      </c>
      <c r="Y316" s="3">
        <v>88644</v>
      </c>
      <c r="Z316" s="3" t="str">
        <f>IF(V316&gt;E2272, "High","Low")</f>
        <v>Low</v>
      </c>
      <c r="AA316" s="3" t="str">
        <f>IF(OR(C316 &gt; 0.2, N316 &lt; 0.25), "High Risk", "Low Risk")</f>
        <v>Low Risk</v>
      </c>
      <c r="AB316" s="3" t="str">
        <f>IF(NOT(C316 &gt; 0), "No Discount", "Discount Applied")</f>
        <v>Discount Applied</v>
      </c>
      <c r="AC316" s="3" t="str">
        <f>IF(AND(V316 &gt; 100, OR(H316 = "Regular Air", H316 = "Express Air"), NOT(C316 &gt; 0)), "High Profit Non-Standard Shipping", "Other")</f>
        <v>Other</v>
      </c>
      <c r="AD316">
        <f>RANK(X316,$X$2:$X$1954,0)</f>
        <v>1039</v>
      </c>
    </row>
    <row r="317" spans="1:30" ht="12.75" customHeight="1" x14ac:dyDescent="0.3">
      <c r="A317" s="3">
        <v>19781</v>
      </c>
      <c r="B317" s="3" t="s">
        <v>46</v>
      </c>
      <c r="C317" s="7">
        <v>0.08</v>
      </c>
      <c r="D317" s="4">
        <v>30.53</v>
      </c>
      <c r="E317" s="4">
        <v>19.989999999999998</v>
      </c>
      <c r="F317" s="3">
        <v>592</v>
      </c>
      <c r="G317" s="3" t="s">
        <v>695</v>
      </c>
      <c r="H317" s="3" t="s">
        <v>48</v>
      </c>
      <c r="I317" s="3" t="s">
        <v>39</v>
      </c>
      <c r="J317" s="3" t="s">
        <v>28</v>
      </c>
      <c r="K317" s="3" t="s">
        <v>133</v>
      </c>
      <c r="L317" s="3" t="s">
        <v>58</v>
      </c>
      <c r="M317" s="3" t="s">
        <v>696</v>
      </c>
      <c r="N317" s="3">
        <v>0.39</v>
      </c>
      <c r="O317" s="3" t="s">
        <v>32</v>
      </c>
      <c r="P317" s="3" t="s">
        <v>60</v>
      </c>
      <c r="Q317" s="3" t="s">
        <v>177</v>
      </c>
      <c r="R317" s="3" t="s">
        <v>697</v>
      </c>
      <c r="S317" s="3">
        <v>60091</v>
      </c>
      <c r="T317" s="2">
        <v>42021</v>
      </c>
      <c r="U317" s="2">
        <v>42021</v>
      </c>
      <c r="V317" s="4">
        <v>-239.8656</v>
      </c>
      <c r="W317" s="3">
        <v>10</v>
      </c>
      <c r="X317" s="4">
        <v>285.87</v>
      </c>
      <c r="Y317" s="3">
        <v>86307</v>
      </c>
      <c r="Z317" s="3" t="str">
        <f>IF(V317&gt;E2273, "High","Low")</f>
        <v>Low</v>
      </c>
      <c r="AA317" s="3" t="str">
        <f>IF(OR(C317 &gt; 0.2, N317 &lt; 0.25), "High Risk", "Low Risk")</f>
        <v>Low Risk</v>
      </c>
      <c r="AB317" s="3" t="str">
        <f>IF(NOT(C317 &gt; 0), "No Discount", "Discount Applied")</f>
        <v>Discount Applied</v>
      </c>
      <c r="AC317" s="3" t="str">
        <f>IF(AND(V317 &gt; 100, OR(H317 = "Regular Air", H317 = "Express Air"), NOT(C317 &gt; 0)), "High Profit Non-Standard Shipping", "Other")</f>
        <v>Other</v>
      </c>
      <c r="AD317">
        <f>RANK(X317,$X$2:$X$1954,0)</f>
        <v>838</v>
      </c>
    </row>
    <row r="318" spans="1:30" ht="12.75" customHeight="1" x14ac:dyDescent="0.3">
      <c r="A318" s="3">
        <v>19782</v>
      </c>
      <c r="B318" s="3" t="s">
        <v>46</v>
      </c>
      <c r="C318" s="7">
        <v>0.01</v>
      </c>
      <c r="D318" s="4">
        <v>1.68</v>
      </c>
      <c r="E318" s="4">
        <v>1.57</v>
      </c>
      <c r="F318" s="3">
        <v>593</v>
      </c>
      <c r="G318" s="3" t="s">
        <v>698</v>
      </c>
      <c r="H318" s="3" t="s">
        <v>48</v>
      </c>
      <c r="I318" s="3" t="s">
        <v>39</v>
      </c>
      <c r="J318" s="3" t="s">
        <v>28</v>
      </c>
      <c r="K318" s="3" t="s">
        <v>29</v>
      </c>
      <c r="L318" s="3" t="s">
        <v>30</v>
      </c>
      <c r="M318" s="3" t="s">
        <v>95</v>
      </c>
      <c r="N318" s="3">
        <v>0.59</v>
      </c>
      <c r="O318" s="3" t="s">
        <v>32</v>
      </c>
      <c r="P318" s="3" t="s">
        <v>60</v>
      </c>
      <c r="Q318" s="3" t="s">
        <v>177</v>
      </c>
      <c r="R318" s="3" t="s">
        <v>699</v>
      </c>
      <c r="S318" s="3">
        <v>60517</v>
      </c>
      <c r="T318" s="2">
        <v>42021</v>
      </c>
      <c r="U318" s="2">
        <v>42023</v>
      </c>
      <c r="V318" s="4">
        <v>-53.444000000000003</v>
      </c>
      <c r="W318" s="3">
        <v>12</v>
      </c>
      <c r="X318" s="4">
        <v>20.37</v>
      </c>
      <c r="Y318" s="3">
        <v>86307</v>
      </c>
      <c r="Z318" s="3" t="str">
        <f>IF(V318&gt;E2274, "High","Low")</f>
        <v>Low</v>
      </c>
      <c r="AA318" s="3" t="str">
        <f>IF(OR(C318 &gt; 0.2, N318 &lt; 0.25), "High Risk", "Low Risk")</f>
        <v>Low Risk</v>
      </c>
      <c r="AB318" s="3" t="str">
        <f>IF(NOT(C318 &gt; 0), "No Discount", "Discount Applied")</f>
        <v>Discount Applied</v>
      </c>
      <c r="AC318" s="3" t="str">
        <f>IF(AND(V318 &gt; 100, OR(H318 = "Regular Air", H318 = "Express Air"), NOT(C318 &gt; 0)), "High Profit Non-Standard Shipping", "Other")</f>
        <v>Other</v>
      </c>
      <c r="AD318">
        <f>RANK(X318,$X$2:$X$1954,0)</f>
        <v>1807</v>
      </c>
    </row>
    <row r="319" spans="1:30" ht="12.75" customHeight="1" x14ac:dyDescent="0.3">
      <c r="A319" s="3">
        <v>22996</v>
      </c>
      <c r="B319" s="3" t="s">
        <v>46</v>
      </c>
      <c r="C319" s="7">
        <v>0.09</v>
      </c>
      <c r="D319" s="4">
        <v>13.79</v>
      </c>
      <c r="E319" s="4">
        <v>8.7799999999999994</v>
      </c>
      <c r="F319" s="3">
        <v>594</v>
      </c>
      <c r="G319" s="3" t="s">
        <v>700</v>
      </c>
      <c r="H319" s="3" t="s">
        <v>48</v>
      </c>
      <c r="I319" s="3" t="s">
        <v>39</v>
      </c>
      <c r="J319" s="3" t="s">
        <v>40</v>
      </c>
      <c r="K319" s="3" t="s">
        <v>49</v>
      </c>
      <c r="L319" s="3" t="s">
        <v>58</v>
      </c>
      <c r="M319" s="3" t="s">
        <v>701</v>
      </c>
      <c r="N319" s="3">
        <v>0.43</v>
      </c>
      <c r="O319" s="3" t="s">
        <v>32</v>
      </c>
      <c r="P319" s="3" t="s">
        <v>60</v>
      </c>
      <c r="Q319" s="3" t="s">
        <v>702</v>
      </c>
      <c r="R319" s="3" t="s">
        <v>703</v>
      </c>
      <c r="S319" s="3">
        <v>46016</v>
      </c>
      <c r="T319" s="2">
        <v>42078</v>
      </c>
      <c r="U319" s="2">
        <v>42080</v>
      </c>
      <c r="V319" s="4">
        <v>-22.12</v>
      </c>
      <c r="W319" s="3">
        <v>1</v>
      </c>
      <c r="X319" s="4">
        <v>17.440000000000001</v>
      </c>
      <c r="Y319" s="3">
        <v>86309</v>
      </c>
      <c r="Z319" s="3" t="str">
        <f>IF(V319&gt;E2275, "High","Low")</f>
        <v>Low</v>
      </c>
      <c r="AA319" s="3" t="str">
        <f>IF(OR(C319 &gt; 0.2, N319 &lt; 0.25), "High Risk", "Low Risk")</f>
        <v>Low Risk</v>
      </c>
      <c r="AB319" s="3" t="str">
        <f>IF(NOT(C319 &gt; 0), "No Discount", "Discount Applied")</f>
        <v>Discount Applied</v>
      </c>
      <c r="AC319" s="3" t="str">
        <f>IF(AND(V319 &gt; 100, OR(H319 = "Regular Air", H319 = "Express Air"), NOT(C319 &gt; 0)), "High Profit Non-Standard Shipping", "Other")</f>
        <v>Other</v>
      </c>
      <c r="AD319">
        <f>RANK(X319,$X$2:$X$1954,0)</f>
        <v>1844</v>
      </c>
    </row>
    <row r="320" spans="1:30" ht="12.75" customHeight="1" x14ac:dyDescent="0.3">
      <c r="A320" s="3">
        <v>21662</v>
      </c>
      <c r="B320" s="3" t="s">
        <v>46</v>
      </c>
      <c r="C320" s="7">
        <v>0.04</v>
      </c>
      <c r="D320" s="4">
        <v>39.479999999999997</v>
      </c>
      <c r="E320" s="4">
        <v>1.99</v>
      </c>
      <c r="F320" s="3">
        <v>594</v>
      </c>
      <c r="G320" s="3" t="s">
        <v>700</v>
      </c>
      <c r="H320" s="3" t="s">
        <v>48</v>
      </c>
      <c r="I320" s="3" t="s">
        <v>39</v>
      </c>
      <c r="J320" s="3" t="s">
        <v>76</v>
      </c>
      <c r="K320" s="3" t="s">
        <v>179</v>
      </c>
      <c r="L320" s="3" t="s">
        <v>50</v>
      </c>
      <c r="M320" s="3" t="s">
        <v>704</v>
      </c>
      <c r="N320" s="3">
        <v>0.54</v>
      </c>
      <c r="O320" s="3" t="s">
        <v>32</v>
      </c>
      <c r="P320" s="3" t="s">
        <v>60</v>
      </c>
      <c r="Q320" s="3" t="s">
        <v>702</v>
      </c>
      <c r="R320" s="3" t="s">
        <v>703</v>
      </c>
      <c r="S320" s="3">
        <v>46016</v>
      </c>
      <c r="T320" s="2">
        <v>42174</v>
      </c>
      <c r="U320" s="2">
        <v>42177</v>
      </c>
      <c r="V320" s="4">
        <v>484.84919999999994</v>
      </c>
      <c r="W320" s="3">
        <v>18</v>
      </c>
      <c r="X320" s="4">
        <v>702.68</v>
      </c>
      <c r="Y320" s="3">
        <v>86311</v>
      </c>
      <c r="Z320" s="3" t="str">
        <f>IF(V320&gt;E2276, "High","Low")</f>
        <v>High</v>
      </c>
      <c r="AA320" s="3" t="str">
        <f>IF(OR(C320 &gt; 0.2, N320 &lt; 0.25), "High Risk", "Low Risk")</f>
        <v>Low Risk</v>
      </c>
      <c r="AB320" s="3" t="str">
        <f>IF(NOT(C320 &gt; 0), "No Discount", "Discount Applied")</f>
        <v>Discount Applied</v>
      </c>
      <c r="AC320" s="3" t="str">
        <f>IF(AND(V320 &gt; 100, OR(H320 = "Regular Air", H320 = "Express Air"), NOT(C320 &gt; 0)), "High Profit Non-Standard Shipping", "Other")</f>
        <v>Other</v>
      </c>
      <c r="AD320">
        <f>RANK(X320,$X$2:$X$1954,0)</f>
        <v>529</v>
      </c>
    </row>
    <row r="321" spans="1:30" ht="12.75" customHeight="1" x14ac:dyDescent="0.3">
      <c r="A321" s="3">
        <v>21663</v>
      </c>
      <c r="B321" s="3" t="s">
        <v>46</v>
      </c>
      <c r="C321" s="7">
        <v>0.04</v>
      </c>
      <c r="D321" s="4">
        <v>3.7</v>
      </c>
      <c r="E321" s="4">
        <v>1.61</v>
      </c>
      <c r="F321" s="3">
        <v>594</v>
      </c>
      <c r="G321" s="3" t="s">
        <v>700</v>
      </c>
      <c r="H321" s="3" t="s">
        <v>48</v>
      </c>
      <c r="I321" s="3" t="s">
        <v>39</v>
      </c>
      <c r="J321" s="3" t="s">
        <v>40</v>
      </c>
      <c r="K321" s="3" t="s">
        <v>49</v>
      </c>
      <c r="L321" s="3" t="s">
        <v>30</v>
      </c>
      <c r="M321" s="3" t="s">
        <v>705</v>
      </c>
      <c r="N321" s="3">
        <v>0.44</v>
      </c>
      <c r="O321" s="3" t="s">
        <v>32</v>
      </c>
      <c r="P321" s="3" t="s">
        <v>60</v>
      </c>
      <c r="Q321" s="3" t="s">
        <v>702</v>
      </c>
      <c r="R321" s="3" t="s">
        <v>703</v>
      </c>
      <c r="S321" s="3">
        <v>46016</v>
      </c>
      <c r="T321" s="2">
        <v>42174</v>
      </c>
      <c r="U321" s="2">
        <v>42175</v>
      </c>
      <c r="V321" s="4">
        <v>18</v>
      </c>
      <c r="W321" s="3">
        <v>18</v>
      </c>
      <c r="X321" s="4">
        <v>67.239999999999995</v>
      </c>
      <c r="Y321" s="3">
        <v>86311</v>
      </c>
      <c r="Z321" s="3" t="str">
        <f>IF(V321&gt;E2277, "High","Low")</f>
        <v>High</v>
      </c>
      <c r="AA321" s="3" t="str">
        <f>IF(OR(C321 &gt; 0.2, N321 &lt; 0.25), "High Risk", "Low Risk")</f>
        <v>Low Risk</v>
      </c>
      <c r="AB321" s="3" t="str">
        <f>IF(NOT(C321 &gt; 0), "No Discount", "Discount Applied")</f>
        <v>Discount Applied</v>
      </c>
      <c r="AC321" s="3" t="str">
        <f>IF(AND(V321 &gt; 100, OR(H321 = "Regular Air", H321 = "Express Air"), NOT(C321 &gt; 0)), "High Profit Non-Standard Shipping", "Other")</f>
        <v>Other</v>
      </c>
      <c r="AD321">
        <f>RANK(X321,$X$2:$X$1954,0)</f>
        <v>1408</v>
      </c>
    </row>
    <row r="322" spans="1:30" ht="12.75" customHeight="1" x14ac:dyDescent="0.3">
      <c r="A322" s="3">
        <v>24480</v>
      </c>
      <c r="B322" s="3" t="s">
        <v>46</v>
      </c>
      <c r="C322" s="7">
        <v>0.03</v>
      </c>
      <c r="D322" s="4">
        <v>3.8</v>
      </c>
      <c r="E322" s="4">
        <v>1.49</v>
      </c>
      <c r="F322" s="3">
        <v>596</v>
      </c>
      <c r="G322" s="3" t="s">
        <v>706</v>
      </c>
      <c r="H322" s="3" t="s">
        <v>48</v>
      </c>
      <c r="I322" s="3" t="s">
        <v>39</v>
      </c>
      <c r="J322" s="3" t="s">
        <v>28</v>
      </c>
      <c r="K322" s="3" t="s">
        <v>108</v>
      </c>
      <c r="L322" s="3" t="s">
        <v>58</v>
      </c>
      <c r="M322" s="3" t="s">
        <v>124</v>
      </c>
      <c r="N322" s="3">
        <v>0.38</v>
      </c>
      <c r="O322" s="3" t="s">
        <v>32</v>
      </c>
      <c r="P322" s="3" t="s">
        <v>60</v>
      </c>
      <c r="Q322" s="3" t="s">
        <v>702</v>
      </c>
      <c r="R322" s="3" t="s">
        <v>707</v>
      </c>
      <c r="S322" s="3">
        <v>46032</v>
      </c>
      <c r="T322" s="2">
        <v>42050</v>
      </c>
      <c r="U322" s="2">
        <v>42052</v>
      </c>
      <c r="V322" s="4">
        <v>15.2745</v>
      </c>
      <c r="W322" s="3">
        <v>6</v>
      </c>
      <c r="X322" s="4">
        <v>24.27</v>
      </c>
      <c r="Y322" s="3">
        <v>86308</v>
      </c>
      <c r="Z322" s="3" t="str">
        <f>IF(V322&gt;E2278, "High","Low")</f>
        <v>High</v>
      </c>
      <c r="AA322" s="3" t="str">
        <f>IF(OR(C322 &gt; 0.2, N322 &lt; 0.25), "High Risk", "Low Risk")</f>
        <v>Low Risk</v>
      </c>
      <c r="AB322" s="3" t="str">
        <f>IF(NOT(C322 &gt; 0), "No Discount", "Discount Applied")</f>
        <v>Discount Applied</v>
      </c>
      <c r="AC322" s="3" t="str">
        <f>IF(AND(V322 &gt; 100, OR(H322 = "Regular Air", H322 = "Express Air"), NOT(C322 &gt; 0)), "High Profit Non-Standard Shipping", "Other")</f>
        <v>Other</v>
      </c>
      <c r="AD322">
        <f>RANK(X322,$X$2:$X$1954,0)</f>
        <v>1776</v>
      </c>
    </row>
    <row r="323" spans="1:30" ht="12.75" customHeight="1" x14ac:dyDescent="0.3">
      <c r="A323" s="3">
        <v>24481</v>
      </c>
      <c r="B323" s="3" t="s">
        <v>46</v>
      </c>
      <c r="C323" s="7">
        <v>7.0000000000000007E-2</v>
      </c>
      <c r="D323" s="4">
        <v>7.98</v>
      </c>
      <c r="E323" s="4">
        <v>1.25</v>
      </c>
      <c r="F323" s="3">
        <v>596</v>
      </c>
      <c r="G323" s="3" t="s">
        <v>706</v>
      </c>
      <c r="H323" s="3" t="s">
        <v>48</v>
      </c>
      <c r="I323" s="3" t="s">
        <v>39</v>
      </c>
      <c r="J323" s="3" t="s">
        <v>28</v>
      </c>
      <c r="K323" s="3" t="s">
        <v>92</v>
      </c>
      <c r="L323" s="3" t="s">
        <v>30</v>
      </c>
      <c r="M323" s="3" t="s">
        <v>708</v>
      </c>
      <c r="N323" s="3">
        <v>0.35</v>
      </c>
      <c r="O323" s="3" t="s">
        <v>32</v>
      </c>
      <c r="P323" s="3" t="s">
        <v>60</v>
      </c>
      <c r="Q323" s="3" t="s">
        <v>702</v>
      </c>
      <c r="R323" s="3" t="s">
        <v>707</v>
      </c>
      <c r="S323" s="3">
        <v>46032</v>
      </c>
      <c r="T323" s="2">
        <v>42050</v>
      </c>
      <c r="U323" s="2">
        <v>42052</v>
      </c>
      <c r="V323" s="4">
        <v>26.585699999999999</v>
      </c>
      <c r="W323" s="3">
        <v>5</v>
      </c>
      <c r="X323" s="4">
        <v>38.53</v>
      </c>
      <c r="Y323" s="3">
        <v>86308</v>
      </c>
      <c r="Z323" s="3" t="str">
        <f>IF(V323&gt;E2279, "High","Low")</f>
        <v>High</v>
      </c>
      <c r="AA323" s="3" t="str">
        <f>IF(OR(C323 &gt; 0.2, N323 &lt; 0.25), "High Risk", "Low Risk")</f>
        <v>Low Risk</v>
      </c>
      <c r="AB323" s="3" t="str">
        <f>IF(NOT(C323 &gt; 0), "No Discount", "Discount Applied")</f>
        <v>Discount Applied</v>
      </c>
      <c r="AC323" s="3" t="str">
        <f>IF(AND(V323 &gt; 100, OR(H323 = "Regular Air", H323 = "Express Air"), NOT(C323 &gt; 0)), "High Profit Non-Standard Shipping", "Other")</f>
        <v>Other</v>
      </c>
      <c r="AD323">
        <f>RANK(X323,$X$2:$X$1954,0)</f>
        <v>1638</v>
      </c>
    </row>
    <row r="324" spans="1:30" ht="12.75" customHeight="1" x14ac:dyDescent="0.3">
      <c r="A324" s="3">
        <v>24482</v>
      </c>
      <c r="B324" s="3" t="s">
        <v>46</v>
      </c>
      <c r="C324" s="7">
        <v>7.0000000000000007E-2</v>
      </c>
      <c r="D324" s="4">
        <v>417.4</v>
      </c>
      <c r="E324" s="4">
        <v>75.23</v>
      </c>
      <c r="F324" s="3">
        <v>596</v>
      </c>
      <c r="G324" s="3" t="s">
        <v>706</v>
      </c>
      <c r="H324" s="3" t="s">
        <v>38</v>
      </c>
      <c r="I324" s="3" t="s">
        <v>39</v>
      </c>
      <c r="J324" s="3" t="s">
        <v>40</v>
      </c>
      <c r="K324" s="3" t="s">
        <v>151</v>
      </c>
      <c r="L324" s="3" t="s">
        <v>120</v>
      </c>
      <c r="M324" s="3" t="s">
        <v>709</v>
      </c>
      <c r="N324" s="3">
        <v>0.79</v>
      </c>
      <c r="O324" s="3" t="s">
        <v>32</v>
      </c>
      <c r="P324" s="3" t="s">
        <v>60</v>
      </c>
      <c r="Q324" s="3" t="s">
        <v>702</v>
      </c>
      <c r="R324" s="3" t="s">
        <v>707</v>
      </c>
      <c r="S324" s="3">
        <v>46032</v>
      </c>
      <c r="T324" s="2">
        <v>42050</v>
      </c>
      <c r="U324" s="2">
        <v>42051</v>
      </c>
      <c r="V324" s="4">
        <v>-575.35199999999998</v>
      </c>
      <c r="W324" s="3">
        <v>12</v>
      </c>
      <c r="X324" s="4">
        <v>4910.72</v>
      </c>
      <c r="Y324" s="3">
        <v>86308</v>
      </c>
      <c r="Z324" s="3" t="str">
        <f>IF(V324&gt;E2280, "High","Low")</f>
        <v>Low</v>
      </c>
      <c r="AA324" s="3" t="str">
        <f>IF(OR(C324 &gt; 0.2, N324 &lt; 0.25), "High Risk", "Low Risk")</f>
        <v>Low Risk</v>
      </c>
      <c r="AB324" s="3" t="str">
        <f>IF(NOT(C324 &gt; 0), "No Discount", "Discount Applied")</f>
        <v>Discount Applied</v>
      </c>
      <c r="AC324" s="3" t="str">
        <f>IF(AND(V324 &gt; 100, OR(H324 = "Regular Air", H324 = "Express Air"), NOT(C324 &gt; 0)), "High Profit Non-Standard Shipping", "Other")</f>
        <v>Other</v>
      </c>
      <c r="AD324">
        <f>RANK(X324,$X$2:$X$1954,0)</f>
        <v>97</v>
      </c>
    </row>
    <row r="325" spans="1:30" ht="12.75" customHeight="1" x14ac:dyDescent="0.3">
      <c r="A325" s="3">
        <v>25949</v>
      </c>
      <c r="B325" s="3" t="s">
        <v>36</v>
      </c>
      <c r="C325" s="7">
        <v>0.1</v>
      </c>
      <c r="D325" s="4">
        <v>6.48</v>
      </c>
      <c r="E325" s="4">
        <v>5.9</v>
      </c>
      <c r="F325" s="3">
        <v>597</v>
      </c>
      <c r="G325" s="3" t="s">
        <v>710</v>
      </c>
      <c r="H325" s="3" t="s">
        <v>48</v>
      </c>
      <c r="I325" s="3" t="s">
        <v>39</v>
      </c>
      <c r="J325" s="3" t="s">
        <v>28</v>
      </c>
      <c r="K325" s="3" t="s">
        <v>92</v>
      </c>
      <c r="L325" s="3" t="s">
        <v>58</v>
      </c>
      <c r="M325" s="3" t="s">
        <v>711</v>
      </c>
      <c r="N325" s="3">
        <v>0.37</v>
      </c>
      <c r="O325" s="3" t="s">
        <v>32</v>
      </c>
      <c r="P325" s="3" t="s">
        <v>60</v>
      </c>
      <c r="Q325" s="3" t="s">
        <v>702</v>
      </c>
      <c r="R325" s="3" t="s">
        <v>442</v>
      </c>
      <c r="S325" s="3">
        <v>47201</v>
      </c>
      <c r="T325" s="2">
        <v>42165</v>
      </c>
      <c r="U325" s="2">
        <v>42165</v>
      </c>
      <c r="V325" s="4">
        <v>-51.634999999999998</v>
      </c>
      <c r="W325" s="3">
        <v>19</v>
      </c>
      <c r="X325" s="4">
        <v>116.8</v>
      </c>
      <c r="Y325" s="3">
        <v>86310</v>
      </c>
      <c r="Z325" s="3" t="str">
        <f>IF(V325&gt;E2281, "High","Low")</f>
        <v>Low</v>
      </c>
      <c r="AA325" s="3" t="str">
        <f>IF(OR(C325 &gt; 0.2, N325 &lt; 0.25), "High Risk", "Low Risk")</f>
        <v>Low Risk</v>
      </c>
      <c r="AB325" s="3" t="str">
        <f>IF(NOT(C325 &gt; 0), "No Discount", "Discount Applied")</f>
        <v>Discount Applied</v>
      </c>
      <c r="AC325" s="3" t="str">
        <f>IF(AND(V325 &gt; 100, OR(H325 = "Regular Air", H325 = "Express Air"), NOT(C325 &gt; 0)), "High Profit Non-Standard Shipping", "Other")</f>
        <v>Other</v>
      </c>
      <c r="AD325">
        <f>RANK(X325,$X$2:$X$1954,0)</f>
        <v>1181</v>
      </c>
    </row>
    <row r="326" spans="1:30" ht="12.75" customHeight="1" x14ac:dyDescent="0.3">
      <c r="A326" s="3">
        <v>21274</v>
      </c>
      <c r="B326" s="3" t="s">
        <v>55</v>
      </c>
      <c r="C326" s="7">
        <v>0.06</v>
      </c>
      <c r="D326" s="4">
        <v>6.48</v>
      </c>
      <c r="E326" s="4">
        <v>7.37</v>
      </c>
      <c r="F326" s="3">
        <v>600</v>
      </c>
      <c r="G326" s="3" t="s">
        <v>712</v>
      </c>
      <c r="H326" s="3" t="s">
        <v>48</v>
      </c>
      <c r="I326" s="3" t="s">
        <v>39</v>
      </c>
      <c r="J326" s="3" t="s">
        <v>28</v>
      </c>
      <c r="K326" s="3" t="s">
        <v>92</v>
      </c>
      <c r="L326" s="3" t="s">
        <v>58</v>
      </c>
      <c r="M326" s="3" t="s">
        <v>713</v>
      </c>
      <c r="N326" s="3">
        <v>0.37</v>
      </c>
      <c r="O326" s="3" t="s">
        <v>32</v>
      </c>
      <c r="P326" s="3" t="s">
        <v>52</v>
      </c>
      <c r="Q326" s="3" t="s">
        <v>414</v>
      </c>
      <c r="R326" s="3" t="s">
        <v>714</v>
      </c>
      <c r="S326" s="3">
        <v>21136</v>
      </c>
      <c r="T326" s="2">
        <v>42076</v>
      </c>
      <c r="U326" s="2">
        <v>42077</v>
      </c>
      <c r="V326" s="4">
        <v>-75.44</v>
      </c>
      <c r="W326" s="3">
        <v>5</v>
      </c>
      <c r="X326" s="4">
        <v>32.39</v>
      </c>
      <c r="Y326" s="3">
        <v>87579</v>
      </c>
      <c r="Z326" s="3" t="str">
        <f>IF(V326&gt;E2282, "High","Low")</f>
        <v>Low</v>
      </c>
      <c r="AA326" s="3" t="str">
        <f>IF(OR(C326 &gt; 0.2, N326 &lt; 0.25), "High Risk", "Low Risk")</f>
        <v>Low Risk</v>
      </c>
      <c r="AB326" s="3" t="str">
        <f>IF(NOT(C326 &gt; 0), "No Discount", "Discount Applied")</f>
        <v>Discount Applied</v>
      </c>
      <c r="AC326" s="3" t="str">
        <f>IF(AND(V326 &gt; 100, OR(H326 = "Regular Air", H326 = "Express Air"), NOT(C326 &gt; 0)), "High Profit Non-Standard Shipping", "Other")</f>
        <v>Other</v>
      </c>
      <c r="AD326">
        <f>RANK(X326,$X$2:$X$1954,0)</f>
        <v>1692</v>
      </c>
    </row>
    <row r="327" spans="1:30" ht="12.75" customHeight="1" x14ac:dyDescent="0.3">
      <c r="A327" s="3">
        <v>20929</v>
      </c>
      <c r="B327" s="3" t="s">
        <v>36</v>
      </c>
      <c r="C327" s="7">
        <v>0.02</v>
      </c>
      <c r="D327" s="4">
        <v>35.99</v>
      </c>
      <c r="E327" s="4">
        <v>5</v>
      </c>
      <c r="F327" s="3">
        <v>603</v>
      </c>
      <c r="G327" s="3" t="s">
        <v>715</v>
      </c>
      <c r="H327" s="3" t="s">
        <v>48</v>
      </c>
      <c r="I327" s="3" t="s">
        <v>39</v>
      </c>
      <c r="J327" s="3" t="s">
        <v>76</v>
      </c>
      <c r="K327" s="3" t="s">
        <v>77</v>
      </c>
      <c r="L327" s="3" t="s">
        <v>58</v>
      </c>
      <c r="M327" s="3" t="s">
        <v>716</v>
      </c>
      <c r="N327" s="3">
        <v>0.85</v>
      </c>
      <c r="O327" s="3" t="s">
        <v>32</v>
      </c>
      <c r="P327" s="3" t="s">
        <v>33</v>
      </c>
      <c r="Q327" s="3" t="s">
        <v>254</v>
      </c>
      <c r="R327" s="3" t="s">
        <v>717</v>
      </c>
      <c r="S327" s="3">
        <v>81001</v>
      </c>
      <c r="T327" s="2">
        <v>42038</v>
      </c>
      <c r="U327" s="2">
        <v>42040</v>
      </c>
      <c r="V327" s="4">
        <v>-120.934</v>
      </c>
      <c r="W327" s="3">
        <v>7</v>
      </c>
      <c r="X327" s="4">
        <v>227.79</v>
      </c>
      <c r="Y327" s="3">
        <v>87020</v>
      </c>
      <c r="Z327" s="3" t="str">
        <f>IF(V327&gt;E2283, "High","Low")</f>
        <v>Low</v>
      </c>
      <c r="AA327" s="3" t="str">
        <f>IF(OR(C327 &gt; 0.2, N327 &lt; 0.25), "High Risk", "Low Risk")</f>
        <v>Low Risk</v>
      </c>
      <c r="AB327" s="3" t="str">
        <f>IF(NOT(C327 &gt; 0), "No Discount", "Discount Applied")</f>
        <v>Discount Applied</v>
      </c>
      <c r="AC327" s="3" t="str">
        <f>IF(AND(V327 &gt; 100, OR(H327 = "Regular Air", H327 = "Express Air"), NOT(C327 &gt; 0)), "High Profit Non-Standard Shipping", "Other")</f>
        <v>Other</v>
      </c>
      <c r="AD327">
        <f>RANK(X327,$X$2:$X$1954,0)</f>
        <v>934</v>
      </c>
    </row>
    <row r="328" spans="1:30" ht="12.75" customHeight="1" x14ac:dyDescent="0.3">
      <c r="A328" s="3">
        <v>4015</v>
      </c>
      <c r="B328" s="3" t="s">
        <v>46</v>
      </c>
      <c r="C328" s="7">
        <v>0.09</v>
      </c>
      <c r="D328" s="4">
        <v>154.13</v>
      </c>
      <c r="E328" s="4">
        <v>69</v>
      </c>
      <c r="F328" s="3">
        <v>604</v>
      </c>
      <c r="G328" s="3" t="s">
        <v>718</v>
      </c>
      <c r="H328" s="3" t="s">
        <v>26</v>
      </c>
      <c r="I328" s="3" t="s">
        <v>39</v>
      </c>
      <c r="J328" s="3" t="s">
        <v>40</v>
      </c>
      <c r="K328" s="3" t="s">
        <v>151</v>
      </c>
      <c r="L328" s="3" t="s">
        <v>235</v>
      </c>
      <c r="M328" s="3" t="s">
        <v>236</v>
      </c>
      <c r="N328" s="3">
        <v>0.68</v>
      </c>
      <c r="O328" s="3" t="s">
        <v>32</v>
      </c>
      <c r="P328" s="3" t="s">
        <v>33</v>
      </c>
      <c r="Q328" s="3" t="s">
        <v>44</v>
      </c>
      <c r="R328" s="3" t="s">
        <v>662</v>
      </c>
      <c r="S328" s="3">
        <v>90045</v>
      </c>
      <c r="T328" s="2">
        <v>42077</v>
      </c>
      <c r="U328" s="2">
        <v>42078</v>
      </c>
      <c r="V328" s="4">
        <v>-1763.7477000000003</v>
      </c>
      <c r="W328" s="3">
        <v>38</v>
      </c>
      <c r="X328" s="4">
        <v>5679.59</v>
      </c>
      <c r="Y328" s="3">
        <v>28647</v>
      </c>
      <c r="Z328" s="3" t="str">
        <f>IF(V328&gt;E2284, "High","Low")</f>
        <v>Low</v>
      </c>
      <c r="AA328" s="3" t="str">
        <f>IF(OR(C328 &gt; 0.2, N328 &lt; 0.25), "High Risk", "Low Risk")</f>
        <v>Low Risk</v>
      </c>
      <c r="AB328" s="3" t="str">
        <f>IF(NOT(C328 &gt; 0), "No Discount", "Discount Applied")</f>
        <v>Discount Applied</v>
      </c>
      <c r="AC328" s="3" t="str">
        <f>IF(AND(V328 &gt; 100, OR(H328 = "Regular Air", H328 = "Express Air"), NOT(C328 &gt; 0)), "High Profit Non-Standard Shipping", "Other")</f>
        <v>Other</v>
      </c>
      <c r="AD328">
        <f>RANK(X328,$X$2:$X$1954,0)</f>
        <v>79</v>
      </c>
    </row>
    <row r="329" spans="1:30" ht="12.75" customHeight="1" x14ac:dyDescent="0.3">
      <c r="A329" s="3">
        <v>4903</v>
      </c>
      <c r="B329" s="3" t="s">
        <v>46</v>
      </c>
      <c r="C329" s="7">
        <v>0.03</v>
      </c>
      <c r="D329" s="4">
        <v>1.88</v>
      </c>
      <c r="E329" s="4">
        <v>1.49</v>
      </c>
      <c r="F329" s="3">
        <v>604</v>
      </c>
      <c r="G329" s="3" t="s">
        <v>718</v>
      </c>
      <c r="H329" s="3" t="s">
        <v>48</v>
      </c>
      <c r="I329" s="3" t="s">
        <v>39</v>
      </c>
      <c r="J329" s="3" t="s">
        <v>28</v>
      </c>
      <c r="K329" s="3" t="s">
        <v>108</v>
      </c>
      <c r="L329" s="3" t="s">
        <v>58</v>
      </c>
      <c r="M329" s="3" t="s">
        <v>271</v>
      </c>
      <c r="N329" s="3">
        <v>0.37</v>
      </c>
      <c r="O329" s="3" t="s">
        <v>32</v>
      </c>
      <c r="P329" s="3" t="s">
        <v>33</v>
      </c>
      <c r="Q329" s="3" t="s">
        <v>44</v>
      </c>
      <c r="R329" s="3" t="s">
        <v>662</v>
      </c>
      <c r="S329" s="3">
        <v>90045</v>
      </c>
      <c r="T329" s="2">
        <v>42028</v>
      </c>
      <c r="U329" s="2">
        <v>42029</v>
      </c>
      <c r="V329" s="4">
        <v>-15.099500000000001</v>
      </c>
      <c r="W329" s="3">
        <v>52</v>
      </c>
      <c r="X329" s="4">
        <v>102.32</v>
      </c>
      <c r="Y329" s="3">
        <v>34882</v>
      </c>
      <c r="Z329" s="3" t="str">
        <f>IF(V329&gt;E2285, "High","Low")</f>
        <v>Low</v>
      </c>
      <c r="AA329" s="3" t="str">
        <f>IF(OR(C329 &gt; 0.2, N329 &lt; 0.25), "High Risk", "Low Risk")</f>
        <v>Low Risk</v>
      </c>
      <c r="AB329" s="3" t="str">
        <f>IF(NOT(C329 &gt; 0), "No Discount", "Discount Applied")</f>
        <v>Discount Applied</v>
      </c>
      <c r="AC329" s="3" t="str">
        <f>IF(AND(V329 &gt; 100, OR(H329 = "Regular Air", H329 = "Express Air"), NOT(C329 &gt; 0)), "High Profit Non-Standard Shipping", "Other")</f>
        <v>Other</v>
      </c>
      <c r="AD329">
        <f>RANK(X329,$X$2:$X$1954,0)</f>
        <v>1224</v>
      </c>
    </row>
    <row r="330" spans="1:30" ht="12.75" customHeight="1" x14ac:dyDescent="0.3">
      <c r="A330" s="3">
        <v>22015</v>
      </c>
      <c r="B330" s="3" t="s">
        <v>46</v>
      </c>
      <c r="C330" s="7">
        <v>0.09</v>
      </c>
      <c r="D330" s="4">
        <v>154.13</v>
      </c>
      <c r="E330" s="4">
        <v>69</v>
      </c>
      <c r="F330" s="3">
        <v>605</v>
      </c>
      <c r="G330" s="3" t="s">
        <v>719</v>
      </c>
      <c r="H330" s="3" t="s">
        <v>26</v>
      </c>
      <c r="I330" s="3" t="s">
        <v>39</v>
      </c>
      <c r="J330" s="3" t="s">
        <v>40</v>
      </c>
      <c r="K330" s="3" t="s">
        <v>151</v>
      </c>
      <c r="L330" s="3" t="s">
        <v>235</v>
      </c>
      <c r="M330" s="3" t="s">
        <v>236</v>
      </c>
      <c r="N330" s="3">
        <v>0.68</v>
      </c>
      <c r="O330" s="3" t="s">
        <v>32</v>
      </c>
      <c r="P330" s="3" t="s">
        <v>52</v>
      </c>
      <c r="Q330" s="3" t="s">
        <v>70</v>
      </c>
      <c r="R330" s="3" t="s">
        <v>720</v>
      </c>
      <c r="S330" s="3">
        <v>11795</v>
      </c>
      <c r="T330" s="2">
        <v>42077</v>
      </c>
      <c r="U330" s="2">
        <v>42078</v>
      </c>
      <c r="V330" s="4">
        <v>-1763.7477000000003</v>
      </c>
      <c r="W330" s="3">
        <v>10</v>
      </c>
      <c r="X330" s="4">
        <v>1494.63</v>
      </c>
      <c r="Y330" s="3">
        <v>91144</v>
      </c>
      <c r="Z330" s="3" t="str">
        <f>IF(V330&gt;E2286, "High","Low")</f>
        <v>Low</v>
      </c>
      <c r="AA330" s="3" t="str">
        <f>IF(OR(C330 &gt; 0.2, N330 &lt; 0.25), "High Risk", "Low Risk")</f>
        <v>Low Risk</v>
      </c>
      <c r="AB330" s="3" t="str">
        <f>IF(NOT(C330 &gt; 0), "No Discount", "Discount Applied")</f>
        <v>Discount Applied</v>
      </c>
      <c r="AC330" s="3" t="str">
        <f>IF(AND(V330 &gt; 100, OR(H330 = "Regular Air", H330 = "Express Air"), NOT(C330 &gt; 0)), "High Profit Non-Standard Shipping", "Other")</f>
        <v>Other</v>
      </c>
      <c r="AD330">
        <f>RANK(X330,$X$2:$X$1954,0)</f>
        <v>314</v>
      </c>
    </row>
    <row r="331" spans="1:30" ht="12.75" customHeight="1" x14ac:dyDescent="0.3">
      <c r="A331" s="3">
        <v>18492</v>
      </c>
      <c r="B331" s="3" t="s">
        <v>36</v>
      </c>
      <c r="C331" s="7">
        <v>0.02</v>
      </c>
      <c r="D331" s="4">
        <v>15.57</v>
      </c>
      <c r="E331" s="4">
        <v>1.39</v>
      </c>
      <c r="F331" s="3">
        <v>617</v>
      </c>
      <c r="G331" s="3" t="s">
        <v>721</v>
      </c>
      <c r="H331" s="3" t="s">
        <v>48</v>
      </c>
      <c r="I331" s="3" t="s">
        <v>39</v>
      </c>
      <c r="J331" s="3" t="s">
        <v>28</v>
      </c>
      <c r="K331" s="3" t="s">
        <v>68</v>
      </c>
      <c r="L331" s="3" t="s">
        <v>58</v>
      </c>
      <c r="M331" s="3" t="s">
        <v>722</v>
      </c>
      <c r="N331" s="3">
        <v>0.38</v>
      </c>
      <c r="O331" s="3" t="s">
        <v>32</v>
      </c>
      <c r="P331" s="3" t="s">
        <v>33</v>
      </c>
      <c r="Q331" s="3" t="s">
        <v>254</v>
      </c>
      <c r="R331" s="3" t="s">
        <v>717</v>
      </c>
      <c r="S331" s="3">
        <v>81001</v>
      </c>
      <c r="T331" s="2">
        <v>42123</v>
      </c>
      <c r="U331" s="2">
        <v>42124</v>
      </c>
      <c r="V331" s="4">
        <v>23.5428</v>
      </c>
      <c r="W331" s="3">
        <v>3</v>
      </c>
      <c r="X331" s="4">
        <v>46.23</v>
      </c>
      <c r="Y331" s="3">
        <v>88198</v>
      </c>
      <c r="Z331" s="3" t="str">
        <f>IF(V331&gt;E2287, "High","Low")</f>
        <v>High</v>
      </c>
      <c r="AA331" s="3" t="str">
        <f>IF(OR(C331 &gt; 0.2, N331 &lt; 0.25), "High Risk", "Low Risk")</f>
        <v>Low Risk</v>
      </c>
      <c r="AB331" s="3" t="str">
        <f>IF(NOT(C331 &gt; 0), "No Discount", "Discount Applied")</f>
        <v>Discount Applied</v>
      </c>
      <c r="AC331" s="3" t="str">
        <f>IF(AND(V331 &gt; 100, OR(H331 = "Regular Air", H331 = "Express Air"), NOT(C331 &gt; 0)), "High Profit Non-Standard Shipping", "Other")</f>
        <v>Other</v>
      </c>
      <c r="AD331">
        <f>RANK(X331,$X$2:$X$1954,0)</f>
        <v>1563</v>
      </c>
    </row>
    <row r="332" spans="1:30" ht="12.75" customHeight="1" x14ac:dyDescent="0.3">
      <c r="A332" s="3">
        <v>18493</v>
      </c>
      <c r="B332" s="3" t="s">
        <v>36</v>
      </c>
      <c r="C332" s="7">
        <v>0.02</v>
      </c>
      <c r="D332" s="4">
        <v>20.89</v>
      </c>
      <c r="E332" s="4">
        <v>11.52</v>
      </c>
      <c r="F332" s="3">
        <v>617</v>
      </c>
      <c r="G332" s="3" t="s">
        <v>721</v>
      </c>
      <c r="H332" s="3" t="s">
        <v>48</v>
      </c>
      <c r="I332" s="3" t="s">
        <v>39</v>
      </c>
      <c r="J332" s="3" t="s">
        <v>28</v>
      </c>
      <c r="K332" s="3" t="s">
        <v>140</v>
      </c>
      <c r="L332" s="3" t="s">
        <v>58</v>
      </c>
      <c r="M332" s="3" t="s">
        <v>723</v>
      </c>
      <c r="N332" s="3">
        <v>0.83</v>
      </c>
      <c r="O332" s="3" t="s">
        <v>32</v>
      </c>
      <c r="P332" s="3" t="s">
        <v>33</v>
      </c>
      <c r="Q332" s="3" t="s">
        <v>254</v>
      </c>
      <c r="R332" s="3" t="s">
        <v>717</v>
      </c>
      <c r="S332" s="3">
        <v>81001</v>
      </c>
      <c r="T332" s="2">
        <v>42123</v>
      </c>
      <c r="U332" s="2">
        <v>42124</v>
      </c>
      <c r="V332" s="4">
        <v>-276.11279999999999</v>
      </c>
      <c r="W332" s="3">
        <v>13</v>
      </c>
      <c r="X332" s="4">
        <v>279.27999999999997</v>
      </c>
      <c r="Y332" s="3">
        <v>88198</v>
      </c>
      <c r="Z332" s="3" t="str">
        <f>IF(V332&gt;E2288, "High","Low")</f>
        <v>Low</v>
      </c>
      <c r="AA332" s="3" t="str">
        <f>IF(OR(C332 &gt; 0.2, N332 &lt; 0.25), "High Risk", "Low Risk")</f>
        <v>Low Risk</v>
      </c>
      <c r="AB332" s="3" t="str">
        <f>IF(NOT(C332 &gt; 0), "No Discount", "Discount Applied")</f>
        <v>Discount Applied</v>
      </c>
      <c r="AC332" s="3" t="str">
        <f>IF(AND(V332 &gt; 100, OR(H332 = "Regular Air", H332 = "Express Air"), NOT(C332 &gt; 0)), "High Profit Non-Standard Shipping", "Other")</f>
        <v>Other</v>
      </c>
      <c r="AD332">
        <f>RANK(X332,$X$2:$X$1954,0)</f>
        <v>851</v>
      </c>
    </row>
    <row r="333" spans="1:30" ht="12.75" customHeight="1" x14ac:dyDescent="0.3">
      <c r="A333" s="3">
        <v>22196</v>
      </c>
      <c r="B333" s="3" t="s">
        <v>46</v>
      </c>
      <c r="C333" s="7">
        <v>0.06</v>
      </c>
      <c r="D333" s="4">
        <v>17.98</v>
      </c>
      <c r="E333" s="4">
        <v>4</v>
      </c>
      <c r="F333" s="3">
        <v>618</v>
      </c>
      <c r="G333" s="3" t="s">
        <v>724</v>
      </c>
      <c r="H333" s="3" t="s">
        <v>48</v>
      </c>
      <c r="I333" s="3" t="s">
        <v>39</v>
      </c>
      <c r="J333" s="3" t="s">
        <v>76</v>
      </c>
      <c r="K333" s="3" t="s">
        <v>179</v>
      </c>
      <c r="L333" s="3" t="s">
        <v>58</v>
      </c>
      <c r="M333" s="3" t="s">
        <v>180</v>
      </c>
      <c r="N333" s="3">
        <v>0.79</v>
      </c>
      <c r="O333" s="3" t="s">
        <v>32</v>
      </c>
      <c r="P333" s="3" t="s">
        <v>33</v>
      </c>
      <c r="Q333" s="3" t="s">
        <v>254</v>
      </c>
      <c r="R333" s="3" t="s">
        <v>725</v>
      </c>
      <c r="S333" s="3">
        <v>81007</v>
      </c>
      <c r="T333" s="2">
        <v>42087</v>
      </c>
      <c r="U333" s="2">
        <v>42088</v>
      </c>
      <c r="V333" s="4">
        <v>-78.13</v>
      </c>
      <c r="W333" s="3">
        <v>4</v>
      </c>
      <c r="X333" s="4">
        <v>70.06</v>
      </c>
      <c r="Y333" s="3">
        <v>88197</v>
      </c>
      <c r="Z333" s="3" t="str">
        <f>IF(V333&gt;E2289, "High","Low")</f>
        <v>Low</v>
      </c>
      <c r="AA333" s="3" t="str">
        <f>IF(OR(C333 &gt; 0.2, N333 &lt; 0.25), "High Risk", "Low Risk")</f>
        <v>Low Risk</v>
      </c>
      <c r="AB333" s="3" t="str">
        <f>IF(NOT(C333 &gt; 0), "No Discount", "Discount Applied")</f>
        <v>Discount Applied</v>
      </c>
      <c r="AC333" s="3" t="str">
        <f>IF(AND(V333 &gt; 100, OR(H333 = "Regular Air", H333 = "Express Air"), NOT(C333 &gt; 0)), "High Profit Non-Standard Shipping", "Other")</f>
        <v>Other</v>
      </c>
      <c r="AD333">
        <f>RANK(X333,$X$2:$X$1954,0)</f>
        <v>1389</v>
      </c>
    </row>
    <row r="334" spans="1:30" ht="12.75" customHeight="1" x14ac:dyDescent="0.3">
      <c r="A334" s="3">
        <v>18490</v>
      </c>
      <c r="B334" s="3" t="s">
        <v>36</v>
      </c>
      <c r="C334" s="7">
        <v>0.06</v>
      </c>
      <c r="D334" s="4">
        <v>5.38</v>
      </c>
      <c r="E334" s="4">
        <v>5.24</v>
      </c>
      <c r="F334" s="3">
        <v>618</v>
      </c>
      <c r="G334" s="3" t="s">
        <v>724</v>
      </c>
      <c r="H334" s="3" t="s">
        <v>26</v>
      </c>
      <c r="I334" s="3" t="s">
        <v>39</v>
      </c>
      <c r="J334" s="3" t="s">
        <v>28</v>
      </c>
      <c r="K334" s="3" t="s">
        <v>108</v>
      </c>
      <c r="L334" s="3" t="s">
        <v>58</v>
      </c>
      <c r="M334" s="3" t="s">
        <v>726</v>
      </c>
      <c r="N334" s="3">
        <v>0.36</v>
      </c>
      <c r="O334" s="3" t="s">
        <v>32</v>
      </c>
      <c r="P334" s="3" t="s">
        <v>33</v>
      </c>
      <c r="Q334" s="3" t="s">
        <v>254</v>
      </c>
      <c r="R334" s="3" t="s">
        <v>725</v>
      </c>
      <c r="S334" s="3">
        <v>81007</v>
      </c>
      <c r="T334" s="2">
        <v>42123</v>
      </c>
      <c r="U334" s="2">
        <v>42124</v>
      </c>
      <c r="V334" s="4">
        <v>-64.670940000000002</v>
      </c>
      <c r="W334" s="3">
        <v>14</v>
      </c>
      <c r="X334" s="4">
        <v>81.819999999999993</v>
      </c>
      <c r="Y334" s="3">
        <v>88198</v>
      </c>
      <c r="Z334" s="3" t="str">
        <f>IF(V334&gt;E2290, "High","Low")</f>
        <v>Low</v>
      </c>
      <c r="AA334" s="3" t="str">
        <f>IF(OR(C334 &gt; 0.2, N334 &lt; 0.25), "High Risk", "Low Risk")</f>
        <v>Low Risk</v>
      </c>
      <c r="AB334" s="3" t="str">
        <f>IF(NOT(C334 &gt; 0), "No Discount", "Discount Applied")</f>
        <v>Discount Applied</v>
      </c>
      <c r="AC334" s="3" t="str">
        <f>IF(AND(V334 &gt; 100, OR(H334 = "Regular Air", H334 = "Express Air"), NOT(C334 &gt; 0)), "High Profit Non-Standard Shipping", "Other")</f>
        <v>Other</v>
      </c>
      <c r="AD334">
        <f>RANK(X334,$X$2:$X$1954,0)</f>
        <v>1328</v>
      </c>
    </row>
    <row r="335" spans="1:30" ht="12.75" customHeight="1" x14ac:dyDescent="0.3">
      <c r="A335" s="3">
        <v>18491</v>
      </c>
      <c r="B335" s="3" t="s">
        <v>36</v>
      </c>
      <c r="C335" s="7">
        <v>0.03</v>
      </c>
      <c r="D335" s="4">
        <v>7.35</v>
      </c>
      <c r="E335" s="4">
        <v>5.96</v>
      </c>
      <c r="F335" s="3">
        <v>618</v>
      </c>
      <c r="G335" s="3" t="s">
        <v>724</v>
      </c>
      <c r="H335" s="3" t="s">
        <v>48</v>
      </c>
      <c r="I335" s="3" t="s">
        <v>39</v>
      </c>
      <c r="J335" s="3" t="s">
        <v>28</v>
      </c>
      <c r="K335" s="3" t="s">
        <v>92</v>
      </c>
      <c r="L335" s="3" t="s">
        <v>58</v>
      </c>
      <c r="M335" s="3" t="s">
        <v>727</v>
      </c>
      <c r="N335" s="3">
        <v>0.38</v>
      </c>
      <c r="O335" s="3" t="s">
        <v>32</v>
      </c>
      <c r="P335" s="3" t="s">
        <v>33</v>
      </c>
      <c r="Q335" s="3" t="s">
        <v>254</v>
      </c>
      <c r="R335" s="3" t="s">
        <v>725</v>
      </c>
      <c r="S335" s="3">
        <v>81007</v>
      </c>
      <c r="T335" s="2">
        <v>42123</v>
      </c>
      <c r="U335" s="2">
        <v>42124</v>
      </c>
      <c r="V335" s="4">
        <v>-11.113199999999999</v>
      </c>
      <c r="W335" s="3">
        <v>1</v>
      </c>
      <c r="X335" s="4">
        <v>13.16</v>
      </c>
      <c r="Y335" s="3">
        <v>88198</v>
      </c>
      <c r="Z335" s="3" t="str">
        <f>IF(V335&gt;E2291, "High","Low")</f>
        <v>Low</v>
      </c>
      <c r="AA335" s="3" t="str">
        <f>IF(OR(C335 &gt; 0.2, N335 &lt; 0.25), "High Risk", "Low Risk")</f>
        <v>Low Risk</v>
      </c>
      <c r="AB335" s="3" t="str">
        <f>IF(NOT(C335 &gt; 0), "No Discount", "Discount Applied")</f>
        <v>Discount Applied</v>
      </c>
      <c r="AC335" s="3" t="str">
        <f>IF(AND(V335 &gt; 100, OR(H335 = "Regular Air", H335 = "Express Air"), NOT(C335 &gt; 0)), "High Profit Non-Standard Shipping", "Other")</f>
        <v>Other</v>
      </c>
      <c r="AD335">
        <f>RANK(X335,$X$2:$X$1954,0)</f>
        <v>1881</v>
      </c>
    </row>
    <row r="336" spans="1:30" ht="12.75" customHeight="1" x14ac:dyDescent="0.3">
      <c r="A336" s="3">
        <v>25539</v>
      </c>
      <c r="B336" s="3" t="s">
        <v>46</v>
      </c>
      <c r="C336" s="7">
        <v>0.03</v>
      </c>
      <c r="D336" s="4">
        <v>14.2</v>
      </c>
      <c r="E336" s="4">
        <v>5.3</v>
      </c>
      <c r="F336" s="3">
        <v>619</v>
      </c>
      <c r="G336" s="3" t="s">
        <v>728</v>
      </c>
      <c r="H336" s="3" t="s">
        <v>48</v>
      </c>
      <c r="I336" s="3" t="s">
        <v>39</v>
      </c>
      <c r="J336" s="3" t="s">
        <v>40</v>
      </c>
      <c r="K336" s="3" t="s">
        <v>49</v>
      </c>
      <c r="L336" s="3" t="s">
        <v>30</v>
      </c>
      <c r="M336" s="3" t="s">
        <v>729</v>
      </c>
      <c r="N336" s="3">
        <v>0.46</v>
      </c>
      <c r="O336" s="3" t="s">
        <v>32</v>
      </c>
      <c r="P336" s="3" t="s">
        <v>60</v>
      </c>
      <c r="Q336" s="3" t="s">
        <v>299</v>
      </c>
      <c r="R336" s="3" t="s">
        <v>730</v>
      </c>
      <c r="S336" s="3">
        <v>48195</v>
      </c>
      <c r="T336" s="2">
        <v>42011</v>
      </c>
      <c r="U336" s="2">
        <v>42012</v>
      </c>
      <c r="V336" s="4">
        <v>107.02</v>
      </c>
      <c r="W336" s="3">
        <v>14</v>
      </c>
      <c r="X336" s="4">
        <v>205.98</v>
      </c>
      <c r="Y336" s="3">
        <v>88196</v>
      </c>
      <c r="Z336" s="3" t="str">
        <f>IF(V336&gt;E2292, "High","Low")</f>
        <v>High</v>
      </c>
      <c r="AA336" s="3" t="str">
        <f>IF(OR(C336 &gt; 0.2, N336 &lt; 0.25), "High Risk", "Low Risk")</f>
        <v>Low Risk</v>
      </c>
      <c r="AB336" s="3" t="str">
        <f>IF(NOT(C336 &gt; 0), "No Discount", "Discount Applied")</f>
        <v>Discount Applied</v>
      </c>
      <c r="AC336" s="3" t="str">
        <f>IF(AND(V336 &gt; 100, OR(H336 = "Regular Air", H336 = "Express Air"), NOT(C336 &gt; 0)), "High Profit Non-Standard Shipping", "Other")</f>
        <v>Other</v>
      </c>
      <c r="AD336">
        <f>RANK(X336,$X$2:$X$1954,0)</f>
        <v>969</v>
      </c>
    </row>
    <row r="337" spans="1:30" ht="12.75" customHeight="1" x14ac:dyDescent="0.3">
      <c r="A337" s="3">
        <v>22248</v>
      </c>
      <c r="B337" s="3" t="s">
        <v>55</v>
      </c>
      <c r="C337" s="7">
        <v>0.1</v>
      </c>
      <c r="D337" s="4">
        <v>6.88</v>
      </c>
      <c r="E337" s="4">
        <v>2</v>
      </c>
      <c r="F337" s="3">
        <v>621</v>
      </c>
      <c r="G337" s="3" t="s">
        <v>731</v>
      </c>
      <c r="H337" s="3" t="s">
        <v>48</v>
      </c>
      <c r="I337" s="3" t="s">
        <v>39</v>
      </c>
      <c r="J337" s="3" t="s">
        <v>28</v>
      </c>
      <c r="K337" s="3" t="s">
        <v>92</v>
      </c>
      <c r="L337" s="3" t="s">
        <v>30</v>
      </c>
      <c r="M337" s="3" t="s">
        <v>661</v>
      </c>
      <c r="N337" s="3">
        <v>0.39</v>
      </c>
      <c r="O337" s="3" t="s">
        <v>32</v>
      </c>
      <c r="P337" s="3" t="s">
        <v>52</v>
      </c>
      <c r="Q337" s="3" t="s">
        <v>227</v>
      </c>
      <c r="R337" s="3" t="s">
        <v>395</v>
      </c>
      <c r="S337" s="3">
        <v>6111</v>
      </c>
      <c r="T337" s="2">
        <v>42061</v>
      </c>
      <c r="U337" s="2">
        <v>42062</v>
      </c>
      <c r="V337" s="4">
        <v>18.420000000000002</v>
      </c>
      <c r="W337" s="3">
        <v>5</v>
      </c>
      <c r="X337" s="4">
        <v>31.46</v>
      </c>
      <c r="Y337" s="3">
        <v>91432</v>
      </c>
      <c r="Z337" s="3" t="str">
        <f>IF(V337&gt;E2293, "High","Low")</f>
        <v>High</v>
      </c>
      <c r="AA337" s="3" t="str">
        <f>IF(OR(C337 &gt; 0.2, N337 &lt; 0.25), "High Risk", "Low Risk")</f>
        <v>Low Risk</v>
      </c>
      <c r="AB337" s="3" t="str">
        <f>IF(NOT(C337 &gt; 0), "No Discount", "Discount Applied")</f>
        <v>Discount Applied</v>
      </c>
      <c r="AC337" s="3" t="str">
        <f>IF(AND(V337 &gt; 100, OR(H337 = "Regular Air", H337 = "Express Air"), NOT(C337 &gt; 0)), "High Profit Non-Standard Shipping", "Other")</f>
        <v>Other</v>
      </c>
      <c r="AD337">
        <f>RANK(X337,$X$2:$X$1954,0)</f>
        <v>1701</v>
      </c>
    </row>
    <row r="338" spans="1:30" ht="12.75" customHeight="1" x14ac:dyDescent="0.3">
      <c r="A338" s="3">
        <v>22247</v>
      </c>
      <c r="B338" s="3" t="s">
        <v>55</v>
      </c>
      <c r="C338" s="7">
        <v>0.06</v>
      </c>
      <c r="D338" s="4">
        <v>195.99</v>
      </c>
      <c r="E338" s="4">
        <v>8.99</v>
      </c>
      <c r="F338" s="3">
        <v>622</v>
      </c>
      <c r="G338" s="3" t="s">
        <v>732</v>
      </c>
      <c r="H338" s="3" t="s">
        <v>48</v>
      </c>
      <c r="I338" s="3" t="s">
        <v>39</v>
      </c>
      <c r="J338" s="3" t="s">
        <v>76</v>
      </c>
      <c r="K338" s="3" t="s">
        <v>77</v>
      </c>
      <c r="L338" s="3" t="s">
        <v>58</v>
      </c>
      <c r="M338" s="3" t="s">
        <v>733</v>
      </c>
      <c r="N338" s="3">
        <v>0.6</v>
      </c>
      <c r="O338" s="3" t="s">
        <v>32</v>
      </c>
      <c r="P338" s="3" t="s">
        <v>52</v>
      </c>
      <c r="Q338" s="3" t="s">
        <v>187</v>
      </c>
      <c r="R338" s="3" t="s">
        <v>510</v>
      </c>
      <c r="S338" s="3">
        <v>4210</v>
      </c>
      <c r="T338" s="2">
        <v>42061</v>
      </c>
      <c r="U338" s="2">
        <v>42063</v>
      </c>
      <c r="V338" s="4">
        <v>349.47</v>
      </c>
      <c r="W338" s="3">
        <v>6</v>
      </c>
      <c r="X338" s="4">
        <v>948.97</v>
      </c>
      <c r="Y338" s="3">
        <v>91432</v>
      </c>
      <c r="Z338" s="3" t="str">
        <f>IF(V338&gt;E2294, "High","Low")</f>
        <v>High</v>
      </c>
      <c r="AA338" s="3" t="str">
        <f>IF(OR(C338 &gt; 0.2, N338 &lt; 0.25), "High Risk", "Low Risk")</f>
        <v>Low Risk</v>
      </c>
      <c r="AB338" s="3" t="str">
        <f>IF(NOT(C338 &gt; 0), "No Discount", "Discount Applied")</f>
        <v>Discount Applied</v>
      </c>
      <c r="AC338" s="3" t="str">
        <f>IF(AND(V338 &gt; 100, OR(H338 = "Regular Air", H338 = "Express Air"), NOT(C338 &gt; 0)), "High Profit Non-Standard Shipping", "Other")</f>
        <v>Other</v>
      </c>
      <c r="AD338">
        <f>RANK(X338,$X$2:$X$1954,0)</f>
        <v>432</v>
      </c>
    </row>
    <row r="339" spans="1:30" ht="12.75" customHeight="1" x14ac:dyDescent="0.3">
      <c r="A339" s="3">
        <v>24880</v>
      </c>
      <c r="B339" s="3" t="s">
        <v>24</v>
      </c>
      <c r="C339" s="7">
        <v>0.05</v>
      </c>
      <c r="D339" s="4">
        <v>6.48</v>
      </c>
      <c r="E339" s="4">
        <v>8.4</v>
      </c>
      <c r="F339" s="3">
        <v>623</v>
      </c>
      <c r="G339" s="3" t="s">
        <v>734</v>
      </c>
      <c r="H339" s="3" t="s">
        <v>48</v>
      </c>
      <c r="I339" s="3" t="s">
        <v>39</v>
      </c>
      <c r="J339" s="3" t="s">
        <v>28</v>
      </c>
      <c r="K339" s="3" t="s">
        <v>92</v>
      </c>
      <c r="L339" s="3" t="s">
        <v>58</v>
      </c>
      <c r="M339" s="3" t="s">
        <v>735</v>
      </c>
      <c r="N339" s="3">
        <v>0.37</v>
      </c>
      <c r="O339" s="3" t="s">
        <v>32</v>
      </c>
      <c r="P339" s="3" t="s">
        <v>52</v>
      </c>
      <c r="Q339" s="3" t="s">
        <v>196</v>
      </c>
      <c r="R339" s="3" t="s">
        <v>736</v>
      </c>
      <c r="S339" s="3">
        <v>3101</v>
      </c>
      <c r="T339" s="2">
        <v>42095</v>
      </c>
      <c r="U339" s="2">
        <v>42097</v>
      </c>
      <c r="V339" s="4">
        <v>-226.34640000000002</v>
      </c>
      <c r="W339" s="3">
        <v>21</v>
      </c>
      <c r="X339" s="4">
        <v>136.99</v>
      </c>
      <c r="Y339" s="3">
        <v>91433</v>
      </c>
      <c r="Z339" s="3" t="str">
        <f>IF(V339&gt;E2295, "High","Low")</f>
        <v>Low</v>
      </c>
      <c r="AA339" s="3" t="str">
        <f>IF(OR(C339 &gt; 0.2, N339 &lt; 0.25), "High Risk", "Low Risk")</f>
        <v>Low Risk</v>
      </c>
      <c r="AB339" s="3" t="str">
        <f>IF(NOT(C339 &gt; 0), "No Discount", "Discount Applied")</f>
        <v>Discount Applied</v>
      </c>
      <c r="AC339" s="3" t="str">
        <f>IF(AND(V339 &gt; 100, OR(H339 = "Regular Air", H339 = "Express Air"), NOT(C339 &gt; 0)), "High Profit Non-Standard Shipping", "Other")</f>
        <v>Other</v>
      </c>
      <c r="AD339">
        <f>RANK(X339,$X$2:$X$1954,0)</f>
        <v>1114</v>
      </c>
    </row>
    <row r="340" spans="1:30" ht="12.75" customHeight="1" x14ac:dyDescent="0.3">
      <c r="A340" s="3">
        <v>24881</v>
      </c>
      <c r="B340" s="3" t="s">
        <v>24</v>
      </c>
      <c r="C340" s="7">
        <v>0.05</v>
      </c>
      <c r="D340" s="4">
        <v>55.99</v>
      </c>
      <c r="E340" s="4">
        <v>5</v>
      </c>
      <c r="F340" s="3">
        <v>624</v>
      </c>
      <c r="G340" s="3" t="s">
        <v>737</v>
      </c>
      <c r="H340" s="3" t="s">
        <v>48</v>
      </c>
      <c r="I340" s="3" t="s">
        <v>39</v>
      </c>
      <c r="J340" s="3" t="s">
        <v>76</v>
      </c>
      <c r="K340" s="3" t="s">
        <v>77</v>
      </c>
      <c r="L340" s="3" t="s">
        <v>50</v>
      </c>
      <c r="M340" s="3" t="s">
        <v>688</v>
      </c>
      <c r="N340" s="3">
        <v>0.8</v>
      </c>
      <c r="O340" s="3" t="s">
        <v>32</v>
      </c>
      <c r="P340" s="3" t="s">
        <v>52</v>
      </c>
      <c r="Q340" s="3" t="s">
        <v>148</v>
      </c>
      <c r="R340" s="3" t="s">
        <v>738</v>
      </c>
      <c r="S340" s="3">
        <v>5701</v>
      </c>
      <c r="T340" s="2">
        <v>42095</v>
      </c>
      <c r="U340" s="2">
        <v>42095</v>
      </c>
      <c r="V340" s="4">
        <v>-281.17583999999999</v>
      </c>
      <c r="W340" s="3">
        <v>2</v>
      </c>
      <c r="X340" s="4">
        <v>99.36</v>
      </c>
      <c r="Y340" s="3">
        <v>91433</v>
      </c>
      <c r="Z340" s="3" t="str">
        <f>IF(V340&gt;E2296, "High","Low")</f>
        <v>Low</v>
      </c>
      <c r="AA340" s="3" t="str">
        <f>IF(OR(C340 &gt; 0.2, N340 &lt; 0.25), "High Risk", "Low Risk")</f>
        <v>Low Risk</v>
      </c>
      <c r="AB340" s="3" t="str">
        <f>IF(NOT(C340 &gt; 0), "No Discount", "Discount Applied")</f>
        <v>Discount Applied</v>
      </c>
      <c r="AC340" s="3" t="str">
        <f>IF(AND(V340 &gt; 100, OR(H340 = "Regular Air", H340 = "Express Air"), NOT(C340 &gt; 0)), "High Profit Non-Standard Shipping", "Other")</f>
        <v>Other</v>
      </c>
      <c r="AD340">
        <f>RANK(X340,$X$2:$X$1954,0)</f>
        <v>1243</v>
      </c>
    </row>
    <row r="341" spans="1:30" ht="12.75" customHeight="1" x14ac:dyDescent="0.3">
      <c r="A341" s="3">
        <v>21718</v>
      </c>
      <c r="B341" s="3" t="s">
        <v>55</v>
      </c>
      <c r="C341" s="7">
        <v>0.02</v>
      </c>
      <c r="D341" s="4">
        <v>419.19</v>
      </c>
      <c r="E341" s="4">
        <v>19.989999999999998</v>
      </c>
      <c r="F341" s="3">
        <v>627</v>
      </c>
      <c r="G341" s="3" t="s">
        <v>739</v>
      </c>
      <c r="H341" s="3" t="s">
        <v>48</v>
      </c>
      <c r="I341" s="3" t="s">
        <v>39</v>
      </c>
      <c r="J341" s="3" t="s">
        <v>28</v>
      </c>
      <c r="K341" s="3" t="s">
        <v>140</v>
      </c>
      <c r="L341" s="3" t="s">
        <v>58</v>
      </c>
      <c r="M341" s="3" t="s">
        <v>740</v>
      </c>
      <c r="N341" s="3">
        <v>0.57999999999999996</v>
      </c>
      <c r="O341" s="3" t="s">
        <v>32</v>
      </c>
      <c r="P341" s="3" t="s">
        <v>52</v>
      </c>
      <c r="Q341" s="3" t="s">
        <v>153</v>
      </c>
      <c r="R341" s="3" t="s">
        <v>741</v>
      </c>
      <c r="S341" s="3">
        <v>43952</v>
      </c>
      <c r="T341" s="2">
        <v>42115</v>
      </c>
      <c r="U341" s="2">
        <v>42116</v>
      </c>
      <c r="V341" s="4">
        <v>6610.2</v>
      </c>
      <c r="W341" s="3">
        <v>22</v>
      </c>
      <c r="X341" s="4">
        <v>9580</v>
      </c>
      <c r="Y341" s="3">
        <v>90469</v>
      </c>
      <c r="Z341" s="3" t="str">
        <f>IF(V341&gt;E2297, "High","Low")</f>
        <v>High</v>
      </c>
      <c r="AA341" s="3" t="str">
        <f>IF(OR(C341 &gt; 0.2, N341 &lt; 0.25), "High Risk", "Low Risk")</f>
        <v>Low Risk</v>
      </c>
      <c r="AB341" s="3" t="str">
        <f>IF(NOT(C341 &gt; 0), "No Discount", "Discount Applied")</f>
        <v>Discount Applied</v>
      </c>
      <c r="AC341" s="3" t="str">
        <f>IF(AND(V341 &gt; 100, OR(H341 = "Regular Air", H341 = "Express Air"), NOT(C341 &gt; 0)), "High Profit Non-Standard Shipping", "Other")</f>
        <v>Other</v>
      </c>
      <c r="AD341">
        <f>RANK(X341,$X$2:$X$1954,0)</f>
        <v>25</v>
      </c>
    </row>
    <row r="342" spans="1:30" ht="12.75" customHeight="1" x14ac:dyDescent="0.3">
      <c r="A342" s="3">
        <v>19364</v>
      </c>
      <c r="B342" s="3" t="s">
        <v>24</v>
      </c>
      <c r="C342" s="7">
        <v>0.01</v>
      </c>
      <c r="D342" s="4">
        <v>2.08</v>
      </c>
      <c r="E342" s="4">
        <v>5.33</v>
      </c>
      <c r="F342" s="3">
        <v>635</v>
      </c>
      <c r="G342" s="3" t="s">
        <v>742</v>
      </c>
      <c r="H342" s="3" t="s">
        <v>48</v>
      </c>
      <c r="I342" s="3" t="s">
        <v>39</v>
      </c>
      <c r="J342" s="3" t="s">
        <v>40</v>
      </c>
      <c r="K342" s="3" t="s">
        <v>49</v>
      </c>
      <c r="L342" s="3" t="s">
        <v>58</v>
      </c>
      <c r="M342" s="3" t="s">
        <v>743</v>
      </c>
      <c r="N342" s="3">
        <v>0.43</v>
      </c>
      <c r="O342" s="3" t="s">
        <v>32</v>
      </c>
      <c r="P342" s="3" t="s">
        <v>60</v>
      </c>
      <c r="Q342" s="3" t="s">
        <v>61</v>
      </c>
      <c r="R342" s="3" t="s">
        <v>744</v>
      </c>
      <c r="S342" s="3">
        <v>55106</v>
      </c>
      <c r="T342" s="2">
        <v>42099</v>
      </c>
      <c r="U342" s="2">
        <v>42099</v>
      </c>
      <c r="V342" s="4">
        <v>-103.7124</v>
      </c>
      <c r="W342" s="3">
        <v>12</v>
      </c>
      <c r="X342" s="4">
        <v>28.32</v>
      </c>
      <c r="Y342" s="3">
        <v>89284</v>
      </c>
      <c r="Z342" s="3" t="str">
        <f>IF(V342&gt;E2298, "High","Low")</f>
        <v>Low</v>
      </c>
      <c r="AA342" s="3" t="str">
        <f>IF(OR(C342 &gt; 0.2, N342 &lt; 0.25), "High Risk", "Low Risk")</f>
        <v>Low Risk</v>
      </c>
      <c r="AB342" s="3" t="str">
        <f>IF(NOT(C342 &gt; 0), "No Discount", "Discount Applied")</f>
        <v>Discount Applied</v>
      </c>
      <c r="AC342" s="3" t="str">
        <f>IF(AND(V342 &gt; 100, OR(H342 = "Regular Air", H342 = "Express Air"), NOT(C342 &gt; 0)), "High Profit Non-Standard Shipping", "Other")</f>
        <v>Other</v>
      </c>
      <c r="AD342">
        <f>RANK(X342,$X$2:$X$1954,0)</f>
        <v>1732</v>
      </c>
    </row>
    <row r="343" spans="1:30" ht="12.75" customHeight="1" x14ac:dyDescent="0.3">
      <c r="A343" s="3">
        <v>19365</v>
      </c>
      <c r="B343" s="3" t="s">
        <v>24</v>
      </c>
      <c r="C343" s="7">
        <v>0.03</v>
      </c>
      <c r="D343" s="4">
        <v>370.98</v>
      </c>
      <c r="E343" s="4">
        <v>99</v>
      </c>
      <c r="F343" s="3">
        <v>635</v>
      </c>
      <c r="G343" s="3" t="s">
        <v>742</v>
      </c>
      <c r="H343" s="3" t="s">
        <v>38</v>
      </c>
      <c r="I343" s="3" t="s">
        <v>39</v>
      </c>
      <c r="J343" s="3" t="s">
        <v>28</v>
      </c>
      <c r="K343" s="3" t="s">
        <v>140</v>
      </c>
      <c r="L343" s="3" t="s">
        <v>42</v>
      </c>
      <c r="M343" s="3" t="s">
        <v>745</v>
      </c>
      <c r="N343" s="3">
        <v>0.65</v>
      </c>
      <c r="O343" s="3" t="s">
        <v>32</v>
      </c>
      <c r="P343" s="3" t="s">
        <v>60</v>
      </c>
      <c r="Q343" s="3" t="s">
        <v>61</v>
      </c>
      <c r="R343" s="3" t="s">
        <v>744</v>
      </c>
      <c r="S343" s="3">
        <v>55106</v>
      </c>
      <c r="T343" s="2">
        <v>42099</v>
      </c>
      <c r="U343" s="2">
        <v>42100</v>
      </c>
      <c r="V343" s="4">
        <v>-124.2864</v>
      </c>
      <c r="W343" s="3">
        <v>6</v>
      </c>
      <c r="X343" s="4">
        <v>2309.4899999999998</v>
      </c>
      <c r="Y343" s="3">
        <v>89284</v>
      </c>
      <c r="Z343" s="3" t="str">
        <f>IF(V343&gt;E2299, "High","Low")</f>
        <v>Low</v>
      </c>
      <c r="AA343" s="3" t="str">
        <f>IF(OR(C343 &gt; 0.2, N343 &lt; 0.25), "High Risk", "Low Risk")</f>
        <v>Low Risk</v>
      </c>
      <c r="AB343" s="3" t="str">
        <f>IF(NOT(C343 &gt; 0), "No Discount", "Discount Applied")</f>
        <v>Discount Applied</v>
      </c>
      <c r="AC343" s="3" t="str">
        <f>IF(AND(V343 &gt; 100, OR(H343 = "Regular Air", H343 = "Express Air"), NOT(C343 &gt; 0)), "High Profit Non-Standard Shipping", "Other")</f>
        <v>Other</v>
      </c>
      <c r="AD343">
        <f>RANK(X343,$X$2:$X$1954,0)</f>
        <v>213</v>
      </c>
    </row>
    <row r="344" spans="1:30" ht="12.75" customHeight="1" x14ac:dyDescent="0.3">
      <c r="A344" s="3">
        <v>19539</v>
      </c>
      <c r="B344" s="3" t="s">
        <v>105</v>
      </c>
      <c r="C344" s="7">
        <v>0.06</v>
      </c>
      <c r="D344" s="4">
        <v>160.97999999999999</v>
      </c>
      <c r="E344" s="4">
        <v>35.020000000000003</v>
      </c>
      <c r="F344" s="3">
        <v>637</v>
      </c>
      <c r="G344" s="3" t="s">
        <v>746</v>
      </c>
      <c r="H344" s="3" t="s">
        <v>38</v>
      </c>
      <c r="I344" s="3" t="s">
        <v>39</v>
      </c>
      <c r="J344" s="3" t="s">
        <v>40</v>
      </c>
      <c r="K344" s="3" t="s">
        <v>190</v>
      </c>
      <c r="L344" s="3" t="s">
        <v>120</v>
      </c>
      <c r="M344" s="3" t="s">
        <v>747</v>
      </c>
      <c r="N344" s="3">
        <v>0.72</v>
      </c>
      <c r="O344" s="3" t="s">
        <v>32</v>
      </c>
      <c r="P344" s="3" t="s">
        <v>33</v>
      </c>
      <c r="Q344" s="3" t="s">
        <v>44</v>
      </c>
      <c r="R344" s="3" t="s">
        <v>748</v>
      </c>
      <c r="S344" s="3">
        <v>95051</v>
      </c>
      <c r="T344" s="2">
        <v>42083</v>
      </c>
      <c r="U344" s="2">
        <v>42087</v>
      </c>
      <c r="V344" s="4">
        <v>-229.68</v>
      </c>
      <c r="W344" s="3">
        <v>8</v>
      </c>
      <c r="X344" s="4">
        <v>1232.01</v>
      </c>
      <c r="Y344" s="3">
        <v>87953</v>
      </c>
      <c r="Z344" s="3" t="str">
        <f>IF(V344&gt;E2300, "High","Low")</f>
        <v>Low</v>
      </c>
      <c r="AA344" s="3" t="str">
        <f>IF(OR(C344 &gt; 0.2, N344 &lt; 0.25), "High Risk", "Low Risk")</f>
        <v>Low Risk</v>
      </c>
      <c r="AB344" s="3" t="str">
        <f>IF(NOT(C344 &gt; 0), "No Discount", "Discount Applied")</f>
        <v>Discount Applied</v>
      </c>
      <c r="AC344" s="3" t="str">
        <f>IF(AND(V344 &gt; 100, OR(H344 = "Regular Air", H344 = "Express Air"), NOT(C344 &gt; 0)), "High Profit Non-Standard Shipping", "Other")</f>
        <v>Other</v>
      </c>
      <c r="AD344">
        <f>RANK(X344,$X$2:$X$1954,0)</f>
        <v>363</v>
      </c>
    </row>
    <row r="345" spans="1:30" ht="12.75" customHeight="1" x14ac:dyDescent="0.3">
      <c r="A345" s="3">
        <v>24387</v>
      </c>
      <c r="B345" s="3" t="s">
        <v>46</v>
      </c>
      <c r="C345" s="7">
        <v>0.06</v>
      </c>
      <c r="D345" s="4">
        <v>65.989999999999995</v>
      </c>
      <c r="E345" s="4">
        <v>8.8000000000000007</v>
      </c>
      <c r="F345" s="3">
        <v>638</v>
      </c>
      <c r="G345" s="3" t="s">
        <v>749</v>
      </c>
      <c r="H345" s="3" t="s">
        <v>26</v>
      </c>
      <c r="I345" s="3" t="s">
        <v>39</v>
      </c>
      <c r="J345" s="3" t="s">
        <v>76</v>
      </c>
      <c r="K345" s="3" t="s">
        <v>77</v>
      </c>
      <c r="L345" s="3" t="s">
        <v>58</v>
      </c>
      <c r="M345" s="3" t="s">
        <v>750</v>
      </c>
      <c r="N345" s="3">
        <v>0.57999999999999996</v>
      </c>
      <c r="O345" s="3" t="s">
        <v>32</v>
      </c>
      <c r="P345" s="3" t="s">
        <v>33</v>
      </c>
      <c r="Q345" s="3" t="s">
        <v>44</v>
      </c>
      <c r="R345" s="3" t="s">
        <v>751</v>
      </c>
      <c r="S345" s="3">
        <v>95062</v>
      </c>
      <c r="T345" s="2">
        <v>42124</v>
      </c>
      <c r="U345" s="2">
        <v>42125</v>
      </c>
      <c r="V345" s="4">
        <v>288.08999999999997</v>
      </c>
      <c r="W345" s="3">
        <v>9</v>
      </c>
      <c r="X345" s="4">
        <v>506.38</v>
      </c>
      <c r="Y345" s="3">
        <v>87954</v>
      </c>
      <c r="Z345" s="3" t="str">
        <f>IF(V345&gt;E2301, "High","Low")</f>
        <v>High</v>
      </c>
      <c r="AA345" s="3" t="str">
        <f>IF(OR(C345 &gt; 0.2, N345 &lt; 0.25), "High Risk", "Low Risk")</f>
        <v>Low Risk</v>
      </c>
      <c r="AB345" s="3" t="str">
        <f>IF(NOT(C345 &gt; 0), "No Discount", "Discount Applied")</f>
        <v>Discount Applied</v>
      </c>
      <c r="AC345" s="3" t="str">
        <f>IF(AND(V345 &gt; 100, OR(H345 = "Regular Air", H345 = "Express Air"), NOT(C345 &gt; 0)), "High Profit Non-Standard Shipping", "Other")</f>
        <v>Other</v>
      </c>
      <c r="AD345">
        <f>RANK(X345,$X$2:$X$1954,0)</f>
        <v>642</v>
      </c>
    </row>
    <row r="346" spans="1:30" ht="12.75" customHeight="1" x14ac:dyDescent="0.3">
      <c r="A346" s="3">
        <v>24388</v>
      </c>
      <c r="B346" s="3" t="s">
        <v>46</v>
      </c>
      <c r="C346" s="7">
        <v>0</v>
      </c>
      <c r="D346" s="4">
        <v>195.99</v>
      </c>
      <c r="E346" s="4">
        <v>4.2</v>
      </c>
      <c r="F346" s="3">
        <v>638</v>
      </c>
      <c r="G346" s="3" t="s">
        <v>749</v>
      </c>
      <c r="H346" s="3" t="s">
        <v>26</v>
      </c>
      <c r="I346" s="3" t="s">
        <v>39</v>
      </c>
      <c r="J346" s="3" t="s">
        <v>76</v>
      </c>
      <c r="K346" s="3" t="s">
        <v>77</v>
      </c>
      <c r="L346" s="3" t="s">
        <v>58</v>
      </c>
      <c r="M346" s="3" t="s">
        <v>752</v>
      </c>
      <c r="N346" s="3">
        <v>0.56999999999999995</v>
      </c>
      <c r="O346" s="3" t="s">
        <v>32</v>
      </c>
      <c r="P346" s="3" t="s">
        <v>33</v>
      </c>
      <c r="Q346" s="3" t="s">
        <v>44</v>
      </c>
      <c r="R346" s="3" t="s">
        <v>751</v>
      </c>
      <c r="S346" s="3">
        <v>95062</v>
      </c>
      <c r="T346" s="2">
        <v>42124</v>
      </c>
      <c r="U346" s="2">
        <v>42126</v>
      </c>
      <c r="V346" s="4">
        <v>719.47679999999991</v>
      </c>
      <c r="W346" s="3">
        <v>6</v>
      </c>
      <c r="X346" s="4">
        <v>1042.72</v>
      </c>
      <c r="Y346" s="3">
        <v>87954</v>
      </c>
      <c r="Z346" s="3" t="str">
        <f>IF(V346&gt;E2302, "High","Low")</f>
        <v>High</v>
      </c>
      <c r="AA346" s="3" t="str">
        <f>IF(OR(C346 &gt; 0.2, N346 &lt; 0.25), "High Risk", "Low Risk")</f>
        <v>Low Risk</v>
      </c>
      <c r="AB346" s="3" t="str">
        <f>IF(NOT(C346 &gt; 0), "No Discount", "Discount Applied")</f>
        <v>No Discount</v>
      </c>
      <c r="AC346" s="3" t="str">
        <f>IF(AND(V346 &gt; 100, OR(H346 = "Regular Air", H346 = "Express Air"), NOT(C346 &gt; 0)), "High Profit Non-Standard Shipping", "Other")</f>
        <v>High Profit Non-Standard Shipping</v>
      </c>
      <c r="AD346">
        <f>RANK(X346,$X$2:$X$1954,0)</f>
        <v>409</v>
      </c>
    </row>
    <row r="347" spans="1:30" ht="12.75" customHeight="1" x14ac:dyDescent="0.3">
      <c r="A347" s="3">
        <v>25893</v>
      </c>
      <c r="B347" s="3" t="s">
        <v>36</v>
      </c>
      <c r="C347" s="7">
        <v>0</v>
      </c>
      <c r="D347" s="4">
        <v>236.97</v>
      </c>
      <c r="E347" s="4">
        <v>59.24</v>
      </c>
      <c r="F347" s="3">
        <v>639</v>
      </c>
      <c r="G347" s="3" t="s">
        <v>753</v>
      </c>
      <c r="H347" s="3" t="s">
        <v>38</v>
      </c>
      <c r="I347" s="3" t="s">
        <v>39</v>
      </c>
      <c r="J347" s="3" t="s">
        <v>40</v>
      </c>
      <c r="K347" s="3" t="s">
        <v>151</v>
      </c>
      <c r="L347" s="3" t="s">
        <v>120</v>
      </c>
      <c r="M347" s="3" t="s">
        <v>754</v>
      </c>
      <c r="N347" s="3">
        <v>0.61</v>
      </c>
      <c r="O347" s="3" t="s">
        <v>32</v>
      </c>
      <c r="P347" s="3" t="s">
        <v>33</v>
      </c>
      <c r="Q347" s="3" t="s">
        <v>44</v>
      </c>
      <c r="R347" s="3" t="s">
        <v>755</v>
      </c>
      <c r="S347" s="3">
        <v>93454</v>
      </c>
      <c r="T347" s="2">
        <v>42049</v>
      </c>
      <c r="U347" s="2">
        <v>42050</v>
      </c>
      <c r="V347" s="4">
        <v>1192.04</v>
      </c>
      <c r="W347" s="3">
        <v>9</v>
      </c>
      <c r="X347" s="4">
        <v>1769.91</v>
      </c>
      <c r="Y347" s="3">
        <v>87952</v>
      </c>
      <c r="Z347" s="3" t="str">
        <f>IF(V347&gt;E2303, "High","Low")</f>
        <v>High</v>
      </c>
      <c r="AA347" s="3" t="str">
        <f>IF(OR(C347 &gt; 0.2, N347 &lt; 0.25), "High Risk", "Low Risk")</f>
        <v>Low Risk</v>
      </c>
      <c r="AB347" s="3" t="str">
        <f>IF(NOT(C347 &gt; 0), "No Discount", "Discount Applied")</f>
        <v>No Discount</v>
      </c>
      <c r="AC347" s="3" t="str">
        <f>IF(AND(V347 &gt; 100, OR(H347 = "Regular Air", H347 = "Express Air"), NOT(C347 &gt; 0)), "High Profit Non-Standard Shipping", "Other")</f>
        <v>Other</v>
      </c>
      <c r="AD347">
        <f>RANK(X347,$X$2:$X$1954,0)</f>
        <v>280</v>
      </c>
    </row>
    <row r="348" spans="1:30" ht="12.75" customHeight="1" x14ac:dyDescent="0.3">
      <c r="A348" s="3">
        <v>7893</v>
      </c>
      <c r="B348" s="3" t="s">
        <v>36</v>
      </c>
      <c r="C348" s="7">
        <v>0</v>
      </c>
      <c r="D348" s="4">
        <v>236.97</v>
      </c>
      <c r="E348" s="4">
        <v>59.24</v>
      </c>
      <c r="F348" s="3">
        <v>640</v>
      </c>
      <c r="G348" s="3" t="s">
        <v>756</v>
      </c>
      <c r="H348" s="3" t="s">
        <v>38</v>
      </c>
      <c r="I348" s="3" t="s">
        <v>39</v>
      </c>
      <c r="J348" s="3" t="s">
        <v>40</v>
      </c>
      <c r="K348" s="3" t="s">
        <v>151</v>
      </c>
      <c r="L348" s="3" t="s">
        <v>120</v>
      </c>
      <c r="M348" s="3" t="s">
        <v>754</v>
      </c>
      <c r="N348" s="3">
        <v>0.61</v>
      </c>
      <c r="O348" s="3" t="s">
        <v>32</v>
      </c>
      <c r="P348" s="3" t="s">
        <v>33</v>
      </c>
      <c r="Q348" s="3" t="s">
        <v>34</v>
      </c>
      <c r="R348" s="3" t="s">
        <v>208</v>
      </c>
      <c r="S348" s="3">
        <v>98119</v>
      </c>
      <c r="T348" s="2">
        <v>42049</v>
      </c>
      <c r="U348" s="2">
        <v>42050</v>
      </c>
      <c r="V348" s="4">
        <v>1192.04</v>
      </c>
      <c r="W348" s="3">
        <v>34</v>
      </c>
      <c r="X348" s="4">
        <v>6686.34</v>
      </c>
      <c r="Y348" s="3">
        <v>56452</v>
      </c>
      <c r="Z348" s="3" t="str">
        <f>IF(V348&gt;E2304, "High","Low")</f>
        <v>High</v>
      </c>
      <c r="AA348" s="3" t="str">
        <f>IF(OR(C348 &gt; 0.2, N348 &lt; 0.25), "High Risk", "Low Risk")</f>
        <v>Low Risk</v>
      </c>
      <c r="AB348" s="3" t="str">
        <f>IF(NOT(C348 &gt; 0), "No Discount", "Discount Applied")</f>
        <v>No Discount</v>
      </c>
      <c r="AC348" s="3" t="str">
        <f>IF(AND(V348 &gt; 100, OR(H348 = "Regular Air", H348 = "Express Air"), NOT(C348 &gt; 0)), "High Profit Non-Standard Shipping", "Other")</f>
        <v>Other</v>
      </c>
      <c r="AD348">
        <f>RANK(X348,$X$2:$X$1954,0)</f>
        <v>58</v>
      </c>
    </row>
    <row r="349" spans="1:30" ht="12.75" customHeight="1" x14ac:dyDescent="0.3">
      <c r="A349" s="3">
        <v>1539</v>
      </c>
      <c r="B349" s="3" t="s">
        <v>105</v>
      </c>
      <c r="C349" s="7">
        <v>0.06</v>
      </c>
      <c r="D349" s="4">
        <v>160.97999999999999</v>
      </c>
      <c r="E349" s="4">
        <v>35.020000000000003</v>
      </c>
      <c r="F349" s="3">
        <v>640</v>
      </c>
      <c r="G349" s="3" t="s">
        <v>756</v>
      </c>
      <c r="H349" s="3" t="s">
        <v>38</v>
      </c>
      <c r="I349" s="3" t="s">
        <v>39</v>
      </c>
      <c r="J349" s="3" t="s">
        <v>40</v>
      </c>
      <c r="K349" s="3" t="s">
        <v>190</v>
      </c>
      <c r="L349" s="3" t="s">
        <v>120</v>
      </c>
      <c r="M349" s="3" t="s">
        <v>747</v>
      </c>
      <c r="N349" s="3">
        <v>0.72</v>
      </c>
      <c r="O349" s="3" t="s">
        <v>32</v>
      </c>
      <c r="P349" s="3" t="s">
        <v>33</v>
      </c>
      <c r="Q349" s="3" t="s">
        <v>34</v>
      </c>
      <c r="R349" s="3" t="s">
        <v>208</v>
      </c>
      <c r="S349" s="3">
        <v>98119</v>
      </c>
      <c r="T349" s="2">
        <v>42083</v>
      </c>
      <c r="U349" s="2">
        <v>42087</v>
      </c>
      <c r="V349" s="4">
        <v>-229.68</v>
      </c>
      <c r="W349" s="3">
        <v>30</v>
      </c>
      <c r="X349" s="4">
        <v>4620.05</v>
      </c>
      <c r="Y349" s="3">
        <v>11077</v>
      </c>
      <c r="Z349" s="3" t="str">
        <f>IF(V349&gt;E2305, "High","Low")</f>
        <v>Low</v>
      </c>
      <c r="AA349" s="3" t="str">
        <f>IF(OR(C349 &gt; 0.2, N349 &lt; 0.25), "High Risk", "Low Risk")</f>
        <v>Low Risk</v>
      </c>
      <c r="AB349" s="3" t="str">
        <f>IF(NOT(C349 &gt; 0), "No Discount", "Discount Applied")</f>
        <v>Discount Applied</v>
      </c>
      <c r="AC349" s="3" t="str">
        <f>IF(AND(V349 &gt; 100, OR(H349 = "Regular Air", H349 = "Express Air"), NOT(C349 &gt; 0)), "High Profit Non-Standard Shipping", "Other")</f>
        <v>Other</v>
      </c>
      <c r="AD349">
        <f>RANK(X349,$X$2:$X$1954,0)</f>
        <v>106</v>
      </c>
    </row>
    <row r="350" spans="1:30" ht="12.75" customHeight="1" x14ac:dyDescent="0.3">
      <c r="A350" s="3">
        <v>6387</v>
      </c>
      <c r="B350" s="3" t="s">
        <v>46</v>
      </c>
      <c r="C350" s="7">
        <v>0.06</v>
      </c>
      <c r="D350" s="4">
        <v>65.989999999999995</v>
      </c>
      <c r="E350" s="4">
        <v>8.8000000000000007</v>
      </c>
      <c r="F350" s="3">
        <v>640</v>
      </c>
      <c r="G350" s="3" t="s">
        <v>756</v>
      </c>
      <c r="H350" s="3" t="s">
        <v>26</v>
      </c>
      <c r="I350" s="3" t="s">
        <v>39</v>
      </c>
      <c r="J350" s="3" t="s">
        <v>76</v>
      </c>
      <c r="K350" s="3" t="s">
        <v>77</v>
      </c>
      <c r="L350" s="3" t="s">
        <v>58</v>
      </c>
      <c r="M350" s="3" t="s">
        <v>750</v>
      </c>
      <c r="N350" s="3">
        <v>0.57999999999999996</v>
      </c>
      <c r="O350" s="3" t="s">
        <v>32</v>
      </c>
      <c r="P350" s="3" t="s">
        <v>33</v>
      </c>
      <c r="Q350" s="3" t="s">
        <v>34</v>
      </c>
      <c r="R350" s="3" t="s">
        <v>208</v>
      </c>
      <c r="S350" s="3">
        <v>98119</v>
      </c>
      <c r="T350" s="2">
        <v>42124</v>
      </c>
      <c r="U350" s="2">
        <v>42125</v>
      </c>
      <c r="V350" s="4">
        <v>288.08999999999997</v>
      </c>
      <c r="W350" s="3">
        <v>34</v>
      </c>
      <c r="X350" s="4">
        <v>1912.98</v>
      </c>
      <c r="Y350" s="3">
        <v>45380</v>
      </c>
      <c r="Z350" s="3" t="str">
        <f>IF(V350&gt;E2306, "High","Low")</f>
        <v>High</v>
      </c>
      <c r="AA350" s="3" t="str">
        <f>IF(OR(C350 &gt; 0.2, N350 &lt; 0.25), "High Risk", "Low Risk")</f>
        <v>Low Risk</v>
      </c>
      <c r="AB350" s="3" t="str">
        <f>IF(NOT(C350 &gt; 0), "No Discount", "Discount Applied")</f>
        <v>Discount Applied</v>
      </c>
      <c r="AC350" s="3" t="str">
        <f>IF(AND(V350 &gt; 100, OR(H350 = "Regular Air", H350 = "Express Air"), NOT(C350 &gt; 0)), "High Profit Non-Standard Shipping", "Other")</f>
        <v>Other</v>
      </c>
      <c r="AD350">
        <f>RANK(X350,$X$2:$X$1954,0)</f>
        <v>253</v>
      </c>
    </row>
    <row r="351" spans="1:30" ht="12.75" customHeight="1" x14ac:dyDescent="0.3">
      <c r="A351" s="3">
        <v>6388</v>
      </c>
      <c r="B351" s="3" t="s">
        <v>46</v>
      </c>
      <c r="C351" s="7">
        <v>0</v>
      </c>
      <c r="D351" s="4">
        <v>195.99</v>
      </c>
      <c r="E351" s="4">
        <v>4.2</v>
      </c>
      <c r="F351" s="3">
        <v>640</v>
      </c>
      <c r="G351" s="3" t="s">
        <v>756</v>
      </c>
      <c r="H351" s="3" t="s">
        <v>26</v>
      </c>
      <c r="I351" s="3" t="s">
        <v>39</v>
      </c>
      <c r="J351" s="3" t="s">
        <v>76</v>
      </c>
      <c r="K351" s="3" t="s">
        <v>77</v>
      </c>
      <c r="L351" s="3" t="s">
        <v>58</v>
      </c>
      <c r="M351" s="3" t="s">
        <v>752</v>
      </c>
      <c r="N351" s="3">
        <v>0.56999999999999995</v>
      </c>
      <c r="O351" s="3" t="s">
        <v>32</v>
      </c>
      <c r="P351" s="3" t="s">
        <v>33</v>
      </c>
      <c r="Q351" s="3" t="s">
        <v>34</v>
      </c>
      <c r="R351" s="3" t="s">
        <v>208</v>
      </c>
      <c r="S351" s="3">
        <v>98119</v>
      </c>
      <c r="T351" s="2">
        <v>42124</v>
      </c>
      <c r="U351" s="2">
        <v>42126</v>
      </c>
      <c r="V351" s="4">
        <v>1030.509</v>
      </c>
      <c r="W351" s="3">
        <v>24</v>
      </c>
      <c r="X351" s="4">
        <v>4170.87</v>
      </c>
      <c r="Y351" s="3">
        <v>45380</v>
      </c>
      <c r="Z351" s="3" t="str">
        <f>IF(V351&gt;E2307, "High","Low")</f>
        <v>High</v>
      </c>
      <c r="AA351" s="3" t="str">
        <f>IF(OR(C351 &gt; 0.2, N351 &lt; 0.25), "High Risk", "Low Risk")</f>
        <v>Low Risk</v>
      </c>
      <c r="AB351" s="3" t="str">
        <f>IF(NOT(C351 &gt; 0), "No Discount", "Discount Applied")</f>
        <v>No Discount</v>
      </c>
      <c r="AC351" s="3" t="str">
        <f>IF(AND(V351 &gt; 100, OR(H351 = "Regular Air", H351 = "Express Air"), NOT(C351 &gt; 0)), "High Profit Non-Standard Shipping", "Other")</f>
        <v>High Profit Non-Standard Shipping</v>
      </c>
      <c r="AD351">
        <f>RANK(X351,$X$2:$X$1954,0)</f>
        <v>113</v>
      </c>
    </row>
    <row r="352" spans="1:30" ht="12.75" customHeight="1" x14ac:dyDescent="0.3">
      <c r="A352" s="3">
        <v>24869</v>
      </c>
      <c r="B352" s="3" t="s">
        <v>105</v>
      </c>
      <c r="C352" s="7">
        <v>0.03</v>
      </c>
      <c r="D352" s="4">
        <v>51.75</v>
      </c>
      <c r="E352" s="4">
        <v>19.989999999999998</v>
      </c>
      <c r="F352" s="3">
        <v>646</v>
      </c>
      <c r="G352" s="3" t="s">
        <v>757</v>
      </c>
      <c r="H352" s="3" t="s">
        <v>48</v>
      </c>
      <c r="I352" s="3" t="s">
        <v>39</v>
      </c>
      <c r="J352" s="3" t="s">
        <v>40</v>
      </c>
      <c r="K352" s="3" t="s">
        <v>49</v>
      </c>
      <c r="L352" s="3" t="s">
        <v>58</v>
      </c>
      <c r="M352" s="3" t="s">
        <v>758</v>
      </c>
      <c r="N352" s="3">
        <v>0.55000000000000004</v>
      </c>
      <c r="O352" s="3" t="s">
        <v>32</v>
      </c>
      <c r="P352" s="3" t="s">
        <v>60</v>
      </c>
      <c r="Q352" s="3" t="s">
        <v>61</v>
      </c>
      <c r="R352" s="3" t="s">
        <v>759</v>
      </c>
      <c r="S352" s="3">
        <v>55379</v>
      </c>
      <c r="T352" s="2">
        <v>42172</v>
      </c>
      <c r="U352" s="2">
        <v>42177</v>
      </c>
      <c r="V352" s="4">
        <v>261.44400000000002</v>
      </c>
      <c r="W352" s="3">
        <v>16</v>
      </c>
      <c r="X352" s="4">
        <v>818.81</v>
      </c>
      <c r="Y352" s="3">
        <v>90735</v>
      </c>
      <c r="Z352" s="3" t="str">
        <f>IF(V352&gt;E2308, "High","Low")</f>
        <v>High</v>
      </c>
      <c r="AA352" s="3" t="str">
        <f>IF(OR(C352 &gt; 0.2, N352 &lt; 0.25), "High Risk", "Low Risk")</f>
        <v>Low Risk</v>
      </c>
      <c r="AB352" s="3" t="str">
        <f>IF(NOT(C352 &gt; 0), "No Discount", "Discount Applied")</f>
        <v>Discount Applied</v>
      </c>
      <c r="AC352" s="3" t="str">
        <f>IF(AND(V352 &gt; 100, OR(H352 = "Regular Air", H352 = "Express Air"), NOT(C352 &gt; 0)), "High Profit Non-Standard Shipping", "Other")</f>
        <v>Other</v>
      </c>
      <c r="AD352">
        <f>RANK(X352,$X$2:$X$1954,0)</f>
        <v>480</v>
      </c>
    </row>
    <row r="353" spans="1:30" ht="12.75" customHeight="1" x14ac:dyDescent="0.3">
      <c r="A353" s="3">
        <v>21760</v>
      </c>
      <c r="B353" s="3" t="s">
        <v>36</v>
      </c>
      <c r="C353" s="7">
        <v>0.02</v>
      </c>
      <c r="D353" s="4">
        <v>25.38</v>
      </c>
      <c r="E353" s="4">
        <v>8.99</v>
      </c>
      <c r="F353" s="3">
        <v>648</v>
      </c>
      <c r="G353" s="3" t="s">
        <v>760</v>
      </c>
      <c r="H353" s="3" t="s">
        <v>48</v>
      </c>
      <c r="I353" s="3" t="s">
        <v>39</v>
      </c>
      <c r="J353" s="3" t="s">
        <v>40</v>
      </c>
      <c r="K353" s="3" t="s">
        <v>49</v>
      </c>
      <c r="L353" s="3" t="s">
        <v>50</v>
      </c>
      <c r="M353" s="3" t="s">
        <v>761</v>
      </c>
      <c r="N353" s="3">
        <v>0.5</v>
      </c>
      <c r="O353" s="3" t="s">
        <v>32</v>
      </c>
      <c r="P353" s="3" t="s">
        <v>60</v>
      </c>
      <c r="Q353" s="3" t="s">
        <v>177</v>
      </c>
      <c r="R353" s="3" t="s">
        <v>762</v>
      </c>
      <c r="S353" s="3">
        <v>60440</v>
      </c>
      <c r="T353" s="2">
        <v>42176</v>
      </c>
      <c r="U353" s="2">
        <v>42177</v>
      </c>
      <c r="V353" s="4">
        <v>-10.36</v>
      </c>
      <c r="W353" s="3">
        <v>1</v>
      </c>
      <c r="X353" s="4">
        <v>34.11</v>
      </c>
      <c r="Y353" s="3">
        <v>91365</v>
      </c>
      <c r="Z353" s="3" t="str">
        <f>IF(V353&gt;E2309, "High","Low")</f>
        <v>Low</v>
      </c>
      <c r="AA353" s="3" t="str">
        <f>IF(OR(C353 &gt; 0.2, N353 &lt; 0.25), "High Risk", "Low Risk")</f>
        <v>Low Risk</v>
      </c>
      <c r="AB353" s="3" t="str">
        <f>IF(NOT(C353 &gt; 0), "No Discount", "Discount Applied")</f>
        <v>Discount Applied</v>
      </c>
      <c r="AC353" s="3" t="str">
        <f>IF(AND(V353 &gt; 100, OR(H353 = "Regular Air", H353 = "Express Air"), NOT(C353 &gt; 0)), "High Profit Non-Standard Shipping", "Other")</f>
        <v>Other</v>
      </c>
      <c r="AD353">
        <f>RANK(X353,$X$2:$X$1954,0)</f>
        <v>1676</v>
      </c>
    </row>
    <row r="354" spans="1:30" ht="12.75" customHeight="1" x14ac:dyDescent="0.3">
      <c r="A354" s="3">
        <v>23154</v>
      </c>
      <c r="B354" s="3" t="s">
        <v>55</v>
      </c>
      <c r="C354" s="7">
        <v>0.02</v>
      </c>
      <c r="D354" s="4">
        <v>3.78</v>
      </c>
      <c r="E354" s="4">
        <v>0.71</v>
      </c>
      <c r="F354" s="3">
        <v>649</v>
      </c>
      <c r="G354" s="3" t="s">
        <v>763</v>
      </c>
      <c r="H354" s="3" t="s">
        <v>48</v>
      </c>
      <c r="I354" s="3" t="s">
        <v>39</v>
      </c>
      <c r="J354" s="3" t="s">
        <v>28</v>
      </c>
      <c r="K354" s="3" t="s">
        <v>65</v>
      </c>
      <c r="L354" s="3" t="s">
        <v>30</v>
      </c>
      <c r="M354" s="3" t="s">
        <v>764</v>
      </c>
      <c r="N354" s="3">
        <v>0.39</v>
      </c>
      <c r="O354" s="3" t="s">
        <v>32</v>
      </c>
      <c r="P354" s="3" t="s">
        <v>60</v>
      </c>
      <c r="Q354" s="3" t="s">
        <v>177</v>
      </c>
      <c r="R354" s="3" t="s">
        <v>765</v>
      </c>
      <c r="S354" s="3">
        <v>60089</v>
      </c>
      <c r="T354" s="2">
        <v>42153</v>
      </c>
      <c r="U354" s="2">
        <v>42154</v>
      </c>
      <c r="V354" s="4">
        <v>106.7499</v>
      </c>
      <c r="W354" s="3">
        <v>40</v>
      </c>
      <c r="X354" s="4">
        <v>154.71</v>
      </c>
      <c r="Y354" s="3">
        <v>91366</v>
      </c>
      <c r="Z354" s="3" t="str">
        <f>IF(V354&gt;E2310, "High","Low")</f>
        <v>High</v>
      </c>
      <c r="AA354" s="3" t="str">
        <f>IF(OR(C354 &gt; 0.2, N354 &lt; 0.25), "High Risk", "Low Risk")</f>
        <v>Low Risk</v>
      </c>
      <c r="AB354" s="3" t="str">
        <f>IF(NOT(C354 &gt; 0), "No Discount", "Discount Applied")</f>
        <v>Discount Applied</v>
      </c>
      <c r="AC354" s="3" t="str">
        <f>IF(AND(V354 &gt; 100, OR(H354 = "Regular Air", H354 = "Express Air"), NOT(C354 &gt; 0)), "High Profit Non-Standard Shipping", "Other")</f>
        <v>Other</v>
      </c>
      <c r="AD354">
        <f>RANK(X354,$X$2:$X$1954,0)</f>
        <v>1069</v>
      </c>
    </row>
    <row r="355" spans="1:30" ht="12.75" customHeight="1" x14ac:dyDescent="0.3">
      <c r="A355" s="3">
        <v>24199</v>
      </c>
      <c r="B355" s="3" t="s">
        <v>24</v>
      </c>
      <c r="C355" s="7">
        <v>0.08</v>
      </c>
      <c r="D355" s="4">
        <v>15.99</v>
      </c>
      <c r="E355" s="4">
        <v>13.18</v>
      </c>
      <c r="F355" s="3">
        <v>651</v>
      </c>
      <c r="G355" s="3" t="s">
        <v>766</v>
      </c>
      <c r="H355" s="3" t="s">
        <v>48</v>
      </c>
      <c r="I355" s="3" t="s">
        <v>39</v>
      </c>
      <c r="J355" s="3" t="s">
        <v>28</v>
      </c>
      <c r="K355" s="3" t="s">
        <v>108</v>
      </c>
      <c r="L355" s="3" t="s">
        <v>58</v>
      </c>
      <c r="M355" s="3" t="s">
        <v>637</v>
      </c>
      <c r="N355" s="3">
        <v>0.37</v>
      </c>
      <c r="O355" s="3" t="s">
        <v>32</v>
      </c>
      <c r="P355" s="3" t="s">
        <v>33</v>
      </c>
      <c r="Q355" s="3" t="s">
        <v>532</v>
      </c>
      <c r="R355" s="3" t="s">
        <v>767</v>
      </c>
      <c r="S355" s="3">
        <v>89115</v>
      </c>
      <c r="T355" s="2">
        <v>42011</v>
      </c>
      <c r="U355" s="2">
        <v>42012</v>
      </c>
      <c r="V355" s="4">
        <v>-246.92615999999998</v>
      </c>
      <c r="W355" s="3">
        <v>12</v>
      </c>
      <c r="X355" s="4">
        <v>192.33</v>
      </c>
      <c r="Y355" s="3">
        <v>91575</v>
      </c>
      <c r="Z355" s="3" t="str">
        <f>IF(V355&gt;E2311, "High","Low")</f>
        <v>Low</v>
      </c>
      <c r="AA355" s="3" t="str">
        <f>IF(OR(C355 &gt; 0.2, N355 &lt; 0.25), "High Risk", "Low Risk")</f>
        <v>Low Risk</v>
      </c>
      <c r="AB355" s="3" t="str">
        <f>IF(NOT(C355 &gt; 0), "No Discount", "Discount Applied")</f>
        <v>Discount Applied</v>
      </c>
      <c r="AC355" s="3" t="str">
        <f>IF(AND(V355 &gt; 100, OR(H355 = "Regular Air", H355 = "Express Air"), NOT(C355 &gt; 0)), "High Profit Non-Standard Shipping", "Other")</f>
        <v>Other</v>
      </c>
      <c r="AD355">
        <f>RANK(X355,$X$2:$X$1954,0)</f>
        <v>1005</v>
      </c>
    </row>
    <row r="356" spans="1:30" ht="12.75" customHeight="1" x14ac:dyDescent="0.3">
      <c r="A356" s="3">
        <v>23433</v>
      </c>
      <c r="B356" s="3" t="s">
        <v>105</v>
      </c>
      <c r="C356" s="7">
        <v>0.04</v>
      </c>
      <c r="D356" s="4">
        <v>880.98</v>
      </c>
      <c r="E356" s="4">
        <v>44.55</v>
      </c>
      <c r="F356" s="3">
        <v>651</v>
      </c>
      <c r="G356" s="3" t="s">
        <v>766</v>
      </c>
      <c r="H356" s="3" t="s">
        <v>38</v>
      </c>
      <c r="I356" s="3" t="s">
        <v>39</v>
      </c>
      <c r="J356" s="3" t="s">
        <v>40</v>
      </c>
      <c r="K356" s="3" t="s">
        <v>190</v>
      </c>
      <c r="L356" s="3" t="s">
        <v>120</v>
      </c>
      <c r="M356" s="3" t="s">
        <v>768</v>
      </c>
      <c r="N356" s="3">
        <v>0.62</v>
      </c>
      <c r="O356" s="3" t="s">
        <v>32</v>
      </c>
      <c r="P356" s="3" t="s">
        <v>33</v>
      </c>
      <c r="Q356" s="3" t="s">
        <v>532</v>
      </c>
      <c r="R356" s="3" t="s">
        <v>767</v>
      </c>
      <c r="S356" s="3">
        <v>89115</v>
      </c>
      <c r="T356" s="2">
        <v>42050</v>
      </c>
      <c r="U356" s="2">
        <v>42054</v>
      </c>
      <c r="V356" s="4">
        <v>4233.2587999999996</v>
      </c>
      <c r="W356" s="3">
        <v>8</v>
      </c>
      <c r="X356" s="4">
        <v>6901.25</v>
      </c>
      <c r="Y356" s="3">
        <v>91576</v>
      </c>
      <c r="Z356" s="3" t="str">
        <f>IF(V356&gt;E2312, "High","Low")</f>
        <v>High</v>
      </c>
      <c r="AA356" s="3" t="str">
        <f>IF(OR(C356 &gt; 0.2, N356 &lt; 0.25), "High Risk", "Low Risk")</f>
        <v>Low Risk</v>
      </c>
      <c r="AB356" s="3" t="str">
        <f>IF(NOT(C356 &gt; 0), "No Discount", "Discount Applied")</f>
        <v>Discount Applied</v>
      </c>
      <c r="AC356" s="3" t="str">
        <f>IF(AND(V356 &gt; 100, OR(H356 = "Regular Air", H356 = "Express Air"), NOT(C356 &gt; 0)), "High Profit Non-Standard Shipping", "Other")</f>
        <v>Other</v>
      </c>
      <c r="AD356">
        <f>RANK(X356,$X$2:$X$1954,0)</f>
        <v>55</v>
      </c>
    </row>
    <row r="357" spans="1:30" ht="12.75" customHeight="1" x14ac:dyDescent="0.3">
      <c r="A357" s="3">
        <v>23434</v>
      </c>
      <c r="B357" s="3" t="s">
        <v>105</v>
      </c>
      <c r="C357" s="7">
        <v>7.0000000000000007E-2</v>
      </c>
      <c r="D357" s="4">
        <v>13.4</v>
      </c>
      <c r="E357" s="4">
        <v>4.95</v>
      </c>
      <c r="F357" s="3">
        <v>651</v>
      </c>
      <c r="G357" s="3" t="s">
        <v>766</v>
      </c>
      <c r="H357" s="3" t="s">
        <v>48</v>
      </c>
      <c r="I357" s="3" t="s">
        <v>39</v>
      </c>
      <c r="J357" s="3" t="s">
        <v>40</v>
      </c>
      <c r="K357" s="3" t="s">
        <v>49</v>
      </c>
      <c r="L357" s="3" t="s">
        <v>50</v>
      </c>
      <c r="M357" s="3" t="s">
        <v>769</v>
      </c>
      <c r="N357" s="3">
        <v>0.37</v>
      </c>
      <c r="O357" s="3" t="s">
        <v>32</v>
      </c>
      <c r="P357" s="3" t="s">
        <v>33</v>
      </c>
      <c r="Q357" s="3" t="s">
        <v>532</v>
      </c>
      <c r="R357" s="3" t="s">
        <v>767</v>
      </c>
      <c r="S357" s="3">
        <v>89115</v>
      </c>
      <c r="T357" s="2">
        <v>42050</v>
      </c>
      <c r="U357" s="2">
        <v>42055</v>
      </c>
      <c r="V357" s="4">
        <v>102.76859999999999</v>
      </c>
      <c r="W357" s="3">
        <v>11</v>
      </c>
      <c r="X357" s="4">
        <v>148.94</v>
      </c>
      <c r="Y357" s="3">
        <v>91576</v>
      </c>
      <c r="Z357" s="3" t="str">
        <f>IF(V357&gt;E2313, "High","Low")</f>
        <v>High</v>
      </c>
      <c r="AA357" s="3" t="str">
        <f>IF(OR(C357 &gt; 0.2, N357 &lt; 0.25), "High Risk", "Low Risk")</f>
        <v>Low Risk</v>
      </c>
      <c r="AB357" s="3" t="str">
        <f>IF(NOT(C357 &gt; 0), "No Discount", "Discount Applied")</f>
        <v>Discount Applied</v>
      </c>
      <c r="AC357" s="3" t="str">
        <f>IF(AND(V357 &gt; 100, OR(H357 = "Regular Air", H357 = "Express Air"), NOT(C357 &gt; 0)), "High Profit Non-Standard Shipping", "Other")</f>
        <v>Other</v>
      </c>
      <c r="AD357">
        <f>RANK(X357,$X$2:$X$1954,0)</f>
        <v>1089</v>
      </c>
    </row>
    <row r="358" spans="1:30" ht="12.75" customHeight="1" x14ac:dyDescent="0.3">
      <c r="A358" s="3">
        <v>23435</v>
      </c>
      <c r="B358" s="3" t="s">
        <v>105</v>
      </c>
      <c r="C358" s="7">
        <v>0.01</v>
      </c>
      <c r="D358" s="4">
        <v>15.99</v>
      </c>
      <c r="E358" s="4">
        <v>11.28</v>
      </c>
      <c r="F358" s="3">
        <v>651</v>
      </c>
      <c r="G358" s="3" t="s">
        <v>766</v>
      </c>
      <c r="H358" s="3" t="s">
        <v>48</v>
      </c>
      <c r="I358" s="3" t="s">
        <v>39</v>
      </c>
      <c r="J358" s="3" t="s">
        <v>76</v>
      </c>
      <c r="K358" s="3" t="s">
        <v>84</v>
      </c>
      <c r="L358" s="3" t="s">
        <v>85</v>
      </c>
      <c r="M358" s="3" t="s">
        <v>549</v>
      </c>
      <c r="N358" s="3">
        <v>0.38</v>
      </c>
      <c r="O358" s="3" t="s">
        <v>32</v>
      </c>
      <c r="P358" s="3" t="s">
        <v>33</v>
      </c>
      <c r="Q358" s="3" t="s">
        <v>532</v>
      </c>
      <c r="R358" s="3" t="s">
        <v>767</v>
      </c>
      <c r="S358" s="3">
        <v>89115</v>
      </c>
      <c r="T358" s="2">
        <v>42050</v>
      </c>
      <c r="U358" s="2">
        <v>42057</v>
      </c>
      <c r="V358" s="4">
        <v>-36.671543999999997</v>
      </c>
      <c r="W358" s="3">
        <v>12</v>
      </c>
      <c r="X358" s="4">
        <v>200.68</v>
      </c>
      <c r="Y358" s="3">
        <v>91576</v>
      </c>
      <c r="Z358" s="3" t="str">
        <f>IF(V358&gt;E2314, "High","Low")</f>
        <v>Low</v>
      </c>
      <c r="AA358" s="3" t="str">
        <f>IF(OR(C358 &gt; 0.2, N358 &lt; 0.25), "High Risk", "Low Risk")</f>
        <v>Low Risk</v>
      </c>
      <c r="AB358" s="3" t="str">
        <f>IF(NOT(C358 &gt; 0), "No Discount", "Discount Applied")</f>
        <v>Discount Applied</v>
      </c>
      <c r="AC358" s="3" t="str">
        <f>IF(AND(V358 &gt; 100, OR(H358 = "Regular Air", H358 = "Express Air"), NOT(C358 &gt; 0)), "High Profit Non-Standard Shipping", "Other")</f>
        <v>Other</v>
      </c>
      <c r="AD358">
        <f>RANK(X358,$X$2:$X$1954,0)</f>
        <v>983</v>
      </c>
    </row>
    <row r="359" spans="1:30" ht="12.75" customHeight="1" x14ac:dyDescent="0.3">
      <c r="A359" s="3">
        <v>25055</v>
      </c>
      <c r="B359" s="3" t="s">
        <v>36</v>
      </c>
      <c r="C359" s="7">
        <v>0</v>
      </c>
      <c r="D359" s="4">
        <v>2.78</v>
      </c>
      <c r="E359" s="4">
        <v>1.49</v>
      </c>
      <c r="F359" s="3">
        <v>653</v>
      </c>
      <c r="G359" s="3" t="s">
        <v>770</v>
      </c>
      <c r="H359" s="3" t="s">
        <v>26</v>
      </c>
      <c r="I359" s="3" t="s">
        <v>39</v>
      </c>
      <c r="J359" s="3" t="s">
        <v>28</v>
      </c>
      <c r="K359" s="3" t="s">
        <v>108</v>
      </c>
      <c r="L359" s="3" t="s">
        <v>58</v>
      </c>
      <c r="M359" s="3" t="s">
        <v>771</v>
      </c>
      <c r="N359" s="3">
        <v>0.36</v>
      </c>
      <c r="O359" s="3" t="s">
        <v>32</v>
      </c>
      <c r="P359" s="3" t="s">
        <v>33</v>
      </c>
      <c r="Q359" s="3" t="s">
        <v>44</v>
      </c>
      <c r="R359" s="3" t="s">
        <v>772</v>
      </c>
      <c r="S359" s="3">
        <v>91730</v>
      </c>
      <c r="T359" s="2">
        <v>42110</v>
      </c>
      <c r="U359" s="2">
        <v>42111</v>
      </c>
      <c r="V359" s="4">
        <v>20.6448</v>
      </c>
      <c r="W359" s="3">
        <v>9</v>
      </c>
      <c r="X359" s="4">
        <v>29.92</v>
      </c>
      <c r="Y359" s="3">
        <v>91213</v>
      </c>
      <c r="Z359" s="3" t="str">
        <f>IF(V359&gt;E2315, "High","Low")</f>
        <v>High</v>
      </c>
      <c r="AA359" s="3" t="str">
        <f>IF(OR(C359 &gt; 0.2, N359 &lt; 0.25), "High Risk", "Low Risk")</f>
        <v>Low Risk</v>
      </c>
      <c r="AB359" s="3" t="str">
        <f>IF(NOT(C359 &gt; 0), "No Discount", "Discount Applied")</f>
        <v>No Discount</v>
      </c>
      <c r="AC359" s="3" t="str">
        <f>IF(AND(V359 &gt; 100, OR(H359 = "Regular Air", H359 = "Express Air"), NOT(C359 &gt; 0)), "High Profit Non-Standard Shipping", "Other")</f>
        <v>Other</v>
      </c>
      <c r="AD359">
        <f>RANK(X359,$X$2:$X$1954,0)</f>
        <v>1716</v>
      </c>
    </row>
    <row r="360" spans="1:30" ht="12.75" customHeight="1" x14ac:dyDescent="0.3">
      <c r="A360" s="3">
        <v>20874</v>
      </c>
      <c r="B360" s="3" t="s">
        <v>46</v>
      </c>
      <c r="C360" s="7">
        <v>0.1</v>
      </c>
      <c r="D360" s="4">
        <v>18.97</v>
      </c>
      <c r="E360" s="4">
        <v>9.0299999999999994</v>
      </c>
      <c r="F360" s="3">
        <v>657</v>
      </c>
      <c r="G360" s="3" t="s">
        <v>773</v>
      </c>
      <c r="H360" s="3" t="s">
        <v>48</v>
      </c>
      <c r="I360" s="3" t="s">
        <v>39</v>
      </c>
      <c r="J360" s="3" t="s">
        <v>28</v>
      </c>
      <c r="K360" s="3" t="s">
        <v>92</v>
      </c>
      <c r="L360" s="3" t="s">
        <v>58</v>
      </c>
      <c r="M360" s="3" t="s">
        <v>774</v>
      </c>
      <c r="N360" s="3">
        <v>0.37</v>
      </c>
      <c r="O360" s="3" t="s">
        <v>32</v>
      </c>
      <c r="P360" s="3" t="s">
        <v>52</v>
      </c>
      <c r="Q360" s="3" t="s">
        <v>192</v>
      </c>
      <c r="R360" s="3" t="s">
        <v>775</v>
      </c>
      <c r="S360" s="3">
        <v>1540</v>
      </c>
      <c r="T360" s="2">
        <v>42023</v>
      </c>
      <c r="U360" s="2">
        <v>42025</v>
      </c>
      <c r="V360" s="4">
        <v>-24.204799999999999</v>
      </c>
      <c r="W360" s="3">
        <v>1</v>
      </c>
      <c r="X360" s="4">
        <v>19.73</v>
      </c>
      <c r="Y360" s="3">
        <v>91212</v>
      </c>
      <c r="Z360" s="3" t="str">
        <f>IF(V360&gt;E2316, "High","Low")</f>
        <v>Low</v>
      </c>
      <c r="AA360" s="3" t="str">
        <f>IF(OR(C360 &gt; 0.2, N360 &lt; 0.25), "High Risk", "Low Risk")</f>
        <v>Low Risk</v>
      </c>
      <c r="AB360" s="3" t="str">
        <f>IF(NOT(C360 &gt; 0), "No Discount", "Discount Applied")</f>
        <v>Discount Applied</v>
      </c>
      <c r="AC360" s="3" t="str">
        <f>IF(AND(V360 &gt; 100, OR(H360 = "Regular Air", H360 = "Express Air"), NOT(C360 &gt; 0)), "High Profit Non-Standard Shipping", "Other")</f>
        <v>Other</v>
      </c>
      <c r="AD360">
        <f>RANK(X360,$X$2:$X$1954,0)</f>
        <v>1813</v>
      </c>
    </row>
    <row r="361" spans="1:30" ht="12.75" customHeight="1" x14ac:dyDescent="0.3">
      <c r="A361" s="3">
        <v>20875</v>
      </c>
      <c r="B361" s="3" t="s">
        <v>46</v>
      </c>
      <c r="C361" s="7">
        <v>0</v>
      </c>
      <c r="D361" s="4">
        <v>119.99</v>
      </c>
      <c r="E361" s="4">
        <v>56.14</v>
      </c>
      <c r="F361" s="3">
        <v>659</v>
      </c>
      <c r="G361" s="3" t="s">
        <v>776</v>
      </c>
      <c r="H361" s="3" t="s">
        <v>38</v>
      </c>
      <c r="I361" s="3" t="s">
        <v>39</v>
      </c>
      <c r="J361" s="3" t="s">
        <v>76</v>
      </c>
      <c r="K361" s="3" t="s">
        <v>84</v>
      </c>
      <c r="L361" s="3" t="s">
        <v>120</v>
      </c>
      <c r="M361" s="3" t="s">
        <v>317</v>
      </c>
      <c r="N361" s="3">
        <v>0.39</v>
      </c>
      <c r="O361" s="3" t="s">
        <v>32</v>
      </c>
      <c r="P361" s="3" t="s">
        <v>52</v>
      </c>
      <c r="Q361" s="3" t="s">
        <v>148</v>
      </c>
      <c r="R361" s="3" t="s">
        <v>777</v>
      </c>
      <c r="S361" s="3">
        <v>5403</v>
      </c>
      <c r="T361" s="2">
        <v>42023</v>
      </c>
      <c r="U361" s="2">
        <v>42024</v>
      </c>
      <c r="V361" s="4">
        <v>-126.05777999999999</v>
      </c>
      <c r="W361" s="3">
        <v>5</v>
      </c>
      <c r="X361" s="4">
        <v>615.54</v>
      </c>
      <c r="Y361" s="3">
        <v>91212</v>
      </c>
      <c r="Z361" s="3" t="str">
        <f>IF(V361&gt;E2317, "High","Low")</f>
        <v>Low</v>
      </c>
      <c r="AA361" s="3" t="str">
        <f>IF(OR(C361 &gt; 0.2, N361 &lt; 0.25), "High Risk", "Low Risk")</f>
        <v>Low Risk</v>
      </c>
      <c r="AB361" s="3" t="str">
        <f>IF(NOT(C361 &gt; 0), "No Discount", "Discount Applied")</f>
        <v>No Discount</v>
      </c>
      <c r="AC361" s="3" t="str">
        <f>IF(AND(V361 &gt; 100, OR(H361 = "Regular Air", H361 = "Express Air"), NOT(C361 &gt; 0)), "High Profit Non-Standard Shipping", "Other")</f>
        <v>Other</v>
      </c>
      <c r="AD361">
        <f>RANK(X361,$X$2:$X$1954,0)</f>
        <v>576</v>
      </c>
    </row>
    <row r="362" spans="1:30" ht="12.75" customHeight="1" x14ac:dyDescent="0.3">
      <c r="A362" s="3">
        <v>23487</v>
      </c>
      <c r="B362" s="3" t="s">
        <v>46</v>
      </c>
      <c r="C362" s="7">
        <v>0.02</v>
      </c>
      <c r="D362" s="4">
        <v>14.58</v>
      </c>
      <c r="E362" s="4">
        <v>7.4</v>
      </c>
      <c r="F362" s="3">
        <v>663</v>
      </c>
      <c r="G362" s="3" t="s">
        <v>778</v>
      </c>
      <c r="H362" s="3" t="s">
        <v>48</v>
      </c>
      <c r="I362" s="3" t="s">
        <v>39</v>
      </c>
      <c r="J362" s="3" t="s">
        <v>40</v>
      </c>
      <c r="K362" s="3" t="s">
        <v>49</v>
      </c>
      <c r="L362" s="3" t="s">
        <v>58</v>
      </c>
      <c r="M362" s="3" t="s">
        <v>779</v>
      </c>
      <c r="N362" s="3">
        <v>0.48</v>
      </c>
      <c r="O362" s="3" t="s">
        <v>32</v>
      </c>
      <c r="P362" s="3" t="s">
        <v>52</v>
      </c>
      <c r="Q362" s="3" t="s">
        <v>153</v>
      </c>
      <c r="R362" s="3" t="s">
        <v>741</v>
      </c>
      <c r="S362" s="3">
        <v>43952</v>
      </c>
      <c r="T362" s="2">
        <v>42153</v>
      </c>
      <c r="U362" s="2">
        <v>42156</v>
      </c>
      <c r="V362" s="4">
        <v>10.802000000000001</v>
      </c>
      <c r="W362" s="3">
        <v>17</v>
      </c>
      <c r="X362" s="4">
        <v>261.33999999999997</v>
      </c>
      <c r="Y362" s="3">
        <v>90922</v>
      </c>
      <c r="Z362" s="3" t="str">
        <f>IF(V362&gt;E2318, "High","Low")</f>
        <v>High</v>
      </c>
      <c r="AA362" s="3" t="str">
        <f>IF(OR(C362 &gt; 0.2, N362 &lt; 0.25), "High Risk", "Low Risk")</f>
        <v>Low Risk</v>
      </c>
      <c r="AB362" s="3" t="str">
        <f>IF(NOT(C362 &gt; 0), "No Discount", "Discount Applied")</f>
        <v>Discount Applied</v>
      </c>
      <c r="AC362" s="3" t="str">
        <f>IF(AND(V362 &gt; 100, OR(H362 = "Regular Air", H362 = "Express Air"), NOT(C362 &gt; 0)), "High Profit Non-Standard Shipping", "Other")</f>
        <v>Other</v>
      </c>
      <c r="AD362">
        <f>RANK(X362,$X$2:$X$1954,0)</f>
        <v>878</v>
      </c>
    </row>
    <row r="363" spans="1:30" ht="12.75" customHeight="1" x14ac:dyDescent="0.3">
      <c r="A363" s="3">
        <v>21086</v>
      </c>
      <c r="B363" s="3" t="s">
        <v>105</v>
      </c>
      <c r="C363" s="7">
        <v>0.04</v>
      </c>
      <c r="D363" s="4">
        <v>22.72</v>
      </c>
      <c r="E363" s="4">
        <v>8.99</v>
      </c>
      <c r="F363" s="3">
        <v>665</v>
      </c>
      <c r="G363" s="3" t="s">
        <v>780</v>
      </c>
      <c r="H363" s="3" t="s">
        <v>48</v>
      </c>
      <c r="I363" s="3" t="s">
        <v>39</v>
      </c>
      <c r="J363" s="3" t="s">
        <v>40</v>
      </c>
      <c r="K363" s="3" t="s">
        <v>49</v>
      </c>
      <c r="L363" s="3" t="s">
        <v>50</v>
      </c>
      <c r="M363" s="3" t="s">
        <v>781</v>
      </c>
      <c r="N363" s="3">
        <v>0.44</v>
      </c>
      <c r="O363" s="3" t="s">
        <v>32</v>
      </c>
      <c r="P363" s="3" t="s">
        <v>135</v>
      </c>
      <c r="Q363" s="3" t="s">
        <v>243</v>
      </c>
      <c r="R363" s="3" t="s">
        <v>609</v>
      </c>
      <c r="S363" s="3">
        <v>37130</v>
      </c>
      <c r="T363" s="2">
        <v>42020</v>
      </c>
      <c r="U363" s="2">
        <v>42024</v>
      </c>
      <c r="V363" s="4">
        <v>-678.49599999999998</v>
      </c>
      <c r="W363" s="3">
        <v>9</v>
      </c>
      <c r="X363" s="4">
        <v>202.41</v>
      </c>
      <c r="Y363" s="3">
        <v>88677</v>
      </c>
      <c r="Z363" s="3" t="str">
        <f>IF(V363&gt;E2319, "High","Low")</f>
        <v>Low</v>
      </c>
      <c r="AA363" s="3" t="str">
        <f>IF(OR(C363 &gt; 0.2, N363 &lt; 0.25), "High Risk", "Low Risk")</f>
        <v>Low Risk</v>
      </c>
      <c r="AB363" s="3" t="str">
        <f>IF(NOT(C363 &gt; 0), "No Discount", "Discount Applied")</f>
        <v>Discount Applied</v>
      </c>
      <c r="AC363" s="3" t="str">
        <f>IF(AND(V363 &gt; 100, OR(H363 = "Regular Air", H363 = "Express Air"), NOT(C363 &gt; 0)), "High Profit Non-Standard Shipping", "Other")</f>
        <v>Other</v>
      </c>
      <c r="AD363">
        <f>RANK(X363,$X$2:$X$1954,0)</f>
        <v>976</v>
      </c>
    </row>
    <row r="364" spans="1:30" ht="12.75" customHeight="1" x14ac:dyDescent="0.3">
      <c r="A364" s="3">
        <v>18667</v>
      </c>
      <c r="B364" s="3" t="s">
        <v>46</v>
      </c>
      <c r="C364" s="7">
        <v>0.02</v>
      </c>
      <c r="D364" s="4">
        <v>130.97999999999999</v>
      </c>
      <c r="E364" s="4">
        <v>30</v>
      </c>
      <c r="F364" s="3">
        <v>665</v>
      </c>
      <c r="G364" s="3" t="s">
        <v>780</v>
      </c>
      <c r="H364" s="3" t="s">
        <v>38</v>
      </c>
      <c r="I364" s="3" t="s">
        <v>39</v>
      </c>
      <c r="J364" s="3" t="s">
        <v>40</v>
      </c>
      <c r="K364" s="3" t="s">
        <v>41</v>
      </c>
      <c r="L364" s="3" t="s">
        <v>42</v>
      </c>
      <c r="M364" s="3" t="s">
        <v>545</v>
      </c>
      <c r="N364" s="3">
        <v>0.78</v>
      </c>
      <c r="O364" s="3" t="s">
        <v>32</v>
      </c>
      <c r="P364" s="3" t="s">
        <v>135</v>
      </c>
      <c r="Q364" s="3" t="s">
        <v>243</v>
      </c>
      <c r="R364" s="3" t="s">
        <v>609</v>
      </c>
      <c r="S364" s="3">
        <v>37130</v>
      </c>
      <c r="T364" s="2">
        <v>42112</v>
      </c>
      <c r="U364" s="2">
        <v>42113</v>
      </c>
      <c r="V364" s="4">
        <v>90.762</v>
      </c>
      <c r="W364" s="3">
        <v>6</v>
      </c>
      <c r="X364" s="4">
        <v>793.39</v>
      </c>
      <c r="Y364" s="3">
        <v>88678</v>
      </c>
      <c r="Z364" s="3" t="str">
        <f>IF(V364&gt;E2320, "High","Low")</f>
        <v>High</v>
      </c>
      <c r="AA364" s="3" t="str">
        <f>IF(OR(C364 &gt; 0.2, N364 &lt; 0.25), "High Risk", "Low Risk")</f>
        <v>Low Risk</v>
      </c>
      <c r="AB364" s="3" t="str">
        <f>IF(NOT(C364 &gt; 0), "No Discount", "Discount Applied")</f>
        <v>Discount Applied</v>
      </c>
      <c r="AC364" s="3" t="str">
        <f>IF(AND(V364 &gt; 100, OR(H364 = "Regular Air", H364 = "Express Air"), NOT(C364 &gt; 0)), "High Profit Non-Standard Shipping", "Other")</f>
        <v>Other</v>
      </c>
      <c r="AD364">
        <f>RANK(X364,$X$2:$X$1954,0)</f>
        <v>493</v>
      </c>
    </row>
    <row r="365" spans="1:30" ht="12.75" customHeight="1" x14ac:dyDescent="0.3">
      <c r="A365" s="3">
        <v>24776</v>
      </c>
      <c r="B365" s="3" t="s">
        <v>105</v>
      </c>
      <c r="C365" s="7">
        <v>0.02</v>
      </c>
      <c r="D365" s="4">
        <v>4.57</v>
      </c>
      <c r="E365" s="4">
        <v>5.42</v>
      </c>
      <c r="F365" s="3">
        <v>666</v>
      </c>
      <c r="G365" s="3" t="s">
        <v>782</v>
      </c>
      <c r="H365" s="3" t="s">
        <v>48</v>
      </c>
      <c r="I365" s="3" t="s">
        <v>39</v>
      </c>
      <c r="J365" s="3" t="s">
        <v>28</v>
      </c>
      <c r="K365" s="3" t="s">
        <v>108</v>
      </c>
      <c r="L365" s="3" t="s">
        <v>58</v>
      </c>
      <c r="M365" s="3" t="s">
        <v>783</v>
      </c>
      <c r="N365" s="3">
        <v>0.37</v>
      </c>
      <c r="O365" s="3" t="s">
        <v>32</v>
      </c>
      <c r="P365" s="3" t="s">
        <v>135</v>
      </c>
      <c r="Q365" s="3" t="s">
        <v>243</v>
      </c>
      <c r="R365" s="3" t="s">
        <v>784</v>
      </c>
      <c r="S365" s="3">
        <v>37211</v>
      </c>
      <c r="T365" s="2">
        <v>42116</v>
      </c>
      <c r="U365" s="2">
        <v>42120</v>
      </c>
      <c r="V365" s="4">
        <v>-352.81399999999996</v>
      </c>
      <c r="W365" s="3">
        <v>11</v>
      </c>
      <c r="X365" s="4">
        <v>54.04</v>
      </c>
      <c r="Y365" s="3">
        <v>88679</v>
      </c>
      <c r="Z365" s="3" t="str">
        <f>IF(V365&gt;E2321, "High","Low")</f>
        <v>Low</v>
      </c>
      <c r="AA365" s="3" t="str">
        <f>IF(OR(C365 &gt; 0.2, N365 &lt; 0.25), "High Risk", "Low Risk")</f>
        <v>Low Risk</v>
      </c>
      <c r="AB365" s="3" t="str">
        <f>IF(NOT(C365 &gt; 0), "No Discount", "Discount Applied")</f>
        <v>Discount Applied</v>
      </c>
      <c r="AC365" s="3" t="str">
        <f>IF(AND(V365 &gt; 100, OR(H365 = "Regular Air", H365 = "Express Air"), NOT(C365 &gt; 0)), "High Profit Non-Standard Shipping", "Other")</f>
        <v>Other</v>
      </c>
      <c r="AD365">
        <f>RANK(X365,$X$2:$X$1954,0)</f>
        <v>1504</v>
      </c>
    </row>
    <row r="366" spans="1:30" ht="12.75" customHeight="1" x14ac:dyDescent="0.3">
      <c r="A366" s="3">
        <v>3086</v>
      </c>
      <c r="B366" s="3" t="s">
        <v>105</v>
      </c>
      <c r="C366" s="7">
        <v>0.04</v>
      </c>
      <c r="D366" s="4">
        <v>22.72</v>
      </c>
      <c r="E366" s="4">
        <v>8.99</v>
      </c>
      <c r="F366" s="3">
        <v>667</v>
      </c>
      <c r="G366" s="3" t="s">
        <v>785</v>
      </c>
      <c r="H366" s="3" t="s">
        <v>48</v>
      </c>
      <c r="I366" s="3" t="s">
        <v>39</v>
      </c>
      <c r="J366" s="3" t="s">
        <v>40</v>
      </c>
      <c r="K366" s="3" t="s">
        <v>49</v>
      </c>
      <c r="L366" s="3" t="s">
        <v>50</v>
      </c>
      <c r="M366" s="3" t="s">
        <v>781</v>
      </c>
      <c r="N366" s="3">
        <v>0.44</v>
      </c>
      <c r="O366" s="3" t="s">
        <v>32</v>
      </c>
      <c r="P366" s="3" t="s">
        <v>60</v>
      </c>
      <c r="Q366" s="3" t="s">
        <v>129</v>
      </c>
      <c r="R366" s="3" t="s">
        <v>786</v>
      </c>
      <c r="S366" s="3">
        <v>75203</v>
      </c>
      <c r="T366" s="2">
        <v>42020</v>
      </c>
      <c r="U366" s="2">
        <v>42024</v>
      </c>
      <c r="V366" s="4">
        <v>70.028000000000006</v>
      </c>
      <c r="W366" s="3">
        <v>37</v>
      </c>
      <c r="X366" s="4">
        <v>832.14</v>
      </c>
      <c r="Y366" s="3">
        <v>22147</v>
      </c>
      <c r="Z366" s="3" t="str">
        <f>IF(V366&gt;E2322, "High","Low")</f>
        <v>High</v>
      </c>
      <c r="AA366" s="3" t="str">
        <f>IF(OR(C366 &gt; 0.2, N366 &lt; 0.25), "High Risk", "Low Risk")</f>
        <v>Low Risk</v>
      </c>
      <c r="AB366" s="3" t="str">
        <f>IF(NOT(C366 &gt; 0), "No Discount", "Discount Applied")</f>
        <v>Discount Applied</v>
      </c>
      <c r="AC366" s="3" t="str">
        <f>IF(AND(V366 &gt; 100, OR(H366 = "Regular Air", H366 = "Express Air"), NOT(C366 &gt; 0)), "High Profit Non-Standard Shipping", "Other")</f>
        <v>Other</v>
      </c>
      <c r="AD366">
        <f>RANK(X366,$X$2:$X$1954,0)</f>
        <v>475</v>
      </c>
    </row>
    <row r="367" spans="1:30" ht="12.75" customHeight="1" x14ac:dyDescent="0.3">
      <c r="A367" s="3">
        <v>6776</v>
      </c>
      <c r="B367" s="3" t="s">
        <v>105</v>
      </c>
      <c r="C367" s="7">
        <v>0.02</v>
      </c>
      <c r="D367" s="4">
        <v>4.57</v>
      </c>
      <c r="E367" s="4">
        <v>5.42</v>
      </c>
      <c r="F367" s="3">
        <v>667</v>
      </c>
      <c r="G367" s="3" t="s">
        <v>785</v>
      </c>
      <c r="H367" s="3" t="s">
        <v>48</v>
      </c>
      <c r="I367" s="3" t="s">
        <v>39</v>
      </c>
      <c r="J367" s="3" t="s">
        <v>28</v>
      </c>
      <c r="K367" s="3" t="s">
        <v>108</v>
      </c>
      <c r="L367" s="3" t="s">
        <v>58</v>
      </c>
      <c r="M367" s="3" t="s">
        <v>783</v>
      </c>
      <c r="N367" s="3">
        <v>0.37</v>
      </c>
      <c r="O367" s="3" t="s">
        <v>32</v>
      </c>
      <c r="P367" s="3" t="s">
        <v>60</v>
      </c>
      <c r="Q367" s="3" t="s">
        <v>129</v>
      </c>
      <c r="R367" s="3" t="s">
        <v>786</v>
      </c>
      <c r="S367" s="3">
        <v>75203</v>
      </c>
      <c r="T367" s="2">
        <v>42116</v>
      </c>
      <c r="U367" s="2">
        <v>42120</v>
      </c>
      <c r="V367" s="4">
        <v>-124.28049999999999</v>
      </c>
      <c r="W367" s="3">
        <v>45</v>
      </c>
      <c r="X367" s="4">
        <v>221.06</v>
      </c>
      <c r="Y367" s="3">
        <v>48257</v>
      </c>
      <c r="Z367" s="3" t="str">
        <f>IF(V367&gt;E2323, "High","Low")</f>
        <v>Low</v>
      </c>
      <c r="AA367" s="3" t="str">
        <f>IF(OR(C367 &gt; 0.2, N367 &lt; 0.25), "High Risk", "Low Risk")</f>
        <v>Low Risk</v>
      </c>
      <c r="AB367" s="3" t="str">
        <f>IF(NOT(C367 &gt; 0), "No Discount", "Discount Applied")</f>
        <v>Discount Applied</v>
      </c>
      <c r="AC367" s="3" t="str">
        <f>IF(AND(V367 &gt; 100, OR(H367 = "Regular Air", H367 = "Express Air"), NOT(C367 &gt; 0)), "High Profit Non-Standard Shipping", "Other")</f>
        <v>Other</v>
      </c>
      <c r="AD367">
        <f>RANK(X367,$X$2:$X$1954,0)</f>
        <v>945</v>
      </c>
    </row>
    <row r="368" spans="1:30" ht="12.75" customHeight="1" x14ac:dyDescent="0.3">
      <c r="A368" s="3">
        <v>24882</v>
      </c>
      <c r="B368" s="3" t="s">
        <v>55</v>
      </c>
      <c r="C368" s="7">
        <v>0.09</v>
      </c>
      <c r="D368" s="4">
        <v>2.89</v>
      </c>
      <c r="E368" s="4">
        <v>0.5</v>
      </c>
      <c r="F368" s="3">
        <v>669</v>
      </c>
      <c r="G368" s="3" t="s">
        <v>787</v>
      </c>
      <c r="H368" s="3" t="s">
        <v>48</v>
      </c>
      <c r="I368" s="3" t="s">
        <v>39</v>
      </c>
      <c r="J368" s="3" t="s">
        <v>28</v>
      </c>
      <c r="K368" s="3" t="s">
        <v>133</v>
      </c>
      <c r="L368" s="3" t="s">
        <v>58</v>
      </c>
      <c r="M368" s="3" t="s">
        <v>788</v>
      </c>
      <c r="N368" s="3">
        <v>0.38</v>
      </c>
      <c r="O368" s="3" t="s">
        <v>32</v>
      </c>
      <c r="P368" s="3" t="s">
        <v>60</v>
      </c>
      <c r="Q368" s="3" t="s">
        <v>329</v>
      </c>
      <c r="R368" s="3" t="s">
        <v>789</v>
      </c>
      <c r="S368" s="3">
        <v>52501</v>
      </c>
      <c r="T368" s="2">
        <v>42083</v>
      </c>
      <c r="U368" s="2">
        <v>42085</v>
      </c>
      <c r="V368" s="4">
        <v>40.482299999999995</v>
      </c>
      <c r="W368" s="3">
        <v>22</v>
      </c>
      <c r="X368" s="4">
        <v>58.67</v>
      </c>
      <c r="Y368" s="3">
        <v>88475</v>
      </c>
      <c r="Z368" s="3" t="str">
        <f>IF(V368&gt;E2324, "High","Low")</f>
        <v>High</v>
      </c>
      <c r="AA368" s="3" t="str">
        <f>IF(OR(C368 &gt; 0.2, N368 &lt; 0.25), "High Risk", "Low Risk")</f>
        <v>Low Risk</v>
      </c>
      <c r="AB368" s="3" t="str">
        <f>IF(NOT(C368 &gt; 0), "No Discount", "Discount Applied")</f>
        <v>Discount Applied</v>
      </c>
      <c r="AC368" s="3" t="str">
        <f>IF(AND(V368 &gt; 100, OR(H368 = "Regular Air", H368 = "Express Air"), NOT(C368 &gt; 0)), "High Profit Non-Standard Shipping", "Other")</f>
        <v>Other</v>
      </c>
      <c r="AD368">
        <f>RANK(X368,$X$2:$X$1954,0)</f>
        <v>1467</v>
      </c>
    </row>
    <row r="369" spans="1:30" ht="12.75" customHeight="1" x14ac:dyDescent="0.3">
      <c r="A369" s="3">
        <v>24883</v>
      </c>
      <c r="B369" s="3" t="s">
        <v>55</v>
      </c>
      <c r="C369" s="7">
        <v>0.02</v>
      </c>
      <c r="D369" s="4">
        <v>48.91</v>
      </c>
      <c r="E369" s="4">
        <v>5.81</v>
      </c>
      <c r="F369" s="3">
        <v>669</v>
      </c>
      <c r="G369" s="3" t="s">
        <v>787</v>
      </c>
      <c r="H369" s="3" t="s">
        <v>48</v>
      </c>
      <c r="I369" s="3" t="s">
        <v>39</v>
      </c>
      <c r="J369" s="3" t="s">
        <v>28</v>
      </c>
      <c r="K369" s="3" t="s">
        <v>92</v>
      </c>
      <c r="L369" s="3" t="s">
        <v>58</v>
      </c>
      <c r="M369" s="3" t="s">
        <v>790</v>
      </c>
      <c r="N369" s="3">
        <v>0.38</v>
      </c>
      <c r="O369" s="3" t="s">
        <v>32</v>
      </c>
      <c r="P369" s="3" t="s">
        <v>60</v>
      </c>
      <c r="Q369" s="3" t="s">
        <v>329</v>
      </c>
      <c r="R369" s="3" t="s">
        <v>789</v>
      </c>
      <c r="S369" s="3">
        <v>52501</v>
      </c>
      <c r="T369" s="2">
        <v>42083</v>
      </c>
      <c r="U369" s="2">
        <v>42084</v>
      </c>
      <c r="V369" s="4">
        <v>32.86</v>
      </c>
      <c r="W369" s="3">
        <v>2</v>
      </c>
      <c r="X369" s="4">
        <v>101.06</v>
      </c>
      <c r="Y369" s="3">
        <v>88475</v>
      </c>
      <c r="Z369" s="3" t="str">
        <f>IF(V369&gt;E2325, "High","Low")</f>
        <v>High</v>
      </c>
      <c r="AA369" s="3" t="str">
        <f>IF(OR(C369 &gt; 0.2, N369 &lt; 0.25), "High Risk", "Low Risk")</f>
        <v>Low Risk</v>
      </c>
      <c r="AB369" s="3" t="str">
        <f>IF(NOT(C369 &gt; 0), "No Discount", "Discount Applied")</f>
        <v>Discount Applied</v>
      </c>
      <c r="AC369" s="3" t="str">
        <f>IF(AND(V369 &gt; 100, OR(H369 = "Regular Air", H369 = "Express Air"), NOT(C369 &gt; 0)), "High Profit Non-Standard Shipping", "Other")</f>
        <v>Other</v>
      </c>
      <c r="AD369">
        <f>RANK(X369,$X$2:$X$1954,0)</f>
        <v>1231</v>
      </c>
    </row>
    <row r="370" spans="1:30" ht="12.75" customHeight="1" x14ac:dyDescent="0.3">
      <c r="A370" s="3">
        <v>18808</v>
      </c>
      <c r="B370" s="3" t="s">
        <v>105</v>
      </c>
      <c r="C370" s="7">
        <v>0.08</v>
      </c>
      <c r="D370" s="4">
        <v>296.18</v>
      </c>
      <c r="E370" s="4">
        <v>54.12</v>
      </c>
      <c r="F370" s="3">
        <v>670</v>
      </c>
      <c r="G370" s="3" t="s">
        <v>791</v>
      </c>
      <c r="H370" s="3" t="s">
        <v>38</v>
      </c>
      <c r="I370" s="3" t="s">
        <v>39</v>
      </c>
      <c r="J370" s="3" t="s">
        <v>40</v>
      </c>
      <c r="K370" s="3" t="s">
        <v>151</v>
      </c>
      <c r="L370" s="3" t="s">
        <v>120</v>
      </c>
      <c r="M370" s="3" t="s">
        <v>152</v>
      </c>
      <c r="N370" s="3">
        <v>0.76</v>
      </c>
      <c r="O370" s="3" t="s">
        <v>32</v>
      </c>
      <c r="P370" s="3" t="s">
        <v>135</v>
      </c>
      <c r="Q370" s="3" t="s">
        <v>136</v>
      </c>
      <c r="R370" s="3" t="s">
        <v>638</v>
      </c>
      <c r="S370" s="3">
        <v>22025</v>
      </c>
      <c r="T370" s="2">
        <v>42068</v>
      </c>
      <c r="U370" s="2">
        <v>42075</v>
      </c>
      <c r="V370" s="4">
        <v>-187.22199999999998</v>
      </c>
      <c r="W370" s="3">
        <v>5</v>
      </c>
      <c r="X370" s="4">
        <v>1429.81</v>
      </c>
      <c r="Y370" s="3">
        <v>88474</v>
      </c>
      <c r="Z370" s="3" t="str">
        <f>IF(V370&gt;E2326, "High","Low")</f>
        <v>Low</v>
      </c>
      <c r="AA370" s="3" t="str">
        <f>IF(OR(C370 &gt; 0.2, N370 &lt; 0.25), "High Risk", "Low Risk")</f>
        <v>Low Risk</v>
      </c>
      <c r="AB370" s="3" t="str">
        <f>IF(NOT(C370 &gt; 0), "No Discount", "Discount Applied")</f>
        <v>Discount Applied</v>
      </c>
      <c r="AC370" s="3" t="str">
        <f>IF(AND(V370 &gt; 100, OR(H370 = "Regular Air", H370 = "Express Air"), NOT(C370 &gt; 0)), "High Profit Non-Standard Shipping", "Other")</f>
        <v>Other</v>
      </c>
      <c r="AD370">
        <f>RANK(X370,$X$2:$X$1954,0)</f>
        <v>325</v>
      </c>
    </row>
    <row r="371" spans="1:30" ht="12.75" customHeight="1" x14ac:dyDescent="0.3">
      <c r="A371" s="3">
        <v>19423</v>
      </c>
      <c r="B371" s="3" t="s">
        <v>105</v>
      </c>
      <c r="C371" s="7">
        <v>7.0000000000000007E-2</v>
      </c>
      <c r="D371" s="4">
        <v>2.88</v>
      </c>
      <c r="E371" s="4">
        <v>1.01</v>
      </c>
      <c r="F371" s="3">
        <v>672</v>
      </c>
      <c r="G371" s="3" t="s">
        <v>792</v>
      </c>
      <c r="H371" s="3" t="s">
        <v>48</v>
      </c>
      <c r="I371" s="3" t="s">
        <v>39</v>
      </c>
      <c r="J371" s="3" t="s">
        <v>28</v>
      </c>
      <c r="K371" s="3" t="s">
        <v>29</v>
      </c>
      <c r="L371" s="3" t="s">
        <v>30</v>
      </c>
      <c r="M371" s="3" t="s">
        <v>793</v>
      </c>
      <c r="N371" s="3">
        <v>0.55000000000000004</v>
      </c>
      <c r="O371" s="3" t="s">
        <v>32</v>
      </c>
      <c r="P371" s="3" t="s">
        <v>60</v>
      </c>
      <c r="Q371" s="3" t="s">
        <v>329</v>
      </c>
      <c r="R371" s="3" t="s">
        <v>330</v>
      </c>
      <c r="S371" s="3">
        <v>50208</v>
      </c>
      <c r="T371" s="2">
        <v>42040</v>
      </c>
      <c r="U371" s="2">
        <v>42044</v>
      </c>
      <c r="V371" s="4">
        <v>9.59</v>
      </c>
      <c r="W371" s="3">
        <v>12</v>
      </c>
      <c r="X371" s="4">
        <v>34.97</v>
      </c>
      <c r="Y371" s="3">
        <v>88173</v>
      </c>
      <c r="Z371" s="3" t="str">
        <f>IF(V371&gt;E2327, "High","Low")</f>
        <v>High</v>
      </c>
      <c r="AA371" s="3" t="str">
        <f>IF(OR(C371 &gt; 0.2, N371 &lt; 0.25), "High Risk", "Low Risk")</f>
        <v>Low Risk</v>
      </c>
      <c r="AB371" s="3" t="str">
        <f>IF(NOT(C371 &gt; 0), "No Discount", "Discount Applied")</f>
        <v>Discount Applied</v>
      </c>
      <c r="AC371" s="3" t="str">
        <f>IF(AND(V371 &gt; 100, OR(H371 = "Regular Air", H371 = "Express Air"), NOT(C371 &gt; 0)), "High Profit Non-Standard Shipping", "Other")</f>
        <v>Other</v>
      </c>
      <c r="AD371">
        <f>RANK(X371,$X$2:$X$1954,0)</f>
        <v>1665</v>
      </c>
    </row>
    <row r="372" spans="1:30" ht="12.75" customHeight="1" x14ac:dyDescent="0.3">
      <c r="A372" s="3">
        <v>19424</v>
      </c>
      <c r="B372" s="3" t="s">
        <v>105</v>
      </c>
      <c r="C372" s="7">
        <v>0.1</v>
      </c>
      <c r="D372" s="4">
        <v>195.99</v>
      </c>
      <c r="E372" s="4">
        <v>3.99</v>
      </c>
      <c r="F372" s="3">
        <v>672</v>
      </c>
      <c r="G372" s="3" t="s">
        <v>792</v>
      </c>
      <c r="H372" s="3" t="s">
        <v>48</v>
      </c>
      <c r="I372" s="3" t="s">
        <v>39</v>
      </c>
      <c r="J372" s="3" t="s">
        <v>76</v>
      </c>
      <c r="K372" s="3" t="s">
        <v>77</v>
      </c>
      <c r="L372" s="3" t="s">
        <v>58</v>
      </c>
      <c r="M372" s="3" t="s">
        <v>794</v>
      </c>
      <c r="N372" s="3">
        <v>0.57999999999999996</v>
      </c>
      <c r="O372" s="3" t="s">
        <v>32</v>
      </c>
      <c r="P372" s="3" t="s">
        <v>60</v>
      </c>
      <c r="Q372" s="3" t="s">
        <v>329</v>
      </c>
      <c r="R372" s="3" t="s">
        <v>330</v>
      </c>
      <c r="S372" s="3">
        <v>50208</v>
      </c>
      <c r="T372" s="2">
        <v>42040</v>
      </c>
      <c r="U372" s="2">
        <v>42047</v>
      </c>
      <c r="V372" s="4">
        <v>-655.42399999999998</v>
      </c>
      <c r="W372" s="3">
        <v>2</v>
      </c>
      <c r="X372" s="4">
        <v>308.86</v>
      </c>
      <c r="Y372" s="3">
        <v>88173</v>
      </c>
      <c r="Z372" s="3" t="str">
        <f>IF(V372&gt;E2328, "High","Low")</f>
        <v>Low</v>
      </c>
      <c r="AA372" s="3" t="str">
        <f>IF(OR(C372 &gt; 0.2, N372 &lt; 0.25), "High Risk", "Low Risk")</f>
        <v>Low Risk</v>
      </c>
      <c r="AB372" s="3" t="str">
        <f>IF(NOT(C372 &gt; 0), "No Discount", "Discount Applied")</f>
        <v>Discount Applied</v>
      </c>
      <c r="AC372" s="3" t="str">
        <f>IF(AND(V372 &gt; 100, OR(H372 = "Regular Air", H372 = "Express Air"), NOT(C372 &gt; 0)), "High Profit Non-Standard Shipping", "Other")</f>
        <v>Other</v>
      </c>
      <c r="AD372">
        <f>RANK(X372,$X$2:$X$1954,0)</f>
        <v>812</v>
      </c>
    </row>
    <row r="373" spans="1:30" ht="12.75" customHeight="1" x14ac:dyDescent="0.3">
      <c r="A373" s="3">
        <v>25059</v>
      </c>
      <c r="B373" s="3" t="s">
        <v>46</v>
      </c>
      <c r="C373" s="7">
        <v>0.06</v>
      </c>
      <c r="D373" s="4">
        <v>161.55000000000001</v>
      </c>
      <c r="E373" s="4">
        <v>19.989999999999998</v>
      </c>
      <c r="F373" s="3">
        <v>674</v>
      </c>
      <c r="G373" s="3" t="s">
        <v>795</v>
      </c>
      <c r="H373" s="3" t="s">
        <v>48</v>
      </c>
      <c r="I373" s="3" t="s">
        <v>39</v>
      </c>
      <c r="J373" s="3" t="s">
        <v>28</v>
      </c>
      <c r="K373" s="3" t="s">
        <v>140</v>
      </c>
      <c r="L373" s="3" t="s">
        <v>58</v>
      </c>
      <c r="M373" s="3" t="s">
        <v>160</v>
      </c>
      <c r="N373" s="3">
        <v>0.66</v>
      </c>
      <c r="O373" s="3" t="s">
        <v>32</v>
      </c>
      <c r="P373" s="3" t="s">
        <v>60</v>
      </c>
      <c r="Q373" s="3" t="s">
        <v>505</v>
      </c>
      <c r="R373" s="3" t="s">
        <v>796</v>
      </c>
      <c r="S373" s="3">
        <v>64133</v>
      </c>
      <c r="T373" s="2">
        <v>42006</v>
      </c>
      <c r="U373" s="2">
        <v>42007</v>
      </c>
      <c r="V373" s="4">
        <v>-7.5800000000000409</v>
      </c>
      <c r="W373" s="3">
        <v>3</v>
      </c>
      <c r="X373" s="4">
        <v>485.01</v>
      </c>
      <c r="Y373" s="3">
        <v>88174</v>
      </c>
      <c r="Z373" s="3" t="str">
        <f>IF(V373&gt;E2329, "High","Low")</f>
        <v>Low</v>
      </c>
      <c r="AA373" s="3" t="str">
        <f>IF(OR(C373 &gt; 0.2, N373 &lt; 0.25), "High Risk", "Low Risk")</f>
        <v>Low Risk</v>
      </c>
      <c r="AB373" s="3" t="str">
        <f>IF(NOT(C373 &gt; 0), "No Discount", "Discount Applied")</f>
        <v>Discount Applied</v>
      </c>
      <c r="AC373" s="3" t="str">
        <f>IF(AND(V373 &gt; 100, OR(H373 = "Regular Air", H373 = "Express Air"), NOT(C373 &gt; 0)), "High Profit Non-Standard Shipping", "Other")</f>
        <v>Other</v>
      </c>
      <c r="AD373">
        <f>RANK(X373,$X$2:$X$1954,0)</f>
        <v>649</v>
      </c>
    </row>
    <row r="374" spans="1:30" ht="12.75" customHeight="1" x14ac:dyDescent="0.3">
      <c r="A374" s="3">
        <v>19326</v>
      </c>
      <c r="B374" s="3" t="s">
        <v>55</v>
      </c>
      <c r="C374" s="7">
        <v>0.04</v>
      </c>
      <c r="D374" s="4">
        <v>15.42</v>
      </c>
      <c r="E374" s="4">
        <v>10.68</v>
      </c>
      <c r="F374" s="3">
        <v>678</v>
      </c>
      <c r="G374" s="3" t="s">
        <v>797</v>
      </c>
      <c r="H374" s="3" t="s">
        <v>26</v>
      </c>
      <c r="I374" s="3" t="s">
        <v>39</v>
      </c>
      <c r="J374" s="3" t="s">
        <v>28</v>
      </c>
      <c r="K374" s="3" t="s">
        <v>140</v>
      </c>
      <c r="L374" s="3" t="s">
        <v>58</v>
      </c>
      <c r="M374" s="3" t="s">
        <v>425</v>
      </c>
      <c r="N374" s="3">
        <v>0.57999999999999996</v>
      </c>
      <c r="O374" s="3" t="s">
        <v>32</v>
      </c>
      <c r="P374" s="3" t="s">
        <v>135</v>
      </c>
      <c r="Q374" s="3" t="s">
        <v>136</v>
      </c>
      <c r="R374" s="3" t="s">
        <v>798</v>
      </c>
      <c r="S374" s="3">
        <v>24281</v>
      </c>
      <c r="T374" s="2">
        <v>42116</v>
      </c>
      <c r="U374" s="2">
        <v>42117</v>
      </c>
      <c r="V374" s="4">
        <v>-109.70400000000001</v>
      </c>
      <c r="W374" s="3">
        <v>5</v>
      </c>
      <c r="X374" s="4">
        <v>81.14</v>
      </c>
      <c r="Y374" s="3">
        <v>88889</v>
      </c>
      <c r="Z374" s="3" t="str">
        <f>IF(V374&gt;E2330, "High","Low")</f>
        <v>Low</v>
      </c>
      <c r="AA374" s="3" t="str">
        <f>IF(OR(C374 &gt; 0.2, N374 &lt; 0.25), "High Risk", "Low Risk")</f>
        <v>Low Risk</v>
      </c>
      <c r="AB374" s="3" t="str">
        <f>IF(NOT(C374 &gt; 0), "No Discount", "Discount Applied")</f>
        <v>Discount Applied</v>
      </c>
      <c r="AC374" s="3" t="str">
        <f>IF(AND(V374 &gt; 100, OR(H374 = "Regular Air", H374 = "Express Air"), NOT(C374 &gt; 0)), "High Profit Non-Standard Shipping", "Other")</f>
        <v>Other</v>
      </c>
      <c r="AD374">
        <f>RANK(X374,$X$2:$X$1954,0)</f>
        <v>1329</v>
      </c>
    </row>
    <row r="375" spans="1:30" ht="12.75" customHeight="1" x14ac:dyDescent="0.3">
      <c r="A375" s="3">
        <v>21609</v>
      </c>
      <c r="B375" s="3" t="s">
        <v>55</v>
      </c>
      <c r="C375" s="7">
        <v>0.01</v>
      </c>
      <c r="D375" s="4">
        <v>3.95</v>
      </c>
      <c r="E375" s="4">
        <v>5.13</v>
      </c>
      <c r="F375" s="3">
        <v>679</v>
      </c>
      <c r="G375" s="3" t="s">
        <v>799</v>
      </c>
      <c r="H375" s="3" t="s">
        <v>48</v>
      </c>
      <c r="I375" s="3" t="s">
        <v>39</v>
      </c>
      <c r="J375" s="3" t="s">
        <v>28</v>
      </c>
      <c r="K375" s="3" t="s">
        <v>256</v>
      </c>
      <c r="L375" s="3" t="s">
        <v>58</v>
      </c>
      <c r="M375" s="3" t="s">
        <v>800</v>
      </c>
      <c r="N375" s="3">
        <v>0.59</v>
      </c>
      <c r="O375" s="3" t="s">
        <v>32</v>
      </c>
      <c r="P375" s="3" t="s">
        <v>33</v>
      </c>
      <c r="Q375" s="3" t="s">
        <v>34</v>
      </c>
      <c r="R375" s="3" t="s">
        <v>801</v>
      </c>
      <c r="S375" s="3">
        <v>98387</v>
      </c>
      <c r="T375" s="2">
        <v>42067</v>
      </c>
      <c r="U375" s="2">
        <v>42068</v>
      </c>
      <c r="V375" s="4">
        <v>-19.93</v>
      </c>
      <c r="W375" s="3">
        <v>2</v>
      </c>
      <c r="X375" s="4">
        <v>10.11</v>
      </c>
      <c r="Y375" s="3">
        <v>88890</v>
      </c>
      <c r="Z375" s="3" t="str">
        <f>IF(V375&gt;E2331, "High","Low")</f>
        <v>Low</v>
      </c>
      <c r="AA375" s="3" t="str">
        <f>IF(OR(C375 &gt; 0.2, N375 &lt; 0.25), "High Risk", "Low Risk")</f>
        <v>Low Risk</v>
      </c>
      <c r="AB375" s="3" t="str">
        <f>IF(NOT(C375 &gt; 0), "No Discount", "Discount Applied")</f>
        <v>Discount Applied</v>
      </c>
      <c r="AC375" s="3" t="str">
        <f>IF(AND(V375 &gt; 100, OR(H375 = "Regular Air", H375 = "Express Air"), NOT(C375 &gt; 0)), "High Profit Non-Standard Shipping", "Other")</f>
        <v>Other</v>
      </c>
      <c r="AD375">
        <f>RANK(X375,$X$2:$X$1954,0)</f>
        <v>1904</v>
      </c>
    </row>
    <row r="376" spans="1:30" ht="12.75" customHeight="1" x14ac:dyDescent="0.3">
      <c r="A376" s="3">
        <v>21610</v>
      </c>
      <c r="B376" s="3" t="s">
        <v>55</v>
      </c>
      <c r="C376" s="7">
        <v>0.02</v>
      </c>
      <c r="D376" s="4">
        <v>367.99</v>
      </c>
      <c r="E376" s="4">
        <v>19.989999999999998</v>
      </c>
      <c r="F376" s="3">
        <v>679</v>
      </c>
      <c r="G376" s="3" t="s">
        <v>799</v>
      </c>
      <c r="H376" s="3" t="s">
        <v>48</v>
      </c>
      <c r="I376" s="3" t="s">
        <v>39</v>
      </c>
      <c r="J376" s="3" t="s">
        <v>28</v>
      </c>
      <c r="K376" s="3" t="s">
        <v>108</v>
      </c>
      <c r="L376" s="3" t="s">
        <v>58</v>
      </c>
      <c r="M376" s="3" t="s">
        <v>802</v>
      </c>
      <c r="N376" s="3">
        <v>0.4</v>
      </c>
      <c r="O376" s="3" t="s">
        <v>32</v>
      </c>
      <c r="P376" s="3" t="s">
        <v>33</v>
      </c>
      <c r="Q376" s="3" t="s">
        <v>34</v>
      </c>
      <c r="R376" s="3" t="s">
        <v>801</v>
      </c>
      <c r="S376" s="3">
        <v>98387</v>
      </c>
      <c r="T376" s="2">
        <v>42067</v>
      </c>
      <c r="U376" s="2">
        <v>42068</v>
      </c>
      <c r="V376" s="4">
        <v>4568.6072999999997</v>
      </c>
      <c r="W376" s="3">
        <v>17</v>
      </c>
      <c r="X376" s="4">
        <v>6621.17</v>
      </c>
      <c r="Y376" s="3">
        <v>88890</v>
      </c>
      <c r="Z376" s="3" t="str">
        <f>IF(V376&gt;E2332, "High","Low")</f>
        <v>High</v>
      </c>
      <c r="AA376" s="3" t="str">
        <f>IF(OR(C376 &gt; 0.2, N376 &lt; 0.25), "High Risk", "Low Risk")</f>
        <v>Low Risk</v>
      </c>
      <c r="AB376" s="3" t="str">
        <f>IF(NOT(C376 &gt; 0), "No Discount", "Discount Applied")</f>
        <v>Discount Applied</v>
      </c>
      <c r="AC376" s="3" t="str">
        <f>IF(AND(V376 &gt; 100, OR(H376 = "Regular Air", H376 = "Express Air"), NOT(C376 &gt; 0)), "High Profit Non-Standard Shipping", "Other")</f>
        <v>Other</v>
      </c>
      <c r="AD376">
        <f>RANK(X376,$X$2:$X$1954,0)</f>
        <v>61</v>
      </c>
    </row>
    <row r="377" spans="1:30" ht="12.75" customHeight="1" x14ac:dyDescent="0.3">
      <c r="A377" s="3">
        <v>21612</v>
      </c>
      <c r="B377" s="3" t="s">
        <v>55</v>
      </c>
      <c r="C377" s="7">
        <v>0.04</v>
      </c>
      <c r="D377" s="4">
        <v>95.99</v>
      </c>
      <c r="E377" s="4">
        <v>4.9000000000000004</v>
      </c>
      <c r="F377" s="3">
        <v>680</v>
      </c>
      <c r="G377" s="3" t="s">
        <v>803</v>
      </c>
      <c r="H377" s="3" t="s">
        <v>48</v>
      </c>
      <c r="I377" s="3" t="s">
        <v>39</v>
      </c>
      <c r="J377" s="3" t="s">
        <v>76</v>
      </c>
      <c r="K377" s="3" t="s">
        <v>77</v>
      </c>
      <c r="L377" s="3" t="s">
        <v>58</v>
      </c>
      <c r="M377" s="3" t="s">
        <v>253</v>
      </c>
      <c r="N377" s="3">
        <v>0.56000000000000005</v>
      </c>
      <c r="O377" s="3" t="s">
        <v>32</v>
      </c>
      <c r="P377" s="3" t="s">
        <v>33</v>
      </c>
      <c r="Q377" s="3" t="s">
        <v>34</v>
      </c>
      <c r="R377" s="3" t="s">
        <v>804</v>
      </c>
      <c r="S377" s="3">
        <v>99207</v>
      </c>
      <c r="T377" s="2">
        <v>42067</v>
      </c>
      <c r="U377" s="2">
        <v>42069</v>
      </c>
      <c r="V377" s="4">
        <v>-258.22500000000002</v>
      </c>
      <c r="W377" s="3">
        <v>3</v>
      </c>
      <c r="X377" s="4">
        <v>253.78</v>
      </c>
      <c r="Y377" s="3">
        <v>88890</v>
      </c>
      <c r="Z377" s="3" t="str">
        <f>IF(V377&gt;E2333, "High","Low")</f>
        <v>Low</v>
      </c>
      <c r="AA377" s="3" t="str">
        <f>IF(OR(C377 &gt; 0.2, N377 &lt; 0.25), "High Risk", "Low Risk")</f>
        <v>Low Risk</v>
      </c>
      <c r="AB377" s="3" t="str">
        <f>IF(NOT(C377 &gt; 0), "No Discount", "Discount Applied")</f>
        <v>Discount Applied</v>
      </c>
      <c r="AC377" s="3" t="str">
        <f>IF(AND(V377 &gt; 100, OR(H377 = "Regular Air", H377 = "Express Air"), NOT(C377 &gt; 0)), "High Profit Non-Standard Shipping", "Other")</f>
        <v>Other</v>
      </c>
      <c r="AD377">
        <f>RANK(X377,$X$2:$X$1954,0)</f>
        <v>893</v>
      </c>
    </row>
    <row r="378" spans="1:30" ht="12.75" customHeight="1" x14ac:dyDescent="0.3">
      <c r="A378" s="3">
        <v>18555</v>
      </c>
      <c r="B378" s="3" t="s">
        <v>55</v>
      </c>
      <c r="C378" s="7">
        <v>0.06</v>
      </c>
      <c r="D378" s="4">
        <v>17.670000000000002</v>
      </c>
      <c r="E378" s="4">
        <v>8.99</v>
      </c>
      <c r="F378" s="3">
        <v>683</v>
      </c>
      <c r="G378" s="3" t="s">
        <v>805</v>
      </c>
      <c r="H378" s="3" t="s">
        <v>26</v>
      </c>
      <c r="I378" s="3" t="s">
        <v>39</v>
      </c>
      <c r="J378" s="3" t="s">
        <v>40</v>
      </c>
      <c r="K378" s="3" t="s">
        <v>49</v>
      </c>
      <c r="L378" s="3" t="s">
        <v>50</v>
      </c>
      <c r="M378" s="3" t="s">
        <v>806</v>
      </c>
      <c r="N378" s="3">
        <v>0.47</v>
      </c>
      <c r="O378" s="3" t="s">
        <v>32</v>
      </c>
      <c r="P378" s="3" t="s">
        <v>60</v>
      </c>
      <c r="Q378" s="3" t="s">
        <v>495</v>
      </c>
      <c r="R378" s="3" t="s">
        <v>807</v>
      </c>
      <c r="S378" s="3">
        <v>68046</v>
      </c>
      <c r="T378" s="2">
        <v>42101</v>
      </c>
      <c r="U378" s="2">
        <v>42102</v>
      </c>
      <c r="V378" s="4">
        <v>38.06</v>
      </c>
      <c r="W378" s="3">
        <v>4</v>
      </c>
      <c r="X378" s="4">
        <v>69.959999999999994</v>
      </c>
      <c r="Y378" s="3">
        <v>87765</v>
      </c>
      <c r="Z378" s="3" t="str">
        <f>IF(V378&gt;E2334, "High","Low")</f>
        <v>High</v>
      </c>
      <c r="AA378" s="3" t="str">
        <f>IF(OR(C378 &gt; 0.2, N378 &lt; 0.25), "High Risk", "Low Risk")</f>
        <v>Low Risk</v>
      </c>
      <c r="AB378" s="3" t="str">
        <f>IF(NOT(C378 &gt; 0), "No Discount", "Discount Applied")</f>
        <v>Discount Applied</v>
      </c>
      <c r="AC378" s="3" t="str">
        <f>IF(AND(V378 &gt; 100, OR(H378 = "Regular Air", H378 = "Express Air"), NOT(C378 &gt; 0)), "High Profit Non-Standard Shipping", "Other")</f>
        <v>Other</v>
      </c>
      <c r="AD378">
        <f>RANK(X378,$X$2:$X$1954,0)</f>
        <v>1391</v>
      </c>
    </row>
    <row r="379" spans="1:30" ht="12.75" customHeight="1" x14ac:dyDescent="0.3">
      <c r="A379" s="3">
        <v>21411</v>
      </c>
      <c r="B379" s="3" t="s">
        <v>46</v>
      </c>
      <c r="C379" s="7">
        <v>7.0000000000000007E-2</v>
      </c>
      <c r="D379" s="4">
        <v>279.48</v>
      </c>
      <c r="E379" s="4">
        <v>35</v>
      </c>
      <c r="F379" s="3">
        <v>688</v>
      </c>
      <c r="G379" s="3" t="s">
        <v>808</v>
      </c>
      <c r="H379" s="3" t="s">
        <v>48</v>
      </c>
      <c r="I379" s="3" t="s">
        <v>39</v>
      </c>
      <c r="J379" s="3" t="s">
        <v>28</v>
      </c>
      <c r="K379" s="3" t="s">
        <v>140</v>
      </c>
      <c r="L379" s="3" t="s">
        <v>235</v>
      </c>
      <c r="M379" s="3" t="s">
        <v>809</v>
      </c>
      <c r="N379" s="3">
        <v>0.8</v>
      </c>
      <c r="O379" s="3" t="s">
        <v>32</v>
      </c>
      <c r="P379" s="3" t="s">
        <v>60</v>
      </c>
      <c r="Q379" s="3" t="s">
        <v>505</v>
      </c>
      <c r="R379" s="3" t="s">
        <v>810</v>
      </c>
      <c r="S379" s="3">
        <v>63116</v>
      </c>
      <c r="T379" s="2">
        <v>42140</v>
      </c>
      <c r="U379" s="2">
        <v>42140</v>
      </c>
      <c r="V379" s="4">
        <v>-207.28</v>
      </c>
      <c r="W379" s="3">
        <v>10</v>
      </c>
      <c r="X379" s="4">
        <v>2716.09</v>
      </c>
      <c r="Y379" s="3">
        <v>88503</v>
      </c>
      <c r="Z379" s="3" t="str">
        <f>IF(V379&gt;E2335, "High","Low")</f>
        <v>Low</v>
      </c>
      <c r="AA379" s="3" t="str">
        <f>IF(OR(C379 &gt; 0.2, N379 &lt; 0.25), "High Risk", "Low Risk")</f>
        <v>Low Risk</v>
      </c>
      <c r="AB379" s="3" t="str">
        <f>IF(NOT(C379 &gt; 0), "No Discount", "Discount Applied")</f>
        <v>Discount Applied</v>
      </c>
      <c r="AC379" s="3" t="str">
        <f>IF(AND(V379 &gt; 100, OR(H379 = "Regular Air", H379 = "Express Air"), NOT(C379 &gt; 0)), "High Profit Non-Standard Shipping", "Other")</f>
        <v>Other</v>
      </c>
      <c r="AD379">
        <f>RANK(X379,$X$2:$X$1954,0)</f>
        <v>173</v>
      </c>
    </row>
    <row r="380" spans="1:30" ht="12.75" customHeight="1" x14ac:dyDescent="0.3">
      <c r="A380" s="3">
        <v>19325</v>
      </c>
      <c r="B380" s="3" t="s">
        <v>105</v>
      </c>
      <c r="C380" s="7">
        <v>0.06</v>
      </c>
      <c r="D380" s="4">
        <v>4.18</v>
      </c>
      <c r="E380" s="4">
        <v>2.99</v>
      </c>
      <c r="F380" s="3">
        <v>688</v>
      </c>
      <c r="G380" s="3" t="s">
        <v>808</v>
      </c>
      <c r="H380" s="3" t="s">
        <v>48</v>
      </c>
      <c r="I380" s="3" t="s">
        <v>39</v>
      </c>
      <c r="J380" s="3" t="s">
        <v>28</v>
      </c>
      <c r="K380" s="3" t="s">
        <v>108</v>
      </c>
      <c r="L380" s="3" t="s">
        <v>58</v>
      </c>
      <c r="M380" s="3" t="s">
        <v>811</v>
      </c>
      <c r="N380" s="3">
        <v>0.37</v>
      </c>
      <c r="O380" s="3" t="s">
        <v>32</v>
      </c>
      <c r="P380" s="3" t="s">
        <v>60</v>
      </c>
      <c r="Q380" s="3" t="s">
        <v>505</v>
      </c>
      <c r="R380" s="3" t="s">
        <v>810</v>
      </c>
      <c r="S380" s="3">
        <v>63116</v>
      </c>
      <c r="T380" s="2">
        <v>42069</v>
      </c>
      <c r="U380" s="2">
        <v>42071</v>
      </c>
      <c r="V380" s="4">
        <v>-12.719000000000001</v>
      </c>
      <c r="W380" s="3">
        <v>5</v>
      </c>
      <c r="X380" s="4">
        <v>21.34</v>
      </c>
      <c r="Y380" s="3">
        <v>88504</v>
      </c>
      <c r="Z380" s="3" t="str">
        <f>IF(V380&gt;E2336, "High","Low")</f>
        <v>Low</v>
      </c>
      <c r="AA380" s="3" t="str">
        <f>IF(OR(C380 &gt; 0.2, N380 &lt; 0.25), "High Risk", "Low Risk")</f>
        <v>Low Risk</v>
      </c>
      <c r="AB380" s="3" t="str">
        <f>IF(NOT(C380 &gt; 0), "No Discount", "Discount Applied")</f>
        <v>Discount Applied</v>
      </c>
      <c r="AC380" s="3" t="str">
        <f>IF(AND(V380 &gt; 100, OR(H380 = "Regular Air", H380 = "Express Air"), NOT(C380 &gt; 0)), "High Profit Non-Standard Shipping", "Other")</f>
        <v>Other</v>
      </c>
      <c r="AD380">
        <f>RANK(X380,$X$2:$X$1954,0)</f>
        <v>1798</v>
      </c>
    </row>
    <row r="381" spans="1:30" ht="12.75" customHeight="1" x14ac:dyDescent="0.3">
      <c r="A381" s="3">
        <v>26321</v>
      </c>
      <c r="B381" s="3" t="s">
        <v>55</v>
      </c>
      <c r="C381" s="7">
        <v>7.0000000000000007E-2</v>
      </c>
      <c r="D381" s="4">
        <v>1.7</v>
      </c>
      <c r="E381" s="4">
        <v>1.99</v>
      </c>
      <c r="F381" s="3">
        <v>689</v>
      </c>
      <c r="G381" s="3" t="s">
        <v>812</v>
      </c>
      <c r="H381" s="3" t="s">
        <v>48</v>
      </c>
      <c r="I381" s="3" t="s">
        <v>39</v>
      </c>
      <c r="J381" s="3" t="s">
        <v>76</v>
      </c>
      <c r="K381" s="3" t="s">
        <v>179</v>
      </c>
      <c r="L381" s="3" t="s">
        <v>50</v>
      </c>
      <c r="M381" s="3" t="s">
        <v>813</v>
      </c>
      <c r="N381" s="3">
        <v>0.51</v>
      </c>
      <c r="O381" s="3" t="s">
        <v>32</v>
      </c>
      <c r="P381" s="3" t="s">
        <v>60</v>
      </c>
      <c r="Q381" s="3" t="s">
        <v>505</v>
      </c>
      <c r="R381" s="3" t="s">
        <v>814</v>
      </c>
      <c r="S381" s="3">
        <v>63376</v>
      </c>
      <c r="T381" s="2">
        <v>42039</v>
      </c>
      <c r="U381" s="2">
        <v>42040</v>
      </c>
      <c r="V381" s="4">
        <v>-51.42</v>
      </c>
      <c r="W381" s="3">
        <v>10</v>
      </c>
      <c r="X381" s="4">
        <v>17.420000000000002</v>
      </c>
      <c r="Y381" s="3">
        <v>88502</v>
      </c>
      <c r="Z381" s="3" t="str">
        <f>IF(V381&gt;E2337, "High","Low")</f>
        <v>Low</v>
      </c>
      <c r="AA381" s="3" t="str">
        <f>IF(OR(C381 &gt; 0.2, N381 &lt; 0.25), "High Risk", "Low Risk")</f>
        <v>Low Risk</v>
      </c>
      <c r="AB381" s="3" t="str">
        <f>IF(NOT(C381 &gt; 0), "No Discount", "Discount Applied")</f>
        <v>Discount Applied</v>
      </c>
      <c r="AC381" s="3" t="str">
        <f>IF(AND(V381 &gt; 100, OR(H381 = "Regular Air", H381 = "Express Air"), NOT(C381 &gt; 0)), "High Profit Non-Standard Shipping", "Other")</f>
        <v>Other</v>
      </c>
      <c r="AD381">
        <f>RANK(X381,$X$2:$X$1954,0)</f>
        <v>1845</v>
      </c>
    </row>
    <row r="382" spans="1:30" ht="12.75" customHeight="1" x14ac:dyDescent="0.3">
      <c r="A382" s="3">
        <v>19933</v>
      </c>
      <c r="B382" s="3" t="s">
        <v>24</v>
      </c>
      <c r="C382" s="7">
        <v>0.09</v>
      </c>
      <c r="D382" s="4">
        <v>6.48</v>
      </c>
      <c r="E382" s="4">
        <v>6.35</v>
      </c>
      <c r="F382" s="3">
        <v>691</v>
      </c>
      <c r="G382" s="3" t="s">
        <v>815</v>
      </c>
      <c r="H382" s="3" t="s">
        <v>48</v>
      </c>
      <c r="I382" s="3" t="s">
        <v>39</v>
      </c>
      <c r="J382" s="3" t="s">
        <v>28</v>
      </c>
      <c r="K382" s="3" t="s">
        <v>92</v>
      </c>
      <c r="L382" s="3" t="s">
        <v>58</v>
      </c>
      <c r="M382" s="3" t="s">
        <v>816</v>
      </c>
      <c r="N382" s="3">
        <v>0.37</v>
      </c>
      <c r="O382" s="3" t="s">
        <v>32</v>
      </c>
      <c r="P382" s="3" t="s">
        <v>33</v>
      </c>
      <c r="Q382" s="3" t="s">
        <v>34</v>
      </c>
      <c r="R382" s="3" t="s">
        <v>817</v>
      </c>
      <c r="S382" s="3">
        <v>98408</v>
      </c>
      <c r="T382" s="2">
        <v>42084</v>
      </c>
      <c r="U382" s="2">
        <v>42085</v>
      </c>
      <c r="V382" s="4">
        <v>-88.6</v>
      </c>
      <c r="W382" s="3">
        <v>8</v>
      </c>
      <c r="X382" s="4">
        <v>49.81</v>
      </c>
      <c r="Y382" s="3">
        <v>89915</v>
      </c>
      <c r="Z382" s="3" t="str">
        <f>IF(V382&gt;E2338, "High","Low")</f>
        <v>Low</v>
      </c>
      <c r="AA382" s="3" t="str">
        <f>IF(OR(C382 &gt; 0.2, N382 &lt; 0.25), "High Risk", "Low Risk")</f>
        <v>Low Risk</v>
      </c>
      <c r="AB382" s="3" t="str">
        <f>IF(NOT(C382 &gt; 0), "No Discount", "Discount Applied")</f>
        <v>Discount Applied</v>
      </c>
      <c r="AC382" s="3" t="str">
        <f>IF(AND(V382 &gt; 100, OR(H382 = "Regular Air", H382 = "Express Air"), NOT(C382 &gt; 0)), "High Profit Non-Standard Shipping", "Other")</f>
        <v>Other</v>
      </c>
      <c r="AD382">
        <f>RANK(X382,$X$2:$X$1954,0)</f>
        <v>1536</v>
      </c>
    </row>
    <row r="383" spans="1:30" ht="12.75" customHeight="1" x14ac:dyDescent="0.3">
      <c r="A383" s="3">
        <v>19400</v>
      </c>
      <c r="B383" s="3" t="s">
        <v>105</v>
      </c>
      <c r="C383" s="7">
        <v>0.02</v>
      </c>
      <c r="D383" s="4">
        <v>500.98</v>
      </c>
      <c r="E383" s="4">
        <v>41.44</v>
      </c>
      <c r="F383" s="3">
        <v>693</v>
      </c>
      <c r="G383" s="3" t="s">
        <v>818</v>
      </c>
      <c r="H383" s="3" t="s">
        <v>38</v>
      </c>
      <c r="I383" s="3" t="s">
        <v>39</v>
      </c>
      <c r="J383" s="3" t="s">
        <v>40</v>
      </c>
      <c r="K383" s="3" t="s">
        <v>190</v>
      </c>
      <c r="L383" s="3" t="s">
        <v>120</v>
      </c>
      <c r="M383" s="3" t="s">
        <v>819</v>
      </c>
      <c r="N383" s="3">
        <v>0.66</v>
      </c>
      <c r="O383" s="3" t="s">
        <v>32</v>
      </c>
      <c r="P383" s="3" t="s">
        <v>33</v>
      </c>
      <c r="Q383" s="3" t="s">
        <v>254</v>
      </c>
      <c r="R383" s="3" t="s">
        <v>820</v>
      </c>
      <c r="S383" s="3">
        <v>80229</v>
      </c>
      <c r="T383" s="2">
        <v>42088</v>
      </c>
      <c r="U383" s="2">
        <v>42088</v>
      </c>
      <c r="V383" s="4">
        <v>2568.4628999999995</v>
      </c>
      <c r="W383" s="3">
        <v>7</v>
      </c>
      <c r="X383" s="4">
        <v>3722.41</v>
      </c>
      <c r="Y383" s="3">
        <v>87811</v>
      </c>
      <c r="Z383" s="3" t="str">
        <f>IF(V383&gt;E2339, "High","Low")</f>
        <v>High</v>
      </c>
      <c r="AA383" s="3" t="str">
        <f>IF(OR(C383 &gt; 0.2, N383 &lt; 0.25), "High Risk", "Low Risk")</f>
        <v>Low Risk</v>
      </c>
      <c r="AB383" s="3" t="str">
        <f>IF(NOT(C383 &gt; 0), "No Discount", "Discount Applied")</f>
        <v>Discount Applied</v>
      </c>
      <c r="AC383" s="3" t="str">
        <f>IF(AND(V383 &gt; 100, OR(H383 = "Regular Air", H383 = "Express Air"), NOT(C383 &gt; 0)), "High Profit Non-Standard Shipping", "Other")</f>
        <v>Other</v>
      </c>
      <c r="AD383">
        <f>RANK(X383,$X$2:$X$1954,0)</f>
        <v>131</v>
      </c>
    </row>
    <row r="384" spans="1:30" ht="12.75" customHeight="1" x14ac:dyDescent="0.3">
      <c r="A384" s="3">
        <v>18736</v>
      </c>
      <c r="B384" s="3" t="s">
        <v>105</v>
      </c>
      <c r="C384" s="7">
        <v>0.09</v>
      </c>
      <c r="D384" s="4">
        <v>5.34</v>
      </c>
      <c r="E384" s="4">
        <v>2.99</v>
      </c>
      <c r="F384" s="3">
        <v>693</v>
      </c>
      <c r="G384" s="3" t="s">
        <v>818</v>
      </c>
      <c r="H384" s="3" t="s">
        <v>26</v>
      </c>
      <c r="I384" s="3" t="s">
        <v>39</v>
      </c>
      <c r="J384" s="3" t="s">
        <v>28</v>
      </c>
      <c r="K384" s="3" t="s">
        <v>108</v>
      </c>
      <c r="L384" s="3" t="s">
        <v>58</v>
      </c>
      <c r="M384" s="3" t="s">
        <v>821</v>
      </c>
      <c r="N384" s="3">
        <v>0.38</v>
      </c>
      <c r="O384" s="3" t="s">
        <v>32</v>
      </c>
      <c r="P384" s="3" t="s">
        <v>33</v>
      </c>
      <c r="Q384" s="3" t="s">
        <v>254</v>
      </c>
      <c r="R384" s="3" t="s">
        <v>820</v>
      </c>
      <c r="S384" s="3">
        <v>80229</v>
      </c>
      <c r="T384" s="2">
        <v>42071</v>
      </c>
      <c r="U384" s="2">
        <v>42078</v>
      </c>
      <c r="V384" s="4">
        <v>9.4860000000000007</v>
      </c>
      <c r="W384" s="3">
        <v>17</v>
      </c>
      <c r="X384" s="4">
        <v>95.1</v>
      </c>
      <c r="Y384" s="3">
        <v>87812</v>
      </c>
      <c r="Z384" s="3" t="str">
        <f>IF(V384&gt;E2340, "High","Low")</f>
        <v>High</v>
      </c>
      <c r="AA384" s="3" t="str">
        <f>IF(OR(C384 &gt; 0.2, N384 &lt; 0.25), "High Risk", "Low Risk")</f>
        <v>Low Risk</v>
      </c>
      <c r="AB384" s="3" t="str">
        <f>IF(NOT(C384 &gt; 0), "No Discount", "Discount Applied")</f>
        <v>Discount Applied</v>
      </c>
      <c r="AC384" s="3" t="str">
        <f>IF(AND(V384 &gt; 100, OR(H384 = "Regular Air", H384 = "Express Air"), NOT(C384 &gt; 0)), "High Profit Non-Standard Shipping", "Other")</f>
        <v>Other</v>
      </c>
      <c r="AD384">
        <f>RANK(X384,$X$2:$X$1954,0)</f>
        <v>1260</v>
      </c>
    </row>
    <row r="385" spans="1:30" ht="12.75" customHeight="1" x14ac:dyDescent="0.3">
      <c r="A385" s="3">
        <v>18737</v>
      </c>
      <c r="B385" s="3" t="s">
        <v>105</v>
      </c>
      <c r="C385" s="7">
        <v>7.0000000000000007E-2</v>
      </c>
      <c r="D385" s="4">
        <v>140.97999999999999</v>
      </c>
      <c r="E385" s="4">
        <v>53.48</v>
      </c>
      <c r="F385" s="3">
        <v>693</v>
      </c>
      <c r="G385" s="3" t="s">
        <v>818</v>
      </c>
      <c r="H385" s="3" t="s">
        <v>38</v>
      </c>
      <c r="I385" s="3" t="s">
        <v>39</v>
      </c>
      <c r="J385" s="3" t="s">
        <v>40</v>
      </c>
      <c r="K385" s="3" t="s">
        <v>190</v>
      </c>
      <c r="L385" s="3" t="s">
        <v>120</v>
      </c>
      <c r="M385" s="3" t="s">
        <v>822</v>
      </c>
      <c r="N385" s="3">
        <v>0.65</v>
      </c>
      <c r="O385" s="3" t="s">
        <v>32</v>
      </c>
      <c r="P385" s="3" t="s">
        <v>33</v>
      </c>
      <c r="Q385" s="3" t="s">
        <v>254</v>
      </c>
      <c r="R385" s="3" t="s">
        <v>820</v>
      </c>
      <c r="S385" s="3">
        <v>80229</v>
      </c>
      <c r="T385" s="2">
        <v>42071</v>
      </c>
      <c r="U385" s="2">
        <v>42078</v>
      </c>
      <c r="V385" s="4">
        <v>-263.64999999999998</v>
      </c>
      <c r="W385" s="3">
        <v>5</v>
      </c>
      <c r="X385" s="4">
        <v>734.74</v>
      </c>
      <c r="Y385" s="3">
        <v>87812</v>
      </c>
      <c r="Z385" s="3" t="str">
        <f>IF(V385&gt;E2341, "High","Low")</f>
        <v>Low</v>
      </c>
      <c r="AA385" s="3" t="str">
        <f>IF(OR(C385 &gt; 0.2, N385 &lt; 0.25), "High Risk", "Low Risk")</f>
        <v>Low Risk</v>
      </c>
      <c r="AB385" s="3" t="str">
        <f>IF(NOT(C385 &gt; 0), "No Discount", "Discount Applied")</f>
        <v>Discount Applied</v>
      </c>
      <c r="AC385" s="3" t="str">
        <f>IF(AND(V385 &gt; 100, OR(H385 = "Regular Air", H385 = "Express Air"), NOT(C385 &gt; 0)), "High Profit Non-Standard Shipping", "Other")</f>
        <v>Other</v>
      </c>
      <c r="AD385">
        <f>RANK(X385,$X$2:$X$1954,0)</f>
        <v>515</v>
      </c>
    </row>
    <row r="386" spans="1:30" ht="12.75" customHeight="1" x14ac:dyDescent="0.3">
      <c r="A386" s="3">
        <v>18738</v>
      </c>
      <c r="B386" s="3" t="s">
        <v>105</v>
      </c>
      <c r="C386" s="7">
        <v>0.06</v>
      </c>
      <c r="D386" s="4">
        <v>205.99</v>
      </c>
      <c r="E386" s="4">
        <v>5.26</v>
      </c>
      <c r="F386" s="3">
        <v>693</v>
      </c>
      <c r="G386" s="3" t="s">
        <v>818</v>
      </c>
      <c r="H386" s="3" t="s">
        <v>48</v>
      </c>
      <c r="I386" s="3" t="s">
        <v>39</v>
      </c>
      <c r="J386" s="3" t="s">
        <v>76</v>
      </c>
      <c r="K386" s="3" t="s">
        <v>77</v>
      </c>
      <c r="L386" s="3" t="s">
        <v>58</v>
      </c>
      <c r="M386" s="3" t="s">
        <v>823</v>
      </c>
      <c r="N386" s="3">
        <v>0.56000000000000005</v>
      </c>
      <c r="O386" s="3" t="s">
        <v>32</v>
      </c>
      <c r="P386" s="3" t="s">
        <v>33</v>
      </c>
      <c r="Q386" s="3" t="s">
        <v>254</v>
      </c>
      <c r="R386" s="3" t="s">
        <v>820</v>
      </c>
      <c r="S386" s="3">
        <v>80229</v>
      </c>
      <c r="T386" s="2">
        <v>42071</v>
      </c>
      <c r="U386" s="2">
        <v>42078</v>
      </c>
      <c r="V386" s="4">
        <v>890.18100000000004</v>
      </c>
      <c r="W386" s="3">
        <v>11</v>
      </c>
      <c r="X386" s="4">
        <v>1882.87</v>
      </c>
      <c r="Y386" s="3">
        <v>87812</v>
      </c>
      <c r="Z386" s="3" t="str">
        <f>IF(V386&gt;E2342, "High","Low")</f>
        <v>High</v>
      </c>
      <c r="AA386" s="3" t="str">
        <f>IF(OR(C386 &gt; 0.2, N386 &lt; 0.25), "High Risk", "Low Risk")</f>
        <v>Low Risk</v>
      </c>
      <c r="AB386" s="3" t="str">
        <f>IF(NOT(C386 &gt; 0), "No Discount", "Discount Applied")</f>
        <v>Discount Applied</v>
      </c>
      <c r="AC386" s="3" t="str">
        <f>IF(AND(V386 &gt; 100, OR(H386 = "Regular Air", H386 = "Express Air"), NOT(C386 &gt; 0)), "High Profit Non-Standard Shipping", "Other")</f>
        <v>Other</v>
      </c>
      <c r="AD386">
        <f>RANK(X386,$X$2:$X$1954,0)</f>
        <v>256</v>
      </c>
    </row>
    <row r="387" spans="1:30" ht="12.75" customHeight="1" x14ac:dyDescent="0.3">
      <c r="A387" s="3">
        <v>18810</v>
      </c>
      <c r="B387" s="3" t="s">
        <v>24</v>
      </c>
      <c r="C387" s="7">
        <v>0</v>
      </c>
      <c r="D387" s="4">
        <v>230.98</v>
      </c>
      <c r="E387" s="4">
        <v>23.78</v>
      </c>
      <c r="F387" s="3">
        <v>693</v>
      </c>
      <c r="G387" s="3" t="s">
        <v>818</v>
      </c>
      <c r="H387" s="3" t="s">
        <v>38</v>
      </c>
      <c r="I387" s="3" t="s">
        <v>39</v>
      </c>
      <c r="J387" s="3" t="s">
        <v>40</v>
      </c>
      <c r="K387" s="3" t="s">
        <v>151</v>
      </c>
      <c r="L387" s="3" t="s">
        <v>120</v>
      </c>
      <c r="M387" s="3" t="s">
        <v>824</v>
      </c>
      <c r="N387" s="3">
        <v>0.6</v>
      </c>
      <c r="O387" s="3" t="s">
        <v>32</v>
      </c>
      <c r="P387" s="3" t="s">
        <v>33</v>
      </c>
      <c r="Q387" s="3" t="s">
        <v>254</v>
      </c>
      <c r="R387" s="3" t="s">
        <v>820</v>
      </c>
      <c r="S387" s="3">
        <v>80229</v>
      </c>
      <c r="T387" s="2">
        <v>42129</v>
      </c>
      <c r="U387" s="2">
        <v>42131</v>
      </c>
      <c r="V387" s="4">
        <v>6095.8601999999992</v>
      </c>
      <c r="W387" s="3">
        <v>36</v>
      </c>
      <c r="X387" s="4">
        <v>8834.58</v>
      </c>
      <c r="Y387" s="3">
        <v>87813</v>
      </c>
      <c r="Z387" s="3" t="str">
        <f>IF(V387&gt;E2343, "High","Low")</f>
        <v>High</v>
      </c>
      <c r="AA387" s="3" t="str">
        <f>IF(OR(C387 &gt; 0.2, N387 &lt; 0.25), "High Risk", "Low Risk")</f>
        <v>Low Risk</v>
      </c>
      <c r="AB387" s="3" t="str">
        <f>IF(NOT(C387 &gt; 0), "No Discount", "Discount Applied")</f>
        <v>No Discount</v>
      </c>
      <c r="AC387" s="3" t="str">
        <f>IF(AND(V387 &gt; 100, OR(H387 = "Regular Air", H387 = "Express Air"), NOT(C387 &gt; 0)), "High Profit Non-Standard Shipping", "Other")</f>
        <v>Other</v>
      </c>
      <c r="AD387">
        <f>RANK(X387,$X$2:$X$1954,0)</f>
        <v>31</v>
      </c>
    </row>
    <row r="388" spans="1:30" ht="12.75" customHeight="1" x14ac:dyDescent="0.3">
      <c r="A388" s="3">
        <v>22613</v>
      </c>
      <c r="B388" s="3" t="s">
        <v>55</v>
      </c>
      <c r="C388" s="7">
        <v>0.06</v>
      </c>
      <c r="D388" s="4">
        <v>8.1199999999999992</v>
      </c>
      <c r="E388" s="4">
        <v>2.83</v>
      </c>
      <c r="F388" s="3">
        <v>696</v>
      </c>
      <c r="G388" s="3" t="s">
        <v>825</v>
      </c>
      <c r="H388" s="3" t="s">
        <v>48</v>
      </c>
      <c r="I388" s="3" t="s">
        <v>39</v>
      </c>
      <c r="J388" s="3" t="s">
        <v>76</v>
      </c>
      <c r="K388" s="3" t="s">
        <v>179</v>
      </c>
      <c r="L388" s="3" t="s">
        <v>50</v>
      </c>
      <c r="M388" s="3" t="s">
        <v>826</v>
      </c>
      <c r="N388" s="3">
        <v>0.77</v>
      </c>
      <c r="O388" s="3" t="s">
        <v>32</v>
      </c>
      <c r="P388" s="3" t="s">
        <v>60</v>
      </c>
      <c r="Q388" s="3" t="s">
        <v>702</v>
      </c>
      <c r="R388" s="3" t="s">
        <v>827</v>
      </c>
      <c r="S388" s="3">
        <v>46307</v>
      </c>
      <c r="T388" s="2">
        <v>42090</v>
      </c>
      <c r="U388" s="2">
        <v>42091</v>
      </c>
      <c r="V388" s="4">
        <v>-82.83</v>
      </c>
      <c r="W388" s="3">
        <v>10</v>
      </c>
      <c r="X388" s="4">
        <v>78.540000000000006</v>
      </c>
      <c r="Y388" s="3">
        <v>89847</v>
      </c>
      <c r="Z388" s="3" t="str">
        <f>IF(V388&gt;E2344, "High","Low")</f>
        <v>Low</v>
      </c>
      <c r="AA388" s="3" t="str">
        <f>IF(OR(C388 &gt; 0.2, N388 &lt; 0.25), "High Risk", "Low Risk")</f>
        <v>Low Risk</v>
      </c>
      <c r="AB388" s="3" t="str">
        <f>IF(NOT(C388 &gt; 0), "No Discount", "Discount Applied")</f>
        <v>Discount Applied</v>
      </c>
      <c r="AC388" s="3" t="str">
        <f>IF(AND(V388 &gt; 100, OR(H388 = "Regular Air", H388 = "Express Air"), NOT(C388 &gt; 0)), "High Profit Non-Standard Shipping", "Other")</f>
        <v>Other</v>
      </c>
      <c r="AD388">
        <f>RANK(X388,$X$2:$X$1954,0)</f>
        <v>1348</v>
      </c>
    </row>
    <row r="389" spans="1:30" ht="12.75" customHeight="1" x14ac:dyDescent="0.3">
      <c r="A389" s="3">
        <v>22614</v>
      </c>
      <c r="B389" s="3" t="s">
        <v>55</v>
      </c>
      <c r="C389" s="7">
        <v>0.05</v>
      </c>
      <c r="D389" s="4">
        <v>51.65</v>
      </c>
      <c r="E389" s="4">
        <v>18.45</v>
      </c>
      <c r="F389" s="3">
        <v>696</v>
      </c>
      <c r="G389" s="3" t="s">
        <v>825</v>
      </c>
      <c r="H389" s="3" t="s">
        <v>48</v>
      </c>
      <c r="I389" s="3" t="s">
        <v>39</v>
      </c>
      <c r="J389" s="3" t="s">
        <v>40</v>
      </c>
      <c r="K389" s="3" t="s">
        <v>49</v>
      </c>
      <c r="L389" s="3" t="s">
        <v>85</v>
      </c>
      <c r="M389" s="3" t="s">
        <v>828</v>
      </c>
      <c r="N389" s="3">
        <v>0.65</v>
      </c>
      <c r="O389" s="3" t="s">
        <v>32</v>
      </c>
      <c r="P389" s="3" t="s">
        <v>60</v>
      </c>
      <c r="Q389" s="3" t="s">
        <v>702</v>
      </c>
      <c r="R389" s="3" t="s">
        <v>827</v>
      </c>
      <c r="S389" s="3">
        <v>46307</v>
      </c>
      <c r="T389" s="2">
        <v>42090</v>
      </c>
      <c r="U389" s="2">
        <v>42091</v>
      </c>
      <c r="V389" s="4">
        <v>25.04</v>
      </c>
      <c r="W389" s="3">
        <v>12</v>
      </c>
      <c r="X389" s="4">
        <v>605.1</v>
      </c>
      <c r="Y389" s="3">
        <v>89847</v>
      </c>
      <c r="Z389" s="3" t="str">
        <f>IF(V389&gt;E2345, "High","Low")</f>
        <v>High</v>
      </c>
      <c r="AA389" s="3" t="str">
        <f>IF(OR(C389 &gt; 0.2, N389 &lt; 0.25), "High Risk", "Low Risk")</f>
        <v>Low Risk</v>
      </c>
      <c r="AB389" s="3" t="str">
        <f>IF(NOT(C389 &gt; 0), "No Discount", "Discount Applied")</f>
        <v>Discount Applied</v>
      </c>
      <c r="AC389" s="3" t="str">
        <f>IF(AND(V389 &gt; 100, OR(H389 = "Regular Air", H389 = "Express Air"), NOT(C389 &gt; 0)), "High Profit Non-Standard Shipping", "Other")</f>
        <v>Other</v>
      </c>
      <c r="AD389">
        <f>RANK(X389,$X$2:$X$1954,0)</f>
        <v>585</v>
      </c>
    </row>
    <row r="390" spans="1:30" ht="12.75" customHeight="1" x14ac:dyDescent="0.3">
      <c r="A390" s="3">
        <v>19225</v>
      </c>
      <c r="B390" s="3" t="s">
        <v>105</v>
      </c>
      <c r="C390" s="7">
        <v>0.1</v>
      </c>
      <c r="D390" s="4">
        <v>40.479999999999997</v>
      </c>
      <c r="E390" s="4">
        <v>19.989999999999998</v>
      </c>
      <c r="F390" s="3">
        <v>696</v>
      </c>
      <c r="G390" s="3" t="s">
        <v>825</v>
      </c>
      <c r="H390" s="3" t="s">
        <v>48</v>
      </c>
      <c r="I390" s="3" t="s">
        <v>39</v>
      </c>
      <c r="J390" s="3" t="s">
        <v>76</v>
      </c>
      <c r="K390" s="3" t="s">
        <v>179</v>
      </c>
      <c r="L390" s="3" t="s">
        <v>58</v>
      </c>
      <c r="M390" s="3" t="s">
        <v>829</v>
      </c>
      <c r="N390" s="3">
        <v>0.77</v>
      </c>
      <c r="O390" s="3" t="s">
        <v>32</v>
      </c>
      <c r="P390" s="3" t="s">
        <v>60</v>
      </c>
      <c r="Q390" s="3" t="s">
        <v>702</v>
      </c>
      <c r="R390" s="3" t="s">
        <v>827</v>
      </c>
      <c r="S390" s="3">
        <v>46307</v>
      </c>
      <c r="T390" s="2">
        <v>42101</v>
      </c>
      <c r="U390" s="2">
        <v>42103</v>
      </c>
      <c r="V390" s="4">
        <v>-580.32000000000005</v>
      </c>
      <c r="W390" s="3">
        <v>9</v>
      </c>
      <c r="X390" s="4">
        <v>355.84</v>
      </c>
      <c r="Y390" s="3">
        <v>89848</v>
      </c>
      <c r="Z390" s="3" t="str">
        <f>IF(V390&gt;E2346, "High","Low")</f>
        <v>Low</v>
      </c>
      <c r="AA390" s="3" t="str">
        <f>IF(OR(C390 &gt; 0.2, N390 &lt; 0.25), "High Risk", "Low Risk")</f>
        <v>Low Risk</v>
      </c>
      <c r="AB390" s="3" t="str">
        <f>IF(NOT(C390 &gt; 0), "No Discount", "Discount Applied")</f>
        <v>Discount Applied</v>
      </c>
      <c r="AC390" s="3" t="str">
        <f>IF(AND(V390 &gt; 100, OR(H390 = "Regular Air", H390 = "Express Air"), NOT(C390 &gt; 0)), "High Profit Non-Standard Shipping", "Other")</f>
        <v>Other</v>
      </c>
      <c r="AD390">
        <f>RANK(X390,$X$2:$X$1954,0)</f>
        <v>766</v>
      </c>
    </row>
    <row r="391" spans="1:30" ht="12.75" customHeight="1" x14ac:dyDescent="0.3">
      <c r="A391" s="3">
        <v>22616</v>
      </c>
      <c r="B391" s="3" t="s">
        <v>55</v>
      </c>
      <c r="C391" s="7">
        <v>0.1</v>
      </c>
      <c r="D391" s="4">
        <v>175.99</v>
      </c>
      <c r="E391" s="4">
        <v>8.99</v>
      </c>
      <c r="F391" s="3">
        <v>697</v>
      </c>
      <c r="G391" s="3" t="s">
        <v>830</v>
      </c>
      <c r="H391" s="3" t="s">
        <v>48</v>
      </c>
      <c r="I391" s="3" t="s">
        <v>39</v>
      </c>
      <c r="J391" s="3" t="s">
        <v>76</v>
      </c>
      <c r="K391" s="3" t="s">
        <v>77</v>
      </c>
      <c r="L391" s="3" t="s">
        <v>58</v>
      </c>
      <c r="M391" s="3" t="s">
        <v>167</v>
      </c>
      <c r="N391" s="3">
        <v>0.56999999999999995</v>
      </c>
      <c r="O391" s="3" t="s">
        <v>32</v>
      </c>
      <c r="P391" s="3" t="s">
        <v>60</v>
      </c>
      <c r="Q391" s="3" t="s">
        <v>702</v>
      </c>
      <c r="R391" s="3" t="s">
        <v>831</v>
      </c>
      <c r="S391" s="3">
        <v>46312</v>
      </c>
      <c r="T391" s="2">
        <v>42090</v>
      </c>
      <c r="U391" s="2">
        <v>42091</v>
      </c>
      <c r="V391" s="4">
        <v>928.96079999999984</v>
      </c>
      <c r="W391" s="3">
        <v>10</v>
      </c>
      <c r="X391" s="4">
        <v>1346.32</v>
      </c>
      <c r="Y391" s="3">
        <v>89847</v>
      </c>
      <c r="Z391" s="3" t="str">
        <f>IF(V391&gt;E2347, "High","Low")</f>
        <v>High</v>
      </c>
      <c r="AA391" s="3" t="str">
        <f>IF(OR(C391 &gt; 0.2, N391 &lt; 0.25), "High Risk", "Low Risk")</f>
        <v>Low Risk</v>
      </c>
      <c r="AB391" s="3" t="str">
        <f>IF(NOT(C391 &gt; 0), "No Discount", "Discount Applied")</f>
        <v>Discount Applied</v>
      </c>
      <c r="AC391" s="3" t="str">
        <f>IF(AND(V391 &gt; 100, OR(H391 = "Regular Air", H391 = "Express Air"), NOT(C391 &gt; 0)), "High Profit Non-Standard Shipping", "Other")</f>
        <v>Other</v>
      </c>
      <c r="AD391">
        <f>RANK(X391,$X$2:$X$1954,0)</f>
        <v>342</v>
      </c>
    </row>
    <row r="392" spans="1:30" ht="12.75" customHeight="1" x14ac:dyDescent="0.3">
      <c r="A392" s="3">
        <v>25480</v>
      </c>
      <c r="B392" s="3" t="s">
        <v>46</v>
      </c>
      <c r="C392" s="7">
        <v>0.08</v>
      </c>
      <c r="D392" s="4">
        <v>14.81</v>
      </c>
      <c r="E392" s="4">
        <v>13.32</v>
      </c>
      <c r="F392" s="3">
        <v>697</v>
      </c>
      <c r="G392" s="3" t="s">
        <v>830</v>
      </c>
      <c r="H392" s="3" t="s">
        <v>48</v>
      </c>
      <c r="I392" s="3" t="s">
        <v>39</v>
      </c>
      <c r="J392" s="3" t="s">
        <v>28</v>
      </c>
      <c r="K392" s="3" t="s">
        <v>256</v>
      </c>
      <c r="L392" s="3" t="s">
        <v>58</v>
      </c>
      <c r="M392" s="3" t="s">
        <v>832</v>
      </c>
      <c r="N392" s="3">
        <v>0.43</v>
      </c>
      <c r="O392" s="3" t="s">
        <v>32</v>
      </c>
      <c r="P392" s="3" t="s">
        <v>60</v>
      </c>
      <c r="Q392" s="3" t="s">
        <v>702</v>
      </c>
      <c r="R392" s="3" t="s">
        <v>831</v>
      </c>
      <c r="S392" s="3">
        <v>46312</v>
      </c>
      <c r="T392" s="2">
        <v>42042</v>
      </c>
      <c r="U392" s="2">
        <v>42044</v>
      </c>
      <c r="V392" s="4">
        <v>-131.61720000000003</v>
      </c>
      <c r="W392" s="3">
        <v>20</v>
      </c>
      <c r="X392" s="4">
        <v>292.18</v>
      </c>
      <c r="Y392" s="3">
        <v>89849</v>
      </c>
      <c r="Z392" s="3" t="str">
        <f>IF(V392&gt;E2348, "High","Low")</f>
        <v>Low</v>
      </c>
      <c r="AA392" s="3" t="str">
        <f>IF(OR(C392 &gt; 0.2, N392 &lt; 0.25), "High Risk", "Low Risk")</f>
        <v>Low Risk</v>
      </c>
      <c r="AB392" s="3" t="str">
        <f>IF(NOT(C392 &gt; 0), "No Discount", "Discount Applied")</f>
        <v>Discount Applied</v>
      </c>
      <c r="AC392" s="3" t="str">
        <f>IF(AND(V392 &gt; 100, OR(H392 = "Regular Air", H392 = "Express Air"), NOT(C392 &gt; 0)), "High Profit Non-Standard Shipping", "Other")</f>
        <v>Other</v>
      </c>
      <c r="AD392">
        <f>RANK(X392,$X$2:$X$1954,0)</f>
        <v>827</v>
      </c>
    </row>
    <row r="393" spans="1:30" ht="12.75" customHeight="1" x14ac:dyDescent="0.3">
      <c r="A393" s="3">
        <v>4613</v>
      </c>
      <c r="B393" s="3" t="s">
        <v>55</v>
      </c>
      <c r="C393" s="7">
        <v>0.06</v>
      </c>
      <c r="D393" s="4">
        <v>8.1199999999999992</v>
      </c>
      <c r="E393" s="4">
        <v>2.83</v>
      </c>
      <c r="F393" s="3">
        <v>698</v>
      </c>
      <c r="G393" s="3" t="s">
        <v>833</v>
      </c>
      <c r="H393" s="3" t="s">
        <v>48</v>
      </c>
      <c r="I393" s="3" t="s">
        <v>39</v>
      </c>
      <c r="J393" s="3" t="s">
        <v>76</v>
      </c>
      <c r="K393" s="3" t="s">
        <v>179</v>
      </c>
      <c r="L393" s="3" t="s">
        <v>50</v>
      </c>
      <c r="M393" s="3" t="s">
        <v>826</v>
      </c>
      <c r="N393" s="3">
        <v>0.77</v>
      </c>
      <c r="O393" s="3" t="s">
        <v>32</v>
      </c>
      <c r="P393" s="3" t="s">
        <v>33</v>
      </c>
      <c r="Q393" s="3" t="s">
        <v>34</v>
      </c>
      <c r="R393" s="3" t="s">
        <v>208</v>
      </c>
      <c r="S393" s="3">
        <v>98105</v>
      </c>
      <c r="T393" s="2">
        <v>42090</v>
      </c>
      <c r="U393" s="2">
        <v>42091</v>
      </c>
      <c r="V393" s="4">
        <v>-82.83</v>
      </c>
      <c r="W393" s="3">
        <v>41</v>
      </c>
      <c r="X393" s="4">
        <v>322.02999999999997</v>
      </c>
      <c r="Y393" s="3">
        <v>32869</v>
      </c>
      <c r="Z393" s="3" t="str">
        <f>IF(V393&gt;E2349, "High","Low")</f>
        <v>Low</v>
      </c>
      <c r="AA393" s="3" t="str">
        <f>IF(OR(C393 &gt; 0.2, N393 &lt; 0.25), "High Risk", "Low Risk")</f>
        <v>Low Risk</v>
      </c>
      <c r="AB393" s="3" t="str">
        <f>IF(NOT(C393 &gt; 0), "No Discount", "Discount Applied")</f>
        <v>Discount Applied</v>
      </c>
      <c r="AC393" s="3" t="str">
        <f>IF(AND(V393 &gt; 100, OR(H393 = "Regular Air", H393 = "Express Air"), NOT(C393 &gt; 0)), "High Profit Non-Standard Shipping", "Other")</f>
        <v>Other</v>
      </c>
      <c r="AD393">
        <f>RANK(X393,$X$2:$X$1954,0)</f>
        <v>798</v>
      </c>
    </row>
    <row r="394" spans="1:30" ht="12.75" customHeight="1" x14ac:dyDescent="0.3">
      <c r="A394" s="3">
        <v>4614</v>
      </c>
      <c r="B394" s="3" t="s">
        <v>55</v>
      </c>
      <c r="C394" s="7">
        <v>0.05</v>
      </c>
      <c r="D394" s="4">
        <v>51.65</v>
      </c>
      <c r="E394" s="4">
        <v>18.45</v>
      </c>
      <c r="F394" s="3">
        <v>698</v>
      </c>
      <c r="G394" s="3" t="s">
        <v>833</v>
      </c>
      <c r="H394" s="3" t="s">
        <v>48</v>
      </c>
      <c r="I394" s="3" t="s">
        <v>39</v>
      </c>
      <c r="J394" s="3" t="s">
        <v>40</v>
      </c>
      <c r="K394" s="3" t="s">
        <v>49</v>
      </c>
      <c r="L394" s="3" t="s">
        <v>85</v>
      </c>
      <c r="M394" s="3" t="s">
        <v>828</v>
      </c>
      <c r="N394" s="3">
        <v>0.65</v>
      </c>
      <c r="O394" s="3" t="s">
        <v>32</v>
      </c>
      <c r="P394" s="3" t="s">
        <v>33</v>
      </c>
      <c r="Q394" s="3" t="s">
        <v>34</v>
      </c>
      <c r="R394" s="3" t="s">
        <v>208</v>
      </c>
      <c r="S394" s="3">
        <v>98105</v>
      </c>
      <c r="T394" s="2">
        <v>42090</v>
      </c>
      <c r="U394" s="2">
        <v>42091</v>
      </c>
      <c r="V394" s="4">
        <v>25.04</v>
      </c>
      <c r="W394" s="3">
        <v>49</v>
      </c>
      <c r="X394" s="4">
        <v>2470.84</v>
      </c>
      <c r="Y394" s="3">
        <v>32869</v>
      </c>
      <c r="Z394" s="3" t="str">
        <f>IF(V394&gt;E2350, "High","Low")</f>
        <v>High</v>
      </c>
      <c r="AA394" s="3" t="str">
        <f>IF(OR(C394 &gt; 0.2, N394 &lt; 0.25), "High Risk", "Low Risk")</f>
        <v>Low Risk</v>
      </c>
      <c r="AB394" s="3" t="str">
        <f>IF(NOT(C394 &gt; 0), "No Discount", "Discount Applied")</f>
        <v>Discount Applied</v>
      </c>
      <c r="AC394" s="3" t="str">
        <f>IF(AND(V394 &gt; 100, OR(H394 = "Regular Air", H394 = "Express Air"), NOT(C394 &gt; 0)), "High Profit Non-Standard Shipping", "Other")</f>
        <v>Other</v>
      </c>
      <c r="AD394">
        <f>RANK(X394,$X$2:$X$1954,0)</f>
        <v>191</v>
      </c>
    </row>
    <row r="395" spans="1:30" ht="12.75" customHeight="1" x14ac:dyDescent="0.3">
      <c r="A395" s="3">
        <v>4616</v>
      </c>
      <c r="B395" s="3" t="s">
        <v>55</v>
      </c>
      <c r="C395" s="7">
        <v>0.1</v>
      </c>
      <c r="D395" s="4">
        <v>175.99</v>
      </c>
      <c r="E395" s="4">
        <v>8.99</v>
      </c>
      <c r="F395" s="3">
        <v>698</v>
      </c>
      <c r="G395" s="3" t="s">
        <v>833</v>
      </c>
      <c r="H395" s="3" t="s">
        <v>48</v>
      </c>
      <c r="I395" s="3" t="s">
        <v>39</v>
      </c>
      <c r="J395" s="3" t="s">
        <v>76</v>
      </c>
      <c r="K395" s="3" t="s">
        <v>77</v>
      </c>
      <c r="L395" s="3" t="s">
        <v>58</v>
      </c>
      <c r="M395" s="3" t="s">
        <v>167</v>
      </c>
      <c r="N395" s="3">
        <v>0.56999999999999995</v>
      </c>
      <c r="O395" s="3" t="s">
        <v>32</v>
      </c>
      <c r="P395" s="3" t="s">
        <v>33</v>
      </c>
      <c r="Q395" s="3" t="s">
        <v>34</v>
      </c>
      <c r="R395" s="3" t="s">
        <v>208</v>
      </c>
      <c r="S395" s="3">
        <v>98105</v>
      </c>
      <c r="T395" s="2">
        <v>42090</v>
      </c>
      <c r="U395" s="2">
        <v>42091</v>
      </c>
      <c r="V395" s="4">
        <v>930.98700000000008</v>
      </c>
      <c r="W395" s="3">
        <v>39</v>
      </c>
      <c r="X395" s="4">
        <v>5250.66</v>
      </c>
      <c r="Y395" s="3">
        <v>32869</v>
      </c>
      <c r="Z395" s="3" t="str">
        <f>IF(V395&gt;E2351, "High","Low")</f>
        <v>High</v>
      </c>
      <c r="AA395" s="3" t="str">
        <f>IF(OR(C395 &gt; 0.2, N395 &lt; 0.25), "High Risk", "Low Risk")</f>
        <v>Low Risk</v>
      </c>
      <c r="AB395" s="3" t="str">
        <f>IF(NOT(C395 &gt; 0), "No Discount", "Discount Applied")</f>
        <v>Discount Applied</v>
      </c>
      <c r="AC395" s="3" t="str">
        <f>IF(AND(V395 &gt; 100, OR(H395 = "Regular Air", H395 = "Express Air"), NOT(C395 &gt; 0)), "High Profit Non-Standard Shipping", "Other")</f>
        <v>Other</v>
      </c>
      <c r="AD395">
        <f>RANK(X395,$X$2:$X$1954,0)</f>
        <v>88</v>
      </c>
    </row>
    <row r="396" spans="1:30" ht="12.75" customHeight="1" x14ac:dyDescent="0.3">
      <c r="A396" s="3">
        <v>1225</v>
      </c>
      <c r="B396" s="3" t="s">
        <v>105</v>
      </c>
      <c r="C396" s="7">
        <v>0.1</v>
      </c>
      <c r="D396" s="4">
        <v>40.479999999999997</v>
      </c>
      <c r="E396" s="4">
        <v>19.989999999999998</v>
      </c>
      <c r="F396" s="3">
        <v>698</v>
      </c>
      <c r="G396" s="3" t="s">
        <v>833</v>
      </c>
      <c r="H396" s="3" t="s">
        <v>48</v>
      </c>
      <c r="I396" s="3" t="s">
        <v>39</v>
      </c>
      <c r="J396" s="3" t="s">
        <v>76</v>
      </c>
      <c r="K396" s="3" t="s">
        <v>179</v>
      </c>
      <c r="L396" s="3" t="s">
        <v>58</v>
      </c>
      <c r="M396" s="3" t="s">
        <v>829</v>
      </c>
      <c r="N396" s="3">
        <v>0.77</v>
      </c>
      <c r="O396" s="3" t="s">
        <v>32</v>
      </c>
      <c r="P396" s="3" t="s">
        <v>33</v>
      </c>
      <c r="Q396" s="3" t="s">
        <v>34</v>
      </c>
      <c r="R396" s="3" t="s">
        <v>208</v>
      </c>
      <c r="S396" s="3">
        <v>98105</v>
      </c>
      <c r="T396" s="2">
        <v>42101</v>
      </c>
      <c r="U396" s="2">
        <v>42103</v>
      </c>
      <c r="V396" s="4">
        <v>-580.32000000000005</v>
      </c>
      <c r="W396" s="3">
        <v>36</v>
      </c>
      <c r="X396" s="4">
        <v>1423.35</v>
      </c>
      <c r="Y396" s="3">
        <v>8994</v>
      </c>
      <c r="Z396" s="3" t="str">
        <f>IF(V396&gt;E2352, "High","Low")</f>
        <v>Low</v>
      </c>
      <c r="AA396" s="3" t="str">
        <f>IF(OR(C396 &gt; 0.2, N396 &lt; 0.25), "High Risk", "Low Risk")</f>
        <v>Low Risk</v>
      </c>
      <c r="AB396" s="3" t="str">
        <f>IF(NOT(C396 &gt; 0), "No Discount", "Discount Applied")</f>
        <v>Discount Applied</v>
      </c>
      <c r="AC396" s="3" t="str">
        <f>IF(AND(V396 &gt; 100, OR(H396 = "Regular Air", H396 = "Express Air"), NOT(C396 &gt; 0)), "High Profit Non-Standard Shipping", "Other")</f>
        <v>Other</v>
      </c>
      <c r="AD396">
        <f>RANK(X396,$X$2:$X$1954,0)</f>
        <v>328</v>
      </c>
    </row>
    <row r="397" spans="1:30" ht="12.75" customHeight="1" x14ac:dyDescent="0.3">
      <c r="A397" s="3">
        <v>7480</v>
      </c>
      <c r="B397" s="3" t="s">
        <v>46</v>
      </c>
      <c r="C397" s="7">
        <v>0.08</v>
      </c>
      <c r="D397" s="4">
        <v>14.81</v>
      </c>
      <c r="E397" s="4">
        <v>13.32</v>
      </c>
      <c r="F397" s="3">
        <v>698</v>
      </c>
      <c r="G397" s="3" t="s">
        <v>833</v>
      </c>
      <c r="H397" s="3" t="s">
        <v>48</v>
      </c>
      <c r="I397" s="3" t="s">
        <v>39</v>
      </c>
      <c r="J397" s="3" t="s">
        <v>28</v>
      </c>
      <c r="K397" s="3" t="s">
        <v>256</v>
      </c>
      <c r="L397" s="3" t="s">
        <v>58</v>
      </c>
      <c r="M397" s="3" t="s">
        <v>832</v>
      </c>
      <c r="N397" s="3">
        <v>0.43</v>
      </c>
      <c r="O397" s="3" t="s">
        <v>32</v>
      </c>
      <c r="P397" s="3" t="s">
        <v>33</v>
      </c>
      <c r="Q397" s="3" t="s">
        <v>34</v>
      </c>
      <c r="R397" s="3" t="s">
        <v>208</v>
      </c>
      <c r="S397" s="3">
        <v>98105</v>
      </c>
      <c r="T397" s="2">
        <v>42042</v>
      </c>
      <c r="U397" s="2">
        <v>42044</v>
      </c>
      <c r="V397" s="4">
        <v>-253.11</v>
      </c>
      <c r="W397" s="3">
        <v>79</v>
      </c>
      <c r="X397" s="4">
        <v>1154.1199999999999</v>
      </c>
      <c r="Y397" s="3">
        <v>53410</v>
      </c>
      <c r="Z397" s="3" t="str">
        <f>IF(V397&gt;E2353, "High","Low")</f>
        <v>Low</v>
      </c>
      <c r="AA397" s="3" t="str">
        <f>IF(OR(C397 &gt; 0.2, N397 &lt; 0.25), "High Risk", "Low Risk")</f>
        <v>Low Risk</v>
      </c>
      <c r="AB397" s="3" t="str">
        <f>IF(NOT(C397 &gt; 0), "No Discount", "Discount Applied")</f>
        <v>Discount Applied</v>
      </c>
      <c r="AC397" s="3" t="str">
        <f>IF(AND(V397 &gt; 100, OR(H397 = "Regular Air", H397 = "Express Air"), NOT(C397 &gt; 0)), "High Profit Non-Standard Shipping", "Other")</f>
        <v>Other</v>
      </c>
      <c r="AD397">
        <f>RANK(X397,$X$2:$X$1954,0)</f>
        <v>384</v>
      </c>
    </row>
    <row r="398" spans="1:30" ht="12.75" customHeight="1" x14ac:dyDescent="0.3">
      <c r="A398" s="3">
        <v>6289</v>
      </c>
      <c r="B398" s="3" t="s">
        <v>55</v>
      </c>
      <c r="C398" s="7">
        <v>0.03</v>
      </c>
      <c r="D398" s="4">
        <v>5.28</v>
      </c>
      <c r="E398" s="4">
        <v>5.61</v>
      </c>
      <c r="F398" s="3">
        <v>699</v>
      </c>
      <c r="G398" s="3" t="s">
        <v>834</v>
      </c>
      <c r="H398" s="3" t="s">
        <v>48</v>
      </c>
      <c r="I398" s="3" t="s">
        <v>39</v>
      </c>
      <c r="J398" s="3" t="s">
        <v>28</v>
      </c>
      <c r="K398" s="3" t="s">
        <v>92</v>
      </c>
      <c r="L398" s="3" t="s">
        <v>58</v>
      </c>
      <c r="M398" s="3" t="s">
        <v>835</v>
      </c>
      <c r="N398" s="3">
        <v>0.4</v>
      </c>
      <c r="O398" s="3" t="s">
        <v>32</v>
      </c>
      <c r="P398" s="3" t="s">
        <v>33</v>
      </c>
      <c r="Q398" s="3" t="s">
        <v>44</v>
      </c>
      <c r="R398" s="3" t="s">
        <v>662</v>
      </c>
      <c r="S398" s="3">
        <v>90041</v>
      </c>
      <c r="T398" s="2">
        <v>42117</v>
      </c>
      <c r="U398" s="2">
        <v>42118</v>
      </c>
      <c r="V398" s="4">
        <v>-16.670000000000002</v>
      </c>
      <c r="W398" s="3">
        <v>5</v>
      </c>
      <c r="X398" s="4">
        <v>32.5</v>
      </c>
      <c r="Y398" s="3">
        <v>44517</v>
      </c>
      <c r="Z398" s="3" t="str">
        <f>IF(V398&gt;E2354, "High","Low")</f>
        <v>Low</v>
      </c>
      <c r="AA398" s="3" t="str">
        <f>IF(OR(C398 &gt; 0.2, N398 &lt; 0.25), "High Risk", "Low Risk")</f>
        <v>Low Risk</v>
      </c>
      <c r="AB398" s="3" t="str">
        <f>IF(NOT(C398 &gt; 0), "No Discount", "Discount Applied")</f>
        <v>Discount Applied</v>
      </c>
      <c r="AC398" s="3" t="str">
        <f>IF(AND(V398 &gt; 100, OR(H398 = "Regular Air", H398 = "Express Air"), NOT(C398 &gt; 0)), "High Profit Non-Standard Shipping", "Other")</f>
        <v>Other</v>
      </c>
      <c r="AD398">
        <f>RANK(X398,$X$2:$X$1954,0)</f>
        <v>1690</v>
      </c>
    </row>
    <row r="399" spans="1:30" ht="12.75" customHeight="1" x14ac:dyDescent="0.3">
      <c r="A399" s="3">
        <v>7733</v>
      </c>
      <c r="B399" s="3" t="s">
        <v>46</v>
      </c>
      <c r="C399" s="7">
        <v>0.02</v>
      </c>
      <c r="D399" s="4">
        <v>6.47</v>
      </c>
      <c r="E399" s="4">
        <v>1.22</v>
      </c>
      <c r="F399" s="3">
        <v>699</v>
      </c>
      <c r="G399" s="3" t="s">
        <v>834</v>
      </c>
      <c r="H399" s="3" t="s">
        <v>48</v>
      </c>
      <c r="I399" s="3" t="s">
        <v>39</v>
      </c>
      <c r="J399" s="3" t="s">
        <v>28</v>
      </c>
      <c r="K399" s="3" t="s">
        <v>29</v>
      </c>
      <c r="L399" s="3" t="s">
        <v>30</v>
      </c>
      <c r="M399" s="3" t="s">
        <v>836</v>
      </c>
      <c r="N399" s="3">
        <v>0.4</v>
      </c>
      <c r="O399" s="3" t="s">
        <v>32</v>
      </c>
      <c r="P399" s="3" t="s">
        <v>33</v>
      </c>
      <c r="Q399" s="3" t="s">
        <v>44</v>
      </c>
      <c r="R399" s="3" t="s">
        <v>662</v>
      </c>
      <c r="S399" s="3">
        <v>90041</v>
      </c>
      <c r="T399" s="2">
        <v>42161</v>
      </c>
      <c r="U399" s="2">
        <v>42162</v>
      </c>
      <c r="V399" s="4">
        <v>40.200000000000003</v>
      </c>
      <c r="W399" s="3">
        <v>30</v>
      </c>
      <c r="X399" s="4">
        <v>193.95</v>
      </c>
      <c r="Y399" s="3">
        <v>55392</v>
      </c>
      <c r="Z399" s="3" t="str">
        <f>IF(V399&gt;E2355, "High","Low")</f>
        <v>High</v>
      </c>
      <c r="AA399" s="3" t="str">
        <f>IF(OR(C399 &gt; 0.2, N399 &lt; 0.25), "High Risk", "Low Risk")</f>
        <v>Low Risk</v>
      </c>
      <c r="AB399" s="3" t="str">
        <f>IF(NOT(C399 &gt; 0), "No Discount", "Discount Applied")</f>
        <v>Discount Applied</v>
      </c>
      <c r="AC399" s="3" t="str">
        <f>IF(AND(V399 &gt; 100, OR(H399 = "Regular Air", H399 = "Express Air"), NOT(C399 &gt; 0)), "High Profit Non-Standard Shipping", "Other")</f>
        <v>Other</v>
      </c>
      <c r="AD399">
        <f>RANK(X399,$X$2:$X$1954,0)</f>
        <v>998</v>
      </c>
    </row>
    <row r="400" spans="1:30" ht="12.75" customHeight="1" x14ac:dyDescent="0.3">
      <c r="A400" s="3">
        <v>7734</v>
      </c>
      <c r="B400" s="3" t="s">
        <v>46</v>
      </c>
      <c r="C400" s="7">
        <v>7.0000000000000007E-2</v>
      </c>
      <c r="D400" s="4">
        <v>2.84</v>
      </c>
      <c r="E400" s="4">
        <v>0.93</v>
      </c>
      <c r="F400" s="3">
        <v>699</v>
      </c>
      <c r="G400" s="3" t="s">
        <v>834</v>
      </c>
      <c r="H400" s="3" t="s">
        <v>48</v>
      </c>
      <c r="I400" s="3" t="s">
        <v>39</v>
      </c>
      <c r="J400" s="3" t="s">
        <v>28</v>
      </c>
      <c r="K400" s="3" t="s">
        <v>29</v>
      </c>
      <c r="L400" s="3" t="s">
        <v>30</v>
      </c>
      <c r="M400" s="3" t="s">
        <v>31</v>
      </c>
      <c r="N400" s="3">
        <v>0.54</v>
      </c>
      <c r="O400" s="3" t="s">
        <v>32</v>
      </c>
      <c r="P400" s="3" t="s">
        <v>33</v>
      </c>
      <c r="Q400" s="3" t="s">
        <v>44</v>
      </c>
      <c r="R400" s="3" t="s">
        <v>662</v>
      </c>
      <c r="S400" s="3">
        <v>90041</v>
      </c>
      <c r="T400" s="2">
        <v>42161</v>
      </c>
      <c r="U400" s="2">
        <v>42163</v>
      </c>
      <c r="V400" s="4">
        <v>3.21</v>
      </c>
      <c r="W400" s="3">
        <v>59</v>
      </c>
      <c r="X400" s="4">
        <v>158.80000000000001</v>
      </c>
      <c r="Y400" s="3">
        <v>55392</v>
      </c>
      <c r="Z400" s="3" t="str">
        <f>IF(V400&gt;E2356, "High","Low")</f>
        <v>High</v>
      </c>
      <c r="AA400" s="3" t="str">
        <f>IF(OR(C400 &gt; 0.2, N400 &lt; 0.25), "High Risk", "Low Risk")</f>
        <v>Low Risk</v>
      </c>
      <c r="AB400" s="3" t="str">
        <f>IF(NOT(C400 &gt; 0), "No Discount", "Discount Applied")</f>
        <v>Discount Applied</v>
      </c>
      <c r="AC400" s="3" t="str">
        <f>IF(AND(V400 &gt; 100, OR(H400 = "Regular Air", H400 = "Express Air"), NOT(C400 &gt; 0)), "High Profit Non-Standard Shipping", "Other")</f>
        <v>Other</v>
      </c>
      <c r="AD400">
        <f>RANK(X400,$X$2:$X$1954,0)</f>
        <v>1061</v>
      </c>
    </row>
    <row r="401" spans="1:30" ht="12.75" customHeight="1" x14ac:dyDescent="0.3">
      <c r="A401" s="3">
        <v>5140</v>
      </c>
      <c r="B401" s="3" t="s">
        <v>24</v>
      </c>
      <c r="C401" s="7">
        <v>0.01</v>
      </c>
      <c r="D401" s="4">
        <v>7.89</v>
      </c>
      <c r="E401" s="4">
        <v>2.82</v>
      </c>
      <c r="F401" s="3">
        <v>699</v>
      </c>
      <c r="G401" s="3" t="s">
        <v>834</v>
      </c>
      <c r="H401" s="3" t="s">
        <v>48</v>
      </c>
      <c r="I401" s="3" t="s">
        <v>39</v>
      </c>
      <c r="J401" s="3" t="s">
        <v>28</v>
      </c>
      <c r="K401" s="3" t="s">
        <v>65</v>
      </c>
      <c r="L401" s="3" t="s">
        <v>30</v>
      </c>
      <c r="M401" s="3" t="s">
        <v>837</v>
      </c>
      <c r="N401" s="3">
        <v>0.4</v>
      </c>
      <c r="O401" s="3" t="s">
        <v>32</v>
      </c>
      <c r="P401" s="3" t="s">
        <v>33</v>
      </c>
      <c r="Q401" s="3" t="s">
        <v>44</v>
      </c>
      <c r="R401" s="3" t="s">
        <v>662</v>
      </c>
      <c r="S401" s="3">
        <v>90041</v>
      </c>
      <c r="T401" s="2">
        <v>42185</v>
      </c>
      <c r="U401" s="2">
        <v>42186</v>
      </c>
      <c r="V401" s="4">
        <v>38.700000000000003</v>
      </c>
      <c r="W401" s="3">
        <v>32</v>
      </c>
      <c r="X401" s="4">
        <v>274.26</v>
      </c>
      <c r="Y401" s="3">
        <v>36647</v>
      </c>
      <c r="Z401" s="3" t="str">
        <f>IF(V401&gt;E2357, "High","Low")</f>
        <v>High</v>
      </c>
      <c r="AA401" s="3" t="str">
        <f>IF(OR(C401 &gt; 0.2, N401 &lt; 0.25), "High Risk", "Low Risk")</f>
        <v>Low Risk</v>
      </c>
      <c r="AB401" s="3" t="str">
        <f>IF(NOT(C401 &gt; 0), "No Discount", "Discount Applied")</f>
        <v>Discount Applied</v>
      </c>
      <c r="AC401" s="3" t="str">
        <f>IF(AND(V401 &gt; 100, OR(H401 = "Regular Air", H401 = "Express Air"), NOT(C401 &gt; 0)), "High Profit Non-Standard Shipping", "Other")</f>
        <v>Other</v>
      </c>
      <c r="AD401">
        <f>RANK(X401,$X$2:$X$1954,0)</f>
        <v>858</v>
      </c>
    </row>
    <row r="402" spans="1:30" ht="12.75" customHeight="1" x14ac:dyDescent="0.3">
      <c r="A402" s="3">
        <v>5141</v>
      </c>
      <c r="B402" s="3" t="s">
        <v>24</v>
      </c>
      <c r="C402" s="7">
        <v>0.09</v>
      </c>
      <c r="D402" s="4">
        <v>3.68</v>
      </c>
      <c r="E402" s="4">
        <v>1.32</v>
      </c>
      <c r="F402" s="3">
        <v>699</v>
      </c>
      <c r="G402" s="3" t="s">
        <v>834</v>
      </c>
      <c r="H402" s="3" t="s">
        <v>48</v>
      </c>
      <c r="I402" s="3" t="s">
        <v>39</v>
      </c>
      <c r="J402" s="3" t="s">
        <v>28</v>
      </c>
      <c r="K402" s="3" t="s">
        <v>173</v>
      </c>
      <c r="L402" s="3" t="s">
        <v>30</v>
      </c>
      <c r="M402" s="3" t="s">
        <v>838</v>
      </c>
      <c r="N402" s="3">
        <v>0.83</v>
      </c>
      <c r="O402" s="3" t="s">
        <v>32</v>
      </c>
      <c r="P402" s="3" t="s">
        <v>33</v>
      </c>
      <c r="Q402" s="3" t="s">
        <v>44</v>
      </c>
      <c r="R402" s="3" t="s">
        <v>662</v>
      </c>
      <c r="S402" s="3">
        <v>90041</v>
      </c>
      <c r="T402" s="2">
        <v>42185</v>
      </c>
      <c r="U402" s="2">
        <v>42186</v>
      </c>
      <c r="V402" s="4">
        <v>-21.91</v>
      </c>
      <c r="W402" s="3">
        <v>24</v>
      </c>
      <c r="X402" s="4">
        <v>83.16</v>
      </c>
      <c r="Y402" s="3">
        <v>36647</v>
      </c>
      <c r="Z402" s="3" t="str">
        <f>IF(V402&gt;E2358, "High","Low")</f>
        <v>Low</v>
      </c>
      <c r="AA402" s="3" t="str">
        <f>IF(OR(C402 &gt; 0.2, N402 &lt; 0.25), "High Risk", "Low Risk")</f>
        <v>Low Risk</v>
      </c>
      <c r="AB402" s="3" t="str">
        <f>IF(NOT(C402 &gt; 0), "No Discount", "Discount Applied")</f>
        <v>Discount Applied</v>
      </c>
      <c r="AC402" s="3" t="str">
        <f>IF(AND(V402 &gt; 100, OR(H402 = "Regular Air", H402 = "Express Air"), NOT(C402 &gt; 0)), "High Profit Non-Standard Shipping", "Other")</f>
        <v>Other</v>
      </c>
      <c r="AD402">
        <f>RANK(X402,$X$2:$X$1954,0)</f>
        <v>1322</v>
      </c>
    </row>
    <row r="403" spans="1:30" ht="12.75" customHeight="1" x14ac:dyDescent="0.3">
      <c r="A403" s="3">
        <v>5142</v>
      </c>
      <c r="B403" s="3" t="s">
        <v>24</v>
      </c>
      <c r="C403" s="7">
        <v>0.1</v>
      </c>
      <c r="D403" s="4">
        <v>9.7100000000000009</v>
      </c>
      <c r="E403" s="4">
        <v>9.4499999999999993</v>
      </c>
      <c r="F403" s="3">
        <v>699</v>
      </c>
      <c r="G403" s="3" t="s">
        <v>834</v>
      </c>
      <c r="H403" s="3" t="s">
        <v>48</v>
      </c>
      <c r="I403" s="3" t="s">
        <v>39</v>
      </c>
      <c r="J403" s="3" t="s">
        <v>28</v>
      </c>
      <c r="K403" s="3" t="s">
        <v>140</v>
      </c>
      <c r="L403" s="3" t="s">
        <v>58</v>
      </c>
      <c r="M403" s="3" t="s">
        <v>509</v>
      </c>
      <c r="N403" s="3">
        <v>0.6</v>
      </c>
      <c r="O403" s="3" t="s">
        <v>32</v>
      </c>
      <c r="P403" s="3" t="s">
        <v>33</v>
      </c>
      <c r="Q403" s="3" t="s">
        <v>44</v>
      </c>
      <c r="R403" s="3" t="s">
        <v>662</v>
      </c>
      <c r="S403" s="3">
        <v>90041</v>
      </c>
      <c r="T403" s="2">
        <v>42185</v>
      </c>
      <c r="U403" s="2">
        <v>42188</v>
      </c>
      <c r="V403" s="4">
        <v>-119.77</v>
      </c>
      <c r="W403" s="3">
        <v>27</v>
      </c>
      <c r="X403" s="4">
        <v>261.93</v>
      </c>
      <c r="Y403" s="3">
        <v>36647</v>
      </c>
      <c r="Z403" s="3" t="str">
        <f>IF(V403&gt;E2359, "High","Low")</f>
        <v>Low</v>
      </c>
      <c r="AA403" s="3" t="str">
        <f>IF(OR(C403 &gt; 0.2, N403 &lt; 0.25), "High Risk", "Low Risk")</f>
        <v>Low Risk</v>
      </c>
      <c r="AB403" s="3" t="str">
        <f>IF(NOT(C403 &gt; 0), "No Discount", "Discount Applied")</f>
        <v>Discount Applied</v>
      </c>
      <c r="AC403" s="3" t="str">
        <f>IF(AND(V403 &gt; 100, OR(H403 = "Regular Air", H403 = "Express Air"), NOT(C403 &gt; 0)), "High Profit Non-Standard Shipping", "Other")</f>
        <v>Other</v>
      </c>
      <c r="AD403">
        <f>RANK(X403,$X$2:$X$1954,0)</f>
        <v>875</v>
      </c>
    </row>
    <row r="404" spans="1:30" ht="12.75" customHeight="1" x14ac:dyDescent="0.3">
      <c r="A404" s="3">
        <v>4556</v>
      </c>
      <c r="B404" s="3" t="s">
        <v>55</v>
      </c>
      <c r="C404" s="7">
        <v>7.0000000000000007E-2</v>
      </c>
      <c r="D404" s="4">
        <v>5.0199999999999996</v>
      </c>
      <c r="E404" s="4">
        <v>5.14</v>
      </c>
      <c r="F404" s="3">
        <v>699</v>
      </c>
      <c r="G404" s="3" t="s">
        <v>834</v>
      </c>
      <c r="H404" s="3" t="s">
        <v>48</v>
      </c>
      <c r="I404" s="3" t="s">
        <v>39</v>
      </c>
      <c r="J404" s="3" t="s">
        <v>76</v>
      </c>
      <c r="K404" s="3" t="s">
        <v>179</v>
      </c>
      <c r="L404" s="3" t="s">
        <v>50</v>
      </c>
      <c r="M404" s="3" t="s">
        <v>839</v>
      </c>
      <c r="N404" s="3">
        <v>0.79</v>
      </c>
      <c r="O404" s="3" t="s">
        <v>32</v>
      </c>
      <c r="P404" s="3" t="s">
        <v>33</v>
      </c>
      <c r="Q404" s="3" t="s">
        <v>44</v>
      </c>
      <c r="R404" s="3" t="s">
        <v>662</v>
      </c>
      <c r="S404" s="3">
        <v>90041</v>
      </c>
      <c r="T404" s="2">
        <v>42033</v>
      </c>
      <c r="U404" s="2">
        <v>42035</v>
      </c>
      <c r="V404" s="4">
        <v>-168.72</v>
      </c>
      <c r="W404" s="3">
        <v>42</v>
      </c>
      <c r="X404" s="4">
        <v>210.1</v>
      </c>
      <c r="Y404" s="3">
        <v>32420</v>
      </c>
      <c r="Z404" s="3" t="str">
        <f>IF(V404&gt;E2360, "High","Low")</f>
        <v>Low</v>
      </c>
      <c r="AA404" s="3" t="str">
        <f>IF(OR(C404 &gt; 0.2, N404 &lt; 0.25), "High Risk", "Low Risk")</f>
        <v>Low Risk</v>
      </c>
      <c r="AB404" s="3" t="str">
        <f>IF(NOT(C404 &gt; 0), "No Discount", "Discount Applied")</f>
        <v>Discount Applied</v>
      </c>
      <c r="AC404" s="3" t="str">
        <f>IF(AND(V404 &gt; 100, OR(H404 = "Regular Air", H404 = "Express Air"), NOT(C404 &gt; 0)), "High Profit Non-Standard Shipping", "Other")</f>
        <v>Other</v>
      </c>
      <c r="AD404">
        <f>RANK(X404,$X$2:$X$1954,0)</f>
        <v>961</v>
      </c>
    </row>
    <row r="405" spans="1:30" ht="12.75" customHeight="1" x14ac:dyDescent="0.3">
      <c r="A405" s="3">
        <v>4557</v>
      </c>
      <c r="B405" s="3" t="s">
        <v>55</v>
      </c>
      <c r="C405" s="7">
        <v>7.0000000000000007E-2</v>
      </c>
      <c r="D405" s="4">
        <v>280.98</v>
      </c>
      <c r="E405" s="4">
        <v>57</v>
      </c>
      <c r="F405" s="3">
        <v>699</v>
      </c>
      <c r="G405" s="3" t="s">
        <v>834</v>
      </c>
      <c r="H405" s="3" t="s">
        <v>38</v>
      </c>
      <c r="I405" s="3" t="s">
        <v>39</v>
      </c>
      <c r="J405" s="3" t="s">
        <v>40</v>
      </c>
      <c r="K405" s="3" t="s">
        <v>41</v>
      </c>
      <c r="L405" s="3" t="s">
        <v>42</v>
      </c>
      <c r="M405" s="3" t="s">
        <v>669</v>
      </c>
      <c r="N405" s="3">
        <v>0.78</v>
      </c>
      <c r="O405" s="3" t="s">
        <v>32</v>
      </c>
      <c r="P405" s="3" t="s">
        <v>33</v>
      </c>
      <c r="Q405" s="3" t="s">
        <v>44</v>
      </c>
      <c r="R405" s="3" t="s">
        <v>662</v>
      </c>
      <c r="S405" s="3">
        <v>90041</v>
      </c>
      <c r="T405" s="2">
        <v>42033</v>
      </c>
      <c r="U405" s="2">
        <v>42035</v>
      </c>
      <c r="V405" s="4">
        <v>-439.62</v>
      </c>
      <c r="W405" s="3">
        <v>23</v>
      </c>
      <c r="X405" s="4">
        <v>6499.87</v>
      </c>
      <c r="Y405" s="3">
        <v>32420</v>
      </c>
      <c r="Z405" s="3" t="str">
        <f>IF(V405&gt;E2361, "High","Low")</f>
        <v>Low</v>
      </c>
      <c r="AA405" s="3" t="str">
        <f>IF(OR(C405 &gt; 0.2, N405 &lt; 0.25), "High Risk", "Low Risk")</f>
        <v>Low Risk</v>
      </c>
      <c r="AB405" s="3" t="str">
        <f>IF(NOT(C405 &gt; 0), "No Discount", "Discount Applied")</f>
        <v>Discount Applied</v>
      </c>
      <c r="AC405" s="3" t="str">
        <f>IF(AND(V405 &gt; 100, OR(H405 = "Regular Air", H405 = "Express Air"), NOT(C405 &gt; 0)), "High Profit Non-Standard Shipping", "Other")</f>
        <v>Other</v>
      </c>
      <c r="AD405">
        <f>RANK(X405,$X$2:$X$1954,0)</f>
        <v>64</v>
      </c>
    </row>
    <row r="406" spans="1:30" ht="12.75" customHeight="1" x14ac:dyDescent="0.3">
      <c r="A406" s="3">
        <v>448</v>
      </c>
      <c r="B406" s="3" t="s">
        <v>55</v>
      </c>
      <c r="C406" s="7">
        <v>0.1</v>
      </c>
      <c r="D406" s="4">
        <v>4.26</v>
      </c>
      <c r="E406" s="4">
        <v>1.2</v>
      </c>
      <c r="F406" s="3">
        <v>699</v>
      </c>
      <c r="G406" s="3" t="s">
        <v>834</v>
      </c>
      <c r="H406" s="3" t="s">
        <v>48</v>
      </c>
      <c r="I406" s="3" t="s">
        <v>39</v>
      </c>
      <c r="J406" s="3" t="s">
        <v>28</v>
      </c>
      <c r="K406" s="3" t="s">
        <v>29</v>
      </c>
      <c r="L406" s="3" t="s">
        <v>30</v>
      </c>
      <c r="M406" s="3" t="s">
        <v>201</v>
      </c>
      <c r="N406" s="3">
        <v>0.44</v>
      </c>
      <c r="O406" s="3" t="s">
        <v>32</v>
      </c>
      <c r="P406" s="3" t="s">
        <v>33</v>
      </c>
      <c r="Q406" s="3" t="s">
        <v>44</v>
      </c>
      <c r="R406" s="3" t="s">
        <v>662</v>
      </c>
      <c r="S406" s="3">
        <v>90041</v>
      </c>
      <c r="T406" s="2">
        <v>42144</v>
      </c>
      <c r="U406" s="2">
        <v>42145</v>
      </c>
      <c r="V406" s="4">
        <v>15.42</v>
      </c>
      <c r="W406" s="3">
        <v>88</v>
      </c>
      <c r="X406" s="4">
        <v>351.56</v>
      </c>
      <c r="Y406" s="3">
        <v>3042</v>
      </c>
      <c r="Z406" s="3" t="str">
        <f>IF(V406&gt;E2362, "High","Low")</f>
        <v>High</v>
      </c>
      <c r="AA406" s="3" t="str">
        <f>IF(OR(C406 &gt; 0.2, N406 &lt; 0.25), "High Risk", "Low Risk")</f>
        <v>Low Risk</v>
      </c>
      <c r="AB406" s="3" t="str">
        <f>IF(NOT(C406 &gt; 0), "No Discount", "Discount Applied")</f>
        <v>Discount Applied</v>
      </c>
      <c r="AC406" s="3" t="str">
        <f>IF(AND(V406 &gt; 100, OR(H406 = "Regular Air", H406 = "Express Air"), NOT(C406 &gt; 0)), "High Profit Non-Standard Shipping", "Other")</f>
        <v>Other</v>
      </c>
      <c r="AD406">
        <f>RANK(X406,$X$2:$X$1954,0)</f>
        <v>770</v>
      </c>
    </row>
    <row r="407" spans="1:30" ht="12.75" customHeight="1" x14ac:dyDescent="0.3">
      <c r="A407" s="3">
        <v>18448</v>
      </c>
      <c r="B407" s="3" t="s">
        <v>55</v>
      </c>
      <c r="C407" s="7">
        <v>0.1</v>
      </c>
      <c r="D407" s="4">
        <v>4.26</v>
      </c>
      <c r="E407" s="4">
        <v>1.2</v>
      </c>
      <c r="F407" s="3">
        <v>700</v>
      </c>
      <c r="G407" s="3" t="s">
        <v>840</v>
      </c>
      <c r="H407" s="3" t="s">
        <v>48</v>
      </c>
      <c r="I407" s="3" t="s">
        <v>39</v>
      </c>
      <c r="J407" s="3" t="s">
        <v>28</v>
      </c>
      <c r="K407" s="3" t="s">
        <v>29</v>
      </c>
      <c r="L407" s="3" t="s">
        <v>30</v>
      </c>
      <c r="M407" s="3" t="s">
        <v>201</v>
      </c>
      <c r="N407" s="3">
        <v>0.44</v>
      </c>
      <c r="O407" s="3" t="s">
        <v>32</v>
      </c>
      <c r="P407" s="3" t="s">
        <v>33</v>
      </c>
      <c r="Q407" s="3" t="s">
        <v>44</v>
      </c>
      <c r="R407" s="3" t="s">
        <v>755</v>
      </c>
      <c r="S407" s="3">
        <v>93454</v>
      </c>
      <c r="T407" s="2">
        <v>42144</v>
      </c>
      <c r="U407" s="2">
        <v>42145</v>
      </c>
      <c r="V407" s="4">
        <v>33.923999999999999</v>
      </c>
      <c r="W407" s="3">
        <v>22</v>
      </c>
      <c r="X407" s="4">
        <v>87.89</v>
      </c>
      <c r="Y407" s="3">
        <v>87980</v>
      </c>
      <c r="Z407" s="3" t="str">
        <f>IF(V407&gt;E2363, "High","Low")</f>
        <v>High</v>
      </c>
      <c r="AA407" s="3" t="str">
        <f>IF(OR(C407 &gt; 0.2, N407 &lt; 0.25), "High Risk", "Low Risk")</f>
        <v>Low Risk</v>
      </c>
      <c r="AB407" s="3" t="str">
        <f>IF(NOT(C407 &gt; 0), "No Discount", "Discount Applied")</f>
        <v>Discount Applied</v>
      </c>
      <c r="AC407" s="3" t="str">
        <f>IF(AND(V407 &gt; 100, OR(H407 = "Regular Air", H407 = "Express Air"), NOT(C407 &gt; 0)), "High Profit Non-Standard Shipping", "Other")</f>
        <v>Other</v>
      </c>
      <c r="AD407">
        <f>RANK(X407,$X$2:$X$1954,0)</f>
        <v>1294</v>
      </c>
    </row>
    <row r="408" spans="1:30" ht="12.75" customHeight="1" x14ac:dyDescent="0.3">
      <c r="A408" s="3">
        <v>24289</v>
      </c>
      <c r="B408" s="3" t="s">
        <v>55</v>
      </c>
      <c r="C408" s="7">
        <v>0.03</v>
      </c>
      <c r="D408" s="4">
        <v>5.28</v>
      </c>
      <c r="E408" s="4">
        <v>5.61</v>
      </c>
      <c r="F408" s="3">
        <v>702</v>
      </c>
      <c r="G408" s="3" t="s">
        <v>841</v>
      </c>
      <c r="H408" s="3" t="s">
        <v>48</v>
      </c>
      <c r="I408" s="3" t="s">
        <v>39</v>
      </c>
      <c r="J408" s="3" t="s">
        <v>28</v>
      </c>
      <c r="K408" s="3" t="s">
        <v>92</v>
      </c>
      <c r="L408" s="3" t="s">
        <v>58</v>
      </c>
      <c r="M408" s="3" t="s">
        <v>835</v>
      </c>
      <c r="N408" s="3">
        <v>0.4</v>
      </c>
      <c r="O408" s="3" t="s">
        <v>32</v>
      </c>
      <c r="P408" s="3" t="s">
        <v>33</v>
      </c>
      <c r="Q408" s="3" t="s">
        <v>44</v>
      </c>
      <c r="R408" s="3" t="s">
        <v>842</v>
      </c>
      <c r="S408" s="3">
        <v>95404</v>
      </c>
      <c r="T408" s="2">
        <v>42117</v>
      </c>
      <c r="U408" s="2">
        <v>42118</v>
      </c>
      <c r="V408" s="4">
        <v>-16.670000000000002</v>
      </c>
      <c r="W408" s="3">
        <v>1</v>
      </c>
      <c r="X408" s="4">
        <v>6.5</v>
      </c>
      <c r="Y408" s="3">
        <v>87977</v>
      </c>
      <c r="Z408" s="3" t="str">
        <f>IF(V408&gt;E2364, "High","Low")</f>
        <v>Low</v>
      </c>
      <c r="AA408" s="3" t="str">
        <f>IF(OR(C408 &gt; 0.2, N408 &lt; 0.25), "High Risk", "Low Risk")</f>
        <v>Low Risk</v>
      </c>
      <c r="AB408" s="3" t="str">
        <f>IF(NOT(C408 &gt; 0), "No Discount", "Discount Applied")</f>
        <v>Discount Applied</v>
      </c>
      <c r="AC408" s="3" t="str">
        <f>IF(AND(V408 &gt; 100, OR(H408 = "Regular Air", H408 = "Express Air"), NOT(C408 &gt; 0)), "High Profit Non-Standard Shipping", "Other")</f>
        <v>Other</v>
      </c>
      <c r="AD408">
        <f>RANK(X408,$X$2:$X$1954,0)</f>
        <v>1932</v>
      </c>
    </row>
    <row r="409" spans="1:30" ht="12.75" customHeight="1" x14ac:dyDescent="0.3">
      <c r="A409" s="3">
        <v>23140</v>
      </c>
      <c r="B409" s="3" t="s">
        <v>24</v>
      </c>
      <c r="C409" s="7">
        <v>0.01</v>
      </c>
      <c r="D409" s="4">
        <v>7.89</v>
      </c>
      <c r="E409" s="4">
        <v>2.82</v>
      </c>
      <c r="F409" s="3">
        <v>702</v>
      </c>
      <c r="G409" s="3" t="s">
        <v>841</v>
      </c>
      <c r="H409" s="3" t="s">
        <v>48</v>
      </c>
      <c r="I409" s="3" t="s">
        <v>39</v>
      </c>
      <c r="J409" s="3" t="s">
        <v>28</v>
      </c>
      <c r="K409" s="3" t="s">
        <v>65</v>
      </c>
      <c r="L409" s="3" t="s">
        <v>30</v>
      </c>
      <c r="M409" s="3" t="s">
        <v>837</v>
      </c>
      <c r="N409" s="3">
        <v>0.4</v>
      </c>
      <c r="O409" s="3" t="s">
        <v>32</v>
      </c>
      <c r="P409" s="3" t="s">
        <v>33</v>
      </c>
      <c r="Q409" s="3" t="s">
        <v>44</v>
      </c>
      <c r="R409" s="3" t="s">
        <v>842</v>
      </c>
      <c r="S409" s="3">
        <v>95404</v>
      </c>
      <c r="T409" s="2">
        <v>42185</v>
      </c>
      <c r="U409" s="2">
        <v>42186</v>
      </c>
      <c r="V409" s="4">
        <v>46.440000000000005</v>
      </c>
      <c r="W409" s="3">
        <v>8</v>
      </c>
      <c r="X409" s="4">
        <v>68.56</v>
      </c>
      <c r="Y409" s="3">
        <v>87979</v>
      </c>
      <c r="Z409" s="3" t="str">
        <f>IF(V409&gt;E2365, "High","Low")</f>
        <v>High</v>
      </c>
      <c r="AA409" s="3" t="str">
        <f>IF(OR(C409 &gt; 0.2, N409 &lt; 0.25), "High Risk", "Low Risk")</f>
        <v>Low Risk</v>
      </c>
      <c r="AB409" s="3" t="str">
        <f>IF(NOT(C409 &gt; 0), "No Discount", "Discount Applied")</f>
        <v>Discount Applied</v>
      </c>
      <c r="AC409" s="3" t="str">
        <f>IF(AND(V409 &gt; 100, OR(H409 = "Regular Air", H409 = "Express Air"), NOT(C409 &gt; 0)), "High Profit Non-Standard Shipping", "Other")</f>
        <v>Other</v>
      </c>
      <c r="AD409">
        <f>RANK(X409,$X$2:$X$1954,0)</f>
        <v>1399</v>
      </c>
    </row>
    <row r="410" spans="1:30" ht="12.75" customHeight="1" x14ac:dyDescent="0.3">
      <c r="A410" s="3">
        <v>23141</v>
      </c>
      <c r="B410" s="3" t="s">
        <v>24</v>
      </c>
      <c r="C410" s="7">
        <v>0.09</v>
      </c>
      <c r="D410" s="4">
        <v>3.68</v>
      </c>
      <c r="E410" s="4">
        <v>1.32</v>
      </c>
      <c r="F410" s="3">
        <v>702</v>
      </c>
      <c r="G410" s="3" t="s">
        <v>841</v>
      </c>
      <c r="H410" s="3" t="s">
        <v>48</v>
      </c>
      <c r="I410" s="3" t="s">
        <v>39</v>
      </c>
      <c r="J410" s="3" t="s">
        <v>28</v>
      </c>
      <c r="K410" s="3" t="s">
        <v>173</v>
      </c>
      <c r="L410" s="3" t="s">
        <v>30</v>
      </c>
      <c r="M410" s="3" t="s">
        <v>838</v>
      </c>
      <c r="N410" s="3">
        <v>0.83</v>
      </c>
      <c r="O410" s="3" t="s">
        <v>32</v>
      </c>
      <c r="P410" s="3" t="s">
        <v>33</v>
      </c>
      <c r="Q410" s="3" t="s">
        <v>44</v>
      </c>
      <c r="R410" s="3" t="s">
        <v>842</v>
      </c>
      <c r="S410" s="3">
        <v>95404</v>
      </c>
      <c r="T410" s="2">
        <v>42185</v>
      </c>
      <c r="U410" s="2">
        <v>42186</v>
      </c>
      <c r="V410" s="4">
        <v>-17.527999999999999</v>
      </c>
      <c r="W410" s="3">
        <v>6</v>
      </c>
      <c r="X410" s="4">
        <v>20.79</v>
      </c>
      <c r="Y410" s="3">
        <v>87979</v>
      </c>
      <c r="Z410" s="3" t="str">
        <f>IF(V410&gt;E2366, "High","Low")</f>
        <v>Low</v>
      </c>
      <c r="AA410" s="3" t="str">
        <f>IF(OR(C410 &gt; 0.2, N410 &lt; 0.25), "High Risk", "Low Risk")</f>
        <v>Low Risk</v>
      </c>
      <c r="AB410" s="3" t="str">
        <f>IF(NOT(C410 &gt; 0), "No Discount", "Discount Applied")</f>
        <v>Discount Applied</v>
      </c>
      <c r="AC410" s="3" t="str">
        <f>IF(AND(V410 &gt; 100, OR(H410 = "Regular Air", H410 = "Express Air"), NOT(C410 &gt; 0)), "High Profit Non-Standard Shipping", "Other")</f>
        <v>Other</v>
      </c>
      <c r="AD410">
        <f>RANK(X410,$X$2:$X$1954,0)</f>
        <v>1803</v>
      </c>
    </row>
    <row r="411" spans="1:30" ht="12.75" customHeight="1" x14ac:dyDescent="0.3">
      <c r="A411" s="3">
        <v>23142</v>
      </c>
      <c r="B411" s="3" t="s">
        <v>24</v>
      </c>
      <c r="C411" s="7">
        <v>0.1</v>
      </c>
      <c r="D411" s="4">
        <v>9.7100000000000009</v>
      </c>
      <c r="E411" s="4">
        <v>9.4499999999999993</v>
      </c>
      <c r="F411" s="3">
        <v>702</v>
      </c>
      <c r="G411" s="3" t="s">
        <v>841</v>
      </c>
      <c r="H411" s="3" t="s">
        <v>48</v>
      </c>
      <c r="I411" s="3" t="s">
        <v>39</v>
      </c>
      <c r="J411" s="3" t="s">
        <v>28</v>
      </c>
      <c r="K411" s="3" t="s">
        <v>140</v>
      </c>
      <c r="L411" s="3" t="s">
        <v>58</v>
      </c>
      <c r="M411" s="3" t="s">
        <v>509</v>
      </c>
      <c r="N411" s="3">
        <v>0.6</v>
      </c>
      <c r="O411" s="3" t="s">
        <v>32</v>
      </c>
      <c r="P411" s="3" t="s">
        <v>33</v>
      </c>
      <c r="Q411" s="3" t="s">
        <v>44</v>
      </c>
      <c r="R411" s="3" t="s">
        <v>842</v>
      </c>
      <c r="S411" s="3">
        <v>95404</v>
      </c>
      <c r="T411" s="2">
        <v>42185</v>
      </c>
      <c r="U411" s="2">
        <v>42188</v>
      </c>
      <c r="V411" s="4">
        <v>-95.816000000000003</v>
      </c>
      <c r="W411" s="3">
        <v>7</v>
      </c>
      <c r="X411" s="4">
        <v>67.91</v>
      </c>
      <c r="Y411" s="3">
        <v>87979</v>
      </c>
      <c r="Z411" s="3" t="str">
        <f>IF(V411&gt;E2367, "High","Low")</f>
        <v>Low</v>
      </c>
      <c r="AA411" s="3" t="str">
        <f>IF(OR(C411 &gt; 0.2, N411 &lt; 0.25), "High Risk", "Low Risk")</f>
        <v>Low Risk</v>
      </c>
      <c r="AB411" s="3" t="str">
        <f>IF(NOT(C411 &gt; 0), "No Discount", "Discount Applied")</f>
        <v>Discount Applied</v>
      </c>
      <c r="AC411" s="3" t="str">
        <f>IF(AND(V411 &gt; 100, OR(H411 = "Regular Air", H411 = "Express Air"), NOT(C411 &gt; 0)), "High Profit Non-Standard Shipping", "Other")</f>
        <v>Other</v>
      </c>
      <c r="AD411">
        <f>RANK(X411,$X$2:$X$1954,0)</f>
        <v>1403</v>
      </c>
    </row>
    <row r="412" spans="1:30" ht="12.75" customHeight="1" x14ac:dyDescent="0.3">
      <c r="A412" s="3">
        <v>25734</v>
      </c>
      <c r="B412" s="3" t="s">
        <v>46</v>
      </c>
      <c r="C412" s="7">
        <v>7.0000000000000007E-2</v>
      </c>
      <c r="D412" s="4">
        <v>2.84</v>
      </c>
      <c r="E412" s="4">
        <v>0.93</v>
      </c>
      <c r="F412" s="3">
        <v>711</v>
      </c>
      <c r="G412" s="3" t="s">
        <v>843</v>
      </c>
      <c r="H412" s="3" t="s">
        <v>48</v>
      </c>
      <c r="I412" s="3" t="s">
        <v>39</v>
      </c>
      <c r="J412" s="3" t="s">
        <v>28</v>
      </c>
      <c r="K412" s="3" t="s">
        <v>29</v>
      </c>
      <c r="L412" s="3" t="s">
        <v>30</v>
      </c>
      <c r="M412" s="3" t="s">
        <v>31</v>
      </c>
      <c r="N412" s="3">
        <v>0.54</v>
      </c>
      <c r="O412" s="3" t="s">
        <v>32</v>
      </c>
      <c r="P412" s="3" t="s">
        <v>52</v>
      </c>
      <c r="Q412" s="3" t="s">
        <v>192</v>
      </c>
      <c r="R412" s="3" t="s">
        <v>844</v>
      </c>
      <c r="S412" s="3">
        <v>2152</v>
      </c>
      <c r="T412" s="2">
        <v>42161</v>
      </c>
      <c r="U412" s="2">
        <v>42163</v>
      </c>
      <c r="V412" s="4">
        <v>3.8519999999999999</v>
      </c>
      <c r="W412" s="3">
        <v>15</v>
      </c>
      <c r="X412" s="4">
        <v>40.369999999999997</v>
      </c>
      <c r="Y412" s="3">
        <v>87978</v>
      </c>
      <c r="Z412" s="3" t="str">
        <f>IF(V412&gt;E2368, "High","Low")</f>
        <v>High</v>
      </c>
      <c r="AA412" s="3" t="str">
        <f>IF(OR(C412 &gt; 0.2, N412 &lt; 0.25), "High Risk", "Low Risk")</f>
        <v>Low Risk</v>
      </c>
      <c r="AB412" s="3" t="str">
        <f>IF(NOT(C412 &gt; 0), "No Discount", "Discount Applied")</f>
        <v>Discount Applied</v>
      </c>
      <c r="AC412" s="3" t="str">
        <f>IF(AND(V412 &gt; 100, OR(H412 = "Regular Air", H412 = "Express Air"), NOT(C412 &gt; 0)), "High Profit Non-Standard Shipping", "Other")</f>
        <v>Other</v>
      </c>
      <c r="AD412">
        <f>RANK(X412,$X$2:$X$1954,0)</f>
        <v>1615</v>
      </c>
    </row>
    <row r="413" spans="1:30" ht="12.75" customHeight="1" x14ac:dyDescent="0.3">
      <c r="A413" s="3">
        <v>20789</v>
      </c>
      <c r="B413" s="3" t="s">
        <v>36</v>
      </c>
      <c r="C413" s="7">
        <v>0</v>
      </c>
      <c r="D413" s="4">
        <v>8.5</v>
      </c>
      <c r="E413" s="4">
        <v>1.99</v>
      </c>
      <c r="F413" s="3">
        <v>719</v>
      </c>
      <c r="G413" s="3" t="s">
        <v>845</v>
      </c>
      <c r="H413" s="3" t="s">
        <v>48</v>
      </c>
      <c r="I413" s="3" t="s">
        <v>39</v>
      </c>
      <c r="J413" s="3" t="s">
        <v>76</v>
      </c>
      <c r="K413" s="3" t="s">
        <v>179</v>
      </c>
      <c r="L413" s="3" t="s">
        <v>50</v>
      </c>
      <c r="M413" s="3" t="s">
        <v>846</v>
      </c>
      <c r="N413" s="3">
        <v>0.49</v>
      </c>
      <c r="O413" s="3" t="s">
        <v>32</v>
      </c>
      <c r="P413" s="3" t="s">
        <v>33</v>
      </c>
      <c r="Q413" s="3" t="s">
        <v>532</v>
      </c>
      <c r="R413" s="3" t="s">
        <v>847</v>
      </c>
      <c r="S413" s="3">
        <v>89041</v>
      </c>
      <c r="T413" s="2">
        <v>42063</v>
      </c>
      <c r="U413" s="2">
        <v>42065</v>
      </c>
      <c r="V413" s="4">
        <v>71.735600000000005</v>
      </c>
      <c r="W413" s="3">
        <v>14</v>
      </c>
      <c r="X413" s="4">
        <v>122.25</v>
      </c>
      <c r="Y413" s="3">
        <v>89344</v>
      </c>
      <c r="Z413" s="3" t="str">
        <f>IF(V413&gt;E2369, "High","Low")</f>
        <v>High</v>
      </c>
      <c r="AA413" s="3" t="str">
        <f>IF(OR(C413 &gt; 0.2, N413 &lt; 0.25), "High Risk", "Low Risk")</f>
        <v>Low Risk</v>
      </c>
      <c r="AB413" s="3" t="str">
        <f>IF(NOT(C413 &gt; 0), "No Discount", "Discount Applied")</f>
        <v>No Discount</v>
      </c>
      <c r="AC413" s="3" t="str">
        <f>IF(AND(V413 &gt; 100, OR(H413 = "Regular Air", H413 = "Express Air"), NOT(C413 &gt; 0)), "High Profit Non-Standard Shipping", "Other")</f>
        <v>Other</v>
      </c>
      <c r="AD413">
        <f>RANK(X413,$X$2:$X$1954,0)</f>
        <v>1159</v>
      </c>
    </row>
    <row r="414" spans="1:30" ht="12.75" customHeight="1" x14ac:dyDescent="0.3">
      <c r="A414" s="3">
        <v>20790</v>
      </c>
      <c r="B414" s="3" t="s">
        <v>36</v>
      </c>
      <c r="C414" s="7">
        <v>0.03</v>
      </c>
      <c r="D414" s="4">
        <v>95.43</v>
      </c>
      <c r="E414" s="4">
        <v>19.989999999999998</v>
      </c>
      <c r="F414" s="3">
        <v>719</v>
      </c>
      <c r="G414" s="3" t="s">
        <v>845</v>
      </c>
      <c r="H414" s="3" t="s">
        <v>48</v>
      </c>
      <c r="I414" s="3" t="s">
        <v>39</v>
      </c>
      <c r="J414" s="3" t="s">
        <v>28</v>
      </c>
      <c r="K414" s="3" t="s">
        <v>140</v>
      </c>
      <c r="L414" s="3" t="s">
        <v>58</v>
      </c>
      <c r="M414" s="3" t="s">
        <v>848</v>
      </c>
      <c r="N414" s="3">
        <v>0.79</v>
      </c>
      <c r="O414" s="3" t="s">
        <v>32</v>
      </c>
      <c r="P414" s="3" t="s">
        <v>33</v>
      </c>
      <c r="Q414" s="3" t="s">
        <v>532</v>
      </c>
      <c r="R414" s="3" t="s">
        <v>847</v>
      </c>
      <c r="S414" s="3">
        <v>89041</v>
      </c>
      <c r="T414" s="2">
        <v>42063</v>
      </c>
      <c r="U414" s="2">
        <v>42065</v>
      </c>
      <c r="V414" s="4">
        <v>-79.320800000000006</v>
      </c>
      <c r="W414" s="3">
        <v>2</v>
      </c>
      <c r="X414" s="4">
        <v>206.09</v>
      </c>
      <c r="Y414" s="3">
        <v>89344</v>
      </c>
      <c r="Z414" s="3" t="str">
        <f>IF(V414&gt;E2370, "High","Low")</f>
        <v>Low</v>
      </c>
      <c r="AA414" s="3" t="str">
        <f>IF(OR(C414 &gt; 0.2, N414 &lt; 0.25), "High Risk", "Low Risk")</f>
        <v>Low Risk</v>
      </c>
      <c r="AB414" s="3" t="str">
        <f>IF(NOT(C414 &gt; 0), "No Discount", "Discount Applied")</f>
        <v>Discount Applied</v>
      </c>
      <c r="AC414" s="3" t="str">
        <f>IF(AND(V414 &gt; 100, OR(H414 = "Regular Air", H414 = "Express Air"), NOT(C414 &gt; 0)), "High Profit Non-Standard Shipping", "Other")</f>
        <v>Other</v>
      </c>
      <c r="AD414">
        <f>RANK(X414,$X$2:$X$1954,0)</f>
        <v>967</v>
      </c>
    </row>
    <row r="415" spans="1:30" ht="12.75" customHeight="1" x14ac:dyDescent="0.3">
      <c r="A415" s="3">
        <v>20633</v>
      </c>
      <c r="B415" s="3" t="s">
        <v>36</v>
      </c>
      <c r="C415" s="7">
        <v>0.04</v>
      </c>
      <c r="D415" s="4">
        <v>10.64</v>
      </c>
      <c r="E415" s="4">
        <v>5.16</v>
      </c>
      <c r="F415" s="3">
        <v>721</v>
      </c>
      <c r="G415" s="3" t="s">
        <v>849</v>
      </c>
      <c r="H415" s="3" t="s">
        <v>48</v>
      </c>
      <c r="I415" s="3" t="s">
        <v>39</v>
      </c>
      <c r="J415" s="3" t="s">
        <v>40</v>
      </c>
      <c r="K415" s="3" t="s">
        <v>49</v>
      </c>
      <c r="L415" s="3" t="s">
        <v>58</v>
      </c>
      <c r="M415" s="3" t="s">
        <v>850</v>
      </c>
      <c r="N415" s="3">
        <v>0.56999999999999995</v>
      </c>
      <c r="O415" s="3" t="s">
        <v>32</v>
      </c>
      <c r="P415" s="3" t="s">
        <v>60</v>
      </c>
      <c r="Q415" s="3" t="s">
        <v>702</v>
      </c>
      <c r="R415" s="3" t="s">
        <v>851</v>
      </c>
      <c r="S415" s="3">
        <v>46041</v>
      </c>
      <c r="T415" s="2">
        <v>42179</v>
      </c>
      <c r="U415" s="2">
        <v>42180</v>
      </c>
      <c r="V415" s="4">
        <v>24.095999999999997</v>
      </c>
      <c r="W415" s="3">
        <v>6</v>
      </c>
      <c r="X415" s="4">
        <v>66.900000000000006</v>
      </c>
      <c r="Y415" s="3">
        <v>91053</v>
      </c>
      <c r="Z415" s="3" t="str">
        <f>IF(V415&gt;E2371, "High","Low")</f>
        <v>High</v>
      </c>
      <c r="AA415" s="3" t="str">
        <f>IF(OR(C415 &gt; 0.2, N415 &lt; 0.25), "High Risk", "Low Risk")</f>
        <v>Low Risk</v>
      </c>
      <c r="AB415" s="3" t="str">
        <f>IF(NOT(C415 &gt; 0), "No Discount", "Discount Applied")</f>
        <v>Discount Applied</v>
      </c>
      <c r="AC415" s="3" t="str">
        <f>IF(AND(V415 &gt; 100, OR(H415 = "Regular Air", H415 = "Express Air"), NOT(C415 &gt; 0)), "High Profit Non-Standard Shipping", "Other")</f>
        <v>Other</v>
      </c>
      <c r="AD415">
        <f>RANK(X415,$X$2:$X$1954,0)</f>
        <v>1409</v>
      </c>
    </row>
    <row r="416" spans="1:30" ht="12.75" customHeight="1" x14ac:dyDescent="0.3">
      <c r="A416" s="3">
        <v>20634</v>
      </c>
      <c r="B416" s="3" t="s">
        <v>36</v>
      </c>
      <c r="C416" s="7">
        <v>0.03</v>
      </c>
      <c r="D416" s="4">
        <v>2.78</v>
      </c>
      <c r="E416" s="4">
        <v>1.34</v>
      </c>
      <c r="F416" s="3">
        <v>721</v>
      </c>
      <c r="G416" s="3" t="s">
        <v>849</v>
      </c>
      <c r="H416" s="3" t="s">
        <v>26</v>
      </c>
      <c r="I416" s="3" t="s">
        <v>39</v>
      </c>
      <c r="J416" s="3" t="s">
        <v>28</v>
      </c>
      <c r="K416" s="3" t="s">
        <v>29</v>
      </c>
      <c r="L416" s="3" t="s">
        <v>30</v>
      </c>
      <c r="M416" s="3" t="s">
        <v>852</v>
      </c>
      <c r="N416" s="3">
        <v>0.45</v>
      </c>
      <c r="O416" s="3" t="s">
        <v>32</v>
      </c>
      <c r="P416" s="3" t="s">
        <v>60</v>
      </c>
      <c r="Q416" s="3" t="s">
        <v>702</v>
      </c>
      <c r="R416" s="3" t="s">
        <v>851</v>
      </c>
      <c r="S416" s="3">
        <v>46041</v>
      </c>
      <c r="T416" s="2">
        <v>42179</v>
      </c>
      <c r="U416" s="2">
        <v>42181</v>
      </c>
      <c r="V416" s="4">
        <v>6.9719999999999995</v>
      </c>
      <c r="W416" s="3">
        <v>15</v>
      </c>
      <c r="X416" s="4">
        <v>43.13</v>
      </c>
      <c r="Y416" s="3">
        <v>91053</v>
      </c>
      <c r="Z416" s="3" t="str">
        <f>IF(V416&gt;E2372, "High","Low")</f>
        <v>High</v>
      </c>
      <c r="AA416" s="3" t="str">
        <f>IF(OR(C416 &gt; 0.2, N416 &lt; 0.25), "High Risk", "Low Risk")</f>
        <v>Low Risk</v>
      </c>
      <c r="AB416" s="3" t="str">
        <f>IF(NOT(C416 &gt; 0), "No Discount", "Discount Applied")</f>
        <v>Discount Applied</v>
      </c>
      <c r="AC416" s="3" t="str">
        <f>IF(AND(V416 &gt; 100, OR(H416 = "Regular Air", H416 = "Express Air"), NOT(C416 &gt; 0)), "High Profit Non-Standard Shipping", "Other")</f>
        <v>Other</v>
      </c>
      <c r="AD416">
        <f>RANK(X416,$X$2:$X$1954,0)</f>
        <v>1589</v>
      </c>
    </row>
    <row r="417" spans="1:30" ht="12.75" customHeight="1" x14ac:dyDescent="0.3">
      <c r="A417" s="3">
        <v>24574</v>
      </c>
      <c r="B417" s="3" t="s">
        <v>55</v>
      </c>
      <c r="C417" s="7">
        <v>0.01</v>
      </c>
      <c r="D417" s="4">
        <v>7.28</v>
      </c>
      <c r="E417" s="4">
        <v>11.15</v>
      </c>
      <c r="F417" s="3">
        <v>721</v>
      </c>
      <c r="G417" s="3" t="s">
        <v>849</v>
      </c>
      <c r="H417" s="3" t="s">
        <v>48</v>
      </c>
      <c r="I417" s="3" t="s">
        <v>39</v>
      </c>
      <c r="J417" s="3" t="s">
        <v>28</v>
      </c>
      <c r="K417" s="3" t="s">
        <v>92</v>
      </c>
      <c r="L417" s="3" t="s">
        <v>58</v>
      </c>
      <c r="M417" s="3" t="s">
        <v>853</v>
      </c>
      <c r="N417" s="3">
        <v>0.37</v>
      </c>
      <c r="O417" s="3" t="s">
        <v>32</v>
      </c>
      <c r="P417" s="3" t="s">
        <v>60</v>
      </c>
      <c r="Q417" s="3" t="s">
        <v>702</v>
      </c>
      <c r="R417" s="3" t="s">
        <v>851</v>
      </c>
      <c r="S417" s="3">
        <v>46041</v>
      </c>
      <c r="T417" s="2">
        <v>42105</v>
      </c>
      <c r="U417" s="2">
        <v>42107</v>
      </c>
      <c r="V417" s="4">
        <v>-24.245999999999999</v>
      </c>
      <c r="W417" s="3">
        <v>1</v>
      </c>
      <c r="X417" s="4">
        <v>11.21</v>
      </c>
      <c r="Y417" s="3">
        <v>91054</v>
      </c>
      <c r="Z417" s="3" t="str">
        <f>IF(V417&gt;E2373, "High","Low")</f>
        <v>Low</v>
      </c>
      <c r="AA417" s="3" t="str">
        <f>IF(OR(C417 &gt; 0.2, N417 &lt; 0.25), "High Risk", "Low Risk")</f>
        <v>Low Risk</v>
      </c>
      <c r="AB417" s="3" t="str">
        <f>IF(NOT(C417 &gt; 0), "No Discount", "Discount Applied")</f>
        <v>Discount Applied</v>
      </c>
      <c r="AC417" s="3" t="str">
        <f>IF(AND(V417 &gt; 100, OR(H417 = "Regular Air", H417 = "Express Air"), NOT(C417 &gt; 0)), "High Profit Non-Standard Shipping", "Other")</f>
        <v>Other</v>
      </c>
      <c r="AD417">
        <f>RANK(X417,$X$2:$X$1954,0)</f>
        <v>1892</v>
      </c>
    </row>
    <row r="418" spans="1:30" ht="12.75" customHeight="1" x14ac:dyDescent="0.3">
      <c r="A418" s="3">
        <v>19601</v>
      </c>
      <c r="B418" s="3" t="s">
        <v>55</v>
      </c>
      <c r="C418" s="7">
        <v>0.09</v>
      </c>
      <c r="D418" s="4">
        <v>125.99</v>
      </c>
      <c r="E418" s="4">
        <v>8.99</v>
      </c>
      <c r="F418" s="3">
        <v>724</v>
      </c>
      <c r="G418" s="3" t="s">
        <v>854</v>
      </c>
      <c r="H418" s="3" t="s">
        <v>48</v>
      </c>
      <c r="I418" s="3" t="s">
        <v>39</v>
      </c>
      <c r="J418" s="3" t="s">
        <v>76</v>
      </c>
      <c r="K418" s="3" t="s">
        <v>77</v>
      </c>
      <c r="L418" s="3" t="s">
        <v>58</v>
      </c>
      <c r="M418" s="3" t="s">
        <v>855</v>
      </c>
      <c r="N418" s="3">
        <v>0.55000000000000004</v>
      </c>
      <c r="O418" s="3" t="s">
        <v>32</v>
      </c>
      <c r="P418" s="3" t="s">
        <v>52</v>
      </c>
      <c r="Q418" s="3" t="s">
        <v>227</v>
      </c>
      <c r="R418" s="3" t="s">
        <v>856</v>
      </c>
      <c r="S418" s="3">
        <v>6614</v>
      </c>
      <c r="T418" s="2">
        <v>42078</v>
      </c>
      <c r="U418" s="2">
        <v>42079</v>
      </c>
      <c r="V418" s="4">
        <v>-605.37400000000002</v>
      </c>
      <c r="W418" s="3">
        <v>1</v>
      </c>
      <c r="X418" s="4">
        <v>100.38</v>
      </c>
      <c r="Y418" s="3">
        <v>90359</v>
      </c>
      <c r="Z418" s="3" t="str">
        <f>IF(V418&gt;E2374, "High","Low")</f>
        <v>Low</v>
      </c>
      <c r="AA418" s="3" t="str">
        <f>IF(OR(C418 &gt; 0.2, N418 &lt; 0.25), "High Risk", "Low Risk")</f>
        <v>Low Risk</v>
      </c>
      <c r="AB418" s="3" t="str">
        <f>IF(NOT(C418 &gt; 0), "No Discount", "Discount Applied")</f>
        <v>Discount Applied</v>
      </c>
      <c r="AC418" s="3" t="str">
        <f>IF(AND(V418 &gt; 100, OR(H418 = "Regular Air", H418 = "Express Air"), NOT(C418 &gt; 0)), "High Profit Non-Standard Shipping", "Other")</f>
        <v>Other</v>
      </c>
      <c r="AD418">
        <f>RANK(X418,$X$2:$X$1954,0)</f>
        <v>1236</v>
      </c>
    </row>
    <row r="419" spans="1:30" ht="12.75" customHeight="1" x14ac:dyDescent="0.3">
      <c r="A419" s="3">
        <v>19600</v>
      </c>
      <c r="B419" s="3" t="s">
        <v>55</v>
      </c>
      <c r="C419" s="7">
        <v>0.1</v>
      </c>
      <c r="D419" s="4">
        <v>17.98</v>
      </c>
      <c r="E419" s="4">
        <v>4</v>
      </c>
      <c r="F419" s="3">
        <v>727</v>
      </c>
      <c r="G419" s="3" t="s">
        <v>857</v>
      </c>
      <c r="H419" s="3" t="s">
        <v>48</v>
      </c>
      <c r="I419" s="3" t="s">
        <v>39</v>
      </c>
      <c r="J419" s="3" t="s">
        <v>76</v>
      </c>
      <c r="K419" s="3" t="s">
        <v>179</v>
      </c>
      <c r="L419" s="3" t="s">
        <v>58</v>
      </c>
      <c r="M419" s="3" t="s">
        <v>180</v>
      </c>
      <c r="N419" s="3">
        <v>0.79</v>
      </c>
      <c r="O419" s="3" t="s">
        <v>32</v>
      </c>
      <c r="P419" s="3" t="s">
        <v>52</v>
      </c>
      <c r="Q419" s="3" t="s">
        <v>187</v>
      </c>
      <c r="R419" s="3" t="s">
        <v>475</v>
      </c>
      <c r="S419" s="3">
        <v>4240</v>
      </c>
      <c r="T419" s="2">
        <v>42078</v>
      </c>
      <c r="U419" s="2">
        <v>42079</v>
      </c>
      <c r="V419" s="4">
        <v>-99.55</v>
      </c>
      <c r="W419" s="3">
        <v>4</v>
      </c>
      <c r="X419" s="4">
        <v>66.319999999999993</v>
      </c>
      <c r="Y419" s="3">
        <v>90359</v>
      </c>
      <c r="Z419" s="3" t="str">
        <f>IF(V419&gt;E2375, "High","Low")</f>
        <v>Low</v>
      </c>
      <c r="AA419" s="3" t="str">
        <f>IF(OR(C419 &gt; 0.2, N419 &lt; 0.25), "High Risk", "Low Risk")</f>
        <v>Low Risk</v>
      </c>
      <c r="AB419" s="3" t="str">
        <f>IF(NOT(C419 &gt; 0), "No Discount", "Discount Applied")</f>
        <v>Discount Applied</v>
      </c>
      <c r="AC419" s="3" t="str">
        <f>IF(AND(V419 &gt; 100, OR(H419 = "Regular Air", H419 = "Express Air"), NOT(C419 &gt; 0)), "High Profit Non-Standard Shipping", "Other")</f>
        <v>Other</v>
      </c>
      <c r="AD419">
        <f>RANK(X419,$X$2:$X$1954,0)</f>
        <v>1418</v>
      </c>
    </row>
    <row r="420" spans="1:30" ht="12.75" customHeight="1" x14ac:dyDescent="0.3">
      <c r="A420" s="3">
        <v>23436</v>
      </c>
      <c r="B420" s="3" t="s">
        <v>24</v>
      </c>
      <c r="C420" s="7">
        <v>0.09</v>
      </c>
      <c r="D420" s="4">
        <v>101.41</v>
      </c>
      <c r="E420" s="4">
        <v>35</v>
      </c>
      <c r="F420" s="3">
        <v>731</v>
      </c>
      <c r="G420" s="3" t="s">
        <v>858</v>
      </c>
      <c r="H420" s="3" t="s">
        <v>48</v>
      </c>
      <c r="I420" s="3" t="s">
        <v>39</v>
      </c>
      <c r="J420" s="3" t="s">
        <v>28</v>
      </c>
      <c r="K420" s="3" t="s">
        <v>140</v>
      </c>
      <c r="L420" s="3" t="s">
        <v>235</v>
      </c>
      <c r="M420" s="3" t="s">
        <v>859</v>
      </c>
      <c r="N420" s="3">
        <v>0.82</v>
      </c>
      <c r="O420" s="3" t="s">
        <v>32</v>
      </c>
      <c r="P420" s="3" t="s">
        <v>52</v>
      </c>
      <c r="Q420" s="3" t="s">
        <v>192</v>
      </c>
      <c r="R420" s="3" t="s">
        <v>149</v>
      </c>
      <c r="S420" s="3">
        <v>1803</v>
      </c>
      <c r="T420" s="2">
        <v>42120</v>
      </c>
      <c r="U420" s="2">
        <v>42121</v>
      </c>
      <c r="V420" s="4">
        <v>-801.15479999999991</v>
      </c>
      <c r="W420" s="3">
        <v>12</v>
      </c>
      <c r="X420" s="4">
        <v>1178.32</v>
      </c>
      <c r="Y420" s="3">
        <v>90362</v>
      </c>
      <c r="Z420" s="3" t="str">
        <f>IF(V420&gt;E2376, "High","Low")</f>
        <v>Low</v>
      </c>
      <c r="AA420" s="3" t="str">
        <f>IF(OR(C420 &gt; 0.2, N420 &lt; 0.25), "High Risk", "Low Risk")</f>
        <v>Low Risk</v>
      </c>
      <c r="AB420" s="3" t="str">
        <f>IF(NOT(C420 &gt; 0), "No Discount", "Discount Applied")</f>
        <v>Discount Applied</v>
      </c>
      <c r="AC420" s="3" t="str">
        <f>IF(AND(V420 &gt; 100, OR(H420 = "Regular Air", H420 = "Express Air"), NOT(C420 &gt; 0)), "High Profit Non-Standard Shipping", "Other")</f>
        <v>Other</v>
      </c>
      <c r="AD420">
        <f>RANK(X420,$X$2:$X$1954,0)</f>
        <v>376</v>
      </c>
    </row>
    <row r="421" spans="1:30" ht="12.75" customHeight="1" x14ac:dyDescent="0.3">
      <c r="A421" s="3">
        <v>21950</v>
      </c>
      <c r="B421" s="3" t="s">
        <v>36</v>
      </c>
      <c r="C421" s="7">
        <v>0.06</v>
      </c>
      <c r="D421" s="4">
        <v>350.98</v>
      </c>
      <c r="E421" s="4">
        <v>30</v>
      </c>
      <c r="F421" s="3">
        <v>736</v>
      </c>
      <c r="G421" s="3" t="s">
        <v>860</v>
      </c>
      <c r="H421" s="3" t="s">
        <v>38</v>
      </c>
      <c r="I421" s="3" t="s">
        <v>39</v>
      </c>
      <c r="J421" s="3" t="s">
        <v>40</v>
      </c>
      <c r="K421" s="3" t="s">
        <v>41</v>
      </c>
      <c r="L421" s="3" t="s">
        <v>42</v>
      </c>
      <c r="M421" s="3" t="s">
        <v>861</v>
      </c>
      <c r="N421" s="3">
        <v>0.61</v>
      </c>
      <c r="O421" s="3" t="s">
        <v>32</v>
      </c>
      <c r="P421" s="3" t="s">
        <v>52</v>
      </c>
      <c r="Q421" s="3" t="s">
        <v>196</v>
      </c>
      <c r="R421" s="3" t="s">
        <v>137</v>
      </c>
      <c r="S421" s="3">
        <v>3079</v>
      </c>
      <c r="T421" s="2">
        <v>42170</v>
      </c>
      <c r="U421" s="2">
        <v>42172</v>
      </c>
      <c r="V421" s="4">
        <v>797.85599999999999</v>
      </c>
      <c r="W421" s="3">
        <v>6</v>
      </c>
      <c r="X421" s="4">
        <v>2016.32</v>
      </c>
      <c r="Y421" s="3">
        <v>90361</v>
      </c>
      <c r="Z421" s="3" t="str">
        <f>IF(V421&gt;E2377, "High","Low")</f>
        <v>High</v>
      </c>
      <c r="AA421" s="3" t="str">
        <f>IF(OR(C421 &gt; 0.2, N421 &lt; 0.25), "High Risk", "Low Risk")</f>
        <v>Low Risk</v>
      </c>
      <c r="AB421" s="3" t="str">
        <f>IF(NOT(C421 &gt; 0), "No Discount", "Discount Applied")</f>
        <v>Discount Applied</v>
      </c>
      <c r="AC421" s="3" t="str">
        <f>IF(AND(V421 &gt; 100, OR(H421 = "Regular Air", H421 = "Express Air"), NOT(C421 &gt; 0)), "High Profit Non-Standard Shipping", "Other")</f>
        <v>Other</v>
      </c>
      <c r="AD421">
        <f>RANK(X421,$X$2:$X$1954,0)</f>
        <v>241</v>
      </c>
    </row>
    <row r="422" spans="1:30" ht="12.75" customHeight="1" x14ac:dyDescent="0.3">
      <c r="A422" s="3">
        <v>23613</v>
      </c>
      <c r="B422" s="3" t="s">
        <v>105</v>
      </c>
      <c r="C422" s="7">
        <v>0.02</v>
      </c>
      <c r="D422" s="4">
        <v>48.04</v>
      </c>
      <c r="E422" s="4">
        <v>5.79</v>
      </c>
      <c r="F422" s="3">
        <v>737</v>
      </c>
      <c r="G422" s="3" t="s">
        <v>862</v>
      </c>
      <c r="H422" s="3" t="s">
        <v>48</v>
      </c>
      <c r="I422" s="3" t="s">
        <v>39</v>
      </c>
      <c r="J422" s="3" t="s">
        <v>28</v>
      </c>
      <c r="K422" s="3" t="s">
        <v>92</v>
      </c>
      <c r="L422" s="3" t="s">
        <v>58</v>
      </c>
      <c r="M422" s="3" t="s">
        <v>863</v>
      </c>
      <c r="N422" s="3">
        <v>0.37</v>
      </c>
      <c r="O422" s="3" t="s">
        <v>32</v>
      </c>
      <c r="P422" s="3" t="s">
        <v>52</v>
      </c>
      <c r="Q422" s="3" t="s">
        <v>53</v>
      </c>
      <c r="R422" s="3" t="s">
        <v>864</v>
      </c>
      <c r="S422" s="3">
        <v>7003</v>
      </c>
      <c r="T422" s="2">
        <v>42162</v>
      </c>
      <c r="U422" s="2">
        <v>42169</v>
      </c>
      <c r="V422" s="4">
        <v>422.45249999999999</v>
      </c>
      <c r="W422" s="3">
        <v>12</v>
      </c>
      <c r="X422" s="4">
        <v>612.25</v>
      </c>
      <c r="Y422" s="3">
        <v>90360</v>
      </c>
      <c r="Z422" s="3" t="str">
        <f>IF(V422&gt;E2378, "High","Low")</f>
        <v>High</v>
      </c>
      <c r="AA422" s="3" t="str">
        <f>IF(OR(C422 &gt; 0.2, N422 &lt; 0.25), "High Risk", "Low Risk")</f>
        <v>Low Risk</v>
      </c>
      <c r="AB422" s="3" t="str">
        <f>IF(NOT(C422 &gt; 0), "No Discount", "Discount Applied")</f>
        <v>Discount Applied</v>
      </c>
      <c r="AC422" s="3" t="str">
        <f>IF(AND(V422 &gt; 100, OR(H422 = "Regular Air", H422 = "Express Air"), NOT(C422 &gt; 0)), "High Profit Non-Standard Shipping", "Other")</f>
        <v>Other</v>
      </c>
      <c r="AD422">
        <f>RANK(X422,$X$2:$X$1954,0)</f>
        <v>579</v>
      </c>
    </row>
    <row r="423" spans="1:30" ht="12.75" customHeight="1" x14ac:dyDescent="0.3">
      <c r="A423" s="3">
        <v>21949</v>
      </c>
      <c r="B423" s="3" t="s">
        <v>36</v>
      </c>
      <c r="C423" s="7">
        <v>0.02</v>
      </c>
      <c r="D423" s="4">
        <v>70.98</v>
      </c>
      <c r="E423" s="4">
        <v>46.74</v>
      </c>
      <c r="F423" s="3">
        <v>738</v>
      </c>
      <c r="G423" s="3" t="s">
        <v>865</v>
      </c>
      <c r="H423" s="3" t="s">
        <v>38</v>
      </c>
      <c r="I423" s="3" t="s">
        <v>39</v>
      </c>
      <c r="J423" s="3" t="s">
        <v>40</v>
      </c>
      <c r="K423" s="3" t="s">
        <v>190</v>
      </c>
      <c r="L423" s="3" t="s">
        <v>120</v>
      </c>
      <c r="M423" s="3" t="s">
        <v>866</v>
      </c>
      <c r="N423" s="3">
        <v>0.56000000000000005</v>
      </c>
      <c r="O423" s="3" t="s">
        <v>32</v>
      </c>
      <c r="P423" s="3" t="s">
        <v>52</v>
      </c>
      <c r="Q423" s="3" t="s">
        <v>53</v>
      </c>
      <c r="R423" s="3" t="s">
        <v>867</v>
      </c>
      <c r="S423" s="3">
        <v>7016</v>
      </c>
      <c r="T423" s="2">
        <v>42170</v>
      </c>
      <c r="U423" s="2">
        <v>42171</v>
      </c>
      <c r="V423" s="4">
        <v>-178.21600000000001</v>
      </c>
      <c r="W423" s="3">
        <v>4</v>
      </c>
      <c r="X423" s="4">
        <v>313.63</v>
      </c>
      <c r="Y423" s="3">
        <v>90361</v>
      </c>
      <c r="Z423" s="3" t="str">
        <f>IF(V423&gt;E2379, "High","Low")</f>
        <v>Low</v>
      </c>
      <c r="AA423" s="3" t="str">
        <f>IF(OR(C423 &gt; 0.2, N423 &lt; 0.25), "High Risk", "Low Risk")</f>
        <v>Low Risk</v>
      </c>
      <c r="AB423" s="3" t="str">
        <f>IF(NOT(C423 &gt; 0), "No Discount", "Discount Applied")</f>
        <v>Discount Applied</v>
      </c>
      <c r="AC423" s="3" t="str">
        <f>IF(AND(V423 &gt; 100, OR(H423 = "Regular Air", H423 = "Express Air"), NOT(C423 &gt; 0)), "High Profit Non-Standard Shipping", "Other")</f>
        <v>Other</v>
      </c>
      <c r="AD423">
        <f>RANK(X423,$X$2:$X$1954,0)</f>
        <v>806</v>
      </c>
    </row>
    <row r="424" spans="1:30" ht="12.75" customHeight="1" x14ac:dyDescent="0.3">
      <c r="A424" s="3">
        <v>21951</v>
      </c>
      <c r="B424" s="3" t="s">
        <v>36</v>
      </c>
      <c r="C424" s="7">
        <v>0.04</v>
      </c>
      <c r="D424" s="4">
        <v>27.48</v>
      </c>
      <c r="E424" s="4">
        <v>4</v>
      </c>
      <c r="F424" s="3">
        <v>741</v>
      </c>
      <c r="G424" s="3" t="s">
        <v>868</v>
      </c>
      <c r="H424" s="3" t="s">
        <v>48</v>
      </c>
      <c r="I424" s="3" t="s">
        <v>39</v>
      </c>
      <c r="J424" s="3" t="s">
        <v>76</v>
      </c>
      <c r="K424" s="3" t="s">
        <v>179</v>
      </c>
      <c r="L424" s="3" t="s">
        <v>58</v>
      </c>
      <c r="M424" s="3" t="s">
        <v>869</v>
      </c>
      <c r="N424" s="3">
        <v>0.75</v>
      </c>
      <c r="O424" s="3" t="s">
        <v>32</v>
      </c>
      <c r="P424" s="3" t="s">
        <v>52</v>
      </c>
      <c r="Q424" s="3" t="s">
        <v>53</v>
      </c>
      <c r="R424" s="3" t="s">
        <v>870</v>
      </c>
      <c r="S424" s="3">
        <v>7901</v>
      </c>
      <c r="T424" s="2">
        <v>42170</v>
      </c>
      <c r="U424" s="2">
        <v>42172</v>
      </c>
      <c r="V424" s="4">
        <v>-26.655999999999999</v>
      </c>
      <c r="W424" s="3">
        <v>15</v>
      </c>
      <c r="X424" s="4">
        <v>397.17</v>
      </c>
      <c r="Y424" s="3">
        <v>90361</v>
      </c>
      <c r="Z424" s="3" t="str">
        <f>IF(V424&gt;E2380, "High","Low")</f>
        <v>Low</v>
      </c>
      <c r="AA424" s="3" t="str">
        <f>IF(OR(C424 &gt; 0.2, N424 &lt; 0.25), "High Risk", "Low Risk")</f>
        <v>Low Risk</v>
      </c>
      <c r="AB424" s="3" t="str">
        <f>IF(NOT(C424 &gt; 0), "No Discount", "Discount Applied")</f>
        <v>Discount Applied</v>
      </c>
      <c r="AC424" s="3" t="str">
        <f>IF(AND(V424 &gt; 100, OR(H424 = "Regular Air", H424 = "Express Air"), NOT(C424 &gt; 0)), "High Profit Non-Standard Shipping", "Other")</f>
        <v>Other</v>
      </c>
      <c r="AD424">
        <f>RANK(X424,$X$2:$X$1954,0)</f>
        <v>717</v>
      </c>
    </row>
    <row r="425" spans="1:30" x14ac:dyDescent="0.3">
      <c r="A425" s="3">
        <v>19209</v>
      </c>
      <c r="B425" s="3" t="s">
        <v>105</v>
      </c>
      <c r="C425" s="7">
        <v>0.02</v>
      </c>
      <c r="D425" s="4">
        <v>59.98</v>
      </c>
      <c r="E425" s="4">
        <v>3.99</v>
      </c>
      <c r="F425" s="3">
        <v>744</v>
      </c>
      <c r="G425" s="3" t="s">
        <v>871</v>
      </c>
      <c r="H425" s="3" t="s">
        <v>48</v>
      </c>
      <c r="I425" s="3" t="s">
        <v>39</v>
      </c>
      <c r="J425" s="3" t="s">
        <v>28</v>
      </c>
      <c r="K425" s="3" t="s">
        <v>256</v>
      </c>
      <c r="L425" s="3" t="s">
        <v>58</v>
      </c>
      <c r="M425" s="3" t="s">
        <v>872</v>
      </c>
      <c r="N425" s="3">
        <v>0.56999999999999995</v>
      </c>
      <c r="O425" s="3" t="s">
        <v>32</v>
      </c>
      <c r="P425" s="3" t="s">
        <v>33</v>
      </c>
      <c r="Q425" s="3" t="s">
        <v>377</v>
      </c>
      <c r="R425" s="3" t="s">
        <v>873</v>
      </c>
      <c r="S425" s="3">
        <v>85737</v>
      </c>
      <c r="T425" s="2">
        <v>42032</v>
      </c>
      <c r="U425" s="2">
        <v>42041</v>
      </c>
      <c r="V425" s="4">
        <v>-54.622</v>
      </c>
      <c r="W425" s="3">
        <v>1</v>
      </c>
      <c r="X425" s="4">
        <v>63.48</v>
      </c>
      <c r="Y425" s="3">
        <v>87725</v>
      </c>
      <c r="Z425" s="3" t="str">
        <f>IF(V425&gt;E2381, "High","Low")</f>
        <v>Low</v>
      </c>
      <c r="AA425" s="3" t="str">
        <f>IF(OR(C425 &gt; 0.2, N425 &lt; 0.25), "High Risk", "Low Risk")</f>
        <v>Low Risk</v>
      </c>
      <c r="AB425" s="3" t="str">
        <f>IF(NOT(C425 &gt; 0), "No Discount", "Discount Applied")</f>
        <v>Discount Applied</v>
      </c>
      <c r="AC425" s="3" t="str">
        <f>IF(AND(V425 &gt; 100, OR(H425 = "Regular Air", H425 = "Express Air"), NOT(C425 &gt; 0)), "High Profit Non-Standard Shipping", "Other")</f>
        <v>Other</v>
      </c>
      <c r="AD425">
        <f>RANK(X425,$X$2:$X$1954,0)</f>
        <v>1439</v>
      </c>
    </row>
    <row r="426" spans="1:30" x14ac:dyDescent="0.3">
      <c r="A426" s="3">
        <v>19210</v>
      </c>
      <c r="B426" s="3" t="s">
        <v>105</v>
      </c>
      <c r="C426" s="7">
        <v>0.03</v>
      </c>
      <c r="D426" s="4">
        <v>5.18</v>
      </c>
      <c r="E426" s="4">
        <v>5.74</v>
      </c>
      <c r="F426" s="3">
        <v>744</v>
      </c>
      <c r="G426" s="3" t="s">
        <v>871</v>
      </c>
      <c r="H426" s="3" t="s">
        <v>48</v>
      </c>
      <c r="I426" s="3" t="s">
        <v>39</v>
      </c>
      <c r="J426" s="3" t="s">
        <v>28</v>
      </c>
      <c r="K426" s="3" t="s">
        <v>108</v>
      </c>
      <c r="L426" s="3" t="s">
        <v>58</v>
      </c>
      <c r="M426" s="3" t="s">
        <v>874</v>
      </c>
      <c r="N426" s="3">
        <v>0.36</v>
      </c>
      <c r="O426" s="3" t="s">
        <v>32</v>
      </c>
      <c r="P426" s="3" t="s">
        <v>33</v>
      </c>
      <c r="Q426" s="3" t="s">
        <v>377</v>
      </c>
      <c r="R426" s="3" t="s">
        <v>873</v>
      </c>
      <c r="S426" s="3">
        <v>85737</v>
      </c>
      <c r="T426" s="2">
        <v>42032</v>
      </c>
      <c r="U426" s="2">
        <v>42036</v>
      </c>
      <c r="V426" s="4">
        <v>-126.81418000000001</v>
      </c>
      <c r="W426" s="3">
        <v>9</v>
      </c>
      <c r="X426" s="4">
        <v>47.64</v>
      </c>
      <c r="Y426" s="3">
        <v>87725</v>
      </c>
      <c r="Z426" s="3" t="str">
        <f>IF(V426&gt;E2382, "High","Low")</f>
        <v>Low</v>
      </c>
      <c r="AA426" s="3" t="str">
        <f>IF(OR(C426 &gt; 0.2, N426 &lt; 0.25), "High Risk", "Low Risk")</f>
        <v>Low Risk</v>
      </c>
      <c r="AB426" s="3" t="str">
        <f>IF(NOT(C426 &gt; 0), "No Discount", "Discount Applied")</f>
        <v>Discount Applied</v>
      </c>
      <c r="AC426" s="3" t="str">
        <f>IF(AND(V426 &gt; 100, OR(H426 = "Regular Air", H426 = "Express Air"), NOT(C426 &gt; 0)), "High Profit Non-Standard Shipping", "Other")</f>
        <v>Other</v>
      </c>
      <c r="AD426">
        <f>RANK(X426,$X$2:$X$1954,0)</f>
        <v>1550</v>
      </c>
    </row>
    <row r="427" spans="1:30" x14ac:dyDescent="0.3">
      <c r="A427" s="3">
        <v>19638</v>
      </c>
      <c r="B427" s="3" t="s">
        <v>55</v>
      </c>
      <c r="C427" s="7">
        <v>0.03</v>
      </c>
      <c r="D427" s="4">
        <v>119.99</v>
      </c>
      <c r="E427" s="4">
        <v>56.14</v>
      </c>
      <c r="F427" s="3">
        <v>744</v>
      </c>
      <c r="G427" s="3" t="s">
        <v>871</v>
      </c>
      <c r="H427" s="3" t="s">
        <v>38</v>
      </c>
      <c r="I427" s="3" t="s">
        <v>39</v>
      </c>
      <c r="J427" s="3" t="s">
        <v>76</v>
      </c>
      <c r="K427" s="3" t="s">
        <v>84</v>
      </c>
      <c r="L427" s="3" t="s">
        <v>120</v>
      </c>
      <c r="M427" s="3" t="s">
        <v>317</v>
      </c>
      <c r="N427" s="3">
        <v>0.39</v>
      </c>
      <c r="O427" s="3" t="s">
        <v>32</v>
      </c>
      <c r="P427" s="3" t="s">
        <v>33</v>
      </c>
      <c r="Q427" s="3" t="s">
        <v>377</v>
      </c>
      <c r="R427" s="3" t="s">
        <v>873</v>
      </c>
      <c r="S427" s="3">
        <v>85737</v>
      </c>
      <c r="T427" s="2">
        <v>42021</v>
      </c>
      <c r="U427" s="2">
        <v>42023</v>
      </c>
      <c r="V427" s="4">
        <v>1400.1</v>
      </c>
      <c r="W427" s="3">
        <v>13</v>
      </c>
      <c r="X427" s="4">
        <v>1545.58</v>
      </c>
      <c r="Y427" s="3">
        <v>87726</v>
      </c>
      <c r="Z427" s="3" t="str">
        <f>IF(V427&gt;E2383, "High","Low")</f>
        <v>High</v>
      </c>
      <c r="AA427" s="3" t="str">
        <f>IF(OR(C427 &gt; 0.2, N427 &lt; 0.25), "High Risk", "Low Risk")</f>
        <v>Low Risk</v>
      </c>
      <c r="AB427" s="3" t="str">
        <f>IF(NOT(C427 &gt; 0), "No Discount", "Discount Applied")</f>
        <v>Discount Applied</v>
      </c>
      <c r="AC427" s="3" t="str">
        <f>IF(AND(V427 &gt; 100, OR(H427 = "Regular Air", H427 = "Express Air"), NOT(C427 &gt; 0)), "High Profit Non-Standard Shipping", "Other")</f>
        <v>Other</v>
      </c>
      <c r="AD427">
        <f>RANK(X427,$X$2:$X$1954,0)</f>
        <v>305</v>
      </c>
    </row>
    <row r="428" spans="1:30" x14ac:dyDescent="0.3">
      <c r="A428" s="3">
        <v>19505</v>
      </c>
      <c r="B428" s="3" t="s">
        <v>105</v>
      </c>
      <c r="C428" s="7">
        <v>0.09</v>
      </c>
      <c r="D428" s="4">
        <v>125.99</v>
      </c>
      <c r="E428" s="4">
        <v>8.99</v>
      </c>
      <c r="F428" s="3">
        <v>744</v>
      </c>
      <c r="G428" s="3" t="s">
        <v>871</v>
      </c>
      <c r="H428" s="3" t="s">
        <v>48</v>
      </c>
      <c r="I428" s="3" t="s">
        <v>39</v>
      </c>
      <c r="J428" s="3" t="s">
        <v>76</v>
      </c>
      <c r="K428" s="3" t="s">
        <v>77</v>
      </c>
      <c r="L428" s="3" t="s">
        <v>58</v>
      </c>
      <c r="M428" s="3" t="s">
        <v>855</v>
      </c>
      <c r="N428" s="3">
        <v>0.55000000000000004</v>
      </c>
      <c r="O428" s="3" t="s">
        <v>32</v>
      </c>
      <c r="P428" s="3" t="s">
        <v>33</v>
      </c>
      <c r="Q428" s="3" t="s">
        <v>377</v>
      </c>
      <c r="R428" s="3" t="s">
        <v>873</v>
      </c>
      <c r="S428" s="3">
        <v>85737</v>
      </c>
      <c r="T428" s="2">
        <v>42149</v>
      </c>
      <c r="U428" s="2">
        <v>42157</v>
      </c>
      <c r="V428" s="4">
        <v>916.68060000000014</v>
      </c>
      <c r="W428" s="3">
        <v>20</v>
      </c>
      <c r="X428" s="4">
        <v>2104.9899999999998</v>
      </c>
      <c r="Y428" s="3">
        <v>87727</v>
      </c>
      <c r="Z428" s="3" t="str">
        <f>IF(V428&gt;E2384, "High","Low")</f>
        <v>High</v>
      </c>
      <c r="AA428" s="3" t="str">
        <f>IF(OR(C428 &gt; 0.2, N428 &lt; 0.25), "High Risk", "Low Risk")</f>
        <v>Low Risk</v>
      </c>
      <c r="AB428" s="3" t="str">
        <f>IF(NOT(C428 &gt; 0), "No Discount", "Discount Applied")</f>
        <v>Discount Applied</v>
      </c>
      <c r="AC428" s="3" t="str">
        <f>IF(AND(V428 &gt; 100, OR(H428 = "Regular Air", H428 = "Express Air"), NOT(C428 &gt; 0)), "High Profit Non-Standard Shipping", "Other")</f>
        <v>Other</v>
      </c>
      <c r="AD428">
        <f>RANK(X428,$X$2:$X$1954,0)</f>
        <v>232</v>
      </c>
    </row>
    <row r="429" spans="1:30" x14ac:dyDescent="0.3">
      <c r="A429" s="3">
        <v>19639</v>
      </c>
      <c r="B429" s="3" t="s">
        <v>55</v>
      </c>
      <c r="C429" s="7">
        <v>0.05</v>
      </c>
      <c r="D429" s="4">
        <v>115.79</v>
      </c>
      <c r="E429" s="4">
        <v>1.99</v>
      </c>
      <c r="F429" s="3">
        <v>745</v>
      </c>
      <c r="G429" s="3" t="s">
        <v>875</v>
      </c>
      <c r="H429" s="3" t="s">
        <v>48</v>
      </c>
      <c r="I429" s="3" t="s">
        <v>39</v>
      </c>
      <c r="J429" s="3" t="s">
        <v>76</v>
      </c>
      <c r="K429" s="3" t="s">
        <v>179</v>
      </c>
      <c r="L429" s="3" t="s">
        <v>50</v>
      </c>
      <c r="M429" s="3" t="s">
        <v>876</v>
      </c>
      <c r="N429" s="3">
        <v>0.49</v>
      </c>
      <c r="O429" s="3" t="s">
        <v>32</v>
      </c>
      <c r="P429" s="3" t="s">
        <v>33</v>
      </c>
      <c r="Q429" s="3" t="s">
        <v>377</v>
      </c>
      <c r="R429" s="3" t="s">
        <v>877</v>
      </c>
      <c r="S429" s="3">
        <v>85345</v>
      </c>
      <c r="T429" s="2">
        <v>42021</v>
      </c>
      <c r="U429" s="2">
        <v>42023</v>
      </c>
      <c r="V429" s="4">
        <v>67.599999999999923</v>
      </c>
      <c r="W429" s="3">
        <v>3</v>
      </c>
      <c r="X429" s="4">
        <v>353.1</v>
      </c>
      <c r="Y429" s="3">
        <v>87726</v>
      </c>
      <c r="Z429" s="3" t="str">
        <f>IF(V429&gt;E2385, "High","Low")</f>
        <v>High</v>
      </c>
      <c r="AA429" s="3" t="str">
        <f>IF(OR(C429 &gt; 0.2, N429 &lt; 0.25), "High Risk", "Low Risk")</f>
        <v>Low Risk</v>
      </c>
      <c r="AB429" s="3" t="str">
        <f>IF(NOT(C429 &gt; 0), "No Discount", "Discount Applied")</f>
        <v>Discount Applied</v>
      </c>
      <c r="AC429" s="3" t="str">
        <f>IF(AND(V429 &gt; 100, OR(H429 = "Regular Air", H429 = "Express Air"), NOT(C429 &gt; 0)), "High Profit Non-Standard Shipping", "Other")</f>
        <v>Other</v>
      </c>
      <c r="AD429">
        <f>RANK(X429,$X$2:$X$1954,0)</f>
        <v>769</v>
      </c>
    </row>
    <row r="430" spans="1:30" ht="12.75" customHeight="1" x14ac:dyDescent="0.3">
      <c r="A430" s="3">
        <v>20855</v>
      </c>
      <c r="B430" s="3" t="s">
        <v>36</v>
      </c>
      <c r="C430" s="7">
        <v>0.09</v>
      </c>
      <c r="D430" s="4">
        <v>27.75</v>
      </c>
      <c r="E430" s="4">
        <v>19.989999999999998</v>
      </c>
      <c r="F430" s="3">
        <v>750</v>
      </c>
      <c r="G430" s="3" t="s">
        <v>878</v>
      </c>
      <c r="H430" s="3" t="s">
        <v>48</v>
      </c>
      <c r="I430" s="3" t="s">
        <v>39</v>
      </c>
      <c r="J430" s="3" t="s">
        <v>28</v>
      </c>
      <c r="K430" s="3" t="s">
        <v>140</v>
      </c>
      <c r="L430" s="3" t="s">
        <v>58</v>
      </c>
      <c r="M430" s="3" t="s">
        <v>879</v>
      </c>
      <c r="N430" s="3">
        <v>0.67</v>
      </c>
      <c r="O430" s="3" t="s">
        <v>32</v>
      </c>
      <c r="P430" s="3" t="s">
        <v>135</v>
      </c>
      <c r="Q430" s="3" t="s">
        <v>612</v>
      </c>
      <c r="R430" s="3" t="s">
        <v>880</v>
      </c>
      <c r="S430" s="3">
        <v>41042</v>
      </c>
      <c r="T430" s="2">
        <v>42016</v>
      </c>
      <c r="U430" s="2">
        <v>42017</v>
      </c>
      <c r="V430" s="4">
        <v>-224.64400000000001</v>
      </c>
      <c r="W430" s="3">
        <v>10</v>
      </c>
      <c r="X430" s="4">
        <v>257.52</v>
      </c>
      <c r="Y430" s="3">
        <v>91200</v>
      </c>
      <c r="Z430" s="3" t="str">
        <f>IF(V430&gt;E2386, "High","Low")</f>
        <v>Low</v>
      </c>
      <c r="AA430" s="3" t="str">
        <f>IF(OR(C430 &gt; 0.2, N430 &lt; 0.25), "High Risk", "Low Risk")</f>
        <v>Low Risk</v>
      </c>
      <c r="AB430" s="3" t="str">
        <f>IF(NOT(C430 &gt; 0), "No Discount", "Discount Applied")</f>
        <v>Discount Applied</v>
      </c>
      <c r="AC430" s="3" t="str">
        <f>IF(AND(V430 &gt; 100, OR(H430 = "Regular Air", H430 = "Express Air"), NOT(C430 &gt; 0)), "High Profit Non-Standard Shipping", "Other")</f>
        <v>Other</v>
      </c>
      <c r="AD430">
        <f>RANK(X430,$X$2:$X$1954,0)</f>
        <v>885</v>
      </c>
    </row>
    <row r="431" spans="1:30" ht="12.75" customHeight="1" x14ac:dyDescent="0.3">
      <c r="A431" s="3">
        <v>23629</v>
      </c>
      <c r="B431" s="3" t="s">
        <v>105</v>
      </c>
      <c r="C431" s="7">
        <v>0.06</v>
      </c>
      <c r="D431" s="4">
        <v>130.97999999999999</v>
      </c>
      <c r="E431" s="4">
        <v>54.74</v>
      </c>
      <c r="F431" s="3">
        <v>751</v>
      </c>
      <c r="G431" s="3" t="s">
        <v>881</v>
      </c>
      <c r="H431" s="3" t="s">
        <v>38</v>
      </c>
      <c r="I431" s="3" t="s">
        <v>39</v>
      </c>
      <c r="J431" s="3" t="s">
        <v>40</v>
      </c>
      <c r="K431" s="3" t="s">
        <v>190</v>
      </c>
      <c r="L431" s="3" t="s">
        <v>120</v>
      </c>
      <c r="M431" s="3" t="s">
        <v>404</v>
      </c>
      <c r="N431" s="3">
        <v>0.69</v>
      </c>
      <c r="O431" s="3" t="s">
        <v>32</v>
      </c>
      <c r="P431" s="3" t="s">
        <v>135</v>
      </c>
      <c r="Q431" s="3" t="s">
        <v>612</v>
      </c>
      <c r="R431" s="3" t="s">
        <v>882</v>
      </c>
      <c r="S431" s="3">
        <v>40324</v>
      </c>
      <c r="T431" s="2">
        <v>42062</v>
      </c>
      <c r="U431" s="2">
        <v>42069</v>
      </c>
      <c r="V431" s="4">
        <v>14.76</v>
      </c>
      <c r="W431" s="3">
        <v>3</v>
      </c>
      <c r="X431" s="4">
        <v>411.64</v>
      </c>
      <c r="Y431" s="3">
        <v>91201</v>
      </c>
      <c r="Z431" s="3" t="str">
        <f>IF(V431&gt;E2387, "High","Low")</f>
        <v>High</v>
      </c>
      <c r="AA431" s="3" t="str">
        <f>IF(OR(C431 &gt; 0.2, N431 &lt; 0.25), "High Risk", "Low Risk")</f>
        <v>Low Risk</v>
      </c>
      <c r="AB431" s="3" t="str">
        <f>IF(NOT(C431 &gt; 0), "No Discount", "Discount Applied")</f>
        <v>Discount Applied</v>
      </c>
      <c r="AC431" s="3" t="str">
        <f>IF(AND(V431 &gt; 100, OR(H431 = "Regular Air", H431 = "Express Air"), NOT(C431 &gt; 0)), "High Profit Non-Standard Shipping", "Other")</f>
        <v>Other</v>
      </c>
      <c r="AD431">
        <f>RANK(X431,$X$2:$X$1954,0)</f>
        <v>708</v>
      </c>
    </row>
    <row r="432" spans="1:30" x14ac:dyDescent="0.3">
      <c r="A432" s="3">
        <v>19679</v>
      </c>
      <c r="B432" s="3" t="s">
        <v>46</v>
      </c>
      <c r="C432" s="7">
        <v>0.06</v>
      </c>
      <c r="D432" s="4">
        <v>2.61</v>
      </c>
      <c r="E432" s="4">
        <v>0.5</v>
      </c>
      <c r="F432" s="3">
        <v>753</v>
      </c>
      <c r="G432" s="3" t="s">
        <v>883</v>
      </c>
      <c r="H432" s="3" t="s">
        <v>26</v>
      </c>
      <c r="I432" s="3" t="s">
        <v>39</v>
      </c>
      <c r="J432" s="3" t="s">
        <v>28</v>
      </c>
      <c r="K432" s="3" t="s">
        <v>133</v>
      </c>
      <c r="L432" s="3" t="s">
        <v>58</v>
      </c>
      <c r="M432" s="3" t="s">
        <v>884</v>
      </c>
      <c r="N432" s="3">
        <v>0.39</v>
      </c>
      <c r="O432" s="3" t="s">
        <v>32</v>
      </c>
      <c r="P432" s="3" t="s">
        <v>33</v>
      </c>
      <c r="Q432" s="3" t="s">
        <v>377</v>
      </c>
      <c r="R432" s="3" t="s">
        <v>885</v>
      </c>
      <c r="S432" s="3">
        <v>86301</v>
      </c>
      <c r="T432" s="2">
        <v>42074</v>
      </c>
      <c r="U432" s="2">
        <v>42074</v>
      </c>
      <c r="V432" s="4">
        <v>10.85</v>
      </c>
      <c r="W432" s="3">
        <v>1</v>
      </c>
      <c r="X432" s="4">
        <v>17.59</v>
      </c>
      <c r="Y432" s="3">
        <v>90438</v>
      </c>
      <c r="Z432" s="3" t="str">
        <f>IF(V432&gt;E2388, "High","Low")</f>
        <v>High</v>
      </c>
      <c r="AA432" s="3" t="str">
        <f>IF(OR(C432 &gt; 0.2, N432 &lt; 0.25), "High Risk", "Low Risk")</f>
        <v>Low Risk</v>
      </c>
      <c r="AB432" s="3" t="str">
        <f>IF(NOT(C432 &gt; 0), "No Discount", "Discount Applied")</f>
        <v>Discount Applied</v>
      </c>
      <c r="AC432" s="3" t="str">
        <f>IF(AND(V432 &gt; 100, OR(H432 = "Regular Air", H432 = "Express Air"), NOT(C432 &gt; 0)), "High Profit Non-Standard Shipping", "Other")</f>
        <v>Other</v>
      </c>
      <c r="AD432">
        <f>RANK(X432,$X$2:$X$1954,0)</f>
        <v>1843</v>
      </c>
    </row>
    <row r="433" spans="1:30" x14ac:dyDescent="0.3">
      <c r="A433" s="3">
        <v>19680</v>
      </c>
      <c r="B433" s="3" t="s">
        <v>46</v>
      </c>
      <c r="C433" s="7">
        <v>0.01</v>
      </c>
      <c r="D433" s="4">
        <v>6.35</v>
      </c>
      <c r="E433" s="4">
        <v>1.02</v>
      </c>
      <c r="F433" s="3">
        <v>753</v>
      </c>
      <c r="G433" s="3" t="s">
        <v>883</v>
      </c>
      <c r="H433" s="3" t="s">
        <v>48</v>
      </c>
      <c r="I433" s="3" t="s">
        <v>39</v>
      </c>
      <c r="J433" s="3" t="s">
        <v>28</v>
      </c>
      <c r="K433" s="3" t="s">
        <v>92</v>
      </c>
      <c r="L433" s="3" t="s">
        <v>30</v>
      </c>
      <c r="M433" s="3" t="s">
        <v>886</v>
      </c>
      <c r="N433" s="3">
        <v>0.39</v>
      </c>
      <c r="O433" s="3" t="s">
        <v>32</v>
      </c>
      <c r="P433" s="3" t="s">
        <v>33</v>
      </c>
      <c r="Q433" s="3" t="s">
        <v>377</v>
      </c>
      <c r="R433" s="3" t="s">
        <v>885</v>
      </c>
      <c r="S433" s="3">
        <v>86301</v>
      </c>
      <c r="T433" s="2">
        <v>42074</v>
      </c>
      <c r="U433" s="2">
        <v>42076</v>
      </c>
      <c r="V433" s="4">
        <v>97.662599999999983</v>
      </c>
      <c r="W433" s="3">
        <v>22</v>
      </c>
      <c r="X433" s="4">
        <v>141.54</v>
      </c>
      <c r="Y433" s="3">
        <v>90438</v>
      </c>
      <c r="Z433" s="3" t="str">
        <f>IF(V433&gt;E2389, "High","Low")</f>
        <v>High</v>
      </c>
      <c r="AA433" s="3" t="str">
        <f>IF(OR(C433 &gt; 0.2, N433 &lt; 0.25), "High Risk", "Low Risk")</f>
        <v>Low Risk</v>
      </c>
      <c r="AB433" s="3" t="str">
        <f>IF(NOT(C433 &gt; 0), "No Discount", "Discount Applied")</f>
        <v>Discount Applied</v>
      </c>
      <c r="AC433" s="3" t="str">
        <f>IF(AND(V433 &gt; 100, OR(H433 = "Regular Air", H433 = "Express Air"), NOT(C433 &gt; 0)), "High Profit Non-Standard Shipping", "Other")</f>
        <v>Other</v>
      </c>
      <c r="AD433">
        <f>RANK(X433,$X$2:$X$1954,0)</f>
        <v>1106</v>
      </c>
    </row>
    <row r="434" spans="1:30" x14ac:dyDescent="0.3">
      <c r="A434" s="3">
        <v>25291</v>
      </c>
      <c r="B434" s="3" t="s">
        <v>24</v>
      </c>
      <c r="C434" s="7">
        <v>0.06</v>
      </c>
      <c r="D434" s="4">
        <v>218.75</v>
      </c>
      <c r="E434" s="4">
        <v>69.64</v>
      </c>
      <c r="F434" s="3">
        <v>754</v>
      </c>
      <c r="G434" s="3" t="s">
        <v>887</v>
      </c>
      <c r="H434" s="3" t="s">
        <v>38</v>
      </c>
      <c r="I434" s="3" t="s">
        <v>39</v>
      </c>
      <c r="J434" s="3" t="s">
        <v>40</v>
      </c>
      <c r="K434" s="3" t="s">
        <v>151</v>
      </c>
      <c r="L434" s="3" t="s">
        <v>120</v>
      </c>
      <c r="M434" s="3" t="s">
        <v>654</v>
      </c>
      <c r="N434" s="3">
        <v>0.77</v>
      </c>
      <c r="O434" s="3" t="s">
        <v>32</v>
      </c>
      <c r="P434" s="3" t="s">
        <v>33</v>
      </c>
      <c r="Q434" s="3" t="s">
        <v>377</v>
      </c>
      <c r="R434" s="3" t="s">
        <v>888</v>
      </c>
      <c r="S434" s="3">
        <v>86314</v>
      </c>
      <c r="T434" s="2">
        <v>42159</v>
      </c>
      <c r="U434" s="2">
        <v>42160</v>
      </c>
      <c r="V434" s="4">
        <v>-453.2</v>
      </c>
      <c r="W434" s="3">
        <v>4</v>
      </c>
      <c r="X434" s="4">
        <v>905.4</v>
      </c>
      <c r="Y434" s="3">
        <v>90437</v>
      </c>
      <c r="Z434" s="3" t="str">
        <f>IF(V434&gt;E2390, "High","Low")</f>
        <v>Low</v>
      </c>
      <c r="AA434" s="3" t="str">
        <f>IF(OR(C434 &gt; 0.2, N434 &lt; 0.25), "High Risk", "Low Risk")</f>
        <v>Low Risk</v>
      </c>
      <c r="AB434" s="3" t="str">
        <f>IF(NOT(C434 &gt; 0), "No Discount", "Discount Applied")</f>
        <v>Discount Applied</v>
      </c>
      <c r="AC434" s="3" t="str">
        <f>IF(AND(V434 &gt; 100, OR(H434 = "Regular Air", H434 = "Express Air"), NOT(C434 &gt; 0)), "High Profit Non-Standard Shipping", "Other")</f>
        <v>Other</v>
      </c>
      <c r="AD434">
        <f>RANK(X434,$X$2:$X$1954,0)</f>
        <v>448</v>
      </c>
    </row>
    <row r="435" spans="1:30" x14ac:dyDescent="0.3">
      <c r="A435" s="3">
        <v>25117</v>
      </c>
      <c r="B435" s="3" t="s">
        <v>105</v>
      </c>
      <c r="C435" s="7">
        <v>0.06</v>
      </c>
      <c r="D435" s="4">
        <v>119.99</v>
      </c>
      <c r="E435" s="4">
        <v>14</v>
      </c>
      <c r="F435" s="3">
        <v>754</v>
      </c>
      <c r="G435" s="3" t="s">
        <v>887</v>
      </c>
      <c r="H435" s="3" t="s">
        <v>38</v>
      </c>
      <c r="I435" s="3" t="s">
        <v>39</v>
      </c>
      <c r="J435" s="3" t="s">
        <v>76</v>
      </c>
      <c r="K435" s="3" t="s">
        <v>84</v>
      </c>
      <c r="L435" s="3" t="s">
        <v>42</v>
      </c>
      <c r="M435" s="3" t="s">
        <v>889</v>
      </c>
      <c r="N435" s="3">
        <v>0.36</v>
      </c>
      <c r="O435" s="3" t="s">
        <v>32</v>
      </c>
      <c r="P435" s="3" t="s">
        <v>33</v>
      </c>
      <c r="Q435" s="3" t="s">
        <v>377</v>
      </c>
      <c r="R435" s="3" t="s">
        <v>888</v>
      </c>
      <c r="S435" s="3">
        <v>86314</v>
      </c>
      <c r="T435" s="2">
        <v>42106</v>
      </c>
      <c r="U435" s="2">
        <v>42113</v>
      </c>
      <c r="V435" s="4">
        <v>-207.679788</v>
      </c>
      <c r="W435" s="3">
        <v>2</v>
      </c>
      <c r="X435" s="4">
        <v>243.86</v>
      </c>
      <c r="Y435" s="3">
        <v>90439</v>
      </c>
      <c r="Z435" s="3" t="str">
        <f>IF(V435&gt;E2391, "High","Low")</f>
        <v>Low</v>
      </c>
      <c r="AA435" s="3" t="str">
        <f>IF(OR(C435 &gt; 0.2, N435 &lt; 0.25), "High Risk", "Low Risk")</f>
        <v>Low Risk</v>
      </c>
      <c r="AB435" s="3" t="str">
        <f>IF(NOT(C435 &gt; 0), "No Discount", "Discount Applied")</f>
        <v>Discount Applied</v>
      </c>
      <c r="AC435" s="3" t="str">
        <f>IF(AND(V435 &gt; 100, OR(H435 = "Regular Air", H435 = "Express Air"), NOT(C435 &gt; 0)), "High Profit Non-Standard Shipping", "Other")</f>
        <v>Other</v>
      </c>
      <c r="AD435">
        <f>RANK(X435,$X$2:$X$1954,0)</f>
        <v>905</v>
      </c>
    </row>
    <row r="436" spans="1:30" ht="12.75" customHeight="1" x14ac:dyDescent="0.3">
      <c r="A436" s="3">
        <v>25856</v>
      </c>
      <c r="B436" s="3" t="s">
        <v>36</v>
      </c>
      <c r="C436" s="7">
        <v>0.03</v>
      </c>
      <c r="D436" s="4">
        <v>37.94</v>
      </c>
      <c r="E436" s="4">
        <v>5.08</v>
      </c>
      <c r="F436" s="3">
        <v>757</v>
      </c>
      <c r="G436" s="3" t="s">
        <v>890</v>
      </c>
      <c r="H436" s="3" t="s">
        <v>48</v>
      </c>
      <c r="I436" s="3" t="s">
        <v>39</v>
      </c>
      <c r="J436" s="3" t="s">
        <v>28</v>
      </c>
      <c r="K436" s="3" t="s">
        <v>92</v>
      </c>
      <c r="L436" s="3" t="s">
        <v>30</v>
      </c>
      <c r="M436" s="3" t="s">
        <v>891</v>
      </c>
      <c r="N436" s="3">
        <v>0.38</v>
      </c>
      <c r="O436" s="3" t="s">
        <v>32</v>
      </c>
      <c r="P436" s="3" t="s">
        <v>33</v>
      </c>
      <c r="Q436" s="3" t="s">
        <v>101</v>
      </c>
      <c r="R436" s="3" t="s">
        <v>892</v>
      </c>
      <c r="S436" s="3">
        <v>97062</v>
      </c>
      <c r="T436" s="2">
        <v>42046</v>
      </c>
      <c r="U436" s="2">
        <v>42048</v>
      </c>
      <c r="V436" s="4">
        <v>-7.5244000000000009</v>
      </c>
      <c r="W436" s="3">
        <v>1</v>
      </c>
      <c r="X436" s="4">
        <v>39.97</v>
      </c>
      <c r="Y436" s="3">
        <v>90258</v>
      </c>
      <c r="Z436" s="3" t="str">
        <f>IF(V436&gt;E2392, "High","Low")</f>
        <v>Low</v>
      </c>
      <c r="AA436" s="3" t="str">
        <f>IF(OR(C436 &gt; 0.2, N436 &lt; 0.25), "High Risk", "Low Risk")</f>
        <v>Low Risk</v>
      </c>
      <c r="AB436" s="3" t="str">
        <f>IF(NOT(C436 &gt; 0), "No Discount", "Discount Applied")</f>
        <v>Discount Applied</v>
      </c>
      <c r="AC436" s="3" t="str">
        <f>IF(AND(V436 &gt; 100, OR(H436 = "Regular Air", H436 = "Express Air"), NOT(C436 &gt; 0)), "High Profit Non-Standard Shipping", "Other")</f>
        <v>Other</v>
      </c>
      <c r="AD436">
        <f>RANK(X436,$X$2:$X$1954,0)</f>
        <v>1623</v>
      </c>
    </row>
    <row r="437" spans="1:30" ht="12.75" customHeight="1" x14ac:dyDescent="0.3">
      <c r="A437" s="3">
        <v>21110</v>
      </c>
      <c r="B437" s="3" t="s">
        <v>105</v>
      </c>
      <c r="C437" s="7">
        <v>0</v>
      </c>
      <c r="D437" s="4">
        <v>20.99</v>
      </c>
      <c r="E437" s="4">
        <v>3.3</v>
      </c>
      <c r="F437" s="3">
        <v>759</v>
      </c>
      <c r="G437" s="3" t="s">
        <v>893</v>
      </c>
      <c r="H437" s="3" t="s">
        <v>48</v>
      </c>
      <c r="I437" s="3" t="s">
        <v>39</v>
      </c>
      <c r="J437" s="3" t="s">
        <v>76</v>
      </c>
      <c r="K437" s="3" t="s">
        <v>77</v>
      </c>
      <c r="L437" s="3" t="s">
        <v>50</v>
      </c>
      <c r="M437" s="3" t="s">
        <v>894</v>
      </c>
      <c r="N437" s="3">
        <v>0.81</v>
      </c>
      <c r="O437" s="3" t="s">
        <v>32</v>
      </c>
      <c r="P437" s="3" t="s">
        <v>60</v>
      </c>
      <c r="Q437" s="3" t="s">
        <v>177</v>
      </c>
      <c r="R437" s="3" t="s">
        <v>895</v>
      </c>
      <c r="S437" s="3">
        <v>62301</v>
      </c>
      <c r="T437" s="2">
        <v>42153</v>
      </c>
      <c r="U437" s="2">
        <v>42160</v>
      </c>
      <c r="V437" s="4">
        <v>-92.961000000000013</v>
      </c>
      <c r="W437" s="3">
        <v>5</v>
      </c>
      <c r="X437" s="4">
        <v>92.96</v>
      </c>
      <c r="Y437" s="3">
        <v>86639</v>
      </c>
      <c r="Z437" s="3" t="str">
        <f>IF(V437&gt;E2393, "High","Low")</f>
        <v>Low</v>
      </c>
      <c r="AA437" s="3" t="str">
        <f>IF(OR(C437 &gt; 0.2, N437 &lt; 0.25), "High Risk", "Low Risk")</f>
        <v>Low Risk</v>
      </c>
      <c r="AB437" s="3" t="str">
        <f>IF(NOT(C437 &gt; 0), "No Discount", "Discount Applied")</f>
        <v>No Discount</v>
      </c>
      <c r="AC437" s="3" t="str">
        <f>IF(AND(V437 &gt; 100, OR(H437 = "Regular Air", H437 = "Express Air"), NOT(C437 &gt; 0)), "High Profit Non-Standard Shipping", "Other")</f>
        <v>Other</v>
      </c>
      <c r="AD437">
        <f>RANK(X437,$X$2:$X$1954,0)</f>
        <v>1272</v>
      </c>
    </row>
    <row r="438" spans="1:30" ht="12.75" customHeight="1" x14ac:dyDescent="0.3">
      <c r="A438" s="3">
        <v>20377</v>
      </c>
      <c r="B438" s="3" t="s">
        <v>36</v>
      </c>
      <c r="C438" s="7">
        <v>0</v>
      </c>
      <c r="D438" s="4">
        <v>125.99</v>
      </c>
      <c r="E438" s="4">
        <v>8.99</v>
      </c>
      <c r="F438" s="3">
        <v>762</v>
      </c>
      <c r="G438" s="3" t="s">
        <v>896</v>
      </c>
      <c r="H438" s="3" t="s">
        <v>48</v>
      </c>
      <c r="I438" s="3" t="s">
        <v>39</v>
      </c>
      <c r="J438" s="3" t="s">
        <v>76</v>
      </c>
      <c r="K438" s="3" t="s">
        <v>77</v>
      </c>
      <c r="L438" s="3" t="s">
        <v>58</v>
      </c>
      <c r="M438" s="3" t="s">
        <v>897</v>
      </c>
      <c r="N438" s="3">
        <v>0.56999999999999995</v>
      </c>
      <c r="O438" s="3" t="s">
        <v>32</v>
      </c>
      <c r="P438" s="3" t="s">
        <v>33</v>
      </c>
      <c r="Q438" s="3" t="s">
        <v>34</v>
      </c>
      <c r="R438" s="3" t="s">
        <v>898</v>
      </c>
      <c r="S438" s="3">
        <v>98661</v>
      </c>
      <c r="T438" s="2">
        <v>42121</v>
      </c>
      <c r="U438" s="2">
        <v>42123</v>
      </c>
      <c r="V438" s="4">
        <v>613.89576</v>
      </c>
      <c r="W438" s="3">
        <v>12</v>
      </c>
      <c r="X438" s="4">
        <v>1362.2</v>
      </c>
      <c r="Y438" s="3">
        <v>87525</v>
      </c>
      <c r="Z438" s="3" t="str">
        <f>IF(V438&gt;E2394, "High","Low")</f>
        <v>High</v>
      </c>
      <c r="AA438" s="3" t="str">
        <f>IF(OR(C438 &gt; 0.2, N438 &lt; 0.25), "High Risk", "Low Risk")</f>
        <v>Low Risk</v>
      </c>
      <c r="AB438" s="3" t="str">
        <f>IF(NOT(C438 &gt; 0), "No Discount", "Discount Applied")</f>
        <v>No Discount</v>
      </c>
      <c r="AC438" s="3" t="str">
        <f>IF(AND(V438 &gt; 100, OR(H438 = "Regular Air", H438 = "Express Air"), NOT(C438 &gt; 0)), "High Profit Non-Standard Shipping", "Other")</f>
        <v>High Profit Non-Standard Shipping</v>
      </c>
      <c r="AD438">
        <f>RANK(X438,$X$2:$X$1954,0)</f>
        <v>337</v>
      </c>
    </row>
    <row r="439" spans="1:30" ht="12.75" customHeight="1" x14ac:dyDescent="0.3">
      <c r="A439" s="3">
        <v>18735</v>
      </c>
      <c r="B439" s="3" t="s">
        <v>46</v>
      </c>
      <c r="C439" s="7">
        <v>0.1</v>
      </c>
      <c r="D439" s="4">
        <v>31.78</v>
      </c>
      <c r="E439" s="4">
        <v>1.99</v>
      </c>
      <c r="F439" s="3">
        <v>767</v>
      </c>
      <c r="G439" s="3" t="s">
        <v>899</v>
      </c>
      <c r="H439" s="3" t="s">
        <v>48</v>
      </c>
      <c r="I439" s="3" t="s">
        <v>39</v>
      </c>
      <c r="J439" s="3" t="s">
        <v>76</v>
      </c>
      <c r="K439" s="3" t="s">
        <v>179</v>
      </c>
      <c r="L439" s="3" t="s">
        <v>50</v>
      </c>
      <c r="M439" s="3" t="s">
        <v>900</v>
      </c>
      <c r="N439" s="3">
        <v>0.42</v>
      </c>
      <c r="O439" s="3" t="s">
        <v>32</v>
      </c>
      <c r="P439" s="3" t="s">
        <v>60</v>
      </c>
      <c r="Q439" s="3" t="s">
        <v>177</v>
      </c>
      <c r="R439" s="3" t="s">
        <v>901</v>
      </c>
      <c r="S439" s="3">
        <v>61201</v>
      </c>
      <c r="T439" s="2">
        <v>42034</v>
      </c>
      <c r="U439" s="2">
        <v>42036</v>
      </c>
      <c r="V439" s="4">
        <v>232.28159999999997</v>
      </c>
      <c r="W439" s="3">
        <v>11</v>
      </c>
      <c r="X439" s="4">
        <v>336.64</v>
      </c>
      <c r="Y439" s="3">
        <v>86279</v>
      </c>
      <c r="Z439" s="3" t="str">
        <f>IF(V439&gt;E2395, "High","Low")</f>
        <v>High</v>
      </c>
      <c r="AA439" s="3" t="str">
        <f>IF(OR(C439 &gt; 0.2, N439 &lt; 0.25), "High Risk", "Low Risk")</f>
        <v>Low Risk</v>
      </c>
      <c r="AB439" s="3" t="str">
        <f>IF(NOT(C439 &gt; 0), "No Discount", "Discount Applied")</f>
        <v>Discount Applied</v>
      </c>
      <c r="AC439" s="3" t="str">
        <f>IF(AND(V439 &gt; 100, OR(H439 = "Regular Air", H439 = "Express Air"), NOT(C439 &gt; 0)), "High Profit Non-Standard Shipping", "Other")</f>
        <v>Other</v>
      </c>
      <c r="AD439">
        <f>RANK(X439,$X$2:$X$1954,0)</f>
        <v>785</v>
      </c>
    </row>
    <row r="440" spans="1:30" ht="12.75" customHeight="1" x14ac:dyDescent="0.3">
      <c r="A440" s="3">
        <v>18659</v>
      </c>
      <c r="B440" s="3" t="s">
        <v>46</v>
      </c>
      <c r="C440" s="7">
        <v>0.08</v>
      </c>
      <c r="D440" s="4">
        <v>30.73</v>
      </c>
      <c r="E440" s="4">
        <v>4</v>
      </c>
      <c r="F440" s="3">
        <v>770</v>
      </c>
      <c r="G440" s="3" t="s">
        <v>902</v>
      </c>
      <c r="H440" s="3" t="s">
        <v>48</v>
      </c>
      <c r="I440" s="3" t="s">
        <v>39</v>
      </c>
      <c r="J440" s="3" t="s">
        <v>76</v>
      </c>
      <c r="K440" s="3" t="s">
        <v>179</v>
      </c>
      <c r="L440" s="3" t="s">
        <v>58</v>
      </c>
      <c r="M440" s="3" t="s">
        <v>287</v>
      </c>
      <c r="N440" s="3">
        <v>0.75</v>
      </c>
      <c r="O440" s="3" t="s">
        <v>32</v>
      </c>
      <c r="P440" s="3" t="s">
        <v>33</v>
      </c>
      <c r="Q440" s="3" t="s">
        <v>101</v>
      </c>
      <c r="R440" s="3" t="s">
        <v>892</v>
      </c>
      <c r="S440" s="3">
        <v>97062</v>
      </c>
      <c r="T440" s="2">
        <v>42082</v>
      </c>
      <c r="U440" s="2">
        <v>42082</v>
      </c>
      <c r="V440" s="4">
        <v>-45.07</v>
      </c>
      <c r="W440" s="3">
        <v>14</v>
      </c>
      <c r="X440" s="4">
        <v>429.33</v>
      </c>
      <c r="Y440" s="3">
        <v>88667</v>
      </c>
      <c r="Z440" s="3" t="str">
        <f>IF(V440&gt;E2396, "High","Low")</f>
        <v>Low</v>
      </c>
      <c r="AA440" s="3" t="str">
        <f>IF(OR(C440 &gt; 0.2, N440 &lt; 0.25), "High Risk", "Low Risk")</f>
        <v>Low Risk</v>
      </c>
      <c r="AB440" s="3" t="str">
        <f>IF(NOT(C440 &gt; 0), "No Discount", "Discount Applied")</f>
        <v>Discount Applied</v>
      </c>
      <c r="AC440" s="3" t="str">
        <f>IF(AND(V440 &gt; 100, OR(H440 = "Regular Air", H440 = "Express Air"), NOT(C440 &gt; 0)), "High Profit Non-Standard Shipping", "Other")</f>
        <v>Other</v>
      </c>
      <c r="AD440">
        <f>RANK(X440,$X$2:$X$1954,0)</f>
        <v>695</v>
      </c>
    </row>
    <row r="441" spans="1:30" ht="12.75" customHeight="1" x14ac:dyDescent="0.3">
      <c r="A441" s="3">
        <v>18660</v>
      </c>
      <c r="B441" s="3" t="s">
        <v>46</v>
      </c>
      <c r="C441" s="7">
        <v>0.05</v>
      </c>
      <c r="D441" s="4">
        <v>14.56</v>
      </c>
      <c r="E441" s="4">
        <v>3.5</v>
      </c>
      <c r="F441" s="3">
        <v>771</v>
      </c>
      <c r="G441" s="3" t="s">
        <v>903</v>
      </c>
      <c r="H441" s="3" t="s">
        <v>48</v>
      </c>
      <c r="I441" s="3" t="s">
        <v>39</v>
      </c>
      <c r="J441" s="3" t="s">
        <v>28</v>
      </c>
      <c r="K441" s="3" t="s">
        <v>256</v>
      </c>
      <c r="L441" s="3" t="s">
        <v>58</v>
      </c>
      <c r="M441" s="3" t="s">
        <v>904</v>
      </c>
      <c r="N441" s="3">
        <v>0.57999999999999996</v>
      </c>
      <c r="O441" s="3" t="s">
        <v>32</v>
      </c>
      <c r="P441" s="3" t="s">
        <v>33</v>
      </c>
      <c r="Q441" s="3" t="s">
        <v>101</v>
      </c>
      <c r="R441" s="3" t="s">
        <v>905</v>
      </c>
      <c r="S441" s="3">
        <v>97068</v>
      </c>
      <c r="T441" s="2">
        <v>42082</v>
      </c>
      <c r="U441" s="2">
        <v>42084</v>
      </c>
      <c r="V441" s="4">
        <v>-8.5299999999999994</v>
      </c>
      <c r="W441" s="3">
        <v>3</v>
      </c>
      <c r="X441" s="4">
        <v>44.66</v>
      </c>
      <c r="Y441" s="3">
        <v>88667</v>
      </c>
      <c r="Z441" s="3" t="str">
        <f>IF(V441&gt;E2397, "High","Low")</f>
        <v>Low</v>
      </c>
      <c r="AA441" s="3" t="str">
        <f>IF(OR(C441 &gt; 0.2, N441 &lt; 0.25), "High Risk", "Low Risk")</f>
        <v>Low Risk</v>
      </c>
      <c r="AB441" s="3" t="str">
        <f>IF(NOT(C441 &gt; 0), "No Discount", "Discount Applied")</f>
        <v>Discount Applied</v>
      </c>
      <c r="AC441" s="3" t="str">
        <f>IF(AND(V441 &gt; 100, OR(H441 = "Regular Air", H441 = "Express Air"), NOT(C441 &gt; 0)), "High Profit Non-Standard Shipping", "Other")</f>
        <v>Other</v>
      </c>
      <c r="AD441">
        <f>RANK(X441,$X$2:$X$1954,0)</f>
        <v>1580</v>
      </c>
    </row>
    <row r="442" spans="1:30" ht="12.75" customHeight="1" x14ac:dyDescent="0.3">
      <c r="A442" s="3">
        <v>18661</v>
      </c>
      <c r="B442" s="3" t="s">
        <v>46</v>
      </c>
      <c r="C442" s="7">
        <v>0</v>
      </c>
      <c r="D442" s="4">
        <v>299.99</v>
      </c>
      <c r="E442" s="4">
        <v>11.64</v>
      </c>
      <c r="F442" s="3">
        <v>771</v>
      </c>
      <c r="G442" s="3" t="s">
        <v>903</v>
      </c>
      <c r="H442" s="3" t="s">
        <v>48</v>
      </c>
      <c r="I442" s="3" t="s">
        <v>39</v>
      </c>
      <c r="J442" s="3" t="s">
        <v>76</v>
      </c>
      <c r="K442" s="3" t="s">
        <v>586</v>
      </c>
      <c r="L442" s="3" t="s">
        <v>235</v>
      </c>
      <c r="M442" s="3" t="s">
        <v>906</v>
      </c>
      <c r="N442" s="3">
        <v>0.5</v>
      </c>
      <c r="O442" s="3" t="s">
        <v>32</v>
      </c>
      <c r="P442" s="3" t="s">
        <v>33</v>
      </c>
      <c r="Q442" s="3" t="s">
        <v>101</v>
      </c>
      <c r="R442" s="3" t="s">
        <v>905</v>
      </c>
      <c r="S442" s="3">
        <v>97068</v>
      </c>
      <c r="T442" s="2">
        <v>42082</v>
      </c>
      <c r="U442" s="2">
        <v>42084</v>
      </c>
      <c r="V442" s="4">
        <v>285.95</v>
      </c>
      <c r="W442" s="3">
        <v>5</v>
      </c>
      <c r="X442" s="4">
        <v>1619.95</v>
      </c>
      <c r="Y442" s="3">
        <v>88667</v>
      </c>
      <c r="Z442" s="3" t="str">
        <f>IF(V442&gt;E2398, "High","Low")</f>
        <v>High</v>
      </c>
      <c r="AA442" s="3" t="str">
        <f>IF(OR(C442 &gt; 0.2, N442 &lt; 0.25), "High Risk", "Low Risk")</f>
        <v>Low Risk</v>
      </c>
      <c r="AB442" s="3" t="str">
        <f>IF(NOT(C442 &gt; 0), "No Discount", "Discount Applied")</f>
        <v>No Discount</v>
      </c>
      <c r="AC442" s="3" t="str">
        <f>IF(AND(V442 &gt; 100, OR(H442 = "Regular Air", H442 = "Express Air"), NOT(C442 &gt; 0)), "High Profit Non-Standard Shipping", "Other")</f>
        <v>High Profit Non-Standard Shipping</v>
      </c>
      <c r="AD442">
        <f>RANK(X442,$X$2:$X$1954,0)</f>
        <v>296</v>
      </c>
    </row>
    <row r="443" spans="1:30" ht="12.75" customHeight="1" x14ac:dyDescent="0.3">
      <c r="A443" s="3">
        <v>22875</v>
      </c>
      <c r="B443" s="3" t="s">
        <v>46</v>
      </c>
      <c r="C443" s="7">
        <v>0.08</v>
      </c>
      <c r="D443" s="4">
        <v>7.77</v>
      </c>
      <c r="E443" s="4">
        <v>9.23</v>
      </c>
      <c r="F443" s="3">
        <v>772</v>
      </c>
      <c r="G443" s="3" t="s">
        <v>907</v>
      </c>
      <c r="H443" s="3" t="s">
        <v>48</v>
      </c>
      <c r="I443" s="3" t="s">
        <v>39</v>
      </c>
      <c r="J443" s="3" t="s">
        <v>28</v>
      </c>
      <c r="K443" s="3" t="s">
        <v>256</v>
      </c>
      <c r="L443" s="3" t="s">
        <v>58</v>
      </c>
      <c r="M443" s="3" t="s">
        <v>441</v>
      </c>
      <c r="N443" s="3">
        <v>0.57999999999999996</v>
      </c>
      <c r="O443" s="3" t="s">
        <v>32</v>
      </c>
      <c r="P443" s="3" t="s">
        <v>52</v>
      </c>
      <c r="Q443" s="3" t="s">
        <v>233</v>
      </c>
      <c r="R443" s="3" t="s">
        <v>908</v>
      </c>
      <c r="S443" s="3">
        <v>18103</v>
      </c>
      <c r="T443" s="2">
        <v>42018</v>
      </c>
      <c r="U443" s="2">
        <v>42020</v>
      </c>
      <c r="V443" s="4">
        <v>-209.25</v>
      </c>
      <c r="W443" s="3">
        <v>7</v>
      </c>
      <c r="X443" s="4">
        <v>56.44</v>
      </c>
      <c r="Y443" s="3">
        <v>88666</v>
      </c>
      <c r="Z443" s="3" t="str">
        <f>IF(V443&gt;E2399, "High","Low")</f>
        <v>Low</v>
      </c>
      <c r="AA443" s="3" t="str">
        <f>IF(OR(C443 &gt; 0.2, N443 &lt; 0.25), "High Risk", "Low Risk")</f>
        <v>Low Risk</v>
      </c>
      <c r="AB443" s="3" t="str">
        <f>IF(NOT(C443 &gt; 0), "No Discount", "Discount Applied")</f>
        <v>Discount Applied</v>
      </c>
      <c r="AC443" s="3" t="str">
        <f>IF(AND(V443 &gt; 100, OR(H443 = "Regular Air", H443 = "Express Air"), NOT(C443 &gt; 0)), "High Profit Non-Standard Shipping", "Other")</f>
        <v>Other</v>
      </c>
      <c r="AD443">
        <f>RANK(X443,$X$2:$X$1954,0)</f>
        <v>1485</v>
      </c>
    </row>
    <row r="444" spans="1:30" ht="12.75" customHeight="1" x14ac:dyDescent="0.3">
      <c r="A444" s="3">
        <v>22877</v>
      </c>
      <c r="B444" s="3" t="s">
        <v>46</v>
      </c>
      <c r="C444" s="7">
        <v>0.1</v>
      </c>
      <c r="D444" s="4">
        <v>18.97</v>
      </c>
      <c r="E444" s="4">
        <v>9.5399999999999991</v>
      </c>
      <c r="F444" s="3">
        <v>772</v>
      </c>
      <c r="G444" s="3" t="s">
        <v>907</v>
      </c>
      <c r="H444" s="3" t="s">
        <v>26</v>
      </c>
      <c r="I444" s="3" t="s">
        <v>39</v>
      </c>
      <c r="J444" s="3" t="s">
        <v>28</v>
      </c>
      <c r="K444" s="3" t="s">
        <v>92</v>
      </c>
      <c r="L444" s="3" t="s">
        <v>58</v>
      </c>
      <c r="M444" s="3" t="s">
        <v>222</v>
      </c>
      <c r="N444" s="3">
        <v>0.37</v>
      </c>
      <c r="O444" s="3" t="s">
        <v>32</v>
      </c>
      <c r="P444" s="3" t="s">
        <v>52</v>
      </c>
      <c r="Q444" s="3" t="s">
        <v>233</v>
      </c>
      <c r="R444" s="3" t="s">
        <v>908</v>
      </c>
      <c r="S444" s="3">
        <v>18103</v>
      </c>
      <c r="T444" s="2">
        <v>42018</v>
      </c>
      <c r="U444" s="2">
        <v>42020</v>
      </c>
      <c r="V444" s="4">
        <v>-9.1635999999999989</v>
      </c>
      <c r="W444" s="3">
        <v>3</v>
      </c>
      <c r="X444" s="4">
        <v>56.73</v>
      </c>
      <c r="Y444" s="3">
        <v>88666</v>
      </c>
      <c r="Z444" s="3" t="str">
        <f>IF(V444&gt;E2400, "High","Low")</f>
        <v>Low</v>
      </c>
      <c r="AA444" s="3" t="str">
        <f>IF(OR(C444 &gt; 0.2, N444 &lt; 0.25), "High Risk", "Low Risk")</f>
        <v>Low Risk</v>
      </c>
      <c r="AB444" s="3" t="str">
        <f>IF(NOT(C444 &gt; 0), "No Discount", "Discount Applied")</f>
        <v>Discount Applied</v>
      </c>
      <c r="AC444" s="3" t="str">
        <f>IF(AND(V444 &gt; 100, OR(H444 = "Regular Air", H444 = "Express Air"), NOT(C444 &gt; 0)), "High Profit Non-Standard Shipping", "Other")</f>
        <v>Other</v>
      </c>
      <c r="AD444">
        <f>RANK(X444,$X$2:$X$1954,0)</f>
        <v>1482</v>
      </c>
    </row>
    <row r="445" spans="1:30" ht="12.75" customHeight="1" x14ac:dyDescent="0.3">
      <c r="A445" s="3">
        <v>20967</v>
      </c>
      <c r="B445" s="3" t="s">
        <v>105</v>
      </c>
      <c r="C445" s="7">
        <v>0.02</v>
      </c>
      <c r="D445" s="4">
        <v>4.0599999999999996</v>
      </c>
      <c r="E445" s="4">
        <v>6.89</v>
      </c>
      <c r="F445" s="3">
        <v>772</v>
      </c>
      <c r="G445" s="3" t="s">
        <v>907</v>
      </c>
      <c r="H445" s="3" t="s">
        <v>26</v>
      </c>
      <c r="I445" s="3" t="s">
        <v>39</v>
      </c>
      <c r="J445" s="3" t="s">
        <v>28</v>
      </c>
      <c r="K445" s="3" t="s">
        <v>256</v>
      </c>
      <c r="L445" s="3" t="s">
        <v>58</v>
      </c>
      <c r="M445" s="3" t="s">
        <v>909</v>
      </c>
      <c r="N445" s="3">
        <v>0.6</v>
      </c>
      <c r="O445" s="3" t="s">
        <v>32</v>
      </c>
      <c r="P445" s="3" t="s">
        <v>52</v>
      </c>
      <c r="Q445" s="3" t="s">
        <v>233</v>
      </c>
      <c r="R445" s="3" t="s">
        <v>908</v>
      </c>
      <c r="S445" s="3">
        <v>18103</v>
      </c>
      <c r="T445" s="2">
        <v>42141</v>
      </c>
      <c r="U445" s="2">
        <v>42145</v>
      </c>
      <c r="V445" s="4">
        <v>12.706000000000017</v>
      </c>
      <c r="W445" s="3">
        <v>12</v>
      </c>
      <c r="X445" s="4">
        <v>64.41</v>
      </c>
      <c r="Y445" s="3">
        <v>88668</v>
      </c>
      <c r="Z445" s="3" t="str">
        <f>IF(V445&gt;E2401, "High","Low")</f>
        <v>High</v>
      </c>
      <c r="AA445" s="3" t="str">
        <f>IF(OR(C445 &gt; 0.2, N445 &lt; 0.25), "High Risk", "Low Risk")</f>
        <v>Low Risk</v>
      </c>
      <c r="AB445" s="3" t="str">
        <f>IF(NOT(C445 &gt; 0), "No Discount", "Discount Applied")</f>
        <v>Discount Applied</v>
      </c>
      <c r="AC445" s="3" t="str">
        <f>IF(AND(V445 &gt; 100, OR(H445 = "Regular Air", H445 = "Express Air"), NOT(C445 &gt; 0)), "High Profit Non-Standard Shipping", "Other")</f>
        <v>Other</v>
      </c>
      <c r="AD445">
        <f>RANK(X445,$X$2:$X$1954,0)</f>
        <v>1433</v>
      </c>
    </row>
    <row r="446" spans="1:30" ht="12.75" customHeight="1" x14ac:dyDescent="0.3">
      <c r="A446" s="3">
        <v>20968</v>
      </c>
      <c r="B446" s="3" t="s">
        <v>105</v>
      </c>
      <c r="C446" s="7">
        <v>7.0000000000000007E-2</v>
      </c>
      <c r="D446" s="4">
        <v>9.49</v>
      </c>
      <c r="E446" s="4">
        <v>5.76</v>
      </c>
      <c r="F446" s="3">
        <v>772</v>
      </c>
      <c r="G446" s="3" t="s">
        <v>907</v>
      </c>
      <c r="H446" s="3" t="s">
        <v>48</v>
      </c>
      <c r="I446" s="3" t="s">
        <v>39</v>
      </c>
      <c r="J446" s="3" t="s">
        <v>76</v>
      </c>
      <c r="K446" s="3" t="s">
        <v>84</v>
      </c>
      <c r="L446" s="3" t="s">
        <v>85</v>
      </c>
      <c r="M446" s="3" t="s">
        <v>910</v>
      </c>
      <c r="N446" s="3">
        <v>0.39</v>
      </c>
      <c r="O446" s="3" t="s">
        <v>32</v>
      </c>
      <c r="P446" s="3" t="s">
        <v>52</v>
      </c>
      <c r="Q446" s="3" t="s">
        <v>233</v>
      </c>
      <c r="R446" s="3" t="s">
        <v>908</v>
      </c>
      <c r="S446" s="3">
        <v>18103</v>
      </c>
      <c r="T446" s="2">
        <v>42141</v>
      </c>
      <c r="U446" s="2">
        <v>42145</v>
      </c>
      <c r="V446" s="4">
        <v>7.7151600000000045</v>
      </c>
      <c r="W446" s="3">
        <v>37</v>
      </c>
      <c r="X446" s="4">
        <v>344.57</v>
      </c>
      <c r="Y446" s="3">
        <v>88668</v>
      </c>
      <c r="Z446" s="3" t="str">
        <f>IF(V446&gt;E2402, "High","Low")</f>
        <v>High</v>
      </c>
      <c r="AA446" s="3" t="str">
        <f>IF(OR(C446 &gt; 0.2, N446 &lt; 0.25), "High Risk", "Low Risk")</f>
        <v>Low Risk</v>
      </c>
      <c r="AB446" s="3" t="str">
        <f>IF(NOT(C446 &gt; 0), "No Discount", "Discount Applied")</f>
        <v>Discount Applied</v>
      </c>
      <c r="AC446" s="3" t="str">
        <f>IF(AND(V446 &gt; 100, OR(H446 = "Regular Air", H446 = "Express Air"), NOT(C446 &gt; 0)), "High Profit Non-Standard Shipping", "Other")</f>
        <v>Other</v>
      </c>
      <c r="AD446">
        <f>RANK(X446,$X$2:$X$1954,0)</f>
        <v>777</v>
      </c>
    </row>
    <row r="447" spans="1:30" ht="12.75" customHeight="1" x14ac:dyDescent="0.3">
      <c r="A447" s="3">
        <v>20434</v>
      </c>
      <c r="B447" s="3" t="s">
        <v>24</v>
      </c>
      <c r="C447" s="7">
        <v>0.04</v>
      </c>
      <c r="D447" s="4">
        <v>34.76</v>
      </c>
      <c r="E447" s="4">
        <v>5.49</v>
      </c>
      <c r="F447" s="3">
        <v>782</v>
      </c>
      <c r="G447" s="3" t="s">
        <v>911</v>
      </c>
      <c r="H447" s="3" t="s">
        <v>48</v>
      </c>
      <c r="I447" s="3" t="s">
        <v>39</v>
      </c>
      <c r="J447" s="3" t="s">
        <v>28</v>
      </c>
      <c r="K447" s="3" t="s">
        <v>140</v>
      </c>
      <c r="L447" s="3" t="s">
        <v>58</v>
      </c>
      <c r="M447" s="3" t="s">
        <v>912</v>
      </c>
      <c r="N447" s="3">
        <v>0.6</v>
      </c>
      <c r="O447" s="3" t="s">
        <v>32</v>
      </c>
      <c r="P447" s="3" t="s">
        <v>33</v>
      </c>
      <c r="Q447" s="3" t="s">
        <v>44</v>
      </c>
      <c r="R447" s="3" t="s">
        <v>913</v>
      </c>
      <c r="S447" s="3">
        <v>90604</v>
      </c>
      <c r="T447" s="2">
        <v>42123</v>
      </c>
      <c r="U447" s="2">
        <v>42124</v>
      </c>
      <c r="V447" s="4">
        <v>192.51689999999999</v>
      </c>
      <c r="W447" s="3">
        <v>8</v>
      </c>
      <c r="X447" s="4">
        <v>279.01</v>
      </c>
      <c r="Y447" s="3">
        <v>90962</v>
      </c>
      <c r="Z447" s="3" t="str">
        <f>IF(V447&gt;E2403, "High","Low")</f>
        <v>High</v>
      </c>
      <c r="AA447" s="3" t="str">
        <f>IF(OR(C447 &gt; 0.2, N447 &lt; 0.25), "High Risk", "Low Risk")</f>
        <v>Low Risk</v>
      </c>
      <c r="AB447" s="3" t="str">
        <f>IF(NOT(C447 &gt; 0), "No Discount", "Discount Applied")</f>
        <v>Discount Applied</v>
      </c>
      <c r="AC447" s="3" t="str">
        <f>IF(AND(V447 &gt; 100, OR(H447 = "Regular Air", H447 = "Express Air"), NOT(C447 &gt; 0)), "High Profit Non-Standard Shipping", "Other")</f>
        <v>Other</v>
      </c>
      <c r="AD447">
        <f>RANK(X447,$X$2:$X$1954,0)</f>
        <v>852</v>
      </c>
    </row>
    <row r="448" spans="1:30" ht="12.75" customHeight="1" x14ac:dyDescent="0.3">
      <c r="A448" s="3">
        <v>24773</v>
      </c>
      <c r="B448" s="3" t="s">
        <v>105</v>
      </c>
      <c r="C448" s="7">
        <v>0.02</v>
      </c>
      <c r="D448" s="4">
        <v>100.98</v>
      </c>
      <c r="E448" s="4">
        <v>35.840000000000003</v>
      </c>
      <c r="F448" s="3">
        <v>783</v>
      </c>
      <c r="G448" s="3" t="s">
        <v>914</v>
      </c>
      <c r="H448" s="3" t="s">
        <v>38</v>
      </c>
      <c r="I448" s="3" t="s">
        <v>39</v>
      </c>
      <c r="J448" s="3" t="s">
        <v>40</v>
      </c>
      <c r="K448" s="3" t="s">
        <v>190</v>
      </c>
      <c r="L448" s="3" t="s">
        <v>120</v>
      </c>
      <c r="M448" s="3" t="s">
        <v>259</v>
      </c>
      <c r="N448" s="3">
        <v>0.62</v>
      </c>
      <c r="O448" s="3" t="s">
        <v>32</v>
      </c>
      <c r="P448" s="3" t="s">
        <v>52</v>
      </c>
      <c r="Q448" s="3" t="s">
        <v>227</v>
      </c>
      <c r="R448" s="3" t="s">
        <v>915</v>
      </c>
      <c r="S448" s="3">
        <v>6010</v>
      </c>
      <c r="T448" s="2">
        <v>42010</v>
      </c>
      <c r="U448" s="2">
        <v>42010</v>
      </c>
      <c r="V448" s="4">
        <v>-134.91200000000001</v>
      </c>
      <c r="W448" s="3">
        <v>6</v>
      </c>
      <c r="X448" s="4">
        <v>614.99</v>
      </c>
      <c r="Y448" s="3">
        <v>90961</v>
      </c>
      <c r="Z448" s="3" t="str">
        <f>IF(V448&gt;E2404, "High","Low")</f>
        <v>Low</v>
      </c>
      <c r="AA448" s="3" t="str">
        <f>IF(OR(C448 &gt; 0.2, N448 &lt; 0.25), "High Risk", "Low Risk")</f>
        <v>Low Risk</v>
      </c>
      <c r="AB448" s="3" t="str">
        <f>IF(NOT(C448 &gt; 0), "No Discount", "Discount Applied")</f>
        <v>Discount Applied</v>
      </c>
      <c r="AC448" s="3" t="str">
        <f>IF(AND(V448 &gt; 100, OR(H448 = "Regular Air", H448 = "Express Air"), NOT(C448 &gt; 0)), "High Profit Non-Standard Shipping", "Other")</f>
        <v>Other</v>
      </c>
      <c r="AD448">
        <f>RANK(X448,$X$2:$X$1954,0)</f>
        <v>577</v>
      </c>
    </row>
    <row r="449" spans="1:30" ht="12.75" customHeight="1" x14ac:dyDescent="0.3">
      <c r="A449" s="3">
        <v>22969</v>
      </c>
      <c r="B449" s="3" t="s">
        <v>55</v>
      </c>
      <c r="C449" s="7">
        <v>0</v>
      </c>
      <c r="D449" s="4">
        <v>8.34</v>
      </c>
      <c r="E449" s="4">
        <v>4.82</v>
      </c>
      <c r="F449" s="3">
        <v>786</v>
      </c>
      <c r="G449" s="3" t="s">
        <v>916</v>
      </c>
      <c r="H449" s="3" t="s">
        <v>48</v>
      </c>
      <c r="I449" s="3" t="s">
        <v>39</v>
      </c>
      <c r="J449" s="3" t="s">
        <v>28</v>
      </c>
      <c r="K449" s="3" t="s">
        <v>92</v>
      </c>
      <c r="L449" s="3" t="s">
        <v>58</v>
      </c>
      <c r="M449" s="3" t="s">
        <v>917</v>
      </c>
      <c r="N449" s="3">
        <v>0.4</v>
      </c>
      <c r="O449" s="3" t="s">
        <v>32</v>
      </c>
      <c r="P449" s="3" t="s">
        <v>33</v>
      </c>
      <c r="Q449" s="3" t="s">
        <v>44</v>
      </c>
      <c r="R449" s="3" t="s">
        <v>918</v>
      </c>
      <c r="S449" s="3">
        <v>92691</v>
      </c>
      <c r="T449" s="2">
        <v>42100</v>
      </c>
      <c r="U449" s="2">
        <v>42101</v>
      </c>
      <c r="V449" s="4">
        <v>-5.05</v>
      </c>
      <c r="W449" s="3">
        <v>9</v>
      </c>
      <c r="X449" s="4">
        <v>76.23</v>
      </c>
      <c r="Y449" s="3">
        <v>91513</v>
      </c>
      <c r="Z449" s="3" t="str">
        <f>IF(V449&gt;E2405, "High","Low")</f>
        <v>Low</v>
      </c>
      <c r="AA449" s="3" t="str">
        <f>IF(OR(C449 &gt; 0.2, N449 &lt; 0.25), "High Risk", "Low Risk")</f>
        <v>Low Risk</v>
      </c>
      <c r="AB449" s="3" t="str">
        <f>IF(NOT(C449 &gt; 0), "No Discount", "Discount Applied")</f>
        <v>No Discount</v>
      </c>
      <c r="AC449" s="3" t="str">
        <f>IF(AND(V449 &gt; 100, OR(H449 = "Regular Air", H449 = "Express Air"), NOT(C449 &gt; 0)), "High Profit Non-Standard Shipping", "Other")</f>
        <v>Other</v>
      </c>
      <c r="AD449">
        <f>RANK(X449,$X$2:$X$1954,0)</f>
        <v>1359</v>
      </c>
    </row>
    <row r="450" spans="1:30" ht="12.75" customHeight="1" x14ac:dyDescent="0.3">
      <c r="A450" s="3">
        <v>24629</v>
      </c>
      <c r="B450" s="3" t="s">
        <v>36</v>
      </c>
      <c r="C450" s="7">
        <v>0.09</v>
      </c>
      <c r="D450" s="4">
        <v>6.48</v>
      </c>
      <c r="E450" s="4">
        <v>9.68</v>
      </c>
      <c r="F450" s="3">
        <v>792</v>
      </c>
      <c r="G450" s="3" t="s">
        <v>919</v>
      </c>
      <c r="H450" s="3" t="s">
        <v>48</v>
      </c>
      <c r="I450" s="3" t="s">
        <v>39</v>
      </c>
      <c r="J450" s="3" t="s">
        <v>28</v>
      </c>
      <c r="K450" s="3" t="s">
        <v>92</v>
      </c>
      <c r="L450" s="3" t="s">
        <v>58</v>
      </c>
      <c r="M450" s="3" t="s">
        <v>920</v>
      </c>
      <c r="N450" s="3">
        <v>0.36</v>
      </c>
      <c r="O450" s="3" t="s">
        <v>32</v>
      </c>
      <c r="P450" s="3" t="s">
        <v>60</v>
      </c>
      <c r="Q450" s="3" t="s">
        <v>303</v>
      </c>
      <c r="R450" s="3" t="s">
        <v>921</v>
      </c>
      <c r="S450" s="3">
        <v>73064</v>
      </c>
      <c r="T450" s="2">
        <v>42176</v>
      </c>
      <c r="U450" s="2">
        <v>42177</v>
      </c>
      <c r="V450" s="4">
        <v>-204.16</v>
      </c>
      <c r="W450" s="3">
        <v>16</v>
      </c>
      <c r="X450" s="4">
        <v>99.92</v>
      </c>
      <c r="Y450" s="3">
        <v>88753</v>
      </c>
      <c r="Z450" s="3" t="str">
        <f>IF(V450&gt;E2406, "High","Low")</f>
        <v>Low</v>
      </c>
      <c r="AA450" s="3" t="str">
        <f>IF(OR(C450 &gt; 0.2, N450 &lt; 0.25), "High Risk", "Low Risk")</f>
        <v>Low Risk</v>
      </c>
      <c r="AB450" s="3" t="str">
        <f>IF(NOT(C450 &gt; 0), "No Discount", "Discount Applied")</f>
        <v>Discount Applied</v>
      </c>
      <c r="AC450" s="3" t="str">
        <f>IF(AND(V450 &gt; 100, OR(H450 = "Regular Air", H450 = "Express Air"), NOT(C450 &gt; 0)), "High Profit Non-Standard Shipping", "Other")</f>
        <v>Other</v>
      </c>
      <c r="AD450">
        <f>RANK(X450,$X$2:$X$1954,0)</f>
        <v>1239</v>
      </c>
    </row>
    <row r="451" spans="1:30" ht="12.75" customHeight="1" x14ac:dyDescent="0.3">
      <c r="A451" s="3">
        <v>18347</v>
      </c>
      <c r="B451" s="3" t="s">
        <v>36</v>
      </c>
      <c r="C451" s="7">
        <v>0.06</v>
      </c>
      <c r="D451" s="4">
        <v>8.6</v>
      </c>
      <c r="E451" s="4">
        <v>6.19</v>
      </c>
      <c r="F451" s="3">
        <v>796</v>
      </c>
      <c r="G451" s="3" t="s">
        <v>922</v>
      </c>
      <c r="H451" s="3" t="s">
        <v>48</v>
      </c>
      <c r="I451" s="3" t="s">
        <v>39</v>
      </c>
      <c r="J451" s="3" t="s">
        <v>28</v>
      </c>
      <c r="K451" s="3" t="s">
        <v>108</v>
      </c>
      <c r="L451" s="3" t="s">
        <v>58</v>
      </c>
      <c r="M451" s="3" t="s">
        <v>923</v>
      </c>
      <c r="N451" s="3">
        <v>0.38</v>
      </c>
      <c r="O451" s="3" t="s">
        <v>32</v>
      </c>
      <c r="P451" s="3" t="s">
        <v>60</v>
      </c>
      <c r="Q451" s="3" t="s">
        <v>495</v>
      </c>
      <c r="R451" s="3" t="s">
        <v>807</v>
      </c>
      <c r="S451" s="3">
        <v>68046</v>
      </c>
      <c r="T451" s="2">
        <v>42074</v>
      </c>
      <c r="U451" s="2">
        <v>42075</v>
      </c>
      <c r="V451" s="4">
        <v>-46.115000000000002</v>
      </c>
      <c r="W451" s="3">
        <v>9</v>
      </c>
      <c r="X451" s="4">
        <v>79.400000000000006</v>
      </c>
      <c r="Y451" s="3">
        <v>86867</v>
      </c>
      <c r="Z451" s="3" t="str">
        <f>IF(V451&gt;E2407, "High","Low")</f>
        <v>Low</v>
      </c>
      <c r="AA451" s="3" t="str">
        <f>IF(OR(C451 &gt; 0.2, N451 &lt; 0.25), "High Risk", "Low Risk")</f>
        <v>Low Risk</v>
      </c>
      <c r="AB451" s="3" t="str">
        <f>IF(NOT(C451 &gt; 0), "No Discount", "Discount Applied")</f>
        <v>Discount Applied</v>
      </c>
      <c r="AC451" s="3" t="str">
        <f>IF(AND(V451 &gt; 100, OR(H451 = "Regular Air", H451 = "Express Air"), NOT(C451 &gt; 0)), "High Profit Non-Standard Shipping", "Other")</f>
        <v>Other</v>
      </c>
      <c r="AD451">
        <f>RANK(X451,$X$2:$X$1954,0)</f>
        <v>1342</v>
      </c>
    </row>
    <row r="452" spans="1:30" ht="12.75" customHeight="1" x14ac:dyDescent="0.3">
      <c r="A452" s="3">
        <v>18184</v>
      </c>
      <c r="B452" s="3" t="s">
        <v>36</v>
      </c>
      <c r="C452" s="7">
        <v>0.1</v>
      </c>
      <c r="D452" s="4">
        <v>14.42</v>
      </c>
      <c r="E452" s="4">
        <v>6.75</v>
      </c>
      <c r="F452" s="3">
        <v>796</v>
      </c>
      <c r="G452" s="3" t="s">
        <v>922</v>
      </c>
      <c r="H452" s="3" t="s">
        <v>48</v>
      </c>
      <c r="I452" s="3" t="s">
        <v>39</v>
      </c>
      <c r="J452" s="3" t="s">
        <v>28</v>
      </c>
      <c r="K452" s="3" t="s">
        <v>256</v>
      </c>
      <c r="L452" s="3" t="s">
        <v>85</v>
      </c>
      <c r="M452" s="3" t="s">
        <v>570</v>
      </c>
      <c r="N452" s="3">
        <v>0.52</v>
      </c>
      <c r="O452" s="3" t="s">
        <v>32</v>
      </c>
      <c r="P452" s="3" t="s">
        <v>60</v>
      </c>
      <c r="Q452" s="3" t="s">
        <v>495</v>
      </c>
      <c r="R452" s="3" t="s">
        <v>807</v>
      </c>
      <c r="S452" s="3">
        <v>68046</v>
      </c>
      <c r="T452" s="2">
        <v>42174</v>
      </c>
      <c r="U452" s="2">
        <v>42177</v>
      </c>
      <c r="V452" s="4">
        <v>-20.103999999999999</v>
      </c>
      <c r="W452" s="3">
        <v>1</v>
      </c>
      <c r="X452" s="4">
        <v>15.49</v>
      </c>
      <c r="Y452" s="3">
        <v>86869</v>
      </c>
      <c r="Z452" s="3" t="str">
        <f>IF(V452&gt;E2408, "High","Low")</f>
        <v>Low</v>
      </c>
      <c r="AA452" s="3" t="str">
        <f>IF(OR(C452 &gt; 0.2, N452 &lt; 0.25), "High Risk", "Low Risk")</f>
        <v>Low Risk</v>
      </c>
      <c r="AB452" s="3" t="str">
        <f>IF(NOT(C452 &gt; 0), "No Discount", "Discount Applied")</f>
        <v>Discount Applied</v>
      </c>
      <c r="AC452" s="3" t="str">
        <f>IF(AND(V452 &gt; 100, OR(H452 = "Regular Air", H452 = "Express Air"), NOT(C452 &gt; 0)), "High Profit Non-Standard Shipping", "Other")</f>
        <v>Other</v>
      </c>
      <c r="AD452">
        <f>RANK(X452,$X$2:$X$1954,0)</f>
        <v>1862</v>
      </c>
    </row>
    <row r="453" spans="1:30" ht="12.75" customHeight="1" x14ac:dyDescent="0.3">
      <c r="A453" s="3">
        <v>19011</v>
      </c>
      <c r="B453" s="3" t="s">
        <v>36</v>
      </c>
      <c r="C453" s="7">
        <v>0.04</v>
      </c>
      <c r="D453" s="4">
        <v>9.11</v>
      </c>
      <c r="E453" s="4">
        <v>2.25</v>
      </c>
      <c r="F453" s="3">
        <v>797</v>
      </c>
      <c r="G453" s="3" t="s">
        <v>924</v>
      </c>
      <c r="H453" s="3" t="s">
        <v>48</v>
      </c>
      <c r="I453" s="3" t="s">
        <v>39</v>
      </c>
      <c r="J453" s="3" t="s">
        <v>28</v>
      </c>
      <c r="K453" s="3" t="s">
        <v>29</v>
      </c>
      <c r="L453" s="3" t="s">
        <v>30</v>
      </c>
      <c r="M453" s="3" t="s">
        <v>925</v>
      </c>
      <c r="N453" s="3">
        <v>0.52</v>
      </c>
      <c r="O453" s="3" t="s">
        <v>32</v>
      </c>
      <c r="P453" s="3" t="s">
        <v>33</v>
      </c>
      <c r="Q453" s="3" t="s">
        <v>211</v>
      </c>
      <c r="R453" s="3" t="s">
        <v>926</v>
      </c>
      <c r="S453" s="3">
        <v>84067</v>
      </c>
      <c r="T453" s="2">
        <v>42156</v>
      </c>
      <c r="U453" s="2">
        <v>42159</v>
      </c>
      <c r="V453" s="4">
        <v>-3.496</v>
      </c>
      <c r="W453" s="3">
        <v>2</v>
      </c>
      <c r="X453" s="4">
        <v>18.59</v>
      </c>
      <c r="Y453" s="3">
        <v>86868</v>
      </c>
      <c r="Z453" s="3" t="str">
        <f>IF(V453&gt;E2409, "High","Low")</f>
        <v>Low</v>
      </c>
      <c r="AA453" s="3" t="str">
        <f>IF(OR(C453 &gt; 0.2, N453 &lt; 0.25), "High Risk", "Low Risk")</f>
        <v>Low Risk</v>
      </c>
      <c r="AB453" s="3" t="str">
        <f>IF(NOT(C453 &gt; 0), "No Discount", "Discount Applied")</f>
        <v>Discount Applied</v>
      </c>
      <c r="AC453" s="3" t="str">
        <f>IF(AND(V453 &gt; 100, OR(H453 = "Regular Air", H453 = "Express Air"), NOT(C453 &gt; 0)), "High Profit Non-Standard Shipping", "Other")</f>
        <v>Other</v>
      </c>
      <c r="AD453">
        <f>RANK(X453,$X$2:$X$1954,0)</f>
        <v>1834</v>
      </c>
    </row>
    <row r="454" spans="1:30" ht="12.75" customHeight="1" x14ac:dyDescent="0.3">
      <c r="A454" s="3">
        <v>19012</v>
      </c>
      <c r="B454" s="3" t="s">
        <v>36</v>
      </c>
      <c r="C454" s="7">
        <v>7.0000000000000007E-2</v>
      </c>
      <c r="D454" s="4">
        <v>64.650000000000006</v>
      </c>
      <c r="E454" s="4">
        <v>35</v>
      </c>
      <c r="F454" s="3">
        <v>797</v>
      </c>
      <c r="G454" s="3" t="s">
        <v>924</v>
      </c>
      <c r="H454" s="3" t="s">
        <v>48</v>
      </c>
      <c r="I454" s="3" t="s">
        <v>39</v>
      </c>
      <c r="J454" s="3" t="s">
        <v>28</v>
      </c>
      <c r="K454" s="3" t="s">
        <v>140</v>
      </c>
      <c r="L454" s="3" t="s">
        <v>235</v>
      </c>
      <c r="M454" s="3" t="s">
        <v>927</v>
      </c>
      <c r="N454" s="3">
        <v>0.8</v>
      </c>
      <c r="O454" s="3" t="s">
        <v>32</v>
      </c>
      <c r="P454" s="3" t="s">
        <v>33</v>
      </c>
      <c r="Q454" s="3" t="s">
        <v>211</v>
      </c>
      <c r="R454" s="3" t="s">
        <v>926</v>
      </c>
      <c r="S454" s="3">
        <v>84067</v>
      </c>
      <c r="T454" s="2">
        <v>42156</v>
      </c>
      <c r="U454" s="2">
        <v>42158</v>
      </c>
      <c r="V454" s="4">
        <v>-717.072</v>
      </c>
      <c r="W454" s="3">
        <v>13</v>
      </c>
      <c r="X454" s="4">
        <v>834.08</v>
      </c>
      <c r="Y454" s="3">
        <v>86868</v>
      </c>
      <c r="Z454" s="3" t="str">
        <f>IF(V454&gt;E2410, "High","Low")</f>
        <v>Low</v>
      </c>
      <c r="AA454" s="3" t="str">
        <f>IF(OR(C454 &gt; 0.2, N454 &lt; 0.25), "High Risk", "Low Risk")</f>
        <v>Low Risk</v>
      </c>
      <c r="AB454" s="3" t="str">
        <f>IF(NOT(C454 &gt; 0), "No Discount", "Discount Applied")</f>
        <v>Discount Applied</v>
      </c>
      <c r="AC454" s="3" t="str">
        <f>IF(AND(V454 &gt; 100, OR(H454 = "Regular Air", H454 = "Express Air"), NOT(C454 &gt; 0)), "High Profit Non-Standard Shipping", "Other")</f>
        <v>Other</v>
      </c>
      <c r="AD454">
        <f>RANK(X454,$X$2:$X$1954,0)</f>
        <v>473</v>
      </c>
    </row>
    <row r="455" spans="1:30" ht="12.75" customHeight="1" x14ac:dyDescent="0.3">
      <c r="A455" s="3">
        <v>24851</v>
      </c>
      <c r="B455" s="3" t="s">
        <v>105</v>
      </c>
      <c r="C455" s="7">
        <v>0.09</v>
      </c>
      <c r="D455" s="4">
        <v>6.48</v>
      </c>
      <c r="E455" s="4">
        <v>6.86</v>
      </c>
      <c r="F455" s="3">
        <v>797</v>
      </c>
      <c r="G455" s="3" t="s">
        <v>924</v>
      </c>
      <c r="H455" s="3" t="s">
        <v>48</v>
      </c>
      <c r="I455" s="3" t="s">
        <v>39</v>
      </c>
      <c r="J455" s="3" t="s">
        <v>28</v>
      </c>
      <c r="K455" s="3" t="s">
        <v>92</v>
      </c>
      <c r="L455" s="3" t="s">
        <v>58</v>
      </c>
      <c r="M455" s="3" t="s">
        <v>928</v>
      </c>
      <c r="N455" s="3">
        <v>0.37</v>
      </c>
      <c r="O455" s="3" t="s">
        <v>32</v>
      </c>
      <c r="P455" s="3" t="s">
        <v>33</v>
      </c>
      <c r="Q455" s="3" t="s">
        <v>211</v>
      </c>
      <c r="R455" s="3" t="s">
        <v>926</v>
      </c>
      <c r="S455" s="3">
        <v>84067</v>
      </c>
      <c r="T455" s="2">
        <v>42069</v>
      </c>
      <c r="U455" s="2">
        <v>42071</v>
      </c>
      <c r="V455" s="4">
        <v>-62.23</v>
      </c>
      <c r="W455" s="3">
        <v>8</v>
      </c>
      <c r="X455" s="4">
        <v>50.88</v>
      </c>
      <c r="Y455" s="3">
        <v>86870</v>
      </c>
      <c r="Z455" s="3" t="str">
        <f>IF(V455&gt;E2411, "High","Low")</f>
        <v>Low</v>
      </c>
      <c r="AA455" s="3" t="str">
        <f>IF(OR(C455 &gt; 0.2, N455 &lt; 0.25), "High Risk", "Low Risk")</f>
        <v>Low Risk</v>
      </c>
      <c r="AB455" s="3" t="str">
        <f>IF(NOT(C455 &gt; 0), "No Discount", "Discount Applied")</f>
        <v>Discount Applied</v>
      </c>
      <c r="AC455" s="3" t="str">
        <f>IF(AND(V455 &gt; 100, OR(H455 = "Regular Air", H455 = "Express Air"), NOT(C455 &gt; 0)), "High Profit Non-Standard Shipping", "Other")</f>
        <v>Other</v>
      </c>
      <c r="AD455">
        <f>RANK(X455,$X$2:$X$1954,0)</f>
        <v>1531</v>
      </c>
    </row>
    <row r="456" spans="1:30" ht="12.75" customHeight="1" x14ac:dyDescent="0.3">
      <c r="A456" s="3">
        <v>20001</v>
      </c>
      <c r="B456" s="3" t="s">
        <v>36</v>
      </c>
      <c r="C456" s="7">
        <v>0.01</v>
      </c>
      <c r="D456" s="4">
        <v>150.97999999999999</v>
      </c>
      <c r="E456" s="4">
        <v>30</v>
      </c>
      <c r="F456" s="3">
        <v>799</v>
      </c>
      <c r="G456" s="3" t="s">
        <v>929</v>
      </c>
      <c r="H456" s="3" t="s">
        <v>38</v>
      </c>
      <c r="I456" s="3" t="s">
        <v>39</v>
      </c>
      <c r="J456" s="3" t="s">
        <v>40</v>
      </c>
      <c r="K456" s="3" t="s">
        <v>41</v>
      </c>
      <c r="L456" s="3" t="s">
        <v>42</v>
      </c>
      <c r="M456" s="3" t="s">
        <v>930</v>
      </c>
      <c r="N456" s="3">
        <v>0.74</v>
      </c>
      <c r="O456" s="3" t="s">
        <v>32</v>
      </c>
      <c r="P456" s="3" t="s">
        <v>135</v>
      </c>
      <c r="Q456" s="3" t="s">
        <v>931</v>
      </c>
      <c r="R456" s="3" t="s">
        <v>932</v>
      </c>
      <c r="S456" s="3">
        <v>29915</v>
      </c>
      <c r="T456" s="2">
        <v>42010</v>
      </c>
      <c r="U456" s="2">
        <v>42012</v>
      </c>
      <c r="V456" s="4">
        <v>131.38200000000001</v>
      </c>
      <c r="W456" s="3">
        <v>6</v>
      </c>
      <c r="X456" s="4">
        <v>958.46</v>
      </c>
      <c r="Y456" s="3">
        <v>89909</v>
      </c>
      <c r="Z456" s="3" t="str">
        <f>IF(V456&gt;E2412, "High","Low")</f>
        <v>High</v>
      </c>
      <c r="AA456" s="3" t="str">
        <f>IF(OR(C456 &gt; 0.2, N456 &lt; 0.25), "High Risk", "Low Risk")</f>
        <v>Low Risk</v>
      </c>
      <c r="AB456" s="3" t="str">
        <f>IF(NOT(C456 &gt; 0), "No Discount", "Discount Applied")</f>
        <v>Discount Applied</v>
      </c>
      <c r="AC456" s="3" t="str">
        <f>IF(AND(V456 &gt; 100, OR(H456 = "Regular Air", H456 = "Express Air"), NOT(C456 &gt; 0)), "High Profit Non-Standard Shipping", "Other")</f>
        <v>Other</v>
      </c>
      <c r="AD456">
        <f>RANK(X456,$X$2:$X$1954,0)</f>
        <v>429</v>
      </c>
    </row>
    <row r="457" spans="1:30" ht="12.75" customHeight="1" x14ac:dyDescent="0.3">
      <c r="A457" s="3">
        <v>20002</v>
      </c>
      <c r="B457" s="3" t="s">
        <v>36</v>
      </c>
      <c r="C457" s="7">
        <v>0.01</v>
      </c>
      <c r="D457" s="4">
        <v>28.28</v>
      </c>
      <c r="E457" s="4">
        <v>13.99</v>
      </c>
      <c r="F457" s="3">
        <v>799</v>
      </c>
      <c r="G457" s="3" t="s">
        <v>929</v>
      </c>
      <c r="H457" s="3" t="s">
        <v>26</v>
      </c>
      <c r="I457" s="3" t="s">
        <v>39</v>
      </c>
      <c r="J457" s="3" t="s">
        <v>28</v>
      </c>
      <c r="K457" s="3" t="s">
        <v>140</v>
      </c>
      <c r="L457" s="3" t="s">
        <v>85</v>
      </c>
      <c r="M457" s="3" t="s">
        <v>933</v>
      </c>
      <c r="N457" s="3">
        <v>0.57999999999999996</v>
      </c>
      <c r="O457" s="3" t="s">
        <v>32</v>
      </c>
      <c r="P457" s="3" t="s">
        <v>135</v>
      </c>
      <c r="Q457" s="3" t="s">
        <v>931</v>
      </c>
      <c r="R457" s="3" t="s">
        <v>932</v>
      </c>
      <c r="S457" s="3">
        <v>29915</v>
      </c>
      <c r="T457" s="2">
        <v>42010</v>
      </c>
      <c r="U457" s="2">
        <v>42012</v>
      </c>
      <c r="V457" s="4">
        <v>-89.292000000000002</v>
      </c>
      <c r="W457" s="3">
        <v>12</v>
      </c>
      <c r="X457" s="4">
        <v>368.84</v>
      </c>
      <c r="Y457" s="3">
        <v>89909</v>
      </c>
      <c r="Z457" s="3" t="str">
        <f>IF(V457&gt;E2413, "High","Low")</f>
        <v>Low</v>
      </c>
      <c r="AA457" s="3" t="str">
        <f>IF(OR(C457 &gt; 0.2, N457 &lt; 0.25), "High Risk", "Low Risk")</f>
        <v>Low Risk</v>
      </c>
      <c r="AB457" s="3" t="str">
        <f>IF(NOT(C457 &gt; 0), "No Discount", "Discount Applied")</f>
        <v>Discount Applied</v>
      </c>
      <c r="AC457" s="3" t="str">
        <f>IF(AND(V457 &gt; 100, OR(H457 = "Regular Air", H457 = "Express Air"), NOT(C457 &gt; 0)), "High Profit Non-Standard Shipping", "Other")</f>
        <v>Other</v>
      </c>
      <c r="AD457">
        <f>RANK(X457,$X$2:$X$1954,0)</f>
        <v>750</v>
      </c>
    </row>
    <row r="458" spans="1:30" ht="12.75" customHeight="1" x14ac:dyDescent="0.3">
      <c r="A458" s="3">
        <v>20003</v>
      </c>
      <c r="B458" s="3" t="s">
        <v>36</v>
      </c>
      <c r="C458" s="7">
        <v>0.03</v>
      </c>
      <c r="D458" s="4">
        <v>35.99</v>
      </c>
      <c r="E458" s="4">
        <v>1.1000000000000001</v>
      </c>
      <c r="F458" s="3">
        <v>799</v>
      </c>
      <c r="G458" s="3" t="s">
        <v>929</v>
      </c>
      <c r="H458" s="3" t="s">
        <v>48</v>
      </c>
      <c r="I458" s="3" t="s">
        <v>39</v>
      </c>
      <c r="J458" s="3" t="s">
        <v>76</v>
      </c>
      <c r="K458" s="3" t="s">
        <v>77</v>
      </c>
      <c r="L458" s="3" t="s">
        <v>58</v>
      </c>
      <c r="M458" s="3" t="s">
        <v>934</v>
      </c>
      <c r="N458" s="3">
        <v>0.55000000000000004</v>
      </c>
      <c r="O458" s="3" t="s">
        <v>32</v>
      </c>
      <c r="P458" s="3" t="s">
        <v>135</v>
      </c>
      <c r="Q458" s="3" t="s">
        <v>931</v>
      </c>
      <c r="R458" s="3" t="s">
        <v>932</v>
      </c>
      <c r="S458" s="3">
        <v>29915</v>
      </c>
      <c r="T458" s="2">
        <v>42010</v>
      </c>
      <c r="U458" s="2">
        <v>42011</v>
      </c>
      <c r="V458" s="4">
        <v>-211.036</v>
      </c>
      <c r="W458" s="3">
        <v>1</v>
      </c>
      <c r="X458" s="4">
        <v>30.86</v>
      </c>
      <c r="Y458" s="3">
        <v>89909</v>
      </c>
      <c r="Z458" s="3" t="str">
        <f>IF(V458&gt;E2414, "High","Low")</f>
        <v>Low</v>
      </c>
      <c r="AA458" s="3" t="str">
        <f>IF(OR(C458 &gt; 0.2, N458 &lt; 0.25), "High Risk", "Low Risk")</f>
        <v>Low Risk</v>
      </c>
      <c r="AB458" s="3" t="str">
        <f>IF(NOT(C458 &gt; 0), "No Discount", "Discount Applied")</f>
        <v>Discount Applied</v>
      </c>
      <c r="AC458" s="3" t="str">
        <f>IF(AND(V458 &gt; 100, OR(H458 = "Regular Air", H458 = "Express Air"), NOT(C458 &gt; 0)), "High Profit Non-Standard Shipping", "Other")</f>
        <v>Other</v>
      </c>
      <c r="AD458">
        <f>RANK(X458,$X$2:$X$1954,0)</f>
        <v>1710</v>
      </c>
    </row>
    <row r="459" spans="1:30" ht="12.75" customHeight="1" x14ac:dyDescent="0.3">
      <c r="A459" s="3">
        <v>19265</v>
      </c>
      <c r="B459" s="3" t="s">
        <v>105</v>
      </c>
      <c r="C459" s="7">
        <v>0.04</v>
      </c>
      <c r="D459" s="4">
        <v>50.98</v>
      </c>
      <c r="E459" s="4">
        <v>6.5</v>
      </c>
      <c r="F459" s="3">
        <v>800</v>
      </c>
      <c r="G459" s="3" t="s">
        <v>935</v>
      </c>
      <c r="H459" s="3" t="s">
        <v>48</v>
      </c>
      <c r="I459" s="3" t="s">
        <v>39</v>
      </c>
      <c r="J459" s="3" t="s">
        <v>76</v>
      </c>
      <c r="K459" s="3" t="s">
        <v>179</v>
      </c>
      <c r="L459" s="3" t="s">
        <v>58</v>
      </c>
      <c r="M459" s="3" t="s">
        <v>936</v>
      </c>
      <c r="N459" s="3">
        <v>0.73</v>
      </c>
      <c r="O459" s="3" t="s">
        <v>32</v>
      </c>
      <c r="P459" s="3" t="s">
        <v>33</v>
      </c>
      <c r="Q459" s="3" t="s">
        <v>211</v>
      </c>
      <c r="R459" s="3" t="s">
        <v>926</v>
      </c>
      <c r="S459" s="3">
        <v>84067</v>
      </c>
      <c r="T459" s="2">
        <v>42091</v>
      </c>
      <c r="U459" s="2">
        <v>42097</v>
      </c>
      <c r="V459" s="4">
        <v>-13.28</v>
      </c>
      <c r="W459" s="3">
        <v>11</v>
      </c>
      <c r="X459" s="4">
        <v>568.25</v>
      </c>
      <c r="Y459" s="3">
        <v>89910</v>
      </c>
      <c r="Z459" s="3" t="str">
        <f>IF(V459&gt;E2415, "High","Low")</f>
        <v>Low</v>
      </c>
      <c r="AA459" s="3" t="str">
        <f>IF(OR(C459 &gt; 0.2, N459 &lt; 0.25), "High Risk", "Low Risk")</f>
        <v>Low Risk</v>
      </c>
      <c r="AB459" s="3" t="str">
        <f>IF(NOT(C459 &gt; 0), "No Discount", "Discount Applied")</f>
        <v>Discount Applied</v>
      </c>
      <c r="AC459" s="3" t="str">
        <f>IF(AND(V459 &gt; 100, OR(H459 = "Regular Air", H459 = "Express Air"), NOT(C459 &gt; 0)), "High Profit Non-Standard Shipping", "Other")</f>
        <v>Other</v>
      </c>
      <c r="AD459">
        <f>RANK(X459,$X$2:$X$1954,0)</f>
        <v>603</v>
      </c>
    </row>
    <row r="460" spans="1:30" ht="12.75" customHeight="1" x14ac:dyDescent="0.3">
      <c r="A460" s="3">
        <v>19266</v>
      </c>
      <c r="B460" s="3" t="s">
        <v>105</v>
      </c>
      <c r="C460" s="7">
        <v>0.02</v>
      </c>
      <c r="D460" s="4">
        <v>6.48</v>
      </c>
      <c r="E460" s="4">
        <v>5.14</v>
      </c>
      <c r="F460" s="3">
        <v>800</v>
      </c>
      <c r="G460" s="3" t="s">
        <v>935</v>
      </c>
      <c r="H460" s="3" t="s">
        <v>48</v>
      </c>
      <c r="I460" s="3" t="s">
        <v>39</v>
      </c>
      <c r="J460" s="3" t="s">
        <v>28</v>
      </c>
      <c r="K460" s="3" t="s">
        <v>92</v>
      </c>
      <c r="L460" s="3" t="s">
        <v>58</v>
      </c>
      <c r="M460" s="3" t="s">
        <v>937</v>
      </c>
      <c r="N460" s="3">
        <v>0.37</v>
      </c>
      <c r="O460" s="3" t="s">
        <v>32</v>
      </c>
      <c r="P460" s="3" t="s">
        <v>33</v>
      </c>
      <c r="Q460" s="3" t="s">
        <v>211</v>
      </c>
      <c r="R460" s="3" t="s">
        <v>926</v>
      </c>
      <c r="S460" s="3">
        <v>84067</v>
      </c>
      <c r="T460" s="2">
        <v>42091</v>
      </c>
      <c r="U460" s="2">
        <v>42093</v>
      </c>
      <c r="V460" s="4">
        <v>-48.68</v>
      </c>
      <c r="W460" s="3">
        <v>19</v>
      </c>
      <c r="X460" s="4">
        <v>126.66</v>
      </c>
      <c r="Y460" s="3">
        <v>89910</v>
      </c>
      <c r="Z460" s="3" t="str">
        <f>IF(V460&gt;E2416, "High","Low")</f>
        <v>Low</v>
      </c>
      <c r="AA460" s="3" t="str">
        <f>IF(OR(C460 &gt; 0.2, N460 &lt; 0.25), "High Risk", "Low Risk")</f>
        <v>Low Risk</v>
      </c>
      <c r="AB460" s="3" t="str">
        <f>IF(NOT(C460 &gt; 0), "No Discount", "Discount Applied")</f>
        <v>Discount Applied</v>
      </c>
      <c r="AC460" s="3" t="str">
        <f>IF(AND(V460 &gt; 100, OR(H460 = "Regular Air", H460 = "Express Air"), NOT(C460 &gt; 0)), "High Profit Non-Standard Shipping", "Other")</f>
        <v>Other</v>
      </c>
      <c r="AD460">
        <f>RANK(X460,$X$2:$X$1954,0)</f>
        <v>1147</v>
      </c>
    </row>
    <row r="461" spans="1:30" ht="12.75" customHeight="1" x14ac:dyDescent="0.3">
      <c r="A461" s="3">
        <v>22484</v>
      </c>
      <c r="B461" s="3" t="s">
        <v>55</v>
      </c>
      <c r="C461" s="7">
        <v>0.03</v>
      </c>
      <c r="D461" s="4">
        <v>35.99</v>
      </c>
      <c r="E461" s="4">
        <v>5</v>
      </c>
      <c r="F461" s="3">
        <v>803</v>
      </c>
      <c r="G461" s="3" t="s">
        <v>938</v>
      </c>
      <c r="H461" s="3" t="s">
        <v>48</v>
      </c>
      <c r="I461" s="3" t="s">
        <v>39</v>
      </c>
      <c r="J461" s="3" t="s">
        <v>76</v>
      </c>
      <c r="K461" s="3" t="s">
        <v>77</v>
      </c>
      <c r="L461" s="3" t="s">
        <v>58</v>
      </c>
      <c r="M461" s="3" t="s">
        <v>716</v>
      </c>
      <c r="N461" s="3">
        <v>0.85</v>
      </c>
      <c r="O461" s="3" t="s">
        <v>32</v>
      </c>
      <c r="P461" s="3" t="s">
        <v>135</v>
      </c>
      <c r="Q461" s="3" t="s">
        <v>361</v>
      </c>
      <c r="R461" s="3" t="s">
        <v>939</v>
      </c>
      <c r="S461" s="3">
        <v>32168</v>
      </c>
      <c r="T461" s="2">
        <v>42123</v>
      </c>
      <c r="U461" s="2">
        <v>42124</v>
      </c>
      <c r="V461" s="4">
        <v>-184.548</v>
      </c>
      <c r="W461" s="3">
        <v>3</v>
      </c>
      <c r="X461" s="4">
        <v>93.82</v>
      </c>
      <c r="Y461" s="3">
        <v>90048</v>
      </c>
      <c r="Z461" s="3" t="str">
        <f>IF(V461&gt;E2417, "High","Low")</f>
        <v>Low</v>
      </c>
      <c r="AA461" s="3" t="str">
        <f>IF(OR(C461 &gt; 0.2, N461 &lt; 0.25), "High Risk", "Low Risk")</f>
        <v>Low Risk</v>
      </c>
      <c r="AB461" s="3" t="str">
        <f>IF(NOT(C461 &gt; 0), "No Discount", "Discount Applied")</f>
        <v>Discount Applied</v>
      </c>
      <c r="AC461" s="3" t="str">
        <f>IF(AND(V461 &gt; 100, OR(H461 = "Regular Air", H461 = "Express Air"), NOT(C461 &gt; 0)), "High Profit Non-Standard Shipping", "Other")</f>
        <v>Other</v>
      </c>
      <c r="AD461">
        <f>RANK(X461,$X$2:$X$1954,0)</f>
        <v>1267</v>
      </c>
    </row>
    <row r="462" spans="1:30" ht="12.75" customHeight="1" x14ac:dyDescent="0.3">
      <c r="A462" s="3">
        <v>5722</v>
      </c>
      <c r="B462" s="3" t="s">
        <v>46</v>
      </c>
      <c r="C462" s="7">
        <v>0.06</v>
      </c>
      <c r="D462" s="4">
        <v>179.99</v>
      </c>
      <c r="E462" s="4">
        <v>13.99</v>
      </c>
      <c r="F462" s="3">
        <v>806</v>
      </c>
      <c r="G462" s="3" t="s">
        <v>940</v>
      </c>
      <c r="H462" s="3" t="s">
        <v>26</v>
      </c>
      <c r="I462" s="3" t="s">
        <v>39</v>
      </c>
      <c r="J462" s="3" t="s">
        <v>76</v>
      </c>
      <c r="K462" s="3" t="s">
        <v>77</v>
      </c>
      <c r="L462" s="3" t="s">
        <v>85</v>
      </c>
      <c r="M462" s="3" t="s">
        <v>941</v>
      </c>
      <c r="N462" s="3">
        <v>0.56999999999999995</v>
      </c>
      <c r="O462" s="3" t="s">
        <v>32</v>
      </c>
      <c r="P462" s="3" t="s">
        <v>135</v>
      </c>
      <c r="Q462" s="3" t="s">
        <v>361</v>
      </c>
      <c r="R462" s="3" t="s">
        <v>446</v>
      </c>
      <c r="S462" s="3">
        <v>33132</v>
      </c>
      <c r="T462" s="2">
        <v>42013</v>
      </c>
      <c r="U462" s="2">
        <v>42015</v>
      </c>
      <c r="V462" s="4">
        <v>1220.03784</v>
      </c>
      <c r="W462" s="3">
        <v>54</v>
      </c>
      <c r="X462" s="4">
        <v>8332.91</v>
      </c>
      <c r="Y462" s="3">
        <v>40547</v>
      </c>
      <c r="Z462" s="3" t="str">
        <f>IF(V462&gt;E2418, "High","Low")</f>
        <v>High</v>
      </c>
      <c r="AA462" s="3" t="str">
        <f>IF(OR(C462 &gt; 0.2, N462 &lt; 0.25), "High Risk", "Low Risk")</f>
        <v>Low Risk</v>
      </c>
      <c r="AB462" s="3" t="str">
        <f>IF(NOT(C462 &gt; 0), "No Discount", "Discount Applied")</f>
        <v>Discount Applied</v>
      </c>
      <c r="AC462" s="3" t="str">
        <f>IF(AND(V462 &gt; 100, OR(H462 = "Regular Air", H462 = "Express Air"), NOT(C462 &gt; 0)), "High Profit Non-Standard Shipping", "Other")</f>
        <v>Other</v>
      </c>
      <c r="AD462">
        <f>RANK(X462,$X$2:$X$1954,0)</f>
        <v>37</v>
      </c>
    </row>
    <row r="463" spans="1:30" ht="12.75" customHeight="1" x14ac:dyDescent="0.3">
      <c r="A463" s="3">
        <v>21942</v>
      </c>
      <c r="B463" s="3" t="s">
        <v>105</v>
      </c>
      <c r="C463" s="7">
        <v>0.09</v>
      </c>
      <c r="D463" s="4">
        <v>5.84</v>
      </c>
      <c r="E463" s="4">
        <v>0.83</v>
      </c>
      <c r="F463" s="3">
        <v>820</v>
      </c>
      <c r="G463" s="3" t="s">
        <v>942</v>
      </c>
      <c r="H463" s="3" t="s">
        <v>48</v>
      </c>
      <c r="I463" s="3" t="s">
        <v>39</v>
      </c>
      <c r="J463" s="3" t="s">
        <v>28</v>
      </c>
      <c r="K463" s="3" t="s">
        <v>29</v>
      </c>
      <c r="L463" s="3" t="s">
        <v>30</v>
      </c>
      <c r="M463" s="3" t="s">
        <v>943</v>
      </c>
      <c r="N463" s="3">
        <v>0.49</v>
      </c>
      <c r="O463" s="3" t="s">
        <v>32</v>
      </c>
      <c r="P463" s="3" t="s">
        <v>33</v>
      </c>
      <c r="Q463" s="3" t="s">
        <v>34</v>
      </c>
      <c r="R463" s="3" t="s">
        <v>944</v>
      </c>
      <c r="S463" s="3">
        <v>99362</v>
      </c>
      <c r="T463" s="2">
        <v>42145</v>
      </c>
      <c r="U463" s="2">
        <v>42149</v>
      </c>
      <c r="V463" s="4">
        <v>-2.87</v>
      </c>
      <c r="W463" s="3">
        <v>1</v>
      </c>
      <c r="X463" s="4">
        <v>5.9</v>
      </c>
      <c r="Y463" s="3">
        <v>90244</v>
      </c>
      <c r="Z463" s="3" t="str">
        <f>IF(V463&gt;E2419, "High","Low")</f>
        <v>Low</v>
      </c>
      <c r="AA463" s="3" t="str">
        <f>IF(OR(C463 &gt; 0.2, N463 &lt; 0.25), "High Risk", "Low Risk")</f>
        <v>Low Risk</v>
      </c>
      <c r="AB463" s="3" t="str">
        <f>IF(NOT(C463 &gt; 0), "No Discount", "Discount Applied")</f>
        <v>Discount Applied</v>
      </c>
      <c r="AC463" s="3" t="str">
        <f>IF(AND(V463 &gt; 100, OR(H463 = "Regular Air", H463 = "Express Air"), NOT(C463 &gt; 0)), "High Profit Non-Standard Shipping", "Other")</f>
        <v>Other</v>
      </c>
      <c r="AD463">
        <f>RANK(X463,$X$2:$X$1954,0)</f>
        <v>1933</v>
      </c>
    </row>
    <row r="464" spans="1:30" ht="12.75" customHeight="1" x14ac:dyDescent="0.3">
      <c r="A464" s="3">
        <v>20661</v>
      </c>
      <c r="B464" s="3" t="s">
        <v>105</v>
      </c>
      <c r="C464" s="7">
        <v>0.04</v>
      </c>
      <c r="D464" s="4">
        <v>6.24</v>
      </c>
      <c r="E464" s="4">
        <v>5.22</v>
      </c>
      <c r="F464" s="3">
        <v>823</v>
      </c>
      <c r="G464" s="3" t="s">
        <v>945</v>
      </c>
      <c r="H464" s="3" t="s">
        <v>48</v>
      </c>
      <c r="I464" s="3" t="s">
        <v>39</v>
      </c>
      <c r="J464" s="3" t="s">
        <v>40</v>
      </c>
      <c r="K464" s="3" t="s">
        <v>49</v>
      </c>
      <c r="L464" s="3" t="s">
        <v>58</v>
      </c>
      <c r="M464" s="3" t="s">
        <v>946</v>
      </c>
      <c r="N464" s="3">
        <v>0.6</v>
      </c>
      <c r="O464" s="3" t="s">
        <v>32</v>
      </c>
      <c r="P464" s="3" t="s">
        <v>135</v>
      </c>
      <c r="Q464" s="3" t="s">
        <v>243</v>
      </c>
      <c r="R464" s="3" t="s">
        <v>947</v>
      </c>
      <c r="S464" s="3">
        <v>37167</v>
      </c>
      <c r="T464" s="2">
        <v>42016</v>
      </c>
      <c r="U464" s="2">
        <v>42021</v>
      </c>
      <c r="V464" s="4">
        <v>4.3808999999999996</v>
      </c>
      <c r="W464" s="3">
        <v>13</v>
      </c>
      <c r="X464" s="4">
        <v>80.23</v>
      </c>
      <c r="Y464" s="3">
        <v>89257</v>
      </c>
      <c r="Z464" s="3" t="str">
        <f>IF(V464&gt;E2420, "High","Low")</f>
        <v>High</v>
      </c>
      <c r="AA464" s="3" t="str">
        <f>IF(OR(C464 &gt; 0.2, N464 &lt; 0.25), "High Risk", "Low Risk")</f>
        <v>Low Risk</v>
      </c>
      <c r="AB464" s="3" t="str">
        <f>IF(NOT(C464 &gt; 0), "No Discount", "Discount Applied")</f>
        <v>Discount Applied</v>
      </c>
      <c r="AC464" s="3" t="str">
        <f>IF(AND(V464 &gt; 100, OR(H464 = "Regular Air", H464 = "Express Air"), NOT(C464 &gt; 0)), "High Profit Non-Standard Shipping", "Other")</f>
        <v>Other</v>
      </c>
      <c r="AD464">
        <f>RANK(X464,$X$2:$X$1954,0)</f>
        <v>1334</v>
      </c>
    </row>
    <row r="465" spans="1:30" ht="12.75" customHeight="1" x14ac:dyDescent="0.3">
      <c r="A465" s="3">
        <v>20663</v>
      </c>
      <c r="B465" s="3" t="s">
        <v>105</v>
      </c>
      <c r="C465" s="7">
        <v>0.09</v>
      </c>
      <c r="D465" s="4">
        <v>260.98</v>
      </c>
      <c r="E465" s="4">
        <v>41.91</v>
      </c>
      <c r="F465" s="3">
        <v>824</v>
      </c>
      <c r="G465" s="3" t="s">
        <v>948</v>
      </c>
      <c r="H465" s="3" t="s">
        <v>38</v>
      </c>
      <c r="I465" s="3" t="s">
        <v>39</v>
      </c>
      <c r="J465" s="3" t="s">
        <v>40</v>
      </c>
      <c r="K465" s="3" t="s">
        <v>190</v>
      </c>
      <c r="L465" s="3" t="s">
        <v>120</v>
      </c>
      <c r="M465" s="3" t="s">
        <v>949</v>
      </c>
      <c r="N465" s="3">
        <v>0.59</v>
      </c>
      <c r="O465" s="3" t="s">
        <v>32</v>
      </c>
      <c r="P465" s="3" t="s">
        <v>135</v>
      </c>
      <c r="Q465" s="3" t="s">
        <v>243</v>
      </c>
      <c r="R465" s="3" t="s">
        <v>950</v>
      </c>
      <c r="S465" s="3">
        <v>37174</v>
      </c>
      <c r="T465" s="2">
        <v>42016</v>
      </c>
      <c r="U465" s="2">
        <v>42023</v>
      </c>
      <c r="V465" s="4">
        <v>-100.744</v>
      </c>
      <c r="W465" s="3">
        <v>8</v>
      </c>
      <c r="X465" s="4">
        <v>2044.9</v>
      </c>
      <c r="Y465" s="3">
        <v>89257</v>
      </c>
      <c r="Z465" s="3" t="str">
        <f>IF(V465&gt;E2421, "High","Low")</f>
        <v>Low</v>
      </c>
      <c r="AA465" s="3" t="str">
        <f>IF(OR(C465 &gt; 0.2, N465 &lt; 0.25), "High Risk", "Low Risk")</f>
        <v>Low Risk</v>
      </c>
      <c r="AB465" s="3" t="str">
        <f>IF(NOT(C465 &gt; 0), "No Discount", "Discount Applied")</f>
        <v>Discount Applied</v>
      </c>
      <c r="AC465" s="3" t="str">
        <f>IF(AND(V465 &gt; 100, OR(H465 = "Regular Air", H465 = "Express Air"), NOT(C465 &gt; 0)), "High Profit Non-Standard Shipping", "Other")</f>
        <v>Other</v>
      </c>
      <c r="AD465">
        <f>RANK(X465,$X$2:$X$1954,0)</f>
        <v>237</v>
      </c>
    </row>
    <row r="466" spans="1:30" ht="12.75" customHeight="1" x14ac:dyDescent="0.3">
      <c r="A466" s="3">
        <v>21350</v>
      </c>
      <c r="B466" s="3" t="s">
        <v>46</v>
      </c>
      <c r="C466" s="7">
        <v>0</v>
      </c>
      <c r="D466" s="4">
        <v>11.97</v>
      </c>
      <c r="E466" s="4">
        <v>4.9800000000000004</v>
      </c>
      <c r="F466" s="3">
        <v>825</v>
      </c>
      <c r="G466" s="3" t="s">
        <v>951</v>
      </c>
      <c r="H466" s="3" t="s">
        <v>48</v>
      </c>
      <c r="I466" s="3" t="s">
        <v>39</v>
      </c>
      <c r="J466" s="3" t="s">
        <v>28</v>
      </c>
      <c r="K466" s="3" t="s">
        <v>256</v>
      </c>
      <c r="L466" s="3" t="s">
        <v>58</v>
      </c>
      <c r="M466" s="3" t="s">
        <v>583</v>
      </c>
      <c r="N466" s="3">
        <v>0.57999999999999996</v>
      </c>
      <c r="O466" s="3" t="s">
        <v>32</v>
      </c>
      <c r="P466" s="3" t="s">
        <v>60</v>
      </c>
      <c r="Q466" s="3" t="s">
        <v>129</v>
      </c>
      <c r="R466" s="3" t="s">
        <v>952</v>
      </c>
      <c r="S466" s="3">
        <v>79605</v>
      </c>
      <c r="T466" s="2">
        <v>42145</v>
      </c>
      <c r="U466" s="2">
        <v>42148</v>
      </c>
      <c r="V466" s="4">
        <v>3.3840000000000039</v>
      </c>
      <c r="W466" s="3">
        <v>4</v>
      </c>
      <c r="X466" s="4">
        <v>53.3</v>
      </c>
      <c r="Y466" s="3">
        <v>89258</v>
      </c>
      <c r="Z466" s="3" t="str">
        <f>IF(V466&gt;E2422, "High","Low")</f>
        <v>High</v>
      </c>
      <c r="AA466" s="3" t="str">
        <f>IF(OR(C466 &gt; 0.2, N466 &lt; 0.25), "High Risk", "Low Risk")</f>
        <v>Low Risk</v>
      </c>
      <c r="AB466" s="3" t="str">
        <f>IF(NOT(C466 &gt; 0), "No Discount", "Discount Applied")</f>
        <v>No Discount</v>
      </c>
      <c r="AC466" s="3" t="str">
        <f>IF(AND(V466 &gt; 100, OR(H466 = "Regular Air", H466 = "Express Air"), NOT(C466 &gt; 0)), "High Profit Non-Standard Shipping", "Other")</f>
        <v>Other</v>
      </c>
      <c r="AD466">
        <f>RANK(X466,$X$2:$X$1954,0)</f>
        <v>1509</v>
      </c>
    </row>
    <row r="467" spans="1:30" ht="12.75" customHeight="1" x14ac:dyDescent="0.3">
      <c r="A467" s="3">
        <v>24842</v>
      </c>
      <c r="B467" s="3" t="s">
        <v>55</v>
      </c>
      <c r="C467" s="7">
        <v>0.01</v>
      </c>
      <c r="D467" s="4">
        <v>6.98</v>
      </c>
      <c r="E467" s="4">
        <v>1.6</v>
      </c>
      <c r="F467" s="3">
        <v>827</v>
      </c>
      <c r="G467" s="3" t="s">
        <v>953</v>
      </c>
      <c r="H467" s="3" t="s">
        <v>48</v>
      </c>
      <c r="I467" s="3" t="s">
        <v>39</v>
      </c>
      <c r="J467" s="3" t="s">
        <v>28</v>
      </c>
      <c r="K467" s="3" t="s">
        <v>92</v>
      </c>
      <c r="L467" s="3" t="s">
        <v>30</v>
      </c>
      <c r="M467" s="3" t="s">
        <v>954</v>
      </c>
      <c r="N467" s="3">
        <v>0.38</v>
      </c>
      <c r="O467" s="3" t="s">
        <v>32</v>
      </c>
      <c r="P467" s="3" t="s">
        <v>60</v>
      </c>
      <c r="Q467" s="3" t="s">
        <v>129</v>
      </c>
      <c r="R467" s="3" t="s">
        <v>955</v>
      </c>
      <c r="S467" s="3">
        <v>79109</v>
      </c>
      <c r="T467" s="2">
        <v>42149</v>
      </c>
      <c r="U467" s="2">
        <v>42150</v>
      </c>
      <c r="V467" s="4">
        <v>0.34600000000000009</v>
      </c>
      <c r="W467" s="3">
        <v>3</v>
      </c>
      <c r="X467" s="4">
        <v>21.93</v>
      </c>
      <c r="Y467" s="3">
        <v>89259</v>
      </c>
      <c r="Z467" s="3" t="str">
        <f>IF(V467&gt;E2423, "High","Low")</f>
        <v>High</v>
      </c>
      <c r="AA467" s="3" t="str">
        <f>IF(OR(C467 &gt; 0.2, N467 &lt; 0.25), "High Risk", "Low Risk")</f>
        <v>Low Risk</v>
      </c>
      <c r="AB467" s="3" t="str">
        <f>IF(NOT(C467 &gt; 0), "No Discount", "Discount Applied")</f>
        <v>Discount Applied</v>
      </c>
      <c r="AC467" s="3" t="str">
        <f>IF(AND(V467 &gt; 100, OR(H467 = "Regular Air", H467 = "Express Air"), NOT(C467 &gt; 0)), "High Profit Non-Standard Shipping", "Other")</f>
        <v>Other</v>
      </c>
      <c r="AD467">
        <f>RANK(X467,$X$2:$X$1954,0)</f>
        <v>1791</v>
      </c>
    </row>
    <row r="468" spans="1:30" ht="12.75" customHeight="1" x14ac:dyDescent="0.3">
      <c r="A468" s="3">
        <v>24236</v>
      </c>
      <c r="B468" s="3" t="s">
        <v>36</v>
      </c>
      <c r="C468" s="7">
        <v>0.01</v>
      </c>
      <c r="D468" s="4">
        <v>5.18</v>
      </c>
      <c r="E468" s="4">
        <v>2.04</v>
      </c>
      <c r="F468" s="3">
        <v>829</v>
      </c>
      <c r="G468" s="3" t="s">
        <v>956</v>
      </c>
      <c r="H468" s="3" t="s">
        <v>48</v>
      </c>
      <c r="I468" s="3" t="s">
        <v>39</v>
      </c>
      <c r="J468" s="3" t="s">
        <v>28</v>
      </c>
      <c r="K468" s="3" t="s">
        <v>92</v>
      </c>
      <c r="L468" s="3" t="s">
        <v>30</v>
      </c>
      <c r="M468" s="3" t="s">
        <v>166</v>
      </c>
      <c r="N468" s="3">
        <v>0.36</v>
      </c>
      <c r="O468" s="3" t="s">
        <v>32</v>
      </c>
      <c r="P468" s="3" t="s">
        <v>135</v>
      </c>
      <c r="Q468" s="3" t="s">
        <v>957</v>
      </c>
      <c r="R468" s="3" t="s">
        <v>958</v>
      </c>
      <c r="S468" s="3">
        <v>71854</v>
      </c>
      <c r="T468" s="2">
        <v>42057</v>
      </c>
      <c r="U468" s="2">
        <v>42059</v>
      </c>
      <c r="V468" s="4">
        <v>-17.654</v>
      </c>
      <c r="W468" s="3">
        <v>5</v>
      </c>
      <c r="X468" s="4">
        <v>28.46</v>
      </c>
      <c r="Y468" s="3">
        <v>90271</v>
      </c>
      <c r="Z468" s="3" t="str">
        <f>IF(V468&gt;E2424, "High","Low")</f>
        <v>Low</v>
      </c>
      <c r="AA468" s="3" t="str">
        <f>IF(OR(C468 &gt; 0.2, N468 &lt; 0.25), "High Risk", "Low Risk")</f>
        <v>Low Risk</v>
      </c>
      <c r="AB468" s="3" t="str">
        <f>IF(NOT(C468 &gt; 0), "No Discount", "Discount Applied")</f>
        <v>Discount Applied</v>
      </c>
      <c r="AC468" s="3" t="str">
        <f>IF(AND(V468 &gt; 100, OR(H468 = "Regular Air", H468 = "Express Air"), NOT(C468 &gt; 0)), "High Profit Non-Standard Shipping", "Other")</f>
        <v>Other</v>
      </c>
      <c r="AD468">
        <f>RANK(X468,$X$2:$X$1954,0)</f>
        <v>1729</v>
      </c>
    </row>
    <row r="469" spans="1:30" ht="12.75" customHeight="1" x14ac:dyDescent="0.3">
      <c r="A469" s="3">
        <v>20664</v>
      </c>
      <c r="B469" s="3" t="s">
        <v>24</v>
      </c>
      <c r="C469" s="7">
        <v>0.01</v>
      </c>
      <c r="D469" s="4">
        <v>14.42</v>
      </c>
      <c r="E469" s="4">
        <v>6.75</v>
      </c>
      <c r="F469" s="3">
        <v>830</v>
      </c>
      <c r="G469" s="3" t="s">
        <v>959</v>
      </c>
      <c r="H469" s="3" t="s">
        <v>48</v>
      </c>
      <c r="I469" s="3" t="s">
        <v>39</v>
      </c>
      <c r="J469" s="3" t="s">
        <v>28</v>
      </c>
      <c r="K469" s="3" t="s">
        <v>256</v>
      </c>
      <c r="L469" s="3" t="s">
        <v>85</v>
      </c>
      <c r="M469" s="3" t="s">
        <v>570</v>
      </c>
      <c r="N469" s="3">
        <v>0.52</v>
      </c>
      <c r="O469" s="3" t="s">
        <v>32</v>
      </c>
      <c r="P469" s="3" t="s">
        <v>33</v>
      </c>
      <c r="Q469" s="3" t="s">
        <v>254</v>
      </c>
      <c r="R469" s="3" t="s">
        <v>960</v>
      </c>
      <c r="S469" s="3">
        <v>80033</v>
      </c>
      <c r="T469" s="2">
        <v>42028</v>
      </c>
      <c r="U469" s="2">
        <v>42028</v>
      </c>
      <c r="V469" s="4">
        <v>-13.826000000000001</v>
      </c>
      <c r="W469" s="3">
        <v>6</v>
      </c>
      <c r="X469" s="4">
        <v>89.91</v>
      </c>
      <c r="Y469" s="3">
        <v>90270</v>
      </c>
      <c r="Z469" s="3" t="str">
        <f>IF(V469&gt;E2425, "High","Low")</f>
        <v>Low</v>
      </c>
      <c r="AA469" s="3" t="str">
        <f>IF(OR(C469 &gt; 0.2, N469 &lt; 0.25), "High Risk", "Low Risk")</f>
        <v>Low Risk</v>
      </c>
      <c r="AB469" s="3" t="str">
        <f>IF(NOT(C469 &gt; 0), "No Discount", "Discount Applied")</f>
        <v>Discount Applied</v>
      </c>
      <c r="AC469" s="3" t="str">
        <f>IF(AND(V469 &gt; 100, OR(H469 = "Regular Air", H469 = "Express Air"), NOT(C469 &gt; 0)), "High Profit Non-Standard Shipping", "Other")</f>
        <v>Other</v>
      </c>
      <c r="AD469">
        <f>RANK(X469,$X$2:$X$1954,0)</f>
        <v>1285</v>
      </c>
    </row>
    <row r="470" spans="1:30" ht="12.75" customHeight="1" x14ac:dyDescent="0.3">
      <c r="A470" s="3">
        <v>19173</v>
      </c>
      <c r="B470" s="3" t="s">
        <v>24</v>
      </c>
      <c r="C470" s="7">
        <v>0</v>
      </c>
      <c r="D470" s="4">
        <v>11.66</v>
      </c>
      <c r="E470" s="4">
        <v>8.99</v>
      </c>
      <c r="F470" s="3">
        <v>833</v>
      </c>
      <c r="G470" s="3" t="s">
        <v>961</v>
      </c>
      <c r="H470" s="3" t="s">
        <v>26</v>
      </c>
      <c r="I470" s="3" t="s">
        <v>39</v>
      </c>
      <c r="J470" s="3" t="s">
        <v>28</v>
      </c>
      <c r="K470" s="3" t="s">
        <v>29</v>
      </c>
      <c r="L470" s="3" t="s">
        <v>50</v>
      </c>
      <c r="M470" s="3" t="s">
        <v>962</v>
      </c>
      <c r="N470" s="3">
        <v>0.59</v>
      </c>
      <c r="O470" s="3" t="s">
        <v>32</v>
      </c>
      <c r="P470" s="3" t="s">
        <v>33</v>
      </c>
      <c r="Q470" s="3" t="s">
        <v>44</v>
      </c>
      <c r="R470" s="3" t="s">
        <v>963</v>
      </c>
      <c r="S470" s="3">
        <v>95020</v>
      </c>
      <c r="T470" s="2">
        <v>42013</v>
      </c>
      <c r="U470" s="2">
        <v>42015</v>
      </c>
      <c r="V470" s="4">
        <v>-203.67000000000002</v>
      </c>
      <c r="W470" s="3">
        <v>11</v>
      </c>
      <c r="X470" s="4">
        <v>138.51</v>
      </c>
      <c r="Y470" s="3">
        <v>89770</v>
      </c>
      <c r="Z470" s="3" t="str">
        <f>IF(V470&gt;E2426, "High","Low")</f>
        <v>Low</v>
      </c>
      <c r="AA470" s="3" t="str">
        <f>IF(OR(C470 &gt; 0.2, N470 &lt; 0.25), "High Risk", "Low Risk")</f>
        <v>Low Risk</v>
      </c>
      <c r="AB470" s="3" t="str">
        <f>IF(NOT(C470 &gt; 0), "No Discount", "Discount Applied")</f>
        <v>No Discount</v>
      </c>
      <c r="AC470" s="3" t="str">
        <f>IF(AND(V470 &gt; 100, OR(H470 = "Regular Air", H470 = "Express Air"), NOT(C470 &gt; 0)), "High Profit Non-Standard Shipping", "Other")</f>
        <v>Other</v>
      </c>
      <c r="AD470">
        <f>RANK(X470,$X$2:$X$1954,0)</f>
        <v>1112</v>
      </c>
    </row>
    <row r="471" spans="1:30" ht="12.75" customHeight="1" x14ac:dyDescent="0.3">
      <c r="A471" s="3">
        <v>19383</v>
      </c>
      <c r="B471" s="3" t="s">
        <v>36</v>
      </c>
      <c r="C471" s="7">
        <v>7.0000000000000007E-2</v>
      </c>
      <c r="D471" s="4">
        <v>6.08</v>
      </c>
      <c r="E471" s="4">
        <v>0.91</v>
      </c>
      <c r="F471" s="3">
        <v>850</v>
      </c>
      <c r="G471" s="3" t="s">
        <v>964</v>
      </c>
      <c r="H471" s="3" t="s">
        <v>48</v>
      </c>
      <c r="I471" s="3" t="s">
        <v>39</v>
      </c>
      <c r="J471" s="3" t="s">
        <v>28</v>
      </c>
      <c r="K471" s="3" t="s">
        <v>29</v>
      </c>
      <c r="L471" s="3" t="s">
        <v>30</v>
      </c>
      <c r="M471" s="3" t="s">
        <v>965</v>
      </c>
      <c r="N471" s="3">
        <v>0.51</v>
      </c>
      <c r="O471" s="3" t="s">
        <v>32</v>
      </c>
      <c r="P471" s="3" t="s">
        <v>33</v>
      </c>
      <c r="Q471" s="3" t="s">
        <v>44</v>
      </c>
      <c r="R471" s="3" t="s">
        <v>966</v>
      </c>
      <c r="S471" s="3">
        <v>93117</v>
      </c>
      <c r="T471" s="2">
        <v>42070</v>
      </c>
      <c r="U471" s="2">
        <v>42071</v>
      </c>
      <c r="V471" s="4">
        <v>19.57</v>
      </c>
      <c r="W471" s="3">
        <v>7</v>
      </c>
      <c r="X471" s="4">
        <v>41.96</v>
      </c>
      <c r="Y471" s="3">
        <v>88569</v>
      </c>
      <c r="Z471" s="3" t="str">
        <f>IF(V471&gt;E2427, "High","Low")</f>
        <v>High</v>
      </c>
      <c r="AA471" s="3" t="str">
        <f>IF(OR(C471 &gt; 0.2, N471 &lt; 0.25), "High Risk", "Low Risk")</f>
        <v>Low Risk</v>
      </c>
      <c r="AB471" s="3" t="str">
        <f>IF(NOT(C471 &gt; 0), "No Discount", "Discount Applied")</f>
        <v>Discount Applied</v>
      </c>
      <c r="AC471" s="3" t="str">
        <f>IF(AND(V471 &gt; 100, OR(H471 = "Regular Air", H471 = "Express Air"), NOT(C471 &gt; 0)), "High Profit Non-Standard Shipping", "Other")</f>
        <v>Other</v>
      </c>
      <c r="AD471">
        <f>RANK(X471,$X$2:$X$1954,0)</f>
        <v>1605</v>
      </c>
    </row>
    <row r="472" spans="1:30" ht="12.75" customHeight="1" x14ac:dyDescent="0.3">
      <c r="A472" s="3">
        <v>20604</v>
      </c>
      <c r="B472" s="3" t="s">
        <v>105</v>
      </c>
      <c r="C472" s="7">
        <v>0.1</v>
      </c>
      <c r="D472" s="4">
        <v>50.98</v>
      </c>
      <c r="E472" s="4">
        <v>22.24</v>
      </c>
      <c r="F472" s="3">
        <v>851</v>
      </c>
      <c r="G472" s="3" t="s">
        <v>967</v>
      </c>
      <c r="H472" s="3" t="s">
        <v>48</v>
      </c>
      <c r="I472" s="3" t="s">
        <v>39</v>
      </c>
      <c r="J472" s="3" t="s">
        <v>40</v>
      </c>
      <c r="K472" s="3" t="s">
        <v>49</v>
      </c>
      <c r="L472" s="3" t="s">
        <v>235</v>
      </c>
      <c r="M472" s="3" t="s">
        <v>968</v>
      </c>
      <c r="N472" s="3">
        <v>0.55000000000000004</v>
      </c>
      <c r="O472" s="3" t="s">
        <v>32</v>
      </c>
      <c r="P472" s="3" t="s">
        <v>33</v>
      </c>
      <c r="Q472" s="3" t="s">
        <v>44</v>
      </c>
      <c r="R472" s="3" t="s">
        <v>969</v>
      </c>
      <c r="S472" s="3">
        <v>91745</v>
      </c>
      <c r="T472" s="2">
        <v>42060</v>
      </c>
      <c r="U472" s="2">
        <v>42062</v>
      </c>
      <c r="V472" s="4">
        <v>98.12</v>
      </c>
      <c r="W472" s="3">
        <v>6</v>
      </c>
      <c r="X472" s="4">
        <v>300.63</v>
      </c>
      <c r="Y472" s="3">
        <v>88568</v>
      </c>
      <c r="Z472" s="3" t="str">
        <f>IF(V472&gt;E2428, "High","Low")</f>
        <v>High</v>
      </c>
      <c r="AA472" s="3" t="str">
        <f>IF(OR(C472 &gt; 0.2, N472 &lt; 0.25), "High Risk", "Low Risk")</f>
        <v>Low Risk</v>
      </c>
      <c r="AB472" s="3" t="str">
        <f>IF(NOT(C472 &gt; 0), "No Discount", "Discount Applied")</f>
        <v>Discount Applied</v>
      </c>
      <c r="AC472" s="3" t="str">
        <f>IF(AND(V472 &gt; 100, OR(H472 = "Regular Air", H472 = "Express Air"), NOT(C472 &gt; 0)), "High Profit Non-Standard Shipping", "Other")</f>
        <v>Other</v>
      </c>
      <c r="AD472">
        <f>RANK(X472,$X$2:$X$1954,0)</f>
        <v>819</v>
      </c>
    </row>
    <row r="473" spans="1:30" ht="12.75" customHeight="1" x14ac:dyDescent="0.3">
      <c r="A473" s="3">
        <v>19384</v>
      </c>
      <c r="B473" s="3" t="s">
        <v>36</v>
      </c>
      <c r="C473" s="7">
        <v>0.08</v>
      </c>
      <c r="D473" s="4">
        <v>19.899999999999999</v>
      </c>
      <c r="E473" s="4">
        <v>5.29</v>
      </c>
      <c r="F473" s="3">
        <v>851</v>
      </c>
      <c r="G473" s="3" t="s">
        <v>967</v>
      </c>
      <c r="H473" s="3" t="s">
        <v>48</v>
      </c>
      <c r="I473" s="3" t="s">
        <v>39</v>
      </c>
      <c r="J473" s="3" t="s">
        <v>28</v>
      </c>
      <c r="K473" s="3" t="s">
        <v>256</v>
      </c>
      <c r="L473" s="3" t="s">
        <v>85</v>
      </c>
      <c r="M473" s="3" t="s">
        <v>970</v>
      </c>
      <c r="N473" s="3">
        <v>0.4</v>
      </c>
      <c r="O473" s="3" t="s">
        <v>32</v>
      </c>
      <c r="P473" s="3" t="s">
        <v>33</v>
      </c>
      <c r="Q473" s="3" t="s">
        <v>44</v>
      </c>
      <c r="R473" s="3" t="s">
        <v>969</v>
      </c>
      <c r="S473" s="3">
        <v>91745</v>
      </c>
      <c r="T473" s="2">
        <v>42070</v>
      </c>
      <c r="U473" s="2">
        <v>42072</v>
      </c>
      <c r="V473" s="4">
        <v>107.11</v>
      </c>
      <c r="W473" s="3">
        <v>13</v>
      </c>
      <c r="X473" s="4">
        <v>240.46</v>
      </c>
      <c r="Y473" s="3">
        <v>88569</v>
      </c>
      <c r="Z473" s="3" t="str">
        <f>IF(V473&gt;E2429, "High","Low")</f>
        <v>High</v>
      </c>
      <c r="AA473" s="3" t="str">
        <f>IF(OR(C473 &gt; 0.2, N473 &lt; 0.25), "High Risk", "Low Risk")</f>
        <v>Low Risk</v>
      </c>
      <c r="AB473" s="3" t="str">
        <f>IF(NOT(C473 &gt; 0), "No Discount", "Discount Applied")</f>
        <v>Discount Applied</v>
      </c>
      <c r="AC473" s="3" t="str">
        <f>IF(AND(V473 &gt; 100, OR(H473 = "Regular Air", H473 = "Express Air"), NOT(C473 &gt; 0)), "High Profit Non-Standard Shipping", "Other")</f>
        <v>Other</v>
      </c>
      <c r="AD473">
        <f>RANK(X473,$X$2:$X$1954,0)</f>
        <v>913</v>
      </c>
    </row>
    <row r="474" spans="1:30" ht="12.75" customHeight="1" x14ac:dyDescent="0.3">
      <c r="A474" s="3">
        <v>19385</v>
      </c>
      <c r="B474" s="3" t="s">
        <v>36</v>
      </c>
      <c r="C474" s="7">
        <v>0.02</v>
      </c>
      <c r="D474" s="4">
        <v>3.36</v>
      </c>
      <c r="E474" s="4">
        <v>6.27</v>
      </c>
      <c r="F474" s="3">
        <v>851</v>
      </c>
      <c r="G474" s="3" t="s">
        <v>967</v>
      </c>
      <c r="H474" s="3" t="s">
        <v>48</v>
      </c>
      <c r="I474" s="3" t="s">
        <v>39</v>
      </c>
      <c r="J474" s="3" t="s">
        <v>28</v>
      </c>
      <c r="K474" s="3" t="s">
        <v>108</v>
      </c>
      <c r="L474" s="3" t="s">
        <v>58</v>
      </c>
      <c r="M474" s="3" t="s">
        <v>585</v>
      </c>
      <c r="N474" s="3">
        <v>0.4</v>
      </c>
      <c r="O474" s="3" t="s">
        <v>32</v>
      </c>
      <c r="P474" s="3" t="s">
        <v>33</v>
      </c>
      <c r="Q474" s="3" t="s">
        <v>44</v>
      </c>
      <c r="R474" s="3" t="s">
        <v>969</v>
      </c>
      <c r="S474" s="3">
        <v>91745</v>
      </c>
      <c r="T474" s="2">
        <v>42070</v>
      </c>
      <c r="U474" s="2">
        <v>42072</v>
      </c>
      <c r="V474" s="4">
        <v>-216.154</v>
      </c>
      <c r="W474" s="3">
        <v>21</v>
      </c>
      <c r="X474" s="4">
        <v>74.08</v>
      </c>
      <c r="Y474" s="3">
        <v>88569</v>
      </c>
      <c r="Z474" s="3" t="str">
        <f>IF(V474&gt;E2430, "High","Low")</f>
        <v>Low</v>
      </c>
      <c r="AA474" s="3" t="str">
        <f>IF(OR(C474 &gt; 0.2, N474 &lt; 0.25), "High Risk", "Low Risk")</f>
        <v>Low Risk</v>
      </c>
      <c r="AB474" s="3" t="str">
        <f>IF(NOT(C474 &gt; 0), "No Discount", "Discount Applied")</f>
        <v>Discount Applied</v>
      </c>
      <c r="AC474" s="3" t="str">
        <f>IF(AND(V474 &gt; 100, OR(H474 = "Regular Air", H474 = "Express Air"), NOT(C474 &gt; 0)), "High Profit Non-Standard Shipping", "Other")</f>
        <v>Other</v>
      </c>
      <c r="AD474">
        <f>RANK(X474,$X$2:$X$1954,0)</f>
        <v>1368</v>
      </c>
    </row>
    <row r="475" spans="1:30" ht="12.75" customHeight="1" x14ac:dyDescent="0.3">
      <c r="A475" s="3">
        <v>21353</v>
      </c>
      <c r="B475" s="3" t="s">
        <v>46</v>
      </c>
      <c r="C475" s="7">
        <v>0.06</v>
      </c>
      <c r="D475" s="4">
        <v>1.26</v>
      </c>
      <c r="E475" s="4">
        <v>0.7</v>
      </c>
      <c r="F475" s="3">
        <v>851</v>
      </c>
      <c r="G475" s="3" t="s">
        <v>967</v>
      </c>
      <c r="H475" s="3" t="s">
        <v>48</v>
      </c>
      <c r="I475" s="3" t="s">
        <v>39</v>
      </c>
      <c r="J475" s="3" t="s">
        <v>28</v>
      </c>
      <c r="K475" s="3" t="s">
        <v>65</v>
      </c>
      <c r="L475" s="3" t="s">
        <v>30</v>
      </c>
      <c r="M475" s="3" t="s">
        <v>971</v>
      </c>
      <c r="N475" s="3">
        <v>0.81</v>
      </c>
      <c r="O475" s="3" t="s">
        <v>32</v>
      </c>
      <c r="P475" s="3" t="s">
        <v>33</v>
      </c>
      <c r="Q475" s="3" t="s">
        <v>44</v>
      </c>
      <c r="R475" s="3" t="s">
        <v>969</v>
      </c>
      <c r="S475" s="3">
        <v>91745</v>
      </c>
      <c r="T475" s="2">
        <v>42124</v>
      </c>
      <c r="U475" s="2">
        <v>42124</v>
      </c>
      <c r="V475" s="4">
        <v>-6.6096000000000004</v>
      </c>
      <c r="W475" s="3">
        <v>4</v>
      </c>
      <c r="X475" s="4">
        <v>5.28</v>
      </c>
      <c r="Y475" s="3">
        <v>88571</v>
      </c>
      <c r="Z475" s="3" t="str">
        <f>IF(V475&gt;E2431, "High","Low")</f>
        <v>Low</v>
      </c>
      <c r="AA475" s="3" t="str">
        <f>IF(OR(C475 &gt; 0.2, N475 &lt; 0.25), "High Risk", "Low Risk")</f>
        <v>Low Risk</v>
      </c>
      <c r="AB475" s="3" t="str">
        <f>IF(NOT(C475 &gt; 0), "No Discount", "Discount Applied")</f>
        <v>Discount Applied</v>
      </c>
      <c r="AC475" s="3" t="str">
        <f>IF(AND(V475 &gt; 100, OR(H475 = "Regular Air", H475 = "Express Air"), NOT(C475 &gt; 0)), "High Profit Non-Standard Shipping", "Other")</f>
        <v>Other</v>
      </c>
      <c r="AD475">
        <f>RANK(X475,$X$2:$X$1954,0)</f>
        <v>1938</v>
      </c>
    </row>
    <row r="476" spans="1:30" ht="12.75" customHeight="1" x14ac:dyDescent="0.3">
      <c r="A476" s="3">
        <v>26093</v>
      </c>
      <c r="B476" s="3" t="s">
        <v>24</v>
      </c>
      <c r="C476" s="7">
        <v>0.05</v>
      </c>
      <c r="D476" s="4">
        <v>4.24</v>
      </c>
      <c r="E476" s="4">
        <v>5.41</v>
      </c>
      <c r="F476" s="3">
        <v>853</v>
      </c>
      <c r="G476" s="3" t="s">
        <v>972</v>
      </c>
      <c r="H476" s="3" t="s">
        <v>48</v>
      </c>
      <c r="I476" s="3" t="s">
        <v>39</v>
      </c>
      <c r="J476" s="3" t="s">
        <v>28</v>
      </c>
      <c r="K476" s="3" t="s">
        <v>108</v>
      </c>
      <c r="L476" s="3" t="s">
        <v>58</v>
      </c>
      <c r="M476" s="3" t="s">
        <v>109</v>
      </c>
      <c r="N476" s="3">
        <v>0.35</v>
      </c>
      <c r="O476" s="3" t="s">
        <v>32</v>
      </c>
      <c r="P476" s="3" t="s">
        <v>33</v>
      </c>
      <c r="Q476" s="3" t="s">
        <v>44</v>
      </c>
      <c r="R476" s="3" t="s">
        <v>973</v>
      </c>
      <c r="S476" s="3">
        <v>92345</v>
      </c>
      <c r="T476" s="2">
        <v>42079</v>
      </c>
      <c r="U476" s="2">
        <v>42081</v>
      </c>
      <c r="V476" s="4">
        <v>-89.216999999999999</v>
      </c>
      <c r="W476" s="3">
        <v>12</v>
      </c>
      <c r="X476" s="4">
        <v>50.83</v>
      </c>
      <c r="Y476" s="3">
        <v>88570</v>
      </c>
      <c r="Z476" s="3" t="str">
        <f>IF(V476&gt;E2432, "High","Low")</f>
        <v>Low</v>
      </c>
      <c r="AA476" s="3" t="str">
        <f>IF(OR(C476 &gt; 0.2, N476 &lt; 0.25), "High Risk", "Low Risk")</f>
        <v>Low Risk</v>
      </c>
      <c r="AB476" s="3" t="str">
        <f>IF(NOT(C476 &gt; 0), "No Discount", "Discount Applied")</f>
        <v>Discount Applied</v>
      </c>
      <c r="AC476" s="3" t="str">
        <f>IF(AND(V476 &gt; 100, OR(H476 = "Regular Air", H476 = "Express Air"), NOT(C476 &gt; 0)), "High Profit Non-Standard Shipping", "Other")</f>
        <v>Other</v>
      </c>
      <c r="AD476">
        <f>RANK(X476,$X$2:$X$1954,0)</f>
        <v>1532</v>
      </c>
    </row>
    <row r="477" spans="1:30" ht="12.75" customHeight="1" x14ac:dyDescent="0.3">
      <c r="A477" s="3">
        <v>21351</v>
      </c>
      <c r="B477" s="3" t="s">
        <v>46</v>
      </c>
      <c r="C477" s="7">
        <v>0.06</v>
      </c>
      <c r="D477" s="4">
        <v>1.76</v>
      </c>
      <c r="E477" s="4">
        <v>0.7</v>
      </c>
      <c r="F477" s="3">
        <v>854</v>
      </c>
      <c r="G477" s="3" t="s">
        <v>974</v>
      </c>
      <c r="H477" s="3" t="s">
        <v>48</v>
      </c>
      <c r="I477" s="3" t="s">
        <v>39</v>
      </c>
      <c r="J477" s="3" t="s">
        <v>28</v>
      </c>
      <c r="K477" s="3" t="s">
        <v>29</v>
      </c>
      <c r="L477" s="3" t="s">
        <v>30</v>
      </c>
      <c r="M477" s="3" t="s">
        <v>126</v>
      </c>
      <c r="N477" s="3">
        <v>0.56000000000000005</v>
      </c>
      <c r="O477" s="3" t="s">
        <v>32</v>
      </c>
      <c r="P477" s="3" t="s">
        <v>52</v>
      </c>
      <c r="Q477" s="3" t="s">
        <v>227</v>
      </c>
      <c r="R477" s="3" t="s">
        <v>975</v>
      </c>
      <c r="S477" s="3">
        <v>6405</v>
      </c>
      <c r="T477" s="2">
        <v>42124</v>
      </c>
      <c r="U477" s="2">
        <v>42126</v>
      </c>
      <c r="V477" s="4">
        <v>1.2236</v>
      </c>
      <c r="W477" s="3">
        <v>22</v>
      </c>
      <c r="X477" s="4">
        <v>39.26</v>
      </c>
      <c r="Y477" s="3">
        <v>88571</v>
      </c>
      <c r="Z477" s="3" t="str">
        <f>IF(V477&gt;E2433, "High","Low")</f>
        <v>High</v>
      </c>
      <c r="AA477" s="3" t="str">
        <f>IF(OR(C477 &gt; 0.2, N477 &lt; 0.25), "High Risk", "Low Risk")</f>
        <v>Low Risk</v>
      </c>
      <c r="AB477" s="3" t="str">
        <f>IF(NOT(C477 &gt; 0), "No Discount", "Discount Applied")</f>
        <v>Discount Applied</v>
      </c>
      <c r="AC477" s="3" t="str">
        <f>IF(AND(V477 &gt; 100, OR(H477 = "Regular Air", H477 = "Express Air"), NOT(C477 &gt; 0)), "High Profit Non-Standard Shipping", "Other")</f>
        <v>Other</v>
      </c>
      <c r="AD477">
        <f>RANK(X477,$X$2:$X$1954,0)</f>
        <v>1626</v>
      </c>
    </row>
    <row r="478" spans="1:30" ht="12.75" customHeight="1" x14ac:dyDescent="0.3">
      <c r="A478" s="3">
        <v>21352</v>
      </c>
      <c r="B478" s="3" t="s">
        <v>46</v>
      </c>
      <c r="C478" s="7">
        <v>0.02</v>
      </c>
      <c r="D478" s="4">
        <v>24.98</v>
      </c>
      <c r="E478" s="4">
        <v>8.7899999999999991</v>
      </c>
      <c r="F478" s="3">
        <v>855</v>
      </c>
      <c r="G478" s="3" t="s">
        <v>976</v>
      </c>
      <c r="H478" s="3" t="s">
        <v>48</v>
      </c>
      <c r="I478" s="3" t="s">
        <v>39</v>
      </c>
      <c r="J478" s="3" t="s">
        <v>28</v>
      </c>
      <c r="K478" s="3" t="s">
        <v>140</v>
      </c>
      <c r="L478" s="3" t="s">
        <v>58</v>
      </c>
      <c r="M478" s="3" t="s">
        <v>977</v>
      </c>
      <c r="N478" s="3">
        <v>0.66</v>
      </c>
      <c r="O478" s="3" t="s">
        <v>32</v>
      </c>
      <c r="P478" s="3" t="s">
        <v>52</v>
      </c>
      <c r="Q478" s="3" t="s">
        <v>227</v>
      </c>
      <c r="R478" s="3" t="s">
        <v>978</v>
      </c>
      <c r="S478" s="3">
        <v>6810</v>
      </c>
      <c r="T478" s="2">
        <v>42124</v>
      </c>
      <c r="U478" s="2">
        <v>42125</v>
      </c>
      <c r="V478" s="4">
        <v>4.3148</v>
      </c>
      <c r="W478" s="3">
        <v>23</v>
      </c>
      <c r="X478" s="4">
        <v>606.51</v>
      </c>
      <c r="Y478" s="3">
        <v>88571</v>
      </c>
      <c r="Z478" s="3" t="str">
        <f>IF(V478&gt;E2434, "High","Low")</f>
        <v>High</v>
      </c>
      <c r="AA478" s="3" t="str">
        <f>IF(OR(C478 &gt; 0.2, N478 &lt; 0.25), "High Risk", "Low Risk")</f>
        <v>Low Risk</v>
      </c>
      <c r="AB478" s="3" t="str">
        <f>IF(NOT(C478 &gt; 0), "No Discount", "Discount Applied")</f>
        <v>Discount Applied</v>
      </c>
      <c r="AC478" s="3" t="str">
        <f>IF(AND(V478 &gt; 100, OR(H478 = "Regular Air", H478 = "Express Air"), NOT(C478 &gt; 0)), "High Profit Non-Standard Shipping", "Other")</f>
        <v>Other</v>
      </c>
      <c r="AD478">
        <f>RANK(X478,$X$2:$X$1954,0)</f>
        <v>583</v>
      </c>
    </row>
    <row r="479" spans="1:30" ht="12.75" customHeight="1" x14ac:dyDescent="0.3">
      <c r="A479" s="3">
        <v>21354</v>
      </c>
      <c r="B479" s="3" t="s">
        <v>46</v>
      </c>
      <c r="C479" s="7">
        <v>0.05</v>
      </c>
      <c r="D479" s="4">
        <v>35.99</v>
      </c>
      <c r="E479" s="4">
        <v>5.99</v>
      </c>
      <c r="F479" s="3">
        <v>858</v>
      </c>
      <c r="G479" s="3" t="s">
        <v>979</v>
      </c>
      <c r="H479" s="3" t="s">
        <v>26</v>
      </c>
      <c r="I479" s="3" t="s">
        <v>39</v>
      </c>
      <c r="J479" s="3" t="s">
        <v>76</v>
      </c>
      <c r="K479" s="3" t="s">
        <v>77</v>
      </c>
      <c r="L479" s="3" t="s">
        <v>30</v>
      </c>
      <c r="M479" s="3" t="s">
        <v>980</v>
      </c>
      <c r="N479" s="3">
        <v>0.38</v>
      </c>
      <c r="O479" s="3" t="s">
        <v>32</v>
      </c>
      <c r="P479" s="3" t="s">
        <v>52</v>
      </c>
      <c r="Q479" s="3" t="s">
        <v>187</v>
      </c>
      <c r="R479" s="3" t="s">
        <v>475</v>
      </c>
      <c r="S479" s="3">
        <v>4240</v>
      </c>
      <c r="T479" s="2">
        <v>42124</v>
      </c>
      <c r="U479" s="2">
        <v>42126</v>
      </c>
      <c r="V479" s="4">
        <v>-125.83296</v>
      </c>
      <c r="W479" s="3">
        <v>2</v>
      </c>
      <c r="X479" s="4">
        <v>64.89</v>
      </c>
      <c r="Y479" s="3">
        <v>88571</v>
      </c>
      <c r="Z479" s="3" t="str">
        <f>IF(V479&gt;E2435, "High","Low")</f>
        <v>Low</v>
      </c>
      <c r="AA479" s="3" t="str">
        <f>IF(OR(C479 &gt; 0.2, N479 &lt; 0.25), "High Risk", "Low Risk")</f>
        <v>Low Risk</v>
      </c>
      <c r="AB479" s="3" t="str">
        <f>IF(NOT(C479 &gt; 0), "No Discount", "Discount Applied")</f>
        <v>Discount Applied</v>
      </c>
      <c r="AC479" s="3" t="str">
        <f>IF(AND(V479 &gt; 100, OR(H479 = "Regular Air", H479 = "Express Air"), NOT(C479 &gt; 0)), "High Profit Non-Standard Shipping", "Other")</f>
        <v>Other</v>
      </c>
      <c r="AD479">
        <f>RANK(X479,$X$2:$X$1954,0)</f>
        <v>1429</v>
      </c>
    </row>
    <row r="480" spans="1:30" ht="12.75" customHeight="1" x14ac:dyDescent="0.3">
      <c r="A480" s="3">
        <v>21214</v>
      </c>
      <c r="B480" s="3" t="s">
        <v>46</v>
      </c>
      <c r="C480" s="7">
        <v>0.03</v>
      </c>
      <c r="D480" s="4">
        <v>14.2</v>
      </c>
      <c r="E480" s="4">
        <v>5.3</v>
      </c>
      <c r="F480" s="3">
        <v>865</v>
      </c>
      <c r="G480" s="3" t="s">
        <v>981</v>
      </c>
      <c r="H480" s="3" t="s">
        <v>48</v>
      </c>
      <c r="I480" s="3" t="s">
        <v>39</v>
      </c>
      <c r="J480" s="3" t="s">
        <v>40</v>
      </c>
      <c r="K480" s="3" t="s">
        <v>49</v>
      </c>
      <c r="L480" s="3" t="s">
        <v>30</v>
      </c>
      <c r="M480" s="3" t="s">
        <v>729</v>
      </c>
      <c r="N480" s="3">
        <v>0.46</v>
      </c>
      <c r="O480" s="3" t="s">
        <v>32</v>
      </c>
      <c r="P480" s="3" t="s">
        <v>60</v>
      </c>
      <c r="Q480" s="3" t="s">
        <v>702</v>
      </c>
      <c r="R480" s="3" t="s">
        <v>831</v>
      </c>
      <c r="S480" s="3">
        <v>46312</v>
      </c>
      <c r="T480" s="2">
        <v>42151</v>
      </c>
      <c r="U480" s="2">
        <v>42152</v>
      </c>
      <c r="V480" s="4">
        <v>122.21</v>
      </c>
      <c r="W480" s="3">
        <v>18</v>
      </c>
      <c r="X480" s="4">
        <v>267.2</v>
      </c>
      <c r="Y480" s="3">
        <v>90674</v>
      </c>
      <c r="Z480" s="3" t="str">
        <f>IF(V480&gt;E2436, "High","Low")</f>
        <v>High</v>
      </c>
      <c r="AA480" s="3" t="str">
        <f>IF(OR(C480 &gt; 0.2, N480 &lt; 0.25), "High Risk", "Low Risk")</f>
        <v>Low Risk</v>
      </c>
      <c r="AB480" s="3" t="str">
        <f>IF(NOT(C480 &gt; 0), "No Discount", "Discount Applied")</f>
        <v>Discount Applied</v>
      </c>
      <c r="AC480" s="3" t="str">
        <f>IF(AND(V480 &gt; 100, OR(H480 = "Regular Air", H480 = "Express Air"), NOT(C480 &gt; 0)), "High Profit Non-Standard Shipping", "Other")</f>
        <v>Other</v>
      </c>
      <c r="AD480">
        <f>RANK(X480,$X$2:$X$1954,0)</f>
        <v>871</v>
      </c>
    </row>
    <row r="481" spans="1:30" ht="12.75" customHeight="1" x14ac:dyDescent="0.3">
      <c r="A481" s="3">
        <v>19947</v>
      </c>
      <c r="B481" s="3" t="s">
        <v>105</v>
      </c>
      <c r="C481" s="7">
        <v>0.04</v>
      </c>
      <c r="D481" s="4">
        <v>6.48</v>
      </c>
      <c r="E481" s="4">
        <v>5.16</v>
      </c>
      <c r="F481" s="3">
        <v>865</v>
      </c>
      <c r="G481" s="3" t="s">
        <v>981</v>
      </c>
      <c r="H481" s="3" t="s">
        <v>26</v>
      </c>
      <c r="I481" s="3" t="s">
        <v>39</v>
      </c>
      <c r="J481" s="3" t="s">
        <v>28</v>
      </c>
      <c r="K481" s="3" t="s">
        <v>92</v>
      </c>
      <c r="L481" s="3" t="s">
        <v>58</v>
      </c>
      <c r="M481" s="3" t="s">
        <v>982</v>
      </c>
      <c r="N481" s="3">
        <v>0.37</v>
      </c>
      <c r="O481" s="3" t="s">
        <v>32</v>
      </c>
      <c r="P481" s="3" t="s">
        <v>60</v>
      </c>
      <c r="Q481" s="3" t="s">
        <v>702</v>
      </c>
      <c r="R481" s="3" t="s">
        <v>831</v>
      </c>
      <c r="S481" s="3">
        <v>46312</v>
      </c>
      <c r="T481" s="2">
        <v>42061</v>
      </c>
      <c r="U481" s="2">
        <v>42065</v>
      </c>
      <c r="V481" s="4">
        <v>-11.1332</v>
      </c>
      <c r="W481" s="3">
        <v>12</v>
      </c>
      <c r="X481" s="4">
        <v>86.79</v>
      </c>
      <c r="Y481" s="3">
        <v>90675</v>
      </c>
      <c r="Z481" s="3" t="str">
        <f>IF(V481&gt;E2437, "High","Low")</f>
        <v>Low</v>
      </c>
      <c r="AA481" s="3" t="str">
        <f>IF(OR(C481 &gt; 0.2, N481 &lt; 0.25), "High Risk", "Low Risk")</f>
        <v>Low Risk</v>
      </c>
      <c r="AB481" s="3" t="str">
        <f>IF(NOT(C481 &gt; 0), "No Discount", "Discount Applied")</f>
        <v>Discount Applied</v>
      </c>
      <c r="AC481" s="3" t="str">
        <f>IF(AND(V481 &gt; 100, OR(H481 = "Regular Air", H481 = "Express Air"), NOT(C481 &gt; 0)), "High Profit Non-Standard Shipping", "Other")</f>
        <v>Other</v>
      </c>
      <c r="AD481">
        <f>RANK(X481,$X$2:$X$1954,0)</f>
        <v>1306</v>
      </c>
    </row>
    <row r="482" spans="1:30" ht="12.75" customHeight="1" x14ac:dyDescent="0.3">
      <c r="A482" s="3">
        <v>24774</v>
      </c>
      <c r="B482" s="3" t="s">
        <v>36</v>
      </c>
      <c r="C482" s="7">
        <v>0.04</v>
      </c>
      <c r="D482" s="4">
        <v>29.18</v>
      </c>
      <c r="E482" s="4">
        <v>8.5500000000000007</v>
      </c>
      <c r="F482" s="3">
        <v>868</v>
      </c>
      <c r="G482" s="3" t="s">
        <v>983</v>
      </c>
      <c r="H482" s="3" t="s">
        <v>26</v>
      </c>
      <c r="I482" s="3" t="s">
        <v>39</v>
      </c>
      <c r="J482" s="3" t="s">
        <v>40</v>
      </c>
      <c r="K482" s="3" t="s">
        <v>49</v>
      </c>
      <c r="L482" s="3" t="s">
        <v>58</v>
      </c>
      <c r="M482" s="3" t="s">
        <v>984</v>
      </c>
      <c r="N482" s="3">
        <v>0.42</v>
      </c>
      <c r="O482" s="3" t="s">
        <v>32</v>
      </c>
      <c r="P482" s="3" t="s">
        <v>60</v>
      </c>
      <c r="Q482" s="3" t="s">
        <v>61</v>
      </c>
      <c r="R482" s="3" t="s">
        <v>985</v>
      </c>
      <c r="S482" s="3">
        <v>55126</v>
      </c>
      <c r="T482" s="2">
        <v>42060</v>
      </c>
      <c r="U482" s="2">
        <v>42062</v>
      </c>
      <c r="V482" s="4">
        <v>201.7353</v>
      </c>
      <c r="W482" s="3">
        <v>10</v>
      </c>
      <c r="X482" s="4">
        <v>292.37</v>
      </c>
      <c r="Y482" s="3">
        <v>91194</v>
      </c>
      <c r="Z482" s="3" t="str">
        <f>IF(V482&gt;E2438, "High","Low")</f>
        <v>High</v>
      </c>
      <c r="AA482" s="3" t="str">
        <f>IF(OR(C482 &gt; 0.2, N482 &lt; 0.25), "High Risk", "Low Risk")</f>
        <v>Low Risk</v>
      </c>
      <c r="AB482" s="3" t="str">
        <f>IF(NOT(C482 &gt; 0), "No Discount", "Discount Applied")</f>
        <v>Discount Applied</v>
      </c>
      <c r="AC482" s="3" t="str">
        <f>IF(AND(V482 &gt; 100, OR(H482 = "Regular Air", H482 = "Express Air"), NOT(C482 &gt; 0)), "High Profit Non-Standard Shipping", "Other")</f>
        <v>Other</v>
      </c>
      <c r="AD482">
        <f>RANK(X482,$X$2:$X$1954,0)</f>
        <v>825</v>
      </c>
    </row>
    <row r="483" spans="1:30" ht="12.75" customHeight="1" x14ac:dyDescent="0.3">
      <c r="A483" s="3">
        <v>24775</v>
      </c>
      <c r="B483" s="3" t="s">
        <v>36</v>
      </c>
      <c r="C483" s="7">
        <v>0</v>
      </c>
      <c r="D483" s="4">
        <v>80.98</v>
      </c>
      <c r="E483" s="4">
        <v>35</v>
      </c>
      <c r="F483" s="3">
        <v>868</v>
      </c>
      <c r="G483" s="3" t="s">
        <v>983</v>
      </c>
      <c r="H483" s="3" t="s">
        <v>48</v>
      </c>
      <c r="I483" s="3" t="s">
        <v>39</v>
      </c>
      <c r="J483" s="3" t="s">
        <v>28</v>
      </c>
      <c r="K483" s="3" t="s">
        <v>140</v>
      </c>
      <c r="L483" s="3" t="s">
        <v>235</v>
      </c>
      <c r="M483" s="3" t="s">
        <v>986</v>
      </c>
      <c r="N483" s="3">
        <v>0.83</v>
      </c>
      <c r="O483" s="3" t="s">
        <v>32</v>
      </c>
      <c r="P483" s="3" t="s">
        <v>60</v>
      </c>
      <c r="Q483" s="3" t="s">
        <v>61</v>
      </c>
      <c r="R483" s="3" t="s">
        <v>985</v>
      </c>
      <c r="S483" s="3">
        <v>55126</v>
      </c>
      <c r="T483" s="2">
        <v>42060</v>
      </c>
      <c r="U483" s="2">
        <v>42062</v>
      </c>
      <c r="V483" s="4">
        <v>-684.78</v>
      </c>
      <c r="W483" s="3">
        <v>8</v>
      </c>
      <c r="X483" s="4">
        <v>682.79</v>
      </c>
      <c r="Y483" s="3">
        <v>91194</v>
      </c>
      <c r="Z483" s="3" t="str">
        <f>IF(V483&gt;E2439, "High","Low")</f>
        <v>Low</v>
      </c>
      <c r="AA483" s="3" t="str">
        <f>IF(OR(C483 &gt; 0.2, N483 &lt; 0.25), "High Risk", "Low Risk")</f>
        <v>Low Risk</v>
      </c>
      <c r="AB483" s="3" t="str">
        <f>IF(NOT(C483 &gt; 0), "No Discount", "Discount Applied")</f>
        <v>No Discount</v>
      </c>
      <c r="AC483" s="3" t="str">
        <f>IF(AND(V483 &gt; 100, OR(H483 = "Regular Air", H483 = "Express Air"), NOT(C483 &gt; 0)), "High Profit Non-Standard Shipping", "Other")</f>
        <v>Other</v>
      </c>
      <c r="AD483">
        <f>RANK(X483,$X$2:$X$1954,0)</f>
        <v>533</v>
      </c>
    </row>
    <row r="484" spans="1:30" ht="12.75" customHeight="1" x14ac:dyDescent="0.3">
      <c r="A484" s="3">
        <v>24763</v>
      </c>
      <c r="B484" s="3" t="s">
        <v>46</v>
      </c>
      <c r="C484" s="7">
        <v>0.06</v>
      </c>
      <c r="D484" s="4">
        <v>6.48</v>
      </c>
      <c r="E484" s="4">
        <v>8.8800000000000008</v>
      </c>
      <c r="F484" s="3">
        <v>868</v>
      </c>
      <c r="G484" s="3" t="s">
        <v>983</v>
      </c>
      <c r="H484" s="3" t="s">
        <v>48</v>
      </c>
      <c r="I484" s="3" t="s">
        <v>39</v>
      </c>
      <c r="J484" s="3" t="s">
        <v>28</v>
      </c>
      <c r="K484" s="3" t="s">
        <v>92</v>
      </c>
      <c r="L484" s="3" t="s">
        <v>58</v>
      </c>
      <c r="M484" s="3" t="s">
        <v>987</v>
      </c>
      <c r="N484" s="3">
        <v>0.37</v>
      </c>
      <c r="O484" s="3" t="s">
        <v>32</v>
      </c>
      <c r="P484" s="3" t="s">
        <v>60</v>
      </c>
      <c r="Q484" s="3" t="s">
        <v>61</v>
      </c>
      <c r="R484" s="3" t="s">
        <v>985</v>
      </c>
      <c r="S484" s="3">
        <v>55126</v>
      </c>
      <c r="T484" s="2">
        <v>42069</v>
      </c>
      <c r="U484" s="2">
        <v>42070</v>
      </c>
      <c r="V484" s="4">
        <v>-237.47</v>
      </c>
      <c r="W484" s="3">
        <v>20</v>
      </c>
      <c r="X484" s="4">
        <v>125.77</v>
      </c>
      <c r="Y484" s="3">
        <v>91195</v>
      </c>
      <c r="Z484" s="3" t="str">
        <f>IF(V484&gt;E2440, "High","Low")</f>
        <v>Low</v>
      </c>
      <c r="AA484" s="3" t="str">
        <f>IF(OR(C484 &gt; 0.2, N484 &lt; 0.25), "High Risk", "Low Risk")</f>
        <v>Low Risk</v>
      </c>
      <c r="AB484" s="3" t="str">
        <f>IF(NOT(C484 &gt; 0), "No Discount", "Discount Applied")</f>
        <v>Discount Applied</v>
      </c>
      <c r="AC484" s="3" t="str">
        <f>IF(AND(V484 &gt; 100, OR(H484 = "Regular Air", H484 = "Express Air"), NOT(C484 &gt; 0)), "High Profit Non-Standard Shipping", "Other")</f>
        <v>Other</v>
      </c>
      <c r="AD484">
        <f>RANK(X484,$X$2:$X$1954,0)</f>
        <v>1149</v>
      </c>
    </row>
    <row r="485" spans="1:30" ht="12.75" customHeight="1" x14ac:dyDescent="0.3">
      <c r="A485" s="3">
        <v>24764</v>
      </c>
      <c r="B485" s="3" t="s">
        <v>46</v>
      </c>
      <c r="C485" s="7">
        <v>0.09</v>
      </c>
      <c r="D485" s="4">
        <v>349.45</v>
      </c>
      <c r="E485" s="4">
        <v>60</v>
      </c>
      <c r="F485" s="3">
        <v>868</v>
      </c>
      <c r="G485" s="3" t="s">
        <v>983</v>
      </c>
      <c r="H485" s="3" t="s">
        <v>38</v>
      </c>
      <c r="I485" s="3" t="s">
        <v>39</v>
      </c>
      <c r="J485" s="3" t="s">
        <v>40</v>
      </c>
      <c r="K485" s="3" t="s">
        <v>151</v>
      </c>
      <c r="L485" s="3" t="s">
        <v>42</v>
      </c>
      <c r="M485" s="3" t="s">
        <v>988</v>
      </c>
      <c r="N485" s="3"/>
      <c r="O485" s="3" t="s">
        <v>32</v>
      </c>
      <c r="P485" s="3" t="s">
        <v>60</v>
      </c>
      <c r="Q485" s="3" t="s">
        <v>61</v>
      </c>
      <c r="R485" s="3" t="s">
        <v>985</v>
      </c>
      <c r="S485" s="3">
        <v>55126</v>
      </c>
      <c r="T485" s="2">
        <v>42069</v>
      </c>
      <c r="U485" s="2">
        <v>42070</v>
      </c>
      <c r="V485" s="4">
        <v>-2946.0509999999999</v>
      </c>
      <c r="W485" s="3">
        <v>12</v>
      </c>
      <c r="X485" s="4">
        <v>3918.98</v>
      </c>
      <c r="Y485" s="3">
        <v>91195</v>
      </c>
      <c r="Z485" s="3" t="str">
        <f>IF(V485&gt;E2441, "High","Low")</f>
        <v>Low</v>
      </c>
      <c r="AA485" s="3" t="str">
        <f>IF(OR(C485 &gt; 0.2, N485 &lt; 0.25), "High Risk", "Low Risk")</f>
        <v>High Risk</v>
      </c>
      <c r="AB485" s="3" t="str">
        <f>IF(NOT(C485 &gt; 0), "No Discount", "Discount Applied")</f>
        <v>Discount Applied</v>
      </c>
      <c r="AC485" s="3" t="str">
        <f>IF(AND(V485 &gt; 100, OR(H485 = "Regular Air", H485 = "Express Air"), NOT(C485 &gt; 0)), "High Profit Non-Standard Shipping", "Other")</f>
        <v>Other</v>
      </c>
      <c r="AD485">
        <f>RANK(X485,$X$2:$X$1954,0)</f>
        <v>119</v>
      </c>
    </row>
    <row r="486" spans="1:30" ht="12.75" customHeight="1" x14ac:dyDescent="0.3">
      <c r="A486" s="3">
        <v>25507</v>
      </c>
      <c r="B486" s="3" t="s">
        <v>36</v>
      </c>
      <c r="C486" s="7">
        <v>0.03</v>
      </c>
      <c r="D486" s="4">
        <v>14.2</v>
      </c>
      <c r="E486" s="4">
        <v>5.3</v>
      </c>
      <c r="F486" s="3">
        <v>871</v>
      </c>
      <c r="G486" s="3" t="s">
        <v>989</v>
      </c>
      <c r="H486" s="3" t="s">
        <v>48</v>
      </c>
      <c r="I486" s="3" t="s">
        <v>39</v>
      </c>
      <c r="J486" s="3" t="s">
        <v>40</v>
      </c>
      <c r="K486" s="3" t="s">
        <v>49</v>
      </c>
      <c r="L486" s="3" t="s">
        <v>30</v>
      </c>
      <c r="M486" s="3" t="s">
        <v>729</v>
      </c>
      <c r="N486" s="3">
        <v>0.46</v>
      </c>
      <c r="O486" s="3" t="s">
        <v>32</v>
      </c>
      <c r="P486" s="3" t="s">
        <v>33</v>
      </c>
      <c r="Q486" s="3" t="s">
        <v>532</v>
      </c>
      <c r="R486" s="3" t="s">
        <v>990</v>
      </c>
      <c r="S486" s="3">
        <v>89502</v>
      </c>
      <c r="T486" s="2">
        <v>42078</v>
      </c>
      <c r="U486" s="2">
        <v>42080</v>
      </c>
      <c r="V486" s="4">
        <v>21.555599999999998</v>
      </c>
      <c r="W486" s="3">
        <v>2</v>
      </c>
      <c r="X486" s="4">
        <v>31.24</v>
      </c>
      <c r="Y486" s="3">
        <v>90577</v>
      </c>
      <c r="Z486" s="3" t="str">
        <f>IF(V486&gt;E2442, "High","Low")</f>
        <v>High</v>
      </c>
      <c r="AA486" s="3" t="str">
        <f>IF(OR(C486 &gt; 0.2, N486 &lt; 0.25), "High Risk", "Low Risk")</f>
        <v>Low Risk</v>
      </c>
      <c r="AB486" s="3" t="str">
        <f>IF(NOT(C486 &gt; 0), "No Discount", "Discount Applied")</f>
        <v>Discount Applied</v>
      </c>
      <c r="AC486" s="3" t="str">
        <f>IF(AND(V486 &gt; 100, OR(H486 = "Regular Air", H486 = "Express Air"), NOT(C486 &gt; 0)), "High Profit Non-Standard Shipping", "Other")</f>
        <v>Other</v>
      </c>
      <c r="AD486">
        <f>RANK(X486,$X$2:$X$1954,0)</f>
        <v>1704</v>
      </c>
    </row>
    <row r="487" spans="1:30" ht="12.75" customHeight="1" x14ac:dyDescent="0.3">
      <c r="A487" s="3">
        <v>22547</v>
      </c>
      <c r="B487" s="3" t="s">
        <v>36</v>
      </c>
      <c r="C487" s="7">
        <v>0.01</v>
      </c>
      <c r="D487" s="4">
        <v>5.94</v>
      </c>
      <c r="E487" s="4">
        <v>9.92</v>
      </c>
      <c r="F487" s="3">
        <v>871</v>
      </c>
      <c r="G487" s="3" t="s">
        <v>989</v>
      </c>
      <c r="H487" s="3" t="s">
        <v>48</v>
      </c>
      <c r="I487" s="3" t="s">
        <v>39</v>
      </c>
      <c r="J487" s="3" t="s">
        <v>28</v>
      </c>
      <c r="K487" s="3" t="s">
        <v>108</v>
      </c>
      <c r="L487" s="3" t="s">
        <v>58</v>
      </c>
      <c r="M487" s="3" t="s">
        <v>343</v>
      </c>
      <c r="N487" s="3">
        <v>0.38</v>
      </c>
      <c r="O487" s="3" t="s">
        <v>32</v>
      </c>
      <c r="P487" s="3" t="s">
        <v>33</v>
      </c>
      <c r="Q487" s="3" t="s">
        <v>532</v>
      </c>
      <c r="R487" s="3" t="s">
        <v>990</v>
      </c>
      <c r="S487" s="3">
        <v>89502</v>
      </c>
      <c r="T487" s="2">
        <v>42144</v>
      </c>
      <c r="U487" s="2">
        <v>42147</v>
      </c>
      <c r="V487" s="4">
        <v>-239.315</v>
      </c>
      <c r="W487" s="3">
        <v>12</v>
      </c>
      <c r="X487" s="4">
        <v>74.77</v>
      </c>
      <c r="Y487" s="3">
        <v>90578</v>
      </c>
      <c r="Z487" s="3" t="str">
        <f>IF(V487&gt;E2443, "High","Low")</f>
        <v>Low</v>
      </c>
      <c r="AA487" s="3" t="str">
        <f>IF(OR(C487 &gt; 0.2, N487 &lt; 0.25), "High Risk", "Low Risk")</f>
        <v>Low Risk</v>
      </c>
      <c r="AB487" s="3" t="str">
        <f>IF(NOT(C487 &gt; 0), "No Discount", "Discount Applied")</f>
        <v>Discount Applied</v>
      </c>
      <c r="AC487" s="3" t="str">
        <f>IF(AND(V487 &gt; 100, OR(H487 = "Regular Air", H487 = "Express Air"), NOT(C487 &gt; 0)), "High Profit Non-Standard Shipping", "Other")</f>
        <v>Other</v>
      </c>
      <c r="AD487">
        <f>RANK(X487,$X$2:$X$1954,0)</f>
        <v>1366</v>
      </c>
    </row>
    <row r="488" spans="1:30" ht="12.75" customHeight="1" x14ac:dyDescent="0.3">
      <c r="A488" s="3">
        <v>22548</v>
      </c>
      <c r="B488" s="3" t="s">
        <v>36</v>
      </c>
      <c r="C488" s="7">
        <v>0</v>
      </c>
      <c r="D488" s="4">
        <v>6.48</v>
      </c>
      <c r="E488" s="4">
        <v>5.1100000000000003</v>
      </c>
      <c r="F488" s="3">
        <v>871</v>
      </c>
      <c r="G488" s="3" t="s">
        <v>989</v>
      </c>
      <c r="H488" s="3" t="s">
        <v>48</v>
      </c>
      <c r="I488" s="3" t="s">
        <v>39</v>
      </c>
      <c r="J488" s="3" t="s">
        <v>28</v>
      </c>
      <c r="K488" s="3" t="s">
        <v>92</v>
      </c>
      <c r="L488" s="3" t="s">
        <v>58</v>
      </c>
      <c r="M488" s="3" t="s">
        <v>991</v>
      </c>
      <c r="N488" s="3">
        <v>0.37</v>
      </c>
      <c r="O488" s="3" t="s">
        <v>32</v>
      </c>
      <c r="P488" s="3" t="s">
        <v>33</v>
      </c>
      <c r="Q488" s="3" t="s">
        <v>532</v>
      </c>
      <c r="R488" s="3" t="s">
        <v>990</v>
      </c>
      <c r="S488" s="3">
        <v>89502</v>
      </c>
      <c r="T488" s="2">
        <v>42144</v>
      </c>
      <c r="U488" s="2">
        <v>42146</v>
      </c>
      <c r="V488" s="4">
        <v>-33.31</v>
      </c>
      <c r="W488" s="3">
        <v>18</v>
      </c>
      <c r="X488" s="4">
        <v>127.81</v>
      </c>
      <c r="Y488" s="3">
        <v>90578</v>
      </c>
      <c r="Z488" s="3" t="str">
        <f>IF(V488&gt;E2444, "High","Low")</f>
        <v>Low</v>
      </c>
      <c r="AA488" s="3" t="str">
        <f>IF(OR(C488 &gt; 0.2, N488 &lt; 0.25), "High Risk", "Low Risk")</f>
        <v>Low Risk</v>
      </c>
      <c r="AB488" s="3" t="str">
        <f>IF(NOT(C488 &gt; 0), "No Discount", "Discount Applied")</f>
        <v>No Discount</v>
      </c>
      <c r="AC488" s="3" t="str">
        <f>IF(AND(V488 &gt; 100, OR(H488 = "Regular Air", H488 = "Express Air"), NOT(C488 &gt; 0)), "High Profit Non-Standard Shipping", "Other")</f>
        <v>Other</v>
      </c>
      <c r="AD488">
        <f>RANK(X488,$X$2:$X$1954,0)</f>
        <v>1143</v>
      </c>
    </row>
    <row r="489" spans="1:30" ht="12.75" customHeight="1" x14ac:dyDescent="0.3">
      <c r="A489" s="3">
        <v>19262</v>
      </c>
      <c r="B489" s="3" t="s">
        <v>24</v>
      </c>
      <c r="C489" s="7">
        <v>0.04</v>
      </c>
      <c r="D489" s="4">
        <v>4.37</v>
      </c>
      <c r="E489" s="4">
        <v>5.15</v>
      </c>
      <c r="F489" s="3">
        <v>875</v>
      </c>
      <c r="G489" s="3" t="s">
        <v>992</v>
      </c>
      <c r="H489" s="3" t="s">
        <v>48</v>
      </c>
      <c r="I489" s="3" t="s">
        <v>39</v>
      </c>
      <c r="J489" s="3" t="s">
        <v>28</v>
      </c>
      <c r="K489" s="3" t="s">
        <v>256</v>
      </c>
      <c r="L489" s="3" t="s">
        <v>58</v>
      </c>
      <c r="M489" s="3" t="s">
        <v>993</v>
      </c>
      <c r="N489" s="3">
        <v>0.59</v>
      </c>
      <c r="O489" s="3" t="s">
        <v>32</v>
      </c>
      <c r="P489" s="3" t="s">
        <v>33</v>
      </c>
      <c r="Q489" s="3" t="s">
        <v>211</v>
      </c>
      <c r="R489" s="3" t="s">
        <v>994</v>
      </c>
      <c r="S489" s="3">
        <v>84106</v>
      </c>
      <c r="T489" s="2">
        <v>42056</v>
      </c>
      <c r="U489" s="2">
        <v>42057</v>
      </c>
      <c r="V489" s="4">
        <v>-74.479599999999991</v>
      </c>
      <c r="W489" s="3">
        <v>18</v>
      </c>
      <c r="X489" s="4">
        <v>78.59</v>
      </c>
      <c r="Y489" s="3">
        <v>89059</v>
      </c>
      <c r="Z489" s="3" t="str">
        <f>IF(V489&gt;E2445, "High","Low")</f>
        <v>Low</v>
      </c>
      <c r="AA489" s="3" t="str">
        <f>IF(OR(C489 &gt; 0.2, N489 &lt; 0.25), "High Risk", "Low Risk")</f>
        <v>Low Risk</v>
      </c>
      <c r="AB489" s="3" t="str">
        <f>IF(NOT(C489 &gt; 0), "No Discount", "Discount Applied")</f>
        <v>Discount Applied</v>
      </c>
      <c r="AC489" s="3" t="str">
        <f>IF(AND(V489 &gt; 100, OR(H489 = "Regular Air", H489 = "Express Air"), NOT(C489 &gt; 0)), "High Profit Non-Standard Shipping", "Other")</f>
        <v>Other</v>
      </c>
      <c r="AD489">
        <f>RANK(X489,$X$2:$X$1954,0)</f>
        <v>1347</v>
      </c>
    </row>
    <row r="490" spans="1:30" ht="12.75" customHeight="1" x14ac:dyDescent="0.3">
      <c r="A490" s="3">
        <v>19263</v>
      </c>
      <c r="B490" s="3" t="s">
        <v>24</v>
      </c>
      <c r="C490" s="7">
        <v>0.09</v>
      </c>
      <c r="D490" s="4">
        <v>155.99</v>
      </c>
      <c r="E490" s="4">
        <v>8.99</v>
      </c>
      <c r="F490" s="3">
        <v>875</v>
      </c>
      <c r="G490" s="3" t="s">
        <v>992</v>
      </c>
      <c r="H490" s="3" t="s">
        <v>48</v>
      </c>
      <c r="I490" s="3" t="s">
        <v>39</v>
      </c>
      <c r="J490" s="3" t="s">
        <v>76</v>
      </c>
      <c r="K490" s="3" t="s">
        <v>77</v>
      </c>
      <c r="L490" s="3" t="s">
        <v>58</v>
      </c>
      <c r="M490" s="3" t="s">
        <v>995</v>
      </c>
      <c r="N490" s="3">
        <v>0.57999999999999996</v>
      </c>
      <c r="O490" s="3" t="s">
        <v>32</v>
      </c>
      <c r="P490" s="3" t="s">
        <v>33</v>
      </c>
      <c r="Q490" s="3" t="s">
        <v>211</v>
      </c>
      <c r="R490" s="3" t="s">
        <v>994</v>
      </c>
      <c r="S490" s="3">
        <v>84106</v>
      </c>
      <c r="T490" s="2">
        <v>42056</v>
      </c>
      <c r="U490" s="2">
        <v>42058</v>
      </c>
      <c r="V490" s="4">
        <v>-232.22056000000003</v>
      </c>
      <c r="W490" s="3">
        <v>4</v>
      </c>
      <c r="X490" s="4">
        <v>497.11</v>
      </c>
      <c r="Y490" s="3">
        <v>89059</v>
      </c>
      <c r="Z490" s="3" t="str">
        <f>IF(V490&gt;E2446, "High","Low")</f>
        <v>Low</v>
      </c>
      <c r="AA490" s="3" t="str">
        <f>IF(OR(C490 &gt; 0.2, N490 &lt; 0.25), "High Risk", "Low Risk")</f>
        <v>Low Risk</v>
      </c>
      <c r="AB490" s="3" t="str">
        <f>IF(NOT(C490 &gt; 0), "No Discount", "Discount Applied")</f>
        <v>Discount Applied</v>
      </c>
      <c r="AC490" s="3" t="str">
        <f>IF(AND(V490 &gt; 100, OR(H490 = "Regular Air", H490 = "Express Air"), NOT(C490 &gt; 0)), "High Profit Non-Standard Shipping", "Other")</f>
        <v>Other</v>
      </c>
      <c r="AD490">
        <f>RANK(X490,$X$2:$X$1954,0)</f>
        <v>645</v>
      </c>
    </row>
    <row r="491" spans="1:30" x14ac:dyDescent="0.3">
      <c r="A491" s="3">
        <v>18054</v>
      </c>
      <c r="B491" s="3" t="s">
        <v>46</v>
      </c>
      <c r="C491" s="7">
        <v>7.0000000000000007E-2</v>
      </c>
      <c r="D491" s="4">
        <v>5.68</v>
      </c>
      <c r="E491" s="4">
        <v>1.39</v>
      </c>
      <c r="F491" s="3">
        <v>880</v>
      </c>
      <c r="G491" s="3" t="s">
        <v>996</v>
      </c>
      <c r="H491" s="3" t="s">
        <v>48</v>
      </c>
      <c r="I491" s="3" t="s">
        <v>39</v>
      </c>
      <c r="J491" s="3" t="s">
        <v>28</v>
      </c>
      <c r="K491" s="3" t="s">
        <v>68</v>
      </c>
      <c r="L491" s="3" t="s">
        <v>58</v>
      </c>
      <c r="M491" s="3" t="s">
        <v>997</v>
      </c>
      <c r="N491" s="3">
        <v>0.38</v>
      </c>
      <c r="O491" s="3" t="s">
        <v>32</v>
      </c>
      <c r="P491" s="3" t="s">
        <v>33</v>
      </c>
      <c r="Q491" s="3" t="s">
        <v>377</v>
      </c>
      <c r="R491" s="3" t="s">
        <v>998</v>
      </c>
      <c r="S491" s="3">
        <v>85254</v>
      </c>
      <c r="T491" s="2">
        <v>42088</v>
      </c>
      <c r="U491" s="2">
        <v>42090</v>
      </c>
      <c r="V491" s="4">
        <v>18.643799999999999</v>
      </c>
      <c r="W491" s="3">
        <v>5</v>
      </c>
      <c r="X491" s="4">
        <v>27.02</v>
      </c>
      <c r="Y491" s="3">
        <v>86153</v>
      </c>
      <c r="Z491" s="3" t="str">
        <f>IF(V491&gt;E2447, "High","Low")</f>
        <v>High</v>
      </c>
      <c r="AA491" s="3" t="str">
        <f>IF(OR(C491 &gt; 0.2, N491 &lt; 0.25), "High Risk", "Low Risk")</f>
        <v>Low Risk</v>
      </c>
      <c r="AB491" s="3" t="str">
        <f>IF(NOT(C491 &gt; 0), "No Discount", "Discount Applied")</f>
        <v>Discount Applied</v>
      </c>
      <c r="AC491" s="3" t="str">
        <f>IF(AND(V491 &gt; 100, OR(H491 = "Regular Air", H491 = "Express Air"), NOT(C491 &gt; 0)), "High Profit Non-Standard Shipping", "Other")</f>
        <v>Other</v>
      </c>
      <c r="AD491">
        <f>RANK(X491,$X$2:$X$1954,0)</f>
        <v>1751</v>
      </c>
    </row>
    <row r="492" spans="1:30" x14ac:dyDescent="0.3">
      <c r="A492" s="3">
        <v>18055</v>
      </c>
      <c r="B492" s="3" t="s">
        <v>46</v>
      </c>
      <c r="C492" s="7">
        <v>0.06</v>
      </c>
      <c r="D492" s="4">
        <v>22.84</v>
      </c>
      <c r="E492" s="4">
        <v>11.54</v>
      </c>
      <c r="F492" s="3">
        <v>880</v>
      </c>
      <c r="G492" s="3" t="s">
        <v>996</v>
      </c>
      <c r="H492" s="3" t="s">
        <v>48</v>
      </c>
      <c r="I492" s="3" t="s">
        <v>39</v>
      </c>
      <c r="J492" s="3" t="s">
        <v>28</v>
      </c>
      <c r="K492" s="3" t="s">
        <v>92</v>
      </c>
      <c r="L492" s="3" t="s">
        <v>58</v>
      </c>
      <c r="M492" s="3" t="s">
        <v>226</v>
      </c>
      <c r="N492" s="3">
        <v>0.39</v>
      </c>
      <c r="O492" s="3" t="s">
        <v>32</v>
      </c>
      <c r="P492" s="3" t="s">
        <v>33</v>
      </c>
      <c r="Q492" s="3" t="s">
        <v>377</v>
      </c>
      <c r="R492" s="3" t="s">
        <v>998</v>
      </c>
      <c r="S492" s="3">
        <v>85254</v>
      </c>
      <c r="T492" s="2">
        <v>42088</v>
      </c>
      <c r="U492" s="2">
        <v>42090</v>
      </c>
      <c r="V492" s="4">
        <v>-31.24</v>
      </c>
      <c r="W492" s="3">
        <v>1</v>
      </c>
      <c r="X492" s="4">
        <v>27.67</v>
      </c>
      <c r="Y492" s="3">
        <v>86153</v>
      </c>
      <c r="Z492" s="3" t="str">
        <f>IF(V492&gt;E2448, "High","Low")</f>
        <v>Low</v>
      </c>
      <c r="AA492" s="3" t="str">
        <f>IF(OR(C492 &gt; 0.2, N492 &lt; 0.25), "High Risk", "Low Risk")</f>
        <v>Low Risk</v>
      </c>
      <c r="AB492" s="3" t="str">
        <f>IF(NOT(C492 &gt; 0), "No Discount", "Discount Applied")</f>
        <v>Discount Applied</v>
      </c>
      <c r="AC492" s="3" t="str">
        <f>IF(AND(V492 &gt; 100, OR(H492 = "Regular Air", H492 = "Express Air"), NOT(C492 &gt; 0)), "High Profit Non-Standard Shipping", "Other")</f>
        <v>Other</v>
      </c>
      <c r="AD492">
        <f>RANK(X492,$X$2:$X$1954,0)</f>
        <v>1742</v>
      </c>
    </row>
    <row r="493" spans="1:30" ht="12.75" customHeight="1" x14ac:dyDescent="0.3">
      <c r="A493" s="3">
        <v>19401</v>
      </c>
      <c r="B493" s="3" t="s">
        <v>46</v>
      </c>
      <c r="C493" s="7">
        <v>0.06</v>
      </c>
      <c r="D493" s="4">
        <v>25.98</v>
      </c>
      <c r="E493" s="4">
        <v>14.36</v>
      </c>
      <c r="F493" s="3">
        <v>885</v>
      </c>
      <c r="G493" s="3" t="s">
        <v>999</v>
      </c>
      <c r="H493" s="3" t="s">
        <v>38</v>
      </c>
      <c r="I493" s="3" t="s">
        <v>39</v>
      </c>
      <c r="J493" s="3" t="s">
        <v>40</v>
      </c>
      <c r="K493" s="3" t="s">
        <v>41</v>
      </c>
      <c r="L493" s="3" t="s">
        <v>42</v>
      </c>
      <c r="M493" s="3" t="s">
        <v>1000</v>
      </c>
      <c r="N493" s="3">
        <v>0.6</v>
      </c>
      <c r="O493" s="3" t="s">
        <v>32</v>
      </c>
      <c r="P493" s="3" t="s">
        <v>60</v>
      </c>
      <c r="Q493" s="3" t="s">
        <v>129</v>
      </c>
      <c r="R493" s="3" t="s">
        <v>955</v>
      </c>
      <c r="S493" s="3">
        <v>79109</v>
      </c>
      <c r="T493" s="2">
        <v>42148</v>
      </c>
      <c r="U493" s="2">
        <v>42149</v>
      </c>
      <c r="V493" s="4">
        <v>55.888000000000034</v>
      </c>
      <c r="W493" s="3">
        <v>41</v>
      </c>
      <c r="X493" s="4">
        <v>1033.56</v>
      </c>
      <c r="Y493" s="3">
        <v>89537</v>
      </c>
      <c r="Z493" s="3" t="str">
        <f>IF(V493&gt;E2449, "High","Low")</f>
        <v>High</v>
      </c>
      <c r="AA493" s="3" t="str">
        <f>IF(OR(C493 &gt; 0.2, N493 &lt; 0.25), "High Risk", "Low Risk")</f>
        <v>Low Risk</v>
      </c>
      <c r="AB493" s="3" t="str">
        <f>IF(NOT(C493 &gt; 0), "No Discount", "Discount Applied")</f>
        <v>Discount Applied</v>
      </c>
      <c r="AC493" s="3" t="str">
        <f>IF(AND(V493 &gt; 100, OR(H493 = "Regular Air", H493 = "Express Air"), NOT(C493 &gt; 0)), "High Profit Non-Standard Shipping", "Other")</f>
        <v>Other</v>
      </c>
      <c r="AD493">
        <f>RANK(X493,$X$2:$X$1954,0)</f>
        <v>412</v>
      </c>
    </row>
    <row r="494" spans="1:30" ht="12.75" customHeight="1" x14ac:dyDescent="0.3">
      <c r="A494" s="3">
        <v>26011</v>
      </c>
      <c r="B494" s="3" t="s">
        <v>46</v>
      </c>
      <c r="C494" s="7">
        <v>0.08</v>
      </c>
      <c r="D494" s="4">
        <v>1.81</v>
      </c>
      <c r="E494" s="4">
        <v>0.75</v>
      </c>
      <c r="F494" s="3">
        <v>890</v>
      </c>
      <c r="G494" s="3" t="s">
        <v>1001</v>
      </c>
      <c r="H494" s="3" t="s">
        <v>48</v>
      </c>
      <c r="I494" s="3" t="s">
        <v>39</v>
      </c>
      <c r="J494" s="3" t="s">
        <v>40</v>
      </c>
      <c r="K494" s="3" t="s">
        <v>41</v>
      </c>
      <c r="L494" s="3" t="s">
        <v>42</v>
      </c>
      <c r="M494" s="3" t="s">
        <v>1002</v>
      </c>
      <c r="N494" s="3">
        <v>0.57999999999999996</v>
      </c>
      <c r="O494" s="3" t="s">
        <v>32</v>
      </c>
      <c r="P494" s="3" t="s">
        <v>60</v>
      </c>
      <c r="Q494" s="3" t="s">
        <v>129</v>
      </c>
      <c r="R494" s="3" t="s">
        <v>1003</v>
      </c>
      <c r="S494" s="3">
        <v>76021</v>
      </c>
      <c r="T494" s="2">
        <v>42009</v>
      </c>
      <c r="U494" s="2">
        <v>42010</v>
      </c>
      <c r="V494" s="4">
        <v>1.3224</v>
      </c>
      <c r="W494" s="3">
        <v>11</v>
      </c>
      <c r="X494" s="4">
        <v>19.97</v>
      </c>
      <c r="Y494" s="3">
        <v>89536</v>
      </c>
      <c r="Z494" s="3" t="str">
        <f>IF(V494&gt;E2450, "High","Low")</f>
        <v>High</v>
      </c>
      <c r="AA494" s="3" t="str">
        <f>IF(OR(C494 &gt; 0.2, N494 &lt; 0.25), "High Risk", "Low Risk")</f>
        <v>Low Risk</v>
      </c>
      <c r="AB494" s="3" t="str">
        <f>IF(NOT(C494 &gt; 0), "No Discount", "Discount Applied")</f>
        <v>Discount Applied</v>
      </c>
      <c r="AC494" s="3" t="str">
        <f>IF(AND(V494 &gt; 100, OR(H494 = "Regular Air", H494 = "Express Air"), NOT(C494 &gt; 0)), "High Profit Non-Standard Shipping", "Other")</f>
        <v>Other</v>
      </c>
      <c r="AD494">
        <f>RANK(X494,$X$2:$X$1954,0)</f>
        <v>1811</v>
      </c>
    </row>
    <row r="495" spans="1:30" ht="12.75" customHeight="1" x14ac:dyDescent="0.3">
      <c r="A495" s="3">
        <v>26015</v>
      </c>
      <c r="B495" s="3" t="s">
        <v>46</v>
      </c>
      <c r="C495" s="7">
        <v>0.04</v>
      </c>
      <c r="D495" s="4">
        <v>125.99</v>
      </c>
      <c r="E495" s="4">
        <v>5.26</v>
      </c>
      <c r="F495" s="3">
        <v>890</v>
      </c>
      <c r="G495" s="3" t="s">
        <v>1001</v>
      </c>
      <c r="H495" s="3" t="s">
        <v>48</v>
      </c>
      <c r="I495" s="3" t="s">
        <v>39</v>
      </c>
      <c r="J495" s="3" t="s">
        <v>76</v>
      </c>
      <c r="K495" s="3" t="s">
        <v>77</v>
      </c>
      <c r="L495" s="3" t="s">
        <v>58</v>
      </c>
      <c r="M495" s="3" t="s">
        <v>1004</v>
      </c>
      <c r="N495" s="3">
        <v>0.55000000000000004</v>
      </c>
      <c r="O495" s="3" t="s">
        <v>32</v>
      </c>
      <c r="P495" s="3" t="s">
        <v>60</v>
      </c>
      <c r="Q495" s="3" t="s">
        <v>129</v>
      </c>
      <c r="R495" s="3" t="s">
        <v>1003</v>
      </c>
      <c r="S495" s="3">
        <v>76021</v>
      </c>
      <c r="T495" s="2">
        <v>42009</v>
      </c>
      <c r="U495" s="2">
        <v>42009</v>
      </c>
      <c r="V495" s="4">
        <v>455.42069999999995</v>
      </c>
      <c r="W495" s="3">
        <v>6</v>
      </c>
      <c r="X495" s="4">
        <v>660.03</v>
      </c>
      <c r="Y495" s="3">
        <v>89536</v>
      </c>
      <c r="Z495" s="3" t="str">
        <f>IF(V495&gt;E2451, "High","Low")</f>
        <v>High</v>
      </c>
      <c r="AA495" s="3" t="str">
        <f>IF(OR(C495 &gt; 0.2, N495 &lt; 0.25), "High Risk", "Low Risk")</f>
        <v>Low Risk</v>
      </c>
      <c r="AB495" s="3" t="str">
        <f>IF(NOT(C495 &gt; 0), "No Discount", "Discount Applied")</f>
        <v>Discount Applied</v>
      </c>
      <c r="AC495" s="3" t="str">
        <f>IF(AND(V495 &gt; 100, OR(H495 = "Regular Air", H495 = "Express Air"), NOT(C495 &gt; 0)), "High Profit Non-Standard Shipping", "Other")</f>
        <v>Other</v>
      </c>
      <c r="AD495">
        <f>RANK(X495,$X$2:$X$1954,0)</f>
        <v>546</v>
      </c>
    </row>
    <row r="496" spans="1:30" ht="12.75" customHeight="1" x14ac:dyDescent="0.3">
      <c r="A496" s="3">
        <v>2045</v>
      </c>
      <c r="B496" s="3" t="s">
        <v>46</v>
      </c>
      <c r="C496" s="7">
        <v>0.01</v>
      </c>
      <c r="D496" s="4">
        <v>8.34</v>
      </c>
      <c r="E496" s="4">
        <v>0.96</v>
      </c>
      <c r="F496" s="3">
        <v>894</v>
      </c>
      <c r="G496" s="3" t="s">
        <v>1005</v>
      </c>
      <c r="H496" s="3" t="s">
        <v>48</v>
      </c>
      <c r="I496" s="3" t="s">
        <v>39</v>
      </c>
      <c r="J496" s="3" t="s">
        <v>40</v>
      </c>
      <c r="K496" s="3" t="s">
        <v>49</v>
      </c>
      <c r="L496" s="3" t="s">
        <v>30</v>
      </c>
      <c r="M496" s="3" t="s">
        <v>1006</v>
      </c>
      <c r="N496" s="3">
        <v>0.43</v>
      </c>
      <c r="O496" s="3" t="s">
        <v>32</v>
      </c>
      <c r="P496" s="3" t="s">
        <v>52</v>
      </c>
      <c r="Q496" s="3" t="s">
        <v>1007</v>
      </c>
      <c r="R496" s="3" t="s">
        <v>34</v>
      </c>
      <c r="S496" s="3">
        <v>20024</v>
      </c>
      <c r="T496" s="2">
        <v>42014</v>
      </c>
      <c r="U496" s="2">
        <v>42016</v>
      </c>
      <c r="V496" s="4">
        <v>29.332000000000001</v>
      </c>
      <c r="W496" s="3">
        <v>24</v>
      </c>
      <c r="X496" s="4">
        <v>199.12</v>
      </c>
      <c r="Y496" s="3">
        <v>14596</v>
      </c>
      <c r="Z496" s="3" t="str">
        <f>IF(V496&gt;E2452, "High","Low")</f>
        <v>High</v>
      </c>
      <c r="AA496" s="3" t="str">
        <f>IF(OR(C496 &gt; 0.2, N496 &lt; 0.25), "High Risk", "Low Risk")</f>
        <v>Low Risk</v>
      </c>
      <c r="AB496" s="3" t="str">
        <f>IF(NOT(C496 &gt; 0), "No Discount", "Discount Applied")</f>
        <v>Discount Applied</v>
      </c>
      <c r="AC496" s="3" t="str">
        <f>IF(AND(V496 &gt; 100, OR(H496 = "Regular Air", H496 = "Express Air"), NOT(C496 &gt; 0)), "High Profit Non-Standard Shipping", "Other")</f>
        <v>Other</v>
      </c>
      <c r="AD496">
        <f>RANK(X496,$X$2:$X$1954,0)</f>
        <v>990</v>
      </c>
    </row>
    <row r="497" spans="1:30" ht="12.75" customHeight="1" x14ac:dyDescent="0.3">
      <c r="A497" s="3">
        <v>2046</v>
      </c>
      <c r="B497" s="3" t="s">
        <v>46</v>
      </c>
      <c r="C497" s="7">
        <v>0.06</v>
      </c>
      <c r="D497" s="4">
        <v>3.28</v>
      </c>
      <c r="E497" s="4">
        <v>3.97</v>
      </c>
      <c r="F497" s="3">
        <v>894</v>
      </c>
      <c r="G497" s="3" t="s">
        <v>1005</v>
      </c>
      <c r="H497" s="3" t="s">
        <v>48</v>
      </c>
      <c r="I497" s="3" t="s">
        <v>39</v>
      </c>
      <c r="J497" s="3" t="s">
        <v>28</v>
      </c>
      <c r="K497" s="3" t="s">
        <v>29</v>
      </c>
      <c r="L497" s="3" t="s">
        <v>30</v>
      </c>
      <c r="M497" s="3" t="s">
        <v>1008</v>
      </c>
      <c r="N497" s="3">
        <v>0.56000000000000005</v>
      </c>
      <c r="O497" s="3" t="s">
        <v>32</v>
      </c>
      <c r="P497" s="3" t="s">
        <v>52</v>
      </c>
      <c r="Q497" s="3" t="s">
        <v>1007</v>
      </c>
      <c r="R497" s="3" t="s">
        <v>34</v>
      </c>
      <c r="S497" s="3">
        <v>20024</v>
      </c>
      <c r="T497" s="2">
        <v>42014</v>
      </c>
      <c r="U497" s="2">
        <v>42015</v>
      </c>
      <c r="V497" s="4">
        <v>-86</v>
      </c>
      <c r="W497" s="3">
        <v>19</v>
      </c>
      <c r="X497" s="4">
        <v>63.14</v>
      </c>
      <c r="Y497" s="3">
        <v>14596</v>
      </c>
      <c r="Z497" s="3" t="str">
        <f>IF(V497&gt;E2453, "High","Low")</f>
        <v>Low</v>
      </c>
      <c r="AA497" s="3" t="str">
        <f>IF(OR(C497 &gt; 0.2, N497 &lt; 0.25), "High Risk", "Low Risk")</f>
        <v>Low Risk</v>
      </c>
      <c r="AB497" s="3" t="str">
        <f>IF(NOT(C497 &gt; 0), "No Discount", "Discount Applied")</f>
        <v>Discount Applied</v>
      </c>
      <c r="AC497" s="3" t="str">
        <f>IF(AND(V497 &gt; 100, OR(H497 = "Regular Air", H497 = "Express Air"), NOT(C497 &gt; 0)), "High Profit Non-Standard Shipping", "Other")</f>
        <v>Other</v>
      </c>
      <c r="AD497">
        <f>RANK(X497,$X$2:$X$1954,0)</f>
        <v>1441</v>
      </c>
    </row>
    <row r="498" spans="1:30" ht="12.75" customHeight="1" x14ac:dyDescent="0.3">
      <c r="A498" s="3">
        <v>5421</v>
      </c>
      <c r="B498" s="3" t="s">
        <v>105</v>
      </c>
      <c r="C498" s="7">
        <v>0.02</v>
      </c>
      <c r="D498" s="4">
        <v>1.1399999999999999</v>
      </c>
      <c r="E498" s="4">
        <v>0.7</v>
      </c>
      <c r="F498" s="3">
        <v>894</v>
      </c>
      <c r="G498" s="3" t="s">
        <v>1005</v>
      </c>
      <c r="H498" s="3" t="s">
        <v>48</v>
      </c>
      <c r="I498" s="3" t="s">
        <v>39</v>
      </c>
      <c r="J498" s="3" t="s">
        <v>28</v>
      </c>
      <c r="K498" s="3" t="s">
        <v>65</v>
      </c>
      <c r="L498" s="3" t="s">
        <v>30</v>
      </c>
      <c r="M498" s="3" t="s">
        <v>1009</v>
      </c>
      <c r="N498" s="3">
        <v>0.38</v>
      </c>
      <c r="O498" s="3" t="s">
        <v>32</v>
      </c>
      <c r="P498" s="3" t="s">
        <v>52</v>
      </c>
      <c r="Q498" s="3" t="s">
        <v>1007</v>
      </c>
      <c r="R498" s="3" t="s">
        <v>34</v>
      </c>
      <c r="S498" s="3">
        <v>20024</v>
      </c>
      <c r="T498" s="2">
        <v>42037</v>
      </c>
      <c r="U498" s="2">
        <v>42037</v>
      </c>
      <c r="V498" s="4">
        <v>-0.49</v>
      </c>
      <c r="W498" s="3">
        <v>38</v>
      </c>
      <c r="X498" s="4">
        <v>44.85</v>
      </c>
      <c r="Y498" s="3">
        <v>38529</v>
      </c>
      <c r="Z498" s="3" t="str">
        <f>IF(V498&gt;E2454, "High","Low")</f>
        <v>Low</v>
      </c>
      <c r="AA498" s="3" t="str">
        <f>IF(OR(C498 &gt; 0.2, N498 &lt; 0.25), "High Risk", "Low Risk")</f>
        <v>Low Risk</v>
      </c>
      <c r="AB498" s="3" t="str">
        <f>IF(NOT(C498 &gt; 0), "No Discount", "Discount Applied")</f>
        <v>Discount Applied</v>
      </c>
      <c r="AC498" s="3" t="str">
        <f>IF(AND(V498 &gt; 100, OR(H498 = "Regular Air", H498 = "Express Air"), NOT(C498 &gt; 0)), "High Profit Non-Standard Shipping", "Other")</f>
        <v>Other</v>
      </c>
      <c r="AD498">
        <f>RANK(X498,$X$2:$X$1954,0)</f>
        <v>1576</v>
      </c>
    </row>
    <row r="499" spans="1:30" ht="12.75" customHeight="1" x14ac:dyDescent="0.3">
      <c r="A499" s="3">
        <v>20045</v>
      </c>
      <c r="B499" s="3" t="s">
        <v>46</v>
      </c>
      <c r="C499" s="7">
        <v>0.01</v>
      </c>
      <c r="D499" s="4">
        <v>8.34</v>
      </c>
      <c r="E499" s="4">
        <v>0.96</v>
      </c>
      <c r="F499" s="3">
        <v>896</v>
      </c>
      <c r="G499" s="3" t="s">
        <v>1010</v>
      </c>
      <c r="H499" s="3" t="s">
        <v>48</v>
      </c>
      <c r="I499" s="3" t="s">
        <v>39</v>
      </c>
      <c r="J499" s="3" t="s">
        <v>40</v>
      </c>
      <c r="K499" s="3" t="s">
        <v>49</v>
      </c>
      <c r="L499" s="3" t="s">
        <v>30</v>
      </c>
      <c r="M499" s="3" t="s">
        <v>1006</v>
      </c>
      <c r="N499" s="3">
        <v>0.43</v>
      </c>
      <c r="O499" s="3" t="s">
        <v>32</v>
      </c>
      <c r="P499" s="3" t="s">
        <v>60</v>
      </c>
      <c r="Q499" s="3" t="s">
        <v>129</v>
      </c>
      <c r="R499" s="3" t="s">
        <v>1011</v>
      </c>
      <c r="S499" s="3">
        <v>76201</v>
      </c>
      <c r="T499" s="2">
        <v>42014</v>
      </c>
      <c r="U499" s="2">
        <v>42016</v>
      </c>
      <c r="V499" s="4">
        <v>34.348199999999999</v>
      </c>
      <c r="W499" s="3">
        <v>6</v>
      </c>
      <c r="X499" s="4">
        <v>49.78</v>
      </c>
      <c r="Y499" s="3">
        <v>90166</v>
      </c>
      <c r="Z499" s="3" t="str">
        <f>IF(V499&gt;E2455, "High","Low")</f>
        <v>High</v>
      </c>
      <c r="AA499" s="3" t="str">
        <f>IF(OR(C499 &gt; 0.2, N499 &lt; 0.25), "High Risk", "Low Risk")</f>
        <v>Low Risk</v>
      </c>
      <c r="AB499" s="3" t="str">
        <f>IF(NOT(C499 &gt; 0), "No Discount", "Discount Applied")</f>
        <v>Discount Applied</v>
      </c>
      <c r="AC499" s="3" t="str">
        <f>IF(AND(V499 &gt; 100, OR(H499 = "Regular Air", H499 = "Express Air"), NOT(C499 &gt; 0)), "High Profit Non-Standard Shipping", "Other")</f>
        <v>Other</v>
      </c>
      <c r="AD499">
        <f>RANK(X499,$X$2:$X$1954,0)</f>
        <v>1537</v>
      </c>
    </row>
    <row r="500" spans="1:30" ht="12.75" customHeight="1" x14ac:dyDescent="0.3">
      <c r="A500" s="3">
        <v>20046</v>
      </c>
      <c r="B500" s="3" t="s">
        <v>46</v>
      </c>
      <c r="C500" s="7">
        <v>0.06</v>
      </c>
      <c r="D500" s="4">
        <v>3.28</v>
      </c>
      <c r="E500" s="4">
        <v>3.97</v>
      </c>
      <c r="F500" s="3">
        <v>896</v>
      </c>
      <c r="G500" s="3" t="s">
        <v>1010</v>
      </c>
      <c r="H500" s="3" t="s">
        <v>48</v>
      </c>
      <c r="I500" s="3" t="s">
        <v>39</v>
      </c>
      <c r="J500" s="3" t="s">
        <v>28</v>
      </c>
      <c r="K500" s="3" t="s">
        <v>29</v>
      </c>
      <c r="L500" s="3" t="s">
        <v>30</v>
      </c>
      <c r="M500" s="3" t="s">
        <v>1008</v>
      </c>
      <c r="N500" s="3">
        <v>0.56000000000000005</v>
      </c>
      <c r="O500" s="3" t="s">
        <v>32</v>
      </c>
      <c r="P500" s="3" t="s">
        <v>60</v>
      </c>
      <c r="Q500" s="3" t="s">
        <v>129</v>
      </c>
      <c r="R500" s="3" t="s">
        <v>1011</v>
      </c>
      <c r="S500" s="3">
        <v>76201</v>
      </c>
      <c r="T500" s="2">
        <v>42014</v>
      </c>
      <c r="U500" s="2">
        <v>42015</v>
      </c>
      <c r="V500" s="4">
        <v>-66.650000000000006</v>
      </c>
      <c r="W500" s="3">
        <v>5</v>
      </c>
      <c r="X500" s="4">
        <v>16.62</v>
      </c>
      <c r="Y500" s="3">
        <v>90166</v>
      </c>
      <c r="Z500" s="3" t="str">
        <f>IF(V500&gt;E2456, "High","Low")</f>
        <v>Low</v>
      </c>
      <c r="AA500" s="3" t="str">
        <f>IF(OR(C500 &gt; 0.2, N500 &lt; 0.25), "High Risk", "Low Risk")</f>
        <v>Low Risk</v>
      </c>
      <c r="AB500" s="3" t="str">
        <f>IF(NOT(C500 &gt; 0), "No Discount", "Discount Applied")</f>
        <v>Discount Applied</v>
      </c>
      <c r="AC500" s="3" t="str">
        <f>IF(AND(V500 &gt; 100, OR(H500 = "Regular Air", H500 = "Express Air"), NOT(C500 &gt; 0)), "High Profit Non-Standard Shipping", "Other")</f>
        <v>Other</v>
      </c>
      <c r="AD500">
        <f>RANK(X500,$X$2:$X$1954,0)</f>
        <v>1851</v>
      </c>
    </row>
    <row r="501" spans="1:30" ht="12.75" customHeight="1" x14ac:dyDescent="0.3">
      <c r="A501" s="3">
        <v>19470</v>
      </c>
      <c r="B501" s="3" t="s">
        <v>46</v>
      </c>
      <c r="C501" s="7">
        <v>0.06</v>
      </c>
      <c r="D501" s="4">
        <v>47.98</v>
      </c>
      <c r="E501" s="4">
        <v>3.61</v>
      </c>
      <c r="F501" s="3">
        <v>896</v>
      </c>
      <c r="G501" s="3" t="s">
        <v>1010</v>
      </c>
      <c r="H501" s="3" t="s">
        <v>48</v>
      </c>
      <c r="I501" s="3" t="s">
        <v>39</v>
      </c>
      <c r="J501" s="3" t="s">
        <v>76</v>
      </c>
      <c r="K501" s="3" t="s">
        <v>179</v>
      </c>
      <c r="L501" s="3" t="s">
        <v>50</v>
      </c>
      <c r="M501" s="3" t="s">
        <v>1012</v>
      </c>
      <c r="N501" s="3">
        <v>0.71</v>
      </c>
      <c r="O501" s="3" t="s">
        <v>32</v>
      </c>
      <c r="P501" s="3" t="s">
        <v>60</v>
      </c>
      <c r="Q501" s="3" t="s">
        <v>129</v>
      </c>
      <c r="R501" s="3" t="s">
        <v>1011</v>
      </c>
      <c r="S501" s="3">
        <v>76201</v>
      </c>
      <c r="T501" s="2">
        <v>42175</v>
      </c>
      <c r="U501" s="2">
        <v>42177</v>
      </c>
      <c r="V501" s="4">
        <v>35.954999999999998</v>
      </c>
      <c r="W501" s="3">
        <v>11</v>
      </c>
      <c r="X501" s="4">
        <v>517.67999999999995</v>
      </c>
      <c r="Y501" s="3">
        <v>90167</v>
      </c>
      <c r="Z501" s="3" t="str">
        <f>IF(V501&gt;E2457, "High","Low")</f>
        <v>High</v>
      </c>
      <c r="AA501" s="3" t="str">
        <f>IF(OR(C501 &gt; 0.2, N501 &lt; 0.25), "High Risk", "Low Risk")</f>
        <v>Low Risk</v>
      </c>
      <c r="AB501" s="3" t="str">
        <f>IF(NOT(C501 &gt; 0), "No Discount", "Discount Applied")</f>
        <v>Discount Applied</v>
      </c>
      <c r="AC501" s="3" t="str">
        <f>IF(AND(V501 &gt; 100, OR(H501 = "Regular Air", H501 = "Express Air"), NOT(C501 &gt; 0)), "High Profit Non-Standard Shipping", "Other")</f>
        <v>Other</v>
      </c>
      <c r="AD501">
        <f>RANK(X501,$X$2:$X$1954,0)</f>
        <v>631</v>
      </c>
    </row>
    <row r="502" spans="1:30" ht="12.75" customHeight="1" x14ac:dyDescent="0.3">
      <c r="A502" s="3">
        <v>4724</v>
      </c>
      <c r="B502" s="3" t="s">
        <v>24</v>
      </c>
      <c r="C502" s="7">
        <v>0.04</v>
      </c>
      <c r="D502" s="4">
        <v>90.97</v>
      </c>
      <c r="E502" s="4">
        <v>28</v>
      </c>
      <c r="F502" s="3">
        <v>898</v>
      </c>
      <c r="G502" s="3" t="s">
        <v>1013</v>
      </c>
      <c r="H502" s="3" t="s">
        <v>38</v>
      </c>
      <c r="I502" s="3" t="s">
        <v>39</v>
      </c>
      <c r="J502" s="3" t="s">
        <v>76</v>
      </c>
      <c r="K502" s="3" t="s">
        <v>84</v>
      </c>
      <c r="L502" s="3" t="s">
        <v>42</v>
      </c>
      <c r="M502" s="3" t="s">
        <v>1014</v>
      </c>
      <c r="N502" s="3">
        <v>0.38</v>
      </c>
      <c r="O502" s="3" t="s">
        <v>32</v>
      </c>
      <c r="P502" s="3" t="s">
        <v>52</v>
      </c>
      <c r="Q502" s="3" t="s">
        <v>70</v>
      </c>
      <c r="R502" s="3" t="s">
        <v>89</v>
      </c>
      <c r="S502" s="3">
        <v>10039</v>
      </c>
      <c r="T502" s="2">
        <v>42016</v>
      </c>
      <c r="U502" s="2">
        <v>42017</v>
      </c>
      <c r="V502" s="4">
        <v>-173.09520000000001</v>
      </c>
      <c r="W502" s="3">
        <v>6</v>
      </c>
      <c r="X502" s="4">
        <v>573.30999999999995</v>
      </c>
      <c r="Y502" s="3">
        <v>33635</v>
      </c>
      <c r="Z502" s="3" t="str">
        <f>IF(V502&gt;E2458, "High","Low")</f>
        <v>Low</v>
      </c>
      <c r="AA502" s="3" t="str">
        <f>IF(OR(C502 &gt; 0.2, N502 &lt; 0.25), "High Risk", "Low Risk")</f>
        <v>Low Risk</v>
      </c>
      <c r="AB502" s="3" t="str">
        <f>IF(NOT(C502 &gt; 0), "No Discount", "Discount Applied")</f>
        <v>Discount Applied</v>
      </c>
      <c r="AC502" s="3" t="str">
        <f>IF(AND(V502 &gt; 100, OR(H502 = "Regular Air", H502 = "Express Air"), NOT(C502 &gt; 0)), "High Profit Non-Standard Shipping", "Other")</f>
        <v>Other</v>
      </c>
      <c r="AD502">
        <f>RANK(X502,$X$2:$X$1954,0)</f>
        <v>602</v>
      </c>
    </row>
    <row r="503" spans="1:30" ht="12.75" customHeight="1" x14ac:dyDescent="0.3">
      <c r="A503" s="3">
        <v>4725</v>
      </c>
      <c r="B503" s="3" t="s">
        <v>24</v>
      </c>
      <c r="C503" s="7">
        <v>7.0000000000000007E-2</v>
      </c>
      <c r="D503" s="4">
        <v>20.34</v>
      </c>
      <c r="E503" s="4">
        <v>35</v>
      </c>
      <c r="F503" s="3">
        <v>898</v>
      </c>
      <c r="G503" s="3" t="s">
        <v>1013</v>
      </c>
      <c r="H503" s="3" t="s">
        <v>48</v>
      </c>
      <c r="I503" s="3" t="s">
        <v>39</v>
      </c>
      <c r="J503" s="3" t="s">
        <v>28</v>
      </c>
      <c r="K503" s="3" t="s">
        <v>140</v>
      </c>
      <c r="L503" s="3" t="s">
        <v>235</v>
      </c>
      <c r="M503" s="3" t="s">
        <v>374</v>
      </c>
      <c r="N503" s="3">
        <v>0.84</v>
      </c>
      <c r="O503" s="3" t="s">
        <v>32</v>
      </c>
      <c r="P503" s="3" t="s">
        <v>52</v>
      </c>
      <c r="Q503" s="3" t="s">
        <v>70</v>
      </c>
      <c r="R503" s="3" t="s">
        <v>89</v>
      </c>
      <c r="S503" s="3">
        <v>10039</v>
      </c>
      <c r="T503" s="2">
        <v>42016</v>
      </c>
      <c r="U503" s="2">
        <v>42017</v>
      </c>
      <c r="V503" s="4">
        <v>-96.16</v>
      </c>
      <c r="W503" s="3">
        <v>5</v>
      </c>
      <c r="X503" s="4">
        <v>140.22999999999999</v>
      </c>
      <c r="Y503" s="3">
        <v>33635</v>
      </c>
      <c r="Z503" s="3" t="str">
        <f>IF(V503&gt;E2459, "High","Low")</f>
        <v>Low</v>
      </c>
      <c r="AA503" s="3" t="str">
        <f>IF(OR(C503 &gt; 0.2, N503 &lt; 0.25), "High Risk", "Low Risk")</f>
        <v>Low Risk</v>
      </c>
      <c r="AB503" s="3" t="str">
        <f>IF(NOT(C503 &gt; 0), "No Discount", "Discount Applied")</f>
        <v>Discount Applied</v>
      </c>
      <c r="AC503" s="3" t="str">
        <f>IF(AND(V503 &gt; 100, OR(H503 = "Regular Air", H503 = "Express Air"), NOT(C503 &gt; 0)), "High Profit Non-Standard Shipping", "Other")</f>
        <v>Other</v>
      </c>
      <c r="AD503">
        <f>RANK(X503,$X$2:$X$1954,0)</f>
        <v>1110</v>
      </c>
    </row>
    <row r="504" spans="1:30" ht="12.75" customHeight="1" x14ac:dyDescent="0.3">
      <c r="A504" s="3">
        <v>1311</v>
      </c>
      <c r="B504" s="3" t="s">
        <v>36</v>
      </c>
      <c r="C504" s="7">
        <v>0.02</v>
      </c>
      <c r="D504" s="4">
        <v>12.53</v>
      </c>
      <c r="E504" s="4">
        <v>0.49</v>
      </c>
      <c r="F504" s="3">
        <v>898</v>
      </c>
      <c r="G504" s="3" t="s">
        <v>1013</v>
      </c>
      <c r="H504" s="3" t="s">
        <v>48</v>
      </c>
      <c r="I504" s="3" t="s">
        <v>39</v>
      </c>
      <c r="J504" s="3" t="s">
        <v>28</v>
      </c>
      <c r="K504" s="3" t="s">
        <v>133</v>
      </c>
      <c r="L504" s="3" t="s">
        <v>58</v>
      </c>
      <c r="M504" s="3" t="s">
        <v>1015</v>
      </c>
      <c r="N504" s="3">
        <v>0.38</v>
      </c>
      <c r="O504" s="3" t="s">
        <v>32</v>
      </c>
      <c r="P504" s="3" t="s">
        <v>52</v>
      </c>
      <c r="Q504" s="3" t="s">
        <v>70</v>
      </c>
      <c r="R504" s="3" t="s">
        <v>89</v>
      </c>
      <c r="S504" s="3">
        <v>10039</v>
      </c>
      <c r="T504" s="2">
        <v>42031</v>
      </c>
      <c r="U504" s="2">
        <v>42031</v>
      </c>
      <c r="V504" s="4">
        <v>263.39999999999998</v>
      </c>
      <c r="W504" s="3">
        <v>47</v>
      </c>
      <c r="X504" s="4">
        <v>594.44000000000005</v>
      </c>
      <c r="Y504" s="3">
        <v>9606</v>
      </c>
      <c r="Z504" s="3" t="str">
        <f>IF(V504&gt;E2460, "High","Low")</f>
        <v>High</v>
      </c>
      <c r="AA504" s="3" t="str">
        <f>IF(OR(C504 &gt; 0.2, N504 &lt; 0.25), "High Risk", "Low Risk")</f>
        <v>Low Risk</v>
      </c>
      <c r="AB504" s="3" t="str">
        <f>IF(NOT(C504 &gt; 0), "No Discount", "Discount Applied")</f>
        <v>Discount Applied</v>
      </c>
      <c r="AC504" s="3" t="str">
        <f>IF(AND(V504 &gt; 100, OR(H504 = "Regular Air", H504 = "Express Air"), NOT(C504 &gt; 0)), "High Profit Non-Standard Shipping", "Other")</f>
        <v>Other</v>
      </c>
      <c r="AD504">
        <f>RANK(X504,$X$2:$X$1954,0)</f>
        <v>590</v>
      </c>
    </row>
    <row r="505" spans="1:30" ht="12.75" customHeight="1" x14ac:dyDescent="0.3">
      <c r="A505" s="3">
        <v>1312</v>
      </c>
      <c r="B505" s="3" t="s">
        <v>36</v>
      </c>
      <c r="C505" s="7">
        <v>7.0000000000000007E-2</v>
      </c>
      <c r="D505" s="4">
        <v>5.18</v>
      </c>
      <c r="E505" s="4">
        <v>2.04</v>
      </c>
      <c r="F505" s="3">
        <v>898</v>
      </c>
      <c r="G505" s="3" t="s">
        <v>1013</v>
      </c>
      <c r="H505" s="3" t="s">
        <v>26</v>
      </c>
      <c r="I505" s="3" t="s">
        <v>39</v>
      </c>
      <c r="J505" s="3" t="s">
        <v>28</v>
      </c>
      <c r="K505" s="3" t="s">
        <v>92</v>
      </c>
      <c r="L505" s="3" t="s">
        <v>30</v>
      </c>
      <c r="M505" s="3" t="s">
        <v>166</v>
      </c>
      <c r="N505" s="3">
        <v>0.36</v>
      </c>
      <c r="O505" s="3" t="s">
        <v>32</v>
      </c>
      <c r="P505" s="3" t="s">
        <v>52</v>
      </c>
      <c r="Q505" s="3" t="s">
        <v>70</v>
      </c>
      <c r="R505" s="3" t="s">
        <v>89</v>
      </c>
      <c r="S505" s="3">
        <v>10039</v>
      </c>
      <c r="T505" s="2">
        <v>42031</v>
      </c>
      <c r="U505" s="2">
        <v>42033</v>
      </c>
      <c r="V505" s="4">
        <v>37.31</v>
      </c>
      <c r="W505" s="3">
        <v>44</v>
      </c>
      <c r="X505" s="4">
        <v>228.5</v>
      </c>
      <c r="Y505" s="3">
        <v>9606</v>
      </c>
      <c r="Z505" s="3" t="str">
        <f>IF(V505&gt;E2461, "High","Low")</f>
        <v>High</v>
      </c>
      <c r="AA505" s="3" t="str">
        <f>IF(OR(C505 &gt; 0.2, N505 &lt; 0.25), "High Risk", "Low Risk")</f>
        <v>Low Risk</v>
      </c>
      <c r="AB505" s="3" t="str">
        <f>IF(NOT(C505 &gt; 0), "No Discount", "Discount Applied")</f>
        <v>Discount Applied</v>
      </c>
      <c r="AC505" s="3" t="str">
        <f>IF(AND(V505 &gt; 100, OR(H505 = "Regular Air", H505 = "Express Air"), NOT(C505 &gt; 0)), "High Profit Non-Standard Shipping", "Other")</f>
        <v>Other</v>
      </c>
      <c r="AD505">
        <f>RANK(X505,$X$2:$X$1954,0)</f>
        <v>931</v>
      </c>
    </row>
    <row r="506" spans="1:30" ht="12.75" customHeight="1" x14ac:dyDescent="0.3">
      <c r="A506" s="3">
        <v>22724</v>
      </c>
      <c r="B506" s="3" t="s">
        <v>24</v>
      </c>
      <c r="C506" s="7">
        <v>0.04</v>
      </c>
      <c r="D506" s="4">
        <v>90.97</v>
      </c>
      <c r="E506" s="4">
        <v>28</v>
      </c>
      <c r="F506" s="3">
        <v>899</v>
      </c>
      <c r="G506" s="3" t="s">
        <v>1016</v>
      </c>
      <c r="H506" s="3" t="s">
        <v>38</v>
      </c>
      <c r="I506" s="3" t="s">
        <v>39</v>
      </c>
      <c r="J506" s="3" t="s">
        <v>76</v>
      </c>
      <c r="K506" s="3" t="s">
        <v>84</v>
      </c>
      <c r="L506" s="3" t="s">
        <v>42</v>
      </c>
      <c r="M506" s="3" t="s">
        <v>1014</v>
      </c>
      <c r="N506" s="3">
        <v>0.38</v>
      </c>
      <c r="O506" s="3" t="s">
        <v>32</v>
      </c>
      <c r="P506" s="3" t="s">
        <v>52</v>
      </c>
      <c r="Q506" s="3" t="s">
        <v>233</v>
      </c>
      <c r="R506" s="3" t="s">
        <v>1017</v>
      </c>
      <c r="S506" s="3">
        <v>16602</v>
      </c>
      <c r="T506" s="2">
        <v>42016</v>
      </c>
      <c r="U506" s="2">
        <v>42017</v>
      </c>
      <c r="V506" s="4">
        <v>-173.09520000000001</v>
      </c>
      <c r="W506" s="3">
        <v>2</v>
      </c>
      <c r="X506" s="4">
        <v>191.1</v>
      </c>
      <c r="Y506" s="3">
        <v>86263</v>
      </c>
      <c r="Z506" s="3" t="str">
        <f>IF(V506&gt;E2462, "High","Low")</f>
        <v>Low</v>
      </c>
      <c r="AA506" s="3" t="str">
        <f>IF(OR(C506 &gt; 0.2, N506 &lt; 0.25), "High Risk", "Low Risk")</f>
        <v>Low Risk</v>
      </c>
      <c r="AB506" s="3" t="str">
        <f>IF(NOT(C506 &gt; 0), "No Discount", "Discount Applied")</f>
        <v>Discount Applied</v>
      </c>
      <c r="AC506" s="3" t="str">
        <f>IF(AND(V506 &gt; 100, OR(H506 = "Regular Air", H506 = "Express Air"), NOT(C506 &gt; 0)), "High Profit Non-Standard Shipping", "Other")</f>
        <v>Other</v>
      </c>
      <c r="AD506">
        <f>RANK(X506,$X$2:$X$1954,0)</f>
        <v>1009</v>
      </c>
    </row>
    <row r="507" spans="1:30" ht="12.75" customHeight="1" x14ac:dyDescent="0.3">
      <c r="A507" s="3">
        <v>22725</v>
      </c>
      <c r="B507" s="3" t="s">
        <v>24</v>
      </c>
      <c r="C507" s="7">
        <v>7.0000000000000007E-2</v>
      </c>
      <c r="D507" s="4">
        <v>20.34</v>
      </c>
      <c r="E507" s="4">
        <v>35</v>
      </c>
      <c r="F507" s="3">
        <v>899</v>
      </c>
      <c r="G507" s="3" t="s">
        <v>1016</v>
      </c>
      <c r="H507" s="3" t="s">
        <v>48</v>
      </c>
      <c r="I507" s="3" t="s">
        <v>39</v>
      </c>
      <c r="J507" s="3" t="s">
        <v>28</v>
      </c>
      <c r="K507" s="3" t="s">
        <v>140</v>
      </c>
      <c r="L507" s="3" t="s">
        <v>235</v>
      </c>
      <c r="M507" s="3" t="s">
        <v>374</v>
      </c>
      <c r="N507" s="3">
        <v>0.84</v>
      </c>
      <c r="O507" s="3" t="s">
        <v>32</v>
      </c>
      <c r="P507" s="3" t="s">
        <v>52</v>
      </c>
      <c r="Q507" s="3" t="s">
        <v>233</v>
      </c>
      <c r="R507" s="3" t="s">
        <v>1017</v>
      </c>
      <c r="S507" s="3">
        <v>16602</v>
      </c>
      <c r="T507" s="2">
        <v>42016</v>
      </c>
      <c r="U507" s="2">
        <v>42017</v>
      </c>
      <c r="V507" s="4">
        <v>-96.16</v>
      </c>
      <c r="W507" s="3">
        <v>1</v>
      </c>
      <c r="X507" s="4">
        <v>28.05</v>
      </c>
      <c r="Y507" s="3">
        <v>86263</v>
      </c>
      <c r="Z507" s="3" t="str">
        <f>IF(V507&gt;E2463, "High","Low")</f>
        <v>Low</v>
      </c>
      <c r="AA507" s="3" t="str">
        <f>IF(OR(C507 &gt; 0.2, N507 &lt; 0.25), "High Risk", "Low Risk")</f>
        <v>Low Risk</v>
      </c>
      <c r="AB507" s="3" t="str">
        <f>IF(NOT(C507 &gt; 0), "No Discount", "Discount Applied")</f>
        <v>Discount Applied</v>
      </c>
      <c r="AC507" s="3" t="str">
        <f>IF(AND(V507 &gt; 100, OR(H507 = "Regular Air", H507 = "Express Air"), NOT(C507 &gt; 0)), "High Profit Non-Standard Shipping", "Other")</f>
        <v>Other</v>
      </c>
      <c r="AD507">
        <f>RANK(X507,$X$2:$X$1954,0)</f>
        <v>1737</v>
      </c>
    </row>
    <row r="508" spans="1:30" ht="12.75" customHeight="1" x14ac:dyDescent="0.3">
      <c r="A508" s="3">
        <v>19311</v>
      </c>
      <c r="B508" s="3" t="s">
        <v>36</v>
      </c>
      <c r="C508" s="7">
        <v>0.02</v>
      </c>
      <c r="D508" s="4">
        <v>12.53</v>
      </c>
      <c r="E508" s="4">
        <v>0.49</v>
      </c>
      <c r="F508" s="3">
        <v>899</v>
      </c>
      <c r="G508" s="3" t="s">
        <v>1016</v>
      </c>
      <c r="H508" s="3" t="s">
        <v>48</v>
      </c>
      <c r="I508" s="3" t="s">
        <v>39</v>
      </c>
      <c r="J508" s="3" t="s">
        <v>28</v>
      </c>
      <c r="K508" s="3" t="s">
        <v>133</v>
      </c>
      <c r="L508" s="3" t="s">
        <v>58</v>
      </c>
      <c r="M508" s="3" t="s">
        <v>1015</v>
      </c>
      <c r="N508" s="3">
        <v>0.38</v>
      </c>
      <c r="O508" s="3" t="s">
        <v>32</v>
      </c>
      <c r="P508" s="3" t="s">
        <v>52</v>
      </c>
      <c r="Q508" s="3" t="s">
        <v>233</v>
      </c>
      <c r="R508" s="3" t="s">
        <v>1017</v>
      </c>
      <c r="S508" s="3">
        <v>16602</v>
      </c>
      <c r="T508" s="2">
        <v>42031</v>
      </c>
      <c r="U508" s="2">
        <v>42031</v>
      </c>
      <c r="V508" s="4">
        <v>104.7213</v>
      </c>
      <c r="W508" s="3">
        <v>12</v>
      </c>
      <c r="X508" s="4">
        <v>151.77000000000001</v>
      </c>
      <c r="Y508" s="3">
        <v>86264</v>
      </c>
      <c r="Z508" s="3" t="str">
        <f>IF(V508&gt;E2464, "High","Low")</f>
        <v>High</v>
      </c>
      <c r="AA508" s="3" t="str">
        <f>IF(OR(C508 &gt; 0.2, N508 &lt; 0.25), "High Risk", "Low Risk")</f>
        <v>Low Risk</v>
      </c>
      <c r="AB508" s="3" t="str">
        <f>IF(NOT(C508 &gt; 0), "No Discount", "Discount Applied")</f>
        <v>Discount Applied</v>
      </c>
      <c r="AC508" s="3" t="str">
        <f>IF(AND(V508 &gt; 100, OR(H508 = "Regular Air", H508 = "Express Air"), NOT(C508 &gt; 0)), "High Profit Non-Standard Shipping", "Other")</f>
        <v>Other</v>
      </c>
      <c r="AD508">
        <f>RANK(X508,$X$2:$X$1954,0)</f>
        <v>1078</v>
      </c>
    </row>
    <row r="509" spans="1:30" ht="12.75" customHeight="1" x14ac:dyDescent="0.3">
      <c r="A509" s="3">
        <v>19312</v>
      </c>
      <c r="B509" s="3" t="s">
        <v>36</v>
      </c>
      <c r="C509" s="7">
        <v>7.0000000000000007E-2</v>
      </c>
      <c r="D509" s="4">
        <v>5.18</v>
      </c>
      <c r="E509" s="4">
        <v>2.04</v>
      </c>
      <c r="F509" s="3">
        <v>899</v>
      </c>
      <c r="G509" s="3" t="s">
        <v>1016</v>
      </c>
      <c r="H509" s="3" t="s">
        <v>26</v>
      </c>
      <c r="I509" s="3" t="s">
        <v>39</v>
      </c>
      <c r="J509" s="3" t="s">
        <v>28</v>
      </c>
      <c r="K509" s="3" t="s">
        <v>92</v>
      </c>
      <c r="L509" s="3" t="s">
        <v>30</v>
      </c>
      <c r="M509" s="3" t="s">
        <v>166</v>
      </c>
      <c r="N509" s="3">
        <v>0.36</v>
      </c>
      <c r="O509" s="3" t="s">
        <v>32</v>
      </c>
      <c r="P509" s="3" t="s">
        <v>52</v>
      </c>
      <c r="Q509" s="3" t="s">
        <v>233</v>
      </c>
      <c r="R509" s="3" t="s">
        <v>1017</v>
      </c>
      <c r="S509" s="3">
        <v>16602</v>
      </c>
      <c r="T509" s="2">
        <v>42031</v>
      </c>
      <c r="U509" s="2">
        <v>42033</v>
      </c>
      <c r="V509" s="4">
        <v>37.31</v>
      </c>
      <c r="W509" s="3">
        <v>11</v>
      </c>
      <c r="X509" s="4">
        <v>57.13</v>
      </c>
      <c r="Y509" s="3">
        <v>86264</v>
      </c>
      <c r="Z509" s="3" t="str">
        <f>IF(V509&gt;E2465, "High","Low")</f>
        <v>High</v>
      </c>
      <c r="AA509" s="3" t="str">
        <f>IF(OR(C509 &gt; 0.2, N509 &lt; 0.25), "High Risk", "Low Risk")</f>
        <v>Low Risk</v>
      </c>
      <c r="AB509" s="3" t="str">
        <f>IF(NOT(C509 &gt; 0), "No Discount", "Discount Applied")</f>
        <v>Discount Applied</v>
      </c>
      <c r="AC509" s="3" t="str">
        <f>IF(AND(V509 &gt; 100, OR(H509 = "Regular Air", H509 = "Express Air"), NOT(C509 &gt; 0)), "High Profit Non-Standard Shipping", "Other")</f>
        <v>Other</v>
      </c>
      <c r="AD509">
        <f>RANK(X509,$X$2:$X$1954,0)</f>
        <v>1480</v>
      </c>
    </row>
    <row r="510" spans="1:30" ht="12.75" customHeight="1" x14ac:dyDescent="0.3">
      <c r="A510" s="3">
        <v>24981</v>
      </c>
      <c r="B510" s="3" t="s">
        <v>36</v>
      </c>
      <c r="C510" s="7">
        <v>0</v>
      </c>
      <c r="D510" s="4">
        <v>5.98</v>
      </c>
      <c r="E510" s="4">
        <v>1.49</v>
      </c>
      <c r="F510" s="3">
        <v>903</v>
      </c>
      <c r="G510" s="3" t="s">
        <v>1018</v>
      </c>
      <c r="H510" s="3" t="s">
        <v>48</v>
      </c>
      <c r="I510" s="3" t="s">
        <v>39</v>
      </c>
      <c r="J510" s="3" t="s">
        <v>28</v>
      </c>
      <c r="K510" s="3" t="s">
        <v>108</v>
      </c>
      <c r="L510" s="3" t="s">
        <v>58</v>
      </c>
      <c r="M510" s="3" t="s">
        <v>1019</v>
      </c>
      <c r="N510" s="3">
        <v>0.39</v>
      </c>
      <c r="O510" s="3" t="s">
        <v>32</v>
      </c>
      <c r="P510" s="3" t="s">
        <v>52</v>
      </c>
      <c r="Q510" s="3" t="s">
        <v>192</v>
      </c>
      <c r="R510" s="3" t="s">
        <v>1020</v>
      </c>
      <c r="S510" s="3">
        <v>1887</v>
      </c>
      <c r="T510" s="2">
        <v>42075</v>
      </c>
      <c r="U510" s="2">
        <v>42077</v>
      </c>
      <c r="V510" s="4">
        <v>80.674799999999991</v>
      </c>
      <c r="W510" s="3">
        <v>18</v>
      </c>
      <c r="X510" s="4">
        <v>116.92</v>
      </c>
      <c r="Y510" s="3">
        <v>90806</v>
      </c>
      <c r="Z510" s="3" t="str">
        <f>IF(V510&gt;E2466, "High","Low")</f>
        <v>High</v>
      </c>
      <c r="AA510" s="3" t="str">
        <f>IF(OR(C510 &gt; 0.2, N510 &lt; 0.25), "High Risk", "Low Risk")</f>
        <v>Low Risk</v>
      </c>
      <c r="AB510" s="3" t="str">
        <f>IF(NOT(C510 &gt; 0), "No Discount", "Discount Applied")</f>
        <v>No Discount</v>
      </c>
      <c r="AC510" s="3" t="str">
        <f>IF(AND(V510 &gt; 100, OR(H510 = "Regular Air", H510 = "Express Air"), NOT(C510 &gt; 0)), "High Profit Non-Standard Shipping", "Other")</f>
        <v>Other</v>
      </c>
      <c r="AD510">
        <f>RANK(X510,$X$2:$X$1954,0)</f>
        <v>1180</v>
      </c>
    </row>
    <row r="511" spans="1:30" ht="12.75" customHeight="1" x14ac:dyDescent="0.3">
      <c r="A511" s="3">
        <v>22288</v>
      </c>
      <c r="B511" s="3" t="s">
        <v>46</v>
      </c>
      <c r="C511" s="7">
        <v>0.09</v>
      </c>
      <c r="D511" s="4">
        <v>35.99</v>
      </c>
      <c r="E511" s="4">
        <v>5.99</v>
      </c>
      <c r="F511" s="3">
        <v>907</v>
      </c>
      <c r="G511" s="3" t="s">
        <v>1021</v>
      </c>
      <c r="H511" s="3" t="s">
        <v>48</v>
      </c>
      <c r="I511" s="3" t="s">
        <v>39</v>
      </c>
      <c r="J511" s="3" t="s">
        <v>76</v>
      </c>
      <c r="K511" s="3" t="s">
        <v>77</v>
      </c>
      <c r="L511" s="3" t="s">
        <v>30</v>
      </c>
      <c r="M511" s="3" t="s">
        <v>980</v>
      </c>
      <c r="N511" s="3">
        <v>0.38</v>
      </c>
      <c r="O511" s="3" t="s">
        <v>32</v>
      </c>
      <c r="P511" s="3" t="s">
        <v>135</v>
      </c>
      <c r="Q511" s="3" t="s">
        <v>612</v>
      </c>
      <c r="R511" s="3" t="s">
        <v>674</v>
      </c>
      <c r="S511" s="3">
        <v>42420</v>
      </c>
      <c r="T511" s="2">
        <v>42061</v>
      </c>
      <c r="U511" s="2">
        <v>42062</v>
      </c>
      <c r="V511" s="4">
        <v>114.3165</v>
      </c>
      <c r="W511" s="3">
        <v>5</v>
      </c>
      <c r="X511" s="4">
        <v>151.6</v>
      </c>
      <c r="Y511" s="3">
        <v>86459</v>
      </c>
      <c r="Z511" s="3" t="str">
        <f>IF(V511&gt;E2467, "High","Low")</f>
        <v>High</v>
      </c>
      <c r="AA511" s="3" t="str">
        <f>IF(OR(C511 &gt; 0.2, N511 &lt; 0.25), "High Risk", "Low Risk")</f>
        <v>Low Risk</v>
      </c>
      <c r="AB511" s="3" t="str">
        <f>IF(NOT(C511 &gt; 0), "No Discount", "Discount Applied")</f>
        <v>Discount Applied</v>
      </c>
      <c r="AC511" s="3" t="str">
        <f>IF(AND(V511 &gt; 100, OR(H511 = "Regular Air", H511 = "Express Air"), NOT(C511 &gt; 0)), "High Profit Non-Standard Shipping", "Other")</f>
        <v>Other</v>
      </c>
      <c r="AD511">
        <f>RANK(X511,$X$2:$X$1954,0)</f>
        <v>1079</v>
      </c>
    </row>
    <row r="512" spans="1:30" ht="12.75" customHeight="1" x14ac:dyDescent="0.3">
      <c r="A512" s="3">
        <v>21345</v>
      </c>
      <c r="B512" s="3" t="s">
        <v>55</v>
      </c>
      <c r="C512" s="7">
        <v>0.09</v>
      </c>
      <c r="D512" s="4">
        <v>2.6</v>
      </c>
      <c r="E512" s="4">
        <v>2.4</v>
      </c>
      <c r="F512" s="3">
        <v>907</v>
      </c>
      <c r="G512" s="3" t="s">
        <v>1021</v>
      </c>
      <c r="H512" s="3" t="s">
        <v>48</v>
      </c>
      <c r="I512" s="3" t="s">
        <v>39</v>
      </c>
      <c r="J512" s="3" t="s">
        <v>28</v>
      </c>
      <c r="K512" s="3" t="s">
        <v>29</v>
      </c>
      <c r="L512" s="3" t="s">
        <v>30</v>
      </c>
      <c r="M512" s="3" t="s">
        <v>1022</v>
      </c>
      <c r="N512" s="3">
        <v>0.57999999999999996</v>
      </c>
      <c r="O512" s="3" t="s">
        <v>32</v>
      </c>
      <c r="P512" s="3" t="s">
        <v>135</v>
      </c>
      <c r="Q512" s="3" t="s">
        <v>612</v>
      </c>
      <c r="R512" s="3" t="s">
        <v>674</v>
      </c>
      <c r="S512" s="3">
        <v>42420</v>
      </c>
      <c r="T512" s="2">
        <v>42172</v>
      </c>
      <c r="U512" s="2">
        <v>42174</v>
      </c>
      <c r="V512" s="4">
        <v>1107.4079999999999</v>
      </c>
      <c r="W512" s="3">
        <v>12</v>
      </c>
      <c r="X512" s="4">
        <v>31.73</v>
      </c>
      <c r="Y512" s="3">
        <v>86460</v>
      </c>
      <c r="Z512" s="3" t="str">
        <f>IF(V512&gt;E2468, "High","Low")</f>
        <v>High</v>
      </c>
      <c r="AA512" s="3" t="str">
        <f>IF(OR(C512 &gt; 0.2, N512 &lt; 0.25), "High Risk", "Low Risk")</f>
        <v>Low Risk</v>
      </c>
      <c r="AB512" s="3" t="str">
        <f>IF(NOT(C512 &gt; 0), "No Discount", "Discount Applied")</f>
        <v>Discount Applied</v>
      </c>
      <c r="AC512" s="3" t="str">
        <f>IF(AND(V512 &gt; 100, OR(H512 = "Regular Air", H512 = "Express Air"), NOT(C512 &gt; 0)), "High Profit Non-Standard Shipping", "Other")</f>
        <v>Other</v>
      </c>
      <c r="AD512">
        <f>RANK(X512,$X$2:$X$1954,0)</f>
        <v>1696</v>
      </c>
    </row>
    <row r="513" spans="1:30" ht="12.75" customHeight="1" x14ac:dyDescent="0.3">
      <c r="A513" s="3">
        <v>19480</v>
      </c>
      <c r="B513" s="3" t="s">
        <v>46</v>
      </c>
      <c r="C513" s="7">
        <v>0</v>
      </c>
      <c r="D513" s="4">
        <v>5.28</v>
      </c>
      <c r="E513" s="4">
        <v>5.61</v>
      </c>
      <c r="F513" s="3">
        <v>910</v>
      </c>
      <c r="G513" s="3" t="s">
        <v>1023</v>
      </c>
      <c r="H513" s="3" t="s">
        <v>48</v>
      </c>
      <c r="I513" s="3" t="s">
        <v>39</v>
      </c>
      <c r="J513" s="3" t="s">
        <v>28</v>
      </c>
      <c r="K513" s="3" t="s">
        <v>92</v>
      </c>
      <c r="L513" s="3" t="s">
        <v>58</v>
      </c>
      <c r="M513" s="3" t="s">
        <v>835</v>
      </c>
      <c r="N513" s="3">
        <v>0.4</v>
      </c>
      <c r="O513" s="3" t="s">
        <v>32</v>
      </c>
      <c r="P513" s="3" t="s">
        <v>135</v>
      </c>
      <c r="Q513" s="3" t="s">
        <v>957</v>
      </c>
      <c r="R513" s="3" t="s">
        <v>958</v>
      </c>
      <c r="S513" s="3">
        <v>71854</v>
      </c>
      <c r="T513" s="2">
        <v>42138</v>
      </c>
      <c r="U513" s="2">
        <v>42138</v>
      </c>
      <c r="V513" s="4">
        <v>-149.21199999999999</v>
      </c>
      <c r="W513" s="3">
        <v>15</v>
      </c>
      <c r="X513" s="4">
        <v>85.26</v>
      </c>
      <c r="Y513" s="3">
        <v>90187</v>
      </c>
      <c r="Z513" s="3" t="str">
        <f>IF(V513&gt;E2469, "High","Low")</f>
        <v>Low</v>
      </c>
      <c r="AA513" s="3" t="str">
        <f>IF(OR(C513 &gt; 0.2, N513 &lt; 0.25), "High Risk", "Low Risk")</f>
        <v>Low Risk</v>
      </c>
      <c r="AB513" s="3" t="str">
        <f>IF(NOT(C513 &gt; 0), "No Discount", "Discount Applied")</f>
        <v>No Discount</v>
      </c>
      <c r="AC513" s="3" t="str">
        <f>IF(AND(V513 &gt; 100, OR(H513 = "Regular Air", H513 = "Express Air"), NOT(C513 &gt; 0)), "High Profit Non-Standard Shipping", "Other")</f>
        <v>Other</v>
      </c>
      <c r="AD513">
        <f>RANK(X513,$X$2:$X$1954,0)</f>
        <v>1310</v>
      </c>
    </row>
    <row r="514" spans="1:30" ht="12.75" customHeight="1" x14ac:dyDescent="0.3">
      <c r="A514" s="3">
        <v>25356</v>
      </c>
      <c r="B514" s="3" t="s">
        <v>36</v>
      </c>
      <c r="C514" s="7">
        <v>0.05</v>
      </c>
      <c r="D514" s="4">
        <v>7.64</v>
      </c>
      <c r="E514" s="4">
        <v>5.83</v>
      </c>
      <c r="F514" s="3">
        <v>911</v>
      </c>
      <c r="G514" s="3" t="s">
        <v>1024</v>
      </c>
      <c r="H514" s="3" t="s">
        <v>48</v>
      </c>
      <c r="I514" s="3" t="s">
        <v>39</v>
      </c>
      <c r="J514" s="3" t="s">
        <v>28</v>
      </c>
      <c r="K514" s="3" t="s">
        <v>92</v>
      </c>
      <c r="L514" s="3" t="s">
        <v>30</v>
      </c>
      <c r="M514" s="3" t="s">
        <v>1025</v>
      </c>
      <c r="N514" s="3">
        <v>0.36</v>
      </c>
      <c r="O514" s="3" t="s">
        <v>32</v>
      </c>
      <c r="P514" s="3" t="s">
        <v>52</v>
      </c>
      <c r="Q514" s="3" t="s">
        <v>647</v>
      </c>
      <c r="R514" s="3" t="s">
        <v>1026</v>
      </c>
      <c r="S514" s="3">
        <v>26003</v>
      </c>
      <c r="T514" s="2">
        <v>42035</v>
      </c>
      <c r="U514" s="2">
        <v>42037</v>
      </c>
      <c r="V514" s="4">
        <v>-21.018000000000001</v>
      </c>
      <c r="W514" s="3">
        <v>2</v>
      </c>
      <c r="X514" s="4">
        <v>16.600000000000001</v>
      </c>
      <c r="Y514" s="3">
        <v>90185</v>
      </c>
      <c r="Z514" s="3" t="str">
        <f>IF(V514&gt;E2470, "High","Low")</f>
        <v>Low</v>
      </c>
      <c r="AA514" s="3" t="str">
        <f>IF(OR(C514 &gt; 0.2, N514 &lt; 0.25), "High Risk", "Low Risk")</f>
        <v>Low Risk</v>
      </c>
      <c r="AB514" s="3" t="str">
        <f>IF(NOT(C514 &gt; 0), "No Discount", "Discount Applied")</f>
        <v>Discount Applied</v>
      </c>
      <c r="AC514" s="3" t="str">
        <f>IF(AND(V514 &gt; 100, OR(H514 = "Regular Air", H514 = "Express Air"), NOT(C514 &gt; 0)), "High Profit Non-Standard Shipping", "Other")</f>
        <v>Other</v>
      </c>
      <c r="AD514">
        <f>RANK(X514,$X$2:$X$1954,0)</f>
        <v>1852</v>
      </c>
    </row>
    <row r="515" spans="1:30" ht="12.75" customHeight="1" x14ac:dyDescent="0.3">
      <c r="A515" s="3">
        <v>25357</v>
      </c>
      <c r="B515" s="3" t="s">
        <v>36</v>
      </c>
      <c r="C515" s="7">
        <v>0.04</v>
      </c>
      <c r="D515" s="4">
        <v>218.75</v>
      </c>
      <c r="E515" s="4">
        <v>69.64</v>
      </c>
      <c r="F515" s="3">
        <v>911</v>
      </c>
      <c r="G515" s="3" t="s">
        <v>1024</v>
      </c>
      <c r="H515" s="3" t="s">
        <v>38</v>
      </c>
      <c r="I515" s="3" t="s">
        <v>39</v>
      </c>
      <c r="J515" s="3" t="s">
        <v>40</v>
      </c>
      <c r="K515" s="3" t="s">
        <v>151</v>
      </c>
      <c r="L515" s="3" t="s">
        <v>120</v>
      </c>
      <c r="M515" s="3" t="s">
        <v>654</v>
      </c>
      <c r="N515" s="3">
        <v>0.72</v>
      </c>
      <c r="O515" s="3" t="s">
        <v>32</v>
      </c>
      <c r="P515" s="3" t="s">
        <v>52</v>
      </c>
      <c r="Q515" s="3" t="s">
        <v>647</v>
      </c>
      <c r="R515" s="3" t="s">
        <v>1026</v>
      </c>
      <c r="S515" s="3">
        <v>26003</v>
      </c>
      <c r="T515" s="2">
        <v>42035</v>
      </c>
      <c r="U515" s="2">
        <v>42036</v>
      </c>
      <c r="V515" s="4">
        <v>-655.52987500000006</v>
      </c>
      <c r="W515" s="3">
        <v>10</v>
      </c>
      <c r="X515" s="4">
        <v>2285.41</v>
      </c>
      <c r="Y515" s="3">
        <v>90185</v>
      </c>
      <c r="Z515" s="3" t="str">
        <f>IF(V515&gt;E2471, "High","Low")</f>
        <v>Low</v>
      </c>
      <c r="AA515" s="3" t="str">
        <f>IF(OR(C515 &gt; 0.2, N515 &lt; 0.25), "High Risk", "Low Risk")</f>
        <v>Low Risk</v>
      </c>
      <c r="AB515" s="3" t="str">
        <f>IF(NOT(C515 &gt; 0), "No Discount", "Discount Applied")</f>
        <v>Discount Applied</v>
      </c>
      <c r="AC515" s="3" t="str">
        <f>IF(AND(V515 &gt; 100, OR(H515 = "Regular Air", H515 = "Express Air"), NOT(C515 &gt; 0)), "High Profit Non-Standard Shipping", "Other")</f>
        <v>Other</v>
      </c>
      <c r="AD515">
        <f>RANK(X515,$X$2:$X$1954,0)</f>
        <v>217</v>
      </c>
    </row>
    <row r="516" spans="1:30" ht="12.75" customHeight="1" x14ac:dyDescent="0.3">
      <c r="A516" s="3">
        <v>24028</v>
      </c>
      <c r="B516" s="3" t="s">
        <v>24</v>
      </c>
      <c r="C516" s="7">
        <v>0.01</v>
      </c>
      <c r="D516" s="4">
        <v>59.76</v>
      </c>
      <c r="E516" s="4">
        <v>9.7100000000000009</v>
      </c>
      <c r="F516" s="3">
        <v>911</v>
      </c>
      <c r="G516" s="3" t="s">
        <v>1024</v>
      </c>
      <c r="H516" s="3" t="s">
        <v>48</v>
      </c>
      <c r="I516" s="3" t="s">
        <v>39</v>
      </c>
      <c r="J516" s="3" t="s">
        <v>28</v>
      </c>
      <c r="K516" s="3" t="s">
        <v>140</v>
      </c>
      <c r="L516" s="3" t="s">
        <v>58</v>
      </c>
      <c r="M516" s="3" t="s">
        <v>1027</v>
      </c>
      <c r="N516" s="3">
        <v>0.56999999999999995</v>
      </c>
      <c r="O516" s="3" t="s">
        <v>32</v>
      </c>
      <c r="P516" s="3" t="s">
        <v>52</v>
      </c>
      <c r="Q516" s="3" t="s">
        <v>647</v>
      </c>
      <c r="R516" s="3" t="s">
        <v>1026</v>
      </c>
      <c r="S516" s="3">
        <v>26003</v>
      </c>
      <c r="T516" s="2">
        <v>42098</v>
      </c>
      <c r="U516" s="2">
        <v>42100</v>
      </c>
      <c r="V516" s="4">
        <v>354.32879999999994</v>
      </c>
      <c r="W516" s="3">
        <v>8</v>
      </c>
      <c r="X516" s="4">
        <v>513.52</v>
      </c>
      <c r="Y516" s="3">
        <v>90186</v>
      </c>
      <c r="Z516" s="3" t="str">
        <f>IF(V516&gt;E2472, "High","Low")</f>
        <v>High</v>
      </c>
      <c r="AA516" s="3" t="str">
        <f>IF(OR(C516 &gt; 0.2, N516 &lt; 0.25), "High Risk", "Low Risk")</f>
        <v>Low Risk</v>
      </c>
      <c r="AB516" s="3" t="str">
        <f>IF(NOT(C516 &gt; 0), "No Discount", "Discount Applied")</f>
        <v>Discount Applied</v>
      </c>
      <c r="AC516" s="3" t="str">
        <f>IF(AND(V516 &gt; 100, OR(H516 = "Regular Air", H516 = "Express Air"), NOT(C516 &gt; 0)), "High Profit Non-Standard Shipping", "Other")</f>
        <v>Other</v>
      </c>
      <c r="AD516">
        <f>RANK(X516,$X$2:$X$1954,0)</f>
        <v>635</v>
      </c>
    </row>
    <row r="517" spans="1:30" ht="12.75" customHeight="1" x14ac:dyDescent="0.3">
      <c r="A517" s="3">
        <v>24953</v>
      </c>
      <c r="B517" s="3" t="s">
        <v>24</v>
      </c>
      <c r="C517" s="7">
        <v>0.06</v>
      </c>
      <c r="D517" s="4">
        <v>350.98</v>
      </c>
      <c r="E517" s="4">
        <v>30</v>
      </c>
      <c r="F517" s="3">
        <v>915</v>
      </c>
      <c r="G517" s="3" t="s">
        <v>1028</v>
      </c>
      <c r="H517" s="3" t="s">
        <v>38</v>
      </c>
      <c r="I517" s="3" t="s">
        <v>39</v>
      </c>
      <c r="J517" s="3" t="s">
        <v>40</v>
      </c>
      <c r="K517" s="3" t="s">
        <v>41</v>
      </c>
      <c r="L517" s="3" t="s">
        <v>42</v>
      </c>
      <c r="M517" s="3" t="s">
        <v>861</v>
      </c>
      <c r="N517" s="3">
        <v>0.61</v>
      </c>
      <c r="O517" s="3" t="s">
        <v>32</v>
      </c>
      <c r="P517" s="3" t="s">
        <v>60</v>
      </c>
      <c r="Q517" s="3" t="s">
        <v>129</v>
      </c>
      <c r="R517" s="3" t="s">
        <v>1029</v>
      </c>
      <c r="S517" s="3">
        <v>77803</v>
      </c>
      <c r="T517" s="2">
        <v>42008</v>
      </c>
      <c r="U517" s="2">
        <v>42009</v>
      </c>
      <c r="V517" s="4">
        <v>-489.41559999999998</v>
      </c>
      <c r="W517" s="3">
        <v>1</v>
      </c>
      <c r="X517" s="4">
        <v>346.52</v>
      </c>
      <c r="Y517" s="3">
        <v>86356</v>
      </c>
      <c r="Z517" s="3" t="str">
        <f>IF(V517&gt;E2473, "High","Low")</f>
        <v>Low</v>
      </c>
      <c r="AA517" s="3" t="str">
        <f>IF(OR(C517 &gt; 0.2, N517 &lt; 0.25), "High Risk", "Low Risk")</f>
        <v>Low Risk</v>
      </c>
      <c r="AB517" s="3" t="str">
        <f>IF(NOT(C517 &gt; 0), "No Discount", "Discount Applied")</f>
        <v>Discount Applied</v>
      </c>
      <c r="AC517" s="3" t="str">
        <f>IF(AND(V517 &gt; 100, OR(H517 = "Regular Air", H517 = "Express Air"), NOT(C517 &gt; 0)), "High Profit Non-Standard Shipping", "Other")</f>
        <v>Other</v>
      </c>
      <c r="AD517">
        <f>RANK(X517,$X$2:$X$1954,0)</f>
        <v>774</v>
      </c>
    </row>
    <row r="518" spans="1:30" ht="12.75" customHeight="1" x14ac:dyDescent="0.3">
      <c r="A518" s="3">
        <v>25833</v>
      </c>
      <c r="B518" s="3" t="s">
        <v>105</v>
      </c>
      <c r="C518" s="7">
        <v>0.05</v>
      </c>
      <c r="D518" s="4">
        <v>161.55000000000001</v>
      </c>
      <c r="E518" s="4">
        <v>19.989999999999998</v>
      </c>
      <c r="F518" s="3">
        <v>916</v>
      </c>
      <c r="G518" s="3" t="s">
        <v>1030</v>
      </c>
      <c r="H518" s="3" t="s">
        <v>48</v>
      </c>
      <c r="I518" s="3" t="s">
        <v>39</v>
      </c>
      <c r="J518" s="3" t="s">
        <v>28</v>
      </c>
      <c r="K518" s="3" t="s">
        <v>140</v>
      </c>
      <c r="L518" s="3" t="s">
        <v>58</v>
      </c>
      <c r="M518" s="3" t="s">
        <v>160</v>
      </c>
      <c r="N518" s="3">
        <v>0.66</v>
      </c>
      <c r="O518" s="3" t="s">
        <v>32</v>
      </c>
      <c r="P518" s="3" t="s">
        <v>60</v>
      </c>
      <c r="Q518" s="3" t="s">
        <v>129</v>
      </c>
      <c r="R518" s="3" t="s">
        <v>1031</v>
      </c>
      <c r="S518" s="3">
        <v>76028</v>
      </c>
      <c r="T518" s="2">
        <v>42008</v>
      </c>
      <c r="U518" s="2">
        <v>42015</v>
      </c>
      <c r="V518" s="4">
        <v>35.31</v>
      </c>
      <c r="W518" s="3">
        <v>3</v>
      </c>
      <c r="X518" s="4">
        <v>499.31</v>
      </c>
      <c r="Y518" s="3">
        <v>86357</v>
      </c>
      <c r="Z518" s="3" t="str">
        <f>IF(V518&gt;E2474, "High","Low")</f>
        <v>High</v>
      </c>
      <c r="AA518" s="3" t="str">
        <f>IF(OR(C518 &gt; 0.2, N518 &lt; 0.25), "High Risk", "Low Risk")</f>
        <v>Low Risk</v>
      </c>
      <c r="AB518" s="3" t="str">
        <f>IF(NOT(C518 &gt; 0), "No Discount", "Discount Applied")</f>
        <v>Discount Applied</v>
      </c>
      <c r="AC518" s="3" t="str">
        <f>IF(AND(V518 &gt; 100, OR(H518 = "Regular Air", H518 = "Express Air"), NOT(C518 &gt; 0)), "High Profit Non-Standard Shipping", "Other")</f>
        <v>Other</v>
      </c>
      <c r="AD518">
        <f>RANK(X518,$X$2:$X$1954,0)</f>
        <v>643</v>
      </c>
    </row>
    <row r="519" spans="1:30" ht="12.75" customHeight="1" x14ac:dyDescent="0.3">
      <c r="A519" s="3">
        <v>25676</v>
      </c>
      <c r="B519" s="3" t="s">
        <v>24</v>
      </c>
      <c r="C519" s="7">
        <v>0.05</v>
      </c>
      <c r="D519" s="4">
        <v>35.51</v>
      </c>
      <c r="E519" s="4">
        <v>6.31</v>
      </c>
      <c r="F519" s="3">
        <v>918</v>
      </c>
      <c r="G519" s="3" t="s">
        <v>1032</v>
      </c>
      <c r="H519" s="3" t="s">
        <v>48</v>
      </c>
      <c r="I519" s="3" t="s">
        <v>39</v>
      </c>
      <c r="J519" s="3" t="s">
        <v>28</v>
      </c>
      <c r="K519" s="3" t="s">
        <v>140</v>
      </c>
      <c r="L519" s="3" t="s">
        <v>58</v>
      </c>
      <c r="M519" s="3" t="s">
        <v>1033</v>
      </c>
      <c r="N519" s="3">
        <v>0.57999999999999996</v>
      </c>
      <c r="O519" s="3" t="s">
        <v>32</v>
      </c>
      <c r="P519" s="3" t="s">
        <v>33</v>
      </c>
      <c r="Q519" s="3" t="s">
        <v>44</v>
      </c>
      <c r="R519" s="3" t="s">
        <v>772</v>
      </c>
      <c r="S519" s="3">
        <v>91730</v>
      </c>
      <c r="T519" s="2">
        <v>42106</v>
      </c>
      <c r="U519" s="2">
        <v>42108</v>
      </c>
      <c r="V519" s="4">
        <v>6.11</v>
      </c>
      <c r="W519" s="3">
        <v>2</v>
      </c>
      <c r="X519" s="4">
        <v>73.099999999999994</v>
      </c>
      <c r="Y519" s="3">
        <v>90492</v>
      </c>
      <c r="Z519" s="3" t="str">
        <f>IF(V519&gt;E2475, "High","Low")</f>
        <v>High</v>
      </c>
      <c r="AA519" s="3" t="str">
        <f>IF(OR(C519 &gt; 0.2, N519 &lt; 0.25), "High Risk", "Low Risk")</f>
        <v>Low Risk</v>
      </c>
      <c r="AB519" s="3" t="str">
        <f>IF(NOT(C519 &gt; 0), "No Discount", "Discount Applied")</f>
        <v>Discount Applied</v>
      </c>
      <c r="AC519" s="3" t="str">
        <f>IF(AND(V519 &gt; 100, OR(H519 = "Regular Air", H519 = "Express Air"), NOT(C519 &gt; 0)), "High Profit Non-Standard Shipping", "Other")</f>
        <v>Other</v>
      </c>
      <c r="AD519">
        <f>RANK(X519,$X$2:$X$1954,0)</f>
        <v>1377</v>
      </c>
    </row>
    <row r="520" spans="1:30" ht="12.75" customHeight="1" x14ac:dyDescent="0.3">
      <c r="A520" s="3">
        <v>19772</v>
      </c>
      <c r="B520" s="3" t="s">
        <v>46</v>
      </c>
      <c r="C520" s="7">
        <v>0.09</v>
      </c>
      <c r="D520" s="4">
        <v>58.14</v>
      </c>
      <c r="E520" s="4">
        <v>36.61</v>
      </c>
      <c r="F520" s="3">
        <v>918</v>
      </c>
      <c r="G520" s="3" t="s">
        <v>1032</v>
      </c>
      <c r="H520" s="3" t="s">
        <v>38</v>
      </c>
      <c r="I520" s="3" t="s">
        <v>39</v>
      </c>
      <c r="J520" s="3" t="s">
        <v>40</v>
      </c>
      <c r="K520" s="3" t="s">
        <v>190</v>
      </c>
      <c r="L520" s="3" t="s">
        <v>120</v>
      </c>
      <c r="M520" s="3" t="s">
        <v>1034</v>
      </c>
      <c r="N520" s="3">
        <v>0.61</v>
      </c>
      <c r="O520" s="3" t="s">
        <v>32</v>
      </c>
      <c r="P520" s="3" t="s">
        <v>33</v>
      </c>
      <c r="Q520" s="3" t="s">
        <v>44</v>
      </c>
      <c r="R520" s="3" t="s">
        <v>772</v>
      </c>
      <c r="S520" s="3">
        <v>91730</v>
      </c>
      <c r="T520" s="2">
        <v>42144</v>
      </c>
      <c r="U520" s="2">
        <v>42145</v>
      </c>
      <c r="V520" s="4">
        <v>187.41200000000026</v>
      </c>
      <c r="W520" s="3">
        <v>39</v>
      </c>
      <c r="X520" s="4">
        <v>2115.06</v>
      </c>
      <c r="Y520" s="3">
        <v>90493</v>
      </c>
      <c r="Z520" s="3" t="str">
        <f>IF(V520&gt;E2476, "High","Low")</f>
        <v>High</v>
      </c>
      <c r="AA520" s="3" t="str">
        <f>IF(OR(C520 &gt; 0.2, N520 &lt; 0.25), "High Risk", "Low Risk")</f>
        <v>Low Risk</v>
      </c>
      <c r="AB520" s="3" t="str">
        <f>IF(NOT(C520 &gt; 0), "No Discount", "Discount Applied")</f>
        <v>Discount Applied</v>
      </c>
      <c r="AC520" s="3" t="str">
        <f>IF(AND(V520 &gt; 100, OR(H520 = "Regular Air", H520 = "Express Air"), NOT(C520 &gt; 0)), "High Profit Non-Standard Shipping", "Other")</f>
        <v>Other</v>
      </c>
      <c r="AD520">
        <f>RANK(X520,$X$2:$X$1954,0)</f>
        <v>231</v>
      </c>
    </row>
    <row r="521" spans="1:30" ht="12.75" customHeight="1" x14ac:dyDescent="0.3">
      <c r="A521" s="3">
        <v>25677</v>
      </c>
      <c r="B521" s="3" t="s">
        <v>24</v>
      </c>
      <c r="C521" s="7">
        <v>0.1</v>
      </c>
      <c r="D521" s="4">
        <v>8.34</v>
      </c>
      <c r="E521" s="4">
        <v>2.64</v>
      </c>
      <c r="F521" s="3">
        <v>919</v>
      </c>
      <c r="G521" s="3" t="s">
        <v>1035</v>
      </c>
      <c r="H521" s="3" t="s">
        <v>48</v>
      </c>
      <c r="I521" s="3" t="s">
        <v>39</v>
      </c>
      <c r="J521" s="3" t="s">
        <v>28</v>
      </c>
      <c r="K521" s="3" t="s">
        <v>173</v>
      </c>
      <c r="L521" s="3" t="s">
        <v>50</v>
      </c>
      <c r="M521" s="3" t="s">
        <v>357</v>
      </c>
      <c r="N521" s="3">
        <v>0.59</v>
      </c>
      <c r="O521" s="3" t="s">
        <v>32</v>
      </c>
      <c r="P521" s="3" t="s">
        <v>33</v>
      </c>
      <c r="Q521" s="3" t="s">
        <v>44</v>
      </c>
      <c r="R521" s="3" t="s">
        <v>1036</v>
      </c>
      <c r="S521" s="3">
        <v>96003</v>
      </c>
      <c r="T521" s="2">
        <v>42106</v>
      </c>
      <c r="U521" s="2">
        <v>42106</v>
      </c>
      <c r="V521" s="4">
        <v>-6.34</v>
      </c>
      <c r="W521" s="3">
        <v>6</v>
      </c>
      <c r="X521" s="4">
        <v>47.95</v>
      </c>
      <c r="Y521" s="3">
        <v>90492</v>
      </c>
      <c r="Z521" s="3" t="str">
        <f>IF(V521&gt;E2477, "High","Low")</f>
        <v>Low</v>
      </c>
      <c r="AA521" s="3" t="str">
        <f>IF(OR(C521 &gt; 0.2, N521 &lt; 0.25), "High Risk", "Low Risk")</f>
        <v>Low Risk</v>
      </c>
      <c r="AB521" s="3" t="str">
        <f>IF(NOT(C521 &gt; 0), "No Discount", "Discount Applied")</f>
        <v>Discount Applied</v>
      </c>
      <c r="AC521" s="3" t="str">
        <f>IF(AND(V521 &gt; 100, OR(H521 = "Regular Air", H521 = "Express Air"), NOT(C521 &gt; 0)), "High Profit Non-Standard Shipping", "Other")</f>
        <v>Other</v>
      </c>
      <c r="AD521">
        <f>RANK(X521,$X$2:$X$1954,0)</f>
        <v>1549</v>
      </c>
    </row>
    <row r="522" spans="1:30" ht="12.75" customHeight="1" x14ac:dyDescent="0.3">
      <c r="A522" s="3">
        <v>21970</v>
      </c>
      <c r="B522" s="3" t="s">
        <v>105</v>
      </c>
      <c r="C522" s="7">
        <v>0.1</v>
      </c>
      <c r="D522" s="4">
        <v>15.98</v>
      </c>
      <c r="E522" s="4">
        <v>4</v>
      </c>
      <c r="F522" s="3">
        <v>920</v>
      </c>
      <c r="G522" s="3" t="s">
        <v>1037</v>
      </c>
      <c r="H522" s="3" t="s">
        <v>48</v>
      </c>
      <c r="I522" s="3" t="s">
        <v>39</v>
      </c>
      <c r="J522" s="3" t="s">
        <v>76</v>
      </c>
      <c r="K522" s="3" t="s">
        <v>179</v>
      </c>
      <c r="L522" s="3" t="s">
        <v>58</v>
      </c>
      <c r="M522" s="3" t="s">
        <v>512</v>
      </c>
      <c r="N522" s="3">
        <v>0.37</v>
      </c>
      <c r="O522" s="3" t="s">
        <v>32</v>
      </c>
      <c r="P522" s="3" t="s">
        <v>33</v>
      </c>
      <c r="Q522" s="3" t="s">
        <v>44</v>
      </c>
      <c r="R522" s="3" t="s">
        <v>1038</v>
      </c>
      <c r="S522" s="3">
        <v>92374</v>
      </c>
      <c r="T522" s="2">
        <v>42090</v>
      </c>
      <c r="U522" s="2">
        <v>42095</v>
      </c>
      <c r="V522" s="4">
        <v>92.722199999999987</v>
      </c>
      <c r="W522" s="3">
        <v>9</v>
      </c>
      <c r="X522" s="4">
        <v>134.38</v>
      </c>
      <c r="Y522" s="3">
        <v>90491</v>
      </c>
      <c r="Z522" s="3" t="str">
        <f>IF(V522&gt;E2478, "High","Low")</f>
        <v>High</v>
      </c>
      <c r="AA522" s="3" t="str">
        <f>IF(OR(C522 &gt; 0.2, N522 &lt; 0.25), "High Risk", "Low Risk")</f>
        <v>Low Risk</v>
      </c>
      <c r="AB522" s="3" t="str">
        <f>IF(NOT(C522 &gt; 0), "No Discount", "Discount Applied")</f>
        <v>Discount Applied</v>
      </c>
      <c r="AC522" s="3" t="str">
        <f>IF(AND(V522 &gt; 100, OR(H522 = "Regular Air", H522 = "Express Air"), NOT(C522 &gt; 0)), "High Profit Non-Standard Shipping", "Other")</f>
        <v>Other</v>
      </c>
      <c r="AD522">
        <f>RANK(X522,$X$2:$X$1954,0)</f>
        <v>1121</v>
      </c>
    </row>
    <row r="523" spans="1:30" ht="12.75" customHeight="1" x14ac:dyDescent="0.3">
      <c r="A523" s="3">
        <v>25678</v>
      </c>
      <c r="B523" s="3" t="s">
        <v>24</v>
      </c>
      <c r="C523" s="7">
        <v>0.03</v>
      </c>
      <c r="D523" s="4">
        <v>8.0399999999999991</v>
      </c>
      <c r="E523" s="4">
        <v>8.94</v>
      </c>
      <c r="F523" s="3">
        <v>920</v>
      </c>
      <c r="G523" s="3" t="s">
        <v>1037</v>
      </c>
      <c r="H523" s="3" t="s">
        <v>48</v>
      </c>
      <c r="I523" s="3" t="s">
        <v>39</v>
      </c>
      <c r="J523" s="3" t="s">
        <v>28</v>
      </c>
      <c r="K523" s="3" t="s">
        <v>108</v>
      </c>
      <c r="L523" s="3" t="s">
        <v>58</v>
      </c>
      <c r="M523" s="3" t="s">
        <v>1039</v>
      </c>
      <c r="N523" s="3">
        <v>0.4</v>
      </c>
      <c r="O523" s="3" t="s">
        <v>32</v>
      </c>
      <c r="P523" s="3" t="s">
        <v>33</v>
      </c>
      <c r="Q523" s="3" t="s">
        <v>44</v>
      </c>
      <c r="R523" s="3" t="s">
        <v>1038</v>
      </c>
      <c r="S523" s="3">
        <v>92374</v>
      </c>
      <c r="T523" s="2">
        <v>42106</v>
      </c>
      <c r="U523" s="2">
        <v>42108</v>
      </c>
      <c r="V523" s="4">
        <v>-160.27549999999999</v>
      </c>
      <c r="W523" s="3">
        <v>9</v>
      </c>
      <c r="X523" s="4">
        <v>76.77</v>
      </c>
      <c r="Y523" s="3">
        <v>90492</v>
      </c>
      <c r="Z523" s="3" t="str">
        <f>IF(V523&gt;E2479, "High","Low")</f>
        <v>Low</v>
      </c>
      <c r="AA523" s="3" t="str">
        <f>IF(OR(C523 &gt; 0.2, N523 &lt; 0.25), "High Risk", "Low Risk")</f>
        <v>Low Risk</v>
      </c>
      <c r="AB523" s="3" t="str">
        <f>IF(NOT(C523 &gt; 0), "No Discount", "Discount Applied")</f>
        <v>Discount Applied</v>
      </c>
      <c r="AC523" s="3" t="str">
        <f>IF(AND(V523 &gt; 100, OR(H523 = "Regular Air", H523 = "Express Air"), NOT(C523 &gt; 0)), "High Profit Non-Standard Shipping", "Other")</f>
        <v>Other</v>
      </c>
      <c r="AD523">
        <f>RANK(X523,$X$2:$X$1954,0)</f>
        <v>1358</v>
      </c>
    </row>
    <row r="524" spans="1:30" ht="12.75" customHeight="1" x14ac:dyDescent="0.3">
      <c r="A524" s="3">
        <v>18395</v>
      </c>
      <c r="B524" s="3" t="s">
        <v>36</v>
      </c>
      <c r="C524" s="7">
        <v>0.01</v>
      </c>
      <c r="D524" s="4">
        <v>65.989999999999995</v>
      </c>
      <c r="E524" s="4">
        <v>8.99</v>
      </c>
      <c r="F524" s="3">
        <v>922</v>
      </c>
      <c r="G524" s="3" t="s">
        <v>1040</v>
      </c>
      <c r="H524" s="3" t="s">
        <v>26</v>
      </c>
      <c r="I524" s="3" t="s">
        <v>39</v>
      </c>
      <c r="J524" s="3" t="s">
        <v>76</v>
      </c>
      <c r="K524" s="3" t="s">
        <v>77</v>
      </c>
      <c r="L524" s="3" t="s">
        <v>58</v>
      </c>
      <c r="M524" s="3" t="s">
        <v>1041</v>
      </c>
      <c r="N524" s="3">
        <v>0.56000000000000005</v>
      </c>
      <c r="O524" s="3" t="s">
        <v>32</v>
      </c>
      <c r="P524" s="3" t="s">
        <v>33</v>
      </c>
      <c r="Q524" s="3" t="s">
        <v>44</v>
      </c>
      <c r="R524" s="3" t="s">
        <v>772</v>
      </c>
      <c r="S524" s="3">
        <v>91730</v>
      </c>
      <c r="T524" s="2">
        <v>42144</v>
      </c>
      <c r="U524" s="2">
        <v>42145</v>
      </c>
      <c r="V524" s="4">
        <v>396.97199999999998</v>
      </c>
      <c r="W524" s="3">
        <v>14</v>
      </c>
      <c r="X524" s="4">
        <v>782</v>
      </c>
      <c r="Y524" s="3">
        <v>87135</v>
      </c>
      <c r="Z524" s="3" t="str">
        <f>IF(V524&gt;E2480, "High","Low")</f>
        <v>High</v>
      </c>
      <c r="AA524" s="3" t="str">
        <f>IF(OR(C524 &gt; 0.2, N524 &lt; 0.25), "High Risk", "Low Risk")</f>
        <v>Low Risk</v>
      </c>
      <c r="AB524" s="3" t="str">
        <f>IF(NOT(C524 &gt; 0), "No Discount", "Discount Applied")</f>
        <v>Discount Applied</v>
      </c>
      <c r="AC524" s="3" t="str">
        <f>IF(AND(V524 &gt; 100, OR(H524 = "Regular Air", H524 = "Express Air"), NOT(C524 &gt; 0)), "High Profit Non-Standard Shipping", "Other")</f>
        <v>Other</v>
      </c>
      <c r="AD524">
        <f>RANK(X524,$X$2:$X$1954,0)</f>
        <v>496</v>
      </c>
    </row>
    <row r="525" spans="1:30" ht="12.75" customHeight="1" x14ac:dyDescent="0.3">
      <c r="A525" s="3">
        <v>19973</v>
      </c>
      <c r="B525" s="3" t="s">
        <v>46</v>
      </c>
      <c r="C525" s="7">
        <v>0.03</v>
      </c>
      <c r="D525" s="4">
        <v>2.1800000000000002</v>
      </c>
      <c r="E525" s="4">
        <v>1.38</v>
      </c>
      <c r="F525" s="3">
        <v>925</v>
      </c>
      <c r="G525" s="3" t="s">
        <v>1042</v>
      </c>
      <c r="H525" s="3" t="s">
        <v>48</v>
      </c>
      <c r="I525" s="3" t="s">
        <v>39</v>
      </c>
      <c r="J525" s="3" t="s">
        <v>28</v>
      </c>
      <c r="K525" s="3" t="s">
        <v>65</v>
      </c>
      <c r="L525" s="3" t="s">
        <v>30</v>
      </c>
      <c r="M525" s="3" t="s">
        <v>1043</v>
      </c>
      <c r="N525" s="3">
        <v>0.44</v>
      </c>
      <c r="O525" s="3" t="s">
        <v>32</v>
      </c>
      <c r="P525" s="3" t="s">
        <v>52</v>
      </c>
      <c r="Q525" s="3" t="s">
        <v>187</v>
      </c>
      <c r="R525" s="3" t="s">
        <v>1044</v>
      </c>
      <c r="S525" s="3">
        <v>4330</v>
      </c>
      <c r="T525" s="2">
        <v>42100</v>
      </c>
      <c r="U525" s="2">
        <v>42100</v>
      </c>
      <c r="V525" s="4">
        <v>-7.04</v>
      </c>
      <c r="W525" s="3">
        <v>7</v>
      </c>
      <c r="X525" s="4">
        <v>15.73</v>
      </c>
      <c r="Y525" s="3">
        <v>87134</v>
      </c>
      <c r="Z525" s="3" t="str">
        <f>IF(V525&gt;E2481, "High","Low")</f>
        <v>Low</v>
      </c>
      <c r="AA525" s="3" t="str">
        <f>IF(OR(C525 &gt; 0.2, N525 &lt; 0.25), "High Risk", "Low Risk")</f>
        <v>Low Risk</v>
      </c>
      <c r="AB525" s="3" t="str">
        <f>IF(NOT(C525 &gt; 0), "No Discount", "Discount Applied")</f>
        <v>Discount Applied</v>
      </c>
      <c r="AC525" s="3" t="str">
        <f>IF(AND(V525 &gt; 100, OR(H525 = "Regular Air", H525 = "Express Air"), NOT(C525 &gt; 0)), "High Profit Non-Standard Shipping", "Other")</f>
        <v>Other</v>
      </c>
      <c r="AD525">
        <f>RANK(X525,$X$2:$X$1954,0)</f>
        <v>1859</v>
      </c>
    </row>
    <row r="526" spans="1:30" ht="12.75" customHeight="1" x14ac:dyDescent="0.3">
      <c r="A526" s="3">
        <v>19974</v>
      </c>
      <c r="B526" s="3" t="s">
        <v>46</v>
      </c>
      <c r="C526" s="7">
        <v>0.01</v>
      </c>
      <c r="D526" s="4">
        <v>170.98</v>
      </c>
      <c r="E526" s="4">
        <v>35.89</v>
      </c>
      <c r="F526" s="3">
        <v>929</v>
      </c>
      <c r="G526" s="3" t="s">
        <v>1045</v>
      </c>
      <c r="H526" s="3" t="s">
        <v>38</v>
      </c>
      <c r="I526" s="3" t="s">
        <v>39</v>
      </c>
      <c r="J526" s="3" t="s">
        <v>40</v>
      </c>
      <c r="K526" s="3" t="s">
        <v>190</v>
      </c>
      <c r="L526" s="3" t="s">
        <v>120</v>
      </c>
      <c r="M526" s="3" t="s">
        <v>1046</v>
      </c>
      <c r="N526" s="3">
        <v>0.66</v>
      </c>
      <c r="O526" s="3" t="s">
        <v>32</v>
      </c>
      <c r="P526" s="3" t="s">
        <v>52</v>
      </c>
      <c r="Q526" s="3" t="s">
        <v>53</v>
      </c>
      <c r="R526" s="3" t="s">
        <v>1047</v>
      </c>
      <c r="S526" s="3">
        <v>8857</v>
      </c>
      <c r="T526" s="2">
        <v>42100</v>
      </c>
      <c r="U526" s="2">
        <v>42102</v>
      </c>
      <c r="V526" s="4">
        <v>538.52</v>
      </c>
      <c r="W526" s="3">
        <v>10</v>
      </c>
      <c r="X526" s="4">
        <v>1719.07</v>
      </c>
      <c r="Y526" s="3">
        <v>87134</v>
      </c>
      <c r="Z526" s="3" t="str">
        <f>IF(V526&gt;E2482, "High","Low")</f>
        <v>High</v>
      </c>
      <c r="AA526" s="3" t="str">
        <f>IF(OR(C526 &gt; 0.2, N526 &lt; 0.25), "High Risk", "Low Risk")</f>
        <v>Low Risk</v>
      </c>
      <c r="AB526" s="3" t="str">
        <f>IF(NOT(C526 &gt; 0), "No Discount", "Discount Applied")</f>
        <v>Discount Applied</v>
      </c>
      <c r="AC526" s="3" t="str">
        <f>IF(AND(V526 &gt; 100, OR(H526 = "Regular Air", H526 = "Express Air"), NOT(C526 &gt; 0)), "High Profit Non-Standard Shipping", "Other")</f>
        <v>Other</v>
      </c>
      <c r="AD526">
        <f>RANK(X526,$X$2:$X$1954,0)</f>
        <v>287</v>
      </c>
    </row>
    <row r="527" spans="1:30" ht="12.75" customHeight="1" x14ac:dyDescent="0.3">
      <c r="A527" s="3">
        <v>21077</v>
      </c>
      <c r="B527" s="3" t="s">
        <v>46</v>
      </c>
      <c r="C527" s="7">
        <v>0.05</v>
      </c>
      <c r="D527" s="4">
        <v>6.04</v>
      </c>
      <c r="E527" s="4">
        <v>2.14</v>
      </c>
      <c r="F527" s="3">
        <v>936</v>
      </c>
      <c r="G527" s="3" t="s">
        <v>1048</v>
      </c>
      <c r="H527" s="3" t="s">
        <v>26</v>
      </c>
      <c r="I527" s="3" t="s">
        <v>39</v>
      </c>
      <c r="J527" s="3" t="s">
        <v>28</v>
      </c>
      <c r="K527" s="3" t="s">
        <v>92</v>
      </c>
      <c r="L527" s="3" t="s">
        <v>30</v>
      </c>
      <c r="M527" s="3" t="s">
        <v>1049</v>
      </c>
      <c r="N527" s="3">
        <v>0.38</v>
      </c>
      <c r="O527" s="3" t="s">
        <v>32</v>
      </c>
      <c r="P527" s="3" t="s">
        <v>33</v>
      </c>
      <c r="Q527" s="3" t="s">
        <v>44</v>
      </c>
      <c r="R527" s="3" t="s">
        <v>1038</v>
      </c>
      <c r="S527" s="3">
        <v>92374</v>
      </c>
      <c r="T527" s="2">
        <v>42052</v>
      </c>
      <c r="U527" s="2">
        <v>42054</v>
      </c>
      <c r="V527" s="4">
        <v>-4.1399999999999997</v>
      </c>
      <c r="W527" s="3">
        <v>1</v>
      </c>
      <c r="X527" s="4">
        <v>8.41</v>
      </c>
      <c r="Y527" s="3">
        <v>90588</v>
      </c>
      <c r="Z527" s="3" t="str">
        <f>IF(V527&gt;E2483, "High","Low")</f>
        <v>Low</v>
      </c>
      <c r="AA527" s="3" t="str">
        <f>IF(OR(C527 &gt; 0.2, N527 &lt; 0.25), "High Risk", "Low Risk")</f>
        <v>Low Risk</v>
      </c>
      <c r="AB527" s="3" t="str">
        <f>IF(NOT(C527 &gt; 0), "No Discount", "Discount Applied")</f>
        <v>Discount Applied</v>
      </c>
      <c r="AC527" s="3" t="str">
        <f>IF(AND(V527 &gt; 100, OR(H527 = "Regular Air", H527 = "Express Air"), NOT(C527 &gt; 0)), "High Profit Non-Standard Shipping", "Other")</f>
        <v>Other</v>
      </c>
      <c r="AD527">
        <f>RANK(X527,$X$2:$X$1954,0)</f>
        <v>1919</v>
      </c>
    </row>
    <row r="528" spans="1:30" ht="12.75" customHeight="1" x14ac:dyDescent="0.3">
      <c r="A528" s="3">
        <v>23716</v>
      </c>
      <c r="B528" s="3" t="s">
        <v>36</v>
      </c>
      <c r="C528" s="7">
        <v>0.05</v>
      </c>
      <c r="D528" s="4">
        <v>5.98</v>
      </c>
      <c r="E528" s="4">
        <v>5.46</v>
      </c>
      <c r="F528" s="3">
        <v>936</v>
      </c>
      <c r="G528" s="3" t="s">
        <v>1048</v>
      </c>
      <c r="H528" s="3" t="s">
        <v>48</v>
      </c>
      <c r="I528" s="3" t="s">
        <v>39</v>
      </c>
      <c r="J528" s="3" t="s">
        <v>28</v>
      </c>
      <c r="K528" s="3" t="s">
        <v>92</v>
      </c>
      <c r="L528" s="3" t="s">
        <v>58</v>
      </c>
      <c r="M528" s="3" t="s">
        <v>1050</v>
      </c>
      <c r="N528" s="3">
        <v>0.36</v>
      </c>
      <c r="O528" s="3" t="s">
        <v>32</v>
      </c>
      <c r="P528" s="3" t="s">
        <v>33</v>
      </c>
      <c r="Q528" s="3" t="s">
        <v>44</v>
      </c>
      <c r="R528" s="3" t="s">
        <v>1038</v>
      </c>
      <c r="S528" s="3">
        <v>92374</v>
      </c>
      <c r="T528" s="2">
        <v>42182</v>
      </c>
      <c r="U528" s="2">
        <v>42182</v>
      </c>
      <c r="V528" s="4">
        <v>-31.885000000000002</v>
      </c>
      <c r="W528" s="3">
        <v>17</v>
      </c>
      <c r="X528" s="4">
        <v>104.95</v>
      </c>
      <c r="Y528" s="3">
        <v>90589</v>
      </c>
      <c r="Z528" s="3" t="str">
        <f>IF(V528&gt;E2484, "High","Low")</f>
        <v>Low</v>
      </c>
      <c r="AA528" s="3" t="str">
        <f>IF(OR(C528 &gt; 0.2, N528 &lt; 0.25), "High Risk", "Low Risk")</f>
        <v>Low Risk</v>
      </c>
      <c r="AB528" s="3" t="str">
        <f>IF(NOT(C528 &gt; 0), "No Discount", "Discount Applied")</f>
        <v>Discount Applied</v>
      </c>
      <c r="AC528" s="3" t="str">
        <f>IF(AND(V528 &gt; 100, OR(H528 = "Regular Air", H528 = "Express Air"), NOT(C528 &gt; 0)), "High Profit Non-Standard Shipping", "Other")</f>
        <v>Other</v>
      </c>
      <c r="AD528">
        <f>RANK(X528,$X$2:$X$1954,0)</f>
        <v>1215</v>
      </c>
    </row>
    <row r="529" spans="1:30" ht="12.75" customHeight="1" x14ac:dyDescent="0.3">
      <c r="A529" s="3">
        <v>23717</v>
      </c>
      <c r="B529" s="3" t="s">
        <v>36</v>
      </c>
      <c r="C529" s="7">
        <v>0.01</v>
      </c>
      <c r="D529" s="4">
        <v>65.989999999999995</v>
      </c>
      <c r="E529" s="4">
        <v>3.99</v>
      </c>
      <c r="F529" s="3">
        <v>937</v>
      </c>
      <c r="G529" s="3" t="s">
        <v>1051</v>
      </c>
      <c r="H529" s="3" t="s">
        <v>48</v>
      </c>
      <c r="I529" s="3" t="s">
        <v>39</v>
      </c>
      <c r="J529" s="3" t="s">
        <v>76</v>
      </c>
      <c r="K529" s="3" t="s">
        <v>77</v>
      </c>
      <c r="L529" s="3" t="s">
        <v>58</v>
      </c>
      <c r="M529" s="3" t="s">
        <v>1052</v>
      </c>
      <c r="N529" s="3">
        <v>0.59</v>
      </c>
      <c r="O529" s="3" t="s">
        <v>32</v>
      </c>
      <c r="P529" s="3" t="s">
        <v>33</v>
      </c>
      <c r="Q529" s="3" t="s">
        <v>44</v>
      </c>
      <c r="R529" s="3" t="s">
        <v>1053</v>
      </c>
      <c r="S529" s="3">
        <v>90278</v>
      </c>
      <c r="T529" s="2">
        <v>42182</v>
      </c>
      <c r="U529" s="2">
        <v>42183</v>
      </c>
      <c r="V529" s="4">
        <v>-95.21050000000001</v>
      </c>
      <c r="W529" s="3">
        <v>3</v>
      </c>
      <c r="X529" s="4">
        <v>166.59</v>
      </c>
      <c r="Y529" s="3">
        <v>90589</v>
      </c>
      <c r="Z529" s="3" t="str">
        <f>IF(V529&gt;E2485, "High","Low")</f>
        <v>Low</v>
      </c>
      <c r="AA529" s="3" t="str">
        <f>IF(OR(C529 &gt; 0.2, N529 &lt; 0.25), "High Risk", "Low Risk")</f>
        <v>Low Risk</v>
      </c>
      <c r="AB529" s="3" t="str">
        <f>IF(NOT(C529 &gt; 0), "No Discount", "Discount Applied")</f>
        <v>Discount Applied</v>
      </c>
      <c r="AC529" s="3" t="str">
        <f>IF(AND(V529 &gt; 100, OR(H529 = "Regular Air", H529 = "Express Air"), NOT(C529 &gt; 0)), "High Profit Non-Standard Shipping", "Other")</f>
        <v>Other</v>
      </c>
      <c r="AD529">
        <f>RANK(X529,$X$2:$X$1954,0)</f>
        <v>1046</v>
      </c>
    </row>
    <row r="530" spans="1:30" ht="12.75" customHeight="1" x14ac:dyDescent="0.3">
      <c r="A530" s="3">
        <v>22638</v>
      </c>
      <c r="B530" s="3" t="s">
        <v>105</v>
      </c>
      <c r="C530" s="7">
        <v>0.09</v>
      </c>
      <c r="D530" s="4">
        <v>100.98</v>
      </c>
      <c r="E530" s="4">
        <v>35.840000000000003</v>
      </c>
      <c r="F530" s="3">
        <v>940</v>
      </c>
      <c r="G530" s="3" t="s">
        <v>1054</v>
      </c>
      <c r="H530" s="3" t="s">
        <v>38</v>
      </c>
      <c r="I530" s="3" t="s">
        <v>39</v>
      </c>
      <c r="J530" s="3" t="s">
        <v>40</v>
      </c>
      <c r="K530" s="3" t="s">
        <v>190</v>
      </c>
      <c r="L530" s="3" t="s">
        <v>120</v>
      </c>
      <c r="M530" s="3" t="s">
        <v>259</v>
      </c>
      <c r="N530" s="3">
        <v>0.62</v>
      </c>
      <c r="O530" s="3" t="s">
        <v>32</v>
      </c>
      <c r="P530" s="3" t="s">
        <v>52</v>
      </c>
      <c r="Q530" s="3" t="s">
        <v>227</v>
      </c>
      <c r="R530" s="3" t="s">
        <v>1055</v>
      </c>
      <c r="S530" s="3">
        <v>6776</v>
      </c>
      <c r="T530" s="2">
        <v>42108</v>
      </c>
      <c r="U530" s="2">
        <v>42113</v>
      </c>
      <c r="V530" s="4">
        <v>-193.58</v>
      </c>
      <c r="W530" s="3">
        <v>4</v>
      </c>
      <c r="X530" s="4">
        <v>396.19</v>
      </c>
      <c r="Y530" s="3">
        <v>90844</v>
      </c>
      <c r="Z530" s="3" t="str">
        <f>IF(V530&gt;E2486, "High","Low")</f>
        <v>Low</v>
      </c>
      <c r="AA530" s="3" t="str">
        <f>IF(OR(C530 &gt; 0.2, N530 &lt; 0.25), "High Risk", "Low Risk")</f>
        <v>Low Risk</v>
      </c>
      <c r="AB530" s="3" t="str">
        <f>IF(NOT(C530 &gt; 0), "No Discount", "Discount Applied")</f>
        <v>Discount Applied</v>
      </c>
      <c r="AC530" s="3" t="str">
        <f>IF(AND(V530 &gt; 100, OR(H530 = "Regular Air", H530 = "Express Air"), NOT(C530 &gt; 0)), "High Profit Non-Standard Shipping", "Other")</f>
        <v>Other</v>
      </c>
      <c r="AD530">
        <f>RANK(X530,$X$2:$X$1954,0)</f>
        <v>718</v>
      </c>
    </row>
    <row r="531" spans="1:30" ht="12.75" customHeight="1" x14ac:dyDescent="0.3">
      <c r="A531" s="3">
        <v>23479</v>
      </c>
      <c r="B531" s="3" t="s">
        <v>36</v>
      </c>
      <c r="C531" s="7">
        <v>0.03</v>
      </c>
      <c r="D531" s="4">
        <v>31.74</v>
      </c>
      <c r="E531" s="4">
        <v>12.62</v>
      </c>
      <c r="F531" s="3">
        <v>945</v>
      </c>
      <c r="G531" s="3" t="s">
        <v>1056</v>
      </c>
      <c r="H531" s="3" t="s">
        <v>48</v>
      </c>
      <c r="I531" s="3" t="s">
        <v>39</v>
      </c>
      <c r="J531" s="3" t="s">
        <v>28</v>
      </c>
      <c r="K531" s="3" t="s">
        <v>108</v>
      </c>
      <c r="L531" s="3" t="s">
        <v>58</v>
      </c>
      <c r="M531" s="3" t="s">
        <v>1057</v>
      </c>
      <c r="N531" s="3">
        <v>0.37</v>
      </c>
      <c r="O531" s="3" t="s">
        <v>32</v>
      </c>
      <c r="P531" s="3" t="s">
        <v>33</v>
      </c>
      <c r="Q531" s="3" t="s">
        <v>44</v>
      </c>
      <c r="R531" s="3" t="s">
        <v>1058</v>
      </c>
      <c r="S531" s="3">
        <v>95070</v>
      </c>
      <c r="T531" s="2">
        <v>42069</v>
      </c>
      <c r="U531" s="2">
        <v>42069</v>
      </c>
      <c r="V531" s="4">
        <v>-4.3009999999999939</v>
      </c>
      <c r="W531" s="3">
        <v>3</v>
      </c>
      <c r="X531" s="4">
        <v>98.7</v>
      </c>
      <c r="Y531" s="3">
        <v>86567</v>
      </c>
      <c r="Z531" s="3" t="str">
        <f>IF(V531&gt;E2487, "High","Low")</f>
        <v>Low</v>
      </c>
      <c r="AA531" s="3" t="str">
        <f>IF(OR(C531 &gt; 0.2, N531 &lt; 0.25), "High Risk", "Low Risk")</f>
        <v>Low Risk</v>
      </c>
      <c r="AB531" s="3" t="str">
        <f>IF(NOT(C531 &gt; 0), "No Discount", "Discount Applied")</f>
        <v>Discount Applied</v>
      </c>
      <c r="AC531" s="3" t="str">
        <f>IF(AND(V531 &gt; 100, OR(H531 = "Regular Air", H531 = "Express Air"), NOT(C531 &gt; 0)), "High Profit Non-Standard Shipping", "Other")</f>
        <v>Other</v>
      </c>
      <c r="AD531">
        <f>RANK(X531,$X$2:$X$1954,0)</f>
        <v>1248</v>
      </c>
    </row>
    <row r="532" spans="1:30" ht="12.75" customHeight="1" x14ac:dyDescent="0.3">
      <c r="A532" s="3">
        <v>24459</v>
      </c>
      <c r="B532" s="3" t="s">
        <v>46</v>
      </c>
      <c r="C532" s="7">
        <v>0.09</v>
      </c>
      <c r="D532" s="4">
        <v>90.98</v>
      </c>
      <c r="E532" s="4">
        <v>56.2</v>
      </c>
      <c r="F532" s="3">
        <v>946</v>
      </c>
      <c r="G532" s="3" t="s">
        <v>1059</v>
      </c>
      <c r="H532" s="3" t="s">
        <v>26</v>
      </c>
      <c r="I532" s="3" t="s">
        <v>39</v>
      </c>
      <c r="J532" s="3" t="s">
        <v>40</v>
      </c>
      <c r="K532" s="3" t="s">
        <v>49</v>
      </c>
      <c r="L532" s="3" t="s">
        <v>85</v>
      </c>
      <c r="M532" s="3" t="s">
        <v>1060</v>
      </c>
      <c r="N532" s="3">
        <v>0.74</v>
      </c>
      <c r="O532" s="3" t="s">
        <v>32</v>
      </c>
      <c r="P532" s="3" t="s">
        <v>52</v>
      </c>
      <c r="Q532" s="3" t="s">
        <v>187</v>
      </c>
      <c r="R532" s="3" t="s">
        <v>510</v>
      </c>
      <c r="S532" s="3">
        <v>4210</v>
      </c>
      <c r="T532" s="2">
        <v>42064</v>
      </c>
      <c r="U532" s="2">
        <v>42065</v>
      </c>
      <c r="V532" s="4">
        <v>-1570.32</v>
      </c>
      <c r="W532" s="3">
        <v>20</v>
      </c>
      <c r="X532" s="4">
        <v>1782.44</v>
      </c>
      <c r="Y532" s="3">
        <v>86566</v>
      </c>
      <c r="Z532" s="3" t="str">
        <f>IF(V532&gt;E2488, "High","Low")</f>
        <v>Low</v>
      </c>
      <c r="AA532" s="3" t="str">
        <f>IF(OR(C532 &gt; 0.2, N532 &lt; 0.25), "High Risk", "Low Risk")</f>
        <v>Low Risk</v>
      </c>
      <c r="AB532" s="3" t="str">
        <f>IF(NOT(C532 &gt; 0), "No Discount", "Discount Applied")</f>
        <v>Discount Applied</v>
      </c>
      <c r="AC532" s="3" t="str">
        <f>IF(AND(V532 &gt; 100, OR(H532 = "Regular Air", H532 = "Express Air"), NOT(C532 &gt; 0)), "High Profit Non-Standard Shipping", "Other")</f>
        <v>Other</v>
      </c>
      <c r="AD532">
        <f>RANK(X532,$X$2:$X$1954,0)</f>
        <v>277</v>
      </c>
    </row>
    <row r="533" spans="1:30" ht="12.75" customHeight="1" x14ac:dyDescent="0.3">
      <c r="A533" s="3">
        <v>24693</v>
      </c>
      <c r="B533" s="3" t="s">
        <v>46</v>
      </c>
      <c r="C533" s="7">
        <v>0.08</v>
      </c>
      <c r="D533" s="4">
        <v>14.2</v>
      </c>
      <c r="E533" s="4">
        <v>5.3</v>
      </c>
      <c r="F533" s="3">
        <v>947</v>
      </c>
      <c r="G533" s="3" t="s">
        <v>1061</v>
      </c>
      <c r="H533" s="3" t="s">
        <v>26</v>
      </c>
      <c r="I533" s="3" t="s">
        <v>39</v>
      </c>
      <c r="J533" s="3" t="s">
        <v>40</v>
      </c>
      <c r="K533" s="3" t="s">
        <v>49</v>
      </c>
      <c r="L533" s="3" t="s">
        <v>30</v>
      </c>
      <c r="M533" s="3" t="s">
        <v>729</v>
      </c>
      <c r="N533" s="3">
        <v>0.46</v>
      </c>
      <c r="O533" s="3" t="s">
        <v>32</v>
      </c>
      <c r="P533" s="3" t="s">
        <v>52</v>
      </c>
      <c r="Q533" s="3" t="s">
        <v>53</v>
      </c>
      <c r="R533" s="3" t="s">
        <v>1062</v>
      </c>
      <c r="S533" s="3">
        <v>7002</v>
      </c>
      <c r="T533" s="2">
        <v>42015</v>
      </c>
      <c r="U533" s="2">
        <v>42017</v>
      </c>
      <c r="V533" s="4">
        <v>27.23</v>
      </c>
      <c r="W533" s="3">
        <v>5</v>
      </c>
      <c r="X533" s="4">
        <v>72.11</v>
      </c>
      <c r="Y533" s="3">
        <v>86565</v>
      </c>
      <c r="Z533" s="3" t="str">
        <f>IF(V533&gt;E2489, "High","Low")</f>
        <v>High</v>
      </c>
      <c r="AA533" s="3" t="str">
        <f>IF(OR(C533 &gt; 0.2, N533 &lt; 0.25), "High Risk", "Low Risk")</f>
        <v>Low Risk</v>
      </c>
      <c r="AB533" s="3" t="str">
        <f>IF(NOT(C533 &gt; 0), "No Discount", "Discount Applied")</f>
        <v>Discount Applied</v>
      </c>
      <c r="AC533" s="3" t="str">
        <f>IF(AND(V533 &gt; 100, OR(H533 = "Regular Air", H533 = "Express Air"), NOT(C533 &gt; 0)), "High Profit Non-Standard Shipping", "Other")</f>
        <v>Other</v>
      </c>
      <c r="AD533">
        <f>RANK(X533,$X$2:$X$1954,0)</f>
        <v>1384</v>
      </c>
    </row>
    <row r="534" spans="1:30" ht="12.75" customHeight="1" x14ac:dyDescent="0.3">
      <c r="A534" s="3">
        <v>1279</v>
      </c>
      <c r="B534" s="3" t="s">
        <v>1063</v>
      </c>
      <c r="C534" s="7">
        <v>0.06</v>
      </c>
      <c r="D534" s="4">
        <v>40.98</v>
      </c>
      <c r="E534" s="4">
        <v>2.99</v>
      </c>
      <c r="F534" s="3">
        <v>949</v>
      </c>
      <c r="G534" s="3" t="s">
        <v>1064</v>
      </c>
      <c r="H534" s="3" t="s">
        <v>48</v>
      </c>
      <c r="I534" s="3" t="s">
        <v>39</v>
      </c>
      <c r="J534" s="3" t="s">
        <v>28</v>
      </c>
      <c r="K534" s="3" t="s">
        <v>108</v>
      </c>
      <c r="L534" s="3" t="s">
        <v>58</v>
      </c>
      <c r="M534" s="3" t="s">
        <v>1065</v>
      </c>
      <c r="N534" s="3">
        <v>0.36</v>
      </c>
      <c r="O534" s="3" t="s">
        <v>32</v>
      </c>
      <c r="P534" s="3" t="s">
        <v>33</v>
      </c>
      <c r="Q534" s="3" t="s">
        <v>44</v>
      </c>
      <c r="R534" s="3" t="s">
        <v>662</v>
      </c>
      <c r="S534" s="3">
        <v>90049</v>
      </c>
      <c r="T534" s="2">
        <v>42006</v>
      </c>
      <c r="U534" s="2">
        <v>42008</v>
      </c>
      <c r="V534" s="4">
        <v>-19.099200000000003</v>
      </c>
      <c r="W534" s="3">
        <v>3</v>
      </c>
      <c r="X534" s="4">
        <v>124.81</v>
      </c>
      <c r="Y534" s="3">
        <v>9285</v>
      </c>
      <c r="Z534" s="3" t="str">
        <f>IF(V534&gt;E2490, "High","Low")</f>
        <v>Low</v>
      </c>
      <c r="AA534" s="3" t="str">
        <f>IF(OR(C534 &gt; 0.2, N534 &lt; 0.25), "High Risk", "Low Risk")</f>
        <v>Low Risk</v>
      </c>
      <c r="AB534" s="3" t="str">
        <f>IF(NOT(C534 &gt; 0), "No Discount", "Discount Applied")</f>
        <v>Discount Applied</v>
      </c>
      <c r="AC534" s="3" t="str">
        <f>IF(AND(V534 &gt; 100, OR(H534 = "Regular Air", H534 = "Express Air"), NOT(C534 &gt; 0)), "High Profit Non-Standard Shipping", "Other")</f>
        <v>Other</v>
      </c>
      <c r="AD534">
        <f>RANK(X534,$X$2:$X$1954,0)</f>
        <v>1152</v>
      </c>
    </row>
    <row r="535" spans="1:30" ht="12.75" customHeight="1" x14ac:dyDescent="0.3">
      <c r="A535" s="3">
        <v>1128</v>
      </c>
      <c r="B535" s="3" t="s">
        <v>105</v>
      </c>
      <c r="C535" s="7">
        <v>0.02</v>
      </c>
      <c r="D535" s="4">
        <v>48.04</v>
      </c>
      <c r="E535" s="4">
        <v>5.09</v>
      </c>
      <c r="F535" s="3">
        <v>949</v>
      </c>
      <c r="G535" s="3" t="s">
        <v>1064</v>
      </c>
      <c r="H535" s="3" t="s">
        <v>48</v>
      </c>
      <c r="I535" s="3" t="s">
        <v>39</v>
      </c>
      <c r="J535" s="3" t="s">
        <v>28</v>
      </c>
      <c r="K535" s="3" t="s">
        <v>92</v>
      </c>
      <c r="L535" s="3" t="s">
        <v>58</v>
      </c>
      <c r="M535" s="3" t="s">
        <v>620</v>
      </c>
      <c r="N535" s="3">
        <v>0.37</v>
      </c>
      <c r="O535" s="3" t="s">
        <v>32</v>
      </c>
      <c r="P535" s="3" t="s">
        <v>33</v>
      </c>
      <c r="Q535" s="3" t="s">
        <v>44</v>
      </c>
      <c r="R535" s="3" t="s">
        <v>662</v>
      </c>
      <c r="S535" s="3">
        <v>90049</v>
      </c>
      <c r="T535" s="2">
        <v>42085</v>
      </c>
      <c r="U535" s="2">
        <v>42089</v>
      </c>
      <c r="V535" s="4">
        <v>373.67</v>
      </c>
      <c r="W535" s="3">
        <v>18</v>
      </c>
      <c r="X535" s="4">
        <v>881.32</v>
      </c>
      <c r="Y535" s="3">
        <v>8257</v>
      </c>
      <c r="Z535" s="3" t="str">
        <f>IF(V535&gt;E2491, "High","Low")</f>
        <v>High</v>
      </c>
      <c r="AA535" s="3" t="str">
        <f>IF(OR(C535 &gt; 0.2, N535 &lt; 0.25), "High Risk", "Low Risk")</f>
        <v>Low Risk</v>
      </c>
      <c r="AB535" s="3" t="str">
        <f>IF(NOT(C535 &gt; 0), "No Discount", "Discount Applied")</f>
        <v>Discount Applied</v>
      </c>
      <c r="AC535" s="3" t="str">
        <f>IF(AND(V535 &gt; 100, OR(H535 = "Regular Air", H535 = "Express Air"), NOT(C535 &gt; 0)), "High Profit Non-Standard Shipping", "Other")</f>
        <v>Other</v>
      </c>
      <c r="AD535">
        <f>RANK(X535,$X$2:$X$1954,0)</f>
        <v>461</v>
      </c>
    </row>
    <row r="536" spans="1:30" ht="12.75" customHeight="1" x14ac:dyDescent="0.3">
      <c r="A536" s="3">
        <v>19279</v>
      </c>
      <c r="B536" s="3" t="s">
        <v>46</v>
      </c>
      <c r="C536" s="7">
        <v>0.06</v>
      </c>
      <c r="D536" s="4">
        <v>40.98</v>
      </c>
      <c r="E536" s="4">
        <v>2.99</v>
      </c>
      <c r="F536" s="3">
        <v>950</v>
      </c>
      <c r="G536" s="3" t="s">
        <v>1066</v>
      </c>
      <c r="H536" s="3" t="s">
        <v>48</v>
      </c>
      <c r="I536" s="3" t="s">
        <v>39</v>
      </c>
      <c r="J536" s="3" t="s">
        <v>28</v>
      </c>
      <c r="K536" s="3" t="s">
        <v>108</v>
      </c>
      <c r="L536" s="3" t="s">
        <v>58</v>
      </c>
      <c r="M536" s="3" t="s">
        <v>1065</v>
      </c>
      <c r="N536" s="3">
        <v>0.36</v>
      </c>
      <c r="O536" s="3" t="s">
        <v>32</v>
      </c>
      <c r="P536" s="3" t="s">
        <v>60</v>
      </c>
      <c r="Q536" s="3" t="s">
        <v>61</v>
      </c>
      <c r="R536" s="3" t="s">
        <v>62</v>
      </c>
      <c r="S536" s="3">
        <v>55372</v>
      </c>
      <c r="T536" s="2">
        <v>42006</v>
      </c>
      <c r="U536" s="2">
        <v>42008</v>
      </c>
      <c r="V536" s="4">
        <v>-14.801880000000001</v>
      </c>
      <c r="W536" s="3">
        <v>1</v>
      </c>
      <c r="X536" s="4">
        <v>41.6</v>
      </c>
      <c r="Y536" s="3">
        <v>89083</v>
      </c>
      <c r="Z536" s="3" t="str">
        <f>IF(V536&gt;E2492, "High","Low")</f>
        <v>Low</v>
      </c>
      <c r="AA536" s="3" t="str">
        <f>IF(OR(C536 &gt; 0.2, N536 &lt; 0.25), "High Risk", "Low Risk")</f>
        <v>Low Risk</v>
      </c>
      <c r="AB536" s="3" t="str">
        <f>IF(NOT(C536 &gt; 0), "No Discount", "Discount Applied")</f>
        <v>Discount Applied</v>
      </c>
      <c r="AC536" s="3" t="str">
        <f>IF(AND(V536 &gt; 100, OR(H536 = "Regular Air", H536 = "Express Air"), NOT(C536 &gt; 0)), "High Profit Non-Standard Shipping", "Other")</f>
        <v>Other</v>
      </c>
      <c r="AD536">
        <f>RANK(X536,$X$2:$X$1954,0)</f>
        <v>1607</v>
      </c>
    </row>
    <row r="537" spans="1:30" ht="12.75" customHeight="1" x14ac:dyDescent="0.3">
      <c r="A537" s="3">
        <v>19127</v>
      </c>
      <c r="B537" s="3" t="s">
        <v>105</v>
      </c>
      <c r="C537" s="7">
        <v>0.05</v>
      </c>
      <c r="D537" s="4">
        <v>1500.97</v>
      </c>
      <c r="E537" s="4">
        <v>29.7</v>
      </c>
      <c r="F537" s="3">
        <v>950</v>
      </c>
      <c r="G537" s="3" t="s">
        <v>1066</v>
      </c>
      <c r="H537" s="3" t="s">
        <v>38</v>
      </c>
      <c r="I537" s="3" t="s">
        <v>39</v>
      </c>
      <c r="J537" s="3" t="s">
        <v>76</v>
      </c>
      <c r="K537" s="3" t="s">
        <v>84</v>
      </c>
      <c r="L537" s="3" t="s">
        <v>42</v>
      </c>
      <c r="M537" s="3" t="s">
        <v>1067</v>
      </c>
      <c r="N537" s="3">
        <v>0.56999999999999995</v>
      </c>
      <c r="O537" s="3" t="s">
        <v>32</v>
      </c>
      <c r="P537" s="3" t="s">
        <v>60</v>
      </c>
      <c r="Q537" s="3" t="s">
        <v>61</v>
      </c>
      <c r="R537" s="3" t="s">
        <v>62</v>
      </c>
      <c r="S537" s="3">
        <v>55372</v>
      </c>
      <c r="T537" s="2">
        <v>42085</v>
      </c>
      <c r="U537" s="2">
        <v>42085</v>
      </c>
      <c r="V537" s="4">
        <v>-2561.3235</v>
      </c>
      <c r="W537" s="3">
        <v>1</v>
      </c>
      <c r="X537" s="4">
        <v>1497.22</v>
      </c>
      <c r="Y537" s="3">
        <v>89084</v>
      </c>
      <c r="Z537" s="3" t="str">
        <f>IF(V537&gt;E2493, "High","Low")</f>
        <v>Low</v>
      </c>
      <c r="AA537" s="3" t="str">
        <f>IF(OR(C537 &gt; 0.2, N537 &lt; 0.25), "High Risk", "Low Risk")</f>
        <v>Low Risk</v>
      </c>
      <c r="AB537" s="3" t="str">
        <f>IF(NOT(C537 &gt; 0), "No Discount", "Discount Applied")</f>
        <v>Discount Applied</v>
      </c>
      <c r="AC537" s="3" t="str">
        <f>IF(AND(V537 &gt; 100, OR(H537 = "Regular Air", H537 = "Express Air"), NOT(C537 &gt; 0)), "High Profit Non-Standard Shipping", "Other")</f>
        <v>Other</v>
      </c>
      <c r="AD537">
        <f>RANK(X537,$X$2:$X$1954,0)</f>
        <v>313</v>
      </c>
    </row>
    <row r="538" spans="1:30" ht="12.75" customHeight="1" x14ac:dyDescent="0.3">
      <c r="A538" s="3">
        <v>19128</v>
      </c>
      <c r="B538" s="3" t="s">
        <v>105</v>
      </c>
      <c r="C538" s="7">
        <v>0.02</v>
      </c>
      <c r="D538" s="4">
        <v>48.04</v>
      </c>
      <c r="E538" s="4">
        <v>5.09</v>
      </c>
      <c r="F538" s="3">
        <v>950</v>
      </c>
      <c r="G538" s="3" t="s">
        <v>1066</v>
      </c>
      <c r="H538" s="3" t="s">
        <v>48</v>
      </c>
      <c r="I538" s="3" t="s">
        <v>39</v>
      </c>
      <c r="J538" s="3" t="s">
        <v>28</v>
      </c>
      <c r="K538" s="3" t="s">
        <v>92</v>
      </c>
      <c r="L538" s="3" t="s">
        <v>58</v>
      </c>
      <c r="M538" s="3" t="s">
        <v>620</v>
      </c>
      <c r="N538" s="3">
        <v>0.37</v>
      </c>
      <c r="O538" s="3" t="s">
        <v>32</v>
      </c>
      <c r="P538" s="3" t="s">
        <v>60</v>
      </c>
      <c r="Q538" s="3" t="s">
        <v>61</v>
      </c>
      <c r="R538" s="3" t="s">
        <v>62</v>
      </c>
      <c r="S538" s="3">
        <v>55372</v>
      </c>
      <c r="T538" s="2">
        <v>42085</v>
      </c>
      <c r="U538" s="2">
        <v>42089</v>
      </c>
      <c r="V538" s="4">
        <v>168.91889999999998</v>
      </c>
      <c r="W538" s="3">
        <v>5</v>
      </c>
      <c r="X538" s="4">
        <v>244.81</v>
      </c>
      <c r="Y538" s="3">
        <v>89084</v>
      </c>
      <c r="Z538" s="3" t="str">
        <f>IF(V538&gt;E2494, "High","Low")</f>
        <v>High</v>
      </c>
      <c r="AA538" s="3" t="str">
        <f>IF(OR(C538 &gt; 0.2, N538 &lt; 0.25), "High Risk", "Low Risk")</f>
        <v>Low Risk</v>
      </c>
      <c r="AB538" s="3" t="str">
        <f>IF(NOT(C538 &gt; 0), "No Discount", "Discount Applied")</f>
        <v>Discount Applied</v>
      </c>
      <c r="AC538" s="3" t="str">
        <f>IF(AND(V538 &gt; 100, OR(H538 = "Regular Air", H538 = "Express Air"), NOT(C538 &gt; 0)), "High Profit Non-Standard Shipping", "Other")</f>
        <v>Other</v>
      </c>
      <c r="AD538">
        <f>RANK(X538,$X$2:$X$1954,0)</f>
        <v>903</v>
      </c>
    </row>
    <row r="539" spans="1:30" ht="12.75" customHeight="1" x14ac:dyDescent="0.3">
      <c r="A539" s="3">
        <v>19129</v>
      </c>
      <c r="B539" s="3" t="s">
        <v>105</v>
      </c>
      <c r="C539" s="7">
        <v>0.03</v>
      </c>
      <c r="D539" s="4">
        <v>4.28</v>
      </c>
      <c r="E539" s="4">
        <v>1.6</v>
      </c>
      <c r="F539" s="3">
        <v>950</v>
      </c>
      <c r="G539" s="3" t="s">
        <v>1066</v>
      </c>
      <c r="H539" s="3" t="s">
        <v>48</v>
      </c>
      <c r="I539" s="3" t="s">
        <v>39</v>
      </c>
      <c r="J539" s="3" t="s">
        <v>28</v>
      </c>
      <c r="K539" s="3" t="s">
        <v>29</v>
      </c>
      <c r="L539" s="3" t="s">
        <v>30</v>
      </c>
      <c r="M539" s="3" t="s">
        <v>1068</v>
      </c>
      <c r="N539" s="3">
        <v>0.57999999999999996</v>
      </c>
      <c r="O539" s="3" t="s">
        <v>32</v>
      </c>
      <c r="P539" s="3" t="s">
        <v>60</v>
      </c>
      <c r="Q539" s="3" t="s">
        <v>61</v>
      </c>
      <c r="R539" s="3" t="s">
        <v>62</v>
      </c>
      <c r="S539" s="3">
        <v>55372</v>
      </c>
      <c r="T539" s="2">
        <v>42085</v>
      </c>
      <c r="U539" s="2">
        <v>42092</v>
      </c>
      <c r="V539" s="4">
        <v>-6.2</v>
      </c>
      <c r="W539" s="3">
        <v>1</v>
      </c>
      <c r="X539" s="4">
        <v>4.55</v>
      </c>
      <c r="Y539" s="3">
        <v>89084</v>
      </c>
      <c r="Z539" s="3" t="str">
        <f>IF(V539&gt;E2495, "High","Low")</f>
        <v>Low</v>
      </c>
      <c r="AA539" s="3" t="str">
        <f>IF(OR(C539 &gt; 0.2, N539 &lt; 0.25), "High Risk", "Low Risk")</f>
        <v>Low Risk</v>
      </c>
      <c r="AB539" s="3" t="str">
        <f>IF(NOT(C539 &gt; 0), "No Discount", "Discount Applied")</f>
        <v>Discount Applied</v>
      </c>
      <c r="AC539" s="3" t="str">
        <f>IF(AND(V539 &gt; 100, OR(H539 = "Regular Air", H539 = "Express Air"), NOT(C539 &gt; 0)), "High Profit Non-Standard Shipping", "Other")</f>
        <v>Other</v>
      </c>
      <c r="AD539">
        <f>RANK(X539,$X$2:$X$1954,0)</f>
        <v>1941</v>
      </c>
    </row>
    <row r="540" spans="1:30" ht="12.75" customHeight="1" x14ac:dyDescent="0.3">
      <c r="A540" s="3">
        <v>20073</v>
      </c>
      <c r="B540" s="3" t="s">
        <v>105</v>
      </c>
      <c r="C540" s="7">
        <v>0.1</v>
      </c>
      <c r="D540" s="4">
        <v>7.31</v>
      </c>
      <c r="E540" s="4">
        <v>0.49</v>
      </c>
      <c r="F540" s="3">
        <v>954</v>
      </c>
      <c r="G540" s="3" t="s">
        <v>1069</v>
      </c>
      <c r="H540" s="3" t="s">
        <v>48</v>
      </c>
      <c r="I540" s="3" t="s">
        <v>39</v>
      </c>
      <c r="J540" s="3" t="s">
        <v>28</v>
      </c>
      <c r="K540" s="3" t="s">
        <v>133</v>
      </c>
      <c r="L540" s="3" t="s">
        <v>58</v>
      </c>
      <c r="M540" s="3" t="s">
        <v>1070</v>
      </c>
      <c r="N540" s="3">
        <v>0.38</v>
      </c>
      <c r="O540" s="3" t="s">
        <v>32</v>
      </c>
      <c r="P540" s="3" t="s">
        <v>60</v>
      </c>
      <c r="Q540" s="3" t="s">
        <v>129</v>
      </c>
      <c r="R540" s="3" t="s">
        <v>1071</v>
      </c>
      <c r="S540" s="3">
        <v>75067</v>
      </c>
      <c r="T540" s="2">
        <v>42047</v>
      </c>
      <c r="U540" s="2">
        <v>42056</v>
      </c>
      <c r="V540" s="4">
        <v>19.064699999999998</v>
      </c>
      <c r="W540" s="3">
        <v>4</v>
      </c>
      <c r="X540" s="4">
        <v>27.63</v>
      </c>
      <c r="Y540" s="3">
        <v>90771</v>
      </c>
      <c r="Z540" s="3" t="str">
        <f>IF(V540&gt;E2496, "High","Low")</f>
        <v>High</v>
      </c>
      <c r="AA540" s="3" t="str">
        <f>IF(OR(C540 &gt; 0.2, N540 &lt; 0.25), "High Risk", "Low Risk")</f>
        <v>Low Risk</v>
      </c>
      <c r="AB540" s="3" t="str">
        <f>IF(NOT(C540 &gt; 0), "No Discount", "Discount Applied")</f>
        <v>Discount Applied</v>
      </c>
      <c r="AC540" s="3" t="str">
        <f>IF(AND(V540 &gt; 100, OR(H540 = "Regular Air", H540 = "Express Air"), NOT(C540 &gt; 0)), "High Profit Non-Standard Shipping", "Other")</f>
        <v>Other</v>
      </c>
      <c r="AD540">
        <f>RANK(X540,$X$2:$X$1954,0)</f>
        <v>1743</v>
      </c>
    </row>
    <row r="541" spans="1:30" ht="12.75" customHeight="1" x14ac:dyDescent="0.3">
      <c r="A541" s="3">
        <v>20074</v>
      </c>
      <c r="B541" s="3" t="s">
        <v>105</v>
      </c>
      <c r="C541" s="7">
        <v>0.08</v>
      </c>
      <c r="D541" s="4">
        <v>6.7</v>
      </c>
      <c r="E541" s="4">
        <v>1.56</v>
      </c>
      <c r="F541" s="3">
        <v>954</v>
      </c>
      <c r="G541" s="3" t="s">
        <v>1069</v>
      </c>
      <c r="H541" s="3" t="s">
        <v>48</v>
      </c>
      <c r="I541" s="3" t="s">
        <v>39</v>
      </c>
      <c r="J541" s="3" t="s">
        <v>28</v>
      </c>
      <c r="K541" s="3" t="s">
        <v>29</v>
      </c>
      <c r="L541" s="3" t="s">
        <v>30</v>
      </c>
      <c r="M541" s="3" t="s">
        <v>1072</v>
      </c>
      <c r="N541" s="3">
        <v>0.52</v>
      </c>
      <c r="O541" s="3" t="s">
        <v>32</v>
      </c>
      <c r="P541" s="3" t="s">
        <v>60</v>
      </c>
      <c r="Q541" s="3" t="s">
        <v>129</v>
      </c>
      <c r="R541" s="3" t="s">
        <v>1071</v>
      </c>
      <c r="S541" s="3">
        <v>75067</v>
      </c>
      <c r="T541" s="2">
        <v>42047</v>
      </c>
      <c r="U541" s="2">
        <v>42047</v>
      </c>
      <c r="V541" s="4">
        <v>10.56</v>
      </c>
      <c r="W541" s="3">
        <v>5</v>
      </c>
      <c r="X541" s="4">
        <v>31.21</v>
      </c>
      <c r="Y541" s="3">
        <v>90771</v>
      </c>
      <c r="Z541" s="3" t="str">
        <f>IF(V541&gt;E2497, "High","Low")</f>
        <v>High</v>
      </c>
      <c r="AA541" s="3" t="str">
        <f>IF(OR(C541 &gt; 0.2, N541 &lt; 0.25), "High Risk", "Low Risk")</f>
        <v>Low Risk</v>
      </c>
      <c r="AB541" s="3" t="str">
        <f>IF(NOT(C541 &gt; 0), "No Discount", "Discount Applied")</f>
        <v>Discount Applied</v>
      </c>
      <c r="AC541" s="3" t="str">
        <f>IF(AND(V541 &gt; 100, OR(H541 = "Regular Air", H541 = "Express Air"), NOT(C541 &gt; 0)), "High Profit Non-Standard Shipping", "Other")</f>
        <v>Other</v>
      </c>
      <c r="AD541">
        <f>RANK(X541,$X$2:$X$1954,0)</f>
        <v>1705</v>
      </c>
    </row>
    <row r="542" spans="1:30" ht="12.75" customHeight="1" x14ac:dyDescent="0.3">
      <c r="A542" s="3">
        <v>25795</v>
      </c>
      <c r="B542" s="3" t="s">
        <v>36</v>
      </c>
      <c r="C542" s="7">
        <v>0.01</v>
      </c>
      <c r="D542" s="4">
        <v>145.44999999999999</v>
      </c>
      <c r="E542" s="4">
        <v>17.850000000000001</v>
      </c>
      <c r="F542" s="3">
        <v>959</v>
      </c>
      <c r="G542" s="3" t="s">
        <v>1073</v>
      </c>
      <c r="H542" s="3" t="s">
        <v>38</v>
      </c>
      <c r="I542" s="3" t="s">
        <v>39</v>
      </c>
      <c r="J542" s="3" t="s">
        <v>76</v>
      </c>
      <c r="K542" s="3" t="s">
        <v>84</v>
      </c>
      <c r="L542" s="3" t="s">
        <v>42</v>
      </c>
      <c r="M542" s="3" t="s">
        <v>1074</v>
      </c>
      <c r="N542" s="3">
        <v>0.56000000000000005</v>
      </c>
      <c r="O542" s="3" t="s">
        <v>32</v>
      </c>
      <c r="P542" s="3" t="s">
        <v>60</v>
      </c>
      <c r="Q542" s="3" t="s">
        <v>129</v>
      </c>
      <c r="R542" s="3" t="s">
        <v>1031</v>
      </c>
      <c r="S542" s="3">
        <v>76028</v>
      </c>
      <c r="T542" s="2">
        <v>42085</v>
      </c>
      <c r="U542" s="2">
        <v>42086</v>
      </c>
      <c r="V542" s="4">
        <v>837.68069999999989</v>
      </c>
      <c r="W542" s="3">
        <v>8</v>
      </c>
      <c r="X542" s="4">
        <v>1214.03</v>
      </c>
      <c r="Y542" s="3">
        <v>91581</v>
      </c>
      <c r="Z542" s="3" t="str">
        <f>IF(V542&gt;E2498, "High","Low")</f>
        <v>High</v>
      </c>
      <c r="AA542" s="3" t="str">
        <f>IF(OR(C542 &gt; 0.2, N542 &lt; 0.25), "High Risk", "Low Risk")</f>
        <v>Low Risk</v>
      </c>
      <c r="AB542" s="3" t="str">
        <f>IF(NOT(C542 &gt; 0), "No Discount", "Discount Applied")</f>
        <v>Discount Applied</v>
      </c>
      <c r="AC542" s="3" t="str">
        <f>IF(AND(V542 &gt; 100, OR(H542 = "Regular Air", H542 = "Express Air"), NOT(C542 &gt; 0)), "High Profit Non-Standard Shipping", "Other")</f>
        <v>Other</v>
      </c>
      <c r="AD542">
        <f>RANK(X542,$X$2:$X$1954,0)</f>
        <v>368</v>
      </c>
    </row>
    <row r="543" spans="1:30" ht="12.75" customHeight="1" x14ac:dyDescent="0.3">
      <c r="A543" s="3">
        <v>20428</v>
      </c>
      <c r="B543" s="3" t="s">
        <v>105</v>
      </c>
      <c r="C543" s="7">
        <v>0.03</v>
      </c>
      <c r="D543" s="4">
        <v>2.94</v>
      </c>
      <c r="E543" s="4">
        <v>0.96</v>
      </c>
      <c r="F543" s="3">
        <v>960</v>
      </c>
      <c r="G543" s="3" t="s">
        <v>1075</v>
      </c>
      <c r="H543" s="3" t="s">
        <v>48</v>
      </c>
      <c r="I543" s="3" t="s">
        <v>39</v>
      </c>
      <c r="J543" s="3" t="s">
        <v>28</v>
      </c>
      <c r="K543" s="3" t="s">
        <v>29</v>
      </c>
      <c r="L543" s="3" t="s">
        <v>30</v>
      </c>
      <c r="M543" s="3" t="s">
        <v>598</v>
      </c>
      <c r="N543" s="3">
        <v>0.57999999999999996</v>
      </c>
      <c r="O543" s="3" t="s">
        <v>32</v>
      </c>
      <c r="P543" s="3" t="s">
        <v>33</v>
      </c>
      <c r="Q543" s="3" t="s">
        <v>44</v>
      </c>
      <c r="R543" s="3" t="s">
        <v>1053</v>
      </c>
      <c r="S543" s="3">
        <v>90278</v>
      </c>
      <c r="T543" s="2">
        <v>42039</v>
      </c>
      <c r="U543" s="2">
        <v>42043</v>
      </c>
      <c r="V543" s="4">
        <v>-4.2</v>
      </c>
      <c r="W543" s="3">
        <v>1</v>
      </c>
      <c r="X543" s="4">
        <v>3.51</v>
      </c>
      <c r="Y543" s="3">
        <v>89401</v>
      </c>
      <c r="Z543" s="3" t="str">
        <f>IF(V543&gt;E2499, "High","Low")</f>
        <v>Low</v>
      </c>
      <c r="AA543" s="3" t="str">
        <f>IF(OR(C543 &gt; 0.2, N543 &lt; 0.25), "High Risk", "Low Risk")</f>
        <v>Low Risk</v>
      </c>
      <c r="AB543" s="3" t="str">
        <f>IF(NOT(C543 &gt; 0), "No Discount", "Discount Applied")</f>
        <v>Discount Applied</v>
      </c>
      <c r="AC543" s="3" t="str">
        <f>IF(AND(V543 &gt; 100, OR(H543 = "Regular Air", H543 = "Express Air"), NOT(C543 &gt; 0)), "High Profit Non-Standard Shipping", "Other")</f>
        <v>Other</v>
      </c>
      <c r="AD543">
        <f>RANK(X543,$X$2:$X$1954,0)</f>
        <v>1946</v>
      </c>
    </row>
    <row r="544" spans="1:30" ht="12.75" customHeight="1" x14ac:dyDescent="0.3">
      <c r="A544" s="3">
        <v>20685</v>
      </c>
      <c r="B544" s="3" t="s">
        <v>36</v>
      </c>
      <c r="C544" s="7">
        <v>0.05</v>
      </c>
      <c r="D544" s="4">
        <v>124.49</v>
      </c>
      <c r="E544" s="4">
        <v>51.94</v>
      </c>
      <c r="F544" s="3">
        <v>961</v>
      </c>
      <c r="G544" s="3" t="s">
        <v>1076</v>
      </c>
      <c r="H544" s="3" t="s">
        <v>38</v>
      </c>
      <c r="I544" s="3" t="s">
        <v>39</v>
      </c>
      <c r="J544" s="3" t="s">
        <v>40</v>
      </c>
      <c r="K544" s="3" t="s">
        <v>151</v>
      </c>
      <c r="L544" s="3" t="s">
        <v>120</v>
      </c>
      <c r="M544" s="3" t="s">
        <v>461</v>
      </c>
      <c r="N544" s="3">
        <v>0.63</v>
      </c>
      <c r="O544" s="3" t="s">
        <v>32</v>
      </c>
      <c r="P544" s="3" t="s">
        <v>33</v>
      </c>
      <c r="Q544" s="3" t="s">
        <v>44</v>
      </c>
      <c r="R544" s="3" t="s">
        <v>1077</v>
      </c>
      <c r="S544" s="3">
        <v>94061</v>
      </c>
      <c r="T544" s="2">
        <v>42059</v>
      </c>
      <c r="U544" s="2">
        <v>42059</v>
      </c>
      <c r="V544" s="4">
        <v>-44.163600000000002</v>
      </c>
      <c r="W544" s="3">
        <v>1</v>
      </c>
      <c r="X544" s="4">
        <v>120.12</v>
      </c>
      <c r="Y544" s="3">
        <v>89402</v>
      </c>
      <c r="Z544" s="3" t="str">
        <f>IF(V544&gt;E2500, "High","Low")</f>
        <v>Low</v>
      </c>
      <c r="AA544" s="3" t="str">
        <f>IF(OR(C544 &gt; 0.2, N544 &lt; 0.25), "High Risk", "Low Risk")</f>
        <v>Low Risk</v>
      </c>
      <c r="AB544" s="3" t="str">
        <f>IF(NOT(C544 &gt; 0), "No Discount", "Discount Applied")</f>
        <v>Discount Applied</v>
      </c>
      <c r="AC544" s="3" t="str">
        <f>IF(AND(V544 &gt; 100, OR(H544 = "Regular Air", H544 = "Express Air"), NOT(C544 &gt; 0)), "High Profit Non-Standard Shipping", "Other")</f>
        <v>Other</v>
      </c>
      <c r="AD544">
        <f>RANK(X544,$X$2:$X$1954,0)</f>
        <v>1167</v>
      </c>
    </row>
    <row r="545" spans="1:30" ht="12.75" customHeight="1" x14ac:dyDescent="0.3">
      <c r="A545" s="3">
        <v>2428</v>
      </c>
      <c r="B545" s="3" t="s">
        <v>105</v>
      </c>
      <c r="C545" s="7">
        <v>0.03</v>
      </c>
      <c r="D545" s="4">
        <v>2.94</v>
      </c>
      <c r="E545" s="4">
        <v>0.96</v>
      </c>
      <c r="F545" s="3">
        <v>962</v>
      </c>
      <c r="G545" s="3" t="s">
        <v>1078</v>
      </c>
      <c r="H545" s="3" t="s">
        <v>48</v>
      </c>
      <c r="I545" s="3" t="s">
        <v>39</v>
      </c>
      <c r="J545" s="3" t="s">
        <v>28</v>
      </c>
      <c r="K545" s="3" t="s">
        <v>29</v>
      </c>
      <c r="L545" s="3" t="s">
        <v>30</v>
      </c>
      <c r="M545" s="3" t="s">
        <v>598</v>
      </c>
      <c r="N545" s="3">
        <v>0.57999999999999996</v>
      </c>
      <c r="O545" s="3" t="s">
        <v>32</v>
      </c>
      <c r="P545" s="3" t="s">
        <v>60</v>
      </c>
      <c r="Q545" s="3" t="s">
        <v>177</v>
      </c>
      <c r="R545" s="3" t="s">
        <v>178</v>
      </c>
      <c r="S545" s="3">
        <v>60610</v>
      </c>
      <c r="T545" s="2">
        <v>42039</v>
      </c>
      <c r="U545" s="2">
        <v>42043</v>
      </c>
      <c r="V545" s="4">
        <v>-4.2</v>
      </c>
      <c r="W545" s="3">
        <v>2</v>
      </c>
      <c r="X545" s="4">
        <v>7.01</v>
      </c>
      <c r="Y545" s="3">
        <v>17636</v>
      </c>
      <c r="Z545" s="3" t="str">
        <f>IF(V545&gt;E2501, "High","Low")</f>
        <v>Low</v>
      </c>
      <c r="AA545" s="3" t="str">
        <f>IF(OR(C545 &gt; 0.2, N545 &lt; 0.25), "High Risk", "Low Risk")</f>
        <v>Low Risk</v>
      </c>
      <c r="AB545" s="3" t="str">
        <f>IF(NOT(C545 &gt; 0), "No Discount", "Discount Applied")</f>
        <v>Discount Applied</v>
      </c>
      <c r="AC545" s="3" t="str">
        <f>IF(AND(V545 &gt; 100, OR(H545 = "Regular Air", H545 = "Express Air"), NOT(C545 &gt; 0)), "High Profit Non-Standard Shipping", "Other")</f>
        <v>Other</v>
      </c>
      <c r="AD545">
        <f>RANK(X545,$X$2:$X$1954,0)</f>
        <v>1930</v>
      </c>
    </row>
    <row r="546" spans="1:30" ht="12.75" customHeight="1" x14ac:dyDescent="0.3">
      <c r="A546" s="3">
        <v>25093</v>
      </c>
      <c r="B546" s="3" t="s">
        <v>55</v>
      </c>
      <c r="C546" s="7">
        <v>0</v>
      </c>
      <c r="D546" s="4">
        <v>170.98</v>
      </c>
      <c r="E546" s="4">
        <v>35.89</v>
      </c>
      <c r="F546" s="3">
        <v>970</v>
      </c>
      <c r="G546" s="3" t="s">
        <v>1079</v>
      </c>
      <c r="H546" s="3" t="s">
        <v>38</v>
      </c>
      <c r="I546" s="3" t="s">
        <v>39</v>
      </c>
      <c r="J546" s="3" t="s">
        <v>40</v>
      </c>
      <c r="K546" s="3" t="s">
        <v>190</v>
      </c>
      <c r="L546" s="3" t="s">
        <v>120</v>
      </c>
      <c r="M546" s="3" t="s">
        <v>1046</v>
      </c>
      <c r="N546" s="3">
        <v>0.66</v>
      </c>
      <c r="O546" s="3" t="s">
        <v>32</v>
      </c>
      <c r="P546" s="3" t="s">
        <v>135</v>
      </c>
      <c r="Q546" s="3" t="s">
        <v>136</v>
      </c>
      <c r="R546" s="3" t="s">
        <v>798</v>
      </c>
      <c r="S546" s="3">
        <v>24281</v>
      </c>
      <c r="T546" s="2">
        <v>42114</v>
      </c>
      <c r="U546" s="2">
        <v>42115</v>
      </c>
      <c r="V546" s="4">
        <v>-102.66200000000001</v>
      </c>
      <c r="W546" s="3">
        <v>8</v>
      </c>
      <c r="X546" s="4">
        <v>1452.18</v>
      </c>
      <c r="Y546" s="3">
        <v>86173</v>
      </c>
      <c r="Z546" s="3" t="str">
        <f>IF(V546&gt;E2502, "High","Low")</f>
        <v>Low</v>
      </c>
      <c r="AA546" s="3" t="str">
        <f>IF(OR(C546 &gt; 0.2, N546 &lt; 0.25), "High Risk", "Low Risk")</f>
        <v>Low Risk</v>
      </c>
      <c r="AB546" s="3" t="str">
        <f>IF(NOT(C546 &gt; 0), "No Discount", "Discount Applied")</f>
        <v>No Discount</v>
      </c>
      <c r="AC546" s="3" t="str">
        <f>IF(AND(V546 &gt; 100, OR(H546 = "Regular Air", H546 = "Express Air"), NOT(C546 &gt; 0)), "High Profit Non-Standard Shipping", "Other")</f>
        <v>Other</v>
      </c>
      <c r="AD546">
        <f>RANK(X546,$X$2:$X$1954,0)</f>
        <v>322</v>
      </c>
    </row>
    <row r="547" spans="1:30" ht="12.75" customHeight="1" x14ac:dyDescent="0.3">
      <c r="A547" s="3">
        <v>20536</v>
      </c>
      <c r="B547" s="3" t="s">
        <v>105</v>
      </c>
      <c r="C547" s="7">
        <v>0.03</v>
      </c>
      <c r="D547" s="4">
        <v>284.98</v>
      </c>
      <c r="E547" s="4">
        <v>69.55</v>
      </c>
      <c r="F547" s="3">
        <v>972</v>
      </c>
      <c r="G547" s="3" t="s">
        <v>1080</v>
      </c>
      <c r="H547" s="3" t="s">
        <v>38</v>
      </c>
      <c r="I547" s="3" t="s">
        <v>39</v>
      </c>
      <c r="J547" s="3" t="s">
        <v>40</v>
      </c>
      <c r="K547" s="3" t="s">
        <v>41</v>
      </c>
      <c r="L547" s="3" t="s">
        <v>42</v>
      </c>
      <c r="M547" s="3" t="s">
        <v>1081</v>
      </c>
      <c r="N547" s="3">
        <v>0.6</v>
      </c>
      <c r="O547" s="3" t="s">
        <v>32</v>
      </c>
      <c r="P547" s="3" t="s">
        <v>33</v>
      </c>
      <c r="Q547" s="3" t="s">
        <v>44</v>
      </c>
      <c r="R547" s="3" t="s">
        <v>1082</v>
      </c>
      <c r="S547" s="3">
        <v>92503</v>
      </c>
      <c r="T547" s="2">
        <v>42063</v>
      </c>
      <c r="U547" s="2">
        <v>42068</v>
      </c>
      <c r="V547" s="4">
        <v>-116.584</v>
      </c>
      <c r="W547" s="3">
        <v>2</v>
      </c>
      <c r="X547" s="4">
        <v>619.38</v>
      </c>
      <c r="Y547" s="3">
        <v>87259</v>
      </c>
      <c r="Z547" s="3" t="str">
        <f>IF(V547&gt;E2503, "High","Low")</f>
        <v>Low</v>
      </c>
      <c r="AA547" s="3" t="str">
        <f>IF(OR(C547 &gt; 0.2, N547 &lt; 0.25), "High Risk", "Low Risk")</f>
        <v>Low Risk</v>
      </c>
      <c r="AB547" s="3" t="str">
        <f>IF(NOT(C547 &gt; 0), "No Discount", "Discount Applied")</f>
        <v>Discount Applied</v>
      </c>
      <c r="AC547" s="3" t="str">
        <f>IF(AND(V547 &gt; 100, OR(H547 = "Regular Air", H547 = "Express Air"), NOT(C547 &gt; 0)), "High Profit Non-Standard Shipping", "Other")</f>
        <v>Other</v>
      </c>
      <c r="AD547">
        <f>RANK(X547,$X$2:$X$1954,0)</f>
        <v>572</v>
      </c>
    </row>
    <row r="548" spans="1:30" ht="12.75" customHeight="1" x14ac:dyDescent="0.3">
      <c r="A548" s="3">
        <v>20537</v>
      </c>
      <c r="B548" s="3" t="s">
        <v>105</v>
      </c>
      <c r="C548" s="7">
        <v>0</v>
      </c>
      <c r="D548" s="4">
        <v>12.99</v>
      </c>
      <c r="E548" s="4">
        <v>14.37</v>
      </c>
      <c r="F548" s="3">
        <v>972</v>
      </c>
      <c r="G548" s="3" t="s">
        <v>1080</v>
      </c>
      <c r="H548" s="3" t="s">
        <v>48</v>
      </c>
      <c r="I548" s="3" t="s">
        <v>39</v>
      </c>
      <c r="J548" s="3" t="s">
        <v>40</v>
      </c>
      <c r="K548" s="3" t="s">
        <v>49</v>
      </c>
      <c r="L548" s="3" t="s">
        <v>235</v>
      </c>
      <c r="M548" s="3" t="s">
        <v>567</v>
      </c>
      <c r="N548" s="3">
        <v>0.73</v>
      </c>
      <c r="O548" s="3" t="s">
        <v>32</v>
      </c>
      <c r="P548" s="3" t="s">
        <v>33</v>
      </c>
      <c r="Q548" s="3" t="s">
        <v>44</v>
      </c>
      <c r="R548" s="3" t="s">
        <v>1082</v>
      </c>
      <c r="S548" s="3">
        <v>92503</v>
      </c>
      <c r="T548" s="2">
        <v>42063</v>
      </c>
      <c r="U548" s="2">
        <v>42063</v>
      </c>
      <c r="V548" s="4">
        <v>12.896100000000001</v>
      </c>
      <c r="W548" s="3">
        <v>1</v>
      </c>
      <c r="X548" s="4">
        <v>18.690000000000001</v>
      </c>
      <c r="Y548" s="3">
        <v>87259</v>
      </c>
      <c r="Z548" s="3" t="str">
        <f>IF(V548&gt;E2504, "High","Low")</f>
        <v>High</v>
      </c>
      <c r="AA548" s="3" t="str">
        <f>IF(OR(C548 &gt; 0.2, N548 &lt; 0.25), "High Risk", "Low Risk")</f>
        <v>Low Risk</v>
      </c>
      <c r="AB548" s="3" t="str">
        <f>IF(NOT(C548 &gt; 0), "No Discount", "Discount Applied")</f>
        <v>No Discount</v>
      </c>
      <c r="AC548" s="3" t="str">
        <f>IF(AND(V548 &gt; 100, OR(H548 = "Regular Air", H548 = "Express Air"), NOT(C548 &gt; 0)), "High Profit Non-Standard Shipping", "Other")</f>
        <v>Other</v>
      </c>
      <c r="AD548">
        <f>RANK(X548,$X$2:$X$1954,0)</f>
        <v>1831</v>
      </c>
    </row>
    <row r="549" spans="1:30" ht="12.75" customHeight="1" x14ac:dyDescent="0.3">
      <c r="A549" s="3">
        <v>24298</v>
      </c>
      <c r="B549" s="3" t="s">
        <v>105</v>
      </c>
      <c r="C549" s="7">
        <v>0.1</v>
      </c>
      <c r="D549" s="4">
        <v>2.2200000000000002</v>
      </c>
      <c r="E549" s="4">
        <v>5</v>
      </c>
      <c r="F549" s="3">
        <v>975</v>
      </c>
      <c r="G549" s="3" t="s">
        <v>1083</v>
      </c>
      <c r="H549" s="3" t="s">
        <v>48</v>
      </c>
      <c r="I549" s="3" t="s">
        <v>39</v>
      </c>
      <c r="J549" s="3" t="s">
        <v>28</v>
      </c>
      <c r="K549" s="3" t="s">
        <v>256</v>
      </c>
      <c r="L549" s="3" t="s">
        <v>58</v>
      </c>
      <c r="M549" s="3" t="s">
        <v>1084</v>
      </c>
      <c r="N549" s="3">
        <v>0.55000000000000004</v>
      </c>
      <c r="O549" s="3" t="s">
        <v>32</v>
      </c>
      <c r="P549" s="3" t="s">
        <v>52</v>
      </c>
      <c r="Q549" s="3" t="s">
        <v>192</v>
      </c>
      <c r="R549" s="3" t="s">
        <v>193</v>
      </c>
      <c r="S549" s="3">
        <v>2108</v>
      </c>
      <c r="T549" s="2">
        <v>42098</v>
      </c>
      <c r="U549" s="2">
        <v>42103</v>
      </c>
      <c r="V549" s="4">
        <v>-21.319199999999999</v>
      </c>
      <c r="W549" s="3">
        <v>3</v>
      </c>
      <c r="X549" s="4">
        <v>8.8000000000000007</v>
      </c>
      <c r="Y549" s="3">
        <v>87260</v>
      </c>
      <c r="Z549" s="3" t="str">
        <f>IF(V549&gt;E2505, "High","Low")</f>
        <v>Low</v>
      </c>
      <c r="AA549" s="3" t="str">
        <f>IF(OR(C549 &gt; 0.2, N549 &lt; 0.25), "High Risk", "Low Risk")</f>
        <v>Low Risk</v>
      </c>
      <c r="AB549" s="3" t="str">
        <f>IF(NOT(C549 &gt; 0), "No Discount", "Discount Applied")</f>
        <v>Discount Applied</v>
      </c>
      <c r="AC549" s="3" t="str">
        <f>IF(AND(V549 &gt; 100, OR(H549 = "Regular Air", H549 = "Express Air"), NOT(C549 &gt; 0)), "High Profit Non-Standard Shipping", "Other")</f>
        <v>Other</v>
      </c>
      <c r="AD549">
        <f>RANK(X549,$X$2:$X$1954,0)</f>
        <v>1910</v>
      </c>
    </row>
    <row r="550" spans="1:30" ht="12.75" customHeight="1" x14ac:dyDescent="0.3">
      <c r="A550" s="3">
        <v>22646</v>
      </c>
      <c r="B550" s="3" t="s">
        <v>55</v>
      </c>
      <c r="C550" s="7">
        <v>0</v>
      </c>
      <c r="D550" s="4">
        <v>37.76</v>
      </c>
      <c r="E550" s="4">
        <v>12.9</v>
      </c>
      <c r="F550" s="3">
        <v>980</v>
      </c>
      <c r="G550" s="3" t="s">
        <v>1085</v>
      </c>
      <c r="H550" s="3" t="s">
        <v>48</v>
      </c>
      <c r="I550" s="3" t="s">
        <v>39</v>
      </c>
      <c r="J550" s="3" t="s">
        <v>28</v>
      </c>
      <c r="K550" s="3" t="s">
        <v>140</v>
      </c>
      <c r="L550" s="3" t="s">
        <v>58</v>
      </c>
      <c r="M550" s="3" t="s">
        <v>1086</v>
      </c>
      <c r="N550" s="3">
        <v>0.56999999999999995</v>
      </c>
      <c r="O550" s="3" t="s">
        <v>32</v>
      </c>
      <c r="P550" s="3" t="s">
        <v>52</v>
      </c>
      <c r="Q550" s="3" t="s">
        <v>148</v>
      </c>
      <c r="R550" s="3" t="s">
        <v>777</v>
      </c>
      <c r="S550" s="3">
        <v>5403</v>
      </c>
      <c r="T550" s="2">
        <v>42040</v>
      </c>
      <c r="U550" s="2">
        <v>42041</v>
      </c>
      <c r="V550" s="4">
        <v>93.846800000000002</v>
      </c>
      <c r="W550" s="3">
        <v>12</v>
      </c>
      <c r="X550" s="4">
        <v>477.2</v>
      </c>
      <c r="Y550" s="3">
        <v>87258</v>
      </c>
      <c r="Z550" s="3" t="str">
        <f>IF(V550&gt;E2506, "High","Low")</f>
        <v>High</v>
      </c>
      <c r="AA550" s="3" t="str">
        <f>IF(OR(C550 &gt; 0.2, N550 &lt; 0.25), "High Risk", "Low Risk")</f>
        <v>Low Risk</v>
      </c>
      <c r="AB550" s="3" t="str">
        <f>IF(NOT(C550 &gt; 0), "No Discount", "Discount Applied")</f>
        <v>No Discount</v>
      </c>
      <c r="AC550" s="3" t="str">
        <f>IF(AND(V550 &gt; 100, OR(H550 = "Regular Air", H550 = "Express Air"), NOT(C550 &gt; 0)), "High Profit Non-Standard Shipping", "Other")</f>
        <v>Other</v>
      </c>
      <c r="AD550">
        <f>RANK(X550,$X$2:$X$1954,0)</f>
        <v>655</v>
      </c>
    </row>
    <row r="551" spans="1:30" ht="12.75" customHeight="1" x14ac:dyDescent="0.3">
      <c r="A551" s="3">
        <v>20010</v>
      </c>
      <c r="B551" s="3" t="s">
        <v>105</v>
      </c>
      <c r="C551" s="7">
        <v>0.09</v>
      </c>
      <c r="D551" s="4">
        <v>300.97000000000003</v>
      </c>
      <c r="E551" s="4">
        <v>7.18</v>
      </c>
      <c r="F551" s="3">
        <v>983</v>
      </c>
      <c r="G551" s="3" t="s">
        <v>1087</v>
      </c>
      <c r="H551" s="3" t="s">
        <v>48</v>
      </c>
      <c r="I551" s="3" t="s">
        <v>39</v>
      </c>
      <c r="J551" s="3" t="s">
        <v>76</v>
      </c>
      <c r="K551" s="3" t="s">
        <v>179</v>
      </c>
      <c r="L551" s="3" t="s">
        <v>58</v>
      </c>
      <c r="M551" s="3" t="s">
        <v>1088</v>
      </c>
      <c r="N551" s="3">
        <v>0.48</v>
      </c>
      <c r="O551" s="3" t="s">
        <v>32</v>
      </c>
      <c r="P551" s="3" t="s">
        <v>135</v>
      </c>
      <c r="Q551" s="3" t="s">
        <v>957</v>
      </c>
      <c r="R551" s="3" t="s">
        <v>1089</v>
      </c>
      <c r="S551" s="3">
        <v>72143</v>
      </c>
      <c r="T551" s="2">
        <v>42121</v>
      </c>
      <c r="U551" s="2">
        <v>42121</v>
      </c>
      <c r="V551" s="4">
        <v>17.771999999999998</v>
      </c>
      <c r="W551" s="3">
        <v>10</v>
      </c>
      <c r="X551" s="4">
        <v>2848.38</v>
      </c>
      <c r="Y551" s="3">
        <v>90201</v>
      </c>
      <c r="Z551" s="3" t="str">
        <f>IF(V551&gt;E2507, "High","Low")</f>
        <v>High</v>
      </c>
      <c r="AA551" s="3" t="str">
        <f>IF(OR(C551 &gt; 0.2, N551 &lt; 0.25), "High Risk", "Low Risk")</f>
        <v>Low Risk</v>
      </c>
      <c r="AB551" s="3" t="str">
        <f>IF(NOT(C551 &gt; 0), "No Discount", "Discount Applied")</f>
        <v>Discount Applied</v>
      </c>
      <c r="AC551" s="3" t="str">
        <f>IF(AND(V551 &gt; 100, OR(H551 = "Regular Air", H551 = "Express Air"), NOT(C551 &gt; 0)), "High Profit Non-Standard Shipping", "Other")</f>
        <v>Other</v>
      </c>
      <c r="AD551">
        <f>RANK(X551,$X$2:$X$1954,0)</f>
        <v>165</v>
      </c>
    </row>
    <row r="552" spans="1:30" ht="12.75" customHeight="1" x14ac:dyDescent="0.3">
      <c r="A552" s="3">
        <v>25895</v>
      </c>
      <c r="B552" s="3" t="s">
        <v>24</v>
      </c>
      <c r="C552" s="7">
        <v>0.05</v>
      </c>
      <c r="D552" s="4">
        <v>4.28</v>
      </c>
      <c r="E552" s="4">
        <v>5.17</v>
      </c>
      <c r="F552" s="3">
        <v>993</v>
      </c>
      <c r="G552" s="3" t="s">
        <v>1090</v>
      </c>
      <c r="H552" s="3" t="s">
        <v>48</v>
      </c>
      <c r="I552" s="3" t="s">
        <v>39</v>
      </c>
      <c r="J552" s="3" t="s">
        <v>28</v>
      </c>
      <c r="K552" s="3" t="s">
        <v>92</v>
      </c>
      <c r="L552" s="3" t="s">
        <v>58</v>
      </c>
      <c r="M552" s="3" t="s">
        <v>480</v>
      </c>
      <c r="N552" s="3">
        <v>0.4</v>
      </c>
      <c r="O552" s="3" t="s">
        <v>32</v>
      </c>
      <c r="P552" s="3" t="s">
        <v>33</v>
      </c>
      <c r="Q552" s="3" t="s">
        <v>44</v>
      </c>
      <c r="R552" s="3" t="s">
        <v>1091</v>
      </c>
      <c r="S552" s="3">
        <v>93030</v>
      </c>
      <c r="T552" s="2">
        <v>42054</v>
      </c>
      <c r="U552" s="2">
        <v>42054</v>
      </c>
      <c r="V552" s="4">
        <v>-104.57</v>
      </c>
      <c r="W552" s="3">
        <v>9</v>
      </c>
      <c r="X552" s="4">
        <v>38.58</v>
      </c>
      <c r="Y552" s="3">
        <v>89432</v>
      </c>
      <c r="Z552" s="3" t="str">
        <f>IF(V552&gt;E2508, "High","Low")</f>
        <v>Low</v>
      </c>
      <c r="AA552" s="3" t="str">
        <f>IF(OR(C552 &gt; 0.2, N552 &lt; 0.25), "High Risk", "Low Risk")</f>
        <v>Low Risk</v>
      </c>
      <c r="AB552" s="3" t="str">
        <f>IF(NOT(C552 &gt; 0), "No Discount", "Discount Applied")</f>
        <v>Discount Applied</v>
      </c>
      <c r="AC552" s="3" t="str">
        <f>IF(AND(V552 &gt; 100, OR(H552 = "Regular Air", H552 = "Express Air"), NOT(C552 &gt; 0)), "High Profit Non-Standard Shipping", "Other")</f>
        <v>Other</v>
      </c>
      <c r="AD552">
        <f>RANK(X552,$X$2:$X$1954,0)</f>
        <v>1636</v>
      </c>
    </row>
    <row r="553" spans="1:30" ht="12.75" customHeight="1" x14ac:dyDescent="0.3">
      <c r="A553" s="3">
        <v>19004</v>
      </c>
      <c r="B553" s="3" t="s">
        <v>24</v>
      </c>
      <c r="C553" s="7">
        <v>0.1</v>
      </c>
      <c r="D553" s="4">
        <v>400.98</v>
      </c>
      <c r="E553" s="4">
        <v>76.37</v>
      </c>
      <c r="F553" s="3">
        <v>994</v>
      </c>
      <c r="G553" s="3" t="s">
        <v>1092</v>
      </c>
      <c r="H553" s="3" t="s">
        <v>38</v>
      </c>
      <c r="I553" s="3" t="s">
        <v>39</v>
      </c>
      <c r="J553" s="3" t="s">
        <v>40</v>
      </c>
      <c r="K553" s="3" t="s">
        <v>151</v>
      </c>
      <c r="L553" s="3" t="s">
        <v>120</v>
      </c>
      <c r="M553" s="3" t="s">
        <v>1093</v>
      </c>
      <c r="N553" s="3">
        <v>0.6</v>
      </c>
      <c r="O553" s="3" t="s">
        <v>32</v>
      </c>
      <c r="P553" s="3" t="s">
        <v>52</v>
      </c>
      <c r="Q553" s="3" t="s">
        <v>187</v>
      </c>
      <c r="R553" s="3" t="s">
        <v>432</v>
      </c>
      <c r="S553" s="3">
        <v>4073</v>
      </c>
      <c r="T553" s="2">
        <v>42077</v>
      </c>
      <c r="U553" s="2">
        <v>42078</v>
      </c>
      <c r="V553" s="4">
        <v>-969.0483660000001</v>
      </c>
      <c r="W553" s="3">
        <v>2</v>
      </c>
      <c r="X553" s="4">
        <v>810.47</v>
      </c>
      <c r="Y553" s="3">
        <v>89433</v>
      </c>
      <c r="Z553" s="3" t="str">
        <f>IF(V553&gt;E2509, "High","Low")</f>
        <v>Low</v>
      </c>
      <c r="AA553" s="3" t="str">
        <f>IF(OR(C553 &gt; 0.2, N553 &lt; 0.25), "High Risk", "Low Risk")</f>
        <v>Low Risk</v>
      </c>
      <c r="AB553" s="3" t="str">
        <f>IF(NOT(C553 &gt; 0), "No Discount", "Discount Applied")</f>
        <v>Discount Applied</v>
      </c>
      <c r="AC553" s="3" t="str">
        <f>IF(AND(V553 &gt; 100, OR(H553 = "Regular Air", H553 = "Express Air"), NOT(C553 &gt; 0)), "High Profit Non-Standard Shipping", "Other")</f>
        <v>Other</v>
      </c>
      <c r="AD553">
        <f>RANK(X553,$X$2:$X$1954,0)</f>
        <v>483</v>
      </c>
    </row>
    <row r="554" spans="1:30" ht="12.75" customHeight="1" x14ac:dyDescent="0.3">
      <c r="A554" s="3">
        <v>23840</v>
      </c>
      <c r="B554" s="3" t="s">
        <v>105</v>
      </c>
      <c r="C554" s="7">
        <v>0.09</v>
      </c>
      <c r="D554" s="4">
        <v>7.64</v>
      </c>
      <c r="E554" s="4">
        <v>5.83</v>
      </c>
      <c r="F554" s="3">
        <v>995</v>
      </c>
      <c r="G554" s="3" t="s">
        <v>1094</v>
      </c>
      <c r="H554" s="3" t="s">
        <v>48</v>
      </c>
      <c r="I554" s="3" t="s">
        <v>39</v>
      </c>
      <c r="J554" s="3" t="s">
        <v>28</v>
      </c>
      <c r="K554" s="3" t="s">
        <v>92</v>
      </c>
      <c r="L554" s="3" t="s">
        <v>30</v>
      </c>
      <c r="M554" s="3" t="s">
        <v>1025</v>
      </c>
      <c r="N554" s="3">
        <v>0.36</v>
      </c>
      <c r="O554" s="3" t="s">
        <v>32</v>
      </c>
      <c r="P554" s="3" t="s">
        <v>52</v>
      </c>
      <c r="Q554" s="3" t="s">
        <v>187</v>
      </c>
      <c r="R554" s="3" t="s">
        <v>1095</v>
      </c>
      <c r="S554" s="3">
        <v>4070</v>
      </c>
      <c r="T554" s="2">
        <v>42134</v>
      </c>
      <c r="U554" s="2">
        <v>42139</v>
      </c>
      <c r="V554" s="4">
        <v>4.0320000000000036</v>
      </c>
      <c r="W554" s="3">
        <v>9</v>
      </c>
      <c r="X554" s="4">
        <v>72.83</v>
      </c>
      <c r="Y554" s="3">
        <v>89434</v>
      </c>
      <c r="Z554" s="3" t="str">
        <f>IF(V554&gt;E2510, "High","Low")</f>
        <v>High</v>
      </c>
      <c r="AA554" s="3" t="str">
        <f>IF(OR(C554 &gt; 0.2, N554 &lt; 0.25), "High Risk", "Low Risk")</f>
        <v>Low Risk</v>
      </c>
      <c r="AB554" s="3" t="str">
        <f>IF(NOT(C554 &gt; 0), "No Discount", "Discount Applied")</f>
        <v>Discount Applied</v>
      </c>
      <c r="AC554" s="3" t="str">
        <f>IF(AND(V554 &gt; 100, OR(H554 = "Regular Air", H554 = "Express Air"), NOT(C554 &gt; 0)), "High Profit Non-Standard Shipping", "Other")</f>
        <v>Other</v>
      </c>
      <c r="AD554">
        <f>RANK(X554,$X$2:$X$1954,0)</f>
        <v>1379</v>
      </c>
    </row>
    <row r="555" spans="1:30" ht="12.75" customHeight="1" x14ac:dyDescent="0.3">
      <c r="A555" s="3">
        <v>22639</v>
      </c>
      <c r="B555" s="3" t="s">
        <v>105</v>
      </c>
      <c r="C555" s="7">
        <v>0.08</v>
      </c>
      <c r="D555" s="4">
        <v>67.84</v>
      </c>
      <c r="E555" s="4">
        <v>0.99</v>
      </c>
      <c r="F555" s="3">
        <v>997</v>
      </c>
      <c r="G555" s="3" t="s">
        <v>1096</v>
      </c>
      <c r="H555" s="3" t="s">
        <v>48</v>
      </c>
      <c r="I555" s="3" t="s">
        <v>39</v>
      </c>
      <c r="J555" s="3" t="s">
        <v>28</v>
      </c>
      <c r="K555" s="3" t="s">
        <v>256</v>
      </c>
      <c r="L555" s="3" t="s">
        <v>58</v>
      </c>
      <c r="M555" s="3" t="s">
        <v>1097</v>
      </c>
      <c r="N555" s="3">
        <v>0.57999999999999996</v>
      </c>
      <c r="O555" s="3" t="s">
        <v>32</v>
      </c>
      <c r="P555" s="3" t="s">
        <v>52</v>
      </c>
      <c r="Q555" s="3" t="s">
        <v>53</v>
      </c>
      <c r="R555" s="3" t="s">
        <v>1062</v>
      </c>
      <c r="S555" s="3">
        <v>7002</v>
      </c>
      <c r="T555" s="2">
        <v>42028</v>
      </c>
      <c r="U555" s="2">
        <v>42033</v>
      </c>
      <c r="V555" s="4">
        <v>-23.634399999999999</v>
      </c>
      <c r="W555" s="3">
        <v>1</v>
      </c>
      <c r="X555" s="4">
        <v>63.66</v>
      </c>
      <c r="Y555" s="3">
        <v>89431</v>
      </c>
      <c r="Z555" s="3" t="str">
        <f>IF(V555&gt;E2511, "High","Low")</f>
        <v>Low</v>
      </c>
      <c r="AA555" s="3" t="str">
        <f>IF(OR(C555 &gt; 0.2, N555 &lt; 0.25), "High Risk", "Low Risk")</f>
        <v>Low Risk</v>
      </c>
      <c r="AB555" s="3" t="str">
        <f>IF(NOT(C555 &gt; 0), "No Discount", "Discount Applied")</f>
        <v>Discount Applied</v>
      </c>
      <c r="AC555" s="3" t="str">
        <f>IF(AND(V555 &gt; 100, OR(H555 = "Regular Air", H555 = "Express Air"), NOT(C555 &gt; 0)), "High Profit Non-Standard Shipping", "Other")</f>
        <v>Other</v>
      </c>
      <c r="AD555">
        <f>RANK(X555,$X$2:$X$1954,0)</f>
        <v>1438</v>
      </c>
    </row>
    <row r="556" spans="1:30" ht="12.75" customHeight="1" x14ac:dyDescent="0.3">
      <c r="A556" s="3">
        <v>19003</v>
      </c>
      <c r="B556" s="3" t="s">
        <v>24</v>
      </c>
      <c r="C556" s="7">
        <v>0.08</v>
      </c>
      <c r="D556" s="4">
        <v>45.19</v>
      </c>
      <c r="E556" s="4">
        <v>1.99</v>
      </c>
      <c r="F556" s="3">
        <v>999</v>
      </c>
      <c r="G556" s="3" t="s">
        <v>1098</v>
      </c>
      <c r="H556" s="3" t="s">
        <v>48</v>
      </c>
      <c r="I556" s="3" t="s">
        <v>39</v>
      </c>
      <c r="J556" s="3" t="s">
        <v>76</v>
      </c>
      <c r="K556" s="3" t="s">
        <v>179</v>
      </c>
      <c r="L556" s="3" t="s">
        <v>50</v>
      </c>
      <c r="M556" s="3" t="s">
        <v>1099</v>
      </c>
      <c r="N556" s="3">
        <v>0.55000000000000004</v>
      </c>
      <c r="O556" s="3" t="s">
        <v>32</v>
      </c>
      <c r="P556" s="3" t="s">
        <v>52</v>
      </c>
      <c r="Q556" s="3" t="s">
        <v>53</v>
      </c>
      <c r="R556" s="3" t="s">
        <v>1100</v>
      </c>
      <c r="S556" s="3">
        <v>7450</v>
      </c>
      <c r="T556" s="2">
        <v>42077</v>
      </c>
      <c r="U556" s="2">
        <v>42078</v>
      </c>
      <c r="V556" s="4">
        <v>-71.83</v>
      </c>
      <c r="W556" s="3">
        <v>3</v>
      </c>
      <c r="X556" s="4">
        <v>127.22</v>
      </c>
      <c r="Y556" s="3">
        <v>89433</v>
      </c>
      <c r="Z556" s="3" t="str">
        <f>IF(V556&gt;E2512, "High","Low")</f>
        <v>Low</v>
      </c>
      <c r="AA556" s="3" t="str">
        <f>IF(OR(C556 &gt; 0.2, N556 &lt; 0.25), "High Risk", "Low Risk")</f>
        <v>Low Risk</v>
      </c>
      <c r="AB556" s="3" t="str">
        <f>IF(NOT(C556 &gt; 0), "No Discount", "Discount Applied")</f>
        <v>Discount Applied</v>
      </c>
      <c r="AC556" s="3" t="str">
        <f>IF(AND(V556 &gt; 100, OR(H556 = "Regular Air", H556 = "Express Air"), NOT(C556 &gt; 0)), "High Profit Non-Standard Shipping", "Other")</f>
        <v>Other</v>
      </c>
      <c r="AD556">
        <f>RANK(X556,$X$2:$X$1954,0)</f>
        <v>1144</v>
      </c>
    </row>
    <row r="557" spans="1:30" ht="12.75" customHeight="1" x14ac:dyDescent="0.3">
      <c r="A557" s="3">
        <v>19002</v>
      </c>
      <c r="B557" s="3" t="s">
        <v>24</v>
      </c>
      <c r="C557" s="7">
        <v>0.03</v>
      </c>
      <c r="D557" s="4">
        <v>33.979999999999997</v>
      </c>
      <c r="E557" s="4">
        <v>19.989999999999998</v>
      </c>
      <c r="F557" s="3">
        <v>1000</v>
      </c>
      <c r="G557" s="3" t="s">
        <v>1101</v>
      </c>
      <c r="H557" s="3" t="s">
        <v>48</v>
      </c>
      <c r="I557" s="3" t="s">
        <v>39</v>
      </c>
      <c r="J557" s="3" t="s">
        <v>40</v>
      </c>
      <c r="K557" s="3" t="s">
        <v>49</v>
      </c>
      <c r="L557" s="3" t="s">
        <v>58</v>
      </c>
      <c r="M557" s="3" t="s">
        <v>1102</v>
      </c>
      <c r="N557" s="3">
        <v>0.55000000000000004</v>
      </c>
      <c r="O557" s="3" t="s">
        <v>32</v>
      </c>
      <c r="P557" s="3" t="s">
        <v>52</v>
      </c>
      <c r="Q557" s="3" t="s">
        <v>148</v>
      </c>
      <c r="R557" s="3" t="s">
        <v>1103</v>
      </c>
      <c r="S557" s="3">
        <v>5201</v>
      </c>
      <c r="T557" s="2">
        <v>42077</v>
      </c>
      <c r="U557" s="2">
        <v>42078</v>
      </c>
      <c r="V557" s="4">
        <v>-0.74000000000000909</v>
      </c>
      <c r="W557" s="3">
        <v>12</v>
      </c>
      <c r="X557" s="4">
        <v>432.44</v>
      </c>
      <c r="Y557" s="3">
        <v>89433</v>
      </c>
      <c r="Z557" s="3" t="str">
        <f>IF(V557&gt;E2513, "High","Low")</f>
        <v>Low</v>
      </c>
      <c r="AA557" s="3" t="str">
        <f>IF(OR(C557 &gt; 0.2, N557 &lt; 0.25), "High Risk", "Low Risk")</f>
        <v>Low Risk</v>
      </c>
      <c r="AB557" s="3" t="str">
        <f>IF(NOT(C557 &gt; 0), "No Discount", "Discount Applied")</f>
        <v>Discount Applied</v>
      </c>
      <c r="AC557" s="3" t="str">
        <f>IF(AND(V557 &gt; 100, OR(H557 = "Regular Air", H557 = "Express Air"), NOT(C557 &gt; 0)), "High Profit Non-Standard Shipping", "Other")</f>
        <v>Other</v>
      </c>
      <c r="AD557">
        <f>RANK(X557,$X$2:$X$1954,0)</f>
        <v>692</v>
      </c>
    </row>
    <row r="558" spans="1:30" ht="12.75" customHeight="1" x14ac:dyDescent="0.3">
      <c r="A558" s="3">
        <v>19380</v>
      </c>
      <c r="B558" s="3" t="s">
        <v>105</v>
      </c>
      <c r="C558" s="7">
        <v>0.06</v>
      </c>
      <c r="D558" s="4">
        <v>10.14</v>
      </c>
      <c r="E558" s="4">
        <v>2.27</v>
      </c>
      <c r="F558" s="3">
        <v>1005</v>
      </c>
      <c r="G558" s="3" t="s">
        <v>1104</v>
      </c>
      <c r="H558" s="3" t="s">
        <v>48</v>
      </c>
      <c r="I558" s="3" t="s">
        <v>39</v>
      </c>
      <c r="J558" s="3" t="s">
        <v>28</v>
      </c>
      <c r="K558" s="3" t="s">
        <v>92</v>
      </c>
      <c r="L558" s="3" t="s">
        <v>30</v>
      </c>
      <c r="M558" s="3" t="s">
        <v>269</v>
      </c>
      <c r="N558" s="3">
        <v>0.36</v>
      </c>
      <c r="O558" s="3" t="s">
        <v>32</v>
      </c>
      <c r="P558" s="3" t="s">
        <v>60</v>
      </c>
      <c r="Q558" s="3" t="s">
        <v>177</v>
      </c>
      <c r="R558" s="3" t="s">
        <v>765</v>
      </c>
      <c r="S558" s="3">
        <v>60089</v>
      </c>
      <c r="T558" s="2">
        <v>42067</v>
      </c>
      <c r="U558" s="2">
        <v>42067</v>
      </c>
      <c r="V558" s="4">
        <v>-3.88</v>
      </c>
      <c r="W558" s="3">
        <v>1</v>
      </c>
      <c r="X558" s="4">
        <v>12.18</v>
      </c>
      <c r="Y558" s="3">
        <v>90043</v>
      </c>
      <c r="Z558" s="3" t="str">
        <f>IF(V558&gt;E2514, "High","Low")</f>
        <v>Low</v>
      </c>
      <c r="AA558" s="3" t="str">
        <f>IF(OR(C558 &gt; 0.2, N558 &lt; 0.25), "High Risk", "Low Risk")</f>
        <v>Low Risk</v>
      </c>
      <c r="AB558" s="3" t="str">
        <f>IF(NOT(C558 &gt; 0), "No Discount", "Discount Applied")</f>
        <v>Discount Applied</v>
      </c>
      <c r="AC558" s="3" t="str">
        <f>IF(AND(V558 &gt; 100, OR(H558 = "Regular Air", H558 = "Express Air"), NOT(C558 &gt; 0)), "High Profit Non-Standard Shipping", "Other")</f>
        <v>Other</v>
      </c>
      <c r="AD558">
        <f>RANK(X558,$X$2:$X$1954,0)</f>
        <v>1885</v>
      </c>
    </row>
    <row r="559" spans="1:30" ht="12.75" customHeight="1" x14ac:dyDescent="0.3">
      <c r="A559" s="3">
        <v>20167</v>
      </c>
      <c r="B559" s="3" t="s">
        <v>24</v>
      </c>
      <c r="C559" s="7">
        <v>0.02</v>
      </c>
      <c r="D559" s="4">
        <v>40.99</v>
      </c>
      <c r="E559" s="4">
        <v>17.48</v>
      </c>
      <c r="F559" s="3">
        <v>1005</v>
      </c>
      <c r="G559" s="3" t="s">
        <v>1104</v>
      </c>
      <c r="H559" s="3" t="s">
        <v>48</v>
      </c>
      <c r="I559" s="3" t="s">
        <v>39</v>
      </c>
      <c r="J559" s="3" t="s">
        <v>28</v>
      </c>
      <c r="K559" s="3" t="s">
        <v>92</v>
      </c>
      <c r="L559" s="3" t="s">
        <v>58</v>
      </c>
      <c r="M559" s="3" t="s">
        <v>1105</v>
      </c>
      <c r="N559" s="3">
        <v>0.36</v>
      </c>
      <c r="O559" s="3" t="s">
        <v>32</v>
      </c>
      <c r="P559" s="3" t="s">
        <v>60</v>
      </c>
      <c r="Q559" s="3" t="s">
        <v>177</v>
      </c>
      <c r="R559" s="3" t="s">
        <v>765</v>
      </c>
      <c r="S559" s="3">
        <v>60089</v>
      </c>
      <c r="T559" s="2">
        <v>42062</v>
      </c>
      <c r="U559" s="2">
        <v>42063</v>
      </c>
      <c r="V559" s="4">
        <v>551.09280000000001</v>
      </c>
      <c r="W559" s="3">
        <v>23</v>
      </c>
      <c r="X559" s="4">
        <v>950.43</v>
      </c>
      <c r="Y559" s="3">
        <v>90044</v>
      </c>
      <c r="Z559" s="3" t="str">
        <f>IF(V559&gt;E2515, "High","Low")</f>
        <v>High</v>
      </c>
      <c r="AA559" s="3" t="str">
        <f>IF(OR(C559 &gt; 0.2, N559 &lt; 0.25), "High Risk", "Low Risk")</f>
        <v>Low Risk</v>
      </c>
      <c r="AB559" s="3" t="str">
        <f>IF(NOT(C559 &gt; 0), "No Discount", "Discount Applied")</f>
        <v>Discount Applied</v>
      </c>
      <c r="AC559" s="3" t="str">
        <f>IF(AND(V559 &gt; 100, OR(H559 = "Regular Air", H559 = "Express Air"), NOT(C559 &gt; 0)), "High Profit Non-Standard Shipping", "Other")</f>
        <v>Other</v>
      </c>
      <c r="AD559">
        <f>RANK(X559,$X$2:$X$1954,0)</f>
        <v>431</v>
      </c>
    </row>
    <row r="560" spans="1:30" ht="12.75" customHeight="1" x14ac:dyDescent="0.3">
      <c r="A560" s="3">
        <v>18529</v>
      </c>
      <c r="B560" s="3" t="s">
        <v>24</v>
      </c>
      <c r="C560" s="7">
        <v>0.01</v>
      </c>
      <c r="D560" s="4">
        <v>3.15</v>
      </c>
      <c r="E560" s="4">
        <v>0.49</v>
      </c>
      <c r="F560" s="3">
        <v>1008</v>
      </c>
      <c r="G560" s="3" t="s">
        <v>1106</v>
      </c>
      <c r="H560" s="3" t="s">
        <v>48</v>
      </c>
      <c r="I560" s="3" t="s">
        <v>39</v>
      </c>
      <c r="J560" s="3" t="s">
        <v>28</v>
      </c>
      <c r="K560" s="3" t="s">
        <v>133</v>
      </c>
      <c r="L560" s="3" t="s">
        <v>58</v>
      </c>
      <c r="M560" s="3" t="s">
        <v>1107</v>
      </c>
      <c r="N560" s="3">
        <v>0.37</v>
      </c>
      <c r="O560" s="3" t="s">
        <v>32</v>
      </c>
      <c r="P560" s="3" t="s">
        <v>52</v>
      </c>
      <c r="Q560" s="3" t="s">
        <v>187</v>
      </c>
      <c r="R560" s="3" t="s">
        <v>1108</v>
      </c>
      <c r="S560" s="3">
        <v>4038</v>
      </c>
      <c r="T560" s="2">
        <v>42149</v>
      </c>
      <c r="U560" s="2">
        <v>42151</v>
      </c>
      <c r="V560" s="4">
        <v>17.505299999999998</v>
      </c>
      <c r="W560" s="3">
        <v>8</v>
      </c>
      <c r="X560" s="4">
        <v>25.37</v>
      </c>
      <c r="Y560" s="3">
        <v>88371</v>
      </c>
      <c r="Z560" s="3" t="str">
        <f>IF(V560&gt;E2516, "High","Low")</f>
        <v>High</v>
      </c>
      <c r="AA560" s="3" t="str">
        <f>IF(OR(C560 &gt; 0.2, N560 &lt; 0.25), "High Risk", "Low Risk")</f>
        <v>Low Risk</v>
      </c>
      <c r="AB560" s="3" t="str">
        <f>IF(NOT(C560 &gt; 0), "No Discount", "Discount Applied")</f>
        <v>Discount Applied</v>
      </c>
      <c r="AC560" s="3" t="str">
        <f>IF(AND(V560 &gt; 100, OR(H560 = "Regular Air", H560 = "Express Air"), NOT(C560 &gt; 0)), "High Profit Non-Standard Shipping", "Other")</f>
        <v>Other</v>
      </c>
      <c r="AD560">
        <f>RANK(X560,$X$2:$X$1954,0)</f>
        <v>1763</v>
      </c>
    </row>
    <row r="561" spans="1:30" ht="12.75" customHeight="1" x14ac:dyDescent="0.3">
      <c r="A561" s="3">
        <v>18886</v>
      </c>
      <c r="B561" s="3" t="s">
        <v>24</v>
      </c>
      <c r="C561" s="7">
        <v>0.1</v>
      </c>
      <c r="D561" s="4">
        <v>550.98</v>
      </c>
      <c r="E561" s="4">
        <v>45.7</v>
      </c>
      <c r="F561" s="3">
        <v>1009</v>
      </c>
      <c r="G561" s="3" t="s">
        <v>1109</v>
      </c>
      <c r="H561" s="3" t="s">
        <v>38</v>
      </c>
      <c r="I561" s="3" t="s">
        <v>39</v>
      </c>
      <c r="J561" s="3" t="s">
        <v>40</v>
      </c>
      <c r="K561" s="3" t="s">
        <v>151</v>
      </c>
      <c r="L561" s="3" t="s">
        <v>120</v>
      </c>
      <c r="M561" s="3" t="s">
        <v>1110</v>
      </c>
      <c r="N561" s="3">
        <v>0.71</v>
      </c>
      <c r="O561" s="3" t="s">
        <v>32</v>
      </c>
      <c r="P561" s="3" t="s">
        <v>52</v>
      </c>
      <c r="Q561" s="3" t="s">
        <v>187</v>
      </c>
      <c r="R561" s="3" t="s">
        <v>1111</v>
      </c>
      <c r="S561" s="3">
        <v>4072</v>
      </c>
      <c r="T561" s="2">
        <v>42174</v>
      </c>
      <c r="U561" s="2">
        <v>42176</v>
      </c>
      <c r="V561" s="4">
        <v>818.54617499999995</v>
      </c>
      <c r="W561" s="3">
        <v>14</v>
      </c>
      <c r="X561" s="4">
        <v>6963.67</v>
      </c>
      <c r="Y561" s="3">
        <v>88372</v>
      </c>
      <c r="Z561" s="3" t="str">
        <f>IF(V561&gt;E2517, "High","Low")</f>
        <v>High</v>
      </c>
      <c r="AA561" s="3" t="str">
        <f>IF(OR(C561 &gt; 0.2, N561 &lt; 0.25), "High Risk", "Low Risk")</f>
        <v>Low Risk</v>
      </c>
      <c r="AB561" s="3" t="str">
        <f>IF(NOT(C561 &gt; 0), "No Discount", "Discount Applied")</f>
        <v>Discount Applied</v>
      </c>
      <c r="AC561" s="3" t="str">
        <f>IF(AND(V561 &gt; 100, OR(H561 = "Regular Air", H561 = "Express Air"), NOT(C561 &gt; 0)), "High Profit Non-Standard Shipping", "Other")</f>
        <v>Other</v>
      </c>
      <c r="AD561">
        <f>RANK(X561,$X$2:$X$1954,0)</f>
        <v>52</v>
      </c>
    </row>
    <row r="562" spans="1:30" ht="12.75" customHeight="1" x14ac:dyDescent="0.3">
      <c r="A562" s="3">
        <v>21184</v>
      </c>
      <c r="B562" s="3" t="s">
        <v>46</v>
      </c>
      <c r="C562" s="7">
        <v>0.09</v>
      </c>
      <c r="D562" s="4">
        <v>28.48</v>
      </c>
      <c r="E562" s="4">
        <v>1.99</v>
      </c>
      <c r="F562" s="3">
        <v>1014</v>
      </c>
      <c r="G562" s="3" t="s">
        <v>1112</v>
      </c>
      <c r="H562" s="3" t="s">
        <v>48</v>
      </c>
      <c r="I562" s="3" t="s">
        <v>39</v>
      </c>
      <c r="J562" s="3" t="s">
        <v>76</v>
      </c>
      <c r="K562" s="3" t="s">
        <v>179</v>
      </c>
      <c r="L562" s="3" t="s">
        <v>50</v>
      </c>
      <c r="M562" s="3" t="s">
        <v>406</v>
      </c>
      <c r="N562" s="3">
        <v>0.4</v>
      </c>
      <c r="O562" s="3" t="s">
        <v>32</v>
      </c>
      <c r="P562" s="3" t="s">
        <v>135</v>
      </c>
      <c r="Q562" s="3" t="s">
        <v>957</v>
      </c>
      <c r="R562" s="3" t="s">
        <v>1113</v>
      </c>
      <c r="S562" s="3">
        <v>72022</v>
      </c>
      <c r="T562" s="2">
        <v>42064</v>
      </c>
      <c r="U562" s="2">
        <v>42065</v>
      </c>
      <c r="V562" s="4">
        <v>-17.149999999999999</v>
      </c>
      <c r="W562" s="3">
        <v>6</v>
      </c>
      <c r="X562" s="4">
        <v>160.16999999999999</v>
      </c>
      <c r="Y562" s="3">
        <v>88387</v>
      </c>
      <c r="Z562" s="3" t="str">
        <f>IF(V562&gt;E2518, "High","Low")</f>
        <v>Low</v>
      </c>
      <c r="AA562" s="3" t="str">
        <f>IF(OR(C562 &gt; 0.2, N562 &lt; 0.25), "High Risk", "Low Risk")</f>
        <v>Low Risk</v>
      </c>
      <c r="AB562" s="3" t="str">
        <f>IF(NOT(C562 &gt; 0), "No Discount", "Discount Applied")</f>
        <v>Discount Applied</v>
      </c>
      <c r="AC562" s="3" t="str">
        <f>IF(AND(V562 &gt; 100, OR(H562 = "Regular Air", H562 = "Express Air"), NOT(C562 &gt; 0)), "High Profit Non-Standard Shipping", "Other")</f>
        <v>Other</v>
      </c>
      <c r="AD562">
        <f>RANK(X562,$X$2:$X$1954,0)</f>
        <v>1056</v>
      </c>
    </row>
    <row r="563" spans="1:30" ht="12.75" customHeight="1" x14ac:dyDescent="0.3">
      <c r="A563" s="3">
        <v>21185</v>
      </c>
      <c r="B563" s="3" t="s">
        <v>46</v>
      </c>
      <c r="C563" s="7">
        <v>0</v>
      </c>
      <c r="D563" s="4">
        <v>2.08</v>
      </c>
      <c r="E563" s="4">
        <v>5.33</v>
      </c>
      <c r="F563" s="3">
        <v>1014</v>
      </c>
      <c r="G563" s="3" t="s">
        <v>1112</v>
      </c>
      <c r="H563" s="3" t="s">
        <v>48</v>
      </c>
      <c r="I563" s="3" t="s">
        <v>39</v>
      </c>
      <c r="J563" s="3" t="s">
        <v>40</v>
      </c>
      <c r="K563" s="3" t="s">
        <v>49</v>
      </c>
      <c r="L563" s="3" t="s">
        <v>58</v>
      </c>
      <c r="M563" s="3" t="s">
        <v>743</v>
      </c>
      <c r="N563" s="3">
        <v>0.43</v>
      </c>
      <c r="O563" s="3" t="s">
        <v>32</v>
      </c>
      <c r="P563" s="3" t="s">
        <v>135</v>
      </c>
      <c r="Q563" s="3" t="s">
        <v>957</v>
      </c>
      <c r="R563" s="3" t="s">
        <v>1113</v>
      </c>
      <c r="S563" s="3">
        <v>72022</v>
      </c>
      <c r="T563" s="2">
        <v>42064</v>
      </c>
      <c r="U563" s="2">
        <v>42066</v>
      </c>
      <c r="V563" s="4">
        <v>-29.540000000000003</v>
      </c>
      <c r="W563" s="3">
        <v>3</v>
      </c>
      <c r="X563" s="4">
        <v>7.47</v>
      </c>
      <c r="Y563" s="3">
        <v>88387</v>
      </c>
      <c r="Z563" s="3" t="str">
        <f>IF(V563&gt;E2519, "High","Low")</f>
        <v>Low</v>
      </c>
      <c r="AA563" s="3" t="str">
        <f>IF(OR(C563 &gt; 0.2, N563 &lt; 0.25), "High Risk", "Low Risk")</f>
        <v>Low Risk</v>
      </c>
      <c r="AB563" s="3" t="str">
        <f>IF(NOT(C563 &gt; 0), "No Discount", "Discount Applied")</f>
        <v>No Discount</v>
      </c>
      <c r="AC563" s="3" t="str">
        <f>IF(AND(V563 &gt; 100, OR(H563 = "Regular Air", H563 = "Express Air"), NOT(C563 &gt; 0)), "High Profit Non-Standard Shipping", "Other")</f>
        <v>Other</v>
      </c>
      <c r="AD563">
        <f>RANK(X563,$X$2:$X$1954,0)</f>
        <v>1926</v>
      </c>
    </row>
    <row r="564" spans="1:30" ht="12.75" customHeight="1" x14ac:dyDescent="0.3">
      <c r="A564" s="3">
        <v>21186</v>
      </c>
      <c r="B564" s="3" t="s">
        <v>46</v>
      </c>
      <c r="C564" s="7">
        <v>0.06</v>
      </c>
      <c r="D564" s="4">
        <v>45.99</v>
      </c>
      <c r="E564" s="4">
        <v>4.99</v>
      </c>
      <c r="F564" s="3">
        <v>1014</v>
      </c>
      <c r="G564" s="3" t="s">
        <v>1112</v>
      </c>
      <c r="H564" s="3" t="s">
        <v>26</v>
      </c>
      <c r="I564" s="3" t="s">
        <v>39</v>
      </c>
      <c r="J564" s="3" t="s">
        <v>76</v>
      </c>
      <c r="K564" s="3" t="s">
        <v>77</v>
      </c>
      <c r="L564" s="3" t="s">
        <v>58</v>
      </c>
      <c r="M564" s="3" t="s">
        <v>1114</v>
      </c>
      <c r="N564" s="3">
        <v>0.56000000000000005</v>
      </c>
      <c r="O564" s="3" t="s">
        <v>32</v>
      </c>
      <c r="P564" s="3" t="s">
        <v>135</v>
      </c>
      <c r="Q564" s="3" t="s">
        <v>957</v>
      </c>
      <c r="R564" s="3" t="s">
        <v>1113</v>
      </c>
      <c r="S564" s="3">
        <v>72022</v>
      </c>
      <c r="T564" s="2">
        <v>42064</v>
      </c>
      <c r="U564" s="2">
        <v>42065</v>
      </c>
      <c r="V564" s="4">
        <v>-329.78399999999999</v>
      </c>
      <c r="W564" s="3">
        <v>10</v>
      </c>
      <c r="X564" s="4">
        <v>370.81</v>
      </c>
      <c r="Y564" s="3">
        <v>88387</v>
      </c>
      <c r="Z564" s="3" t="str">
        <f>IF(V564&gt;E2520, "High","Low")</f>
        <v>Low</v>
      </c>
      <c r="AA564" s="3" t="str">
        <f>IF(OR(C564 &gt; 0.2, N564 &lt; 0.25), "High Risk", "Low Risk")</f>
        <v>Low Risk</v>
      </c>
      <c r="AB564" s="3" t="str">
        <f>IF(NOT(C564 &gt; 0), "No Discount", "Discount Applied")</f>
        <v>Discount Applied</v>
      </c>
      <c r="AC564" s="3" t="str">
        <f>IF(AND(V564 &gt; 100, OR(H564 = "Regular Air", H564 = "Express Air"), NOT(C564 &gt; 0)), "High Profit Non-Standard Shipping", "Other")</f>
        <v>Other</v>
      </c>
      <c r="AD564">
        <f>RANK(X564,$X$2:$X$1954,0)</f>
        <v>746</v>
      </c>
    </row>
    <row r="565" spans="1:30" ht="12.75" customHeight="1" x14ac:dyDescent="0.3">
      <c r="A565" s="3">
        <v>20880</v>
      </c>
      <c r="B565" s="3" t="s">
        <v>36</v>
      </c>
      <c r="C565" s="7">
        <v>0.08</v>
      </c>
      <c r="D565" s="4">
        <v>10.91</v>
      </c>
      <c r="E565" s="4">
        <v>2.99</v>
      </c>
      <c r="F565" s="3">
        <v>1014</v>
      </c>
      <c r="G565" s="3" t="s">
        <v>1112</v>
      </c>
      <c r="H565" s="3" t="s">
        <v>48</v>
      </c>
      <c r="I565" s="3" t="s">
        <v>39</v>
      </c>
      <c r="J565" s="3" t="s">
        <v>28</v>
      </c>
      <c r="K565" s="3" t="s">
        <v>108</v>
      </c>
      <c r="L565" s="3" t="s">
        <v>58</v>
      </c>
      <c r="M565" s="3" t="s">
        <v>1115</v>
      </c>
      <c r="N565" s="3">
        <v>0.38</v>
      </c>
      <c r="O565" s="3" t="s">
        <v>32</v>
      </c>
      <c r="P565" s="3" t="s">
        <v>135</v>
      </c>
      <c r="Q565" s="3" t="s">
        <v>957</v>
      </c>
      <c r="R565" s="3" t="s">
        <v>1113</v>
      </c>
      <c r="S565" s="3">
        <v>72022</v>
      </c>
      <c r="T565" s="2">
        <v>42068</v>
      </c>
      <c r="U565" s="2">
        <v>42069</v>
      </c>
      <c r="V565" s="4">
        <v>-2.1</v>
      </c>
      <c r="W565" s="3">
        <v>11</v>
      </c>
      <c r="X565" s="4">
        <v>119.99</v>
      </c>
      <c r="Y565" s="3">
        <v>88388</v>
      </c>
      <c r="Z565" s="3" t="str">
        <f>IF(V565&gt;E2521, "High","Low")</f>
        <v>Low</v>
      </c>
      <c r="AA565" s="3" t="str">
        <f>IF(OR(C565 &gt; 0.2, N565 &lt; 0.25), "High Risk", "Low Risk")</f>
        <v>Low Risk</v>
      </c>
      <c r="AB565" s="3" t="str">
        <f>IF(NOT(C565 &gt; 0), "No Discount", "Discount Applied")</f>
        <v>Discount Applied</v>
      </c>
      <c r="AC565" s="3" t="str">
        <f>IF(AND(V565 &gt; 100, OR(H565 = "Regular Air", H565 = "Express Air"), NOT(C565 &gt; 0)), "High Profit Non-Standard Shipping", "Other")</f>
        <v>Other</v>
      </c>
      <c r="AD565">
        <f>RANK(X565,$X$2:$X$1954,0)</f>
        <v>1168</v>
      </c>
    </row>
    <row r="566" spans="1:30" ht="12.75" customHeight="1" x14ac:dyDescent="0.3">
      <c r="A566" s="3">
        <v>20531</v>
      </c>
      <c r="B566" s="3" t="s">
        <v>55</v>
      </c>
      <c r="C566" s="7">
        <v>0</v>
      </c>
      <c r="D566" s="4">
        <v>43.98</v>
      </c>
      <c r="E566" s="4">
        <v>8.99</v>
      </c>
      <c r="F566" s="3">
        <v>1015</v>
      </c>
      <c r="G566" s="3" t="s">
        <v>1116</v>
      </c>
      <c r="H566" s="3" t="s">
        <v>48</v>
      </c>
      <c r="I566" s="3" t="s">
        <v>39</v>
      </c>
      <c r="J566" s="3" t="s">
        <v>28</v>
      </c>
      <c r="K566" s="3" t="s">
        <v>29</v>
      </c>
      <c r="L566" s="3" t="s">
        <v>50</v>
      </c>
      <c r="M566" s="3" t="s">
        <v>1117</v>
      </c>
      <c r="N566" s="3">
        <v>0.57999999999999996</v>
      </c>
      <c r="O566" s="3" t="s">
        <v>32</v>
      </c>
      <c r="P566" s="3" t="s">
        <v>135</v>
      </c>
      <c r="Q566" s="3" t="s">
        <v>321</v>
      </c>
      <c r="R566" s="3" t="s">
        <v>1118</v>
      </c>
      <c r="S566" s="3">
        <v>27502</v>
      </c>
      <c r="T566" s="2">
        <v>42081</v>
      </c>
      <c r="U566" s="2">
        <v>42081</v>
      </c>
      <c r="V566" s="4">
        <v>829.46699999999998</v>
      </c>
      <c r="W566" s="3">
        <v>14</v>
      </c>
      <c r="X566" s="4">
        <v>650.70000000000005</v>
      </c>
      <c r="Y566" s="3">
        <v>88390</v>
      </c>
      <c r="Z566" s="3" t="str">
        <f>IF(V566&gt;E2522, "High","Low")</f>
        <v>High</v>
      </c>
      <c r="AA566" s="3" t="str">
        <f>IF(OR(C566 &gt; 0.2, N566 &lt; 0.25), "High Risk", "Low Risk")</f>
        <v>Low Risk</v>
      </c>
      <c r="AB566" s="3" t="str">
        <f>IF(NOT(C566 &gt; 0), "No Discount", "Discount Applied")</f>
        <v>No Discount</v>
      </c>
      <c r="AC566" s="3" t="str">
        <f>IF(AND(V566 &gt; 100, OR(H566 = "Regular Air", H566 = "Express Air"), NOT(C566 &gt; 0)), "High Profit Non-Standard Shipping", "Other")</f>
        <v>High Profit Non-Standard Shipping</v>
      </c>
      <c r="AD566">
        <f>RANK(X566,$X$2:$X$1954,0)</f>
        <v>552</v>
      </c>
    </row>
    <row r="567" spans="1:30" ht="12.75" customHeight="1" x14ac:dyDescent="0.3">
      <c r="A567" s="3">
        <v>24752</v>
      </c>
      <c r="B567" s="3" t="s">
        <v>24</v>
      </c>
      <c r="C567" s="7">
        <v>0.02</v>
      </c>
      <c r="D567" s="4">
        <v>6.48</v>
      </c>
      <c r="E567" s="4">
        <v>7.86</v>
      </c>
      <c r="F567" s="3">
        <v>1016</v>
      </c>
      <c r="G567" s="3" t="s">
        <v>1119</v>
      </c>
      <c r="H567" s="3" t="s">
        <v>26</v>
      </c>
      <c r="I567" s="3" t="s">
        <v>39</v>
      </c>
      <c r="J567" s="3" t="s">
        <v>28</v>
      </c>
      <c r="K567" s="3" t="s">
        <v>92</v>
      </c>
      <c r="L567" s="3" t="s">
        <v>58</v>
      </c>
      <c r="M567" s="3" t="s">
        <v>1120</v>
      </c>
      <c r="N567" s="3">
        <v>0.37</v>
      </c>
      <c r="O567" s="3" t="s">
        <v>32</v>
      </c>
      <c r="P567" s="3" t="s">
        <v>135</v>
      </c>
      <c r="Q567" s="3" t="s">
        <v>321</v>
      </c>
      <c r="R567" s="3" t="s">
        <v>1121</v>
      </c>
      <c r="S567" s="3">
        <v>28806</v>
      </c>
      <c r="T567" s="2">
        <v>42167</v>
      </c>
      <c r="U567" s="2">
        <v>42168</v>
      </c>
      <c r="V567" s="4">
        <v>111.22199999999999</v>
      </c>
      <c r="W567" s="3">
        <v>1</v>
      </c>
      <c r="X567" s="4">
        <v>11.41</v>
      </c>
      <c r="Y567" s="3">
        <v>88389</v>
      </c>
      <c r="Z567" s="3" t="str">
        <f>IF(V567&gt;E2523, "High","Low")</f>
        <v>High</v>
      </c>
      <c r="AA567" s="3" t="str">
        <f>IF(OR(C567 &gt; 0.2, N567 &lt; 0.25), "High Risk", "Low Risk")</f>
        <v>Low Risk</v>
      </c>
      <c r="AB567" s="3" t="str">
        <f>IF(NOT(C567 &gt; 0), "No Discount", "Discount Applied")</f>
        <v>Discount Applied</v>
      </c>
      <c r="AC567" s="3" t="str">
        <f>IF(AND(V567 &gt; 100, OR(H567 = "Regular Air", H567 = "Express Air"), NOT(C567 &gt; 0)), "High Profit Non-Standard Shipping", "Other")</f>
        <v>Other</v>
      </c>
      <c r="AD567">
        <f>RANK(X567,$X$2:$X$1954,0)</f>
        <v>1890</v>
      </c>
    </row>
    <row r="568" spans="1:30" ht="12.75" customHeight="1" x14ac:dyDescent="0.3">
      <c r="A568" s="3">
        <v>25027</v>
      </c>
      <c r="B568" s="3" t="s">
        <v>55</v>
      </c>
      <c r="C568" s="7">
        <v>0.05</v>
      </c>
      <c r="D568" s="4">
        <v>35.89</v>
      </c>
      <c r="E568" s="4">
        <v>14.72</v>
      </c>
      <c r="F568" s="3">
        <v>1018</v>
      </c>
      <c r="G568" s="3" t="s">
        <v>1122</v>
      </c>
      <c r="H568" s="3" t="s">
        <v>48</v>
      </c>
      <c r="I568" s="3" t="s">
        <v>39</v>
      </c>
      <c r="J568" s="3" t="s">
        <v>28</v>
      </c>
      <c r="K568" s="3" t="s">
        <v>68</v>
      </c>
      <c r="L568" s="3" t="s">
        <v>58</v>
      </c>
      <c r="M568" s="3" t="s">
        <v>1123</v>
      </c>
      <c r="N568" s="3">
        <v>0.4</v>
      </c>
      <c r="O568" s="3" t="s">
        <v>32</v>
      </c>
      <c r="P568" s="3" t="s">
        <v>135</v>
      </c>
      <c r="Q568" s="3" t="s">
        <v>321</v>
      </c>
      <c r="R568" s="3" t="s">
        <v>1124</v>
      </c>
      <c r="S568" s="3">
        <v>27511</v>
      </c>
      <c r="T568" s="2">
        <v>42102</v>
      </c>
      <c r="U568" s="2">
        <v>42103</v>
      </c>
      <c r="V568" s="4">
        <v>22.866</v>
      </c>
      <c r="W568" s="3">
        <v>19</v>
      </c>
      <c r="X568" s="4">
        <v>680.39</v>
      </c>
      <c r="Y568" s="3">
        <v>88391</v>
      </c>
      <c r="Z568" s="3" t="str">
        <f>IF(V568&gt;E2524, "High","Low")</f>
        <v>High</v>
      </c>
      <c r="AA568" s="3" t="str">
        <f>IF(OR(C568 &gt; 0.2, N568 &lt; 0.25), "High Risk", "Low Risk")</f>
        <v>Low Risk</v>
      </c>
      <c r="AB568" s="3" t="str">
        <f>IF(NOT(C568 &gt; 0), "No Discount", "Discount Applied")</f>
        <v>Discount Applied</v>
      </c>
      <c r="AC568" s="3" t="str">
        <f>IF(AND(V568 &gt; 100, OR(H568 = "Regular Air", H568 = "Express Air"), NOT(C568 &gt; 0)), "High Profit Non-Standard Shipping", "Other")</f>
        <v>Other</v>
      </c>
      <c r="AD568">
        <f>RANK(X568,$X$2:$X$1954,0)</f>
        <v>537</v>
      </c>
    </row>
    <row r="569" spans="1:30" ht="12.75" customHeight="1" x14ac:dyDescent="0.3">
      <c r="A569" s="3">
        <v>25028</v>
      </c>
      <c r="B569" s="3" t="s">
        <v>55</v>
      </c>
      <c r="C569" s="7">
        <v>0</v>
      </c>
      <c r="D569" s="4">
        <v>11.48</v>
      </c>
      <c r="E569" s="4">
        <v>5.43</v>
      </c>
      <c r="F569" s="3">
        <v>1018</v>
      </c>
      <c r="G569" s="3" t="s">
        <v>1122</v>
      </c>
      <c r="H569" s="3" t="s">
        <v>48</v>
      </c>
      <c r="I569" s="3" t="s">
        <v>39</v>
      </c>
      <c r="J569" s="3" t="s">
        <v>28</v>
      </c>
      <c r="K569" s="3" t="s">
        <v>92</v>
      </c>
      <c r="L569" s="3" t="s">
        <v>58</v>
      </c>
      <c r="M569" s="3" t="s">
        <v>1125</v>
      </c>
      <c r="N569" s="3">
        <v>0.36</v>
      </c>
      <c r="O569" s="3" t="s">
        <v>32</v>
      </c>
      <c r="P569" s="3" t="s">
        <v>135</v>
      </c>
      <c r="Q569" s="3" t="s">
        <v>321</v>
      </c>
      <c r="R569" s="3" t="s">
        <v>1124</v>
      </c>
      <c r="S569" s="3">
        <v>27511</v>
      </c>
      <c r="T569" s="2">
        <v>42102</v>
      </c>
      <c r="U569" s="2">
        <v>42102</v>
      </c>
      <c r="V569" s="4">
        <v>115.72799999999999</v>
      </c>
      <c r="W569" s="3">
        <v>6</v>
      </c>
      <c r="X569" s="4">
        <v>75.52</v>
      </c>
      <c r="Y569" s="3">
        <v>88391</v>
      </c>
      <c r="Z569" s="3" t="str">
        <f>IF(V569&gt;E2525, "High","Low")</f>
        <v>High</v>
      </c>
      <c r="AA569" s="3" t="str">
        <f>IF(OR(C569 &gt; 0.2, N569 &lt; 0.25), "High Risk", "Low Risk")</f>
        <v>Low Risk</v>
      </c>
      <c r="AB569" s="3" t="str">
        <f>IF(NOT(C569 &gt; 0), "No Discount", "Discount Applied")</f>
        <v>No Discount</v>
      </c>
      <c r="AC569" s="3" t="str">
        <f>IF(AND(V569 &gt; 100, OR(H569 = "Regular Air", H569 = "Express Air"), NOT(C569 &gt; 0)), "High Profit Non-Standard Shipping", "Other")</f>
        <v>High Profit Non-Standard Shipping</v>
      </c>
      <c r="AD569">
        <f>RANK(X569,$X$2:$X$1954,0)</f>
        <v>1363</v>
      </c>
    </row>
    <row r="570" spans="1:30" ht="12.75" customHeight="1" x14ac:dyDescent="0.3">
      <c r="A570" s="3">
        <v>24926</v>
      </c>
      <c r="B570" s="3" t="s">
        <v>46</v>
      </c>
      <c r="C570" s="7">
        <v>0.09</v>
      </c>
      <c r="D570" s="4">
        <v>517.48</v>
      </c>
      <c r="E570" s="4">
        <v>16.63</v>
      </c>
      <c r="F570" s="3">
        <v>1020</v>
      </c>
      <c r="G570" s="3" t="s">
        <v>1126</v>
      </c>
      <c r="H570" s="3" t="s">
        <v>38</v>
      </c>
      <c r="I570" s="3" t="s">
        <v>39</v>
      </c>
      <c r="J570" s="3" t="s">
        <v>76</v>
      </c>
      <c r="K570" s="3" t="s">
        <v>84</v>
      </c>
      <c r="L570" s="3" t="s">
        <v>120</v>
      </c>
      <c r="M570" s="3" t="s">
        <v>1127</v>
      </c>
      <c r="N570" s="3">
        <v>0.59</v>
      </c>
      <c r="O570" s="3" t="s">
        <v>32</v>
      </c>
      <c r="P570" s="3" t="s">
        <v>60</v>
      </c>
      <c r="Q570" s="3" t="s">
        <v>182</v>
      </c>
      <c r="R570" s="3" t="s">
        <v>1128</v>
      </c>
      <c r="S570" s="3">
        <v>66762</v>
      </c>
      <c r="T570" s="2">
        <v>42070</v>
      </c>
      <c r="U570" s="2">
        <v>42070</v>
      </c>
      <c r="V570" s="4">
        <v>909.36</v>
      </c>
      <c r="W570" s="3">
        <v>5</v>
      </c>
      <c r="X570" s="4">
        <v>2354.54</v>
      </c>
      <c r="Y570" s="3">
        <v>88632</v>
      </c>
      <c r="Z570" s="3" t="str">
        <f>IF(V570&gt;E2526, "High","Low")</f>
        <v>High</v>
      </c>
      <c r="AA570" s="3" t="str">
        <f>IF(OR(C570 &gt; 0.2, N570 &lt; 0.25), "High Risk", "Low Risk")</f>
        <v>Low Risk</v>
      </c>
      <c r="AB570" s="3" t="str">
        <f>IF(NOT(C570 &gt; 0), "No Discount", "Discount Applied")</f>
        <v>Discount Applied</v>
      </c>
      <c r="AC570" s="3" t="str">
        <f>IF(AND(V570 &gt; 100, OR(H570 = "Regular Air", H570 = "Express Air"), NOT(C570 &gt; 0)), "High Profit Non-Standard Shipping", "Other")</f>
        <v>Other</v>
      </c>
      <c r="AD570">
        <f>RANK(X570,$X$2:$X$1954,0)</f>
        <v>208</v>
      </c>
    </row>
    <row r="571" spans="1:30" ht="12.75" customHeight="1" x14ac:dyDescent="0.3">
      <c r="A571" s="3">
        <v>23562</v>
      </c>
      <c r="B571" s="3" t="s">
        <v>46</v>
      </c>
      <c r="C571" s="7">
        <v>7.0000000000000007E-2</v>
      </c>
      <c r="D571" s="4">
        <v>4.13</v>
      </c>
      <c r="E571" s="4">
        <v>5.04</v>
      </c>
      <c r="F571" s="3">
        <v>1020</v>
      </c>
      <c r="G571" s="3" t="s">
        <v>1126</v>
      </c>
      <c r="H571" s="3" t="s">
        <v>48</v>
      </c>
      <c r="I571" s="3" t="s">
        <v>39</v>
      </c>
      <c r="J571" s="3" t="s">
        <v>28</v>
      </c>
      <c r="K571" s="3" t="s">
        <v>108</v>
      </c>
      <c r="L571" s="3" t="s">
        <v>58</v>
      </c>
      <c r="M571" s="3" t="s">
        <v>676</v>
      </c>
      <c r="N571" s="3">
        <v>0.38</v>
      </c>
      <c r="O571" s="3" t="s">
        <v>32</v>
      </c>
      <c r="P571" s="3" t="s">
        <v>60</v>
      </c>
      <c r="Q571" s="3" t="s">
        <v>182</v>
      </c>
      <c r="R571" s="3" t="s">
        <v>1128</v>
      </c>
      <c r="S571" s="3">
        <v>66762</v>
      </c>
      <c r="T571" s="2">
        <v>42041</v>
      </c>
      <c r="U571" s="2">
        <v>42042</v>
      </c>
      <c r="V571" s="4">
        <v>-76.424400000000006</v>
      </c>
      <c r="W571" s="3">
        <v>20</v>
      </c>
      <c r="X571" s="4">
        <v>79.06</v>
      </c>
      <c r="Y571" s="3">
        <v>88634</v>
      </c>
      <c r="Z571" s="3" t="str">
        <f>IF(V571&gt;E2527, "High","Low")</f>
        <v>Low</v>
      </c>
      <c r="AA571" s="3" t="str">
        <f>IF(OR(C571 &gt; 0.2, N571 &lt; 0.25), "High Risk", "Low Risk")</f>
        <v>Low Risk</v>
      </c>
      <c r="AB571" s="3" t="str">
        <f>IF(NOT(C571 &gt; 0), "No Discount", "Discount Applied")</f>
        <v>Discount Applied</v>
      </c>
      <c r="AC571" s="3" t="str">
        <f>IF(AND(V571 &gt; 100, OR(H571 = "Regular Air", H571 = "Express Air"), NOT(C571 &gt; 0)), "High Profit Non-Standard Shipping", "Other")</f>
        <v>Other</v>
      </c>
      <c r="AD571">
        <f>RANK(X571,$X$2:$X$1954,0)</f>
        <v>1344</v>
      </c>
    </row>
    <row r="572" spans="1:30" ht="12.75" customHeight="1" x14ac:dyDescent="0.3">
      <c r="A572" s="3">
        <v>23563</v>
      </c>
      <c r="B572" s="3" t="s">
        <v>46</v>
      </c>
      <c r="C572" s="7">
        <v>0</v>
      </c>
      <c r="D572" s="4">
        <v>4.4800000000000004</v>
      </c>
      <c r="E572" s="4">
        <v>2.5</v>
      </c>
      <c r="F572" s="3">
        <v>1020</v>
      </c>
      <c r="G572" s="3" t="s">
        <v>1126</v>
      </c>
      <c r="H572" s="3" t="s">
        <v>48</v>
      </c>
      <c r="I572" s="3" t="s">
        <v>39</v>
      </c>
      <c r="J572" s="3" t="s">
        <v>28</v>
      </c>
      <c r="K572" s="3" t="s">
        <v>68</v>
      </c>
      <c r="L572" s="3" t="s">
        <v>58</v>
      </c>
      <c r="M572" s="3" t="s">
        <v>1129</v>
      </c>
      <c r="N572" s="3">
        <v>0.37</v>
      </c>
      <c r="O572" s="3" t="s">
        <v>32</v>
      </c>
      <c r="P572" s="3" t="s">
        <v>60</v>
      </c>
      <c r="Q572" s="3" t="s">
        <v>182</v>
      </c>
      <c r="R572" s="3" t="s">
        <v>1128</v>
      </c>
      <c r="S572" s="3">
        <v>66762</v>
      </c>
      <c r="T572" s="2">
        <v>42041</v>
      </c>
      <c r="U572" s="2">
        <v>42043</v>
      </c>
      <c r="V572" s="4">
        <v>8.7319999999999993</v>
      </c>
      <c r="W572" s="3">
        <v>14</v>
      </c>
      <c r="X572" s="4">
        <v>65.14</v>
      </c>
      <c r="Y572" s="3">
        <v>88634</v>
      </c>
      <c r="Z572" s="3" t="str">
        <f>IF(V572&gt;E2528, "High","Low")</f>
        <v>High</v>
      </c>
      <c r="AA572" s="3" t="str">
        <f>IF(OR(C572 &gt; 0.2, N572 &lt; 0.25), "High Risk", "Low Risk")</f>
        <v>Low Risk</v>
      </c>
      <c r="AB572" s="3" t="str">
        <f>IF(NOT(C572 &gt; 0), "No Discount", "Discount Applied")</f>
        <v>No Discount</v>
      </c>
      <c r="AC572" s="3" t="str">
        <f>IF(AND(V572 &gt; 100, OR(H572 = "Regular Air", H572 = "Express Air"), NOT(C572 &gt; 0)), "High Profit Non-Standard Shipping", "Other")</f>
        <v>Other</v>
      </c>
      <c r="AD572">
        <f>RANK(X572,$X$2:$X$1954,0)</f>
        <v>1426</v>
      </c>
    </row>
    <row r="573" spans="1:30" ht="12.75" customHeight="1" x14ac:dyDescent="0.3">
      <c r="A573" s="3">
        <v>18921</v>
      </c>
      <c r="B573" s="3" t="s">
        <v>46</v>
      </c>
      <c r="C573" s="7">
        <v>0.02</v>
      </c>
      <c r="D573" s="4">
        <v>39.06</v>
      </c>
      <c r="E573" s="4">
        <v>10.55</v>
      </c>
      <c r="F573" s="3">
        <v>1023</v>
      </c>
      <c r="G573" s="3" t="s">
        <v>1130</v>
      </c>
      <c r="H573" s="3" t="s">
        <v>48</v>
      </c>
      <c r="I573" s="3" t="s">
        <v>39</v>
      </c>
      <c r="J573" s="3" t="s">
        <v>28</v>
      </c>
      <c r="K573" s="3" t="s">
        <v>108</v>
      </c>
      <c r="L573" s="3" t="s">
        <v>58</v>
      </c>
      <c r="M573" s="3" t="s">
        <v>1131</v>
      </c>
      <c r="N573" s="3">
        <v>0.37</v>
      </c>
      <c r="O573" s="3" t="s">
        <v>32</v>
      </c>
      <c r="P573" s="3" t="s">
        <v>52</v>
      </c>
      <c r="Q573" s="3" t="s">
        <v>233</v>
      </c>
      <c r="R573" s="3" t="s">
        <v>1132</v>
      </c>
      <c r="S573" s="3">
        <v>15221</v>
      </c>
      <c r="T573" s="2">
        <v>42139</v>
      </c>
      <c r="U573" s="2">
        <v>42139</v>
      </c>
      <c r="V573" s="4">
        <v>442.0899</v>
      </c>
      <c r="W573" s="3">
        <v>16</v>
      </c>
      <c r="X573" s="4">
        <v>640.71</v>
      </c>
      <c r="Y573" s="3">
        <v>88633</v>
      </c>
      <c r="Z573" s="3" t="str">
        <f>IF(V573&gt;E2529, "High","Low")</f>
        <v>High</v>
      </c>
      <c r="AA573" s="3" t="str">
        <f>IF(OR(C573 &gt; 0.2, N573 &lt; 0.25), "High Risk", "Low Risk")</f>
        <v>Low Risk</v>
      </c>
      <c r="AB573" s="3" t="str">
        <f>IF(NOT(C573 &gt; 0), "No Discount", "Discount Applied")</f>
        <v>Discount Applied</v>
      </c>
      <c r="AC573" s="3" t="str">
        <f>IF(AND(V573 &gt; 100, OR(H573 = "Regular Air", H573 = "Express Air"), NOT(C573 &gt; 0)), "High Profit Non-Standard Shipping", "Other")</f>
        <v>Other</v>
      </c>
      <c r="AD573">
        <f>RANK(X573,$X$2:$X$1954,0)</f>
        <v>560</v>
      </c>
    </row>
    <row r="574" spans="1:30" ht="12.75" customHeight="1" x14ac:dyDescent="0.3">
      <c r="A574" s="3">
        <v>18922</v>
      </c>
      <c r="B574" s="3" t="s">
        <v>46</v>
      </c>
      <c r="C574" s="7">
        <v>0.1</v>
      </c>
      <c r="D574" s="4">
        <v>37.700000000000003</v>
      </c>
      <c r="E574" s="4">
        <v>2.99</v>
      </c>
      <c r="F574" s="3">
        <v>1023</v>
      </c>
      <c r="G574" s="3" t="s">
        <v>1130</v>
      </c>
      <c r="H574" s="3" t="s">
        <v>48</v>
      </c>
      <c r="I574" s="3" t="s">
        <v>39</v>
      </c>
      <c r="J574" s="3" t="s">
        <v>28</v>
      </c>
      <c r="K574" s="3" t="s">
        <v>108</v>
      </c>
      <c r="L574" s="3" t="s">
        <v>58</v>
      </c>
      <c r="M574" s="3" t="s">
        <v>551</v>
      </c>
      <c r="N574" s="3">
        <v>0.35</v>
      </c>
      <c r="O574" s="3" t="s">
        <v>32</v>
      </c>
      <c r="P574" s="3" t="s">
        <v>52</v>
      </c>
      <c r="Q574" s="3" t="s">
        <v>233</v>
      </c>
      <c r="R574" s="3" t="s">
        <v>1132</v>
      </c>
      <c r="S574" s="3">
        <v>15221</v>
      </c>
      <c r="T574" s="2">
        <v>42139</v>
      </c>
      <c r="U574" s="2">
        <v>42140</v>
      </c>
      <c r="V574" s="4">
        <v>455.12399999999997</v>
      </c>
      <c r="W574" s="3">
        <v>18</v>
      </c>
      <c r="X574" s="4">
        <v>659.6</v>
      </c>
      <c r="Y574" s="3">
        <v>88633</v>
      </c>
      <c r="Z574" s="3" t="str">
        <f>IF(V574&gt;E2530, "High","Low")</f>
        <v>High</v>
      </c>
      <c r="AA574" s="3" t="str">
        <f>IF(OR(C574 &gt; 0.2, N574 &lt; 0.25), "High Risk", "Low Risk")</f>
        <v>Low Risk</v>
      </c>
      <c r="AB574" s="3" t="str">
        <f>IF(NOT(C574 &gt; 0), "No Discount", "Discount Applied")</f>
        <v>Discount Applied</v>
      </c>
      <c r="AC574" s="3" t="str">
        <f>IF(AND(V574 &gt; 100, OR(H574 = "Regular Air", H574 = "Express Air"), NOT(C574 &gt; 0)), "High Profit Non-Standard Shipping", "Other")</f>
        <v>Other</v>
      </c>
      <c r="AD574">
        <f>RANK(X574,$X$2:$X$1954,0)</f>
        <v>547</v>
      </c>
    </row>
    <row r="575" spans="1:30" ht="12.75" customHeight="1" x14ac:dyDescent="0.3">
      <c r="A575" s="3">
        <v>21402</v>
      </c>
      <c r="B575" s="3" t="s">
        <v>36</v>
      </c>
      <c r="C575" s="7">
        <v>0.08</v>
      </c>
      <c r="D575" s="4">
        <v>65.989999999999995</v>
      </c>
      <c r="E575" s="4">
        <v>5.92</v>
      </c>
      <c r="F575" s="3">
        <v>1026</v>
      </c>
      <c r="G575" s="3" t="s">
        <v>1133</v>
      </c>
      <c r="H575" s="3" t="s">
        <v>48</v>
      </c>
      <c r="I575" s="3" t="s">
        <v>39</v>
      </c>
      <c r="J575" s="3" t="s">
        <v>76</v>
      </c>
      <c r="K575" s="3" t="s">
        <v>77</v>
      </c>
      <c r="L575" s="3" t="s">
        <v>58</v>
      </c>
      <c r="M575" s="3" t="s">
        <v>1134</v>
      </c>
      <c r="N575" s="3">
        <v>0.57999999999999996</v>
      </c>
      <c r="O575" s="3" t="s">
        <v>32</v>
      </c>
      <c r="P575" s="3" t="s">
        <v>52</v>
      </c>
      <c r="Q575" s="3" t="s">
        <v>70</v>
      </c>
      <c r="R575" s="3" t="s">
        <v>1135</v>
      </c>
      <c r="S575" s="3">
        <v>11722</v>
      </c>
      <c r="T575" s="2">
        <v>42042</v>
      </c>
      <c r="U575" s="2">
        <v>42042</v>
      </c>
      <c r="V575" s="4">
        <v>624.40163999999993</v>
      </c>
      <c r="W575" s="3">
        <v>22</v>
      </c>
      <c r="X575" s="4">
        <v>1137.5999999999999</v>
      </c>
      <c r="Y575" s="3">
        <v>89005</v>
      </c>
      <c r="Z575" s="3" t="str">
        <f>IF(V575&gt;E2531, "High","Low")</f>
        <v>High</v>
      </c>
      <c r="AA575" s="3" t="str">
        <f>IF(OR(C575 &gt; 0.2, N575 &lt; 0.25), "High Risk", "Low Risk")</f>
        <v>Low Risk</v>
      </c>
      <c r="AB575" s="3" t="str">
        <f>IF(NOT(C575 &gt; 0), "No Discount", "Discount Applied")</f>
        <v>Discount Applied</v>
      </c>
      <c r="AC575" s="3" t="str">
        <f>IF(AND(V575 &gt; 100, OR(H575 = "Regular Air", H575 = "Express Air"), NOT(C575 &gt; 0)), "High Profit Non-Standard Shipping", "Other")</f>
        <v>Other</v>
      </c>
      <c r="AD575">
        <f>RANK(X575,$X$2:$X$1954,0)</f>
        <v>388</v>
      </c>
    </row>
    <row r="576" spans="1:30" ht="12.75" customHeight="1" x14ac:dyDescent="0.3">
      <c r="A576" s="3">
        <v>20872</v>
      </c>
      <c r="B576" s="3" t="s">
        <v>24</v>
      </c>
      <c r="C576" s="7">
        <v>0.1</v>
      </c>
      <c r="D576" s="4">
        <v>5.98</v>
      </c>
      <c r="E576" s="4">
        <v>3.85</v>
      </c>
      <c r="F576" s="3">
        <v>1026</v>
      </c>
      <c r="G576" s="3" t="s">
        <v>1133</v>
      </c>
      <c r="H576" s="3" t="s">
        <v>48</v>
      </c>
      <c r="I576" s="3" t="s">
        <v>39</v>
      </c>
      <c r="J576" s="3" t="s">
        <v>76</v>
      </c>
      <c r="K576" s="3" t="s">
        <v>179</v>
      </c>
      <c r="L576" s="3" t="s">
        <v>50</v>
      </c>
      <c r="M576" s="3" t="s">
        <v>1136</v>
      </c>
      <c r="N576" s="3">
        <v>0.68</v>
      </c>
      <c r="O576" s="3" t="s">
        <v>32</v>
      </c>
      <c r="P576" s="3" t="s">
        <v>52</v>
      </c>
      <c r="Q576" s="3" t="s">
        <v>70</v>
      </c>
      <c r="R576" s="3" t="s">
        <v>1135</v>
      </c>
      <c r="S576" s="3">
        <v>11722</v>
      </c>
      <c r="T576" s="2">
        <v>42153</v>
      </c>
      <c r="U576" s="2">
        <v>42154</v>
      </c>
      <c r="V576" s="4">
        <v>18.922000000000011</v>
      </c>
      <c r="W576" s="3">
        <v>26</v>
      </c>
      <c r="X576" s="4">
        <v>151.55000000000001</v>
      </c>
      <c r="Y576" s="3">
        <v>89008</v>
      </c>
      <c r="Z576" s="3" t="str">
        <f>IF(V576&gt;E2532, "High","Low")</f>
        <v>High</v>
      </c>
      <c r="AA576" s="3" t="str">
        <f>IF(OR(C576 &gt; 0.2, N576 &lt; 0.25), "High Risk", "Low Risk")</f>
        <v>Low Risk</v>
      </c>
      <c r="AB576" s="3" t="str">
        <f>IF(NOT(C576 &gt; 0), "No Discount", "Discount Applied")</f>
        <v>Discount Applied</v>
      </c>
      <c r="AC576" s="3" t="str">
        <f>IF(AND(V576 &gt; 100, OR(H576 = "Regular Air", H576 = "Express Air"), NOT(C576 &gt; 0)), "High Profit Non-Standard Shipping", "Other")</f>
        <v>Other</v>
      </c>
      <c r="AD576">
        <f>RANK(X576,$X$2:$X$1954,0)</f>
        <v>1080</v>
      </c>
    </row>
    <row r="577" spans="1:30" ht="12.75" customHeight="1" x14ac:dyDescent="0.3">
      <c r="A577" s="3">
        <v>20873</v>
      </c>
      <c r="B577" s="3" t="s">
        <v>24</v>
      </c>
      <c r="C577" s="7">
        <v>7.0000000000000007E-2</v>
      </c>
      <c r="D577" s="4">
        <v>2.61</v>
      </c>
      <c r="E577" s="4">
        <v>0.5</v>
      </c>
      <c r="F577" s="3">
        <v>1026</v>
      </c>
      <c r="G577" s="3" t="s">
        <v>1133</v>
      </c>
      <c r="H577" s="3" t="s">
        <v>48</v>
      </c>
      <c r="I577" s="3" t="s">
        <v>39</v>
      </c>
      <c r="J577" s="3" t="s">
        <v>28</v>
      </c>
      <c r="K577" s="3" t="s">
        <v>133</v>
      </c>
      <c r="L577" s="3" t="s">
        <v>58</v>
      </c>
      <c r="M577" s="3" t="s">
        <v>1137</v>
      </c>
      <c r="N577" s="3">
        <v>0.39</v>
      </c>
      <c r="O577" s="3" t="s">
        <v>32</v>
      </c>
      <c r="P577" s="3" t="s">
        <v>52</v>
      </c>
      <c r="Q577" s="3" t="s">
        <v>70</v>
      </c>
      <c r="R577" s="3" t="s">
        <v>1135</v>
      </c>
      <c r="S577" s="3">
        <v>11722</v>
      </c>
      <c r="T577" s="2">
        <v>42153</v>
      </c>
      <c r="U577" s="2">
        <v>42156</v>
      </c>
      <c r="V577" s="4">
        <v>39.350699999999996</v>
      </c>
      <c r="W577" s="3">
        <v>22</v>
      </c>
      <c r="X577" s="4">
        <v>57.03</v>
      </c>
      <c r="Y577" s="3">
        <v>89008</v>
      </c>
      <c r="Z577" s="3" t="str">
        <f>IF(V577&gt;E2533, "High","Low")</f>
        <v>High</v>
      </c>
      <c r="AA577" s="3" t="str">
        <f>IF(OR(C577 &gt; 0.2, N577 &lt; 0.25), "High Risk", "Low Risk")</f>
        <v>Low Risk</v>
      </c>
      <c r="AB577" s="3" t="str">
        <f>IF(NOT(C577 &gt; 0), "No Discount", "Discount Applied")</f>
        <v>Discount Applied</v>
      </c>
      <c r="AC577" s="3" t="str">
        <f>IF(AND(V577 &gt; 100, OR(H577 = "Regular Air", H577 = "Express Air"), NOT(C577 &gt; 0)), "High Profit Non-Standard Shipping", "Other")</f>
        <v>Other</v>
      </c>
      <c r="AD577">
        <f>RANK(X577,$X$2:$X$1954,0)</f>
        <v>1481</v>
      </c>
    </row>
    <row r="578" spans="1:30" ht="12.75" customHeight="1" x14ac:dyDescent="0.3">
      <c r="A578" s="3">
        <v>22662</v>
      </c>
      <c r="B578" s="3" t="s">
        <v>24</v>
      </c>
      <c r="C578" s="7">
        <v>0.1</v>
      </c>
      <c r="D578" s="4">
        <v>73.98</v>
      </c>
      <c r="E578" s="4">
        <v>4</v>
      </c>
      <c r="F578" s="3">
        <v>1027</v>
      </c>
      <c r="G578" s="3" t="s">
        <v>1138</v>
      </c>
      <c r="H578" s="3" t="s">
        <v>48</v>
      </c>
      <c r="I578" s="3" t="s">
        <v>39</v>
      </c>
      <c r="J578" s="3" t="s">
        <v>76</v>
      </c>
      <c r="K578" s="3" t="s">
        <v>179</v>
      </c>
      <c r="L578" s="3" t="s">
        <v>58</v>
      </c>
      <c r="M578" s="3" t="s">
        <v>1139</v>
      </c>
      <c r="N578" s="3">
        <v>0.79</v>
      </c>
      <c r="O578" s="3" t="s">
        <v>32</v>
      </c>
      <c r="P578" s="3" t="s">
        <v>52</v>
      </c>
      <c r="Q578" s="3" t="s">
        <v>70</v>
      </c>
      <c r="R578" s="3" t="s">
        <v>1140</v>
      </c>
      <c r="S578" s="3">
        <v>14225</v>
      </c>
      <c r="T578" s="2">
        <v>42075</v>
      </c>
      <c r="U578" s="2">
        <v>42076</v>
      </c>
      <c r="V578" s="4">
        <v>-229.87</v>
      </c>
      <c r="W578" s="3">
        <v>5</v>
      </c>
      <c r="X578" s="4">
        <v>347.23</v>
      </c>
      <c r="Y578" s="3">
        <v>89004</v>
      </c>
      <c r="Z578" s="3" t="str">
        <f>IF(V578&gt;E2534, "High","Low")</f>
        <v>Low</v>
      </c>
      <c r="AA578" s="3" t="str">
        <f>IF(OR(C578 &gt; 0.2, N578 &lt; 0.25), "High Risk", "Low Risk")</f>
        <v>Low Risk</v>
      </c>
      <c r="AB578" s="3" t="str">
        <f>IF(NOT(C578 &gt; 0), "No Discount", "Discount Applied")</f>
        <v>Discount Applied</v>
      </c>
      <c r="AC578" s="3" t="str">
        <f>IF(AND(V578 &gt; 100, OR(H578 = "Regular Air", H578 = "Express Air"), NOT(C578 &gt; 0)), "High Profit Non-Standard Shipping", "Other")</f>
        <v>Other</v>
      </c>
      <c r="AD578">
        <f>RANK(X578,$X$2:$X$1954,0)</f>
        <v>773</v>
      </c>
    </row>
    <row r="579" spans="1:30" ht="12.75" customHeight="1" x14ac:dyDescent="0.3">
      <c r="A579" s="3">
        <v>22663</v>
      </c>
      <c r="B579" s="3" t="s">
        <v>24</v>
      </c>
      <c r="C579" s="7">
        <v>0.05</v>
      </c>
      <c r="D579" s="4">
        <v>51.98</v>
      </c>
      <c r="E579" s="4">
        <v>10.17</v>
      </c>
      <c r="F579" s="3">
        <v>1027</v>
      </c>
      <c r="G579" s="3" t="s">
        <v>1138</v>
      </c>
      <c r="H579" s="3" t="s">
        <v>48</v>
      </c>
      <c r="I579" s="3" t="s">
        <v>39</v>
      </c>
      <c r="J579" s="3" t="s">
        <v>76</v>
      </c>
      <c r="K579" s="3" t="s">
        <v>84</v>
      </c>
      <c r="L579" s="3" t="s">
        <v>85</v>
      </c>
      <c r="M579" s="3" t="s">
        <v>1141</v>
      </c>
      <c r="N579" s="3">
        <v>0.37</v>
      </c>
      <c r="O579" s="3" t="s">
        <v>32</v>
      </c>
      <c r="P579" s="3" t="s">
        <v>52</v>
      </c>
      <c r="Q579" s="3" t="s">
        <v>70</v>
      </c>
      <c r="R579" s="3" t="s">
        <v>1140</v>
      </c>
      <c r="S579" s="3">
        <v>14225</v>
      </c>
      <c r="T579" s="2">
        <v>42075</v>
      </c>
      <c r="U579" s="2">
        <v>42076</v>
      </c>
      <c r="V579" s="4">
        <v>329.9787</v>
      </c>
      <c r="W579" s="3">
        <v>9</v>
      </c>
      <c r="X579" s="4">
        <v>478.23</v>
      </c>
      <c r="Y579" s="3">
        <v>89004</v>
      </c>
      <c r="Z579" s="3" t="str">
        <f>IF(V579&gt;E2535, "High","Low")</f>
        <v>High</v>
      </c>
      <c r="AA579" s="3" t="str">
        <f>IF(OR(C579 &gt; 0.2, N579 &lt; 0.25), "High Risk", "Low Risk")</f>
        <v>Low Risk</v>
      </c>
      <c r="AB579" s="3" t="str">
        <f>IF(NOT(C579 &gt; 0), "No Discount", "Discount Applied")</f>
        <v>Discount Applied</v>
      </c>
      <c r="AC579" s="3" t="str">
        <f>IF(AND(V579 &gt; 100, OR(H579 = "Regular Air", H579 = "Express Air"), NOT(C579 &gt; 0)), "High Profit Non-Standard Shipping", "Other")</f>
        <v>Other</v>
      </c>
      <c r="AD579">
        <f>RANK(X579,$X$2:$X$1954,0)</f>
        <v>654</v>
      </c>
    </row>
    <row r="580" spans="1:30" ht="12.75" customHeight="1" x14ac:dyDescent="0.3">
      <c r="A580" s="3">
        <v>24325</v>
      </c>
      <c r="B580" s="3" t="s">
        <v>55</v>
      </c>
      <c r="C580" s="7">
        <v>7.0000000000000007E-2</v>
      </c>
      <c r="D580" s="4">
        <v>7.08</v>
      </c>
      <c r="E580" s="4">
        <v>2.35</v>
      </c>
      <c r="F580" s="3">
        <v>1028</v>
      </c>
      <c r="G580" s="3" t="s">
        <v>1142</v>
      </c>
      <c r="H580" s="3" t="s">
        <v>26</v>
      </c>
      <c r="I580" s="3" t="s">
        <v>39</v>
      </c>
      <c r="J580" s="3" t="s">
        <v>28</v>
      </c>
      <c r="K580" s="3" t="s">
        <v>29</v>
      </c>
      <c r="L580" s="3" t="s">
        <v>30</v>
      </c>
      <c r="M580" s="3" t="s">
        <v>1143</v>
      </c>
      <c r="N580" s="3">
        <v>0.47</v>
      </c>
      <c r="O580" s="3" t="s">
        <v>32</v>
      </c>
      <c r="P580" s="3" t="s">
        <v>52</v>
      </c>
      <c r="Q580" s="3" t="s">
        <v>70</v>
      </c>
      <c r="R580" s="3" t="s">
        <v>1144</v>
      </c>
      <c r="S580" s="3">
        <v>11725</v>
      </c>
      <c r="T580" s="2">
        <v>42092</v>
      </c>
      <c r="U580" s="2">
        <v>42093</v>
      </c>
      <c r="V580" s="4">
        <v>30.49</v>
      </c>
      <c r="W580" s="3">
        <v>13</v>
      </c>
      <c r="X580" s="4">
        <v>93.82</v>
      </c>
      <c r="Y580" s="3">
        <v>89006</v>
      </c>
      <c r="Z580" s="3" t="str">
        <f>IF(V580&gt;E2536, "High","Low")</f>
        <v>High</v>
      </c>
      <c r="AA580" s="3" t="str">
        <f>IF(OR(C580 &gt; 0.2, N580 &lt; 0.25), "High Risk", "Low Risk")</f>
        <v>Low Risk</v>
      </c>
      <c r="AB580" s="3" t="str">
        <f>IF(NOT(C580 &gt; 0), "No Discount", "Discount Applied")</f>
        <v>Discount Applied</v>
      </c>
      <c r="AC580" s="3" t="str">
        <f>IF(AND(V580 &gt; 100, OR(H580 = "Regular Air", H580 = "Express Air"), NOT(C580 &gt; 0)), "High Profit Non-Standard Shipping", "Other")</f>
        <v>Other</v>
      </c>
      <c r="AD580">
        <f>RANK(X580,$X$2:$X$1954,0)</f>
        <v>1267</v>
      </c>
    </row>
    <row r="581" spans="1:30" ht="12.75" customHeight="1" x14ac:dyDescent="0.3">
      <c r="A581" s="3">
        <v>23398</v>
      </c>
      <c r="B581" s="3" t="s">
        <v>36</v>
      </c>
      <c r="C581" s="7">
        <v>0.05</v>
      </c>
      <c r="D581" s="4">
        <v>83.1</v>
      </c>
      <c r="E581" s="4">
        <v>6.13</v>
      </c>
      <c r="F581" s="3">
        <v>1028</v>
      </c>
      <c r="G581" s="3" t="s">
        <v>1142</v>
      </c>
      <c r="H581" s="3" t="s">
        <v>26</v>
      </c>
      <c r="I581" s="3" t="s">
        <v>39</v>
      </c>
      <c r="J581" s="3" t="s">
        <v>76</v>
      </c>
      <c r="K581" s="3" t="s">
        <v>179</v>
      </c>
      <c r="L581" s="3" t="s">
        <v>58</v>
      </c>
      <c r="M581" s="3" t="s">
        <v>1145</v>
      </c>
      <c r="N581" s="3">
        <v>0.45</v>
      </c>
      <c r="O581" s="3" t="s">
        <v>32</v>
      </c>
      <c r="P581" s="3" t="s">
        <v>52</v>
      </c>
      <c r="Q581" s="3" t="s">
        <v>70</v>
      </c>
      <c r="R581" s="3" t="s">
        <v>1144</v>
      </c>
      <c r="S581" s="3">
        <v>11725</v>
      </c>
      <c r="T581" s="2">
        <v>42132</v>
      </c>
      <c r="U581" s="2">
        <v>42133</v>
      </c>
      <c r="V581" s="4">
        <v>1152.5276999999999</v>
      </c>
      <c r="W581" s="3">
        <v>20</v>
      </c>
      <c r="X581" s="4">
        <v>1670.33</v>
      </c>
      <c r="Y581" s="3">
        <v>89007</v>
      </c>
      <c r="Z581" s="3" t="str">
        <f>IF(V581&gt;E2537, "High","Low")</f>
        <v>High</v>
      </c>
      <c r="AA581" s="3" t="str">
        <f>IF(OR(C581 &gt; 0.2, N581 &lt; 0.25), "High Risk", "Low Risk")</f>
        <v>Low Risk</v>
      </c>
      <c r="AB581" s="3" t="str">
        <f>IF(NOT(C581 &gt; 0), "No Discount", "Discount Applied")</f>
        <v>Discount Applied</v>
      </c>
      <c r="AC581" s="3" t="str">
        <f>IF(AND(V581 &gt; 100, OR(H581 = "Regular Air", H581 = "Express Air"), NOT(C581 &gt; 0)), "High Profit Non-Standard Shipping", "Other")</f>
        <v>Other</v>
      </c>
      <c r="AD581">
        <f>RANK(X581,$X$2:$X$1954,0)</f>
        <v>292</v>
      </c>
    </row>
    <row r="582" spans="1:30" ht="12.75" customHeight="1" x14ac:dyDescent="0.3">
      <c r="A582" s="3">
        <v>21959</v>
      </c>
      <c r="B582" s="3" t="s">
        <v>46</v>
      </c>
      <c r="C582" s="7">
        <v>7.0000000000000007E-2</v>
      </c>
      <c r="D582" s="4">
        <v>125.99</v>
      </c>
      <c r="E582" s="4">
        <v>2.5</v>
      </c>
      <c r="F582" s="3">
        <v>1035</v>
      </c>
      <c r="G582" s="3" t="s">
        <v>1146</v>
      </c>
      <c r="H582" s="3" t="s">
        <v>48</v>
      </c>
      <c r="I582" s="3" t="s">
        <v>39</v>
      </c>
      <c r="J582" s="3" t="s">
        <v>76</v>
      </c>
      <c r="K582" s="3" t="s">
        <v>77</v>
      </c>
      <c r="L582" s="3" t="s">
        <v>58</v>
      </c>
      <c r="M582" s="3" t="s">
        <v>1147</v>
      </c>
      <c r="N582" s="3">
        <v>0.6</v>
      </c>
      <c r="O582" s="3" t="s">
        <v>32</v>
      </c>
      <c r="P582" s="3" t="s">
        <v>52</v>
      </c>
      <c r="Q582" s="3" t="s">
        <v>153</v>
      </c>
      <c r="R582" s="3" t="s">
        <v>1148</v>
      </c>
      <c r="S582" s="3">
        <v>43015</v>
      </c>
      <c r="T582" s="2">
        <v>42076</v>
      </c>
      <c r="U582" s="2">
        <v>42076</v>
      </c>
      <c r="V582" s="4">
        <v>-604.40600000000006</v>
      </c>
      <c r="W582" s="3">
        <v>1</v>
      </c>
      <c r="X582" s="4">
        <v>100.59</v>
      </c>
      <c r="Y582" s="3">
        <v>90710</v>
      </c>
      <c r="Z582" s="3" t="str">
        <f>IF(V582&gt;E2538, "High","Low")</f>
        <v>Low</v>
      </c>
      <c r="AA582" s="3" t="str">
        <f>IF(OR(C582 &gt; 0.2, N582 &lt; 0.25), "High Risk", "Low Risk")</f>
        <v>Low Risk</v>
      </c>
      <c r="AB582" s="3" t="str">
        <f>IF(NOT(C582 &gt; 0), "No Discount", "Discount Applied")</f>
        <v>Discount Applied</v>
      </c>
      <c r="AC582" s="3" t="str">
        <f>IF(AND(V582 &gt; 100, OR(H582 = "Regular Air", H582 = "Express Air"), NOT(C582 &gt; 0)), "High Profit Non-Standard Shipping", "Other")</f>
        <v>Other</v>
      </c>
      <c r="AD582">
        <f>RANK(X582,$X$2:$X$1954,0)</f>
        <v>1235</v>
      </c>
    </row>
    <row r="583" spans="1:30" ht="12.75" customHeight="1" x14ac:dyDescent="0.3">
      <c r="A583" s="3">
        <v>21960</v>
      </c>
      <c r="B583" s="3" t="s">
        <v>46</v>
      </c>
      <c r="C583" s="7">
        <v>0.03</v>
      </c>
      <c r="D583" s="4">
        <v>99.99</v>
      </c>
      <c r="E583" s="4">
        <v>19.989999999999998</v>
      </c>
      <c r="F583" s="3">
        <v>1036</v>
      </c>
      <c r="G583" s="3" t="s">
        <v>1149</v>
      </c>
      <c r="H583" s="3" t="s">
        <v>48</v>
      </c>
      <c r="I583" s="3" t="s">
        <v>39</v>
      </c>
      <c r="J583" s="3" t="s">
        <v>76</v>
      </c>
      <c r="K583" s="3" t="s">
        <v>179</v>
      </c>
      <c r="L583" s="3" t="s">
        <v>58</v>
      </c>
      <c r="M583" s="3" t="s">
        <v>1150</v>
      </c>
      <c r="N583" s="3">
        <v>0.52</v>
      </c>
      <c r="O583" s="3" t="s">
        <v>32</v>
      </c>
      <c r="P583" s="3" t="s">
        <v>52</v>
      </c>
      <c r="Q583" s="3" t="s">
        <v>153</v>
      </c>
      <c r="R583" s="3" t="s">
        <v>1151</v>
      </c>
      <c r="S583" s="3">
        <v>43017</v>
      </c>
      <c r="T583" s="2">
        <v>42076</v>
      </c>
      <c r="U583" s="2">
        <v>42077</v>
      </c>
      <c r="V583" s="4">
        <v>293.66000000000003</v>
      </c>
      <c r="W583" s="3">
        <v>6</v>
      </c>
      <c r="X583" s="4">
        <v>598.38</v>
      </c>
      <c r="Y583" s="3">
        <v>90710</v>
      </c>
      <c r="Z583" s="3" t="str">
        <f>IF(V583&gt;E2539, "High","Low")</f>
        <v>High</v>
      </c>
      <c r="AA583" s="3" t="str">
        <f>IF(OR(C583 &gt; 0.2, N583 &lt; 0.25), "High Risk", "Low Risk")</f>
        <v>Low Risk</v>
      </c>
      <c r="AB583" s="3" t="str">
        <f>IF(NOT(C583 &gt; 0), "No Discount", "Discount Applied")</f>
        <v>Discount Applied</v>
      </c>
      <c r="AC583" s="3" t="str">
        <f>IF(AND(V583 &gt; 100, OR(H583 = "Regular Air", H583 = "Express Air"), NOT(C583 &gt; 0)), "High Profit Non-Standard Shipping", "Other")</f>
        <v>Other</v>
      </c>
      <c r="AD583">
        <f>RANK(X583,$X$2:$X$1954,0)</f>
        <v>589</v>
      </c>
    </row>
    <row r="584" spans="1:30" ht="12.75" customHeight="1" x14ac:dyDescent="0.3">
      <c r="A584" s="3">
        <v>20669</v>
      </c>
      <c r="B584" s="3" t="s">
        <v>46</v>
      </c>
      <c r="C584" s="7">
        <v>0.1</v>
      </c>
      <c r="D584" s="4">
        <v>7.64</v>
      </c>
      <c r="E584" s="4">
        <v>5.83</v>
      </c>
      <c r="F584" s="3">
        <v>1038</v>
      </c>
      <c r="G584" s="3" t="s">
        <v>1152</v>
      </c>
      <c r="H584" s="3" t="s">
        <v>48</v>
      </c>
      <c r="I584" s="3" t="s">
        <v>39</v>
      </c>
      <c r="J584" s="3" t="s">
        <v>28</v>
      </c>
      <c r="K584" s="3" t="s">
        <v>92</v>
      </c>
      <c r="L584" s="3" t="s">
        <v>30</v>
      </c>
      <c r="M584" s="3" t="s">
        <v>1025</v>
      </c>
      <c r="N584" s="3">
        <v>0.36</v>
      </c>
      <c r="O584" s="3" t="s">
        <v>32</v>
      </c>
      <c r="P584" s="3" t="s">
        <v>135</v>
      </c>
      <c r="Q584" s="3" t="s">
        <v>361</v>
      </c>
      <c r="R584" s="3" t="s">
        <v>1153</v>
      </c>
      <c r="S584" s="3">
        <v>33430</v>
      </c>
      <c r="T584" s="2">
        <v>42171</v>
      </c>
      <c r="U584" s="2">
        <v>42172</v>
      </c>
      <c r="V584" s="4">
        <v>-403.18739999999997</v>
      </c>
      <c r="W584" s="3">
        <v>5</v>
      </c>
      <c r="X584" s="4">
        <v>39.36</v>
      </c>
      <c r="Y584" s="3">
        <v>90641</v>
      </c>
      <c r="Z584" s="3" t="str">
        <f>IF(V584&gt;E2540, "High","Low")</f>
        <v>Low</v>
      </c>
      <c r="AA584" s="3" t="str">
        <f>IF(OR(C584 &gt; 0.2, N584 &lt; 0.25), "High Risk", "Low Risk")</f>
        <v>Low Risk</v>
      </c>
      <c r="AB584" s="3" t="str">
        <f>IF(NOT(C584 &gt; 0), "No Discount", "Discount Applied")</f>
        <v>Discount Applied</v>
      </c>
      <c r="AC584" s="3" t="str">
        <f>IF(AND(V584 &gt; 100, OR(H584 = "Regular Air", H584 = "Express Air"), NOT(C584 &gt; 0)), "High Profit Non-Standard Shipping", "Other")</f>
        <v>Other</v>
      </c>
      <c r="AD584">
        <f>RANK(X584,$X$2:$X$1954,0)</f>
        <v>1625</v>
      </c>
    </row>
    <row r="585" spans="1:30" ht="12.75" customHeight="1" x14ac:dyDescent="0.3">
      <c r="A585" s="3">
        <v>18404</v>
      </c>
      <c r="B585" s="3" t="s">
        <v>46</v>
      </c>
      <c r="C585" s="7">
        <v>0.06</v>
      </c>
      <c r="D585" s="4">
        <v>55.94</v>
      </c>
      <c r="E585" s="4">
        <v>4</v>
      </c>
      <c r="F585" s="3">
        <v>1041</v>
      </c>
      <c r="G585" s="3" t="s">
        <v>1154</v>
      </c>
      <c r="H585" s="3" t="s">
        <v>48</v>
      </c>
      <c r="I585" s="3" t="s">
        <v>39</v>
      </c>
      <c r="J585" s="3" t="s">
        <v>76</v>
      </c>
      <c r="K585" s="3" t="s">
        <v>179</v>
      </c>
      <c r="L585" s="3" t="s">
        <v>58</v>
      </c>
      <c r="M585" s="3" t="s">
        <v>1155</v>
      </c>
      <c r="N585" s="3">
        <v>0.74</v>
      </c>
      <c r="O585" s="3" t="s">
        <v>32</v>
      </c>
      <c r="P585" s="3" t="s">
        <v>33</v>
      </c>
      <c r="Q585" s="3" t="s">
        <v>44</v>
      </c>
      <c r="R585" s="3" t="s">
        <v>1156</v>
      </c>
      <c r="S585" s="3">
        <v>95695</v>
      </c>
      <c r="T585" s="2">
        <v>42111</v>
      </c>
      <c r="U585" s="2">
        <v>42112</v>
      </c>
      <c r="V585" s="4">
        <v>-13.77</v>
      </c>
      <c r="W585" s="3">
        <v>6</v>
      </c>
      <c r="X585" s="4">
        <v>322.77</v>
      </c>
      <c r="Y585" s="3">
        <v>87846</v>
      </c>
      <c r="Z585" s="3" t="str">
        <f>IF(V585&gt;E2541, "High","Low")</f>
        <v>Low</v>
      </c>
      <c r="AA585" s="3" t="str">
        <f>IF(OR(C585 &gt; 0.2, N585 &lt; 0.25), "High Risk", "Low Risk")</f>
        <v>Low Risk</v>
      </c>
      <c r="AB585" s="3" t="str">
        <f>IF(NOT(C585 &gt; 0), "No Discount", "Discount Applied")</f>
        <v>Discount Applied</v>
      </c>
      <c r="AC585" s="3" t="str">
        <f>IF(AND(V585 &gt; 100, OR(H585 = "Regular Air", H585 = "Express Air"), NOT(C585 &gt; 0)), "High Profit Non-Standard Shipping", "Other")</f>
        <v>Other</v>
      </c>
      <c r="AD585">
        <f>RANK(X585,$X$2:$X$1954,0)</f>
        <v>797</v>
      </c>
    </row>
    <row r="586" spans="1:30" ht="12.75" customHeight="1" x14ac:dyDescent="0.3">
      <c r="A586" s="3">
        <v>18405</v>
      </c>
      <c r="B586" s="3" t="s">
        <v>46</v>
      </c>
      <c r="C586" s="7">
        <v>7.0000000000000007E-2</v>
      </c>
      <c r="D586" s="4">
        <v>6.3</v>
      </c>
      <c r="E586" s="4">
        <v>0.5</v>
      </c>
      <c r="F586" s="3">
        <v>1041</v>
      </c>
      <c r="G586" s="3" t="s">
        <v>1154</v>
      </c>
      <c r="H586" s="3" t="s">
        <v>48</v>
      </c>
      <c r="I586" s="3" t="s">
        <v>39</v>
      </c>
      <c r="J586" s="3" t="s">
        <v>28</v>
      </c>
      <c r="K586" s="3" t="s">
        <v>133</v>
      </c>
      <c r="L586" s="3" t="s">
        <v>58</v>
      </c>
      <c r="M586" s="3" t="s">
        <v>1157</v>
      </c>
      <c r="N586" s="3">
        <v>0.39</v>
      </c>
      <c r="O586" s="3" t="s">
        <v>32</v>
      </c>
      <c r="P586" s="3" t="s">
        <v>33</v>
      </c>
      <c r="Q586" s="3" t="s">
        <v>44</v>
      </c>
      <c r="R586" s="3" t="s">
        <v>1156</v>
      </c>
      <c r="S586" s="3">
        <v>95695</v>
      </c>
      <c r="T586" s="2">
        <v>42111</v>
      </c>
      <c r="U586" s="2">
        <v>42111</v>
      </c>
      <c r="V586" s="4">
        <v>44.912100000000002</v>
      </c>
      <c r="W586" s="3">
        <v>11</v>
      </c>
      <c r="X586" s="4">
        <v>65.09</v>
      </c>
      <c r="Y586" s="3">
        <v>87846</v>
      </c>
      <c r="Z586" s="3" t="str">
        <f>IF(V586&gt;E2542, "High","Low")</f>
        <v>High</v>
      </c>
      <c r="AA586" s="3" t="str">
        <f>IF(OR(C586 &gt; 0.2, N586 &lt; 0.25), "High Risk", "Low Risk")</f>
        <v>Low Risk</v>
      </c>
      <c r="AB586" s="3" t="str">
        <f>IF(NOT(C586 &gt; 0), "No Discount", "Discount Applied")</f>
        <v>Discount Applied</v>
      </c>
      <c r="AC586" s="3" t="str">
        <f>IF(AND(V586 &gt; 100, OR(H586 = "Regular Air", H586 = "Express Air"), NOT(C586 &gt; 0)), "High Profit Non-Standard Shipping", "Other")</f>
        <v>Other</v>
      </c>
      <c r="AD586">
        <f>RANK(X586,$X$2:$X$1954,0)</f>
        <v>1427</v>
      </c>
    </row>
    <row r="587" spans="1:30" ht="12.75" customHeight="1" x14ac:dyDescent="0.3">
      <c r="A587" s="3">
        <v>20937</v>
      </c>
      <c r="B587" s="3" t="s">
        <v>46</v>
      </c>
      <c r="C587" s="7">
        <v>0</v>
      </c>
      <c r="D587" s="4">
        <v>14.42</v>
      </c>
      <c r="E587" s="4">
        <v>6.75</v>
      </c>
      <c r="F587" s="3">
        <v>1042</v>
      </c>
      <c r="G587" s="3" t="s">
        <v>1158</v>
      </c>
      <c r="H587" s="3" t="s">
        <v>26</v>
      </c>
      <c r="I587" s="3" t="s">
        <v>39</v>
      </c>
      <c r="J587" s="3" t="s">
        <v>28</v>
      </c>
      <c r="K587" s="3" t="s">
        <v>256</v>
      </c>
      <c r="L587" s="3" t="s">
        <v>85</v>
      </c>
      <c r="M587" s="3" t="s">
        <v>570</v>
      </c>
      <c r="N587" s="3">
        <v>0.52</v>
      </c>
      <c r="O587" s="3" t="s">
        <v>32</v>
      </c>
      <c r="P587" s="3" t="s">
        <v>33</v>
      </c>
      <c r="Q587" s="3" t="s">
        <v>44</v>
      </c>
      <c r="R587" s="3" t="s">
        <v>1159</v>
      </c>
      <c r="S587" s="3">
        <v>95991</v>
      </c>
      <c r="T587" s="2">
        <v>42140</v>
      </c>
      <c r="U587" s="2">
        <v>42141</v>
      </c>
      <c r="V587" s="4">
        <v>9.33</v>
      </c>
      <c r="W587" s="3">
        <v>6</v>
      </c>
      <c r="X587" s="4">
        <v>98.96</v>
      </c>
      <c r="Y587" s="3">
        <v>87847</v>
      </c>
      <c r="Z587" s="3" t="str">
        <f>IF(V587&gt;E2543, "High","Low")</f>
        <v>High</v>
      </c>
      <c r="AA587" s="3" t="str">
        <f>IF(OR(C587 &gt; 0.2, N587 &lt; 0.25), "High Risk", "Low Risk")</f>
        <v>Low Risk</v>
      </c>
      <c r="AB587" s="3" t="str">
        <f>IF(NOT(C587 &gt; 0), "No Discount", "Discount Applied")</f>
        <v>No Discount</v>
      </c>
      <c r="AC587" s="3" t="str">
        <f>IF(AND(V587 &gt; 100, OR(H587 = "Regular Air", H587 = "Express Air"), NOT(C587 &gt; 0)), "High Profit Non-Standard Shipping", "Other")</f>
        <v>Other</v>
      </c>
      <c r="AD587">
        <f>RANK(X587,$X$2:$X$1954,0)</f>
        <v>1246</v>
      </c>
    </row>
    <row r="588" spans="1:30" ht="12.75" customHeight="1" x14ac:dyDescent="0.3">
      <c r="A588" s="3">
        <v>3926</v>
      </c>
      <c r="B588" s="3" t="s">
        <v>46</v>
      </c>
      <c r="C588" s="7">
        <v>0.02</v>
      </c>
      <c r="D588" s="4">
        <v>209.84</v>
      </c>
      <c r="E588" s="4">
        <v>21.21</v>
      </c>
      <c r="F588" s="3">
        <v>1044</v>
      </c>
      <c r="G588" s="3" t="s">
        <v>1160</v>
      </c>
      <c r="H588" s="3" t="s">
        <v>48</v>
      </c>
      <c r="I588" s="3" t="s">
        <v>39</v>
      </c>
      <c r="J588" s="3" t="s">
        <v>40</v>
      </c>
      <c r="K588" s="3" t="s">
        <v>49</v>
      </c>
      <c r="L588" s="3" t="s">
        <v>235</v>
      </c>
      <c r="M588" s="3" t="s">
        <v>1161</v>
      </c>
      <c r="N588" s="3">
        <v>0.59</v>
      </c>
      <c r="O588" s="3" t="s">
        <v>32</v>
      </c>
      <c r="P588" s="3" t="s">
        <v>33</v>
      </c>
      <c r="Q588" s="3" t="s">
        <v>44</v>
      </c>
      <c r="R588" s="3" t="s">
        <v>662</v>
      </c>
      <c r="S588" s="3">
        <v>90004</v>
      </c>
      <c r="T588" s="2">
        <v>42169</v>
      </c>
      <c r="U588" s="2">
        <v>42169</v>
      </c>
      <c r="V588" s="4">
        <v>2593.14</v>
      </c>
      <c r="W588" s="3">
        <v>62</v>
      </c>
      <c r="X588" s="4">
        <v>13546.94</v>
      </c>
      <c r="Y588" s="3">
        <v>28001</v>
      </c>
      <c r="Z588" s="3" t="str">
        <f>IF(V588&gt;E2544, "High","Low")</f>
        <v>High</v>
      </c>
      <c r="AA588" s="3" t="str">
        <f>IF(OR(C588 &gt; 0.2, N588 &lt; 0.25), "High Risk", "Low Risk")</f>
        <v>Low Risk</v>
      </c>
      <c r="AB588" s="3" t="str">
        <f>IF(NOT(C588 &gt; 0), "No Discount", "Discount Applied")</f>
        <v>Discount Applied</v>
      </c>
      <c r="AC588" s="3" t="str">
        <f>IF(AND(V588 &gt; 100, OR(H588 = "Regular Air", H588 = "Express Air"), NOT(C588 &gt; 0)), "High Profit Non-Standard Shipping", "Other")</f>
        <v>Other</v>
      </c>
      <c r="AD588">
        <f>RANK(X588,$X$2:$X$1954,0)</f>
        <v>7</v>
      </c>
    </row>
    <row r="589" spans="1:30" ht="12.75" customHeight="1" x14ac:dyDescent="0.3">
      <c r="A589" s="3">
        <v>3927</v>
      </c>
      <c r="B589" s="3" t="s">
        <v>46</v>
      </c>
      <c r="C589" s="7">
        <v>0.01</v>
      </c>
      <c r="D589" s="4">
        <v>194.3</v>
      </c>
      <c r="E589" s="4">
        <v>11.54</v>
      </c>
      <c r="F589" s="3">
        <v>1044</v>
      </c>
      <c r="G589" s="3" t="s">
        <v>1160</v>
      </c>
      <c r="H589" s="3" t="s">
        <v>48</v>
      </c>
      <c r="I589" s="3" t="s">
        <v>39</v>
      </c>
      <c r="J589" s="3" t="s">
        <v>40</v>
      </c>
      <c r="K589" s="3" t="s">
        <v>49</v>
      </c>
      <c r="L589" s="3" t="s">
        <v>235</v>
      </c>
      <c r="M589" s="3" t="s">
        <v>1162</v>
      </c>
      <c r="N589" s="3">
        <v>0.59</v>
      </c>
      <c r="O589" s="3" t="s">
        <v>32</v>
      </c>
      <c r="P589" s="3" t="s">
        <v>33</v>
      </c>
      <c r="Q589" s="3" t="s">
        <v>44</v>
      </c>
      <c r="R589" s="3" t="s">
        <v>662</v>
      </c>
      <c r="S589" s="3">
        <v>90004</v>
      </c>
      <c r="T589" s="2">
        <v>42169</v>
      </c>
      <c r="U589" s="2">
        <v>42171</v>
      </c>
      <c r="V589" s="4">
        <v>1162.76</v>
      </c>
      <c r="W589" s="3">
        <v>32</v>
      </c>
      <c r="X589" s="4">
        <v>6401.65</v>
      </c>
      <c r="Y589" s="3">
        <v>28001</v>
      </c>
      <c r="Z589" s="3" t="str">
        <f>IF(V589&gt;E2545, "High","Low")</f>
        <v>High</v>
      </c>
      <c r="AA589" s="3" t="str">
        <f>IF(OR(C589 &gt; 0.2, N589 &lt; 0.25), "High Risk", "Low Risk")</f>
        <v>Low Risk</v>
      </c>
      <c r="AB589" s="3" t="str">
        <f>IF(NOT(C589 &gt; 0), "No Discount", "Discount Applied")</f>
        <v>Discount Applied</v>
      </c>
      <c r="AC589" s="3" t="str">
        <f>IF(AND(V589 &gt; 100, OR(H589 = "Regular Air", H589 = "Express Air"), NOT(C589 &gt; 0)), "High Profit Non-Standard Shipping", "Other")</f>
        <v>Other</v>
      </c>
      <c r="AD589">
        <f>RANK(X589,$X$2:$X$1954,0)</f>
        <v>65</v>
      </c>
    </row>
    <row r="590" spans="1:30" ht="12.75" customHeight="1" x14ac:dyDescent="0.3">
      <c r="A590" s="3">
        <v>6711</v>
      </c>
      <c r="B590" s="3" t="s">
        <v>24</v>
      </c>
      <c r="C590" s="7">
        <v>0</v>
      </c>
      <c r="D590" s="4">
        <v>6.68</v>
      </c>
      <c r="E590" s="4">
        <v>5.66</v>
      </c>
      <c r="F590" s="3">
        <v>1044</v>
      </c>
      <c r="G590" s="3" t="s">
        <v>1160</v>
      </c>
      <c r="H590" s="3" t="s">
        <v>48</v>
      </c>
      <c r="I590" s="3" t="s">
        <v>39</v>
      </c>
      <c r="J590" s="3" t="s">
        <v>28</v>
      </c>
      <c r="K590" s="3" t="s">
        <v>92</v>
      </c>
      <c r="L590" s="3" t="s">
        <v>58</v>
      </c>
      <c r="M590" s="3" t="s">
        <v>1163</v>
      </c>
      <c r="N590" s="3">
        <v>0.37</v>
      </c>
      <c r="O590" s="3" t="s">
        <v>32</v>
      </c>
      <c r="P590" s="3" t="s">
        <v>33</v>
      </c>
      <c r="Q590" s="3" t="s">
        <v>44</v>
      </c>
      <c r="R590" s="3" t="s">
        <v>662</v>
      </c>
      <c r="S590" s="3">
        <v>90004</v>
      </c>
      <c r="T590" s="2">
        <v>42062</v>
      </c>
      <c r="U590" s="2">
        <v>42063</v>
      </c>
      <c r="V590" s="4">
        <v>-76.94</v>
      </c>
      <c r="W590" s="3">
        <v>90</v>
      </c>
      <c r="X590" s="4">
        <v>617.4</v>
      </c>
      <c r="Y590" s="3">
        <v>47813</v>
      </c>
      <c r="Z590" s="3" t="str">
        <f>IF(V590&gt;E2546, "High","Low")</f>
        <v>Low</v>
      </c>
      <c r="AA590" s="3" t="str">
        <f>IF(OR(C590 &gt; 0.2, N590 &lt; 0.25), "High Risk", "Low Risk")</f>
        <v>Low Risk</v>
      </c>
      <c r="AB590" s="3" t="str">
        <f>IF(NOT(C590 &gt; 0), "No Discount", "Discount Applied")</f>
        <v>No Discount</v>
      </c>
      <c r="AC590" s="3" t="str">
        <f>IF(AND(V590 &gt; 100, OR(H590 = "Regular Air", H590 = "Express Air"), NOT(C590 &gt; 0)), "High Profit Non-Standard Shipping", "Other")</f>
        <v>Other</v>
      </c>
      <c r="AD590">
        <f>RANK(X590,$X$2:$X$1954,0)</f>
        <v>575</v>
      </c>
    </row>
    <row r="591" spans="1:30" ht="12.75" customHeight="1" x14ac:dyDescent="0.3">
      <c r="A591" s="3">
        <v>24711</v>
      </c>
      <c r="B591" s="3" t="s">
        <v>24</v>
      </c>
      <c r="C591" s="7">
        <v>0</v>
      </c>
      <c r="D591" s="4">
        <v>6.68</v>
      </c>
      <c r="E591" s="4">
        <v>5.66</v>
      </c>
      <c r="F591" s="3">
        <v>1047</v>
      </c>
      <c r="G591" s="3" t="s">
        <v>1164</v>
      </c>
      <c r="H591" s="3" t="s">
        <v>48</v>
      </c>
      <c r="I591" s="3" t="s">
        <v>39</v>
      </c>
      <c r="J591" s="3" t="s">
        <v>28</v>
      </c>
      <c r="K591" s="3" t="s">
        <v>92</v>
      </c>
      <c r="L591" s="3" t="s">
        <v>58</v>
      </c>
      <c r="M591" s="3" t="s">
        <v>1163</v>
      </c>
      <c r="N591" s="3">
        <v>0.37</v>
      </c>
      <c r="O591" s="3" t="s">
        <v>32</v>
      </c>
      <c r="P591" s="3" t="s">
        <v>52</v>
      </c>
      <c r="Q591" s="3" t="s">
        <v>192</v>
      </c>
      <c r="R591" s="3" t="s">
        <v>193</v>
      </c>
      <c r="S591" s="3">
        <v>2109</v>
      </c>
      <c r="T591" s="2">
        <v>42062</v>
      </c>
      <c r="U591" s="2">
        <v>42063</v>
      </c>
      <c r="V591" s="4">
        <v>-40.008800000000001</v>
      </c>
      <c r="W591" s="3">
        <v>23</v>
      </c>
      <c r="X591" s="4">
        <v>157.78</v>
      </c>
      <c r="Y591" s="3">
        <v>89389</v>
      </c>
      <c r="Z591" s="3" t="str">
        <f>IF(V591&gt;E2547, "High","Low")</f>
        <v>Low</v>
      </c>
      <c r="AA591" s="3" t="str">
        <f>IF(OR(C591 &gt; 0.2, N591 &lt; 0.25), "High Risk", "Low Risk")</f>
        <v>Low Risk</v>
      </c>
      <c r="AB591" s="3" t="str">
        <f>IF(NOT(C591 &gt; 0), "No Discount", "Discount Applied")</f>
        <v>No Discount</v>
      </c>
      <c r="AC591" s="3" t="str">
        <f>IF(AND(V591 &gt; 100, OR(H591 = "Regular Air", H591 = "Express Air"), NOT(C591 &gt; 0)), "High Profit Non-Standard Shipping", "Other")</f>
        <v>Other</v>
      </c>
      <c r="AD591">
        <f>RANK(X591,$X$2:$X$1954,0)</f>
        <v>1065</v>
      </c>
    </row>
    <row r="592" spans="1:30" x14ac:dyDescent="0.3">
      <c r="A592" s="3">
        <v>26259</v>
      </c>
      <c r="B592" s="3" t="s">
        <v>36</v>
      </c>
      <c r="C592" s="7">
        <v>0.03</v>
      </c>
      <c r="D592" s="4">
        <v>5.44</v>
      </c>
      <c r="E592" s="4">
        <v>7.46</v>
      </c>
      <c r="F592" s="3">
        <v>1054</v>
      </c>
      <c r="G592" s="3" t="s">
        <v>1165</v>
      </c>
      <c r="H592" s="3" t="s">
        <v>26</v>
      </c>
      <c r="I592" s="3" t="s">
        <v>39</v>
      </c>
      <c r="J592" s="3" t="s">
        <v>28</v>
      </c>
      <c r="K592" s="3" t="s">
        <v>108</v>
      </c>
      <c r="L592" s="3" t="s">
        <v>58</v>
      </c>
      <c r="M592" s="3" t="s">
        <v>1166</v>
      </c>
      <c r="N592" s="3">
        <v>0.36</v>
      </c>
      <c r="O592" s="3" t="s">
        <v>32</v>
      </c>
      <c r="P592" s="3" t="s">
        <v>33</v>
      </c>
      <c r="Q592" s="3" t="s">
        <v>377</v>
      </c>
      <c r="R592" s="3" t="s">
        <v>1167</v>
      </c>
      <c r="S592" s="3">
        <v>85374</v>
      </c>
      <c r="T592" s="2">
        <v>42149</v>
      </c>
      <c r="U592" s="2">
        <v>42151</v>
      </c>
      <c r="V592" s="4">
        <v>-51.704000000000001</v>
      </c>
      <c r="W592" s="3">
        <v>4</v>
      </c>
      <c r="X592" s="4">
        <v>26.31</v>
      </c>
      <c r="Y592" s="3">
        <v>90069</v>
      </c>
      <c r="Z592" s="3" t="str">
        <f>IF(V592&gt;E2548, "High","Low")</f>
        <v>Low</v>
      </c>
      <c r="AA592" s="3" t="str">
        <f>IF(OR(C592 &gt; 0.2, N592 &lt; 0.25), "High Risk", "Low Risk")</f>
        <v>Low Risk</v>
      </c>
      <c r="AB592" s="3" t="str">
        <f>IF(NOT(C592 &gt; 0), "No Discount", "Discount Applied")</f>
        <v>Discount Applied</v>
      </c>
      <c r="AC592" s="3" t="str">
        <f>IF(AND(V592 &gt; 100, OR(H592 = "Regular Air", H592 = "Express Air"), NOT(C592 &gt; 0)), "High Profit Non-Standard Shipping", "Other")</f>
        <v>Other</v>
      </c>
      <c r="AD592">
        <f>RANK(X592,$X$2:$X$1954,0)</f>
        <v>1755</v>
      </c>
    </row>
    <row r="593" spans="1:30" x14ac:dyDescent="0.3">
      <c r="A593" s="3">
        <v>26260</v>
      </c>
      <c r="B593" s="3" t="s">
        <v>36</v>
      </c>
      <c r="C593" s="7">
        <v>0.08</v>
      </c>
      <c r="D593" s="4">
        <v>26.38</v>
      </c>
      <c r="E593" s="4">
        <v>5.58</v>
      </c>
      <c r="F593" s="3">
        <v>1054</v>
      </c>
      <c r="G593" s="3" t="s">
        <v>1165</v>
      </c>
      <c r="H593" s="3" t="s">
        <v>48</v>
      </c>
      <c r="I593" s="3" t="s">
        <v>39</v>
      </c>
      <c r="J593" s="3" t="s">
        <v>28</v>
      </c>
      <c r="K593" s="3" t="s">
        <v>92</v>
      </c>
      <c r="L593" s="3" t="s">
        <v>58</v>
      </c>
      <c r="M593" s="3" t="s">
        <v>1168</v>
      </c>
      <c r="N593" s="3">
        <v>0.39</v>
      </c>
      <c r="O593" s="3" t="s">
        <v>32</v>
      </c>
      <c r="P593" s="3" t="s">
        <v>33</v>
      </c>
      <c r="Q593" s="3" t="s">
        <v>377</v>
      </c>
      <c r="R593" s="3" t="s">
        <v>1167</v>
      </c>
      <c r="S593" s="3">
        <v>85374</v>
      </c>
      <c r="T593" s="2">
        <v>42149</v>
      </c>
      <c r="U593" s="2">
        <v>42150</v>
      </c>
      <c r="V593" s="4">
        <v>144.7482</v>
      </c>
      <c r="W593" s="3">
        <v>8</v>
      </c>
      <c r="X593" s="4">
        <v>209.78</v>
      </c>
      <c r="Y593" s="3">
        <v>90069</v>
      </c>
      <c r="Z593" s="3" t="str">
        <f>IF(V593&gt;E2549, "High","Low")</f>
        <v>High</v>
      </c>
      <c r="AA593" s="3" t="str">
        <f>IF(OR(C593 &gt; 0.2, N593 &lt; 0.25), "High Risk", "Low Risk")</f>
        <v>Low Risk</v>
      </c>
      <c r="AB593" s="3" t="str">
        <f>IF(NOT(C593 &gt; 0), "No Discount", "Discount Applied")</f>
        <v>Discount Applied</v>
      </c>
      <c r="AC593" s="3" t="str">
        <f>IF(AND(V593 &gt; 100, OR(H593 = "Regular Air", H593 = "Express Air"), NOT(C593 &gt; 0)), "High Profit Non-Standard Shipping", "Other")</f>
        <v>Other</v>
      </c>
      <c r="AD593">
        <f>RANK(X593,$X$2:$X$1954,0)</f>
        <v>962</v>
      </c>
    </row>
    <row r="594" spans="1:30" x14ac:dyDescent="0.3">
      <c r="A594" s="3">
        <v>26261</v>
      </c>
      <c r="B594" s="3" t="s">
        <v>36</v>
      </c>
      <c r="C594" s="7">
        <v>0.06</v>
      </c>
      <c r="D594" s="4">
        <v>20.99</v>
      </c>
      <c r="E594" s="4">
        <v>2.5</v>
      </c>
      <c r="F594" s="3">
        <v>1054</v>
      </c>
      <c r="G594" s="3" t="s">
        <v>1165</v>
      </c>
      <c r="H594" s="3" t="s">
        <v>48</v>
      </c>
      <c r="I594" s="3" t="s">
        <v>39</v>
      </c>
      <c r="J594" s="3" t="s">
        <v>76</v>
      </c>
      <c r="K594" s="3" t="s">
        <v>77</v>
      </c>
      <c r="L594" s="3" t="s">
        <v>30</v>
      </c>
      <c r="M594" s="3" t="s">
        <v>1169</v>
      </c>
      <c r="N594" s="3">
        <v>0.81</v>
      </c>
      <c r="O594" s="3" t="s">
        <v>32</v>
      </c>
      <c r="P594" s="3" t="s">
        <v>33</v>
      </c>
      <c r="Q594" s="3" t="s">
        <v>377</v>
      </c>
      <c r="R594" s="3" t="s">
        <v>1167</v>
      </c>
      <c r="S594" s="3">
        <v>85374</v>
      </c>
      <c r="T594" s="2">
        <v>42149</v>
      </c>
      <c r="U594" s="2">
        <v>42151</v>
      </c>
      <c r="V594" s="4">
        <v>-112.18899999999999</v>
      </c>
      <c r="W594" s="3">
        <v>1</v>
      </c>
      <c r="X594" s="4">
        <v>17.829999999999998</v>
      </c>
      <c r="Y594" s="3">
        <v>90069</v>
      </c>
      <c r="Z594" s="3" t="str">
        <f>IF(V594&gt;E2550, "High","Low")</f>
        <v>Low</v>
      </c>
      <c r="AA594" s="3" t="str">
        <f>IF(OR(C594 &gt; 0.2, N594 &lt; 0.25), "High Risk", "Low Risk")</f>
        <v>Low Risk</v>
      </c>
      <c r="AB594" s="3" t="str">
        <f>IF(NOT(C594 &gt; 0), "No Discount", "Discount Applied")</f>
        <v>Discount Applied</v>
      </c>
      <c r="AC594" s="3" t="str">
        <f>IF(AND(V594 &gt; 100, OR(H594 = "Regular Air", H594 = "Express Air"), NOT(C594 &gt; 0)), "High Profit Non-Standard Shipping", "Other")</f>
        <v>Other</v>
      </c>
      <c r="AD594">
        <f>RANK(X594,$X$2:$X$1954,0)</f>
        <v>1839</v>
      </c>
    </row>
    <row r="595" spans="1:30" ht="12.75" customHeight="1" x14ac:dyDescent="0.3">
      <c r="A595" s="3">
        <v>8200</v>
      </c>
      <c r="B595" s="3" t="s">
        <v>55</v>
      </c>
      <c r="C595" s="7">
        <v>0.09</v>
      </c>
      <c r="D595" s="4">
        <v>138.75</v>
      </c>
      <c r="E595" s="4">
        <v>52.42</v>
      </c>
      <c r="F595" s="3">
        <v>1060</v>
      </c>
      <c r="G595" s="3" t="s">
        <v>1170</v>
      </c>
      <c r="H595" s="3" t="s">
        <v>38</v>
      </c>
      <c r="I595" s="3" t="s">
        <v>39</v>
      </c>
      <c r="J595" s="3" t="s">
        <v>40</v>
      </c>
      <c r="K595" s="3" t="s">
        <v>151</v>
      </c>
      <c r="L595" s="3" t="s">
        <v>120</v>
      </c>
      <c r="M595" s="3" t="s">
        <v>1171</v>
      </c>
      <c r="N595" s="3">
        <v>0.74</v>
      </c>
      <c r="O595" s="3" t="s">
        <v>32</v>
      </c>
      <c r="P595" s="3" t="s">
        <v>135</v>
      </c>
      <c r="Q595" s="3" t="s">
        <v>386</v>
      </c>
      <c r="R595" s="3" t="s">
        <v>579</v>
      </c>
      <c r="S595" s="3">
        <v>30318</v>
      </c>
      <c r="T595" s="2">
        <v>42087</v>
      </c>
      <c r="U595" s="2">
        <v>42088</v>
      </c>
      <c r="V595" s="4">
        <v>-445.97177625000006</v>
      </c>
      <c r="W595" s="3">
        <v>23</v>
      </c>
      <c r="X595" s="4">
        <v>2527.79</v>
      </c>
      <c r="Y595" s="3">
        <v>58628</v>
      </c>
      <c r="Z595" s="3" t="str">
        <f>IF(V595&gt;E2551, "High","Low")</f>
        <v>Low</v>
      </c>
      <c r="AA595" s="3" t="str">
        <f>IF(OR(C595 &gt; 0.2, N595 &lt; 0.25), "High Risk", "Low Risk")</f>
        <v>Low Risk</v>
      </c>
      <c r="AB595" s="3" t="str">
        <f>IF(NOT(C595 &gt; 0), "No Discount", "Discount Applied")</f>
        <v>Discount Applied</v>
      </c>
      <c r="AC595" s="3" t="str">
        <f>IF(AND(V595 &gt; 100, OR(H595 = "Regular Air", H595 = "Express Air"), NOT(C595 &gt; 0)), "High Profit Non-Standard Shipping", "Other")</f>
        <v>Other</v>
      </c>
      <c r="AD595">
        <f>RANK(X595,$X$2:$X$1954,0)</f>
        <v>188</v>
      </c>
    </row>
    <row r="596" spans="1:30" ht="12.75" customHeight="1" x14ac:dyDescent="0.3">
      <c r="A596" s="3">
        <v>7980</v>
      </c>
      <c r="B596" s="3" t="s">
        <v>105</v>
      </c>
      <c r="C596" s="7">
        <v>7.0000000000000007E-2</v>
      </c>
      <c r="D596" s="4">
        <v>6.3</v>
      </c>
      <c r="E596" s="4">
        <v>0.5</v>
      </c>
      <c r="F596" s="3">
        <v>1060</v>
      </c>
      <c r="G596" s="3" t="s">
        <v>1170</v>
      </c>
      <c r="H596" s="3" t="s">
        <v>48</v>
      </c>
      <c r="I596" s="3" t="s">
        <v>39</v>
      </c>
      <c r="J596" s="3" t="s">
        <v>28</v>
      </c>
      <c r="K596" s="3" t="s">
        <v>133</v>
      </c>
      <c r="L596" s="3" t="s">
        <v>58</v>
      </c>
      <c r="M596" s="3" t="s">
        <v>210</v>
      </c>
      <c r="N596" s="3">
        <v>0.39</v>
      </c>
      <c r="O596" s="3" t="s">
        <v>32</v>
      </c>
      <c r="P596" s="3" t="s">
        <v>135</v>
      </c>
      <c r="Q596" s="3" t="s">
        <v>386</v>
      </c>
      <c r="R596" s="3" t="s">
        <v>579</v>
      </c>
      <c r="S596" s="3">
        <v>30318</v>
      </c>
      <c r="T596" s="2">
        <v>42154</v>
      </c>
      <c r="U596" s="2">
        <v>42154</v>
      </c>
      <c r="V596" s="4">
        <v>4.1673999999999998</v>
      </c>
      <c r="W596" s="3">
        <v>20</v>
      </c>
      <c r="X596" s="4">
        <v>121.87</v>
      </c>
      <c r="Y596" s="3">
        <v>57061</v>
      </c>
      <c r="Z596" s="3" t="str">
        <f>IF(V596&gt;E2552, "High","Low")</f>
        <v>High</v>
      </c>
      <c r="AA596" s="3" t="str">
        <f>IF(OR(C596 &gt; 0.2, N596 &lt; 0.25), "High Risk", "Low Risk")</f>
        <v>Low Risk</v>
      </c>
      <c r="AB596" s="3" t="str">
        <f>IF(NOT(C596 &gt; 0), "No Discount", "Discount Applied")</f>
        <v>Discount Applied</v>
      </c>
      <c r="AC596" s="3" t="str">
        <f>IF(AND(V596 &gt; 100, OR(H596 = "Regular Air", H596 = "Express Air"), NOT(C596 &gt; 0)), "High Profit Non-Standard Shipping", "Other")</f>
        <v>Other</v>
      </c>
      <c r="AD596">
        <f>RANK(X596,$X$2:$X$1954,0)</f>
        <v>1161</v>
      </c>
    </row>
    <row r="597" spans="1:30" ht="12.75" customHeight="1" x14ac:dyDescent="0.3">
      <c r="A597" s="3">
        <v>26200</v>
      </c>
      <c r="B597" s="3" t="s">
        <v>55</v>
      </c>
      <c r="C597" s="7">
        <v>0.09</v>
      </c>
      <c r="D597" s="4">
        <v>138.75</v>
      </c>
      <c r="E597" s="4">
        <v>52.42</v>
      </c>
      <c r="F597" s="3">
        <v>1062</v>
      </c>
      <c r="G597" s="3" t="s">
        <v>1172</v>
      </c>
      <c r="H597" s="3" t="s">
        <v>38</v>
      </c>
      <c r="I597" s="3" t="s">
        <v>39</v>
      </c>
      <c r="J597" s="3" t="s">
        <v>40</v>
      </c>
      <c r="K597" s="3" t="s">
        <v>151</v>
      </c>
      <c r="L597" s="3" t="s">
        <v>120</v>
      </c>
      <c r="M597" s="3" t="s">
        <v>1171</v>
      </c>
      <c r="N597" s="3">
        <v>0.74</v>
      </c>
      <c r="O597" s="3" t="s">
        <v>32</v>
      </c>
      <c r="P597" s="3" t="s">
        <v>52</v>
      </c>
      <c r="Q597" s="3" t="s">
        <v>70</v>
      </c>
      <c r="R597" s="3" t="s">
        <v>1173</v>
      </c>
      <c r="S597" s="3">
        <v>11727</v>
      </c>
      <c r="T597" s="2">
        <v>42087</v>
      </c>
      <c r="U597" s="2">
        <v>42088</v>
      </c>
      <c r="V597" s="4">
        <v>-335.31712500000003</v>
      </c>
      <c r="W597" s="3">
        <v>6</v>
      </c>
      <c r="X597" s="4">
        <v>659.42</v>
      </c>
      <c r="Y597" s="3">
        <v>91354</v>
      </c>
      <c r="Z597" s="3" t="str">
        <f>IF(V597&gt;E2553, "High","Low")</f>
        <v>Low</v>
      </c>
      <c r="AA597" s="3" t="str">
        <f>IF(OR(C597 &gt; 0.2, N597 &lt; 0.25), "High Risk", "Low Risk")</f>
        <v>Low Risk</v>
      </c>
      <c r="AB597" s="3" t="str">
        <f>IF(NOT(C597 &gt; 0), "No Discount", "Discount Applied")</f>
        <v>Discount Applied</v>
      </c>
      <c r="AC597" s="3" t="str">
        <f>IF(AND(V597 &gt; 100, OR(H597 = "Regular Air", H597 = "Express Air"), NOT(C597 &gt; 0)), "High Profit Non-Standard Shipping", "Other")</f>
        <v>Other</v>
      </c>
      <c r="AD597">
        <f>RANK(X597,$X$2:$X$1954,0)</f>
        <v>548</v>
      </c>
    </row>
    <row r="598" spans="1:30" ht="12.75" customHeight="1" x14ac:dyDescent="0.3">
      <c r="A598" s="3">
        <v>25979</v>
      </c>
      <c r="B598" s="3" t="s">
        <v>105</v>
      </c>
      <c r="C598" s="7">
        <v>0.04</v>
      </c>
      <c r="D598" s="4">
        <v>22.38</v>
      </c>
      <c r="E598" s="4">
        <v>15.1</v>
      </c>
      <c r="F598" s="3">
        <v>1062</v>
      </c>
      <c r="G598" s="3" t="s">
        <v>1172</v>
      </c>
      <c r="H598" s="3" t="s">
        <v>48</v>
      </c>
      <c r="I598" s="3" t="s">
        <v>39</v>
      </c>
      <c r="J598" s="3" t="s">
        <v>28</v>
      </c>
      <c r="K598" s="3" t="s">
        <v>108</v>
      </c>
      <c r="L598" s="3" t="s">
        <v>58</v>
      </c>
      <c r="M598" s="3" t="s">
        <v>1174</v>
      </c>
      <c r="N598" s="3">
        <v>0.38</v>
      </c>
      <c r="O598" s="3" t="s">
        <v>32</v>
      </c>
      <c r="P598" s="3" t="s">
        <v>52</v>
      </c>
      <c r="Q598" s="3" t="s">
        <v>70</v>
      </c>
      <c r="R598" s="3" t="s">
        <v>1173</v>
      </c>
      <c r="S598" s="3">
        <v>11727</v>
      </c>
      <c r="T598" s="2">
        <v>42154</v>
      </c>
      <c r="U598" s="2">
        <v>42162</v>
      </c>
      <c r="V598" s="4">
        <v>16.021800000000013</v>
      </c>
      <c r="W598" s="3">
        <v>18</v>
      </c>
      <c r="X598" s="4">
        <v>403.53</v>
      </c>
      <c r="Y598" s="3">
        <v>91355</v>
      </c>
      <c r="Z598" s="3" t="str">
        <f>IF(V598&gt;E2554, "High","Low")</f>
        <v>High</v>
      </c>
      <c r="AA598" s="3" t="str">
        <f>IF(OR(C598 &gt; 0.2, N598 &lt; 0.25), "High Risk", "Low Risk")</f>
        <v>Low Risk</v>
      </c>
      <c r="AB598" s="3" t="str">
        <f>IF(NOT(C598 &gt; 0), "No Discount", "Discount Applied")</f>
        <v>Discount Applied</v>
      </c>
      <c r="AC598" s="3" t="str">
        <f>IF(AND(V598 &gt; 100, OR(H598 = "Regular Air", H598 = "Express Air"), NOT(C598 &gt; 0)), "High Profit Non-Standard Shipping", "Other")</f>
        <v>Other</v>
      </c>
      <c r="AD598">
        <f>RANK(X598,$X$2:$X$1954,0)</f>
        <v>714</v>
      </c>
    </row>
    <row r="599" spans="1:30" ht="12.75" customHeight="1" x14ac:dyDescent="0.3">
      <c r="A599" s="3">
        <v>25981</v>
      </c>
      <c r="B599" s="3" t="s">
        <v>105</v>
      </c>
      <c r="C599" s="7">
        <v>0.06</v>
      </c>
      <c r="D599" s="4">
        <v>17.78</v>
      </c>
      <c r="E599" s="4">
        <v>5.03</v>
      </c>
      <c r="F599" s="3">
        <v>1062</v>
      </c>
      <c r="G599" s="3" t="s">
        <v>1172</v>
      </c>
      <c r="H599" s="3" t="s">
        <v>48</v>
      </c>
      <c r="I599" s="3" t="s">
        <v>39</v>
      </c>
      <c r="J599" s="3" t="s">
        <v>40</v>
      </c>
      <c r="K599" s="3" t="s">
        <v>49</v>
      </c>
      <c r="L599" s="3" t="s">
        <v>58</v>
      </c>
      <c r="M599" s="3" t="s">
        <v>1175</v>
      </c>
      <c r="N599" s="3">
        <v>0.54</v>
      </c>
      <c r="O599" s="3" t="s">
        <v>32</v>
      </c>
      <c r="P599" s="3" t="s">
        <v>52</v>
      </c>
      <c r="Q599" s="3" t="s">
        <v>70</v>
      </c>
      <c r="R599" s="3" t="s">
        <v>1173</v>
      </c>
      <c r="S599" s="3">
        <v>11727</v>
      </c>
      <c r="T599" s="2">
        <v>42154</v>
      </c>
      <c r="U599" s="2">
        <v>42157</v>
      </c>
      <c r="V599" s="4">
        <v>38.067299999999996</v>
      </c>
      <c r="W599" s="3">
        <v>3</v>
      </c>
      <c r="X599" s="4">
        <v>55.17</v>
      </c>
      <c r="Y599" s="3">
        <v>91355</v>
      </c>
      <c r="Z599" s="3" t="str">
        <f>IF(V599&gt;E2555, "High","Low")</f>
        <v>High</v>
      </c>
      <c r="AA599" s="3" t="str">
        <f>IF(OR(C599 &gt; 0.2, N599 &lt; 0.25), "High Risk", "Low Risk")</f>
        <v>Low Risk</v>
      </c>
      <c r="AB599" s="3" t="str">
        <f>IF(NOT(C599 &gt; 0), "No Discount", "Discount Applied")</f>
        <v>Discount Applied</v>
      </c>
      <c r="AC599" s="3" t="str">
        <f>IF(AND(V599 &gt; 100, OR(H599 = "Regular Air", H599 = "Express Air"), NOT(C599 &gt; 0)), "High Profit Non-Standard Shipping", "Other")</f>
        <v>Other</v>
      </c>
      <c r="AD599">
        <f>RANK(X599,$X$2:$X$1954,0)</f>
        <v>1498</v>
      </c>
    </row>
    <row r="600" spans="1:30" ht="12.75" customHeight="1" x14ac:dyDescent="0.3">
      <c r="A600" s="3">
        <v>19445</v>
      </c>
      <c r="B600" s="3" t="s">
        <v>46</v>
      </c>
      <c r="C600" s="7">
        <v>0.01</v>
      </c>
      <c r="D600" s="4">
        <v>15.99</v>
      </c>
      <c r="E600" s="4">
        <v>13.18</v>
      </c>
      <c r="F600" s="3">
        <v>1065</v>
      </c>
      <c r="G600" s="3" t="s">
        <v>1176</v>
      </c>
      <c r="H600" s="3" t="s">
        <v>48</v>
      </c>
      <c r="I600" s="3" t="s">
        <v>39</v>
      </c>
      <c r="J600" s="3" t="s">
        <v>28</v>
      </c>
      <c r="K600" s="3" t="s">
        <v>108</v>
      </c>
      <c r="L600" s="3" t="s">
        <v>58</v>
      </c>
      <c r="M600" s="3" t="s">
        <v>637</v>
      </c>
      <c r="N600" s="3">
        <v>0.37</v>
      </c>
      <c r="O600" s="3" t="s">
        <v>32</v>
      </c>
      <c r="P600" s="3" t="s">
        <v>60</v>
      </c>
      <c r="Q600" s="3" t="s">
        <v>177</v>
      </c>
      <c r="R600" s="3" t="s">
        <v>1177</v>
      </c>
      <c r="S600" s="3">
        <v>60459</v>
      </c>
      <c r="T600" s="2">
        <v>42053</v>
      </c>
      <c r="U600" s="2">
        <v>42055</v>
      </c>
      <c r="V600" s="4">
        <v>-99.435440000000014</v>
      </c>
      <c r="W600" s="3">
        <v>23</v>
      </c>
      <c r="X600" s="4">
        <v>377.44</v>
      </c>
      <c r="Y600" s="3">
        <v>88899</v>
      </c>
      <c r="Z600" s="3" t="str">
        <f>IF(V600&gt;E2556, "High","Low")</f>
        <v>Low</v>
      </c>
      <c r="AA600" s="3" t="str">
        <f>IF(OR(C600 &gt; 0.2, N600 &lt; 0.25), "High Risk", "Low Risk")</f>
        <v>Low Risk</v>
      </c>
      <c r="AB600" s="3" t="str">
        <f>IF(NOT(C600 &gt; 0), "No Discount", "Discount Applied")</f>
        <v>Discount Applied</v>
      </c>
      <c r="AC600" s="3" t="str">
        <f>IF(AND(V600 &gt; 100, OR(H600 = "Regular Air", H600 = "Express Air"), NOT(C600 &gt; 0)), "High Profit Non-Standard Shipping", "Other")</f>
        <v>Other</v>
      </c>
      <c r="AD600">
        <f>RANK(X600,$X$2:$X$1954,0)</f>
        <v>740</v>
      </c>
    </row>
    <row r="601" spans="1:30" ht="12.75" customHeight="1" x14ac:dyDescent="0.3">
      <c r="A601" s="3">
        <v>20445</v>
      </c>
      <c r="B601" s="3" t="s">
        <v>105</v>
      </c>
      <c r="C601" s="7">
        <v>0.04</v>
      </c>
      <c r="D601" s="4">
        <v>22.84</v>
      </c>
      <c r="E601" s="4">
        <v>16.87</v>
      </c>
      <c r="F601" s="3">
        <v>1068</v>
      </c>
      <c r="G601" s="3" t="s">
        <v>1178</v>
      </c>
      <c r="H601" s="3" t="s">
        <v>48</v>
      </c>
      <c r="I601" s="3" t="s">
        <v>39</v>
      </c>
      <c r="J601" s="3" t="s">
        <v>28</v>
      </c>
      <c r="K601" s="3" t="s">
        <v>92</v>
      </c>
      <c r="L601" s="3" t="s">
        <v>58</v>
      </c>
      <c r="M601" s="3" t="s">
        <v>1179</v>
      </c>
      <c r="N601" s="3">
        <v>0.39</v>
      </c>
      <c r="O601" s="3" t="s">
        <v>32</v>
      </c>
      <c r="P601" s="3" t="s">
        <v>60</v>
      </c>
      <c r="Q601" s="3" t="s">
        <v>177</v>
      </c>
      <c r="R601" s="3" t="s">
        <v>1180</v>
      </c>
      <c r="S601" s="3">
        <v>60409</v>
      </c>
      <c r="T601" s="2">
        <v>42079</v>
      </c>
      <c r="U601" s="2">
        <v>42079</v>
      </c>
      <c r="V601" s="4">
        <v>-97.28</v>
      </c>
      <c r="W601" s="3">
        <v>12</v>
      </c>
      <c r="X601" s="4">
        <v>286.39999999999998</v>
      </c>
      <c r="Y601" s="3">
        <v>87109</v>
      </c>
      <c r="Z601" s="3" t="str">
        <f>IF(V601&gt;E2557, "High","Low")</f>
        <v>Low</v>
      </c>
      <c r="AA601" s="3" t="str">
        <f>IF(OR(C601 &gt; 0.2, N601 &lt; 0.25), "High Risk", "Low Risk")</f>
        <v>Low Risk</v>
      </c>
      <c r="AB601" s="3" t="str">
        <f>IF(NOT(C601 &gt; 0), "No Discount", "Discount Applied")</f>
        <v>Discount Applied</v>
      </c>
      <c r="AC601" s="3" t="str">
        <f>IF(AND(V601 &gt; 100, OR(H601 = "Regular Air", H601 = "Express Air"), NOT(C601 &gt; 0)), "High Profit Non-Standard Shipping", "Other")</f>
        <v>Other</v>
      </c>
      <c r="AD601">
        <f>RANK(X601,$X$2:$X$1954,0)</f>
        <v>837</v>
      </c>
    </row>
    <row r="602" spans="1:30" ht="12.75" customHeight="1" x14ac:dyDescent="0.3">
      <c r="A602" s="3">
        <v>24737</v>
      </c>
      <c r="B602" s="3" t="s">
        <v>55</v>
      </c>
      <c r="C602" s="7">
        <v>0.02</v>
      </c>
      <c r="D602" s="4">
        <v>15.94</v>
      </c>
      <c r="E602" s="4">
        <v>5.45</v>
      </c>
      <c r="F602" s="3">
        <v>1069</v>
      </c>
      <c r="G602" s="3" t="s">
        <v>1181</v>
      </c>
      <c r="H602" s="3" t="s">
        <v>48</v>
      </c>
      <c r="I602" s="3" t="s">
        <v>39</v>
      </c>
      <c r="J602" s="3" t="s">
        <v>28</v>
      </c>
      <c r="K602" s="3" t="s">
        <v>29</v>
      </c>
      <c r="L602" s="3" t="s">
        <v>50</v>
      </c>
      <c r="M602" s="3" t="s">
        <v>1182</v>
      </c>
      <c r="N602" s="3">
        <v>0.55000000000000004</v>
      </c>
      <c r="O602" s="3" t="s">
        <v>32</v>
      </c>
      <c r="P602" s="3" t="s">
        <v>60</v>
      </c>
      <c r="Q602" s="3" t="s">
        <v>177</v>
      </c>
      <c r="R602" s="3" t="s">
        <v>1183</v>
      </c>
      <c r="S602" s="3">
        <v>62901</v>
      </c>
      <c r="T602" s="2">
        <v>42138</v>
      </c>
      <c r="U602" s="2">
        <v>42139</v>
      </c>
      <c r="V602" s="4">
        <v>139.61200000000002</v>
      </c>
      <c r="W602" s="3">
        <v>41</v>
      </c>
      <c r="X602" s="4">
        <v>664.34</v>
      </c>
      <c r="Y602" s="3">
        <v>87110</v>
      </c>
      <c r="Z602" s="3" t="str">
        <f>IF(V602&gt;E2558, "High","Low")</f>
        <v>High</v>
      </c>
      <c r="AA602" s="3" t="str">
        <f>IF(OR(C602 &gt; 0.2, N602 &lt; 0.25), "High Risk", "Low Risk")</f>
        <v>Low Risk</v>
      </c>
      <c r="AB602" s="3" t="str">
        <f>IF(NOT(C602 &gt; 0), "No Discount", "Discount Applied")</f>
        <v>Discount Applied</v>
      </c>
      <c r="AC602" s="3" t="str">
        <f>IF(AND(V602 &gt; 100, OR(H602 = "Regular Air", H602 = "Express Air"), NOT(C602 &gt; 0)), "High Profit Non-Standard Shipping", "Other")</f>
        <v>Other</v>
      </c>
      <c r="AD602">
        <f>RANK(X602,$X$2:$X$1954,0)</f>
        <v>544</v>
      </c>
    </row>
    <row r="603" spans="1:30" ht="12.75" customHeight="1" x14ac:dyDescent="0.3">
      <c r="A603" s="3">
        <v>22685</v>
      </c>
      <c r="B603" s="3" t="s">
        <v>36</v>
      </c>
      <c r="C603" s="7">
        <v>0.01</v>
      </c>
      <c r="D603" s="4">
        <v>150.88999999999999</v>
      </c>
      <c r="E603" s="4">
        <v>60.2</v>
      </c>
      <c r="F603" s="3">
        <v>1072</v>
      </c>
      <c r="G603" s="3" t="s">
        <v>1184</v>
      </c>
      <c r="H603" s="3" t="s">
        <v>38</v>
      </c>
      <c r="I603" s="3" t="s">
        <v>39</v>
      </c>
      <c r="J603" s="3" t="s">
        <v>40</v>
      </c>
      <c r="K603" s="3" t="s">
        <v>41</v>
      </c>
      <c r="L603" s="3" t="s">
        <v>42</v>
      </c>
      <c r="M603" s="3" t="s">
        <v>1185</v>
      </c>
      <c r="N603" s="3">
        <v>0.77</v>
      </c>
      <c r="O603" s="3" t="s">
        <v>32</v>
      </c>
      <c r="P603" s="3" t="s">
        <v>52</v>
      </c>
      <c r="Q603" s="3" t="s">
        <v>233</v>
      </c>
      <c r="R603" s="3" t="s">
        <v>1186</v>
      </c>
      <c r="S603" s="3">
        <v>18018</v>
      </c>
      <c r="T603" s="2">
        <v>42090</v>
      </c>
      <c r="U603" s="2">
        <v>42093</v>
      </c>
      <c r="V603" s="4">
        <v>-505.76</v>
      </c>
      <c r="W603" s="3">
        <v>3</v>
      </c>
      <c r="X603" s="4">
        <v>473.53</v>
      </c>
      <c r="Y603" s="3">
        <v>89631</v>
      </c>
      <c r="Z603" s="3" t="str">
        <f>IF(V603&gt;E2559, "High","Low")</f>
        <v>Low</v>
      </c>
      <c r="AA603" s="3" t="str">
        <f>IF(OR(C603 &gt; 0.2, N603 &lt; 0.25), "High Risk", "Low Risk")</f>
        <v>Low Risk</v>
      </c>
      <c r="AB603" s="3" t="str">
        <f>IF(NOT(C603 &gt; 0), "No Discount", "Discount Applied")</f>
        <v>Discount Applied</v>
      </c>
      <c r="AC603" s="3" t="str">
        <f>IF(AND(V603 &gt; 100, OR(H603 = "Regular Air", H603 = "Express Air"), NOT(C603 &gt; 0)), "High Profit Non-Standard Shipping", "Other")</f>
        <v>Other</v>
      </c>
      <c r="AD603">
        <f>RANK(X603,$X$2:$X$1954,0)</f>
        <v>657</v>
      </c>
    </row>
    <row r="604" spans="1:30" ht="12.75" customHeight="1" x14ac:dyDescent="0.3">
      <c r="A604" s="3">
        <v>26176</v>
      </c>
      <c r="B604" s="3" t="s">
        <v>24</v>
      </c>
      <c r="C604" s="7">
        <v>0.04</v>
      </c>
      <c r="D604" s="4">
        <v>19.23</v>
      </c>
      <c r="E604" s="4">
        <v>6.15</v>
      </c>
      <c r="F604" s="3">
        <v>1075</v>
      </c>
      <c r="G604" s="3" t="s">
        <v>1187</v>
      </c>
      <c r="H604" s="3" t="s">
        <v>48</v>
      </c>
      <c r="I604" s="3" t="s">
        <v>39</v>
      </c>
      <c r="J604" s="3" t="s">
        <v>40</v>
      </c>
      <c r="K604" s="3" t="s">
        <v>49</v>
      </c>
      <c r="L604" s="3" t="s">
        <v>50</v>
      </c>
      <c r="M604" s="3" t="s">
        <v>471</v>
      </c>
      <c r="N604" s="3">
        <v>0.44</v>
      </c>
      <c r="O604" s="3" t="s">
        <v>32</v>
      </c>
      <c r="P604" s="3" t="s">
        <v>60</v>
      </c>
      <c r="Q604" s="3" t="s">
        <v>177</v>
      </c>
      <c r="R604" s="3" t="s">
        <v>1188</v>
      </c>
      <c r="S604" s="3">
        <v>60441</v>
      </c>
      <c r="T604" s="2">
        <v>42072</v>
      </c>
      <c r="U604" s="2">
        <v>42073</v>
      </c>
      <c r="V604" s="4">
        <v>152.43479999999997</v>
      </c>
      <c r="W604" s="3">
        <v>11</v>
      </c>
      <c r="X604" s="4">
        <v>220.92</v>
      </c>
      <c r="Y604" s="3">
        <v>86422</v>
      </c>
      <c r="Z604" s="3" t="str">
        <f>IF(V604&gt;E2560, "High","Low")</f>
        <v>High</v>
      </c>
      <c r="AA604" s="3" t="str">
        <f>IF(OR(C604 &gt; 0.2, N604 &lt; 0.25), "High Risk", "Low Risk")</f>
        <v>Low Risk</v>
      </c>
      <c r="AB604" s="3" t="str">
        <f>IF(NOT(C604 &gt; 0), "No Discount", "Discount Applied")</f>
        <v>Discount Applied</v>
      </c>
      <c r="AC604" s="3" t="str">
        <f>IF(AND(V604 &gt; 100, OR(H604 = "Regular Air", H604 = "Express Air"), NOT(C604 &gt; 0)), "High Profit Non-Standard Shipping", "Other")</f>
        <v>Other</v>
      </c>
      <c r="AD604">
        <f>RANK(X604,$X$2:$X$1954,0)</f>
        <v>946</v>
      </c>
    </row>
    <row r="605" spans="1:30" ht="12.75" customHeight="1" x14ac:dyDescent="0.3">
      <c r="A605" s="3">
        <v>23312</v>
      </c>
      <c r="B605" s="3" t="s">
        <v>36</v>
      </c>
      <c r="C605" s="7">
        <v>0.08</v>
      </c>
      <c r="D605" s="4">
        <v>13.9</v>
      </c>
      <c r="E605" s="4">
        <v>7.59</v>
      </c>
      <c r="F605" s="3">
        <v>1080</v>
      </c>
      <c r="G605" s="3" t="s">
        <v>1189</v>
      </c>
      <c r="H605" s="3" t="s">
        <v>48</v>
      </c>
      <c r="I605" s="3" t="s">
        <v>39</v>
      </c>
      <c r="J605" s="3" t="s">
        <v>28</v>
      </c>
      <c r="K605" s="3" t="s">
        <v>173</v>
      </c>
      <c r="L605" s="3" t="s">
        <v>50</v>
      </c>
      <c r="M605" s="3" t="s">
        <v>693</v>
      </c>
      <c r="N605" s="3">
        <v>0.56000000000000005</v>
      </c>
      <c r="O605" s="3" t="s">
        <v>32</v>
      </c>
      <c r="P605" s="3" t="s">
        <v>60</v>
      </c>
      <c r="Q605" s="3" t="s">
        <v>177</v>
      </c>
      <c r="R605" s="3" t="s">
        <v>1190</v>
      </c>
      <c r="S605" s="3">
        <v>60174</v>
      </c>
      <c r="T605" s="2">
        <v>42132</v>
      </c>
      <c r="U605" s="2">
        <v>42133</v>
      </c>
      <c r="V605" s="4">
        <v>9.862000000000009</v>
      </c>
      <c r="W605" s="3">
        <v>14</v>
      </c>
      <c r="X605" s="4">
        <v>196.41</v>
      </c>
      <c r="Y605" s="3">
        <v>88461</v>
      </c>
      <c r="Z605" s="3" t="str">
        <f>IF(V605&gt;E2561, "High","Low")</f>
        <v>High</v>
      </c>
      <c r="AA605" s="3" t="str">
        <f>IF(OR(C605 &gt; 0.2, N605 &lt; 0.25), "High Risk", "Low Risk")</f>
        <v>Low Risk</v>
      </c>
      <c r="AB605" s="3" t="str">
        <f>IF(NOT(C605 &gt; 0), "No Discount", "Discount Applied")</f>
        <v>Discount Applied</v>
      </c>
      <c r="AC605" s="3" t="str">
        <f>IF(AND(V605 &gt; 100, OR(H605 = "Regular Air", H605 = "Express Air"), NOT(C605 &gt; 0)), "High Profit Non-Standard Shipping", "Other")</f>
        <v>Other</v>
      </c>
      <c r="AD605">
        <f>RANK(X605,$X$2:$X$1954,0)</f>
        <v>995</v>
      </c>
    </row>
    <row r="606" spans="1:30" ht="12.75" customHeight="1" x14ac:dyDescent="0.3">
      <c r="A606" s="3">
        <v>24324</v>
      </c>
      <c r="B606" s="3" t="s">
        <v>36</v>
      </c>
      <c r="C606" s="7">
        <v>7.0000000000000007E-2</v>
      </c>
      <c r="D606" s="4">
        <v>55.99</v>
      </c>
      <c r="E606" s="4">
        <v>5</v>
      </c>
      <c r="F606" s="3">
        <v>1083</v>
      </c>
      <c r="G606" s="3" t="s">
        <v>1191</v>
      </c>
      <c r="H606" s="3" t="s">
        <v>26</v>
      </c>
      <c r="I606" s="3" t="s">
        <v>39</v>
      </c>
      <c r="J606" s="3" t="s">
        <v>76</v>
      </c>
      <c r="K606" s="3" t="s">
        <v>77</v>
      </c>
      <c r="L606" s="3" t="s">
        <v>50</v>
      </c>
      <c r="M606" s="3" t="s">
        <v>397</v>
      </c>
      <c r="N606" s="3">
        <v>0.83</v>
      </c>
      <c r="O606" s="3" t="s">
        <v>32</v>
      </c>
      <c r="P606" s="3" t="s">
        <v>60</v>
      </c>
      <c r="Q606" s="3" t="s">
        <v>177</v>
      </c>
      <c r="R606" s="3" t="s">
        <v>1192</v>
      </c>
      <c r="S606" s="3">
        <v>62701</v>
      </c>
      <c r="T606" s="2">
        <v>42094</v>
      </c>
      <c r="U606" s="2">
        <v>42096</v>
      </c>
      <c r="V606" s="4">
        <v>-232.99100000000001</v>
      </c>
      <c r="W606" s="3">
        <v>1</v>
      </c>
      <c r="X606" s="4">
        <v>54.08</v>
      </c>
      <c r="Y606" s="3">
        <v>88460</v>
      </c>
      <c r="Z606" s="3" t="str">
        <f>IF(V606&gt;E2562, "High","Low")</f>
        <v>Low</v>
      </c>
      <c r="AA606" s="3" t="str">
        <f>IF(OR(C606 &gt; 0.2, N606 &lt; 0.25), "High Risk", "Low Risk")</f>
        <v>Low Risk</v>
      </c>
      <c r="AB606" s="3" t="str">
        <f>IF(NOT(C606 &gt; 0), "No Discount", "Discount Applied")</f>
        <v>Discount Applied</v>
      </c>
      <c r="AC606" s="3" t="str">
        <f>IF(AND(V606 &gt; 100, OR(H606 = "Regular Air", H606 = "Express Air"), NOT(C606 &gt; 0)), "High Profit Non-Standard Shipping", "Other")</f>
        <v>Other</v>
      </c>
      <c r="AD606">
        <f>RANK(X606,$X$2:$X$1954,0)</f>
        <v>1503</v>
      </c>
    </row>
    <row r="607" spans="1:30" ht="12.75" customHeight="1" x14ac:dyDescent="0.3">
      <c r="A607" s="3">
        <v>18047</v>
      </c>
      <c r="B607" s="3" t="s">
        <v>36</v>
      </c>
      <c r="C607" s="7">
        <v>0.05</v>
      </c>
      <c r="D607" s="4">
        <v>7.64</v>
      </c>
      <c r="E607" s="4">
        <v>5.83</v>
      </c>
      <c r="F607" s="3">
        <v>1085</v>
      </c>
      <c r="G607" s="3" t="s">
        <v>1193</v>
      </c>
      <c r="H607" s="3" t="s">
        <v>48</v>
      </c>
      <c r="I607" s="3" t="s">
        <v>39</v>
      </c>
      <c r="J607" s="3" t="s">
        <v>28</v>
      </c>
      <c r="K607" s="3" t="s">
        <v>92</v>
      </c>
      <c r="L607" s="3" t="s">
        <v>30</v>
      </c>
      <c r="M607" s="3" t="s">
        <v>1025</v>
      </c>
      <c r="N607" s="3">
        <v>0.36</v>
      </c>
      <c r="O607" s="3" t="s">
        <v>32</v>
      </c>
      <c r="P607" s="3" t="s">
        <v>52</v>
      </c>
      <c r="Q607" s="3" t="s">
        <v>70</v>
      </c>
      <c r="R607" s="3" t="s">
        <v>1194</v>
      </c>
      <c r="S607" s="3">
        <v>11729</v>
      </c>
      <c r="T607" s="2">
        <v>42009</v>
      </c>
      <c r="U607" s="2">
        <v>42010</v>
      </c>
      <c r="V607" s="4">
        <v>-40.275199999999998</v>
      </c>
      <c r="W607" s="3">
        <v>6</v>
      </c>
      <c r="X607" s="4">
        <v>47.18</v>
      </c>
      <c r="Y607" s="3">
        <v>86122</v>
      </c>
      <c r="Z607" s="3" t="str">
        <f>IF(V607&gt;E2563, "High","Low")</f>
        <v>Low</v>
      </c>
      <c r="AA607" s="3" t="str">
        <f>IF(OR(C607 &gt; 0.2, N607 &lt; 0.25), "High Risk", "Low Risk")</f>
        <v>Low Risk</v>
      </c>
      <c r="AB607" s="3" t="str">
        <f>IF(NOT(C607 &gt; 0), "No Discount", "Discount Applied")</f>
        <v>Discount Applied</v>
      </c>
      <c r="AC607" s="3" t="str">
        <f>IF(AND(V607 &gt; 100, OR(H607 = "Regular Air", H607 = "Express Air"), NOT(C607 &gt; 0)), "High Profit Non-Standard Shipping", "Other")</f>
        <v>Other</v>
      </c>
      <c r="AD607">
        <f>RANK(X607,$X$2:$X$1954,0)</f>
        <v>1554</v>
      </c>
    </row>
    <row r="608" spans="1:30" ht="12.75" customHeight="1" x14ac:dyDescent="0.3">
      <c r="A608" s="3">
        <v>25279</v>
      </c>
      <c r="B608" s="3" t="s">
        <v>24</v>
      </c>
      <c r="C608" s="7">
        <v>0.04</v>
      </c>
      <c r="D608" s="4">
        <v>9.06</v>
      </c>
      <c r="E608" s="4">
        <v>9.86</v>
      </c>
      <c r="F608" s="3">
        <v>1085</v>
      </c>
      <c r="G608" s="3" t="s">
        <v>1193</v>
      </c>
      <c r="H608" s="3" t="s">
        <v>48</v>
      </c>
      <c r="I608" s="3" t="s">
        <v>39</v>
      </c>
      <c r="J608" s="3" t="s">
        <v>28</v>
      </c>
      <c r="K608" s="3" t="s">
        <v>92</v>
      </c>
      <c r="L608" s="3" t="s">
        <v>58</v>
      </c>
      <c r="M608" s="3" t="s">
        <v>600</v>
      </c>
      <c r="N608" s="3">
        <v>0.4</v>
      </c>
      <c r="O608" s="3" t="s">
        <v>32</v>
      </c>
      <c r="P608" s="3" t="s">
        <v>52</v>
      </c>
      <c r="Q608" s="3" t="s">
        <v>70</v>
      </c>
      <c r="R608" s="3" t="s">
        <v>1194</v>
      </c>
      <c r="S608" s="3">
        <v>11729</v>
      </c>
      <c r="T608" s="2">
        <v>42118</v>
      </c>
      <c r="U608" s="2">
        <v>42119</v>
      </c>
      <c r="V608" s="4">
        <v>-53.25</v>
      </c>
      <c r="W608" s="3">
        <v>3</v>
      </c>
      <c r="X608" s="4">
        <v>30.87</v>
      </c>
      <c r="Y608" s="3">
        <v>86123</v>
      </c>
      <c r="Z608" s="3" t="str">
        <f>IF(V608&gt;E2564, "High","Low")</f>
        <v>Low</v>
      </c>
      <c r="AA608" s="3" t="str">
        <f>IF(OR(C608 &gt; 0.2, N608 &lt; 0.25), "High Risk", "Low Risk")</f>
        <v>Low Risk</v>
      </c>
      <c r="AB608" s="3" t="str">
        <f>IF(NOT(C608 &gt; 0), "No Discount", "Discount Applied")</f>
        <v>Discount Applied</v>
      </c>
      <c r="AC608" s="3" t="str">
        <f>IF(AND(V608 &gt; 100, OR(H608 = "Regular Air", H608 = "Express Air"), NOT(C608 &gt; 0)), "High Profit Non-Standard Shipping", "Other")</f>
        <v>Other</v>
      </c>
      <c r="AD608">
        <f>RANK(X608,$X$2:$X$1954,0)</f>
        <v>1709</v>
      </c>
    </row>
    <row r="609" spans="1:30" ht="12.75" customHeight="1" x14ac:dyDescent="0.3">
      <c r="A609" s="3">
        <v>23104</v>
      </c>
      <c r="B609" s="3" t="s">
        <v>36</v>
      </c>
      <c r="C609" s="7">
        <v>0.06</v>
      </c>
      <c r="D609" s="4">
        <v>30.42</v>
      </c>
      <c r="E609" s="4">
        <v>8.65</v>
      </c>
      <c r="F609" s="3">
        <v>1085</v>
      </c>
      <c r="G609" s="3" t="s">
        <v>1193</v>
      </c>
      <c r="H609" s="3" t="s">
        <v>48</v>
      </c>
      <c r="I609" s="3" t="s">
        <v>39</v>
      </c>
      <c r="J609" s="3" t="s">
        <v>76</v>
      </c>
      <c r="K609" s="3" t="s">
        <v>179</v>
      </c>
      <c r="L609" s="3" t="s">
        <v>58</v>
      </c>
      <c r="M609" s="3" t="s">
        <v>1195</v>
      </c>
      <c r="N609" s="3">
        <v>0.74</v>
      </c>
      <c r="O609" s="3" t="s">
        <v>32</v>
      </c>
      <c r="P609" s="3" t="s">
        <v>52</v>
      </c>
      <c r="Q609" s="3" t="s">
        <v>70</v>
      </c>
      <c r="R609" s="3" t="s">
        <v>1194</v>
      </c>
      <c r="S609" s="3">
        <v>11729</v>
      </c>
      <c r="T609" s="2">
        <v>42137</v>
      </c>
      <c r="U609" s="2">
        <v>42139</v>
      </c>
      <c r="V609" s="4">
        <v>-159.25</v>
      </c>
      <c r="W609" s="3">
        <v>10</v>
      </c>
      <c r="X609" s="4">
        <v>309.05</v>
      </c>
      <c r="Y609" s="3">
        <v>86124</v>
      </c>
      <c r="Z609" s="3" t="str">
        <f>IF(V609&gt;E2565, "High","Low")</f>
        <v>Low</v>
      </c>
      <c r="AA609" s="3" t="str">
        <f>IF(OR(C609 &gt; 0.2, N609 &lt; 0.25), "High Risk", "Low Risk")</f>
        <v>Low Risk</v>
      </c>
      <c r="AB609" s="3" t="str">
        <f>IF(NOT(C609 &gt; 0), "No Discount", "Discount Applied")</f>
        <v>Discount Applied</v>
      </c>
      <c r="AC609" s="3" t="str">
        <f>IF(AND(V609 &gt; 100, OR(H609 = "Regular Air", H609 = "Express Air"), NOT(C609 &gt; 0)), "High Profit Non-Standard Shipping", "Other")</f>
        <v>Other</v>
      </c>
      <c r="AD609">
        <f>RANK(X609,$X$2:$X$1954,0)</f>
        <v>811</v>
      </c>
    </row>
    <row r="610" spans="1:30" ht="12.75" customHeight="1" x14ac:dyDescent="0.3">
      <c r="A610" s="3">
        <v>23105</v>
      </c>
      <c r="B610" s="3" t="s">
        <v>36</v>
      </c>
      <c r="C610" s="7">
        <v>0.02</v>
      </c>
      <c r="D610" s="4">
        <v>37.94</v>
      </c>
      <c r="E610" s="4">
        <v>5.08</v>
      </c>
      <c r="F610" s="3">
        <v>1085</v>
      </c>
      <c r="G610" s="3" t="s">
        <v>1193</v>
      </c>
      <c r="H610" s="3" t="s">
        <v>48</v>
      </c>
      <c r="I610" s="3" t="s">
        <v>39</v>
      </c>
      <c r="J610" s="3" t="s">
        <v>28</v>
      </c>
      <c r="K610" s="3" t="s">
        <v>92</v>
      </c>
      <c r="L610" s="3" t="s">
        <v>30</v>
      </c>
      <c r="M610" s="3" t="s">
        <v>891</v>
      </c>
      <c r="N610" s="3">
        <v>0.38</v>
      </c>
      <c r="O610" s="3" t="s">
        <v>32</v>
      </c>
      <c r="P610" s="3" t="s">
        <v>52</v>
      </c>
      <c r="Q610" s="3" t="s">
        <v>70</v>
      </c>
      <c r="R610" s="3" t="s">
        <v>1194</v>
      </c>
      <c r="S610" s="3">
        <v>11729</v>
      </c>
      <c r="T610" s="2">
        <v>42137</v>
      </c>
      <c r="U610" s="2">
        <v>42138</v>
      </c>
      <c r="V610" s="4">
        <v>206.517</v>
      </c>
      <c r="W610" s="3">
        <v>8</v>
      </c>
      <c r="X610" s="4">
        <v>299.3</v>
      </c>
      <c r="Y610" s="3">
        <v>86124</v>
      </c>
      <c r="Z610" s="3" t="str">
        <f>IF(V610&gt;E2566, "High","Low")</f>
        <v>High</v>
      </c>
      <c r="AA610" s="3" t="str">
        <f>IF(OR(C610 &gt; 0.2, N610 &lt; 0.25), "High Risk", "Low Risk")</f>
        <v>Low Risk</v>
      </c>
      <c r="AB610" s="3" t="str">
        <f>IF(NOT(C610 &gt; 0), "No Discount", "Discount Applied")</f>
        <v>Discount Applied</v>
      </c>
      <c r="AC610" s="3" t="str">
        <f>IF(AND(V610 &gt; 100, OR(H610 = "Regular Air", H610 = "Express Air"), NOT(C610 &gt; 0)), "High Profit Non-Standard Shipping", "Other")</f>
        <v>Other</v>
      </c>
      <c r="AD610">
        <f>RANK(X610,$X$2:$X$1954,0)</f>
        <v>820</v>
      </c>
    </row>
    <row r="611" spans="1:30" ht="12.75" customHeight="1" x14ac:dyDescent="0.3">
      <c r="A611" s="3">
        <v>25280</v>
      </c>
      <c r="B611" s="3" t="s">
        <v>24</v>
      </c>
      <c r="C611" s="7">
        <v>0.04</v>
      </c>
      <c r="D611" s="4">
        <v>14.27</v>
      </c>
      <c r="E611" s="4">
        <v>7.27</v>
      </c>
      <c r="F611" s="3">
        <v>1086</v>
      </c>
      <c r="G611" s="3" t="s">
        <v>1196</v>
      </c>
      <c r="H611" s="3" t="s">
        <v>48</v>
      </c>
      <c r="I611" s="3" t="s">
        <v>39</v>
      </c>
      <c r="J611" s="3" t="s">
        <v>28</v>
      </c>
      <c r="K611" s="3" t="s">
        <v>108</v>
      </c>
      <c r="L611" s="3" t="s">
        <v>58</v>
      </c>
      <c r="M611" s="3" t="s">
        <v>1197</v>
      </c>
      <c r="N611" s="3">
        <v>0.38</v>
      </c>
      <c r="O611" s="3" t="s">
        <v>32</v>
      </c>
      <c r="P611" s="3" t="s">
        <v>52</v>
      </c>
      <c r="Q611" s="3" t="s">
        <v>70</v>
      </c>
      <c r="R611" s="3" t="s">
        <v>1198</v>
      </c>
      <c r="S611" s="3">
        <v>11746</v>
      </c>
      <c r="T611" s="2">
        <v>42118</v>
      </c>
      <c r="U611" s="2">
        <v>42119</v>
      </c>
      <c r="V611" s="4">
        <v>2.125</v>
      </c>
      <c r="W611" s="3">
        <v>3</v>
      </c>
      <c r="X611" s="4">
        <v>45.24</v>
      </c>
      <c r="Y611" s="3">
        <v>86123</v>
      </c>
      <c r="Z611" s="3" t="str">
        <f>IF(V611&gt;E2567, "High","Low")</f>
        <v>High</v>
      </c>
      <c r="AA611" s="3" t="str">
        <f>IF(OR(C611 &gt; 0.2, N611 &lt; 0.25), "High Risk", "Low Risk")</f>
        <v>Low Risk</v>
      </c>
      <c r="AB611" s="3" t="str">
        <f>IF(NOT(C611 &gt; 0), "No Discount", "Discount Applied")</f>
        <v>Discount Applied</v>
      </c>
      <c r="AC611" s="3" t="str">
        <f>IF(AND(V611 &gt; 100, OR(H611 = "Regular Air", H611 = "Express Air"), NOT(C611 &gt; 0)), "High Profit Non-Standard Shipping", "Other")</f>
        <v>Other</v>
      </c>
      <c r="AD611">
        <f>RANK(X611,$X$2:$X$1954,0)</f>
        <v>1569</v>
      </c>
    </row>
    <row r="612" spans="1:30" ht="12.75" customHeight="1" x14ac:dyDescent="0.3">
      <c r="A612" s="3">
        <v>22537</v>
      </c>
      <c r="B612" s="3" t="s">
        <v>55</v>
      </c>
      <c r="C612" s="7">
        <v>0.02</v>
      </c>
      <c r="D612" s="4">
        <v>15.14</v>
      </c>
      <c r="E612" s="4">
        <v>4.53</v>
      </c>
      <c r="F612" s="3">
        <v>1101</v>
      </c>
      <c r="G612" s="3" t="s">
        <v>1199</v>
      </c>
      <c r="H612" s="3" t="s">
        <v>48</v>
      </c>
      <c r="I612" s="3" t="s">
        <v>39</v>
      </c>
      <c r="J612" s="3" t="s">
        <v>28</v>
      </c>
      <c r="K612" s="3" t="s">
        <v>140</v>
      </c>
      <c r="L612" s="3" t="s">
        <v>58</v>
      </c>
      <c r="M612" s="3" t="s">
        <v>1200</v>
      </c>
      <c r="N612" s="3">
        <v>0.81</v>
      </c>
      <c r="O612" s="3" t="s">
        <v>32</v>
      </c>
      <c r="P612" s="3" t="s">
        <v>33</v>
      </c>
      <c r="Q612" s="3" t="s">
        <v>44</v>
      </c>
      <c r="R612" s="3" t="s">
        <v>1091</v>
      </c>
      <c r="S612" s="3">
        <v>93030</v>
      </c>
      <c r="T612" s="2">
        <v>42129</v>
      </c>
      <c r="U612" s="2">
        <v>42130</v>
      </c>
      <c r="V612" s="4">
        <v>5.8840000000000074</v>
      </c>
      <c r="W612" s="3">
        <v>3</v>
      </c>
      <c r="X612" s="4">
        <v>51.02</v>
      </c>
      <c r="Y612" s="3">
        <v>91488</v>
      </c>
      <c r="Z612" s="3" t="str">
        <f>IF(V612&gt;E2568, "High","Low")</f>
        <v>High</v>
      </c>
      <c r="AA612" s="3" t="str">
        <f>IF(OR(C612 &gt; 0.2, N612 &lt; 0.25), "High Risk", "Low Risk")</f>
        <v>Low Risk</v>
      </c>
      <c r="AB612" s="3" t="str">
        <f>IF(NOT(C612 &gt; 0), "No Discount", "Discount Applied")</f>
        <v>Discount Applied</v>
      </c>
      <c r="AC612" s="3" t="str">
        <f>IF(AND(V612 &gt; 100, OR(H612 = "Regular Air", H612 = "Express Air"), NOT(C612 &gt; 0)), "High Profit Non-Standard Shipping", "Other")</f>
        <v>Other</v>
      </c>
      <c r="AD612">
        <f>RANK(X612,$X$2:$X$1954,0)</f>
        <v>1530</v>
      </c>
    </row>
    <row r="613" spans="1:30" ht="12.75" customHeight="1" x14ac:dyDescent="0.3">
      <c r="A613" s="3">
        <v>21847</v>
      </c>
      <c r="B613" s="3" t="s">
        <v>36</v>
      </c>
      <c r="C613" s="7">
        <v>0.05</v>
      </c>
      <c r="D613" s="4">
        <v>328.14</v>
      </c>
      <c r="E613" s="4">
        <v>91.05</v>
      </c>
      <c r="F613" s="3">
        <v>1103</v>
      </c>
      <c r="G613" s="3" t="s">
        <v>1201</v>
      </c>
      <c r="H613" s="3" t="s">
        <v>38</v>
      </c>
      <c r="I613" s="3" t="s">
        <v>39</v>
      </c>
      <c r="J613" s="3" t="s">
        <v>28</v>
      </c>
      <c r="K613" s="3" t="s">
        <v>256</v>
      </c>
      <c r="L613" s="3" t="s">
        <v>42</v>
      </c>
      <c r="M613" s="3" t="s">
        <v>467</v>
      </c>
      <c r="N613" s="3">
        <v>0.56999999999999995</v>
      </c>
      <c r="O613" s="3" t="s">
        <v>32</v>
      </c>
      <c r="P613" s="3" t="s">
        <v>60</v>
      </c>
      <c r="Q613" s="3" t="s">
        <v>495</v>
      </c>
      <c r="R613" s="3" t="s">
        <v>1202</v>
      </c>
      <c r="S613" s="3">
        <v>68046</v>
      </c>
      <c r="T613" s="2">
        <v>42104</v>
      </c>
      <c r="U613" s="2">
        <v>42105</v>
      </c>
      <c r="V613" s="4">
        <v>772.04</v>
      </c>
      <c r="W613" s="3">
        <v>7</v>
      </c>
      <c r="X613" s="4">
        <v>2291.39</v>
      </c>
      <c r="Y613" s="3">
        <v>90977</v>
      </c>
      <c r="Z613" s="3" t="str">
        <f>IF(V613&gt;E2569, "High","Low")</f>
        <v>High</v>
      </c>
      <c r="AA613" s="3" t="str">
        <f>IF(OR(C613 &gt; 0.2, N613 &lt; 0.25), "High Risk", "Low Risk")</f>
        <v>Low Risk</v>
      </c>
      <c r="AB613" s="3" t="str">
        <f>IF(NOT(C613 &gt; 0), "No Discount", "Discount Applied")</f>
        <v>Discount Applied</v>
      </c>
      <c r="AC613" s="3" t="str">
        <f>IF(AND(V613 &gt; 100, OR(H613 = "Regular Air", H613 = "Express Air"), NOT(C613 &gt; 0)), "High Profit Non-Standard Shipping", "Other")</f>
        <v>Other</v>
      </c>
      <c r="AD613">
        <f>RANK(X613,$X$2:$X$1954,0)</f>
        <v>215</v>
      </c>
    </row>
    <row r="614" spans="1:30" ht="12.75" customHeight="1" x14ac:dyDescent="0.3">
      <c r="A614" s="3">
        <v>3847</v>
      </c>
      <c r="B614" s="3" t="s">
        <v>36</v>
      </c>
      <c r="C614" s="7">
        <v>0.05</v>
      </c>
      <c r="D614" s="4">
        <v>328.14</v>
      </c>
      <c r="E614" s="4">
        <v>91.05</v>
      </c>
      <c r="F614" s="3">
        <v>1104</v>
      </c>
      <c r="G614" s="3" t="s">
        <v>1203</v>
      </c>
      <c r="H614" s="3" t="s">
        <v>38</v>
      </c>
      <c r="I614" s="3" t="s">
        <v>39</v>
      </c>
      <c r="J614" s="3" t="s">
        <v>28</v>
      </c>
      <c r="K614" s="3" t="s">
        <v>256</v>
      </c>
      <c r="L614" s="3" t="s">
        <v>42</v>
      </c>
      <c r="M614" s="3" t="s">
        <v>467</v>
      </c>
      <c r="N614" s="3">
        <v>0.56999999999999995</v>
      </c>
      <c r="O614" s="3" t="s">
        <v>32</v>
      </c>
      <c r="P614" s="3" t="s">
        <v>52</v>
      </c>
      <c r="Q614" s="3" t="s">
        <v>70</v>
      </c>
      <c r="R614" s="3" t="s">
        <v>89</v>
      </c>
      <c r="S614" s="3">
        <v>10282</v>
      </c>
      <c r="T614" s="2">
        <v>42104</v>
      </c>
      <c r="U614" s="2">
        <v>42105</v>
      </c>
      <c r="V614" s="4">
        <v>772.04</v>
      </c>
      <c r="W614" s="3">
        <v>29</v>
      </c>
      <c r="X614" s="4">
        <v>9492.92</v>
      </c>
      <c r="Y614" s="3">
        <v>27456</v>
      </c>
      <c r="Z614" s="3" t="str">
        <f>IF(V614&gt;E2570, "High","Low")</f>
        <v>High</v>
      </c>
      <c r="AA614" s="3" t="str">
        <f>IF(OR(C614 &gt; 0.2, N614 &lt; 0.25), "High Risk", "Low Risk")</f>
        <v>Low Risk</v>
      </c>
      <c r="AB614" s="3" t="str">
        <f>IF(NOT(C614 &gt; 0), "No Discount", "Discount Applied")</f>
        <v>Discount Applied</v>
      </c>
      <c r="AC614" s="3" t="str">
        <f>IF(AND(V614 &gt; 100, OR(H614 = "Regular Air", H614 = "Express Air"), NOT(C614 &gt; 0)), "High Profit Non-Standard Shipping", "Other")</f>
        <v>Other</v>
      </c>
      <c r="AD614">
        <f>RANK(X614,$X$2:$X$1954,0)</f>
        <v>27</v>
      </c>
    </row>
    <row r="615" spans="1:30" ht="12.75" customHeight="1" x14ac:dyDescent="0.3">
      <c r="A615" s="3">
        <v>2808</v>
      </c>
      <c r="B615" s="3" t="s">
        <v>55</v>
      </c>
      <c r="C615" s="7">
        <v>0.04</v>
      </c>
      <c r="D615" s="4">
        <v>6.35</v>
      </c>
      <c r="E615" s="4">
        <v>1.02</v>
      </c>
      <c r="F615" s="3">
        <v>1106</v>
      </c>
      <c r="G615" s="3" t="s">
        <v>1204</v>
      </c>
      <c r="H615" s="3" t="s">
        <v>48</v>
      </c>
      <c r="I615" s="3" t="s">
        <v>39</v>
      </c>
      <c r="J615" s="3" t="s">
        <v>28</v>
      </c>
      <c r="K615" s="3" t="s">
        <v>92</v>
      </c>
      <c r="L615" s="3" t="s">
        <v>30</v>
      </c>
      <c r="M615" s="3" t="s">
        <v>886</v>
      </c>
      <c r="N615" s="3">
        <v>0.39</v>
      </c>
      <c r="O615" s="3" t="s">
        <v>32</v>
      </c>
      <c r="P615" s="3" t="s">
        <v>60</v>
      </c>
      <c r="Q615" s="3" t="s">
        <v>129</v>
      </c>
      <c r="R615" s="3" t="s">
        <v>786</v>
      </c>
      <c r="S615" s="3">
        <v>75220</v>
      </c>
      <c r="T615" s="2">
        <v>42144</v>
      </c>
      <c r="U615" s="2">
        <v>42147</v>
      </c>
      <c r="V615" s="4">
        <v>81.91</v>
      </c>
      <c r="W615" s="3">
        <v>52</v>
      </c>
      <c r="X615" s="4">
        <v>318.47000000000003</v>
      </c>
      <c r="Y615" s="3">
        <v>20261</v>
      </c>
      <c r="Z615" s="3" t="str">
        <f>IF(V615&gt;E2571, "High","Low")</f>
        <v>High</v>
      </c>
      <c r="AA615" s="3" t="str">
        <f>IF(OR(C615 &gt; 0.2, N615 &lt; 0.25), "High Risk", "Low Risk")</f>
        <v>Low Risk</v>
      </c>
      <c r="AB615" s="3" t="str">
        <f>IF(NOT(C615 &gt; 0), "No Discount", "Discount Applied")</f>
        <v>Discount Applied</v>
      </c>
      <c r="AC615" s="3" t="str">
        <f>IF(AND(V615 &gt; 100, OR(H615 = "Regular Air", H615 = "Express Air"), NOT(C615 &gt; 0)), "High Profit Non-Standard Shipping", "Other")</f>
        <v>Other</v>
      </c>
      <c r="AD615">
        <f>RANK(X615,$X$2:$X$1954,0)</f>
        <v>802</v>
      </c>
    </row>
    <row r="616" spans="1:30" ht="12.75" customHeight="1" x14ac:dyDescent="0.3">
      <c r="A616" s="3">
        <v>106</v>
      </c>
      <c r="B616" s="3" t="s">
        <v>24</v>
      </c>
      <c r="C616" s="7">
        <v>0.01</v>
      </c>
      <c r="D616" s="4">
        <v>9.31</v>
      </c>
      <c r="E616" s="4">
        <v>3.98</v>
      </c>
      <c r="F616" s="3">
        <v>1106</v>
      </c>
      <c r="G616" s="3" t="s">
        <v>1204</v>
      </c>
      <c r="H616" s="3" t="s">
        <v>48</v>
      </c>
      <c r="I616" s="3" t="s">
        <v>39</v>
      </c>
      <c r="J616" s="3" t="s">
        <v>28</v>
      </c>
      <c r="K616" s="3" t="s">
        <v>173</v>
      </c>
      <c r="L616" s="3" t="s">
        <v>50</v>
      </c>
      <c r="M616" s="3" t="s">
        <v>1205</v>
      </c>
      <c r="N616" s="3">
        <v>0.56000000000000005</v>
      </c>
      <c r="O616" s="3" t="s">
        <v>32</v>
      </c>
      <c r="P616" s="3" t="s">
        <v>60</v>
      </c>
      <c r="Q616" s="3" t="s">
        <v>129</v>
      </c>
      <c r="R616" s="3" t="s">
        <v>786</v>
      </c>
      <c r="S616" s="3">
        <v>75220</v>
      </c>
      <c r="T616" s="2">
        <v>42145</v>
      </c>
      <c r="U616" s="2">
        <v>42146</v>
      </c>
      <c r="V616" s="4">
        <v>-10.9</v>
      </c>
      <c r="W616" s="3">
        <v>61</v>
      </c>
      <c r="X616" s="4">
        <v>586.96</v>
      </c>
      <c r="Y616" s="3">
        <v>646</v>
      </c>
      <c r="Z616" s="3" t="str">
        <f>IF(V616&gt;E2572, "High","Low")</f>
        <v>Low</v>
      </c>
      <c r="AA616" s="3" t="str">
        <f>IF(OR(C616 &gt; 0.2, N616 &lt; 0.25), "High Risk", "Low Risk")</f>
        <v>Low Risk</v>
      </c>
      <c r="AB616" s="3" t="str">
        <f>IF(NOT(C616 &gt; 0), "No Discount", "Discount Applied")</f>
        <v>Discount Applied</v>
      </c>
      <c r="AC616" s="3" t="str">
        <f>IF(AND(V616 &gt; 100, OR(H616 = "Regular Air", H616 = "Express Air"), NOT(C616 &gt; 0)), "High Profit Non-Standard Shipping", "Other")</f>
        <v>Other</v>
      </c>
      <c r="AD616">
        <f>RANK(X616,$X$2:$X$1954,0)</f>
        <v>593</v>
      </c>
    </row>
    <row r="617" spans="1:30" ht="12.75" customHeight="1" x14ac:dyDescent="0.3">
      <c r="A617" s="3">
        <v>6443</v>
      </c>
      <c r="B617" s="3" t="s">
        <v>36</v>
      </c>
      <c r="C617" s="7">
        <v>0.08</v>
      </c>
      <c r="D617" s="4">
        <v>140.81</v>
      </c>
      <c r="E617" s="4">
        <v>24.49</v>
      </c>
      <c r="F617" s="3">
        <v>1106</v>
      </c>
      <c r="G617" s="3" t="s">
        <v>1204</v>
      </c>
      <c r="H617" s="3" t="s">
        <v>48</v>
      </c>
      <c r="I617" s="3" t="s">
        <v>39</v>
      </c>
      <c r="J617" s="3" t="s">
        <v>40</v>
      </c>
      <c r="K617" s="3" t="s">
        <v>41</v>
      </c>
      <c r="L617" s="3" t="s">
        <v>235</v>
      </c>
      <c r="M617" s="3" t="s">
        <v>1206</v>
      </c>
      <c r="N617" s="3">
        <v>0.56999999999999995</v>
      </c>
      <c r="O617" s="3" t="s">
        <v>32</v>
      </c>
      <c r="P617" s="3" t="s">
        <v>60</v>
      </c>
      <c r="Q617" s="3" t="s">
        <v>129</v>
      </c>
      <c r="R617" s="3" t="s">
        <v>786</v>
      </c>
      <c r="S617" s="3">
        <v>75220</v>
      </c>
      <c r="T617" s="2">
        <v>42161</v>
      </c>
      <c r="U617" s="2">
        <v>42163</v>
      </c>
      <c r="V617" s="4">
        <v>1232.79</v>
      </c>
      <c r="W617" s="3">
        <v>81</v>
      </c>
      <c r="X617" s="4">
        <v>11272.77</v>
      </c>
      <c r="Y617" s="3">
        <v>45824</v>
      </c>
      <c r="Z617" s="3" t="str">
        <f>IF(V617&gt;E2573, "High","Low")</f>
        <v>High</v>
      </c>
      <c r="AA617" s="3" t="str">
        <f>IF(OR(C617 &gt; 0.2, N617 &lt; 0.25), "High Risk", "Low Risk")</f>
        <v>Low Risk</v>
      </c>
      <c r="AB617" s="3" t="str">
        <f>IF(NOT(C617 &gt; 0), "No Discount", "Discount Applied")</f>
        <v>Discount Applied</v>
      </c>
      <c r="AC617" s="3" t="str">
        <f>IF(AND(V617 &gt; 100, OR(H617 = "Regular Air", H617 = "Express Air"), NOT(C617 &gt; 0)), "High Profit Non-Standard Shipping", "Other")</f>
        <v>Other</v>
      </c>
      <c r="AD617">
        <f>RANK(X617,$X$2:$X$1954,0)</f>
        <v>13</v>
      </c>
    </row>
    <row r="618" spans="1:30" ht="12.75" customHeight="1" x14ac:dyDescent="0.3">
      <c r="A618" s="3">
        <v>18106</v>
      </c>
      <c r="B618" s="3" t="s">
        <v>24</v>
      </c>
      <c r="C618" s="7">
        <v>0.01</v>
      </c>
      <c r="D618" s="4">
        <v>9.31</v>
      </c>
      <c r="E618" s="4">
        <v>3.98</v>
      </c>
      <c r="F618" s="3">
        <v>1107</v>
      </c>
      <c r="G618" s="3" t="s">
        <v>1207</v>
      </c>
      <c r="H618" s="3" t="s">
        <v>48</v>
      </c>
      <c r="I618" s="3" t="s">
        <v>39</v>
      </c>
      <c r="J618" s="3" t="s">
        <v>28</v>
      </c>
      <c r="K618" s="3" t="s">
        <v>173</v>
      </c>
      <c r="L618" s="3" t="s">
        <v>50</v>
      </c>
      <c r="M618" s="3" t="s">
        <v>1205</v>
      </c>
      <c r="N618" s="3">
        <v>0.56000000000000005</v>
      </c>
      <c r="O618" s="3" t="s">
        <v>32</v>
      </c>
      <c r="P618" s="3" t="s">
        <v>60</v>
      </c>
      <c r="Q618" s="3" t="s">
        <v>129</v>
      </c>
      <c r="R618" s="3" t="s">
        <v>1208</v>
      </c>
      <c r="S618" s="3">
        <v>77566</v>
      </c>
      <c r="T618" s="2">
        <v>42145</v>
      </c>
      <c r="U618" s="2">
        <v>42146</v>
      </c>
      <c r="V618" s="4">
        <v>2.1800000000000015</v>
      </c>
      <c r="W618" s="3">
        <v>15</v>
      </c>
      <c r="X618" s="4">
        <v>144.33000000000001</v>
      </c>
      <c r="Y618" s="3">
        <v>86411</v>
      </c>
      <c r="Z618" s="3" t="str">
        <f>IF(V618&gt;E2574, "High","Low")</f>
        <v>High</v>
      </c>
      <c r="AA618" s="3" t="str">
        <f>IF(OR(C618 &gt; 0.2, N618 &lt; 0.25), "High Risk", "Low Risk")</f>
        <v>Low Risk</v>
      </c>
      <c r="AB618" s="3" t="str">
        <f>IF(NOT(C618 &gt; 0), "No Discount", "Discount Applied")</f>
        <v>Discount Applied</v>
      </c>
      <c r="AC618" s="3" t="str">
        <f>IF(AND(V618 &gt; 100, OR(H618 = "Regular Air", H618 = "Express Air"), NOT(C618 &gt; 0)), "High Profit Non-Standard Shipping", "Other")</f>
        <v>Other</v>
      </c>
      <c r="AD618">
        <f>RANK(X618,$X$2:$X$1954,0)</f>
        <v>1098</v>
      </c>
    </row>
    <row r="619" spans="1:30" ht="12.75" customHeight="1" x14ac:dyDescent="0.3">
      <c r="A619" s="3">
        <v>20807</v>
      </c>
      <c r="B619" s="3" t="s">
        <v>55</v>
      </c>
      <c r="C619" s="7">
        <v>0.09</v>
      </c>
      <c r="D619" s="4">
        <v>31.74</v>
      </c>
      <c r="E619" s="4">
        <v>12.62</v>
      </c>
      <c r="F619" s="3">
        <v>1108</v>
      </c>
      <c r="G619" s="3" t="s">
        <v>1209</v>
      </c>
      <c r="H619" s="3" t="s">
        <v>26</v>
      </c>
      <c r="I619" s="3" t="s">
        <v>39</v>
      </c>
      <c r="J619" s="3" t="s">
        <v>28</v>
      </c>
      <c r="K619" s="3" t="s">
        <v>108</v>
      </c>
      <c r="L619" s="3" t="s">
        <v>58</v>
      </c>
      <c r="M619" s="3" t="s">
        <v>1057</v>
      </c>
      <c r="N619" s="3">
        <v>0.37</v>
      </c>
      <c r="O619" s="3" t="s">
        <v>32</v>
      </c>
      <c r="P619" s="3" t="s">
        <v>60</v>
      </c>
      <c r="Q619" s="3" t="s">
        <v>129</v>
      </c>
      <c r="R619" s="3" t="s">
        <v>1210</v>
      </c>
      <c r="S619" s="3">
        <v>75146</v>
      </c>
      <c r="T619" s="2">
        <v>42144</v>
      </c>
      <c r="U619" s="2">
        <v>42144</v>
      </c>
      <c r="V619" s="4">
        <v>67.107500000000002</v>
      </c>
      <c r="W619" s="3">
        <v>9</v>
      </c>
      <c r="X619" s="4">
        <v>270.55</v>
      </c>
      <c r="Y619" s="3">
        <v>86409</v>
      </c>
      <c r="Z619" s="3" t="str">
        <f>IF(V619&gt;E2575, "High","Low")</f>
        <v>High</v>
      </c>
      <c r="AA619" s="3" t="str">
        <f>IF(OR(C619 &gt; 0.2, N619 &lt; 0.25), "High Risk", "Low Risk")</f>
        <v>Low Risk</v>
      </c>
      <c r="AB619" s="3" t="str">
        <f>IF(NOT(C619 &gt; 0), "No Discount", "Discount Applied")</f>
        <v>Discount Applied</v>
      </c>
      <c r="AC619" s="3" t="str">
        <f>IF(AND(V619 &gt; 100, OR(H619 = "Regular Air", H619 = "Express Air"), NOT(C619 &gt; 0)), "High Profit Non-Standard Shipping", "Other")</f>
        <v>Other</v>
      </c>
      <c r="AD619">
        <f>RANK(X619,$X$2:$X$1954,0)</f>
        <v>863</v>
      </c>
    </row>
    <row r="620" spans="1:30" ht="12.75" customHeight="1" x14ac:dyDescent="0.3">
      <c r="A620" s="3">
        <v>20808</v>
      </c>
      <c r="B620" s="3" t="s">
        <v>55</v>
      </c>
      <c r="C620" s="7">
        <v>0.04</v>
      </c>
      <c r="D620" s="4">
        <v>6.35</v>
      </c>
      <c r="E620" s="4">
        <v>1.02</v>
      </c>
      <c r="F620" s="3">
        <v>1108</v>
      </c>
      <c r="G620" s="3" t="s">
        <v>1209</v>
      </c>
      <c r="H620" s="3" t="s">
        <v>48</v>
      </c>
      <c r="I620" s="3" t="s">
        <v>39</v>
      </c>
      <c r="J620" s="3" t="s">
        <v>28</v>
      </c>
      <c r="K620" s="3" t="s">
        <v>92</v>
      </c>
      <c r="L620" s="3" t="s">
        <v>30</v>
      </c>
      <c r="M620" s="3" t="s">
        <v>886</v>
      </c>
      <c r="N620" s="3">
        <v>0.39</v>
      </c>
      <c r="O620" s="3" t="s">
        <v>32</v>
      </c>
      <c r="P620" s="3" t="s">
        <v>60</v>
      </c>
      <c r="Q620" s="3" t="s">
        <v>129</v>
      </c>
      <c r="R620" s="3" t="s">
        <v>1210</v>
      </c>
      <c r="S620" s="3">
        <v>75146</v>
      </c>
      <c r="T620" s="2">
        <v>42144</v>
      </c>
      <c r="U620" s="2">
        <v>42147</v>
      </c>
      <c r="V620" s="4">
        <v>54.937799999999996</v>
      </c>
      <c r="W620" s="3">
        <v>13</v>
      </c>
      <c r="X620" s="4">
        <v>79.62</v>
      </c>
      <c r="Y620" s="3">
        <v>86409</v>
      </c>
      <c r="Z620" s="3" t="str">
        <f>IF(V620&gt;E2576, "High","Low")</f>
        <v>High</v>
      </c>
      <c r="AA620" s="3" t="str">
        <f>IF(OR(C620 &gt; 0.2, N620 &lt; 0.25), "High Risk", "Low Risk")</f>
        <v>Low Risk</v>
      </c>
      <c r="AB620" s="3" t="str">
        <f>IF(NOT(C620 &gt; 0), "No Discount", "Discount Applied")</f>
        <v>Discount Applied</v>
      </c>
      <c r="AC620" s="3" t="str">
        <f>IF(AND(V620 &gt; 100, OR(H620 = "Regular Air", H620 = "Express Air"), NOT(C620 &gt; 0)), "High Profit Non-Standard Shipping", "Other")</f>
        <v>Other</v>
      </c>
      <c r="AD620">
        <f>RANK(X620,$X$2:$X$1954,0)</f>
        <v>1339</v>
      </c>
    </row>
    <row r="621" spans="1:30" ht="12.75" customHeight="1" x14ac:dyDescent="0.3">
      <c r="A621" s="3">
        <v>20809</v>
      </c>
      <c r="B621" s="3" t="s">
        <v>55</v>
      </c>
      <c r="C621" s="7">
        <v>0.02</v>
      </c>
      <c r="D621" s="4">
        <v>65.989999999999995</v>
      </c>
      <c r="E621" s="4">
        <v>8.99</v>
      </c>
      <c r="F621" s="3">
        <v>1108</v>
      </c>
      <c r="G621" s="3" t="s">
        <v>1209</v>
      </c>
      <c r="H621" s="3" t="s">
        <v>26</v>
      </c>
      <c r="I621" s="3" t="s">
        <v>39</v>
      </c>
      <c r="J621" s="3" t="s">
        <v>76</v>
      </c>
      <c r="K621" s="3" t="s">
        <v>77</v>
      </c>
      <c r="L621" s="3" t="s">
        <v>58</v>
      </c>
      <c r="M621" s="3" t="s">
        <v>614</v>
      </c>
      <c r="N621" s="3">
        <v>0.56000000000000005</v>
      </c>
      <c r="O621" s="3" t="s">
        <v>32</v>
      </c>
      <c r="P621" s="3" t="s">
        <v>60</v>
      </c>
      <c r="Q621" s="3" t="s">
        <v>129</v>
      </c>
      <c r="R621" s="3" t="s">
        <v>1210</v>
      </c>
      <c r="S621" s="3">
        <v>75146</v>
      </c>
      <c r="T621" s="2">
        <v>42144</v>
      </c>
      <c r="U621" s="2">
        <v>42145</v>
      </c>
      <c r="V621" s="4">
        <v>168.23699999999999</v>
      </c>
      <c r="W621" s="3">
        <v>8</v>
      </c>
      <c r="X621" s="4">
        <v>479.79</v>
      </c>
      <c r="Y621" s="3">
        <v>86409</v>
      </c>
      <c r="Z621" s="3" t="str">
        <f>IF(V621&gt;E2577, "High","Low")</f>
        <v>High</v>
      </c>
      <c r="AA621" s="3" t="str">
        <f>IF(OR(C621 &gt; 0.2, N621 &lt; 0.25), "High Risk", "Low Risk")</f>
        <v>Low Risk</v>
      </c>
      <c r="AB621" s="3" t="str">
        <f>IF(NOT(C621 &gt; 0), "No Discount", "Discount Applied")</f>
        <v>Discount Applied</v>
      </c>
      <c r="AC621" s="3" t="str">
        <f>IF(AND(V621 &gt; 100, OR(H621 = "Regular Air", H621 = "Express Air"), NOT(C621 &gt; 0)), "High Profit Non-Standard Shipping", "Other")</f>
        <v>Other</v>
      </c>
      <c r="AD621">
        <f>RANK(X621,$X$2:$X$1954,0)</f>
        <v>653</v>
      </c>
    </row>
    <row r="622" spans="1:30" ht="12.75" customHeight="1" x14ac:dyDescent="0.3">
      <c r="A622" s="3">
        <v>22480</v>
      </c>
      <c r="B622" s="3" t="s">
        <v>55</v>
      </c>
      <c r="C622" s="7">
        <v>0.08</v>
      </c>
      <c r="D622" s="4">
        <v>8.3699999999999992</v>
      </c>
      <c r="E622" s="4">
        <v>10.16</v>
      </c>
      <c r="F622" s="3">
        <v>1109</v>
      </c>
      <c r="G622" s="3" t="s">
        <v>1211</v>
      </c>
      <c r="H622" s="3" t="s">
        <v>48</v>
      </c>
      <c r="I622" s="3" t="s">
        <v>39</v>
      </c>
      <c r="J622" s="3" t="s">
        <v>40</v>
      </c>
      <c r="K622" s="3" t="s">
        <v>49</v>
      </c>
      <c r="L622" s="3" t="s">
        <v>235</v>
      </c>
      <c r="M622" s="3" t="s">
        <v>1212</v>
      </c>
      <c r="N622" s="3">
        <v>0.59</v>
      </c>
      <c r="O622" s="3" t="s">
        <v>32</v>
      </c>
      <c r="P622" s="3" t="s">
        <v>60</v>
      </c>
      <c r="Q622" s="3" t="s">
        <v>129</v>
      </c>
      <c r="R622" s="3" t="s">
        <v>1213</v>
      </c>
      <c r="S622" s="3">
        <v>78041</v>
      </c>
      <c r="T622" s="2">
        <v>42184</v>
      </c>
      <c r="U622" s="2">
        <v>42184</v>
      </c>
      <c r="V622" s="4">
        <v>-169.232</v>
      </c>
      <c r="W622" s="3">
        <v>13</v>
      </c>
      <c r="X622" s="4">
        <v>108.99</v>
      </c>
      <c r="Y622" s="3">
        <v>86410</v>
      </c>
      <c r="Z622" s="3" t="str">
        <f>IF(V622&gt;E2578, "High","Low")</f>
        <v>Low</v>
      </c>
      <c r="AA622" s="3" t="str">
        <f>IF(OR(C622 &gt; 0.2, N622 &lt; 0.25), "High Risk", "Low Risk")</f>
        <v>Low Risk</v>
      </c>
      <c r="AB622" s="3" t="str">
        <f>IF(NOT(C622 &gt; 0), "No Discount", "Discount Applied")</f>
        <v>Discount Applied</v>
      </c>
      <c r="AC622" s="3" t="str">
        <f>IF(AND(V622 &gt; 100, OR(H622 = "Regular Air", H622 = "Express Air"), NOT(C622 &gt; 0)), "High Profit Non-Standard Shipping", "Other")</f>
        <v>Other</v>
      </c>
      <c r="AD622">
        <f>RANK(X622,$X$2:$X$1954,0)</f>
        <v>1206</v>
      </c>
    </row>
    <row r="623" spans="1:30" ht="12.75" customHeight="1" x14ac:dyDescent="0.3">
      <c r="A623" s="3">
        <v>20176</v>
      </c>
      <c r="B623" s="3" t="s">
        <v>36</v>
      </c>
      <c r="C623" s="7">
        <v>0.03</v>
      </c>
      <c r="D623" s="4">
        <v>300.98</v>
      </c>
      <c r="E623" s="4">
        <v>54.92</v>
      </c>
      <c r="F623" s="3">
        <v>1112</v>
      </c>
      <c r="G623" s="3" t="s">
        <v>1214</v>
      </c>
      <c r="H623" s="3" t="s">
        <v>38</v>
      </c>
      <c r="I623" s="3" t="s">
        <v>39</v>
      </c>
      <c r="J623" s="3" t="s">
        <v>40</v>
      </c>
      <c r="K623" s="3" t="s">
        <v>190</v>
      </c>
      <c r="L623" s="3" t="s">
        <v>120</v>
      </c>
      <c r="M623" s="3" t="s">
        <v>191</v>
      </c>
      <c r="N623" s="3">
        <v>0.55000000000000004</v>
      </c>
      <c r="O623" s="3" t="s">
        <v>32</v>
      </c>
      <c r="P623" s="3" t="s">
        <v>33</v>
      </c>
      <c r="Q623" s="3" t="s">
        <v>44</v>
      </c>
      <c r="R623" s="3" t="s">
        <v>1215</v>
      </c>
      <c r="S623" s="3">
        <v>92399</v>
      </c>
      <c r="T623" s="2">
        <v>42096</v>
      </c>
      <c r="U623" s="2">
        <v>42098</v>
      </c>
      <c r="V623" s="4">
        <v>1272.5808</v>
      </c>
      <c r="W623" s="3">
        <v>12</v>
      </c>
      <c r="X623" s="4">
        <v>3527.82</v>
      </c>
      <c r="Y623" s="3">
        <v>90832</v>
      </c>
      <c r="Z623" s="3" t="str">
        <f>IF(V623&gt;E2579, "High","Low")</f>
        <v>High</v>
      </c>
      <c r="AA623" s="3" t="str">
        <f>IF(OR(C623 &gt; 0.2, N623 &lt; 0.25), "High Risk", "Low Risk")</f>
        <v>Low Risk</v>
      </c>
      <c r="AB623" s="3" t="str">
        <f>IF(NOT(C623 &gt; 0), "No Discount", "Discount Applied")</f>
        <v>Discount Applied</v>
      </c>
      <c r="AC623" s="3" t="str">
        <f>IF(AND(V623 &gt; 100, OR(H623 = "Regular Air", H623 = "Express Air"), NOT(C623 &gt; 0)), "High Profit Non-Standard Shipping", "Other")</f>
        <v>Other</v>
      </c>
      <c r="AD623">
        <f>RANK(X623,$X$2:$X$1954,0)</f>
        <v>141</v>
      </c>
    </row>
    <row r="624" spans="1:30" ht="12.75" customHeight="1" x14ac:dyDescent="0.3">
      <c r="A624" s="3">
        <v>20177</v>
      </c>
      <c r="B624" s="3" t="s">
        <v>36</v>
      </c>
      <c r="C624" s="7">
        <v>0.02</v>
      </c>
      <c r="D624" s="4">
        <v>2550.14</v>
      </c>
      <c r="E624" s="4">
        <v>29.7</v>
      </c>
      <c r="F624" s="3">
        <v>1112</v>
      </c>
      <c r="G624" s="3" t="s">
        <v>1214</v>
      </c>
      <c r="H624" s="3" t="s">
        <v>38</v>
      </c>
      <c r="I624" s="3" t="s">
        <v>39</v>
      </c>
      <c r="J624" s="3" t="s">
        <v>76</v>
      </c>
      <c r="K624" s="3" t="s">
        <v>84</v>
      </c>
      <c r="L624" s="3" t="s">
        <v>42</v>
      </c>
      <c r="M624" s="3" t="s">
        <v>1216</v>
      </c>
      <c r="N624" s="3">
        <v>0.56999999999999995</v>
      </c>
      <c r="O624" s="3" t="s">
        <v>32</v>
      </c>
      <c r="P624" s="3" t="s">
        <v>33</v>
      </c>
      <c r="Q624" s="3" t="s">
        <v>44</v>
      </c>
      <c r="R624" s="3" t="s">
        <v>1215</v>
      </c>
      <c r="S624" s="3">
        <v>92399</v>
      </c>
      <c r="T624" s="2">
        <v>42096</v>
      </c>
      <c r="U624" s="2">
        <v>42098</v>
      </c>
      <c r="V624" s="4">
        <v>-5390.7388920000003</v>
      </c>
      <c r="W624" s="3">
        <v>2</v>
      </c>
      <c r="X624" s="4">
        <v>4698.21</v>
      </c>
      <c r="Y624" s="3">
        <v>90832</v>
      </c>
      <c r="Z624" s="3" t="str">
        <f>IF(V624&gt;E2580, "High","Low")</f>
        <v>Low</v>
      </c>
      <c r="AA624" s="3" t="str">
        <f>IF(OR(C624 &gt; 0.2, N624 &lt; 0.25), "High Risk", "Low Risk")</f>
        <v>Low Risk</v>
      </c>
      <c r="AB624" s="3" t="str">
        <f>IF(NOT(C624 &gt; 0), "No Discount", "Discount Applied")</f>
        <v>Discount Applied</v>
      </c>
      <c r="AC624" s="3" t="str">
        <f>IF(AND(V624 &gt; 100, OR(H624 = "Regular Air", H624 = "Express Air"), NOT(C624 &gt; 0)), "High Profit Non-Standard Shipping", "Other")</f>
        <v>Other</v>
      </c>
      <c r="AD624">
        <f>RANK(X624,$X$2:$X$1954,0)</f>
        <v>102</v>
      </c>
    </row>
    <row r="625" spans="1:30" ht="12.75" customHeight="1" x14ac:dyDescent="0.3">
      <c r="A625" s="3">
        <v>26060</v>
      </c>
      <c r="B625" s="3" t="s">
        <v>46</v>
      </c>
      <c r="C625" s="7">
        <v>0.01</v>
      </c>
      <c r="D625" s="4">
        <v>2.89</v>
      </c>
      <c r="E625" s="4">
        <v>0.5</v>
      </c>
      <c r="F625" s="3">
        <v>1113</v>
      </c>
      <c r="G625" s="3" t="s">
        <v>1217</v>
      </c>
      <c r="H625" s="3" t="s">
        <v>48</v>
      </c>
      <c r="I625" s="3" t="s">
        <v>39</v>
      </c>
      <c r="J625" s="3" t="s">
        <v>28</v>
      </c>
      <c r="K625" s="3" t="s">
        <v>133</v>
      </c>
      <c r="L625" s="3" t="s">
        <v>58</v>
      </c>
      <c r="M625" s="3" t="s">
        <v>788</v>
      </c>
      <c r="N625" s="3">
        <v>0.38</v>
      </c>
      <c r="O625" s="3" t="s">
        <v>32</v>
      </c>
      <c r="P625" s="3" t="s">
        <v>33</v>
      </c>
      <c r="Q625" s="3" t="s">
        <v>254</v>
      </c>
      <c r="R625" s="3" t="s">
        <v>1218</v>
      </c>
      <c r="S625" s="3">
        <v>80004</v>
      </c>
      <c r="T625" s="2">
        <v>42100</v>
      </c>
      <c r="U625" s="2">
        <v>42101</v>
      </c>
      <c r="V625" s="4">
        <v>29.725199999999997</v>
      </c>
      <c r="W625" s="3">
        <v>14</v>
      </c>
      <c r="X625" s="4">
        <v>43.08</v>
      </c>
      <c r="Y625" s="3">
        <v>90833</v>
      </c>
      <c r="Z625" s="3" t="str">
        <f>IF(V625&gt;E2581, "High","Low")</f>
        <v>High</v>
      </c>
      <c r="AA625" s="3" t="str">
        <f>IF(OR(C625 &gt; 0.2, N625 &lt; 0.25), "High Risk", "Low Risk")</f>
        <v>Low Risk</v>
      </c>
      <c r="AB625" s="3" t="str">
        <f>IF(NOT(C625 &gt; 0), "No Discount", "Discount Applied")</f>
        <v>Discount Applied</v>
      </c>
      <c r="AC625" s="3" t="str">
        <f>IF(AND(V625 &gt; 100, OR(H625 = "Regular Air", H625 = "Express Air"), NOT(C625 &gt; 0)), "High Profit Non-Standard Shipping", "Other")</f>
        <v>Other</v>
      </c>
      <c r="AD625">
        <f>RANK(X625,$X$2:$X$1954,0)</f>
        <v>1590</v>
      </c>
    </row>
    <row r="626" spans="1:30" ht="12.75" customHeight="1" x14ac:dyDescent="0.3">
      <c r="A626" s="3">
        <v>26061</v>
      </c>
      <c r="B626" s="3" t="s">
        <v>46</v>
      </c>
      <c r="C626" s="7">
        <v>0</v>
      </c>
      <c r="D626" s="4">
        <v>55.99</v>
      </c>
      <c r="E626" s="4">
        <v>5</v>
      </c>
      <c r="F626" s="3">
        <v>1113</v>
      </c>
      <c r="G626" s="3" t="s">
        <v>1217</v>
      </c>
      <c r="H626" s="3" t="s">
        <v>48</v>
      </c>
      <c r="I626" s="3" t="s">
        <v>39</v>
      </c>
      <c r="J626" s="3" t="s">
        <v>76</v>
      </c>
      <c r="K626" s="3" t="s">
        <v>77</v>
      </c>
      <c r="L626" s="3" t="s">
        <v>50</v>
      </c>
      <c r="M626" s="3" t="s">
        <v>688</v>
      </c>
      <c r="N626" s="3">
        <v>0.8</v>
      </c>
      <c r="O626" s="3" t="s">
        <v>32</v>
      </c>
      <c r="P626" s="3" t="s">
        <v>33</v>
      </c>
      <c r="Q626" s="3" t="s">
        <v>254</v>
      </c>
      <c r="R626" s="3" t="s">
        <v>1218</v>
      </c>
      <c r="S626" s="3">
        <v>80004</v>
      </c>
      <c r="T626" s="2">
        <v>42100</v>
      </c>
      <c r="U626" s="2">
        <v>42102</v>
      </c>
      <c r="V626" s="4">
        <v>-187.11</v>
      </c>
      <c r="W626" s="3">
        <v>5</v>
      </c>
      <c r="X626" s="4">
        <v>258.93</v>
      </c>
      <c r="Y626" s="3">
        <v>90833</v>
      </c>
      <c r="Z626" s="3" t="str">
        <f>IF(V626&gt;E2582, "High","Low")</f>
        <v>Low</v>
      </c>
      <c r="AA626" s="3" t="str">
        <f>IF(OR(C626 &gt; 0.2, N626 &lt; 0.25), "High Risk", "Low Risk")</f>
        <v>Low Risk</v>
      </c>
      <c r="AB626" s="3" t="str">
        <f>IF(NOT(C626 &gt; 0), "No Discount", "Discount Applied")</f>
        <v>No Discount</v>
      </c>
      <c r="AC626" s="3" t="str">
        <f>IF(AND(V626 &gt; 100, OR(H626 = "Regular Air", H626 = "Express Air"), NOT(C626 &gt; 0)), "High Profit Non-Standard Shipping", "Other")</f>
        <v>Other</v>
      </c>
      <c r="AD626">
        <f>RANK(X626,$X$2:$X$1954,0)</f>
        <v>883</v>
      </c>
    </row>
    <row r="627" spans="1:30" x14ac:dyDescent="0.3">
      <c r="A627" s="3">
        <v>21579</v>
      </c>
      <c r="B627" s="3" t="s">
        <v>36</v>
      </c>
      <c r="C627" s="7">
        <v>0.06</v>
      </c>
      <c r="D627" s="4">
        <v>64.650000000000006</v>
      </c>
      <c r="E627" s="4">
        <v>35</v>
      </c>
      <c r="F627" s="3">
        <v>1117</v>
      </c>
      <c r="G627" s="3" t="s">
        <v>1219</v>
      </c>
      <c r="H627" s="3" t="s">
        <v>48</v>
      </c>
      <c r="I627" s="3" t="s">
        <v>39</v>
      </c>
      <c r="J627" s="3" t="s">
        <v>28</v>
      </c>
      <c r="K627" s="3" t="s">
        <v>140</v>
      </c>
      <c r="L627" s="3" t="s">
        <v>235</v>
      </c>
      <c r="M627" s="3" t="s">
        <v>927</v>
      </c>
      <c r="N627" s="3">
        <v>0.8</v>
      </c>
      <c r="O627" s="3" t="s">
        <v>32</v>
      </c>
      <c r="P627" s="3" t="s">
        <v>33</v>
      </c>
      <c r="Q627" s="3" t="s">
        <v>377</v>
      </c>
      <c r="R627" s="3" t="s">
        <v>1220</v>
      </c>
      <c r="S627" s="3">
        <v>85705</v>
      </c>
      <c r="T627" s="2">
        <v>42040</v>
      </c>
      <c r="U627" s="2">
        <v>42041</v>
      </c>
      <c r="V627" s="4">
        <v>-139.28720000000001</v>
      </c>
      <c r="W627" s="3">
        <v>4</v>
      </c>
      <c r="X627" s="4">
        <v>277.60000000000002</v>
      </c>
      <c r="Y627" s="3">
        <v>86768</v>
      </c>
      <c r="Z627" s="3" t="str">
        <f>IF(V627&gt;E2583, "High","Low")</f>
        <v>Low</v>
      </c>
      <c r="AA627" s="3" t="str">
        <f>IF(OR(C627 &gt; 0.2, N627 &lt; 0.25), "High Risk", "Low Risk")</f>
        <v>Low Risk</v>
      </c>
      <c r="AB627" s="3" t="str">
        <f>IF(NOT(C627 &gt; 0), "No Discount", "Discount Applied")</f>
        <v>Discount Applied</v>
      </c>
      <c r="AC627" s="3" t="str">
        <f>IF(AND(V627 &gt; 100, OR(H627 = "Regular Air", H627 = "Express Air"), NOT(C627 &gt; 0)), "High Profit Non-Standard Shipping", "Other")</f>
        <v>Other</v>
      </c>
      <c r="AD627">
        <f>RANK(X627,$X$2:$X$1954,0)</f>
        <v>853</v>
      </c>
    </row>
    <row r="628" spans="1:30" ht="12.75" customHeight="1" x14ac:dyDescent="0.3">
      <c r="A628" s="3">
        <v>21329</v>
      </c>
      <c r="B628" s="3" t="s">
        <v>105</v>
      </c>
      <c r="C628" s="7">
        <v>0.04</v>
      </c>
      <c r="D628" s="4">
        <v>19.98</v>
      </c>
      <c r="E628" s="4">
        <v>8.68</v>
      </c>
      <c r="F628" s="3">
        <v>1121</v>
      </c>
      <c r="G628" s="3" t="s">
        <v>1221</v>
      </c>
      <c r="H628" s="3" t="s">
        <v>48</v>
      </c>
      <c r="I628" s="3" t="s">
        <v>39</v>
      </c>
      <c r="J628" s="3" t="s">
        <v>28</v>
      </c>
      <c r="K628" s="3" t="s">
        <v>92</v>
      </c>
      <c r="L628" s="3" t="s">
        <v>58</v>
      </c>
      <c r="M628" s="3" t="s">
        <v>1222</v>
      </c>
      <c r="N628" s="3">
        <v>0.37</v>
      </c>
      <c r="O628" s="3" t="s">
        <v>32</v>
      </c>
      <c r="P628" s="3" t="s">
        <v>33</v>
      </c>
      <c r="Q628" s="3" t="s">
        <v>44</v>
      </c>
      <c r="R628" s="3" t="s">
        <v>1223</v>
      </c>
      <c r="S628" s="3">
        <v>92592</v>
      </c>
      <c r="T628" s="2">
        <v>42042</v>
      </c>
      <c r="U628" s="2">
        <v>42049</v>
      </c>
      <c r="V628" s="4">
        <v>108</v>
      </c>
      <c r="W628" s="3">
        <v>8</v>
      </c>
      <c r="X628" s="4">
        <v>168.04</v>
      </c>
      <c r="Y628" s="3">
        <v>86767</v>
      </c>
      <c r="Z628" s="3" t="str">
        <f>IF(V628&gt;E2584, "High","Low")</f>
        <v>High</v>
      </c>
      <c r="AA628" s="3" t="str">
        <f>IF(OR(C628 &gt; 0.2, N628 &lt; 0.25), "High Risk", "Low Risk")</f>
        <v>Low Risk</v>
      </c>
      <c r="AB628" s="3" t="str">
        <f>IF(NOT(C628 &gt; 0), "No Discount", "Discount Applied")</f>
        <v>Discount Applied</v>
      </c>
      <c r="AC628" s="3" t="str">
        <f>IF(AND(V628 &gt; 100, OR(H628 = "Regular Air", H628 = "Express Air"), NOT(C628 &gt; 0)), "High Profit Non-Standard Shipping", "Other")</f>
        <v>Other</v>
      </c>
      <c r="AD628">
        <f>RANK(X628,$X$2:$X$1954,0)</f>
        <v>1044</v>
      </c>
    </row>
    <row r="629" spans="1:30" ht="12.75" customHeight="1" x14ac:dyDescent="0.3">
      <c r="A629" s="3">
        <v>21330</v>
      </c>
      <c r="B629" s="3" t="s">
        <v>105</v>
      </c>
      <c r="C629" s="7">
        <v>0.08</v>
      </c>
      <c r="D629" s="4">
        <v>125.99</v>
      </c>
      <c r="E629" s="4">
        <v>7.69</v>
      </c>
      <c r="F629" s="3">
        <v>1121</v>
      </c>
      <c r="G629" s="3" t="s">
        <v>1221</v>
      </c>
      <c r="H629" s="3" t="s">
        <v>48</v>
      </c>
      <c r="I629" s="3" t="s">
        <v>39</v>
      </c>
      <c r="J629" s="3" t="s">
        <v>76</v>
      </c>
      <c r="K629" s="3" t="s">
        <v>77</v>
      </c>
      <c r="L629" s="3" t="s">
        <v>58</v>
      </c>
      <c r="M629" s="3" t="s">
        <v>1224</v>
      </c>
      <c r="N629" s="3">
        <v>0.57999999999999996</v>
      </c>
      <c r="O629" s="3" t="s">
        <v>32</v>
      </c>
      <c r="P629" s="3" t="s">
        <v>33</v>
      </c>
      <c r="Q629" s="3" t="s">
        <v>44</v>
      </c>
      <c r="R629" s="3" t="s">
        <v>1223</v>
      </c>
      <c r="S629" s="3">
        <v>92592</v>
      </c>
      <c r="T629" s="2">
        <v>42042</v>
      </c>
      <c r="U629" s="2">
        <v>42044</v>
      </c>
      <c r="V629" s="4">
        <v>377.154</v>
      </c>
      <c r="W629" s="3">
        <v>7</v>
      </c>
      <c r="X629" s="4">
        <v>703.46</v>
      </c>
      <c r="Y629" s="3">
        <v>86767</v>
      </c>
      <c r="Z629" s="3" t="str">
        <f>IF(V629&gt;E2585, "High","Low")</f>
        <v>High</v>
      </c>
      <c r="AA629" s="3" t="str">
        <f>IF(OR(C629 &gt; 0.2, N629 &lt; 0.25), "High Risk", "Low Risk")</f>
        <v>Low Risk</v>
      </c>
      <c r="AB629" s="3" t="str">
        <f>IF(NOT(C629 &gt; 0), "No Discount", "Discount Applied")</f>
        <v>Discount Applied</v>
      </c>
      <c r="AC629" s="3" t="str">
        <f>IF(AND(V629 &gt; 100, OR(H629 = "Regular Air", H629 = "Express Air"), NOT(C629 &gt; 0)), "High Profit Non-Standard Shipping", "Other")</f>
        <v>Other</v>
      </c>
      <c r="AD629">
        <f>RANK(X629,$X$2:$X$1954,0)</f>
        <v>528</v>
      </c>
    </row>
    <row r="630" spans="1:30" ht="12.75" customHeight="1" x14ac:dyDescent="0.3">
      <c r="A630" s="3">
        <v>20612</v>
      </c>
      <c r="B630" s="3" t="s">
        <v>24</v>
      </c>
      <c r="C630" s="7">
        <v>0.03</v>
      </c>
      <c r="D630" s="4">
        <v>7.3</v>
      </c>
      <c r="E630" s="4">
        <v>7.72</v>
      </c>
      <c r="F630" s="3">
        <v>1123</v>
      </c>
      <c r="G630" s="3" t="s">
        <v>1225</v>
      </c>
      <c r="H630" s="3" t="s">
        <v>48</v>
      </c>
      <c r="I630" s="3" t="s">
        <v>39</v>
      </c>
      <c r="J630" s="3" t="s">
        <v>28</v>
      </c>
      <c r="K630" s="3" t="s">
        <v>108</v>
      </c>
      <c r="L630" s="3" t="s">
        <v>58</v>
      </c>
      <c r="M630" s="3" t="s">
        <v>1226</v>
      </c>
      <c r="N630" s="3">
        <v>0.38</v>
      </c>
      <c r="O630" s="3" t="s">
        <v>32</v>
      </c>
      <c r="P630" s="3" t="s">
        <v>33</v>
      </c>
      <c r="Q630" s="3" t="s">
        <v>44</v>
      </c>
      <c r="R630" s="3" t="s">
        <v>546</v>
      </c>
      <c r="S630" s="3">
        <v>95661</v>
      </c>
      <c r="T630" s="2">
        <v>42078</v>
      </c>
      <c r="U630" s="2">
        <v>42081</v>
      </c>
      <c r="V630" s="4">
        <v>-127.05200000000001</v>
      </c>
      <c r="W630" s="3">
        <v>14</v>
      </c>
      <c r="X630" s="4">
        <v>103.61</v>
      </c>
      <c r="Y630" s="3">
        <v>87015</v>
      </c>
      <c r="Z630" s="3" t="str">
        <f>IF(V630&gt;E2586, "High","Low")</f>
        <v>Low</v>
      </c>
      <c r="AA630" s="3" t="str">
        <f>IF(OR(C630 &gt; 0.2, N630 &lt; 0.25), "High Risk", "Low Risk")</f>
        <v>Low Risk</v>
      </c>
      <c r="AB630" s="3" t="str">
        <f>IF(NOT(C630 &gt; 0), "No Discount", "Discount Applied")</f>
        <v>Discount Applied</v>
      </c>
      <c r="AC630" s="3" t="str">
        <f>IF(AND(V630 &gt; 100, OR(H630 = "Regular Air", H630 = "Express Air"), NOT(C630 &gt; 0)), "High Profit Non-Standard Shipping", "Other")</f>
        <v>Other</v>
      </c>
      <c r="AD630">
        <f>RANK(X630,$X$2:$X$1954,0)</f>
        <v>1217</v>
      </c>
    </row>
    <row r="631" spans="1:30" ht="12.75" customHeight="1" x14ac:dyDescent="0.3">
      <c r="A631" s="3">
        <v>18212</v>
      </c>
      <c r="B631" s="3" t="s">
        <v>24</v>
      </c>
      <c r="C631" s="7">
        <v>0.09</v>
      </c>
      <c r="D631" s="4">
        <v>175.99</v>
      </c>
      <c r="E631" s="4">
        <v>4.99</v>
      </c>
      <c r="F631" s="3">
        <v>1123</v>
      </c>
      <c r="G631" s="3" t="s">
        <v>1225</v>
      </c>
      <c r="H631" s="3" t="s">
        <v>48</v>
      </c>
      <c r="I631" s="3" t="s">
        <v>39</v>
      </c>
      <c r="J631" s="3" t="s">
        <v>76</v>
      </c>
      <c r="K631" s="3" t="s">
        <v>77</v>
      </c>
      <c r="L631" s="3" t="s">
        <v>58</v>
      </c>
      <c r="M631" s="3" t="s">
        <v>138</v>
      </c>
      <c r="N631" s="3">
        <v>0.59</v>
      </c>
      <c r="O631" s="3" t="s">
        <v>32</v>
      </c>
      <c r="P631" s="3" t="s">
        <v>33</v>
      </c>
      <c r="Q631" s="3" t="s">
        <v>44</v>
      </c>
      <c r="R631" s="3" t="s">
        <v>546</v>
      </c>
      <c r="S631" s="3">
        <v>95661</v>
      </c>
      <c r="T631" s="2">
        <v>42175</v>
      </c>
      <c r="U631" s="2">
        <v>42177</v>
      </c>
      <c r="V631" s="4">
        <v>2169.7464</v>
      </c>
      <c r="W631" s="3">
        <v>22</v>
      </c>
      <c r="X631" s="4">
        <v>3144.56</v>
      </c>
      <c r="Y631" s="3">
        <v>87016</v>
      </c>
      <c r="Z631" s="3" t="str">
        <f>IF(V631&gt;E2587, "High","Low")</f>
        <v>High</v>
      </c>
      <c r="AA631" s="3" t="str">
        <f>IF(OR(C631 &gt; 0.2, N631 &lt; 0.25), "High Risk", "Low Risk")</f>
        <v>Low Risk</v>
      </c>
      <c r="AB631" s="3" t="str">
        <f>IF(NOT(C631 &gt; 0), "No Discount", "Discount Applied")</f>
        <v>Discount Applied</v>
      </c>
      <c r="AC631" s="3" t="str">
        <f>IF(AND(V631 &gt; 100, OR(H631 = "Regular Air", H631 = "Express Air"), NOT(C631 &gt; 0)), "High Profit Non-Standard Shipping", "Other")</f>
        <v>Other</v>
      </c>
      <c r="AD631">
        <f>RANK(X631,$X$2:$X$1954,0)</f>
        <v>153</v>
      </c>
    </row>
    <row r="632" spans="1:30" ht="12.75" customHeight="1" x14ac:dyDescent="0.3">
      <c r="A632" s="3">
        <v>18211</v>
      </c>
      <c r="B632" s="3" t="s">
        <v>24</v>
      </c>
      <c r="C632" s="7">
        <v>0.09</v>
      </c>
      <c r="D632" s="4">
        <v>160.97999999999999</v>
      </c>
      <c r="E632" s="4">
        <v>35.020000000000003</v>
      </c>
      <c r="F632" s="3">
        <v>1124</v>
      </c>
      <c r="G632" s="3" t="s">
        <v>1227</v>
      </c>
      <c r="H632" s="3" t="s">
        <v>38</v>
      </c>
      <c r="I632" s="3" t="s">
        <v>39</v>
      </c>
      <c r="J632" s="3" t="s">
        <v>40</v>
      </c>
      <c r="K632" s="3" t="s">
        <v>190</v>
      </c>
      <c r="L632" s="3" t="s">
        <v>120</v>
      </c>
      <c r="M632" s="3" t="s">
        <v>747</v>
      </c>
      <c r="N632" s="3">
        <v>0.72</v>
      </c>
      <c r="O632" s="3" t="s">
        <v>32</v>
      </c>
      <c r="P632" s="3" t="s">
        <v>52</v>
      </c>
      <c r="Q632" s="3" t="s">
        <v>227</v>
      </c>
      <c r="R632" s="3" t="s">
        <v>1228</v>
      </c>
      <c r="S632" s="3">
        <v>6360</v>
      </c>
      <c r="T632" s="2">
        <v>42175</v>
      </c>
      <c r="U632" s="2">
        <v>42176</v>
      </c>
      <c r="V632" s="4">
        <v>-229.93</v>
      </c>
      <c r="W632" s="3">
        <v>18</v>
      </c>
      <c r="X632" s="4">
        <v>2653.02</v>
      </c>
      <c r="Y632" s="3">
        <v>87016</v>
      </c>
      <c r="Z632" s="3" t="str">
        <f>IF(V632&gt;E2588, "High","Low")</f>
        <v>Low</v>
      </c>
      <c r="AA632" s="3" t="str">
        <f>IF(OR(C632 &gt; 0.2, N632 &lt; 0.25), "High Risk", "Low Risk")</f>
        <v>Low Risk</v>
      </c>
      <c r="AB632" s="3" t="str">
        <f>IF(NOT(C632 &gt; 0), "No Discount", "Discount Applied")</f>
        <v>Discount Applied</v>
      </c>
      <c r="AC632" s="3" t="str">
        <f>IF(AND(V632 &gt; 100, OR(H632 = "Regular Air", H632 = "Express Air"), NOT(C632 &gt; 0)), "High Profit Non-Standard Shipping", "Other")</f>
        <v>Other</v>
      </c>
      <c r="AD632">
        <f>RANK(X632,$X$2:$X$1954,0)</f>
        <v>178</v>
      </c>
    </row>
    <row r="633" spans="1:30" ht="12.75" customHeight="1" x14ac:dyDescent="0.3">
      <c r="A633" s="3">
        <v>22052</v>
      </c>
      <c r="B633" s="3" t="s">
        <v>55</v>
      </c>
      <c r="C633" s="7">
        <v>0.02</v>
      </c>
      <c r="D633" s="4">
        <v>4.0599999999999996</v>
      </c>
      <c r="E633" s="4">
        <v>6.89</v>
      </c>
      <c r="F633" s="3">
        <v>1127</v>
      </c>
      <c r="G633" s="3" t="s">
        <v>1229</v>
      </c>
      <c r="H633" s="3" t="s">
        <v>48</v>
      </c>
      <c r="I633" s="3" t="s">
        <v>39</v>
      </c>
      <c r="J633" s="3" t="s">
        <v>28</v>
      </c>
      <c r="K633" s="3" t="s">
        <v>256</v>
      </c>
      <c r="L633" s="3" t="s">
        <v>58</v>
      </c>
      <c r="M633" s="3" t="s">
        <v>909</v>
      </c>
      <c r="N633" s="3">
        <v>0.6</v>
      </c>
      <c r="O633" s="3" t="s">
        <v>32</v>
      </c>
      <c r="P633" s="3" t="s">
        <v>60</v>
      </c>
      <c r="Q633" s="3" t="s">
        <v>129</v>
      </c>
      <c r="R633" s="3" t="s">
        <v>1230</v>
      </c>
      <c r="S633" s="3">
        <v>78852</v>
      </c>
      <c r="T633" s="2">
        <v>42059</v>
      </c>
      <c r="U633" s="2">
        <v>42061</v>
      </c>
      <c r="V633" s="4">
        <v>-93.735199999999992</v>
      </c>
      <c r="W633" s="3">
        <v>16</v>
      </c>
      <c r="X633" s="4">
        <v>66.81</v>
      </c>
      <c r="Y633" s="3">
        <v>87221</v>
      </c>
      <c r="Z633" s="3" t="str">
        <f>IF(V633&gt;E2589, "High","Low")</f>
        <v>Low</v>
      </c>
      <c r="AA633" s="3" t="str">
        <f>IF(OR(C633 &gt; 0.2, N633 &lt; 0.25), "High Risk", "Low Risk")</f>
        <v>Low Risk</v>
      </c>
      <c r="AB633" s="3" t="str">
        <f>IF(NOT(C633 &gt; 0), "No Discount", "Discount Applied")</f>
        <v>Discount Applied</v>
      </c>
      <c r="AC633" s="3" t="str">
        <f>IF(AND(V633 &gt; 100, OR(H633 = "Regular Air", H633 = "Express Air"), NOT(C633 &gt; 0)), "High Profit Non-Standard Shipping", "Other")</f>
        <v>Other</v>
      </c>
      <c r="AD633">
        <f>RANK(X633,$X$2:$X$1954,0)</f>
        <v>1411</v>
      </c>
    </row>
    <row r="634" spans="1:30" ht="12.75" customHeight="1" x14ac:dyDescent="0.3">
      <c r="A634" s="3">
        <v>26377</v>
      </c>
      <c r="B634" s="3" t="s">
        <v>105</v>
      </c>
      <c r="C634" s="7">
        <v>0.04</v>
      </c>
      <c r="D634" s="4">
        <v>4.71</v>
      </c>
      <c r="E634" s="4">
        <v>0.7</v>
      </c>
      <c r="F634" s="3">
        <v>1127</v>
      </c>
      <c r="G634" s="3" t="s">
        <v>1229</v>
      </c>
      <c r="H634" s="3" t="s">
        <v>48</v>
      </c>
      <c r="I634" s="3" t="s">
        <v>39</v>
      </c>
      <c r="J634" s="3" t="s">
        <v>28</v>
      </c>
      <c r="K634" s="3" t="s">
        <v>65</v>
      </c>
      <c r="L634" s="3" t="s">
        <v>30</v>
      </c>
      <c r="M634" s="3" t="s">
        <v>1231</v>
      </c>
      <c r="N634" s="3">
        <v>0.8</v>
      </c>
      <c r="O634" s="3" t="s">
        <v>32</v>
      </c>
      <c r="P634" s="3" t="s">
        <v>60</v>
      </c>
      <c r="Q634" s="3" t="s">
        <v>129</v>
      </c>
      <c r="R634" s="3" t="s">
        <v>1230</v>
      </c>
      <c r="S634" s="3">
        <v>78852</v>
      </c>
      <c r="T634" s="2">
        <v>42177</v>
      </c>
      <c r="U634" s="2">
        <v>42181</v>
      </c>
      <c r="V634" s="4">
        <v>4.53</v>
      </c>
      <c r="W634" s="3">
        <v>19</v>
      </c>
      <c r="X634" s="4">
        <v>90.52</v>
      </c>
      <c r="Y634" s="3">
        <v>87222</v>
      </c>
      <c r="Z634" s="3" t="str">
        <f>IF(V634&gt;E2590, "High","Low")</f>
        <v>High</v>
      </c>
      <c r="AA634" s="3" t="str">
        <f>IF(OR(C634 &gt; 0.2, N634 &lt; 0.25), "High Risk", "Low Risk")</f>
        <v>Low Risk</v>
      </c>
      <c r="AB634" s="3" t="str">
        <f>IF(NOT(C634 &gt; 0), "No Discount", "Discount Applied")</f>
        <v>Discount Applied</v>
      </c>
      <c r="AC634" s="3" t="str">
        <f>IF(AND(V634 &gt; 100, OR(H634 = "Regular Air", H634 = "Express Air"), NOT(C634 &gt; 0)), "High Profit Non-Standard Shipping", "Other")</f>
        <v>Other</v>
      </c>
      <c r="AD634">
        <f>RANK(X634,$X$2:$X$1954,0)</f>
        <v>1281</v>
      </c>
    </row>
    <row r="635" spans="1:30" ht="12.75" customHeight="1" x14ac:dyDescent="0.3">
      <c r="A635" s="3">
        <v>26378</v>
      </c>
      <c r="B635" s="3" t="s">
        <v>105</v>
      </c>
      <c r="C635" s="7">
        <v>0.06</v>
      </c>
      <c r="D635" s="4">
        <v>4.2</v>
      </c>
      <c r="E635" s="4">
        <v>2.2599999999999998</v>
      </c>
      <c r="F635" s="3">
        <v>1128</v>
      </c>
      <c r="G635" s="3" t="s">
        <v>1232</v>
      </c>
      <c r="H635" s="3" t="s">
        <v>48</v>
      </c>
      <c r="I635" s="3" t="s">
        <v>39</v>
      </c>
      <c r="J635" s="3" t="s">
        <v>28</v>
      </c>
      <c r="K635" s="3" t="s">
        <v>92</v>
      </c>
      <c r="L635" s="3" t="s">
        <v>30</v>
      </c>
      <c r="M635" s="3" t="s">
        <v>1233</v>
      </c>
      <c r="N635" s="3">
        <v>0.36</v>
      </c>
      <c r="O635" s="3" t="s">
        <v>32</v>
      </c>
      <c r="P635" s="3" t="s">
        <v>60</v>
      </c>
      <c r="Q635" s="3" t="s">
        <v>129</v>
      </c>
      <c r="R635" s="3" t="s">
        <v>1234</v>
      </c>
      <c r="S635" s="3">
        <v>78539</v>
      </c>
      <c r="T635" s="2">
        <v>42177</v>
      </c>
      <c r="U635" s="2">
        <v>42182</v>
      </c>
      <c r="V635" s="4">
        <v>9.7799999999999994</v>
      </c>
      <c r="W635" s="3">
        <v>13</v>
      </c>
      <c r="X635" s="4">
        <v>55.97</v>
      </c>
      <c r="Y635" s="3">
        <v>87222</v>
      </c>
      <c r="Z635" s="3" t="str">
        <f>IF(V635&gt;E2591, "High","Low")</f>
        <v>High</v>
      </c>
      <c r="AA635" s="3" t="str">
        <f>IF(OR(C635 &gt; 0.2, N635 &lt; 0.25), "High Risk", "Low Risk")</f>
        <v>Low Risk</v>
      </c>
      <c r="AB635" s="3" t="str">
        <f>IF(NOT(C635 &gt; 0), "No Discount", "Discount Applied")</f>
        <v>Discount Applied</v>
      </c>
      <c r="AC635" s="3" t="str">
        <f>IF(AND(V635 &gt; 100, OR(H635 = "Regular Air", H635 = "Express Air"), NOT(C635 &gt; 0)), "High Profit Non-Standard Shipping", "Other")</f>
        <v>Other</v>
      </c>
      <c r="AD635">
        <f>RANK(X635,$X$2:$X$1954,0)</f>
        <v>1491</v>
      </c>
    </row>
    <row r="636" spans="1:30" ht="12.75" customHeight="1" x14ac:dyDescent="0.3">
      <c r="A636" s="3">
        <v>4501</v>
      </c>
      <c r="B636" s="3" t="s">
        <v>105</v>
      </c>
      <c r="C636" s="7">
        <v>0.04</v>
      </c>
      <c r="D636" s="4">
        <v>8.6</v>
      </c>
      <c r="E636" s="4">
        <v>6.19</v>
      </c>
      <c r="F636" s="3">
        <v>1129</v>
      </c>
      <c r="G636" s="3" t="s">
        <v>1235</v>
      </c>
      <c r="H636" s="3" t="s">
        <v>48</v>
      </c>
      <c r="I636" s="3" t="s">
        <v>39</v>
      </c>
      <c r="J636" s="3" t="s">
        <v>28</v>
      </c>
      <c r="K636" s="3" t="s">
        <v>108</v>
      </c>
      <c r="L636" s="3" t="s">
        <v>58</v>
      </c>
      <c r="M636" s="3" t="s">
        <v>923</v>
      </c>
      <c r="N636" s="3">
        <v>0.38</v>
      </c>
      <c r="O636" s="3" t="s">
        <v>32</v>
      </c>
      <c r="P636" s="3" t="s">
        <v>52</v>
      </c>
      <c r="Q636" s="3" t="s">
        <v>192</v>
      </c>
      <c r="R636" s="3" t="s">
        <v>193</v>
      </c>
      <c r="S636" s="3">
        <v>2118</v>
      </c>
      <c r="T636" s="2">
        <v>42051</v>
      </c>
      <c r="U636" s="2">
        <v>42058</v>
      </c>
      <c r="V636" s="4">
        <v>-63.813500000000005</v>
      </c>
      <c r="W636" s="3">
        <v>37</v>
      </c>
      <c r="X636" s="4">
        <v>311.66000000000003</v>
      </c>
      <c r="Y636" s="3">
        <v>32037</v>
      </c>
      <c r="Z636" s="3" t="str">
        <f>IF(V636&gt;E2592, "High","Low")</f>
        <v>Low</v>
      </c>
      <c r="AA636" s="3" t="str">
        <f>IF(OR(C636 &gt; 0.2, N636 &lt; 0.25), "High Risk", "Low Risk")</f>
        <v>Low Risk</v>
      </c>
      <c r="AB636" s="3" t="str">
        <f>IF(NOT(C636 &gt; 0), "No Discount", "Discount Applied")</f>
        <v>Discount Applied</v>
      </c>
      <c r="AC636" s="3" t="str">
        <f>IF(AND(V636 &gt; 100, OR(H636 = "Regular Air", H636 = "Express Air"), NOT(C636 &gt; 0)), "High Profit Non-Standard Shipping", "Other")</f>
        <v>Other</v>
      </c>
      <c r="AD636">
        <f>RANK(X636,$X$2:$X$1954,0)</f>
        <v>809</v>
      </c>
    </row>
    <row r="637" spans="1:30" ht="12.75" customHeight="1" x14ac:dyDescent="0.3">
      <c r="A637" s="3">
        <v>4502</v>
      </c>
      <c r="B637" s="3" t="s">
        <v>105</v>
      </c>
      <c r="C637" s="7">
        <v>7.0000000000000007E-2</v>
      </c>
      <c r="D637" s="4">
        <v>699.99</v>
      </c>
      <c r="E637" s="4">
        <v>24.49</v>
      </c>
      <c r="F637" s="3">
        <v>1129</v>
      </c>
      <c r="G637" s="3" t="s">
        <v>1235</v>
      </c>
      <c r="H637" s="3" t="s">
        <v>48</v>
      </c>
      <c r="I637" s="3" t="s">
        <v>39</v>
      </c>
      <c r="J637" s="3" t="s">
        <v>76</v>
      </c>
      <c r="K637" s="3" t="s">
        <v>586</v>
      </c>
      <c r="L637" s="3" t="s">
        <v>235</v>
      </c>
      <c r="M637" s="3" t="s">
        <v>1236</v>
      </c>
      <c r="N637" s="3">
        <v>0.54</v>
      </c>
      <c r="O637" s="3" t="s">
        <v>32</v>
      </c>
      <c r="P637" s="3" t="s">
        <v>52</v>
      </c>
      <c r="Q637" s="3" t="s">
        <v>192</v>
      </c>
      <c r="R637" s="3" t="s">
        <v>193</v>
      </c>
      <c r="S637" s="3">
        <v>2118</v>
      </c>
      <c r="T637" s="2">
        <v>42051</v>
      </c>
      <c r="U637" s="2">
        <v>42055</v>
      </c>
      <c r="V637" s="4">
        <v>325.29000000000002</v>
      </c>
      <c r="W637" s="3">
        <v>15</v>
      </c>
      <c r="X637" s="4">
        <v>9862.51</v>
      </c>
      <c r="Y637" s="3">
        <v>32037</v>
      </c>
      <c r="Z637" s="3" t="str">
        <f>IF(V637&gt;E2593, "High","Low")</f>
        <v>High</v>
      </c>
      <c r="AA637" s="3" t="str">
        <f>IF(OR(C637 &gt; 0.2, N637 &lt; 0.25), "High Risk", "Low Risk")</f>
        <v>Low Risk</v>
      </c>
      <c r="AB637" s="3" t="str">
        <f>IF(NOT(C637 &gt; 0), "No Discount", "Discount Applied")</f>
        <v>Discount Applied</v>
      </c>
      <c r="AC637" s="3" t="str">
        <f>IF(AND(V637 &gt; 100, OR(H637 = "Regular Air", H637 = "Express Air"), NOT(C637 &gt; 0)), "High Profit Non-Standard Shipping", "Other")</f>
        <v>Other</v>
      </c>
      <c r="AD637">
        <f>RANK(X637,$X$2:$X$1954,0)</f>
        <v>20</v>
      </c>
    </row>
    <row r="638" spans="1:30" ht="12.75" customHeight="1" x14ac:dyDescent="0.3">
      <c r="A638" s="3">
        <v>6891</v>
      </c>
      <c r="B638" s="3" t="s">
        <v>36</v>
      </c>
      <c r="C638" s="7">
        <v>0.05</v>
      </c>
      <c r="D638" s="4">
        <v>5.78</v>
      </c>
      <c r="E638" s="4">
        <v>7.64</v>
      </c>
      <c r="F638" s="3">
        <v>1129</v>
      </c>
      <c r="G638" s="3" t="s">
        <v>1235</v>
      </c>
      <c r="H638" s="3" t="s">
        <v>26</v>
      </c>
      <c r="I638" s="3" t="s">
        <v>39</v>
      </c>
      <c r="J638" s="3" t="s">
        <v>28</v>
      </c>
      <c r="K638" s="3" t="s">
        <v>92</v>
      </c>
      <c r="L638" s="3" t="s">
        <v>58</v>
      </c>
      <c r="M638" s="3" t="s">
        <v>1237</v>
      </c>
      <c r="N638" s="3">
        <v>0.36</v>
      </c>
      <c r="O638" s="3" t="s">
        <v>32</v>
      </c>
      <c r="P638" s="3" t="s">
        <v>52</v>
      </c>
      <c r="Q638" s="3" t="s">
        <v>192</v>
      </c>
      <c r="R638" s="3" t="s">
        <v>193</v>
      </c>
      <c r="S638" s="3">
        <v>2118</v>
      </c>
      <c r="T638" s="2">
        <v>42092</v>
      </c>
      <c r="U638" s="2">
        <v>42094</v>
      </c>
      <c r="V638" s="4">
        <v>-116.05</v>
      </c>
      <c r="W638" s="3">
        <v>29</v>
      </c>
      <c r="X638" s="4">
        <v>177.41</v>
      </c>
      <c r="Y638" s="3">
        <v>49125</v>
      </c>
      <c r="Z638" s="3" t="str">
        <f>IF(V638&gt;E2594, "High","Low")</f>
        <v>Low</v>
      </c>
      <c r="AA638" s="3" t="str">
        <f>IF(OR(C638 &gt; 0.2, N638 &lt; 0.25), "High Risk", "Low Risk")</f>
        <v>Low Risk</v>
      </c>
      <c r="AB638" s="3" t="str">
        <f>IF(NOT(C638 &gt; 0), "No Discount", "Discount Applied")</f>
        <v>Discount Applied</v>
      </c>
      <c r="AC638" s="3" t="str">
        <f>IF(AND(V638 &gt; 100, OR(H638 = "Regular Air", H638 = "Express Air"), NOT(C638 &gt; 0)), "High Profit Non-Standard Shipping", "Other")</f>
        <v>Other</v>
      </c>
      <c r="AD638">
        <f>RANK(X638,$X$2:$X$1954,0)</f>
        <v>1027</v>
      </c>
    </row>
    <row r="639" spans="1:30" ht="12.75" customHeight="1" x14ac:dyDescent="0.3">
      <c r="A639" s="3">
        <v>1917</v>
      </c>
      <c r="B639" s="3" t="s">
        <v>55</v>
      </c>
      <c r="C639" s="7">
        <v>0.02</v>
      </c>
      <c r="D639" s="4">
        <v>7.64</v>
      </c>
      <c r="E639" s="4">
        <v>1.39</v>
      </c>
      <c r="F639" s="3">
        <v>1129</v>
      </c>
      <c r="G639" s="3" t="s">
        <v>1235</v>
      </c>
      <c r="H639" s="3" t="s">
        <v>48</v>
      </c>
      <c r="I639" s="3" t="s">
        <v>39</v>
      </c>
      <c r="J639" s="3" t="s">
        <v>28</v>
      </c>
      <c r="K639" s="3" t="s">
        <v>68</v>
      </c>
      <c r="L639" s="3" t="s">
        <v>58</v>
      </c>
      <c r="M639" s="3" t="s">
        <v>1238</v>
      </c>
      <c r="N639" s="3">
        <v>0.36</v>
      </c>
      <c r="O639" s="3" t="s">
        <v>32</v>
      </c>
      <c r="P639" s="3" t="s">
        <v>52</v>
      </c>
      <c r="Q639" s="3" t="s">
        <v>192</v>
      </c>
      <c r="R639" s="3" t="s">
        <v>193</v>
      </c>
      <c r="S639" s="3">
        <v>2118</v>
      </c>
      <c r="T639" s="2">
        <v>42145</v>
      </c>
      <c r="U639" s="2">
        <v>42147</v>
      </c>
      <c r="V639" s="4">
        <v>117.38</v>
      </c>
      <c r="W639" s="3">
        <v>52</v>
      </c>
      <c r="X639" s="4">
        <v>406.91</v>
      </c>
      <c r="Y639" s="3">
        <v>13735</v>
      </c>
      <c r="Z639" s="3" t="str">
        <f>IF(V639&gt;E2595, "High","Low")</f>
        <v>High</v>
      </c>
      <c r="AA639" s="3" t="str">
        <f>IF(OR(C639 &gt; 0.2, N639 &lt; 0.25), "High Risk", "Low Risk")</f>
        <v>Low Risk</v>
      </c>
      <c r="AB639" s="3" t="str">
        <f>IF(NOT(C639 &gt; 0), "No Discount", "Discount Applied")</f>
        <v>Discount Applied</v>
      </c>
      <c r="AC639" s="3" t="str">
        <f>IF(AND(V639 &gt; 100, OR(H639 = "Regular Air", H639 = "Express Air"), NOT(C639 &gt; 0)), "High Profit Non-Standard Shipping", "Other")</f>
        <v>Other</v>
      </c>
      <c r="AD639">
        <f>RANK(X639,$X$2:$X$1954,0)</f>
        <v>711</v>
      </c>
    </row>
    <row r="640" spans="1:30" ht="12.75" customHeight="1" x14ac:dyDescent="0.3">
      <c r="A640" s="3">
        <v>5568</v>
      </c>
      <c r="B640" s="3" t="s">
        <v>105</v>
      </c>
      <c r="C640" s="7">
        <v>0.03</v>
      </c>
      <c r="D640" s="4">
        <v>30.98</v>
      </c>
      <c r="E640" s="4">
        <v>6.5</v>
      </c>
      <c r="F640" s="3">
        <v>1129</v>
      </c>
      <c r="G640" s="3" t="s">
        <v>1235</v>
      </c>
      <c r="H640" s="3" t="s">
        <v>48</v>
      </c>
      <c r="I640" s="3" t="s">
        <v>39</v>
      </c>
      <c r="J640" s="3" t="s">
        <v>76</v>
      </c>
      <c r="K640" s="3" t="s">
        <v>179</v>
      </c>
      <c r="L640" s="3" t="s">
        <v>58</v>
      </c>
      <c r="M640" s="3" t="s">
        <v>1239</v>
      </c>
      <c r="N640" s="3">
        <v>0.79</v>
      </c>
      <c r="O640" s="3" t="s">
        <v>32</v>
      </c>
      <c r="P640" s="3" t="s">
        <v>52</v>
      </c>
      <c r="Q640" s="3" t="s">
        <v>192</v>
      </c>
      <c r="R640" s="3" t="s">
        <v>193</v>
      </c>
      <c r="S640" s="3">
        <v>2118</v>
      </c>
      <c r="T640" s="2">
        <v>42168</v>
      </c>
      <c r="U640" s="2">
        <v>42172</v>
      </c>
      <c r="V640" s="4">
        <v>-144.19999999999999</v>
      </c>
      <c r="W640" s="3">
        <v>44</v>
      </c>
      <c r="X640" s="4">
        <v>1332.09</v>
      </c>
      <c r="Y640" s="3">
        <v>39430</v>
      </c>
      <c r="Z640" s="3" t="str">
        <f>IF(V640&gt;E2596, "High","Low")</f>
        <v>Low</v>
      </c>
      <c r="AA640" s="3" t="str">
        <f>IF(OR(C640 &gt; 0.2, N640 &lt; 0.25), "High Risk", "Low Risk")</f>
        <v>Low Risk</v>
      </c>
      <c r="AB640" s="3" t="str">
        <f>IF(NOT(C640 &gt; 0), "No Discount", "Discount Applied")</f>
        <v>Discount Applied</v>
      </c>
      <c r="AC640" s="3" t="str">
        <f>IF(AND(V640 &gt; 100, OR(H640 = "Regular Air", H640 = "Express Air"), NOT(C640 &gt; 0)), "High Profit Non-Standard Shipping", "Other")</f>
        <v>Other</v>
      </c>
      <c r="AD640">
        <f>RANK(X640,$X$2:$X$1954,0)</f>
        <v>347</v>
      </c>
    </row>
    <row r="641" spans="1:30" ht="12.75" customHeight="1" x14ac:dyDescent="0.3">
      <c r="A641" s="3">
        <v>8099</v>
      </c>
      <c r="B641" s="3" t="s">
        <v>105</v>
      </c>
      <c r="C641" s="7">
        <v>0.02</v>
      </c>
      <c r="D641" s="4">
        <v>4.9800000000000004</v>
      </c>
      <c r="E641" s="4">
        <v>6.07</v>
      </c>
      <c r="F641" s="3">
        <v>1129</v>
      </c>
      <c r="G641" s="3" t="s">
        <v>1235</v>
      </c>
      <c r="H641" s="3" t="s">
        <v>48</v>
      </c>
      <c r="I641" s="3" t="s">
        <v>39</v>
      </c>
      <c r="J641" s="3" t="s">
        <v>28</v>
      </c>
      <c r="K641" s="3" t="s">
        <v>92</v>
      </c>
      <c r="L641" s="3" t="s">
        <v>58</v>
      </c>
      <c r="M641" s="3" t="s">
        <v>172</v>
      </c>
      <c r="N641" s="3">
        <v>0.36</v>
      </c>
      <c r="O641" s="3" t="s">
        <v>32</v>
      </c>
      <c r="P641" s="3" t="s">
        <v>52</v>
      </c>
      <c r="Q641" s="3" t="s">
        <v>192</v>
      </c>
      <c r="R641" s="3" t="s">
        <v>193</v>
      </c>
      <c r="S641" s="3">
        <v>2118</v>
      </c>
      <c r="T641" s="2">
        <v>42030</v>
      </c>
      <c r="U641" s="2">
        <v>42032</v>
      </c>
      <c r="V641" s="4">
        <v>-46.92</v>
      </c>
      <c r="W641" s="3">
        <v>19</v>
      </c>
      <c r="X641" s="4">
        <v>105.5</v>
      </c>
      <c r="Y641" s="3">
        <v>57794</v>
      </c>
      <c r="Z641" s="3" t="str">
        <f>IF(V641&gt;E2597, "High","Low")</f>
        <v>Low</v>
      </c>
      <c r="AA641" s="3" t="str">
        <f>IF(OR(C641 &gt; 0.2, N641 &lt; 0.25), "High Risk", "Low Risk")</f>
        <v>Low Risk</v>
      </c>
      <c r="AB641" s="3" t="str">
        <f>IF(NOT(C641 &gt; 0), "No Discount", "Discount Applied")</f>
        <v>Discount Applied</v>
      </c>
      <c r="AC641" s="3" t="str">
        <f>IF(AND(V641 &gt; 100, OR(H641 = "Regular Air", H641 = "Express Air"), NOT(C641 &gt; 0)), "High Profit Non-Standard Shipping", "Other")</f>
        <v>Other</v>
      </c>
      <c r="AD641">
        <f>RANK(X641,$X$2:$X$1954,0)</f>
        <v>1214</v>
      </c>
    </row>
    <row r="642" spans="1:30" ht="12.75" customHeight="1" x14ac:dyDescent="0.3">
      <c r="A642" s="3">
        <v>19917</v>
      </c>
      <c r="B642" s="3" t="s">
        <v>55</v>
      </c>
      <c r="C642" s="7">
        <v>0.02</v>
      </c>
      <c r="D642" s="4">
        <v>7.64</v>
      </c>
      <c r="E642" s="4">
        <v>1.39</v>
      </c>
      <c r="F642" s="3">
        <v>1131</v>
      </c>
      <c r="G642" s="3" t="s">
        <v>1240</v>
      </c>
      <c r="H642" s="3" t="s">
        <v>48</v>
      </c>
      <c r="I642" s="3" t="s">
        <v>39</v>
      </c>
      <c r="J642" s="3" t="s">
        <v>28</v>
      </c>
      <c r="K642" s="3" t="s">
        <v>68</v>
      </c>
      <c r="L642" s="3" t="s">
        <v>58</v>
      </c>
      <c r="M642" s="3" t="s">
        <v>1238</v>
      </c>
      <c r="N642" s="3">
        <v>0.36</v>
      </c>
      <c r="O642" s="3" t="s">
        <v>32</v>
      </c>
      <c r="P642" s="3" t="s">
        <v>60</v>
      </c>
      <c r="Q642" s="3" t="s">
        <v>129</v>
      </c>
      <c r="R642" s="3" t="s">
        <v>1241</v>
      </c>
      <c r="S642" s="3">
        <v>79907</v>
      </c>
      <c r="T642" s="2">
        <v>42145</v>
      </c>
      <c r="U642" s="2">
        <v>42147</v>
      </c>
      <c r="V642" s="4">
        <v>70.193699999999993</v>
      </c>
      <c r="W642" s="3">
        <v>13</v>
      </c>
      <c r="X642" s="4">
        <v>101.73</v>
      </c>
      <c r="Y642" s="3">
        <v>88103</v>
      </c>
      <c r="Z642" s="3" t="str">
        <f>IF(V642&gt;E2598, "High","Low")</f>
        <v>High</v>
      </c>
      <c r="AA642" s="3" t="str">
        <f>IF(OR(C642 &gt; 0.2, N642 &lt; 0.25), "High Risk", "Low Risk")</f>
        <v>Low Risk</v>
      </c>
      <c r="AB642" s="3" t="str">
        <f>IF(NOT(C642 &gt; 0), "No Discount", "Discount Applied")</f>
        <v>Discount Applied</v>
      </c>
      <c r="AC642" s="3" t="str">
        <f>IF(AND(V642 &gt; 100, OR(H642 = "Regular Air", H642 = "Express Air"), NOT(C642 &gt; 0)), "High Profit Non-Standard Shipping", "Other")</f>
        <v>Other</v>
      </c>
      <c r="AD642">
        <f>RANK(X642,$X$2:$X$1954,0)</f>
        <v>1227</v>
      </c>
    </row>
    <row r="643" spans="1:30" ht="12.75" customHeight="1" x14ac:dyDescent="0.3">
      <c r="A643" s="3">
        <v>23860</v>
      </c>
      <c r="B643" s="3" t="s">
        <v>55</v>
      </c>
      <c r="C643" s="7">
        <v>0.06</v>
      </c>
      <c r="D643" s="4">
        <v>6.37</v>
      </c>
      <c r="E643" s="4">
        <v>5.19</v>
      </c>
      <c r="F643" s="3">
        <v>1132</v>
      </c>
      <c r="G643" s="3" t="s">
        <v>1242</v>
      </c>
      <c r="H643" s="3" t="s">
        <v>48</v>
      </c>
      <c r="I643" s="3" t="s">
        <v>39</v>
      </c>
      <c r="J643" s="3" t="s">
        <v>28</v>
      </c>
      <c r="K643" s="3" t="s">
        <v>108</v>
      </c>
      <c r="L643" s="3" t="s">
        <v>58</v>
      </c>
      <c r="M643" s="3" t="s">
        <v>622</v>
      </c>
      <c r="N643" s="3">
        <v>0.38</v>
      </c>
      <c r="O643" s="3" t="s">
        <v>32</v>
      </c>
      <c r="P643" s="3" t="s">
        <v>60</v>
      </c>
      <c r="Q643" s="3" t="s">
        <v>129</v>
      </c>
      <c r="R643" s="3" t="s">
        <v>1243</v>
      </c>
      <c r="S643" s="3">
        <v>76039</v>
      </c>
      <c r="T643" s="2">
        <v>42045</v>
      </c>
      <c r="U643" s="2">
        <v>42046</v>
      </c>
      <c r="V643" s="4">
        <v>-48.219499999999996</v>
      </c>
      <c r="W643" s="3">
        <v>6</v>
      </c>
      <c r="X643" s="4">
        <v>37.700000000000003</v>
      </c>
      <c r="Y643" s="3">
        <v>88101</v>
      </c>
      <c r="Z643" s="3" t="str">
        <f>IF(V643&gt;E2599, "High","Low")</f>
        <v>Low</v>
      </c>
      <c r="AA643" s="3" t="str">
        <f>IF(OR(C643 &gt; 0.2, N643 &lt; 0.25), "High Risk", "Low Risk")</f>
        <v>Low Risk</v>
      </c>
      <c r="AB643" s="3" t="str">
        <f>IF(NOT(C643 &gt; 0), "No Discount", "Discount Applied")</f>
        <v>Discount Applied</v>
      </c>
      <c r="AC643" s="3" t="str">
        <f>IF(AND(V643 &gt; 100, OR(H643 = "Regular Air", H643 = "Express Air"), NOT(C643 &gt; 0)), "High Profit Non-Standard Shipping", "Other")</f>
        <v>Other</v>
      </c>
      <c r="AD643">
        <f>RANK(X643,$X$2:$X$1954,0)</f>
        <v>1644</v>
      </c>
    </row>
    <row r="644" spans="1:30" ht="12.75" customHeight="1" x14ac:dyDescent="0.3">
      <c r="A644" s="3">
        <v>22501</v>
      </c>
      <c r="B644" s="3" t="s">
        <v>105</v>
      </c>
      <c r="C644" s="7">
        <v>0.04</v>
      </c>
      <c r="D644" s="4">
        <v>8.6</v>
      </c>
      <c r="E644" s="4">
        <v>6.19</v>
      </c>
      <c r="F644" s="3">
        <v>1132</v>
      </c>
      <c r="G644" s="3" t="s">
        <v>1242</v>
      </c>
      <c r="H644" s="3" t="s">
        <v>48</v>
      </c>
      <c r="I644" s="3" t="s">
        <v>39</v>
      </c>
      <c r="J644" s="3" t="s">
        <v>28</v>
      </c>
      <c r="K644" s="3" t="s">
        <v>108</v>
      </c>
      <c r="L644" s="3" t="s">
        <v>58</v>
      </c>
      <c r="M644" s="3" t="s">
        <v>923</v>
      </c>
      <c r="N644" s="3">
        <v>0.38</v>
      </c>
      <c r="O644" s="3" t="s">
        <v>32</v>
      </c>
      <c r="P644" s="3" t="s">
        <v>60</v>
      </c>
      <c r="Q644" s="3" t="s">
        <v>129</v>
      </c>
      <c r="R644" s="3" t="s">
        <v>1243</v>
      </c>
      <c r="S644" s="3">
        <v>76039</v>
      </c>
      <c r="T644" s="2">
        <v>42051</v>
      </c>
      <c r="U644" s="2">
        <v>42058</v>
      </c>
      <c r="V644" s="4">
        <v>-63.813500000000005</v>
      </c>
      <c r="W644" s="3">
        <v>9</v>
      </c>
      <c r="X644" s="4">
        <v>75.81</v>
      </c>
      <c r="Y644" s="3">
        <v>88102</v>
      </c>
      <c r="Z644" s="3" t="str">
        <f>IF(V644&gt;E2600, "High","Low")</f>
        <v>Low</v>
      </c>
      <c r="AA644" s="3" t="str">
        <f>IF(OR(C644 &gt; 0.2, N644 &lt; 0.25), "High Risk", "Low Risk")</f>
        <v>Low Risk</v>
      </c>
      <c r="AB644" s="3" t="str">
        <f>IF(NOT(C644 &gt; 0), "No Discount", "Discount Applied")</f>
        <v>Discount Applied</v>
      </c>
      <c r="AC644" s="3" t="str">
        <f>IF(AND(V644 &gt; 100, OR(H644 = "Regular Air", H644 = "Express Air"), NOT(C644 &gt; 0)), "High Profit Non-Standard Shipping", "Other")</f>
        <v>Other</v>
      </c>
      <c r="AD644">
        <f>RANK(X644,$X$2:$X$1954,0)</f>
        <v>1361</v>
      </c>
    </row>
    <row r="645" spans="1:30" ht="12.75" customHeight="1" x14ac:dyDescent="0.3">
      <c r="A645" s="3">
        <v>22502</v>
      </c>
      <c r="B645" s="3" t="s">
        <v>105</v>
      </c>
      <c r="C645" s="7">
        <v>7.0000000000000007E-2</v>
      </c>
      <c r="D645" s="4">
        <v>699.99</v>
      </c>
      <c r="E645" s="4">
        <v>24.49</v>
      </c>
      <c r="F645" s="3">
        <v>1132</v>
      </c>
      <c r="G645" s="3" t="s">
        <v>1242</v>
      </c>
      <c r="H645" s="3" t="s">
        <v>48</v>
      </c>
      <c r="I645" s="3" t="s">
        <v>39</v>
      </c>
      <c r="J645" s="3" t="s">
        <v>76</v>
      </c>
      <c r="K645" s="3" t="s">
        <v>586</v>
      </c>
      <c r="L645" s="3" t="s">
        <v>235</v>
      </c>
      <c r="M645" s="3" t="s">
        <v>1236</v>
      </c>
      <c r="N645" s="3">
        <v>0.54</v>
      </c>
      <c r="O645" s="3" t="s">
        <v>32</v>
      </c>
      <c r="P645" s="3" t="s">
        <v>60</v>
      </c>
      <c r="Q645" s="3" t="s">
        <v>129</v>
      </c>
      <c r="R645" s="3" t="s">
        <v>1243</v>
      </c>
      <c r="S645" s="3">
        <v>76039</v>
      </c>
      <c r="T645" s="2">
        <v>42051</v>
      </c>
      <c r="U645" s="2">
        <v>42055</v>
      </c>
      <c r="V645" s="4">
        <v>325.29000000000002</v>
      </c>
      <c r="W645" s="3">
        <v>4</v>
      </c>
      <c r="X645" s="4">
        <v>2630</v>
      </c>
      <c r="Y645" s="3">
        <v>88102</v>
      </c>
      <c r="Z645" s="3" t="str">
        <f>IF(V645&gt;E2601, "High","Low")</f>
        <v>High</v>
      </c>
      <c r="AA645" s="3" t="str">
        <f>IF(OR(C645 &gt; 0.2, N645 &lt; 0.25), "High Risk", "Low Risk")</f>
        <v>Low Risk</v>
      </c>
      <c r="AB645" s="3" t="str">
        <f>IF(NOT(C645 &gt; 0), "No Discount", "Discount Applied")</f>
        <v>Discount Applied</v>
      </c>
      <c r="AC645" s="3" t="str">
        <f>IF(AND(V645 &gt; 100, OR(H645 = "Regular Air", H645 = "Express Air"), NOT(C645 &gt; 0)), "High Profit Non-Standard Shipping", "Other")</f>
        <v>Other</v>
      </c>
      <c r="AD645">
        <f>RANK(X645,$X$2:$X$1954,0)</f>
        <v>181</v>
      </c>
    </row>
    <row r="646" spans="1:30" ht="12.75" customHeight="1" x14ac:dyDescent="0.3">
      <c r="A646" s="3">
        <v>23568</v>
      </c>
      <c r="B646" s="3" t="s">
        <v>105</v>
      </c>
      <c r="C646" s="7">
        <v>0.03</v>
      </c>
      <c r="D646" s="4">
        <v>30.98</v>
      </c>
      <c r="E646" s="4">
        <v>6.5</v>
      </c>
      <c r="F646" s="3">
        <v>1132</v>
      </c>
      <c r="G646" s="3" t="s">
        <v>1242</v>
      </c>
      <c r="H646" s="3" t="s">
        <v>48</v>
      </c>
      <c r="I646" s="3" t="s">
        <v>39</v>
      </c>
      <c r="J646" s="3" t="s">
        <v>76</v>
      </c>
      <c r="K646" s="3" t="s">
        <v>179</v>
      </c>
      <c r="L646" s="3" t="s">
        <v>58</v>
      </c>
      <c r="M646" s="3" t="s">
        <v>1239</v>
      </c>
      <c r="N646" s="3">
        <v>0.79</v>
      </c>
      <c r="O646" s="3" t="s">
        <v>32</v>
      </c>
      <c r="P646" s="3" t="s">
        <v>60</v>
      </c>
      <c r="Q646" s="3" t="s">
        <v>129</v>
      </c>
      <c r="R646" s="3" t="s">
        <v>1243</v>
      </c>
      <c r="S646" s="3">
        <v>76039</v>
      </c>
      <c r="T646" s="2">
        <v>42168</v>
      </c>
      <c r="U646" s="2">
        <v>42172</v>
      </c>
      <c r="V646" s="4">
        <v>-115.35999999999999</v>
      </c>
      <c r="W646" s="3">
        <v>11</v>
      </c>
      <c r="X646" s="4">
        <v>333.02</v>
      </c>
      <c r="Y646" s="3">
        <v>88104</v>
      </c>
      <c r="Z646" s="3" t="str">
        <f>IF(V646&gt;E2602, "High","Low")</f>
        <v>Low</v>
      </c>
      <c r="AA646" s="3" t="str">
        <f>IF(OR(C646 &gt; 0.2, N646 &lt; 0.25), "High Risk", "Low Risk")</f>
        <v>Low Risk</v>
      </c>
      <c r="AB646" s="3" t="str">
        <f>IF(NOT(C646 &gt; 0), "No Discount", "Discount Applied")</f>
        <v>Discount Applied</v>
      </c>
      <c r="AC646" s="3" t="str">
        <f>IF(AND(V646 &gt; 100, OR(H646 = "Regular Air", H646 = "Express Air"), NOT(C646 &gt; 0)), "High Profit Non-Standard Shipping", "Other")</f>
        <v>Other</v>
      </c>
      <c r="AD646">
        <f>RANK(X646,$X$2:$X$1954,0)</f>
        <v>788</v>
      </c>
    </row>
    <row r="647" spans="1:30" ht="12.75" customHeight="1" x14ac:dyDescent="0.3">
      <c r="A647" s="3">
        <v>26099</v>
      </c>
      <c r="B647" s="3" t="s">
        <v>105</v>
      </c>
      <c r="C647" s="7">
        <v>0.02</v>
      </c>
      <c r="D647" s="4">
        <v>4.9800000000000004</v>
      </c>
      <c r="E647" s="4">
        <v>6.07</v>
      </c>
      <c r="F647" s="3">
        <v>1133</v>
      </c>
      <c r="G647" s="3" t="s">
        <v>1244</v>
      </c>
      <c r="H647" s="3" t="s">
        <v>48</v>
      </c>
      <c r="I647" s="3" t="s">
        <v>39</v>
      </c>
      <c r="J647" s="3" t="s">
        <v>28</v>
      </c>
      <c r="K647" s="3" t="s">
        <v>92</v>
      </c>
      <c r="L647" s="3" t="s">
        <v>58</v>
      </c>
      <c r="M647" s="3" t="s">
        <v>172</v>
      </c>
      <c r="N647" s="3">
        <v>0.36</v>
      </c>
      <c r="O647" s="3" t="s">
        <v>32</v>
      </c>
      <c r="P647" s="3" t="s">
        <v>60</v>
      </c>
      <c r="Q647" s="3" t="s">
        <v>129</v>
      </c>
      <c r="R647" s="3" t="s">
        <v>1245</v>
      </c>
      <c r="S647" s="3">
        <v>75234</v>
      </c>
      <c r="T647" s="2">
        <v>42030</v>
      </c>
      <c r="U647" s="2">
        <v>42032</v>
      </c>
      <c r="V647" s="4">
        <v>-46.92</v>
      </c>
      <c r="W647" s="3">
        <v>5</v>
      </c>
      <c r="X647" s="4">
        <v>27.76</v>
      </c>
      <c r="Y647" s="3">
        <v>88105</v>
      </c>
      <c r="Z647" s="3" t="str">
        <f>IF(V647&gt;E2603, "High","Low")</f>
        <v>Low</v>
      </c>
      <c r="AA647" s="3" t="str">
        <f>IF(OR(C647 &gt; 0.2, N647 &lt; 0.25), "High Risk", "Low Risk")</f>
        <v>Low Risk</v>
      </c>
      <c r="AB647" s="3" t="str">
        <f>IF(NOT(C647 &gt; 0), "No Discount", "Discount Applied")</f>
        <v>Discount Applied</v>
      </c>
      <c r="AC647" s="3" t="str">
        <f>IF(AND(V647 &gt; 100, OR(H647 = "Regular Air", H647 = "Express Air"), NOT(C647 &gt; 0)), "High Profit Non-Standard Shipping", "Other")</f>
        <v>Other</v>
      </c>
      <c r="AD647">
        <f>RANK(X647,$X$2:$X$1954,0)</f>
        <v>1741</v>
      </c>
    </row>
    <row r="648" spans="1:30" ht="12.75" customHeight="1" x14ac:dyDescent="0.3">
      <c r="A648" s="3">
        <v>22119</v>
      </c>
      <c r="B648" s="3" t="s">
        <v>24</v>
      </c>
      <c r="C648" s="7">
        <v>0.09</v>
      </c>
      <c r="D648" s="4">
        <v>270.97000000000003</v>
      </c>
      <c r="E648" s="4">
        <v>28.06</v>
      </c>
      <c r="F648" s="3">
        <v>1136</v>
      </c>
      <c r="G648" s="3" t="s">
        <v>1246</v>
      </c>
      <c r="H648" s="3" t="s">
        <v>38</v>
      </c>
      <c r="I648" s="3" t="s">
        <v>39</v>
      </c>
      <c r="J648" s="3" t="s">
        <v>76</v>
      </c>
      <c r="K648" s="3" t="s">
        <v>84</v>
      </c>
      <c r="L648" s="3" t="s">
        <v>42</v>
      </c>
      <c r="M648" s="3" t="s">
        <v>1247</v>
      </c>
      <c r="N648" s="3">
        <v>0.56000000000000005</v>
      </c>
      <c r="O648" s="3" t="s">
        <v>32</v>
      </c>
      <c r="P648" s="3" t="s">
        <v>60</v>
      </c>
      <c r="Q648" s="3" t="s">
        <v>177</v>
      </c>
      <c r="R648" s="3" t="s">
        <v>1248</v>
      </c>
      <c r="S648" s="3">
        <v>60188</v>
      </c>
      <c r="T648" s="2">
        <v>42006</v>
      </c>
      <c r="U648" s="2">
        <v>42008</v>
      </c>
      <c r="V648" s="4">
        <v>2660.1432</v>
      </c>
      <c r="W648" s="3">
        <v>15</v>
      </c>
      <c r="X648" s="4">
        <v>3855.28</v>
      </c>
      <c r="Y648" s="3">
        <v>87940</v>
      </c>
      <c r="Z648" s="3" t="str">
        <f>IF(V648&gt;E2604, "High","Low")</f>
        <v>High</v>
      </c>
      <c r="AA648" s="3" t="str">
        <f>IF(OR(C648 &gt; 0.2, N648 &lt; 0.25), "High Risk", "Low Risk")</f>
        <v>Low Risk</v>
      </c>
      <c r="AB648" s="3" t="str">
        <f>IF(NOT(C648 &gt; 0), "No Discount", "Discount Applied")</f>
        <v>Discount Applied</v>
      </c>
      <c r="AC648" s="3" t="str">
        <f>IF(AND(V648 &gt; 100, OR(H648 = "Regular Air", H648 = "Express Air"), NOT(C648 &gt; 0)), "High Profit Non-Standard Shipping", "Other")</f>
        <v>Other</v>
      </c>
      <c r="AD648">
        <f>RANK(X648,$X$2:$X$1954,0)</f>
        <v>122</v>
      </c>
    </row>
    <row r="649" spans="1:30" ht="12.75" customHeight="1" x14ac:dyDescent="0.3">
      <c r="A649" s="3">
        <v>19357</v>
      </c>
      <c r="B649" s="3" t="s">
        <v>55</v>
      </c>
      <c r="C649" s="7">
        <v>0.02</v>
      </c>
      <c r="D649" s="4">
        <v>160.97999999999999</v>
      </c>
      <c r="E649" s="4">
        <v>30</v>
      </c>
      <c r="F649" s="3">
        <v>1138</v>
      </c>
      <c r="G649" s="3" t="s">
        <v>1249</v>
      </c>
      <c r="H649" s="3" t="s">
        <v>38</v>
      </c>
      <c r="I649" s="3" t="s">
        <v>39</v>
      </c>
      <c r="J649" s="3" t="s">
        <v>40</v>
      </c>
      <c r="K649" s="3" t="s">
        <v>41</v>
      </c>
      <c r="L649" s="3" t="s">
        <v>42</v>
      </c>
      <c r="M649" s="3" t="s">
        <v>176</v>
      </c>
      <c r="N649" s="3">
        <v>0.62</v>
      </c>
      <c r="O649" s="3" t="s">
        <v>32</v>
      </c>
      <c r="P649" s="3" t="s">
        <v>60</v>
      </c>
      <c r="Q649" s="3" t="s">
        <v>129</v>
      </c>
      <c r="R649" s="3" t="s">
        <v>1250</v>
      </c>
      <c r="S649" s="3">
        <v>75056</v>
      </c>
      <c r="T649" s="2">
        <v>42051</v>
      </c>
      <c r="U649" s="2">
        <v>42054</v>
      </c>
      <c r="V649" s="4">
        <v>-51.116</v>
      </c>
      <c r="W649" s="3">
        <v>1</v>
      </c>
      <c r="X649" s="4">
        <v>192.49</v>
      </c>
      <c r="Y649" s="3">
        <v>86574</v>
      </c>
      <c r="Z649" s="3" t="str">
        <f>IF(V649&gt;E2605, "High","Low")</f>
        <v>Low</v>
      </c>
      <c r="AA649" s="3" t="str">
        <f>IF(OR(C649 &gt; 0.2, N649 &lt; 0.25), "High Risk", "Low Risk")</f>
        <v>Low Risk</v>
      </c>
      <c r="AB649" s="3" t="str">
        <f>IF(NOT(C649 &gt; 0), "No Discount", "Discount Applied")</f>
        <v>Discount Applied</v>
      </c>
      <c r="AC649" s="3" t="str">
        <f>IF(AND(V649 &gt; 100, OR(H649 = "Regular Air", H649 = "Express Air"), NOT(C649 &gt; 0)), "High Profit Non-Standard Shipping", "Other")</f>
        <v>Other</v>
      </c>
      <c r="AD649">
        <f>RANK(X649,$X$2:$X$1954,0)</f>
        <v>1004</v>
      </c>
    </row>
    <row r="650" spans="1:30" ht="12.75" customHeight="1" x14ac:dyDescent="0.3">
      <c r="A650" s="3">
        <v>25467</v>
      </c>
      <c r="B650" s="3" t="s">
        <v>55</v>
      </c>
      <c r="C650" s="7">
        <v>0.05</v>
      </c>
      <c r="D650" s="4">
        <v>363.25</v>
      </c>
      <c r="E650" s="4">
        <v>19.989999999999998</v>
      </c>
      <c r="F650" s="3">
        <v>1142</v>
      </c>
      <c r="G650" s="3" t="s">
        <v>1251</v>
      </c>
      <c r="H650" s="3" t="s">
        <v>48</v>
      </c>
      <c r="I650" s="3" t="s">
        <v>39</v>
      </c>
      <c r="J650" s="3" t="s">
        <v>28</v>
      </c>
      <c r="K650" s="3" t="s">
        <v>256</v>
      </c>
      <c r="L650" s="3" t="s">
        <v>58</v>
      </c>
      <c r="M650" s="3" t="s">
        <v>1252</v>
      </c>
      <c r="N650" s="3">
        <v>0.56999999999999995</v>
      </c>
      <c r="O650" s="3" t="s">
        <v>32</v>
      </c>
      <c r="P650" s="3" t="s">
        <v>60</v>
      </c>
      <c r="Q650" s="3" t="s">
        <v>129</v>
      </c>
      <c r="R650" s="3" t="s">
        <v>1253</v>
      </c>
      <c r="S650" s="3">
        <v>76706</v>
      </c>
      <c r="T650" s="2">
        <v>42008</v>
      </c>
      <c r="U650" s="2">
        <v>42010</v>
      </c>
      <c r="V650" s="4">
        <v>1766.7795000000001</v>
      </c>
      <c r="W650" s="3">
        <v>7</v>
      </c>
      <c r="X650" s="4">
        <v>2560.5500000000002</v>
      </c>
      <c r="Y650" s="3">
        <v>86573</v>
      </c>
      <c r="Z650" s="3" t="str">
        <f>IF(V650&gt;E2606, "High","Low")</f>
        <v>High</v>
      </c>
      <c r="AA650" s="3" t="str">
        <f>IF(OR(C650 &gt; 0.2, N650 &lt; 0.25), "High Risk", "Low Risk")</f>
        <v>Low Risk</v>
      </c>
      <c r="AB650" s="3" t="str">
        <f>IF(NOT(C650 &gt; 0), "No Discount", "Discount Applied")</f>
        <v>Discount Applied</v>
      </c>
      <c r="AC650" s="3" t="str">
        <f>IF(AND(V650 &gt; 100, OR(H650 = "Regular Air", H650 = "Express Air"), NOT(C650 &gt; 0)), "High Profit Non-Standard Shipping", "Other")</f>
        <v>Other</v>
      </c>
      <c r="AD650">
        <f>RANK(X650,$X$2:$X$1954,0)</f>
        <v>187</v>
      </c>
    </row>
    <row r="651" spans="1:30" ht="12.75" customHeight="1" x14ac:dyDescent="0.3">
      <c r="A651" s="3">
        <v>24539</v>
      </c>
      <c r="B651" s="3" t="s">
        <v>55</v>
      </c>
      <c r="C651" s="7">
        <v>0.01</v>
      </c>
      <c r="D651" s="4">
        <v>18.97</v>
      </c>
      <c r="E651" s="4">
        <v>9.5399999999999991</v>
      </c>
      <c r="F651" s="3">
        <v>1142</v>
      </c>
      <c r="G651" s="3" t="s">
        <v>1251</v>
      </c>
      <c r="H651" s="3" t="s">
        <v>48</v>
      </c>
      <c r="I651" s="3" t="s">
        <v>39</v>
      </c>
      <c r="J651" s="3" t="s">
        <v>28</v>
      </c>
      <c r="K651" s="3" t="s">
        <v>92</v>
      </c>
      <c r="L651" s="3" t="s">
        <v>58</v>
      </c>
      <c r="M651" s="3" t="s">
        <v>222</v>
      </c>
      <c r="N651" s="3">
        <v>0.37</v>
      </c>
      <c r="O651" s="3" t="s">
        <v>32</v>
      </c>
      <c r="P651" s="3" t="s">
        <v>60</v>
      </c>
      <c r="Q651" s="3" t="s">
        <v>129</v>
      </c>
      <c r="R651" s="3" t="s">
        <v>1253</v>
      </c>
      <c r="S651" s="3">
        <v>76706</v>
      </c>
      <c r="T651" s="2">
        <v>42161</v>
      </c>
      <c r="U651" s="2">
        <v>42164</v>
      </c>
      <c r="V651" s="4">
        <v>85.875</v>
      </c>
      <c r="W651" s="3">
        <v>11</v>
      </c>
      <c r="X651" s="4">
        <v>227.67</v>
      </c>
      <c r="Y651" s="3">
        <v>86575</v>
      </c>
      <c r="Z651" s="3" t="str">
        <f>IF(V651&gt;E2607, "High","Low")</f>
        <v>High</v>
      </c>
      <c r="AA651" s="3" t="str">
        <f>IF(OR(C651 &gt; 0.2, N651 &lt; 0.25), "High Risk", "Low Risk")</f>
        <v>Low Risk</v>
      </c>
      <c r="AB651" s="3" t="str">
        <f>IF(NOT(C651 &gt; 0), "No Discount", "Discount Applied")</f>
        <v>Discount Applied</v>
      </c>
      <c r="AC651" s="3" t="str">
        <f>IF(AND(V651 &gt; 100, OR(H651 = "Regular Air", H651 = "Express Air"), NOT(C651 &gt; 0)), "High Profit Non-Standard Shipping", "Other")</f>
        <v>Other</v>
      </c>
      <c r="AD651">
        <f>RANK(X651,$X$2:$X$1954,0)</f>
        <v>935</v>
      </c>
    </row>
    <row r="652" spans="1:30" ht="12.75" customHeight="1" x14ac:dyDescent="0.3">
      <c r="A652" s="3">
        <v>25179</v>
      </c>
      <c r="B652" s="3" t="s">
        <v>105</v>
      </c>
      <c r="C652" s="7">
        <v>0.05</v>
      </c>
      <c r="D652" s="4">
        <v>7.59</v>
      </c>
      <c r="E652" s="4">
        <v>4</v>
      </c>
      <c r="F652" s="3">
        <v>1151</v>
      </c>
      <c r="G652" s="3" t="s">
        <v>1254</v>
      </c>
      <c r="H652" s="3" t="s">
        <v>48</v>
      </c>
      <c r="I652" s="3" t="s">
        <v>39</v>
      </c>
      <c r="J652" s="3" t="s">
        <v>40</v>
      </c>
      <c r="K652" s="3" t="s">
        <v>49</v>
      </c>
      <c r="L652" s="3" t="s">
        <v>30</v>
      </c>
      <c r="M652" s="3" t="s">
        <v>443</v>
      </c>
      <c r="N652" s="3">
        <v>0.42</v>
      </c>
      <c r="O652" s="3" t="s">
        <v>32</v>
      </c>
      <c r="P652" s="3" t="s">
        <v>52</v>
      </c>
      <c r="Q652" s="3" t="s">
        <v>192</v>
      </c>
      <c r="R652" s="3" t="s">
        <v>1255</v>
      </c>
      <c r="S652" s="3">
        <v>1075</v>
      </c>
      <c r="T652" s="2">
        <v>42164</v>
      </c>
      <c r="U652" s="2">
        <v>42164</v>
      </c>
      <c r="V652" s="4">
        <v>6.0926999999999998</v>
      </c>
      <c r="W652" s="3">
        <v>1</v>
      </c>
      <c r="X652" s="4">
        <v>8.83</v>
      </c>
      <c r="Y652" s="3">
        <v>91344</v>
      </c>
      <c r="Z652" s="3" t="str">
        <f>IF(V652&gt;E2608, "High","Low")</f>
        <v>High</v>
      </c>
      <c r="AA652" s="3" t="str">
        <f>IF(OR(C652 &gt; 0.2, N652 &lt; 0.25), "High Risk", "Low Risk")</f>
        <v>Low Risk</v>
      </c>
      <c r="AB652" s="3" t="str">
        <f>IF(NOT(C652 &gt; 0), "No Discount", "Discount Applied")</f>
        <v>Discount Applied</v>
      </c>
      <c r="AC652" s="3" t="str">
        <f>IF(AND(V652 &gt; 100, OR(H652 = "Regular Air", H652 = "Express Air"), NOT(C652 &gt; 0)), "High Profit Non-Standard Shipping", "Other")</f>
        <v>Other</v>
      </c>
      <c r="AD652">
        <f>RANK(X652,$X$2:$X$1954,0)</f>
        <v>1908</v>
      </c>
    </row>
    <row r="653" spans="1:30" ht="12.75" customHeight="1" x14ac:dyDescent="0.3">
      <c r="A653" s="3">
        <v>24224</v>
      </c>
      <c r="B653" s="3" t="s">
        <v>46</v>
      </c>
      <c r="C653" s="7">
        <v>0.09</v>
      </c>
      <c r="D653" s="4">
        <v>9.11</v>
      </c>
      <c r="E653" s="4">
        <v>2.15</v>
      </c>
      <c r="F653" s="3">
        <v>1155</v>
      </c>
      <c r="G653" s="3" t="s">
        <v>1256</v>
      </c>
      <c r="H653" s="3" t="s">
        <v>26</v>
      </c>
      <c r="I653" s="3" t="s">
        <v>39</v>
      </c>
      <c r="J653" s="3" t="s">
        <v>28</v>
      </c>
      <c r="K653" s="3" t="s">
        <v>92</v>
      </c>
      <c r="L653" s="3" t="s">
        <v>30</v>
      </c>
      <c r="M653" s="3" t="s">
        <v>1257</v>
      </c>
      <c r="N653" s="3">
        <v>0.4</v>
      </c>
      <c r="O653" s="3" t="s">
        <v>32</v>
      </c>
      <c r="P653" s="3" t="s">
        <v>33</v>
      </c>
      <c r="Q653" s="3" t="s">
        <v>44</v>
      </c>
      <c r="R653" s="3" t="s">
        <v>1258</v>
      </c>
      <c r="S653" s="3">
        <v>90640</v>
      </c>
      <c r="T653" s="2">
        <v>42006</v>
      </c>
      <c r="U653" s="2">
        <v>42008</v>
      </c>
      <c r="V653" s="4">
        <v>20.299600000000002</v>
      </c>
      <c r="W653" s="3">
        <v>4</v>
      </c>
      <c r="X653" s="4">
        <v>34.409999999999997</v>
      </c>
      <c r="Y653" s="3">
        <v>90853</v>
      </c>
      <c r="Z653" s="3" t="str">
        <f>IF(V653&gt;E2609, "High","Low")</f>
        <v>High</v>
      </c>
      <c r="AA653" s="3" t="str">
        <f>IF(OR(C653 &gt; 0.2, N653 &lt; 0.25), "High Risk", "Low Risk")</f>
        <v>Low Risk</v>
      </c>
      <c r="AB653" s="3" t="str">
        <f>IF(NOT(C653 &gt; 0), "No Discount", "Discount Applied")</f>
        <v>Discount Applied</v>
      </c>
      <c r="AC653" s="3" t="str">
        <f>IF(AND(V653 &gt; 100, OR(H653 = "Regular Air", H653 = "Express Air"), NOT(C653 &gt; 0)), "High Profit Non-Standard Shipping", "Other")</f>
        <v>Other</v>
      </c>
      <c r="AD653">
        <f>RANK(X653,$X$2:$X$1954,0)</f>
        <v>1671</v>
      </c>
    </row>
    <row r="654" spans="1:30" ht="12.75" customHeight="1" x14ac:dyDescent="0.3">
      <c r="A654" s="3">
        <v>24225</v>
      </c>
      <c r="B654" s="3" t="s">
        <v>46</v>
      </c>
      <c r="C654" s="7">
        <v>0.08</v>
      </c>
      <c r="D654" s="4">
        <v>15.04</v>
      </c>
      <c r="E654" s="4">
        <v>1.97</v>
      </c>
      <c r="F654" s="3">
        <v>1155</v>
      </c>
      <c r="G654" s="3" t="s">
        <v>1256</v>
      </c>
      <c r="H654" s="3" t="s">
        <v>48</v>
      </c>
      <c r="I654" s="3" t="s">
        <v>39</v>
      </c>
      <c r="J654" s="3" t="s">
        <v>28</v>
      </c>
      <c r="K654" s="3" t="s">
        <v>92</v>
      </c>
      <c r="L654" s="3" t="s">
        <v>30</v>
      </c>
      <c r="M654" s="3" t="s">
        <v>658</v>
      </c>
      <c r="N654" s="3">
        <v>0.39</v>
      </c>
      <c r="O654" s="3" t="s">
        <v>32</v>
      </c>
      <c r="P654" s="3" t="s">
        <v>33</v>
      </c>
      <c r="Q654" s="3" t="s">
        <v>44</v>
      </c>
      <c r="R654" s="3" t="s">
        <v>1258</v>
      </c>
      <c r="S654" s="3">
        <v>90640</v>
      </c>
      <c r="T654" s="2">
        <v>42006</v>
      </c>
      <c r="U654" s="2">
        <v>42006</v>
      </c>
      <c r="V654" s="4">
        <v>108.5163</v>
      </c>
      <c r="W654" s="3">
        <v>11</v>
      </c>
      <c r="X654" s="4">
        <v>157.27000000000001</v>
      </c>
      <c r="Y654" s="3">
        <v>90853</v>
      </c>
      <c r="Z654" s="3" t="str">
        <f>IF(V654&gt;E2610, "High","Low")</f>
        <v>High</v>
      </c>
      <c r="AA654" s="3" t="str">
        <f>IF(OR(C654 &gt; 0.2, N654 &lt; 0.25), "High Risk", "Low Risk")</f>
        <v>Low Risk</v>
      </c>
      <c r="AB654" s="3" t="str">
        <f>IF(NOT(C654 &gt; 0), "No Discount", "Discount Applied")</f>
        <v>Discount Applied</v>
      </c>
      <c r="AC654" s="3" t="str">
        <f>IF(AND(V654 &gt; 100, OR(H654 = "Regular Air", H654 = "Express Air"), NOT(C654 &gt; 0)), "High Profit Non-Standard Shipping", "Other")</f>
        <v>Other</v>
      </c>
      <c r="AD654">
        <f>RANK(X654,$X$2:$X$1954,0)</f>
        <v>1068</v>
      </c>
    </row>
    <row r="655" spans="1:30" ht="12.75" customHeight="1" x14ac:dyDescent="0.3">
      <c r="A655" s="3">
        <v>20212</v>
      </c>
      <c r="B655" s="3" t="s">
        <v>24</v>
      </c>
      <c r="C655" s="7">
        <v>0.06</v>
      </c>
      <c r="D655" s="4">
        <v>175.99</v>
      </c>
      <c r="E655" s="4">
        <v>8.99</v>
      </c>
      <c r="F655" s="3">
        <v>1156</v>
      </c>
      <c r="G655" s="3" t="s">
        <v>1259</v>
      </c>
      <c r="H655" s="3" t="s">
        <v>48</v>
      </c>
      <c r="I655" s="3" t="s">
        <v>39</v>
      </c>
      <c r="J655" s="3" t="s">
        <v>76</v>
      </c>
      <c r="K655" s="3" t="s">
        <v>77</v>
      </c>
      <c r="L655" s="3" t="s">
        <v>58</v>
      </c>
      <c r="M655" s="3" t="s">
        <v>167</v>
      </c>
      <c r="N655" s="3">
        <v>0.56999999999999995</v>
      </c>
      <c r="O655" s="3" t="s">
        <v>32</v>
      </c>
      <c r="P655" s="3" t="s">
        <v>52</v>
      </c>
      <c r="Q655" s="3" t="s">
        <v>192</v>
      </c>
      <c r="R655" s="3" t="s">
        <v>1260</v>
      </c>
      <c r="S655" s="3">
        <v>1876</v>
      </c>
      <c r="T655" s="2">
        <v>42049</v>
      </c>
      <c r="U655" s="2">
        <v>42050</v>
      </c>
      <c r="V655" s="4">
        <v>48.47148</v>
      </c>
      <c r="W655" s="3">
        <v>7</v>
      </c>
      <c r="X655" s="4">
        <v>1013.84</v>
      </c>
      <c r="Y655" s="3">
        <v>90855</v>
      </c>
      <c r="Z655" s="3" t="str">
        <f>IF(V655&gt;E2611, "High","Low")</f>
        <v>High</v>
      </c>
      <c r="AA655" s="3" t="str">
        <f>IF(OR(C655 &gt; 0.2, N655 &lt; 0.25), "High Risk", "Low Risk")</f>
        <v>Low Risk</v>
      </c>
      <c r="AB655" s="3" t="str">
        <f>IF(NOT(C655 &gt; 0), "No Discount", "Discount Applied")</f>
        <v>Discount Applied</v>
      </c>
      <c r="AC655" s="3" t="str">
        <f>IF(AND(V655 &gt; 100, OR(H655 = "Regular Air", H655 = "Express Air"), NOT(C655 &gt; 0)), "High Profit Non-Standard Shipping", "Other")</f>
        <v>Other</v>
      </c>
      <c r="AD655">
        <f>RANK(X655,$X$2:$X$1954,0)</f>
        <v>417</v>
      </c>
    </row>
    <row r="656" spans="1:30" ht="12.75" customHeight="1" x14ac:dyDescent="0.3">
      <c r="A656" s="3">
        <v>20897</v>
      </c>
      <c r="B656" s="3" t="s">
        <v>24</v>
      </c>
      <c r="C656" s="7">
        <v>0.04</v>
      </c>
      <c r="D656" s="4">
        <v>100.98</v>
      </c>
      <c r="E656" s="4">
        <v>35.840000000000003</v>
      </c>
      <c r="F656" s="3">
        <v>1159</v>
      </c>
      <c r="G656" s="3" t="s">
        <v>1261</v>
      </c>
      <c r="H656" s="3" t="s">
        <v>38</v>
      </c>
      <c r="I656" s="3" t="s">
        <v>39</v>
      </c>
      <c r="J656" s="3" t="s">
        <v>40</v>
      </c>
      <c r="K656" s="3" t="s">
        <v>190</v>
      </c>
      <c r="L656" s="3" t="s">
        <v>120</v>
      </c>
      <c r="M656" s="3" t="s">
        <v>259</v>
      </c>
      <c r="N656" s="3">
        <v>0.62</v>
      </c>
      <c r="O656" s="3" t="s">
        <v>32</v>
      </c>
      <c r="P656" s="3" t="s">
        <v>52</v>
      </c>
      <c r="Q656" s="3" t="s">
        <v>53</v>
      </c>
      <c r="R656" s="3" t="s">
        <v>1262</v>
      </c>
      <c r="S656" s="3">
        <v>7086</v>
      </c>
      <c r="T656" s="2">
        <v>42144</v>
      </c>
      <c r="U656" s="2">
        <v>42145</v>
      </c>
      <c r="V656" s="4">
        <v>-152.76</v>
      </c>
      <c r="W656" s="3">
        <v>1</v>
      </c>
      <c r="X656" s="4">
        <v>110.75</v>
      </c>
      <c r="Y656" s="3">
        <v>90854</v>
      </c>
      <c r="Z656" s="3" t="str">
        <f>IF(V656&gt;E2612, "High","Low")</f>
        <v>Low</v>
      </c>
      <c r="AA656" s="3" t="str">
        <f>IF(OR(C656 &gt; 0.2, N656 &lt; 0.25), "High Risk", "Low Risk")</f>
        <v>Low Risk</v>
      </c>
      <c r="AB656" s="3" t="str">
        <f>IF(NOT(C656 &gt; 0), "No Discount", "Discount Applied")</f>
        <v>Discount Applied</v>
      </c>
      <c r="AC656" s="3" t="str">
        <f>IF(AND(V656 &gt; 100, OR(H656 = "Regular Air", H656 = "Express Air"), NOT(C656 &gt; 0)), "High Profit Non-Standard Shipping", "Other")</f>
        <v>Other</v>
      </c>
      <c r="AD656">
        <f>RANK(X656,$X$2:$X$1954,0)</f>
        <v>1196</v>
      </c>
    </row>
    <row r="657" spans="1:30" ht="12.75" customHeight="1" x14ac:dyDescent="0.3">
      <c r="A657" s="3">
        <v>18860</v>
      </c>
      <c r="B657" s="3" t="s">
        <v>36</v>
      </c>
      <c r="C657" s="7">
        <v>0.09</v>
      </c>
      <c r="D657" s="4">
        <v>9.7799999999999994</v>
      </c>
      <c r="E657" s="4">
        <v>1.39</v>
      </c>
      <c r="F657" s="3">
        <v>1170</v>
      </c>
      <c r="G657" s="3" t="s">
        <v>1263</v>
      </c>
      <c r="H657" s="3" t="s">
        <v>48</v>
      </c>
      <c r="I657" s="3" t="s">
        <v>39</v>
      </c>
      <c r="J657" s="3" t="s">
        <v>28</v>
      </c>
      <c r="K657" s="3" t="s">
        <v>68</v>
      </c>
      <c r="L657" s="3" t="s">
        <v>58</v>
      </c>
      <c r="M657" s="3" t="s">
        <v>1264</v>
      </c>
      <c r="N657" s="3">
        <v>0.39</v>
      </c>
      <c r="O657" s="3" t="s">
        <v>32</v>
      </c>
      <c r="P657" s="3" t="s">
        <v>52</v>
      </c>
      <c r="Q657" s="3" t="s">
        <v>1148</v>
      </c>
      <c r="R657" s="3" t="s">
        <v>400</v>
      </c>
      <c r="S657" s="3">
        <v>19711</v>
      </c>
      <c r="T657" s="2">
        <v>42157</v>
      </c>
      <c r="U657" s="2">
        <v>42158</v>
      </c>
      <c r="V657" s="4">
        <v>125.20739999999999</v>
      </c>
      <c r="W657" s="3">
        <v>19</v>
      </c>
      <c r="X657" s="4">
        <v>181.46</v>
      </c>
      <c r="Y657" s="3">
        <v>87520</v>
      </c>
      <c r="Z657" s="3" t="str">
        <f>IF(V657&gt;E2613, "High","Low")</f>
        <v>High</v>
      </c>
      <c r="AA657" s="3" t="str">
        <f>IF(OR(C657 &gt; 0.2, N657 &lt; 0.25), "High Risk", "Low Risk")</f>
        <v>Low Risk</v>
      </c>
      <c r="AB657" s="3" t="str">
        <f>IF(NOT(C657 &gt; 0), "No Discount", "Discount Applied")</f>
        <v>Discount Applied</v>
      </c>
      <c r="AC657" s="3" t="str">
        <f>IF(AND(V657 &gt; 100, OR(H657 = "Regular Air", H657 = "Express Air"), NOT(C657 &gt; 0)), "High Profit Non-Standard Shipping", "Other")</f>
        <v>Other</v>
      </c>
      <c r="AD657">
        <f>RANK(X657,$X$2:$X$1954,0)</f>
        <v>1022</v>
      </c>
    </row>
    <row r="658" spans="1:30" ht="12.75" customHeight="1" x14ac:dyDescent="0.3">
      <c r="A658" s="3">
        <v>18861</v>
      </c>
      <c r="B658" s="3" t="s">
        <v>36</v>
      </c>
      <c r="C658" s="7">
        <v>0</v>
      </c>
      <c r="D658" s="4">
        <v>200.99</v>
      </c>
      <c r="E658" s="4">
        <v>8.08</v>
      </c>
      <c r="F658" s="3">
        <v>1170</v>
      </c>
      <c r="G658" s="3" t="s">
        <v>1263</v>
      </c>
      <c r="H658" s="3" t="s">
        <v>48</v>
      </c>
      <c r="I658" s="3" t="s">
        <v>39</v>
      </c>
      <c r="J658" s="3" t="s">
        <v>76</v>
      </c>
      <c r="K658" s="3" t="s">
        <v>77</v>
      </c>
      <c r="L658" s="3" t="s">
        <v>58</v>
      </c>
      <c r="M658" s="3" t="s">
        <v>1265</v>
      </c>
      <c r="N658" s="3">
        <v>0.59</v>
      </c>
      <c r="O658" s="3" t="s">
        <v>32</v>
      </c>
      <c r="P658" s="3" t="s">
        <v>52</v>
      </c>
      <c r="Q658" s="3" t="s">
        <v>1148</v>
      </c>
      <c r="R658" s="3" t="s">
        <v>400</v>
      </c>
      <c r="S658" s="3">
        <v>19711</v>
      </c>
      <c r="T658" s="2">
        <v>42157</v>
      </c>
      <c r="U658" s="2">
        <v>42159</v>
      </c>
      <c r="V658" s="4">
        <v>281.53440000000001</v>
      </c>
      <c r="W658" s="3">
        <v>6</v>
      </c>
      <c r="X658" s="4">
        <v>1076.3</v>
      </c>
      <c r="Y658" s="3">
        <v>87520</v>
      </c>
      <c r="Z658" s="3" t="str">
        <f>IF(V658&gt;E2614, "High","Low")</f>
        <v>High</v>
      </c>
      <c r="AA658" s="3" t="str">
        <f>IF(OR(C658 &gt; 0.2, N658 &lt; 0.25), "High Risk", "Low Risk")</f>
        <v>Low Risk</v>
      </c>
      <c r="AB658" s="3" t="str">
        <f>IF(NOT(C658 &gt; 0), "No Discount", "Discount Applied")</f>
        <v>No Discount</v>
      </c>
      <c r="AC658" s="3" t="str">
        <f>IF(AND(V658 &gt; 100, OR(H658 = "Regular Air", H658 = "Express Air"), NOT(C658 &gt; 0)), "High Profit Non-Standard Shipping", "Other")</f>
        <v>High Profit Non-Standard Shipping</v>
      </c>
      <c r="AD658">
        <f>RANK(X658,$X$2:$X$1954,0)</f>
        <v>400</v>
      </c>
    </row>
    <row r="659" spans="1:30" ht="12.75" customHeight="1" x14ac:dyDescent="0.3">
      <c r="A659" s="3">
        <v>19182</v>
      </c>
      <c r="B659" s="3" t="s">
        <v>24</v>
      </c>
      <c r="C659" s="7">
        <v>0.03</v>
      </c>
      <c r="D659" s="4">
        <v>4.4800000000000004</v>
      </c>
      <c r="E659" s="4">
        <v>49</v>
      </c>
      <c r="F659" s="3">
        <v>1178</v>
      </c>
      <c r="G659" s="3" t="s">
        <v>1266</v>
      </c>
      <c r="H659" s="3" t="s">
        <v>48</v>
      </c>
      <c r="I659" s="3" t="s">
        <v>39</v>
      </c>
      <c r="J659" s="3" t="s">
        <v>28</v>
      </c>
      <c r="K659" s="3" t="s">
        <v>256</v>
      </c>
      <c r="L659" s="3" t="s">
        <v>235</v>
      </c>
      <c r="M659" s="3" t="s">
        <v>679</v>
      </c>
      <c r="N659" s="3">
        <v>0.6</v>
      </c>
      <c r="O659" s="3" t="s">
        <v>32</v>
      </c>
      <c r="P659" s="3" t="s">
        <v>135</v>
      </c>
      <c r="Q659" s="3" t="s">
        <v>361</v>
      </c>
      <c r="R659" s="3" t="s">
        <v>1267</v>
      </c>
      <c r="S659" s="3">
        <v>32701</v>
      </c>
      <c r="T659" s="2">
        <v>42103</v>
      </c>
      <c r="U659" s="2">
        <v>42105</v>
      </c>
      <c r="V659" s="4">
        <v>64.265999999999991</v>
      </c>
      <c r="W659" s="3">
        <v>2</v>
      </c>
      <c r="X659" s="4">
        <v>21.46</v>
      </c>
      <c r="Y659" s="3">
        <v>89787</v>
      </c>
      <c r="Z659" s="3" t="str">
        <f>IF(V659&gt;E2615, "High","Low")</f>
        <v>High</v>
      </c>
      <c r="AA659" s="3" t="str">
        <f>IF(OR(C659 &gt; 0.2, N659 &lt; 0.25), "High Risk", "Low Risk")</f>
        <v>Low Risk</v>
      </c>
      <c r="AB659" s="3" t="str">
        <f>IF(NOT(C659 &gt; 0), "No Discount", "Discount Applied")</f>
        <v>Discount Applied</v>
      </c>
      <c r="AC659" s="3" t="str">
        <f>IF(AND(V659 &gt; 100, OR(H659 = "Regular Air", H659 = "Express Air"), NOT(C659 &gt; 0)), "High Profit Non-Standard Shipping", "Other")</f>
        <v>Other</v>
      </c>
      <c r="AD659">
        <f>RANK(X659,$X$2:$X$1954,0)</f>
        <v>1795</v>
      </c>
    </row>
    <row r="660" spans="1:30" ht="12.75" customHeight="1" x14ac:dyDescent="0.3">
      <c r="A660" s="3">
        <v>19183</v>
      </c>
      <c r="B660" s="3" t="s">
        <v>24</v>
      </c>
      <c r="C660" s="7">
        <v>0.06</v>
      </c>
      <c r="D660" s="4">
        <v>350.99</v>
      </c>
      <c r="E660" s="4">
        <v>39</v>
      </c>
      <c r="F660" s="3">
        <v>1178</v>
      </c>
      <c r="G660" s="3" t="s">
        <v>1266</v>
      </c>
      <c r="H660" s="3" t="s">
        <v>38</v>
      </c>
      <c r="I660" s="3" t="s">
        <v>39</v>
      </c>
      <c r="J660" s="3" t="s">
        <v>40</v>
      </c>
      <c r="K660" s="3" t="s">
        <v>41</v>
      </c>
      <c r="L660" s="3" t="s">
        <v>42</v>
      </c>
      <c r="M660" s="3" t="s">
        <v>1268</v>
      </c>
      <c r="N660" s="3">
        <v>0.55000000000000004</v>
      </c>
      <c r="O660" s="3" t="s">
        <v>32</v>
      </c>
      <c r="P660" s="3" t="s">
        <v>135</v>
      </c>
      <c r="Q660" s="3" t="s">
        <v>361</v>
      </c>
      <c r="R660" s="3" t="s">
        <v>1267</v>
      </c>
      <c r="S660" s="3">
        <v>32701</v>
      </c>
      <c r="T660" s="2">
        <v>42103</v>
      </c>
      <c r="U660" s="2">
        <v>42105</v>
      </c>
      <c r="V660" s="4">
        <v>-302.61559999999997</v>
      </c>
      <c r="W660" s="3">
        <v>10</v>
      </c>
      <c r="X660" s="4">
        <v>3506.78</v>
      </c>
      <c r="Y660" s="3">
        <v>89787</v>
      </c>
      <c r="Z660" s="3" t="str">
        <f>IF(V660&gt;E2616, "High","Low")</f>
        <v>Low</v>
      </c>
      <c r="AA660" s="3" t="str">
        <f>IF(OR(C660 &gt; 0.2, N660 &lt; 0.25), "High Risk", "Low Risk")</f>
        <v>Low Risk</v>
      </c>
      <c r="AB660" s="3" t="str">
        <f>IF(NOT(C660 &gt; 0), "No Discount", "Discount Applied")</f>
        <v>Discount Applied</v>
      </c>
      <c r="AC660" s="3" t="str">
        <f>IF(AND(V660 &gt; 100, OR(H660 = "Regular Air", H660 = "Express Air"), NOT(C660 &gt; 0)), "High Profit Non-Standard Shipping", "Other")</f>
        <v>Other</v>
      </c>
      <c r="AD660">
        <f>RANK(X660,$X$2:$X$1954,0)</f>
        <v>142</v>
      </c>
    </row>
    <row r="661" spans="1:30" ht="12.75" customHeight="1" x14ac:dyDescent="0.3">
      <c r="A661" s="3">
        <v>19184</v>
      </c>
      <c r="B661" s="3" t="s">
        <v>24</v>
      </c>
      <c r="C661" s="7">
        <v>0.09</v>
      </c>
      <c r="D661" s="4">
        <v>40.98</v>
      </c>
      <c r="E661" s="4">
        <v>6.5</v>
      </c>
      <c r="F661" s="3">
        <v>1178</v>
      </c>
      <c r="G661" s="3" t="s">
        <v>1266</v>
      </c>
      <c r="H661" s="3" t="s">
        <v>26</v>
      </c>
      <c r="I661" s="3" t="s">
        <v>39</v>
      </c>
      <c r="J661" s="3" t="s">
        <v>76</v>
      </c>
      <c r="K661" s="3" t="s">
        <v>179</v>
      </c>
      <c r="L661" s="3" t="s">
        <v>58</v>
      </c>
      <c r="M661" s="3" t="s">
        <v>1269</v>
      </c>
      <c r="N661" s="3">
        <v>0.74</v>
      </c>
      <c r="O661" s="3" t="s">
        <v>32</v>
      </c>
      <c r="P661" s="3" t="s">
        <v>135</v>
      </c>
      <c r="Q661" s="3" t="s">
        <v>361</v>
      </c>
      <c r="R661" s="3" t="s">
        <v>1267</v>
      </c>
      <c r="S661" s="3">
        <v>32701</v>
      </c>
      <c r="T661" s="2">
        <v>42103</v>
      </c>
      <c r="U661" s="2">
        <v>42105</v>
      </c>
      <c r="V661" s="4">
        <v>5.6916000000000002</v>
      </c>
      <c r="W661" s="3">
        <v>7</v>
      </c>
      <c r="X661" s="4">
        <v>267.69</v>
      </c>
      <c r="Y661" s="3">
        <v>89787</v>
      </c>
      <c r="Z661" s="3" t="str">
        <f>IF(V661&gt;E2617, "High","Low")</f>
        <v>High</v>
      </c>
      <c r="AA661" s="3" t="str">
        <f>IF(OR(C661 &gt; 0.2, N661 &lt; 0.25), "High Risk", "Low Risk")</f>
        <v>Low Risk</v>
      </c>
      <c r="AB661" s="3" t="str">
        <f>IF(NOT(C661 &gt; 0), "No Discount", "Discount Applied")</f>
        <v>Discount Applied</v>
      </c>
      <c r="AC661" s="3" t="str">
        <f>IF(AND(V661 &gt; 100, OR(H661 = "Regular Air", H661 = "Express Air"), NOT(C661 &gt; 0)), "High Profit Non-Standard Shipping", "Other")</f>
        <v>Other</v>
      </c>
      <c r="AD661">
        <f>RANK(X661,$X$2:$X$1954,0)</f>
        <v>868</v>
      </c>
    </row>
    <row r="662" spans="1:30" ht="12.75" customHeight="1" x14ac:dyDescent="0.3">
      <c r="A662" s="3">
        <v>19185</v>
      </c>
      <c r="B662" s="3" t="s">
        <v>24</v>
      </c>
      <c r="C662" s="7">
        <v>0.09</v>
      </c>
      <c r="D662" s="4">
        <v>349.45</v>
      </c>
      <c r="E662" s="4">
        <v>60</v>
      </c>
      <c r="F662" s="3">
        <v>1178</v>
      </c>
      <c r="G662" s="3" t="s">
        <v>1266</v>
      </c>
      <c r="H662" s="3" t="s">
        <v>38</v>
      </c>
      <c r="I662" s="3" t="s">
        <v>39</v>
      </c>
      <c r="J662" s="3" t="s">
        <v>40</v>
      </c>
      <c r="K662" s="3" t="s">
        <v>151</v>
      </c>
      <c r="L662" s="3" t="s">
        <v>42</v>
      </c>
      <c r="M662" s="3" t="s">
        <v>988</v>
      </c>
      <c r="N662" s="3"/>
      <c r="O662" s="3" t="s">
        <v>32</v>
      </c>
      <c r="P662" s="3" t="s">
        <v>135</v>
      </c>
      <c r="Q662" s="3" t="s">
        <v>361</v>
      </c>
      <c r="R662" s="3" t="s">
        <v>1267</v>
      </c>
      <c r="S662" s="3">
        <v>32701</v>
      </c>
      <c r="T662" s="2">
        <v>42103</v>
      </c>
      <c r="U662" s="2">
        <v>42104</v>
      </c>
      <c r="V662" s="4">
        <v>-369.10999999999996</v>
      </c>
      <c r="W662" s="3">
        <v>7</v>
      </c>
      <c r="X662" s="4">
        <v>2307.2600000000002</v>
      </c>
      <c r="Y662" s="3">
        <v>89787</v>
      </c>
      <c r="Z662" s="3" t="str">
        <f>IF(V662&gt;E2618, "High","Low")</f>
        <v>Low</v>
      </c>
      <c r="AA662" s="3" t="str">
        <f>IF(OR(C662 &gt; 0.2, N662 &lt; 0.25), "High Risk", "Low Risk")</f>
        <v>High Risk</v>
      </c>
      <c r="AB662" s="3" t="str">
        <f>IF(NOT(C662 &gt; 0), "No Discount", "Discount Applied")</f>
        <v>Discount Applied</v>
      </c>
      <c r="AC662" s="3" t="str">
        <f>IF(AND(V662 &gt; 100, OR(H662 = "Regular Air", H662 = "Express Air"), NOT(C662 &gt; 0)), "High Profit Non-Standard Shipping", "Other")</f>
        <v>Other</v>
      </c>
      <c r="AD662">
        <f>RANK(X662,$X$2:$X$1954,0)</f>
        <v>214</v>
      </c>
    </row>
    <row r="663" spans="1:30" ht="12.75" customHeight="1" x14ac:dyDescent="0.3">
      <c r="A663" s="3">
        <v>19484</v>
      </c>
      <c r="B663" s="3" t="s">
        <v>24</v>
      </c>
      <c r="C663" s="7">
        <v>7.0000000000000007E-2</v>
      </c>
      <c r="D663" s="4">
        <v>2.61</v>
      </c>
      <c r="E663" s="4">
        <v>0.5</v>
      </c>
      <c r="F663" s="3">
        <v>1182</v>
      </c>
      <c r="G663" s="3" t="s">
        <v>1270</v>
      </c>
      <c r="H663" s="3" t="s">
        <v>48</v>
      </c>
      <c r="I663" s="3" t="s">
        <v>39</v>
      </c>
      <c r="J663" s="3" t="s">
        <v>28</v>
      </c>
      <c r="K663" s="3" t="s">
        <v>133</v>
      </c>
      <c r="L663" s="3" t="s">
        <v>58</v>
      </c>
      <c r="M663" s="3" t="s">
        <v>1137</v>
      </c>
      <c r="N663" s="3">
        <v>0.39</v>
      </c>
      <c r="O663" s="3" t="s">
        <v>32</v>
      </c>
      <c r="P663" s="3" t="s">
        <v>33</v>
      </c>
      <c r="Q663" s="3" t="s">
        <v>211</v>
      </c>
      <c r="R663" s="3" t="s">
        <v>1271</v>
      </c>
      <c r="S663" s="3">
        <v>84660</v>
      </c>
      <c r="T663" s="2">
        <v>42147</v>
      </c>
      <c r="U663" s="2">
        <v>42147</v>
      </c>
      <c r="V663" s="4">
        <v>27.013499999999997</v>
      </c>
      <c r="W663" s="3">
        <v>15</v>
      </c>
      <c r="X663" s="4">
        <v>39.15</v>
      </c>
      <c r="Y663" s="3">
        <v>86913</v>
      </c>
      <c r="Z663" s="3" t="str">
        <f>IF(V663&gt;E2619, "High","Low")</f>
        <v>High</v>
      </c>
      <c r="AA663" s="3" t="str">
        <f>IF(OR(C663 &gt; 0.2, N663 &lt; 0.25), "High Risk", "Low Risk")</f>
        <v>Low Risk</v>
      </c>
      <c r="AB663" s="3" t="str">
        <f>IF(NOT(C663 &gt; 0), "No Discount", "Discount Applied")</f>
        <v>Discount Applied</v>
      </c>
      <c r="AC663" s="3" t="str">
        <f>IF(AND(V663 &gt; 100, OR(H663 = "Regular Air", H663 = "Express Air"), NOT(C663 &gt; 0)), "High Profit Non-Standard Shipping", "Other")</f>
        <v>Other</v>
      </c>
      <c r="AD663">
        <f>RANK(X663,$X$2:$X$1954,0)</f>
        <v>1628</v>
      </c>
    </row>
    <row r="664" spans="1:30" ht="12.75" customHeight="1" x14ac:dyDescent="0.3">
      <c r="A664" s="3">
        <v>21522</v>
      </c>
      <c r="B664" s="3" t="s">
        <v>36</v>
      </c>
      <c r="C664" s="7">
        <v>0.04</v>
      </c>
      <c r="D664" s="4">
        <v>35.99</v>
      </c>
      <c r="E664" s="4">
        <v>3.3</v>
      </c>
      <c r="F664" s="3">
        <v>1183</v>
      </c>
      <c r="G664" s="3" t="s">
        <v>1272</v>
      </c>
      <c r="H664" s="3" t="s">
        <v>48</v>
      </c>
      <c r="I664" s="3" t="s">
        <v>39</v>
      </c>
      <c r="J664" s="3" t="s">
        <v>76</v>
      </c>
      <c r="K664" s="3" t="s">
        <v>77</v>
      </c>
      <c r="L664" s="3" t="s">
        <v>50</v>
      </c>
      <c r="M664" s="3" t="s">
        <v>1273</v>
      </c>
      <c r="N664" s="3">
        <v>0.39</v>
      </c>
      <c r="O664" s="3" t="s">
        <v>32</v>
      </c>
      <c r="P664" s="3" t="s">
        <v>33</v>
      </c>
      <c r="Q664" s="3" t="s">
        <v>211</v>
      </c>
      <c r="R664" s="3" t="s">
        <v>1274</v>
      </c>
      <c r="S664" s="3">
        <v>84663</v>
      </c>
      <c r="T664" s="2">
        <v>42184</v>
      </c>
      <c r="U664" s="2">
        <v>42184</v>
      </c>
      <c r="V664" s="4">
        <v>184.19549999999998</v>
      </c>
      <c r="W664" s="3">
        <v>9</v>
      </c>
      <c r="X664" s="4">
        <v>266.95</v>
      </c>
      <c r="Y664" s="3">
        <v>86914</v>
      </c>
      <c r="Z664" s="3" t="str">
        <f>IF(V664&gt;E2620, "High","Low")</f>
        <v>High</v>
      </c>
      <c r="AA664" s="3" t="str">
        <f>IF(OR(C664 &gt; 0.2, N664 &lt; 0.25), "High Risk", "Low Risk")</f>
        <v>Low Risk</v>
      </c>
      <c r="AB664" s="3" t="str">
        <f>IF(NOT(C664 &gt; 0), "No Discount", "Discount Applied")</f>
        <v>Discount Applied</v>
      </c>
      <c r="AC664" s="3" t="str">
        <f>IF(AND(V664 &gt; 100, OR(H664 = "Regular Air", H664 = "Express Air"), NOT(C664 &gt; 0)), "High Profit Non-Standard Shipping", "Other")</f>
        <v>Other</v>
      </c>
      <c r="AD664">
        <f>RANK(X664,$X$2:$X$1954,0)</f>
        <v>872</v>
      </c>
    </row>
    <row r="665" spans="1:30" ht="12.75" customHeight="1" x14ac:dyDescent="0.3">
      <c r="A665" s="3">
        <v>22190</v>
      </c>
      <c r="B665" s="3" t="s">
        <v>55</v>
      </c>
      <c r="C665" s="7">
        <v>0</v>
      </c>
      <c r="D665" s="4">
        <v>6783.02</v>
      </c>
      <c r="E665" s="4">
        <v>24.49</v>
      </c>
      <c r="F665" s="3">
        <v>1185</v>
      </c>
      <c r="G665" s="3" t="s">
        <v>1275</v>
      </c>
      <c r="H665" s="3" t="s">
        <v>48</v>
      </c>
      <c r="I665" s="3" t="s">
        <v>39</v>
      </c>
      <c r="J665" s="3" t="s">
        <v>76</v>
      </c>
      <c r="K665" s="3" t="s">
        <v>84</v>
      </c>
      <c r="L665" s="3" t="s">
        <v>235</v>
      </c>
      <c r="M665" s="3" t="s">
        <v>1276</v>
      </c>
      <c r="N665" s="3">
        <v>0.39</v>
      </c>
      <c r="O665" s="3" t="s">
        <v>32</v>
      </c>
      <c r="P665" s="3" t="s">
        <v>135</v>
      </c>
      <c r="Q665" s="3" t="s">
        <v>1277</v>
      </c>
      <c r="R665" s="3" t="s">
        <v>1278</v>
      </c>
      <c r="S665" s="3">
        <v>35756</v>
      </c>
      <c r="T665" s="2">
        <v>42084</v>
      </c>
      <c r="U665" s="2">
        <v>42085</v>
      </c>
      <c r="V665" s="4">
        <v>4.1099999999999994</v>
      </c>
      <c r="W665" s="3">
        <v>3</v>
      </c>
      <c r="X665" s="4">
        <v>20552.55</v>
      </c>
      <c r="Y665" s="3">
        <v>85938</v>
      </c>
      <c r="Z665" s="3" t="str">
        <f>IF(V665&gt;E2621, "High","Low")</f>
        <v>High</v>
      </c>
      <c r="AA665" s="3" t="str">
        <f>IF(OR(C665 &gt; 0.2, N665 &lt; 0.25), "High Risk", "Low Risk")</f>
        <v>Low Risk</v>
      </c>
      <c r="AB665" s="3" t="str">
        <f>IF(NOT(C665 &gt; 0), "No Discount", "Discount Applied")</f>
        <v>No Discount</v>
      </c>
      <c r="AC665" s="3" t="str">
        <f>IF(AND(V665 &gt; 100, OR(H665 = "Regular Air", H665 = "Express Air"), NOT(C665 &gt; 0)), "High Profit Non-Standard Shipping", "Other")</f>
        <v>Other</v>
      </c>
      <c r="AD665">
        <f>RANK(X665,$X$2:$X$1954,0)</f>
        <v>6</v>
      </c>
    </row>
    <row r="666" spans="1:30" ht="12.75" customHeight="1" x14ac:dyDescent="0.3">
      <c r="A666" s="3">
        <v>20764</v>
      </c>
      <c r="B666" s="3" t="s">
        <v>36</v>
      </c>
      <c r="C666" s="7">
        <v>0.08</v>
      </c>
      <c r="D666" s="4">
        <v>11.7</v>
      </c>
      <c r="E666" s="4">
        <v>6.96</v>
      </c>
      <c r="F666" s="3">
        <v>1185</v>
      </c>
      <c r="G666" s="3" t="s">
        <v>1275</v>
      </c>
      <c r="H666" s="3" t="s">
        <v>48</v>
      </c>
      <c r="I666" s="3" t="s">
        <v>39</v>
      </c>
      <c r="J666" s="3" t="s">
        <v>28</v>
      </c>
      <c r="K666" s="3" t="s">
        <v>256</v>
      </c>
      <c r="L666" s="3" t="s">
        <v>85</v>
      </c>
      <c r="M666" s="3" t="s">
        <v>1279</v>
      </c>
      <c r="N666" s="3">
        <v>0.5</v>
      </c>
      <c r="O666" s="3" t="s">
        <v>32</v>
      </c>
      <c r="P666" s="3" t="s">
        <v>135</v>
      </c>
      <c r="Q666" s="3" t="s">
        <v>1277</v>
      </c>
      <c r="R666" s="3" t="s">
        <v>1278</v>
      </c>
      <c r="S666" s="3">
        <v>35756</v>
      </c>
      <c r="T666" s="2">
        <v>42104</v>
      </c>
      <c r="U666" s="2">
        <v>42107</v>
      </c>
      <c r="V666" s="4">
        <v>28.565999999999999</v>
      </c>
      <c r="W666" s="3">
        <v>8</v>
      </c>
      <c r="X666" s="4">
        <v>87.8</v>
      </c>
      <c r="Y666" s="3">
        <v>85940</v>
      </c>
      <c r="Z666" s="3" t="str">
        <f>IF(V666&gt;E2622, "High","Low")</f>
        <v>High</v>
      </c>
      <c r="AA666" s="3" t="str">
        <f>IF(OR(C666 &gt; 0.2, N666 &lt; 0.25), "High Risk", "Low Risk")</f>
        <v>Low Risk</v>
      </c>
      <c r="AB666" s="3" t="str">
        <f>IF(NOT(C666 &gt; 0), "No Discount", "Discount Applied")</f>
        <v>Discount Applied</v>
      </c>
      <c r="AC666" s="3" t="str">
        <f>IF(AND(V666 &gt; 100, OR(H666 = "Regular Air", H666 = "Express Air"), NOT(C666 &gt; 0)), "High Profit Non-Standard Shipping", "Other")</f>
        <v>Other</v>
      </c>
      <c r="AD666">
        <f>RANK(X666,$X$2:$X$1954,0)</f>
        <v>1296</v>
      </c>
    </row>
    <row r="667" spans="1:30" ht="12.75" customHeight="1" x14ac:dyDescent="0.3">
      <c r="A667" s="3">
        <v>24358</v>
      </c>
      <c r="B667" s="3" t="s">
        <v>46</v>
      </c>
      <c r="C667" s="7">
        <v>7.0000000000000007E-2</v>
      </c>
      <c r="D667" s="4">
        <v>400.97</v>
      </c>
      <c r="E667" s="4">
        <v>48.26</v>
      </c>
      <c r="F667" s="3">
        <v>1186</v>
      </c>
      <c r="G667" s="3" t="s">
        <v>1280</v>
      </c>
      <c r="H667" s="3" t="s">
        <v>38</v>
      </c>
      <c r="I667" s="3" t="s">
        <v>39</v>
      </c>
      <c r="J667" s="3" t="s">
        <v>76</v>
      </c>
      <c r="K667" s="3" t="s">
        <v>84</v>
      </c>
      <c r="L667" s="3" t="s">
        <v>120</v>
      </c>
      <c r="M667" s="3" t="s">
        <v>1281</v>
      </c>
      <c r="N667" s="3">
        <v>0.36</v>
      </c>
      <c r="O667" s="3" t="s">
        <v>32</v>
      </c>
      <c r="P667" s="3" t="s">
        <v>33</v>
      </c>
      <c r="Q667" s="3" t="s">
        <v>44</v>
      </c>
      <c r="R667" s="3" t="s">
        <v>1282</v>
      </c>
      <c r="S667" s="3">
        <v>92646</v>
      </c>
      <c r="T667" s="2">
        <v>42103</v>
      </c>
      <c r="U667" s="2">
        <v>42104</v>
      </c>
      <c r="V667" s="4">
        <v>2581.5590999999995</v>
      </c>
      <c r="W667" s="3">
        <v>10</v>
      </c>
      <c r="X667" s="4">
        <v>3741.39</v>
      </c>
      <c r="Y667" s="3">
        <v>85939</v>
      </c>
      <c r="Z667" s="3" t="str">
        <f>IF(V667&gt;E2623, "High","Low")</f>
        <v>High</v>
      </c>
      <c r="AA667" s="3" t="str">
        <f>IF(OR(C667 &gt; 0.2, N667 &lt; 0.25), "High Risk", "Low Risk")</f>
        <v>Low Risk</v>
      </c>
      <c r="AB667" s="3" t="str">
        <f>IF(NOT(C667 &gt; 0), "No Discount", "Discount Applied")</f>
        <v>Discount Applied</v>
      </c>
      <c r="AC667" s="3" t="str">
        <f>IF(AND(V667 &gt; 100, OR(H667 = "Regular Air", H667 = "Express Air"), NOT(C667 &gt; 0)), "High Profit Non-Standard Shipping", "Other")</f>
        <v>Other</v>
      </c>
      <c r="AD667">
        <f>RANK(X667,$X$2:$X$1954,0)</f>
        <v>130</v>
      </c>
    </row>
    <row r="668" spans="1:30" ht="12.75" customHeight="1" x14ac:dyDescent="0.3">
      <c r="A668" s="3">
        <v>18829</v>
      </c>
      <c r="B668" s="3" t="s">
        <v>105</v>
      </c>
      <c r="C668" s="7">
        <v>0.06</v>
      </c>
      <c r="D668" s="4">
        <v>10.89</v>
      </c>
      <c r="E668" s="4">
        <v>4.5</v>
      </c>
      <c r="F668" s="3">
        <v>1189</v>
      </c>
      <c r="G668" s="3" t="s">
        <v>1283</v>
      </c>
      <c r="H668" s="3" t="s">
        <v>48</v>
      </c>
      <c r="I668" s="3" t="s">
        <v>39</v>
      </c>
      <c r="J668" s="3" t="s">
        <v>28</v>
      </c>
      <c r="K668" s="3" t="s">
        <v>256</v>
      </c>
      <c r="L668" s="3" t="s">
        <v>58</v>
      </c>
      <c r="M668" s="3" t="s">
        <v>257</v>
      </c>
      <c r="N668" s="3">
        <v>0.59</v>
      </c>
      <c r="O668" s="3" t="s">
        <v>32</v>
      </c>
      <c r="P668" s="3" t="s">
        <v>33</v>
      </c>
      <c r="Q668" s="3" t="s">
        <v>44</v>
      </c>
      <c r="R668" s="3" t="s">
        <v>1282</v>
      </c>
      <c r="S668" s="3">
        <v>92646</v>
      </c>
      <c r="T668" s="2">
        <v>42172</v>
      </c>
      <c r="U668" s="2">
        <v>42177</v>
      </c>
      <c r="V668" s="4">
        <v>-25.112000000000002</v>
      </c>
      <c r="W668" s="3">
        <v>14</v>
      </c>
      <c r="X668" s="4">
        <v>149.32</v>
      </c>
      <c r="Y668" s="3">
        <v>87584</v>
      </c>
      <c r="Z668" s="3" t="str">
        <f>IF(V668&gt;E2624, "High","Low")</f>
        <v>Low</v>
      </c>
      <c r="AA668" s="3" t="str">
        <f>IF(OR(C668 &gt; 0.2, N668 &lt; 0.25), "High Risk", "Low Risk")</f>
        <v>Low Risk</v>
      </c>
      <c r="AB668" s="3" t="str">
        <f>IF(NOT(C668 &gt; 0), "No Discount", "Discount Applied")</f>
        <v>Discount Applied</v>
      </c>
      <c r="AC668" s="3" t="str">
        <f>IF(AND(V668 &gt; 100, OR(H668 = "Regular Air", H668 = "Express Air"), NOT(C668 &gt; 0)), "High Profit Non-Standard Shipping", "Other")</f>
        <v>Other</v>
      </c>
      <c r="AD668">
        <f>RANK(X668,$X$2:$X$1954,0)</f>
        <v>1088</v>
      </c>
    </row>
    <row r="669" spans="1:30" ht="12.75" customHeight="1" x14ac:dyDescent="0.3">
      <c r="A669" s="3">
        <v>18830</v>
      </c>
      <c r="B669" s="3" t="s">
        <v>105</v>
      </c>
      <c r="C669" s="7">
        <v>0.03</v>
      </c>
      <c r="D669" s="4">
        <v>10.64</v>
      </c>
      <c r="E669" s="4">
        <v>5.16</v>
      </c>
      <c r="F669" s="3">
        <v>1189</v>
      </c>
      <c r="G669" s="3" t="s">
        <v>1283</v>
      </c>
      <c r="H669" s="3" t="s">
        <v>48</v>
      </c>
      <c r="I669" s="3" t="s">
        <v>39</v>
      </c>
      <c r="J669" s="3" t="s">
        <v>40</v>
      </c>
      <c r="K669" s="3" t="s">
        <v>49</v>
      </c>
      <c r="L669" s="3" t="s">
        <v>58</v>
      </c>
      <c r="M669" s="3" t="s">
        <v>850</v>
      </c>
      <c r="N669" s="3">
        <v>0.56999999999999995</v>
      </c>
      <c r="O669" s="3" t="s">
        <v>32</v>
      </c>
      <c r="P669" s="3" t="s">
        <v>33</v>
      </c>
      <c r="Q669" s="3" t="s">
        <v>44</v>
      </c>
      <c r="R669" s="3" t="s">
        <v>1282</v>
      </c>
      <c r="S669" s="3">
        <v>92646</v>
      </c>
      <c r="T669" s="2">
        <v>42172</v>
      </c>
      <c r="U669" s="2">
        <v>42177</v>
      </c>
      <c r="V669" s="4">
        <v>17.376000000000001</v>
      </c>
      <c r="W669" s="3">
        <v>16</v>
      </c>
      <c r="X669" s="4">
        <v>177.01</v>
      </c>
      <c r="Y669" s="3">
        <v>87584</v>
      </c>
      <c r="Z669" s="3" t="str">
        <f>IF(V669&gt;E2625, "High","Low")</f>
        <v>High</v>
      </c>
      <c r="AA669" s="3" t="str">
        <f>IF(OR(C669 &gt; 0.2, N669 &lt; 0.25), "High Risk", "Low Risk")</f>
        <v>Low Risk</v>
      </c>
      <c r="AB669" s="3" t="str">
        <f>IF(NOT(C669 &gt; 0), "No Discount", "Discount Applied")</f>
        <v>Discount Applied</v>
      </c>
      <c r="AC669" s="3" t="str">
        <f>IF(AND(V669 &gt; 100, OR(H669 = "Regular Air", H669 = "Express Air"), NOT(C669 &gt; 0)), "High Profit Non-Standard Shipping", "Other")</f>
        <v>Other</v>
      </c>
      <c r="AD669">
        <f>RANK(X669,$X$2:$X$1954,0)</f>
        <v>1028</v>
      </c>
    </row>
    <row r="670" spans="1:30" ht="12.75" customHeight="1" x14ac:dyDescent="0.3">
      <c r="A670" s="3">
        <v>18831</v>
      </c>
      <c r="B670" s="3" t="s">
        <v>105</v>
      </c>
      <c r="C670" s="7">
        <v>0.03</v>
      </c>
      <c r="D670" s="4">
        <v>7.96</v>
      </c>
      <c r="E670" s="4">
        <v>4.95</v>
      </c>
      <c r="F670" s="3">
        <v>1189</v>
      </c>
      <c r="G670" s="3" t="s">
        <v>1283</v>
      </c>
      <c r="H670" s="3" t="s">
        <v>48</v>
      </c>
      <c r="I670" s="3" t="s">
        <v>39</v>
      </c>
      <c r="J670" s="3" t="s">
        <v>40</v>
      </c>
      <c r="K670" s="3" t="s">
        <v>49</v>
      </c>
      <c r="L670" s="3" t="s">
        <v>58</v>
      </c>
      <c r="M670" s="3" t="s">
        <v>1284</v>
      </c>
      <c r="N670" s="3">
        <v>0.41</v>
      </c>
      <c r="O670" s="3" t="s">
        <v>32</v>
      </c>
      <c r="P670" s="3" t="s">
        <v>33</v>
      </c>
      <c r="Q670" s="3" t="s">
        <v>44</v>
      </c>
      <c r="R670" s="3" t="s">
        <v>1282</v>
      </c>
      <c r="S670" s="3">
        <v>92646</v>
      </c>
      <c r="T670" s="2">
        <v>42172</v>
      </c>
      <c r="U670" s="2">
        <v>42174</v>
      </c>
      <c r="V670" s="4">
        <v>24.260399999999997</v>
      </c>
      <c r="W670" s="3">
        <v>4</v>
      </c>
      <c r="X670" s="4">
        <v>35.159999999999997</v>
      </c>
      <c r="Y670" s="3">
        <v>87584</v>
      </c>
      <c r="Z670" s="3" t="str">
        <f>IF(V670&gt;E2626, "High","Low")</f>
        <v>High</v>
      </c>
      <c r="AA670" s="3" t="str">
        <f>IF(OR(C670 &gt; 0.2, N670 &lt; 0.25), "High Risk", "Low Risk")</f>
        <v>Low Risk</v>
      </c>
      <c r="AB670" s="3" t="str">
        <f>IF(NOT(C670 &gt; 0), "No Discount", "Discount Applied")</f>
        <v>Discount Applied</v>
      </c>
      <c r="AC670" s="3" t="str">
        <f>IF(AND(V670 &gt; 100, OR(H670 = "Regular Air", H670 = "Express Air"), NOT(C670 &gt; 0)), "High Profit Non-Standard Shipping", "Other")</f>
        <v>Other</v>
      </c>
      <c r="AD670">
        <f>RANK(X670,$X$2:$X$1954,0)</f>
        <v>1664</v>
      </c>
    </row>
    <row r="671" spans="1:30" ht="12.75" customHeight="1" x14ac:dyDescent="0.3">
      <c r="A671" s="3">
        <v>19553</v>
      </c>
      <c r="B671" s="3" t="s">
        <v>105</v>
      </c>
      <c r="C671" s="7">
        <v>0.03</v>
      </c>
      <c r="D671" s="4">
        <v>28.53</v>
      </c>
      <c r="E671" s="4">
        <v>1.49</v>
      </c>
      <c r="F671" s="3">
        <v>1191</v>
      </c>
      <c r="G671" s="3" t="s">
        <v>1285</v>
      </c>
      <c r="H671" s="3" t="s">
        <v>48</v>
      </c>
      <c r="I671" s="3" t="s">
        <v>39</v>
      </c>
      <c r="J671" s="3" t="s">
        <v>28</v>
      </c>
      <c r="K671" s="3" t="s">
        <v>108</v>
      </c>
      <c r="L671" s="3" t="s">
        <v>58</v>
      </c>
      <c r="M671" s="3" t="s">
        <v>331</v>
      </c>
      <c r="N671" s="3">
        <v>0.38</v>
      </c>
      <c r="O671" s="3" t="s">
        <v>32</v>
      </c>
      <c r="P671" s="3" t="s">
        <v>52</v>
      </c>
      <c r="Q671" s="3" t="s">
        <v>227</v>
      </c>
      <c r="R671" s="3" t="s">
        <v>1286</v>
      </c>
      <c r="S671" s="3">
        <v>6050</v>
      </c>
      <c r="T671" s="2">
        <v>42183</v>
      </c>
      <c r="U671" s="2">
        <v>42186</v>
      </c>
      <c r="V671" s="4">
        <v>59.440499999999993</v>
      </c>
      <c r="W671" s="3">
        <v>3</v>
      </c>
      <c r="X671" s="4">
        <v>88.84</v>
      </c>
      <c r="Y671" s="3">
        <v>87587</v>
      </c>
      <c r="Z671" s="3" t="str">
        <f>IF(V671&gt;E2627, "High","Low")</f>
        <v>High</v>
      </c>
      <c r="AA671" s="3" t="str">
        <f>IF(OR(C671 &gt; 0.2, N671 &lt; 0.25), "High Risk", "Low Risk")</f>
        <v>Low Risk</v>
      </c>
      <c r="AB671" s="3" t="str">
        <f>IF(NOT(C671 &gt; 0), "No Discount", "Discount Applied")</f>
        <v>Discount Applied</v>
      </c>
      <c r="AC671" s="3" t="str">
        <f>IF(AND(V671 &gt; 100, OR(H671 = "Regular Air", H671 = "Express Air"), NOT(C671 &gt; 0)), "High Profit Non-Standard Shipping", "Other")</f>
        <v>Other</v>
      </c>
      <c r="AD671">
        <f>RANK(X671,$X$2:$X$1954,0)</f>
        <v>1290</v>
      </c>
    </row>
    <row r="672" spans="1:30" ht="12.75" customHeight="1" x14ac:dyDescent="0.3">
      <c r="A672" s="3">
        <v>830</v>
      </c>
      <c r="B672" s="3" t="s">
        <v>105</v>
      </c>
      <c r="C672" s="7">
        <v>0.03</v>
      </c>
      <c r="D672" s="4">
        <v>10.64</v>
      </c>
      <c r="E672" s="4">
        <v>5.16</v>
      </c>
      <c r="F672" s="3">
        <v>1193</v>
      </c>
      <c r="G672" s="3" t="s">
        <v>1287</v>
      </c>
      <c r="H672" s="3" t="s">
        <v>48</v>
      </c>
      <c r="I672" s="3" t="s">
        <v>39</v>
      </c>
      <c r="J672" s="3" t="s">
        <v>40</v>
      </c>
      <c r="K672" s="3" t="s">
        <v>49</v>
      </c>
      <c r="L672" s="3" t="s">
        <v>58</v>
      </c>
      <c r="M672" s="3" t="s">
        <v>850</v>
      </c>
      <c r="N672" s="3">
        <v>0.56999999999999995</v>
      </c>
      <c r="O672" s="3" t="s">
        <v>32</v>
      </c>
      <c r="P672" s="3" t="s">
        <v>52</v>
      </c>
      <c r="Q672" s="3" t="s">
        <v>1007</v>
      </c>
      <c r="R672" s="3" t="s">
        <v>34</v>
      </c>
      <c r="S672" s="3">
        <v>20016</v>
      </c>
      <c r="T672" s="2">
        <v>42172</v>
      </c>
      <c r="U672" s="2">
        <v>42177</v>
      </c>
      <c r="V672" s="4">
        <v>14.48</v>
      </c>
      <c r="W672" s="3">
        <v>63</v>
      </c>
      <c r="X672" s="4">
        <v>696.96</v>
      </c>
      <c r="Y672" s="3">
        <v>5984</v>
      </c>
      <c r="Z672" s="3" t="str">
        <f>IF(V672&gt;E2628, "High","Low")</f>
        <v>High</v>
      </c>
      <c r="AA672" s="3" t="str">
        <f>IF(OR(C672 &gt; 0.2, N672 &lt; 0.25), "High Risk", "Low Risk")</f>
        <v>Low Risk</v>
      </c>
      <c r="AB672" s="3" t="str">
        <f>IF(NOT(C672 &gt; 0), "No Discount", "Discount Applied")</f>
        <v>Discount Applied</v>
      </c>
      <c r="AC672" s="3" t="str">
        <f>IF(AND(V672 &gt; 100, OR(H672 = "Regular Air", H672 = "Express Air"), NOT(C672 &gt; 0)), "High Profit Non-Standard Shipping", "Other")</f>
        <v>Other</v>
      </c>
      <c r="AD672">
        <f>RANK(X672,$X$2:$X$1954,0)</f>
        <v>532</v>
      </c>
    </row>
    <row r="673" spans="1:30" ht="12.75" customHeight="1" x14ac:dyDescent="0.3">
      <c r="A673" s="3">
        <v>831</v>
      </c>
      <c r="B673" s="3" t="s">
        <v>105</v>
      </c>
      <c r="C673" s="7">
        <v>0.03</v>
      </c>
      <c r="D673" s="4">
        <v>7.96</v>
      </c>
      <c r="E673" s="4">
        <v>4.95</v>
      </c>
      <c r="F673" s="3">
        <v>1193</v>
      </c>
      <c r="G673" s="3" t="s">
        <v>1287</v>
      </c>
      <c r="H673" s="3" t="s">
        <v>48</v>
      </c>
      <c r="I673" s="3" t="s">
        <v>39</v>
      </c>
      <c r="J673" s="3" t="s">
        <v>40</v>
      </c>
      <c r="K673" s="3" t="s">
        <v>49</v>
      </c>
      <c r="L673" s="3" t="s">
        <v>58</v>
      </c>
      <c r="M673" s="3" t="s">
        <v>1284</v>
      </c>
      <c r="N673" s="3">
        <v>0.41</v>
      </c>
      <c r="O673" s="3" t="s">
        <v>32</v>
      </c>
      <c r="P673" s="3" t="s">
        <v>52</v>
      </c>
      <c r="Q673" s="3" t="s">
        <v>1007</v>
      </c>
      <c r="R673" s="3" t="s">
        <v>34</v>
      </c>
      <c r="S673" s="3">
        <v>20016</v>
      </c>
      <c r="T673" s="2">
        <v>42172</v>
      </c>
      <c r="U673" s="2">
        <v>42174</v>
      </c>
      <c r="V673" s="4">
        <v>22.25</v>
      </c>
      <c r="W673" s="3">
        <v>17</v>
      </c>
      <c r="X673" s="4">
        <v>149.41</v>
      </c>
      <c r="Y673" s="3">
        <v>5984</v>
      </c>
      <c r="Z673" s="3" t="str">
        <f>IF(V673&gt;E2629, "High","Low")</f>
        <v>High</v>
      </c>
      <c r="AA673" s="3" t="str">
        <f>IF(OR(C673 &gt; 0.2, N673 &lt; 0.25), "High Risk", "Low Risk")</f>
        <v>Low Risk</v>
      </c>
      <c r="AB673" s="3" t="str">
        <f>IF(NOT(C673 &gt; 0), "No Discount", "Discount Applied")</f>
        <v>Discount Applied</v>
      </c>
      <c r="AC673" s="3" t="str">
        <f>IF(AND(V673 &gt; 100, OR(H673 = "Regular Air", H673 = "Express Air"), NOT(C673 &gt; 0)), "High Profit Non-Standard Shipping", "Other")</f>
        <v>Other</v>
      </c>
      <c r="AD673">
        <f>RANK(X673,$X$2:$X$1954,0)</f>
        <v>1087</v>
      </c>
    </row>
    <row r="674" spans="1:30" ht="12.75" customHeight="1" x14ac:dyDescent="0.3">
      <c r="A674" s="3">
        <v>4131</v>
      </c>
      <c r="B674" s="3" t="s">
        <v>24</v>
      </c>
      <c r="C674" s="7">
        <v>0.05</v>
      </c>
      <c r="D674" s="4">
        <v>52.4</v>
      </c>
      <c r="E674" s="4">
        <v>16.11</v>
      </c>
      <c r="F674" s="3">
        <v>1193</v>
      </c>
      <c r="G674" s="3" t="s">
        <v>1287</v>
      </c>
      <c r="H674" s="3" t="s">
        <v>48</v>
      </c>
      <c r="I674" s="3" t="s">
        <v>39</v>
      </c>
      <c r="J674" s="3" t="s">
        <v>28</v>
      </c>
      <c r="K674" s="3" t="s">
        <v>108</v>
      </c>
      <c r="L674" s="3" t="s">
        <v>58</v>
      </c>
      <c r="M674" s="3" t="s">
        <v>1288</v>
      </c>
      <c r="N674" s="3">
        <v>0.39</v>
      </c>
      <c r="O674" s="3" t="s">
        <v>32</v>
      </c>
      <c r="P674" s="3" t="s">
        <v>52</v>
      </c>
      <c r="Q674" s="3" t="s">
        <v>1007</v>
      </c>
      <c r="R674" s="3" t="s">
        <v>34</v>
      </c>
      <c r="S674" s="3">
        <v>20016</v>
      </c>
      <c r="T674" s="2">
        <v>42060</v>
      </c>
      <c r="U674" s="2">
        <v>42062</v>
      </c>
      <c r="V674" s="4">
        <v>592.52650000000006</v>
      </c>
      <c r="W674" s="3">
        <v>85</v>
      </c>
      <c r="X674" s="4">
        <v>4556.63</v>
      </c>
      <c r="Y674" s="3">
        <v>29350</v>
      </c>
      <c r="Z674" s="3" t="str">
        <f>IF(V674&gt;E2630, "High","Low")</f>
        <v>High</v>
      </c>
      <c r="AA674" s="3" t="str">
        <f>IF(OR(C674 &gt; 0.2, N674 &lt; 0.25), "High Risk", "Low Risk")</f>
        <v>Low Risk</v>
      </c>
      <c r="AB674" s="3" t="str">
        <f>IF(NOT(C674 &gt; 0), "No Discount", "Discount Applied")</f>
        <v>Discount Applied</v>
      </c>
      <c r="AC674" s="3" t="str">
        <f>IF(AND(V674 &gt; 100, OR(H674 = "Regular Air", H674 = "Express Air"), NOT(C674 &gt; 0)), "High Profit Non-Standard Shipping", "Other")</f>
        <v>Other</v>
      </c>
      <c r="AD674">
        <f>RANK(X674,$X$2:$X$1954,0)</f>
        <v>107</v>
      </c>
    </row>
    <row r="675" spans="1:30" ht="12.75" customHeight="1" x14ac:dyDescent="0.3">
      <c r="A675" s="3">
        <v>4133</v>
      </c>
      <c r="B675" s="3" t="s">
        <v>24</v>
      </c>
      <c r="C675" s="7">
        <v>0.05</v>
      </c>
      <c r="D675" s="4">
        <v>36.549999999999997</v>
      </c>
      <c r="E675" s="4">
        <v>13.89</v>
      </c>
      <c r="F675" s="3">
        <v>1193</v>
      </c>
      <c r="G675" s="3" t="s">
        <v>1287</v>
      </c>
      <c r="H675" s="3" t="s">
        <v>26</v>
      </c>
      <c r="I675" s="3" t="s">
        <v>39</v>
      </c>
      <c r="J675" s="3" t="s">
        <v>28</v>
      </c>
      <c r="K675" s="3" t="s">
        <v>29</v>
      </c>
      <c r="L675" s="3" t="s">
        <v>30</v>
      </c>
      <c r="M675" s="3" t="s">
        <v>1289</v>
      </c>
      <c r="N675" s="3">
        <v>0.41</v>
      </c>
      <c r="O675" s="3" t="s">
        <v>32</v>
      </c>
      <c r="P675" s="3" t="s">
        <v>52</v>
      </c>
      <c r="Q675" s="3" t="s">
        <v>1007</v>
      </c>
      <c r="R675" s="3" t="s">
        <v>34</v>
      </c>
      <c r="S675" s="3">
        <v>20016</v>
      </c>
      <c r="T675" s="2">
        <v>42060</v>
      </c>
      <c r="U675" s="2">
        <v>42061</v>
      </c>
      <c r="V675" s="4">
        <v>232.8</v>
      </c>
      <c r="W675" s="3">
        <v>83</v>
      </c>
      <c r="X675" s="4">
        <v>2948.61</v>
      </c>
      <c r="Y675" s="3">
        <v>29350</v>
      </c>
      <c r="Z675" s="3" t="str">
        <f>IF(V675&gt;E2631, "High","Low")</f>
        <v>High</v>
      </c>
      <c r="AA675" s="3" t="str">
        <f>IF(OR(C675 &gt; 0.2, N675 &lt; 0.25), "High Risk", "Low Risk")</f>
        <v>Low Risk</v>
      </c>
      <c r="AB675" s="3" t="str">
        <f>IF(NOT(C675 &gt; 0), "No Discount", "Discount Applied")</f>
        <v>Discount Applied</v>
      </c>
      <c r="AC675" s="3" t="str">
        <f>IF(AND(V675 &gt; 100, OR(H675 = "Regular Air", H675 = "Express Air"), NOT(C675 &gt; 0)), "High Profit Non-Standard Shipping", "Other")</f>
        <v>Other</v>
      </c>
      <c r="AD675">
        <f>RANK(X675,$X$2:$X$1954,0)</f>
        <v>159</v>
      </c>
    </row>
    <row r="676" spans="1:30" ht="12.75" customHeight="1" x14ac:dyDescent="0.3">
      <c r="A676" s="3">
        <v>5468</v>
      </c>
      <c r="B676" s="3" t="s">
        <v>36</v>
      </c>
      <c r="C676" s="7">
        <v>0.03</v>
      </c>
      <c r="D676" s="4">
        <v>5.98</v>
      </c>
      <c r="E676" s="4">
        <v>1.49</v>
      </c>
      <c r="F676" s="3">
        <v>1193</v>
      </c>
      <c r="G676" s="3" t="s">
        <v>1287</v>
      </c>
      <c r="H676" s="3" t="s">
        <v>48</v>
      </c>
      <c r="I676" s="3" t="s">
        <v>39</v>
      </c>
      <c r="J676" s="3" t="s">
        <v>28</v>
      </c>
      <c r="K676" s="3" t="s">
        <v>108</v>
      </c>
      <c r="L676" s="3" t="s">
        <v>58</v>
      </c>
      <c r="M676" s="3" t="s">
        <v>1019</v>
      </c>
      <c r="N676" s="3">
        <v>0.39</v>
      </c>
      <c r="O676" s="3" t="s">
        <v>32</v>
      </c>
      <c r="P676" s="3" t="s">
        <v>52</v>
      </c>
      <c r="Q676" s="3" t="s">
        <v>1007</v>
      </c>
      <c r="R676" s="3" t="s">
        <v>34</v>
      </c>
      <c r="S676" s="3">
        <v>20016</v>
      </c>
      <c r="T676" s="2">
        <v>42125</v>
      </c>
      <c r="U676" s="2">
        <v>42127</v>
      </c>
      <c r="V676" s="4">
        <v>38.08</v>
      </c>
      <c r="W676" s="3">
        <v>85</v>
      </c>
      <c r="X676" s="4">
        <v>517.85</v>
      </c>
      <c r="Y676" s="3">
        <v>38852</v>
      </c>
      <c r="Z676" s="3" t="str">
        <f>IF(V676&gt;E2632, "High","Low")</f>
        <v>High</v>
      </c>
      <c r="AA676" s="3" t="str">
        <f>IF(OR(C676 &gt; 0.2, N676 &lt; 0.25), "High Risk", "Low Risk")</f>
        <v>Low Risk</v>
      </c>
      <c r="AB676" s="3" t="str">
        <f>IF(NOT(C676 &gt; 0), "No Discount", "Discount Applied")</f>
        <v>Discount Applied</v>
      </c>
      <c r="AC676" s="3" t="str">
        <f>IF(AND(V676 &gt; 100, OR(H676 = "Regular Air", H676 = "Express Air"), NOT(C676 &gt; 0)), "High Profit Non-Standard Shipping", "Other")</f>
        <v>Other</v>
      </c>
      <c r="AD676">
        <f>RANK(X676,$X$2:$X$1954,0)</f>
        <v>630</v>
      </c>
    </row>
    <row r="677" spans="1:30" ht="12.75" customHeight="1" x14ac:dyDescent="0.3">
      <c r="A677" s="3">
        <v>1552</v>
      </c>
      <c r="B677" s="3" t="s">
        <v>105</v>
      </c>
      <c r="C677" s="7">
        <v>0.09</v>
      </c>
      <c r="D677" s="4">
        <v>49.99</v>
      </c>
      <c r="E677" s="4">
        <v>19.989999999999998</v>
      </c>
      <c r="F677" s="3">
        <v>1193</v>
      </c>
      <c r="G677" s="3" t="s">
        <v>1287</v>
      </c>
      <c r="H677" s="3" t="s">
        <v>48</v>
      </c>
      <c r="I677" s="3" t="s">
        <v>39</v>
      </c>
      <c r="J677" s="3" t="s">
        <v>76</v>
      </c>
      <c r="K677" s="3" t="s">
        <v>179</v>
      </c>
      <c r="L677" s="3" t="s">
        <v>58</v>
      </c>
      <c r="M677" s="3" t="s">
        <v>274</v>
      </c>
      <c r="N677" s="3">
        <v>0.41</v>
      </c>
      <c r="O677" s="3" t="s">
        <v>32</v>
      </c>
      <c r="P677" s="3" t="s">
        <v>52</v>
      </c>
      <c r="Q677" s="3" t="s">
        <v>1007</v>
      </c>
      <c r="R677" s="3" t="s">
        <v>34</v>
      </c>
      <c r="S677" s="3">
        <v>20016</v>
      </c>
      <c r="T677" s="2">
        <v>42183</v>
      </c>
      <c r="U677" s="2">
        <v>42185</v>
      </c>
      <c r="V677" s="4">
        <v>-17.03</v>
      </c>
      <c r="W677" s="3">
        <v>48</v>
      </c>
      <c r="X677" s="4">
        <v>2373.3200000000002</v>
      </c>
      <c r="Y677" s="3">
        <v>11206</v>
      </c>
      <c r="Z677" s="3" t="str">
        <f>IF(V677&gt;E2633, "High","Low")</f>
        <v>Low</v>
      </c>
      <c r="AA677" s="3" t="str">
        <f>IF(OR(C677 &gt; 0.2, N677 &lt; 0.25), "High Risk", "Low Risk")</f>
        <v>Low Risk</v>
      </c>
      <c r="AB677" s="3" t="str">
        <f>IF(NOT(C677 &gt; 0), "No Discount", "Discount Applied")</f>
        <v>Discount Applied</v>
      </c>
      <c r="AC677" s="3" t="str">
        <f>IF(AND(V677 &gt; 100, OR(H677 = "Regular Air", H677 = "Express Air"), NOT(C677 &gt; 0)), "High Profit Non-Standard Shipping", "Other")</f>
        <v>Other</v>
      </c>
      <c r="AD677">
        <f>RANK(X677,$X$2:$X$1954,0)</f>
        <v>204</v>
      </c>
    </row>
    <row r="678" spans="1:30" ht="12.75" customHeight="1" x14ac:dyDescent="0.3">
      <c r="A678" s="3">
        <v>1553</v>
      </c>
      <c r="B678" s="3" t="s">
        <v>105</v>
      </c>
      <c r="C678" s="7">
        <v>0.03</v>
      </c>
      <c r="D678" s="4">
        <v>28.53</v>
      </c>
      <c r="E678" s="4">
        <v>1.49</v>
      </c>
      <c r="F678" s="3">
        <v>1193</v>
      </c>
      <c r="G678" s="3" t="s">
        <v>1287</v>
      </c>
      <c r="H678" s="3" t="s">
        <v>48</v>
      </c>
      <c r="I678" s="3" t="s">
        <v>39</v>
      </c>
      <c r="J678" s="3" t="s">
        <v>28</v>
      </c>
      <c r="K678" s="3" t="s">
        <v>108</v>
      </c>
      <c r="L678" s="3" t="s">
        <v>58</v>
      </c>
      <c r="M678" s="3" t="s">
        <v>331</v>
      </c>
      <c r="N678" s="3">
        <v>0.38</v>
      </c>
      <c r="O678" s="3" t="s">
        <v>32</v>
      </c>
      <c r="P678" s="3" t="s">
        <v>52</v>
      </c>
      <c r="Q678" s="3" t="s">
        <v>1007</v>
      </c>
      <c r="R678" s="3" t="s">
        <v>34</v>
      </c>
      <c r="S678" s="3">
        <v>20016</v>
      </c>
      <c r="T678" s="2">
        <v>42183</v>
      </c>
      <c r="U678" s="2">
        <v>42186</v>
      </c>
      <c r="V678" s="4">
        <v>39.626999999999995</v>
      </c>
      <c r="W678" s="3">
        <v>11</v>
      </c>
      <c r="X678" s="4">
        <v>325.73</v>
      </c>
      <c r="Y678" s="3">
        <v>11206</v>
      </c>
      <c r="Z678" s="3" t="str">
        <f>IF(V678&gt;E2634, "High","Low")</f>
        <v>High</v>
      </c>
      <c r="AA678" s="3" t="str">
        <f>IF(OR(C678 &gt; 0.2, N678 &lt; 0.25), "High Risk", "Low Risk")</f>
        <v>Low Risk</v>
      </c>
      <c r="AB678" s="3" t="str">
        <f>IF(NOT(C678 &gt; 0), "No Discount", "Discount Applied")</f>
        <v>Discount Applied</v>
      </c>
      <c r="AC678" s="3" t="str">
        <f>IF(AND(V678 &gt; 100, OR(H678 = "Regular Air", H678 = "Express Air"), NOT(C678 &gt; 0)), "High Profit Non-Standard Shipping", "Other")</f>
        <v>Other</v>
      </c>
      <c r="AD678">
        <f>RANK(X678,$X$2:$X$1954,0)</f>
        <v>795</v>
      </c>
    </row>
    <row r="679" spans="1:30" ht="12.75" customHeight="1" x14ac:dyDescent="0.3">
      <c r="A679" s="3">
        <v>23468</v>
      </c>
      <c r="B679" s="3" t="s">
        <v>36</v>
      </c>
      <c r="C679" s="7">
        <v>0.03</v>
      </c>
      <c r="D679" s="4">
        <v>5.98</v>
      </c>
      <c r="E679" s="4">
        <v>1.49</v>
      </c>
      <c r="F679" s="3">
        <v>1194</v>
      </c>
      <c r="G679" s="3" t="s">
        <v>1290</v>
      </c>
      <c r="H679" s="3" t="s">
        <v>48</v>
      </c>
      <c r="I679" s="3" t="s">
        <v>39</v>
      </c>
      <c r="J679" s="3" t="s">
        <v>28</v>
      </c>
      <c r="K679" s="3" t="s">
        <v>108</v>
      </c>
      <c r="L679" s="3" t="s">
        <v>58</v>
      </c>
      <c r="M679" s="3" t="s">
        <v>1019</v>
      </c>
      <c r="N679" s="3">
        <v>0.39</v>
      </c>
      <c r="O679" s="3" t="s">
        <v>32</v>
      </c>
      <c r="P679" s="3" t="s">
        <v>135</v>
      </c>
      <c r="Q679" s="3" t="s">
        <v>361</v>
      </c>
      <c r="R679" s="3" t="s">
        <v>1291</v>
      </c>
      <c r="S679" s="3">
        <v>34142</v>
      </c>
      <c r="T679" s="2">
        <v>42125</v>
      </c>
      <c r="U679" s="2">
        <v>42127</v>
      </c>
      <c r="V679" s="4">
        <v>20.495999999999995</v>
      </c>
      <c r="W679" s="3">
        <v>21</v>
      </c>
      <c r="X679" s="4">
        <v>127.94</v>
      </c>
      <c r="Y679" s="3">
        <v>87586</v>
      </c>
      <c r="Z679" s="3" t="str">
        <f>IF(V679&gt;E2635, "High","Low")</f>
        <v>High</v>
      </c>
      <c r="AA679" s="3" t="str">
        <f>IF(OR(C679 &gt; 0.2, N679 &lt; 0.25), "High Risk", "Low Risk")</f>
        <v>Low Risk</v>
      </c>
      <c r="AB679" s="3" t="str">
        <f>IF(NOT(C679 &gt; 0), "No Discount", "Discount Applied")</f>
        <v>Discount Applied</v>
      </c>
      <c r="AC679" s="3" t="str">
        <f>IF(AND(V679 &gt; 100, OR(H679 = "Regular Air", H679 = "Express Air"), NOT(C679 &gt; 0)), "High Profit Non-Standard Shipping", "Other")</f>
        <v>Other</v>
      </c>
      <c r="AD679">
        <f>RANK(X679,$X$2:$X$1954,0)</f>
        <v>1141</v>
      </c>
    </row>
    <row r="680" spans="1:30" ht="12.75" customHeight="1" x14ac:dyDescent="0.3">
      <c r="A680" s="3">
        <v>19358</v>
      </c>
      <c r="B680" s="3" t="s">
        <v>24</v>
      </c>
      <c r="C680" s="7">
        <v>0.08</v>
      </c>
      <c r="D680" s="4">
        <v>355.98</v>
      </c>
      <c r="E680" s="4">
        <v>58.92</v>
      </c>
      <c r="F680" s="3">
        <v>1197</v>
      </c>
      <c r="G680" s="3" t="s">
        <v>1292</v>
      </c>
      <c r="H680" s="3" t="s">
        <v>38</v>
      </c>
      <c r="I680" s="3" t="s">
        <v>39</v>
      </c>
      <c r="J680" s="3" t="s">
        <v>40</v>
      </c>
      <c r="K680" s="3" t="s">
        <v>41</v>
      </c>
      <c r="L680" s="3" t="s">
        <v>42</v>
      </c>
      <c r="M680" s="3" t="s">
        <v>1293</v>
      </c>
      <c r="N680" s="3">
        <v>0.64</v>
      </c>
      <c r="O680" s="3" t="s">
        <v>32</v>
      </c>
      <c r="P680" s="3" t="s">
        <v>52</v>
      </c>
      <c r="Q680" s="3" t="s">
        <v>192</v>
      </c>
      <c r="R680" s="3" t="s">
        <v>1294</v>
      </c>
      <c r="S680" s="3">
        <v>1776</v>
      </c>
      <c r="T680" s="2">
        <v>42081</v>
      </c>
      <c r="U680" s="2">
        <v>42083</v>
      </c>
      <c r="V680" s="4">
        <v>103.83</v>
      </c>
      <c r="W680" s="3">
        <v>4</v>
      </c>
      <c r="X680" s="4">
        <v>1350.94</v>
      </c>
      <c r="Y680" s="3">
        <v>87583</v>
      </c>
      <c r="Z680" s="3" t="str">
        <f>IF(V680&gt;E2636, "High","Low")</f>
        <v>High</v>
      </c>
      <c r="AA680" s="3" t="str">
        <f>IF(OR(C680 &gt; 0.2, N680 &lt; 0.25), "High Risk", "Low Risk")</f>
        <v>Low Risk</v>
      </c>
      <c r="AB680" s="3" t="str">
        <f>IF(NOT(C680 &gt; 0), "No Discount", "Discount Applied")</f>
        <v>Discount Applied</v>
      </c>
      <c r="AC680" s="3" t="str">
        <f>IF(AND(V680 &gt; 100, OR(H680 = "Regular Air", H680 = "Express Air"), NOT(C680 &gt; 0)), "High Profit Non-Standard Shipping", "Other")</f>
        <v>Other</v>
      </c>
      <c r="AD680">
        <f>RANK(X680,$X$2:$X$1954,0)</f>
        <v>339</v>
      </c>
    </row>
    <row r="681" spans="1:30" ht="12.75" customHeight="1" x14ac:dyDescent="0.3">
      <c r="A681" s="3">
        <v>22132</v>
      </c>
      <c r="B681" s="3" t="s">
        <v>24</v>
      </c>
      <c r="C681" s="7">
        <v>0.1</v>
      </c>
      <c r="D681" s="4">
        <v>15.14</v>
      </c>
      <c r="E681" s="4">
        <v>4.53</v>
      </c>
      <c r="F681" s="3">
        <v>1199</v>
      </c>
      <c r="G681" s="3" t="s">
        <v>1295</v>
      </c>
      <c r="H681" s="3" t="s">
        <v>48</v>
      </c>
      <c r="I681" s="3" t="s">
        <v>39</v>
      </c>
      <c r="J681" s="3" t="s">
        <v>28</v>
      </c>
      <c r="K681" s="3" t="s">
        <v>140</v>
      </c>
      <c r="L681" s="3" t="s">
        <v>58</v>
      </c>
      <c r="M681" s="3" t="s">
        <v>1200</v>
      </c>
      <c r="N681" s="3">
        <v>0.81</v>
      </c>
      <c r="O681" s="3" t="s">
        <v>32</v>
      </c>
      <c r="P681" s="3" t="s">
        <v>52</v>
      </c>
      <c r="Q681" s="3" t="s">
        <v>196</v>
      </c>
      <c r="R681" s="3" t="s">
        <v>1296</v>
      </c>
      <c r="S681" s="3">
        <v>3060</v>
      </c>
      <c r="T681" s="2">
        <v>42060</v>
      </c>
      <c r="U681" s="2">
        <v>42063</v>
      </c>
      <c r="V681" s="4">
        <v>-24.897600000000001</v>
      </c>
      <c r="W681" s="3">
        <v>5</v>
      </c>
      <c r="X681" s="4">
        <v>75.17</v>
      </c>
      <c r="Y681" s="3">
        <v>87585</v>
      </c>
      <c r="Z681" s="3" t="str">
        <f>IF(V681&gt;E2637, "High","Low")</f>
        <v>Low</v>
      </c>
      <c r="AA681" s="3" t="str">
        <f>IF(OR(C681 &gt; 0.2, N681 &lt; 0.25), "High Risk", "Low Risk")</f>
        <v>Low Risk</v>
      </c>
      <c r="AB681" s="3" t="str">
        <f>IF(NOT(C681 &gt; 0), "No Discount", "Discount Applied")</f>
        <v>Discount Applied</v>
      </c>
      <c r="AC681" s="3" t="str">
        <f>IF(AND(V681 &gt; 100, OR(H681 = "Regular Air", H681 = "Express Air"), NOT(C681 &gt; 0)), "High Profit Non-Standard Shipping", "Other")</f>
        <v>Other</v>
      </c>
      <c r="AD681">
        <f>RANK(X681,$X$2:$X$1954,0)</f>
        <v>1364</v>
      </c>
    </row>
    <row r="682" spans="1:30" ht="12.75" customHeight="1" x14ac:dyDescent="0.3">
      <c r="A682" s="3">
        <v>22131</v>
      </c>
      <c r="B682" s="3" t="s">
        <v>24</v>
      </c>
      <c r="C682" s="7">
        <v>0.05</v>
      </c>
      <c r="D682" s="4">
        <v>52.4</v>
      </c>
      <c r="E682" s="4">
        <v>16.11</v>
      </c>
      <c r="F682" s="3">
        <v>1200</v>
      </c>
      <c r="G682" s="3" t="s">
        <v>1297</v>
      </c>
      <c r="H682" s="3" t="s">
        <v>48</v>
      </c>
      <c r="I682" s="3" t="s">
        <v>39</v>
      </c>
      <c r="J682" s="3" t="s">
        <v>28</v>
      </c>
      <c r="K682" s="3" t="s">
        <v>108</v>
      </c>
      <c r="L682" s="3" t="s">
        <v>58</v>
      </c>
      <c r="M682" s="3" t="s">
        <v>1288</v>
      </c>
      <c r="N682" s="3">
        <v>0.39</v>
      </c>
      <c r="O682" s="3" t="s">
        <v>32</v>
      </c>
      <c r="P682" s="3" t="s">
        <v>52</v>
      </c>
      <c r="Q682" s="3" t="s">
        <v>53</v>
      </c>
      <c r="R682" s="3" t="s">
        <v>1298</v>
      </c>
      <c r="S682" s="3">
        <v>7407</v>
      </c>
      <c r="T682" s="2">
        <v>42060</v>
      </c>
      <c r="U682" s="2">
        <v>42062</v>
      </c>
      <c r="V682" s="4">
        <v>776.7743999999999</v>
      </c>
      <c r="W682" s="3">
        <v>21</v>
      </c>
      <c r="X682" s="4">
        <v>1125.76</v>
      </c>
      <c r="Y682" s="3">
        <v>87585</v>
      </c>
      <c r="Z682" s="3" t="str">
        <f>IF(V682&gt;E2638, "High","Low")</f>
        <v>High</v>
      </c>
      <c r="AA682" s="3" t="str">
        <f>IF(OR(C682 &gt; 0.2, N682 &lt; 0.25), "High Risk", "Low Risk")</f>
        <v>Low Risk</v>
      </c>
      <c r="AB682" s="3" t="str">
        <f>IF(NOT(C682 &gt; 0), "No Discount", "Discount Applied")</f>
        <v>Discount Applied</v>
      </c>
      <c r="AC682" s="3" t="str">
        <f>IF(AND(V682 &gt; 100, OR(H682 = "Regular Air", H682 = "Express Air"), NOT(C682 &gt; 0)), "High Profit Non-Standard Shipping", "Other")</f>
        <v>Other</v>
      </c>
      <c r="AD682">
        <f>RANK(X682,$X$2:$X$1954,0)</f>
        <v>393</v>
      </c>
    </row>
    <row r="683" spans="1:30" ht="12.75" customHeight="1" x14ac:dyDescent="0.3">
      <c r="A683" s="3">
        <v>22133</v>
      </c>
      <c r="B683" s="3" t="s">
        <v>24</v>
      </c>
      <c r="C683" s="7">
        <v>0.05</v>
      </c>
      <c r="D683" s="4">
        <v>36.549999999999997</v>
      </c>
      <c r="E683" s="4">
        <v>13.89</v>
      </c>
      <c r="F683" s="3">
        <v>1202</v>
      </c>
      <c r="G683" s="3" t="s">
        <v>1299</v>
      </c>
      <c r="H683" s="3" t="s">
        <v>26</v>
      </c>
      <c r="I683" s="3" t="s">
        <v>39</v>
      </c>
      <c r="J683" s="3" t="s">
        <v>28</v>
      </c>
      <c r="K683" s="3" t="s">
        <v>29</v>
      </c>
      <c r="L683" s="3" t="s">
        <v>30</v>
      </c>
      <c r="M683" s="3" t="s">
        <v>1289</v>
      </c>
      <c r="N683" s="3">
        <v>0.41</v>
      </c>
      <c r="O683" s="3" t="s">
        <v>32</v>
      </c>
      <c r="P683" s="3" t="s">
        <v>52</v>
      </c>
      <c r="Q683" s="3" t="s">
        <v>53</v>
      </c>
      <c r="R683" s="3" t="s">
        <v>1300</v>
      </c>
      <c r="S683" s="3">
        <v>7079</v>
      </c>
      <c r="T683" s="2">
        <v>42060</v>
      </c>
      <c r="U683" s="2">
        <v>42061</v>
      </c>
      <c r="V683" s="4">
        <v>344.54399999999998</v>
      </c>
      <c r="W683" s="3">
        <v>21</v>
      </c>
      <c r="X683" s="4">
        <v>746.03</v>
      </c>
      <c r="Y683" s="3">
        <v>87585</v>
      </c>
      <c r="Z683" s="3" t="str">
        <f>IF(V683&gt;E2639, "High","Low")</f>
        <v>High</v>
      </c>
      <c r="AA683" s="3" t="str">
        <f>IF(OR(C683 &gt; 0.2, N683 &lt; 0.25), "High Risk", "Low Risk")</f>
        <v>Low Risk</v>
      </c>
      <c r="AB683" s="3" t="str">
        <f>IF(NOT(C683 &gt; 0), "No Discount", "Discount Applied")</f>
        <v>Discount Applied</v>
      </c>
      <c r="AC683" s="3" t="str">
        <f>IF(AND(V683 &gt; 100, OR(H683 = "Regular Air", H683 = "Express Air"), NOT(C683 &gt; 0)), "High Profit Non-Standard Shipping", "Other")</f>
        <v>Other</v>
      </c>
      <c r="AD683">
        <f>RANK(X683,$X$2:$X$1954,0)</f>
        <v>509</v>
      </c>
    </row>
    <row r="684" spans="1:30" ht="12.75" customHeight="1" x14ac:dyDescent="0.3">
      <c r="A684" s="3">
        <v>19552</v>
      </c>
      <c r="B684" s="3" t="s">
        <v>105</v>
      </c>
      <c r="C684" s="7">
        <v>0.09</v>
      </c>
      <c r="D684" s="4">
        <v>49.99</v>
      </c>
      <c r="E684" s="4">
        <v>19.989999999999998</v>
      </c>
      <c r="F684" s="3">
        <v>1203</v>
      </c>
      <c r="G684" s="3" t="s">
        <v>1301</v>
      </c>
      <c r="H684" s="3" t="s">
        <v>48</v>
      </c>
      <c r="I684" s="3" t="s">
        <v>39</v>
      </c>
      <c r="J684" s="3" t="s">
        <v>76</v>
      </c>
      <c r="K684" s="3" t="s">
        <v>179</v>
      </c>
      <c r="L684" s="3" t="s">
        <v>58</v>
      </c>
      <c r="M684" s="3" t="s">
        <v>274</v>
      </c>
      <c r="N684" s="3">
        <v>0.41</v>
      </c>
      <c r="O684" s="3" t="s">
        <v>32</v>
      </c>
      <c r="P684" s="3" t="s">
        <v>52</v>
      </c>
      <c r="Q684" s="3" t="s">
        <v>468</v>
      </c>
      <c r="R684" s="3" t="s">
        <v>469</v>
      </c>
      <c r="S684" s="3">
        <v>2920</v>
      </c>
      <c r="T684" s="2">
        <v>42183</v>
      </c>
      <c r="U684" s="2">
        <v>42185</v>
      </c>
      <c r="V684" s="4">
        <v>-8.5150000000000006</v>
      </c>
      <c r="W684" s="3">
        <v>12</v>
      </c>
      <c r="X684" s="4">
        <v>593.33000000000004</v>
      </c>
      <c r="Y684" s="3">
        <v>87587</v>
      </c>
      <c r="Z684" s="3" t="str">
        <f>IF(V684&gt;E2640, "High","Low")</f>
        <v>Low</v>
      </c>
      <c r="AA684" s="3" t="str">
        <f>IF(OR(C684 &gt; 0.2, N684 &lt; 0.25), "High Risk", "Low Risk")</f>
        <v>Low Risk</v>
      </c>
      <c r="AB684" s="3" t="str">
        <f>IF(NOT(C684 &gt; 0), "No Discount", "Discount Applied")</f>
        <v>Discount Applied</v>
      </c>
      <c r="AC684" s="3" t="str">
        <f>IF(AND(V684 &gt; 100, OR(H684 = "Regular Air", H684 = "Express Air"), NOT(C684 &gt; 0)), "High Profit Non-Standard Shipping", "Other")</f>
        <v>Other</v>
      </c>
      <c r="AD684">
        <f>RANK(X684,$X$2:$X$1954,0)</f>
        <v>591</v>
      </c>
    </row>
    <row r="685" spans="1:30" ht="12.75" customHeight="1" x14ac:dyDescent="0.3">
      <c r="A685" s="3">
        <v>18636</v>
      </c>
      <c r="B685" s="3" t="s">
        <v>105</v>
      </c>
      <c r="C685" s="7">
        <v>0.01</v>
      </c>
      <c r="D685" s="4">
        <v>3.08</v>
      </c>
      <c r="E685" s="4">
        <v>0.5</v>
      </c>
      <c r="F685" s="3">
        <v>1211</v>
      </c>
      <c r="G685" s="3" t="s">
        <v>1302</v>
      </c>
      <c r="H685" s="3" t="s">
        <v>48</v>
      </c>
      <c r="I685" s="3" t="s">
        <v>39</v>
      </c>
      <c r="J685" s="3" t="s">
        <v>28</v>
      </c>
      <c r="K685" s="3" t="s">
        <v>133</v>
      </c>
      <c r="L685" s="3" t="s">
        <v>58</v>
      </c>
      <c r="M685" s="3" t="s">
        <v>1303</v>
      </c>
      <c r="N685" s="3">
        <v>0.37</v>
      </c>
      <c r="O685" s="3" t="s">
        <v>32</v>
      </c>
      <c r="P685" s="3" t="s">
        <v>60</v>
      </c>
      <c r="Q685" s="3" t="s">
        <v>702</v>
      </c>
      <c r="R685" s="3" t="s">
        <v>1304</v>
      </c>
      <c r="S685" s="3">
        <v>46806</v>
      </c>
      <c r="T685" s="2">
        <v>42036</v>
      </c>
      <c r="U685" s="2">
        <v>42041</v>
      </c>
      <c r="V685" s="4">
        <v>9.0045000000000002</v>
      </c>
      <c r="W685" s="3">
        <v>4</v>
      </c>
      <c r="X685" s="4">
        <v>13.05</v>
      </c>
      <c r="Y685" s="3">
        <v>88598</v>
      </c>
      <c r="Z685" s="3" t="str">
        <f>IF(V685&gt;E2641, "High","Low")</f>
        <v>High</v>
      </c>
      <c r="AA685" s="3" t="str">
        <f>IF(OR(C685 &gt; 0.2, N685 &lt; 0.25), "High Risk", "Low Risk")</f>
        <v>Low Risk</v>
      </c>
      <c r="AB685" s="3" t="str">
        <f>IF(NOT(C685 &gt; 0), "No Discount", "Discount Applied")</f>
        <v>Discount Applied</v>
      </c>
      <c r="AC685" s="3" t="str">
        <f>IF(AND(V685 &gt; 100, OR(H685 = "Regular Air", H685 = "Express Air"), NOT(C685 &gt; 0)), "High Profit Non-Standard Shipping", "Other")</f>
        <v>Other</v>
      </c>
      <c r="AD685">
        <f>RANK(X685,$X$2:$X$1954,0)</f>
        <v>1882</v>
      </c>
    </row>
    <row r="686" spans="1:30" ht="12.75" customHeight="1" x14ac:dyDescent="0.3">
      <c r="A686" s="3">
        <v>22528</v>
      </c>
      <c r="B686" s="3" t="s">
        <v>24</v>
      </c>
      <c r="C686" s="7">
        <v>0.08</v>
      </c>
      <c r="D686" s="4">
        <v>4.91</v>
      </c>
      <c r="E686" s="4">
        <v>4.97</v>
      </c>
      <c r="F686" s="3">
        <v>1212</v>
      </c>
      <c r="G686" s="3" t="s">
        <v>1305</v>
      </c>
      <c r="H686" s="3" t="s">
        <v>48</v>
      </c>
      <c r="I686" s="3" t="s">
        <v>39</v>
      </c>
      <c r="J686" s="3" t="s">
        <v>28</v>
      </c>
      <c r="K686" s="3" t="s">
        <v>108</v>
      </c>
      <c r="L686" s="3" t="s">
        <v>58</v>
      </c>
      <c r="M686" s="3" t="s">
        <v>1306</v>
      </c>
      <c r="N686" s="3">
        <v>0.38</v>
      </c>
      <c r="O686" s="3" t="s">
        <v>32</v>
      </c>
      <c r="P686" s="3" t="s">
        <v>60</v>
      </c>
      <c r="Q686" s="3" t="s">
        <v>702</v>
      </c>
      <c r="R686" s="3" t="s">
        <v>1307</v>
      </c>
      <c r="S686" s="3">
        <v>46404</v>
      </c>
      <c r="T686" s="2">
        <v>42019</v>
      </c>
      <c r="U686" s="2">
        <v>42020</v>
      </c>
      <c r="V686" s="4">
        <v>-99.762500000000003</v>
      </c>
      <c r="W686" s="3">
        <v>12</v>
      </c>
      <c r="X686" s="4">
        <v>58.95</v>
      </c>
      <c r="Y686" s="3">
        <v>88600</v>
      </c>
      <c r="Z686" s="3" t="str">
        <f>IF(V686&gt;E2642, "High","Low")</f>
        <v>Low</v>
      </c>
      <c r="AA686" s="3" t="str">
        <f>IF(OR(C686 &gt; 0.2, N686 &lt; 0.25), "High Risk", "Low Risk")</f>
        <v>Low Risk</v>
      </c>
      <c r="AB686" s="3" t="str">
        <f>IF(NOT(C686 &gt; 0), "No Discount", "Discount Applied")</f>
        <v>Discount Applied</v>
      </c>
      <c r="AC686" s="3" t="str">
        <f>IF(AND(V686 &gt; 100, OR(H686 = "Regular Air", H686 = "Express Air"), NOT(C686 &gt; 0)), "High Profit Non-Standard Shipping", "Other")</f>
        <v>Other</v>
      </c>
      <c r="AD686">
        <f>RANK(X686,$X$2:$X$1954,0)</f>
        <v>1462</v>
      </c>
    </row>
    <row r="687" spans="1:30" ht="12.75" customHeight="1" x14ac:dyDescent="0.3">
      <c r="A687" s="3">
        <v>22529</v>
      </c>
      <c r="B687" s="3" t="s">
        <v>24</v>
      </c>
      <c r="C687" s="7">
        <v>0.01</v>
      </c>
      <c r="D687" s="4">
        <v>3499.99</v>
      </c>
      <c r="E687" s="4">
        <v>24.49</v>
      </c>
      <c r="F687" s="3">
        <v>1212</v>
      </c>
      <c r="G687" s="3" t="s">
        <v>1305</v>
      </c>
      <c r="H687" s="3" t="s">
        <v>48</v>
      </c>
      <c r="I687" s="3" t="s">
        <v>39</v>
      </c>
      <c r="J687" s="3" t="s">
        <v>76</v>
      </c>
      <c r="K687" s="3" t="s">
        <v>586</v>
      </c>
      <c r="L687" s="3" t="s">
        <v>235</v>
      </c>
      <c r="M687" s="3" t="s">
        <v>1308</v>
      </c>
      <c r="N687" s="3">
        <v>0.37</v>
      </c>
      <c r="O687" s="3" t="s">
        <v>32</v>
      </c>
      <c r="P687" s="3" t="s">
        <v>60</v>
      </c>
      <c r="Q687" s="3" t="s">
        <v>702</v>
      </c>
      <c r="R687" s="3" t="s">
        <v>1307</v>
      </c>
      <c r="S687" s="3">
        <v>46404</v>
      </c>
      <c r="T687" s="2">
        <v>42019</v>
      </c>
      <c r="U687" s="2">
        <v>42020</v>
      </c>
      <c r="V687" s="4">
        <v>-3061.82</v>
      </c>
      <c r="W687" s="3">
        <v>1</v>
      </c>
      <c r="X687" s="4">
        <v>3672.89</v>
      </c>
      <c r="Y687" s="3">
        <v>88600</v>
      </c>
      <c r="Z687" s="3" t="str">
        <f>IF(V687&gt;E2643, "High","Low")</f>
        <v>Low</v>
      </c>
      <c r="AA687" s="3" t="str">
        <f>IF(OR(C687 &gt; 0.2, N687 &lt; 0.25), "High Risk", "Low Risk")</f>
        <v>Low Risk</v>
      </c>
      <c r="AB687" s="3" t="str">
        <f>IF(NOT(C687 &gt; 0), "No Discount", "Discount Applied")</f>
        <v>Discount Applied</v>
      </c>
      <c r="AC687" s="3" t="str">
        <f>IF(AND(V687 &gt; 100, OR(H687 = "Regular Air", H687 = "Express Air"), NOT(C687 &gt; 0)), "High Profit Non-Standard Shipping", "Other")</f>
        <v>Other</v>
      </c>
      <c r="AD687">
        <f>RANK(X687,$X$2:$X$1954,0)</f>
        <v>134</v>
      </c>
    </row>
    <row r="688" spans="1:30" ht="12.75" customHeight="1" x14ac:dyDescent="0.3">
      <c r="A688" s="3">
        <v>24270</v>
      </c>
      <c r="B688" s="3" t="s">
        <v>105</v>
      </c>
      <c r="C688" s="7">
        <v>7.0000000000000007E-2</v>
      </c>
      <c r="D688" s="4">
        <v>29.89</v>
      </c>
      <c r="E688" s="4">
        <v>1.99</v>
      </c>
      <c r="F688" s="3">
        <v>1213</v>
      </c>
      <c r="G688" s="3" t="s">
        <v>1309</v>
      </c>
      <c r="H688" s="3" t="s">
        <v>26</v>
      </c>
      <c r="I688" s="3" t="s">
        <v>39</v>
      </c>
      <c r="J688" s="3" t="s">
        <v>76</v>
      </c>
      <c r="K688" s="3" t="s">
        <v>179</v>
      </c>
      <c r="L688" s="3" t="s">
        <v>50</v>
      </c>
      <c r="M688" s="3" t="s">
        <v>1310</v>
      </c>
      <c r="N688" s="3">
        <v>0.5</v>
      </c>
      <c r="O688" s="3" t="s">
        <v>32</v>
      </c>
      <c r="P688" s="3" t="s">
        <v>60</v>
      </c>
      <c r="Q688" s="3" t="s">
        <v>702</v>
      </c>
      <c r="R688" s="3" t="s">
        <v>1311</v>
      </c>
      <c r="S688" s="3">
        <v>46530</v>
      </c>
      <c r="T688" s="2">
        <v>42039</v>
      </c>
      <c r="U688" s="2">
        <v>42044</v>
      </c>
      <c r="V688" s="4">
        <v>258.6189</v>
      </c>
      <c r="W688" s="3">
        <v>13</v>
      </c>
      <c r="X688" s="4">
        <v>374.81</v>
      </c>
      <c r="Y688" s="3">
        <v>88599</v>
      </c>
      <c r="Z688" s="3" t="str">
        <f>IF(V688&gt;E2644, "High","Low")</f>
        <v>High</v>
      </c>
      <c r="AA688" s="3" t="str">
        <f>IF(OR(C688 &gt; 0.2, N688 &lt; 0.25), "High Risk", "Low Risk")</f>
        <v>Low Risk</v>
      </c>
      <c r="AB688" s="3" t="str">
        <f>IF(NOT(C688 &gt; 0), "No Discount", "Discount Applied")</f>
        <v>Discount Applied</v>
      </c>
      <c r="AC688" s="3" t="str">
        <f>IF(AND(V688 &gt; 100, OR(H688 = "Regular Air", H688 = "Express Air"), NOT(C688 &gt; 0)), "High Profit Non-Standard Shipping", "Other")</f>
        <v>Other</v>
      </c>
      <c r="AD688">
        <f>RANK(X688,$X$2:$X$1954,0)</f>
        <v>743</v>
      </c>
    </row>
    <row r="689" spans="1:30" ht="12.75" customHeight="1" x14ac:dyDescent="0.3">
      <c r="A689" s="3">
        <v>24271</v>
      </c>
      <c r="B689" s="3" t="s">
        <v>105</v>
      </c>
      <c r="C689" s="7">
        <v>0.03</v>
      </c>
      <c r="D689" s="4">
        <v>8.34</v>
      </c>
      <c r="E689" s="4">
        <v>4.82</v>
      </c>
      <c r="F689" s="3">
        <v>1213</v>
      </c>
      <c r="G689" s="3" t="s">
        <v>1309</v>
      </c>
      <c r="H689" s="3" t="s">
        <v>48</v>
      </c>
      <c r="I689" s="3" t="s">
        <v>39</v>
      </c>
      <c r="J689" s="3" t="s">
        <v>28</v>
      </c>
      <c r="K689" s="3" t="s">
        <v>92</v>
      </c>
      <c r="L689" s="3" t="s">
        <v>58</v>
      </c>
      <c r="M689" s="3" t="s">
        <v>917</v>
      </c>
      <c r="N689" s="3">
        <v>0.4</v>
      </c>
      <c r="O689" s="3" t="s">
        <v>32</v>
      </c>
      <c r="P689" s="3" t="s">
        <v>60</v>
      </c>
      <c r="Q689" s="3" t="s">
        <v>702</v>
      </c>
      <c r="R689" s="3" t="s">
        <v>1311</v>
      </c>
      <c r="S689" s="3">
        <v>46530</v>
      </c>
      <c r="T689" s="2">
        <v>42039</v>
      </c>
      <c r="U689" s="2">
        <v>42043</v>
      </c>
      <c r="V689" s="4">
        <v>-6.71</v>
      </c>
      <c r="W689" s="3">
        <v>5</v>
      </c>
      <c r="X689" s="4">
        <v>43.27</v>
      </c>
      <c r="Y689" s="3">
        <v>88599</v>
      </c>
      <c r="Z689" s="3" t="str">
        <f>IF(V689&gt;E2645, "High","Low")</f>
        <v>Low</v>
      </c>
      <c r="AA689" s="3" t="str">
        <f>IF(OR(C689 &gt; 0.2, N689 &lt; 0.25), "High Risk", "Low Risk")</f>
        <v>Low Risk</v>
      </c>
      <c r="AB689" s="3" t="str">
        <f>IF(NOT(C689 &gt; 0), "No Discount", "Discount Applied")</f>
        <v>Discount Applied</v>
      </c>
      <c r="AC689" s="3" t="str">
        <f>IF(AND(V689 &gt; 100, OR(H689 = "Regular Air", H689 = "Express Air"), NOT(C689 &gt; 0)), "High Profit Non-Standard Shipping", "Other")</f>
        <v>Other</v>
      </c>
      <c r="AD689">
        <f>RANK(X689,$X$2:$X$1954,0)</f>
        <v>1588</v>
      </c>
    </row>
    <row r="690" spans="1:30" ht="12.75" customHeight="1" x14ac:dyDescent="0.3">
      <c r="A690" s="3">
        <v>22530</v>
      </c>
      <c r="B690" s="3" t="s">
        <v>24</v>
      </c>
      <c r="C690" s="7">
        <v>0.03</v>
      </c>
      <c r="D690" s="4">
        <v>5.84</v>
      </c>
      <c r="E690" s="4">
        <v>1.2</v>
      </c>
      <c r="F690" s="3">
        <v>1213</v>
      </c>
      <c r="G690" s="3" t="s">
        <v>1309</v>
      </c>
      <c r="H690" s="3" t="s">
        <v>48</v>
      </c>
      <c r="I690" s="3" t="s">
        <v>39</v>
      </c>
      <c r="J690" s="3" t="s">
        <v>28</v>
      </c>
      <c r="K690" s="3" t="s">
        <v>29</v>
      </c>
      <c r="L690" s="3" t="s">
        <v>30</v>
      </c>
      <c r="M690" s="3" t="s">
        <v>1312</v>
      </c>
      <c r="N690" s="3">
        <v>0.55000000000000004</v>
      </c>
      <c r="O690" s="3" t="s">
        <v>32</v>
      </c>
      <c r="P690" s="3" t="s">
        <v>60</v>
      </c>
      <c r="Q690" s="3" t="s">
        <v>702</v>
      </c>
      <c r="R690" s="3" t="s">
        <v>1311</v>
      </c>
      <c r="S690" s="3">
        <v>46530</v>
      </c>
      <c r="T690" s="2">
        <v>42019</v>
      </c>
      <c r="U690" s="2">
        <v>42021</v>
      </c>
      <c r="V690" s="4">
        <v>-9.9999999999997868E-3</v>
      </c>
      <c r="W690" s="3">
        <v>2</v>
      </c>
      <c r="X690" s="4">
        <v>11.74</v>
      </c>
      <c r="Y690" s="3">
        <v>88600</v>
      </c>
      <c r="Z690" s="3" t="str">
        <f>IF(V690&gt;E2646, "High","Low")</f>
        <v>Low</v>
      </c>
      <c r="AA690" s="3" t="str">
        <f>IF(OR(C690 &gt; 0.2, N690 &lt; 0.25), "High Risk", "Low Risk")</f>
        <v>Low Risk</v>
      </c>
      <c r="AB690" s="3" t="str">
        <f>IF(NOT(C690 &gt; 0), "No Discount", "Discount Applied")</f>
        <v>Discount Applied</v>
      </c>
      <c r="AC690" s="3" t="str">
        <f>IF(AND(V690 &gt; 100, OR(H690 = "Regular Air", H690 = "Express Air"), NOT(C690 &gt; 0)), "High Profit Non-Standard Shipping", "Other")</f>
        <v>Other</v>
      </c>
      <c r="AD690">
        <f>RANK(X690,$X$2:$X$1954,0)</f>
        <v>1889</v>
      </c>
    </row>
    <row r="691" spans="1:30" ht="12.75" customHeight="1" x14ac:dyDescent="0.3">
      <c r="A691" s="3">
        <v>7632</v>
      </c>
      <c r="B691" s="3" t="s">
        <v>55</v>
      </c>
      <c r="C691" s="7">
        <v>0.09</v>
      </c>
      <c r="D691" s="4">
        <v>130.97999999999999</v>
      </c>
      <c r="E691" s="4">
        <v>30</v>
      </c>
      <c r="F691" s="3">
        <v>1217</v>
      </c>
      <c r="G691" s="3" t="s">
        <v>1313</v>
      </c>
      <c r="H691" s="3" t="s">
        <v>38</v>
      </c>
      <c r="I691" s="3" t="s">
        <v>39</v>
      </c>
      <c r="J691" s="3" t="s">
        <v>40</v>
      </c>
      <c r="K691" s="3" t="s">
        <v>41</v>
      </c>
      <c r="L691" s="3" t="s">
        <v>42</v>
      </c>
      <c r="M691" s="3" t="s">
        <v>545</v>
      </c>
      <c r="N691" s="3">
        <v>0.78</v>
      </c>
      <c r="O691" s="3" t="s">
        <v>32</v>
      </c>
      <c r="P691" s="3" t="s">
        <v>52</v>
      </c>
      <c r="Q691" s="3" t="s">
        <v>192</v>
      </c>
      <c r="R691" s="3" t="s">
        <v>193</v>
      </c>
      <c r="S691" s="3">
        <v>2112</v>
      </c>
      <c r="T691" s="2">
        <v>42122</v>
      </c>
      <c r="U691" s="2">
        <v>42125</v>
      </c>
      <c r="V691" s="4">
        <v>-421.76</v>
      </c>
      <c r="W691" s="3">
        <v>41</v>
      </c>
      <c r="X691" s="4">
        <v>5258.94</v>
      </c>
      <c r="Y691" s="3">
        <v>54595</v>
      </c>
      <c r="Z691" s="3" t="str">
        <f>IF(V691&gt;E2647, "High","Low")</f>
        <v>Low</v>
      </c>
      <c r="AA691" s="3" t="str">
        <f>IF(OR(C691 &gt; 0.2, N691 &lt; 0.25), "High Risk", "Low Risk")</f>
        <v>Low Risk</v>
      </c>
      <c r="AB691" s="3" t="str">
        <f>IF(NOT(C691 &gt; 0), "No Discount", "Discount Applied")</f>
        <v>Discount Applied</v>
      </c>
      <c r="AC691" s="3" t="str">
        <f>IF(AND(V691 &gt; 100, OR(H691 = "Regular Air", H691 = "Express Air"), NOT(C691 &gt; 0)), "High Profit Non-Standard Shipping", "Other")</f>
        <v>Other</v>
      </c>
      <c r="AD691">
        <f>RANK(X691,$X$2:$X$1954,0)</f>
        <v>87</v>
      </c>
    </row>
    <row r="692" spans="1:30" ht="12.75" customHeight="1" x14ac:dyDescent="0.3">
      <c r="A692" s="3">
        <v>25631</v>
      </c>
      <c r="B692" s="3" t="s">
        <v>55</v>
      </c>
      <c r="C692" s="7">
        <v>0.02</v>
      </c>
      <c r="D692" s="4">
        <v>8.34</v>
      </c>
      <c r="E692" s="4">
        <v>2.64</v>
      </c>
      <c r="F692" s="3">
        <v>1226</v>
      </c>
      <c r="G692" s="3" t="s">
        <v>1314</v>
      </c>
      <c r="H692" s="3" t="s">
        <v>48</v>
      </c>
      <c r="I692" s="3" t="s">
        <v>39</v>
      </c>
      <c r="J692" s="3" t="s">
        <v>28</v>
      </c>
      <c r="K692" s="3" t="s">
        <v>173</v>
      </c>
      <c r="L692" s="3" t="s">
        <v>50</v>
      </c>
      <c r="M692" s="3" t="s">
        <v>357</v>
      </c>
      <c r="N692" s="3">
        <v>0.59</v>
      </c>
      <c r="O692" s="3" t="s">
        <v>32</v>
      </c>
      <c r="P692" s="3" t="s">
        <v>52</v>
      </c>
      <c r="Q692" s="3" t="s">
        <v>468</v>
      </c>
      <c r="R692" s="3" t="s">
        <v>1315</v>
      </c>
      <c r="S692" s="3">
        <v>2861</v>
      </c>
      <c r="T692" s="2">
        <v>42122</v>
      </c>
      <c r="U692" s="2">
        <v>42124</v>
      </c>
      <c r="V692" s="4">
        <v>6.79</v>
      </c>
      <c r="W692" s="3">
        <v>8</v>
      </c>
      <c r="X692" s="4">
        <v>66.739999999999995</v>
      </c>
      <c r="Y692" s="3">
        <v>90800</v>
      </c>
      <c r="Z692" s="3" t="str">
        <f>IF(V692&gt;E2648, "High","Low")</f>
        <v>High</v>
      </c>
      <c r="AA692" s="3" t="str">
        <f>IF(OR(C692 &gt; 0.2, N692 &lt; 0.25), "High Risk", "Low Risk")</f>
        <v>Low Risk</v>
      </c>
      <c r="AB692" s="3" t="str">
        <f>IF(NOT(C692 &gt; 0), "No Discount", "Discount Applied")</f>
        <v>Discount Applied</v>
      </c>
      <c r="AC692" s="3" t="str">
        <f>IF(AND(V692 &gt; 100, OR(H692 = "Regular Air", H692 = "Express Air"), NOT(C692 &gt; 0)), "High Profit Non-Standard Shipping", "Other")</f>
        <v>Other</v>
      </c>
      <c r="AD692">
        <f>RANK(X692,$X$2:$X$1954,0)</f>
        <v>1412</v>
      </c>
    </row>
    <row r="693" spans="1:30" ht="12.75" customHeight="1" x14ac:dyDescent="0.3">
      <c r="A693" s="3">
        <v>25632</v>
      </c>
      <c r="B693" s="3" t="s">
        <v>55</v>
      </c>
      <c r="C693" s="7">
        <v>0.09</v>
      </c>
      <c r="D693" s="4">
        <v>130.97999999999999</v>
      </c>
      <c r="E693" s="4">
        <v>30</v>
      </c>
      <c r="F693" s="3">
        <v>1227</v>
      </c>
      <c r="G693" s="3" t="s">
        <v>1316</v>
      </c>
      <c r="H693" s="3" t="s">
        <v>38</v>
      </c>
      <c r="I693" s="3" t="s">
        <v>39</v>
      </c>
      <c r="J693" s="3" t="s">
        <v>40</v>
      </c>
      <c r="K693" s="3" t="s">
        <v>41</v>
      </c>
      <c r="L693" s="3" t="s">
        <v>42</v>
      </c>
      <c r="M693" s="3" t="s">
        <v>545</v>
      </c>
      <c r="N693" s="3">
        <v>0.78</v>
      </c>
      <c r="O693" s="3" t="s">
        <v>32</v>
      </c>
      <c r="P693" s="3" t="s">
        <v>52</v>
      </c>
      <c r="Q693" s="3" t="s">
        <v>148</v>
      </c>
      <c r="R693" s="3" t="s">
        <v>777</v>
      </c>
      <c r="S693" s="3">
        <v>5403</v>
      </c>
      <c r="T693" s="2">
        <v>42122</v>
      </c>
      <c r="U693" s="2">
        <v>42125</v>
      </c>
      <c r="V693" s="4">
        <v>-421.76</v>
      </c>
      <c r="W693" s="3">
        <v>10</v>
      </c>
      <c r="X693" s="4">
        <v>1282.67</v>
      </c>
      <c r="Y693" s="3">
        <v>90800</v>
      </c>
      <c r="Z693" s="3" t="str">
        <f>IF(V693&gt;E2649, "High","Low")</f>
        <v>Low</v>
      </c>
      <c r="AA693" s="3" t="str">
        <f>IF(OR(C693 &gt; 0.2, N693 &lt; 0.25), "High Risk", "Low Risk")</f>
        <v>Low Risk</v>
      </c>
      <c r="AB693" s="3" t="str">
        <f>IF(NOT(C693 &gt; 0), "No Discount", "Discount Applied")</f>
        <v>Discount Applied</v>
      </c>
      <c r="AC693" s="3" t="str">
        <f>IF(AND(V693 &gt; 100, OR(H693 = "Regular Air", H693 = "Express Air"), NOT(C693 &gt; 0)), "High Profit Non-Standard Shipping", "Other")</f>
        <v>Other</v>
      </c>
      <c r="AD693">
        <f>RANK(X693,$X$2:$X$1954,0)</f>
        <v>353</v>
      </c>
    </row>
    <row r="694" spans="1:30" ht="12.75" customHeight="1" x14ac:dyDescent="0.3">
      <c r="A694" s="3">
        <v>7810</v>
      </c>
      <c r="B694" s="3" t="s">
        <v>55</v>
      </c>
      <c r="C694" s="7">
        <v>0</v>
      </c>
      <c r="D694" s="4">
        <v>7.1</v>
      </c>
      <c r="E694" s="4">
        <v>6.05</v>
      </c>
      <c r="F694" s="3">
        <v>1228</v>
      </c>
      <c r="G694" s="3" t="s">
        <v>1317</v>
      </c>
      <c r="H694" s="3" t="s">
        <v>48</v>
      </c>
      <c r="I694" s="3" t="s">
        <v>39</v>
      </c>
      <c r="J694" s="3" t="s">
        <v>28</v>
      </c>
      <c r="K694" s="3" t="s">
        <v>108</v>
      </c>
      <c r="L694" s="3" t="s">
        <v>58</v>
      </c>
      <c r="M694" s="3" t="s">
        <v>650</v>
      </c>
      <c r="N694" s="3">
        <v>0.39</v>
      </c>
      <c r="O694" s="3" t="s">
        <v>32</v>
      </c>
      <c r="P694" s="3" t="s">
        <v>52</v>
      </c>
      <c r="Q694" s="3" t="s">
        <v>233</v>
      </c>
      <c r="R694" s="3" t="s">
        <v>1318</v>
      </c>
      <c r="S694" s="3">
        <v>19140</v>
      </c>
      <c r="T694" s="2">
        <v>42051</v>
      </c>
      <c r="U694" s="2">
        <v>42052</v>
      </c>
      <c r="V694" s="4">
        <v>-60.145000000000003</v>
      </c>
      <c r="W694" s="3">
        <v>28</v>
      </c>
      <c r="X694" s="4">
        <v>208.83</v>
      </c>
      <c r="Y694" s="3">
        <v>55874</v>
      </c>
      <c r="Z694" s="3" t="str">
        <f>IF(V694&gt;E2650, "High","Low")</f>
        <v>Low</v>
      </c>
      <c r="AA694" s="3" t="str">
        <f>IF(OR(C694 &gt; 0.2, N694 &lt; 0.25), "High Risk", "Low Risk")</f>
        <v>Low Risk</v>
      </c>
      <c r="AB694" s="3" t="str">
        <f>IF(NOT(C694 &gt; 0), "No Discount", "Discount Applied")</f>
        <v>No Discount</v>
      </c>
      <c r="AC694" s="3" t="str">
        <f>IF(AND(V694 &gt; 100, OR(H694 = "Regular Air", H694 = "Express Air"), NOT(C694 &gt; 0)), "High Profit Non-Standard Shipping", "Other")</f>
        <v>Other</v>
      </c>
      <c r="AD694">
        <f>RANK(X694,$X$2:$X$1954,0)</f>
        <v>964</v>
      </c>
    </row>
    <row r="695" spans="1:30" ht="12.75" customHeight="1" x14ac:dyDescent="0.3">
      <c r="A695" s="3">
        <v>7811</v>
      </c>
      <c r="B695" s="3" t="s">
        <v>55</v>
      </c>
      <c r="C695" s="7">
        <v>0.01</v>
      </c>
      <c r="D695" s="4">
        <v>4.9800000000000004</v>
      </c>
      <c r="E695" s="4">
        <v>4.62</v>
      </c>
      <c r="F695" s="3">
        <v>1228</v>
      </c>
      <c r="G695" s="3" t="s">
        <v>1317</v>
      </c>
      <c r="H695" s="3" t="s">
        <v>26</v>
      </c>
      <c r="I695" s="3" t="s">
        <v>39</v>
      </c>
      <c r="J695" s="3" t="s">
        <v>76</v>
      </c>
      <c r="K695" s="3" t="s">
        <v>179</v>
      </c>
      <c r="L695" s="3" t="s">
        <v>50</v>
      </c>
      <c r="M695" s="3" t="s">
        <v>410</v>
      </c>
      <c r="N695" s="3">
        <v>0.64</v>
      </c>
      <c r="O695" s="3" t="s">
        <v>32</v>
      </c>
      <c r="P695" s="3" t="s">
        <v>52</v>
      </c>
      <c r="Q695" s="3" t="s">
        <v>233</v>
      </c>
      <c r="R695" s="3" t="s">
        <v>1318</v>
      </c>
      <c r="S695" s="3">
        <v>19140</v>
      </c>
      <c r="T695" s="2">
        <v>42051</v>
      </c>
      <c r="U695" s="2">
        <v>42053</v>
      </c>
      <c r="V695" s="4">
        <v>-111.72</v>
      </c>
      <c r="W695" s="3">
        <v>41</v>
      </c>
      <c r="X695" s="4">
        <v>228.3</v>
      </c>
      <c r="Y695" s="3">
        <v>55874</v>
      </c>
      <c r="Z695" s="3" t="str">
        <f>IF(V695&gt;E2651, "High","Low")</f>
        <v>Low</v>
      </c>
      <c r="AA695" s="3" t="str">
        <f>IF(OR(C695 &gt; 0.2, N695 &lt; 0.25), "High Risk", "Low Risk")</f>
        <v>Low Risk</v>
      </c>
      <c r="AB695" s="3" t="str">
        <f>IF(NOT(C695 &gt; 0), "No Discount", "Discount Applied")</f>
        <v>Discount Applied</v>
      </c>
      <c r="AC695" s="3" t="str">
        <f>IF(AND(V695 &gt; 100, OR(H695 = "Regular Air", H695 = "Express Air"), NOT(C695 &gt; 0)), "High Profit Non-Standard Shipping", "Other")</f>
        <v>Other</v>
      </c>
      <c r="AD695">
        <f>RANK(X695,$X$2:$X$1954,0)</f>
        <v>933</v>
      </c>
    </row>
    <row r="696" spans="1:30" ht="12.75" customHeight="1" x14ac:dyDescent="0.3">
      <c r="A696" s="3">
        <v>7812</v>
      </c>
      <c r="B696" s="3" t="s">
        <v>55</v>
      </c>
      <c r="C696" s="7">
        <v>0.06</v>
      </c>
      <c r="D696" s="4">
        <v>5.68</v>
      </c>
      <c r="E696" s="4">
        <v>1.39</v>
      </c>
      <c r="F696" s="3">
        <v>1228</v>
      </c>
      <c r="G696" s="3" t="s">
        <v>1317</v>
      </c>
      <c r="H696" s="3" t="s">
        <v>48</v>
      </c>
      <c r="I696" s="3" t="s">
        <v>39</v>
      </c>
      <c r="J696" s="3" t="s">
        <v>28</v>
      </c>
      <c r="K696" s="3" t="s">
        <v>68</v>
      </c>
      <c r="L696" s="3" t="s">
        <v>58</v>
      </c>
      <c r="M696" s="3" t="s">
        <v>997</v>
      </c>
      <c r="N696" s="3">
        <v>0.38</v>
      </c>
      <c r="O696" s="3" t="s">
        <v>32</v>
      </c>
      <c r="P696" s="3" t="s">
        <v>52</v>
      </c>
      <c r="Q696" s="3" t="s">
        <v>233</v>
      </c>
      <c r="R696" s="3" t="s">
        <v>1318</v>
      </c>
      <c r="S696" s="3">
        <v>19140</v>
      </c>
      <c r="T696" s="2">
        <v>42051</v>
      </c>
      <c r="U696" s="2">
        <v>42051</v>
      </c>
      <c r="V696" s="4">
        <v>33.01</v>
      </c>
      <c r="W696" s="3">
        <v>24</v>
      </c>
      <c r="X696" s="4">
        <v>129.53</v>
      </c>
      <c r="Y696" s="3">
        <v>55874</v>
      </c>
      <c r="Z696" s="3" t="str">
        <f>IF(V696&gt;E2652, "High","Low")</f>
        <v>High</v>
      </c>
      <c r="AA696" s="3" t="str">
        <f>IF(OR(C696 &gt; 0.2, N696 &lt; 0.25), "High Risk", "Low Risk")</f>
        <v>Low Risk</v>
      </c>
      <c r="AB696" s="3" t="str">
        <f>IF(NOT(C696 &gt; 0), "No Discount", "Discount Applied")</f>
        <v>Discount Applied</v>
      </c>
      <c r="AC696" s="3" t="str">
        <f>IF(AND(V696 &gt; 100, OR(H696 = "Regular Air", H696 = "Express Air"), NOT(C696 &gt; 0)), "High Profit Non-Standard Shipping", "Other")</f>
        <v>Other</v>
      </c>
      <c r="AD696">
        <f>RANK(X696,$X$2:$X$1954,0)</f>
        <v>1137</v>
      </c>
    </row>
    <row r="697" spans="1:30" ht="12.75" customHeight="1" x14ac:dyDescent="0.3">
      <c r="A697" s="3">
        <v>25811</v>
      </c>
      <c r="B697" s="3" t="s">
        <v>55</v>
      </c>
      <c r="C697" s="7">
        <v>0.01</v>
      </c>
      <c r="D697" s="4">
        <v>4.9800000000000004</v>
      </c>
      <c r="E697" s="4">
        <v>4.62</v>
      </c>
      <c r="F697" s="3">
        <v>1229</v>
      </c>
      <c r="G697" s="3" t="s">
        <v>1319</v>
      </c>
      <c r="H697" s="3" t="s">
        <v>26</v>
      </c>
      <c r="I697" s="3" t="s">
        <v>39</v>
      </c>
      <c r="J697" s="3" t="s">
        <v>76</v>
      </c>
      <c r="K697" s="3" t="s">
        <v>179</v>
      </c>
      <c r="L697" s="3" t="s">
        <v>50</v>
      </c>
      <c r="M697" s="3" t="s">
        <v>410</v>
      </c>
      <c r="N697" s="3">
        <v>0.64</v>
      </c>
      <c r="O697" s="3" t="s">
        <v>32</v>
      </c>
      <c r="P697" s="3" t="s">
        <v>60</v>
      </c>
      <c r="Q697" s="3" t="s">
        <v>129</v>
      </c>
      <c r="R697" s="3" t="s">
        <v>1320</v>
      </c>
      <c r="S697" s="3">
        <v>75482</v>
      </c>
      <c r="T697" s="2">
        <v>42051</v>
      </c>
      <c r="U697" s="2">
        <v>42053</v>
      </c>
      <c r="V697" s="4">
        <v>-111.72</v>
      </c>
      <c r="W697" s="3">
        <v>10</v>
      </c>
      <c r="X697" s="4">
        <v>55.68</v>
      </c>
      <c r="Y697" s="3">
        <v>90378</v>
      </c>
      <c r="Z697" s="3" t="str">
        <f>IF(V697&gt;E2653, "High","Low")</f>
        <v>Low</v>
      </c>
      <c r="AA697" s="3" t="str">
        <f>IF(OR(C697 &gt; 0.2, N697 &lt; 0.25), "High Risk", "Low Risk")</f>
        <v>Low Risk</v>
      </c>
      <c r="AB697" s="3" t="str">
        <f>IF(NOT(C697 &gt; 0), "No Discount", "Discount Applied")</f>
        <v>Discount Applied</v>
      </c>
      <c r="AC697" s="3" t="str">
        <f>IF(AND(V697 &gt; 100, OR(H697 = "Regular Air", H697 = "Express Air"), NOT(C697 &gt; 0)), "High Profit Non-Standard Shipping", "Other")</f>
        <v>Other</v>
      </c>
      <c r="AD697">
        <f>RANK(X697,$X$2:$X$1954,0)</f>
        <v>1492</v>
      </c>
    </row>
    <row r="698" spans="1:30" ht="12.75" customHeight="1" x14ac:dyDescent="0.3">
      <c r="A698" s="3">
        <v>21206</v>
      </c>
      <c r="B698" s="3" t="s">
        <v>46</v>
      </c>
      <c r="C698" s="7">
        <v>0.1</v>
      </c>
      <c r="D698" s="4">
        <v>120.98</v>
      </c>
      <c r="E698" s="4">
        <v>9.07</v>
      </c>
      <c r="F698" s="3">
        <v>1233</v>
      </c>
      <c r="G698" s="3" t="s">
        <v>1321</v>
      </c>
      <c r="H698" s="3" t="s">
        <v>26</v>
      </c>
      <c r="I698" s="3" t="s">
        <v>39</v>
      </c>
      <c r="J698" s="3" t="s">
        <v>28</v>
      </c>
      <c r="K698" s="3" t="s">
        <v>108</v>
      </c>
      <c r="L698" s="3" t="s">
        <v>58</v>
      </c>
      <c r="M698" s="3" t="s">
        <v>1322</v>
      </c>
      <c r="N698" s="3">
        <v>0.35</v>
      </c>
      <c r="O698" s="3" t="s">
        <v>32</v>
      </c>
      <c r="P698" s="3" t="s">
        <v>60</v>
      </c>
      <c r="Q698" s="3" t="s">
        <v>129</v>
      </c>
      <c r="R698" s="3" t="s">
        <v>1323</v>
      </c>
      <c r="S698" s="3">
        <v>75028</v>
      </c>
      <c r="T698" s="2">
        <v>42103</v>
      </c>
      <c r="U698" s="2">
        <v>42105</v>
      </c>
      <c r="V698" s="4">
        <v>297.45715999999999</v>
      </c>
      <c r="W698" s="3">
        <v>5</v>
      </c>
      <c r="X698" s="4">
        <v>568.24</v>
      </c>
      <c r="Y698" s="3">
        <v>89375</v>
      </c>
      <c r="Z698" s="3" t="str">
        <f>IF(V698&gt;E2654, "High","Low")</f>
        <v>High</v>
      </c>
      <c r="AA698" s="3" t="str">
        <f>IF(OR(C698 &gt; 0.2, N698 &lt; 0.25), "High Risk", "Low Risk")</f>
        <v>Low Risk</v>
      </c>
      <c r="AB698" s="3" t="str">
        <f>IF(NOT(C698 &gt; 0), "No Discount", "Discount Applied")</f>
        <v>Discount Applied</v>
      </c>
      <c r="AC698" s="3" t="str">
        <f>IF(AND(V698 &gt; 100, OR(H698 = "Regular Air", H698 = "Express Air"), NOT(C698 &gt; 0)), "High Profit Non-Standard Shipping", "Other")</f>
        <v>Other</v>
      </c>
      <c r="AD698">
        <f>RANK(X698,$X$2:$X$1954,0)</f>
        <v>604</v>
      </c>
    </row>
    <row r="699" spans="1:30" ht="12.75" customHeight="1" x14ac:dyDescent="0.3">
      <c r="A699" s="3">
        <v>21207</v>
      </c>
      <c r="B699" s="3" t="s">
        <v>46</v>
      </c>
      <c r="C699" s="7">
        <v>0.02</v>
      </c>
      <c r="D699" s="4">
        <v>152.47999999999999</v>
      </c>
      <c r="E699" s="4">
        <v>6.5</v>
      </c>
      <c r="F699" s="3">
        <v>1233</v>
      </c>
      <c r="G699" s="3" t="s">
        <v>1321</v>
      </c>
      <c r="H699" s="3" t="s">
        <v>26</v>
      </c>
      <c r="I699" s="3" t="s">
        <v>39</v>
      </c>
      <c r="J699" s="3" t="s">
        <v>76</v>
      </c>
      <c r="K699" s="3" t="s">
        <v>179</v>
      </c>
      <c r="L699" s="3" t="s">
        <v>58</v>
      </c>
      <c r="M699" s="3" t="s">
        <v>608</v>
      </c>
      <c r="N699" s="3">
        <v>0.74</v>
      </c>
      <c r="O699" s="3" t="s">
        <v>32</v>
      </c>
      <c r="P699" s="3" t="s">
        <v>60</v>
      </c>
      <c r="Q699" s="3" t="s">
        <v>129</v>
      </c>
      <c r="R699" s="3" t="s">
        <v>1323</v>
      </c>
      <c r="S699" s="3">
        <v>75028</v>
      </c>
      <c r="T699" s="2">
        <v>42103</v>
      </c>
      <c r="U699" s="2">
        <v>42105</v>
      </c>
      <c r="V699" s="4">
        <v>-564.60239999999999</v>
      </c>
      <c r="W699" s="3">
        <v>1</v>
      </c>
      <c r="X699" s="4">
        <v>162.91</v>
      </c>
      <c r="Y699" s="3">
        <v>89375</v>
      </c>
      <c r="Z699" s="3" t="str">
        <f>IF(V699&gt;E2655, "High","Low")</f>
        <v>Low</v>
      </c>
      <c r="AA699" s="3" t="str">
        <f>IF(OR(C699 &gt; 0.2, N699 &lt; 0.25), "High Risk", "Low Risk")</f>
        <v>Low Risk</v>
      </c>
      <c r="AB699" s="3" t="str">
        <f>IF(NOT(C699 &gt; 0), "No Discount", "Discount Applied")</f>
        <v>Discount Applied</v>
      </c>
      <c r="AC699" s="3" t="str">
        <f>IF(AND(V699 &gt; 100, OR(H699 = "Regular Air", H699 = "Express Air"), NOT(C699 &gt; 0)), "High Profit Non-Standard Shipping", "Other")</f>
        <v>Other</v>
      </c>
      <c r="AD699">
        <f>RANK(X699,$X$2:$X$1954,0)</f>
        <v>1052</v>
      </c>
    </row>
    <row r="700" spans="1:30" ht="12.75" customHeight="1" x14ac:dyDescent="0.3">
      <c r="A700" s="3">
        <v>19874</v>
      </c>
      <c r="B700" s="3" t="s">
        <v>24</v>
      </c>
      <c r="C700" s="7">
        <v>0.09</v>
      </c>
      <c r="D700" s="4">
        <v>99.99</v>
      </c>
      <c r="E700" s="4">
        <v>19.989999999999998</v>
      </c>
      <c r="F700" s="3">
        <v>1233</v>
      </c>
      <c r="G700" s="3" t="s">
        <v>1321</v>
      </c>
      <c r="H700" s="3" t="s">
        <v>48</v>
      </c>
      <c r="I700" s="3" t="s">
        <v>39</v>
      </c>
      <c r="J700" s="3" t="s">
        <v>76</v>
      </c>
      <c r="K700" s="3" t="s">
        <v>179</v>
      </c>
      <c r="L700" s="3" t="s">
        <v>58</v>
      </c>
      <c r="M700" s="3" t="s">
        <v>1150</v>
      </c>
      <c r="N700" s="3">
        <v>0.52</v>
      </c>
      <c r="O700" s="3" t="s">
        <v>32</v>
      </c>
      <c r="P700" s="3" t="s">
        <v>60</v>
      </c>
      <c r="Q700" s="3" t="s">
        <v>129</v>
      </c>
      <c r="R700" s="3" t="s">
        <v>1323</v>
      </c>
      <c r="S700" s="3">
        <v>75028</v>
      </c>
      <c r="T700" s="2">
        <v>42159</v>
      </c>
      <c r="U700" s="2">
        <v>42161</v>
      </c>
      <c r="V700" s="4">
        <v>-161.47499999999999</v>
      </c>
      <c r="W700" s="3">
        <v>1</v>
      </c>
      <c r="X700" s="4">
        <v>97.65</v>
      </c>
      <c r="Y700" s="3">
        <v>89376</v>
      </c>
      <c r="Z700" s="3" t="str">
        <f>IF(V700&gt;E2656, "High","Low")</f>
        <v>Low</v>
      </c>
      <c r="AA700" s="3" t="str">
        <f>IF(OR(C700 &gt; 0.2, N700 &lt; 0.25), "High Risk", "Low Risk")</f>
        <v>Low Risk</v>
      </c>
      <c r="AB700" s="3" t="str">
        <f>IF(NOT(C700 &gt; 0), "No Discount", "Discount Applied")</f>
        <v>Discount Applied</v>
      </c>
      <c r="AC700" s="3" t="str">
        <f>IF(AND(V700 &gt; 100, OR(H700 = "Regular Air", H700 = "Express Air"), NOT(C700 &gt; 0)), "High Profit Non-Standard Shipping", "Other")</f>
        <v>Other</v>
      </c>
      <c r="AD700">
        <f>RANK(X700,$X$2:$X$1954,0)</f>
        <v>1253</v>
      </c>
    </row>
    <row r="701" spans="1:30" ht="12.75" customHeight="1" x14ac:dyDescent="0.3">
      <c r="A701" s="3">
        <v>19875</v>
      </c>
      <c r="B701" s="3" t="s">
        <v>24</v>
      </c>
      <c r="C701" s="7">
        <v>0.04</v>
      </c>
      <c r="D701" s="4">
        <v>205.99</v>
      </c>
      <c r="E701" s="4">
        <v>5.26</v>
      </c>
      <c r="F701" s="3">
        <v>1233</v>
      </c>
      <c r="G701" s="3" t="s">
        <v>1321</v>
      </c>
      <c r="H701" s="3" t="s">
        <v>48</v>
      </c>
      <c r="I701" s="3" t="s">
        <v>39</v>
      </c>
      <c r="J701" s="3" t="s">
        <v>76</v>
      </c>
      <c r="K701" s="3" t="s">
        <v>77</v>
      </c>
      <c r="L701" s="3" t="s">
        <v>58</v>
      </c>
      <c r="M701" s="3" t="s">
        <v>823</v>
      </c>
      <c r="N701" s="3">
        <v>0.56000000000000005</v>
      </c>
      <c r="O701" s="3" t="s">
        <v>32</v>
      </c>
      <c r="P701" s="3" t="s">
        <v>60</v>
      </c>
      <c r="Q701" s="3" t="s">
        <v>129</v>
      </c>
      <c r="R701" s="3" t="s">
        <v>1323</v>
      </c>
      <c r="S701" s="3">
        <v>75028</v>
      </c>
      <c r="T701" s="2">
        <v>42159</v>
      </c>
      <c r="U701" s="2">
        <v>42160</v>
      </c>
      <c r="V701" s="4">
        <v>-0.81400000000001005</v>
      </c>
      <c r="W701" s="3">
        <v>6</v>
      </c>
      <c r="X701" s="4">
        <v>1018.61</v>
      </c>
      <c r="Y701" s="3">
        <v>89376</v>
      </c>
      <c r="Z701" s="3" t="str">
        <f>IF(V701&gt;E2657, "High","Low")</f>
        <v>Low</v>
      </c>
      <c r="AA701" s="3" t="str">
        <f>IF(OR(C701 &gt; 0.2, N701 &lt; 0.25), "High Risk", "Low Risk")</f>
        <v>Low Risk</v>
      </c>
      <c r="AB701" s="3" t="str">
        <f>IF(NOT(C701 &gt; 0), "No Discount", "Discount Applied")</f>
        <v>Discount Applied</v>
      </c>
      <c r="AC701" s="3" t="str">
        <f>IF(AND(V701 &gt; 100, OR(H701 = "Regular Air", H701 = "Express Air"), NOT(C701 &gt; 0)), "High Profit Non-Standard Shipping", "Other")</f>
        <v>Other</v>
      </c>
      <c r="AD701">
        <f>RANK(X701,$X$2:$X$1954,0)</f>
        <v>416</v>
      </c>
    </row>
    <row r="702" spans="1:30" ht="12.75" customHeight="1" x14ac:dyDescent="0.3">
      <c r="A702" s="3">
        <v>20592</v>
      </c>
      <c r="B702" s="3" t="s">
        <v>55</v>
      </c>
      <c r="C702" s="7">
        <v>0.03</v>
      </c>
      <c r="D702" s="4">
        <v>128.24</v>
      </c>
      <c r="E702" s="4">
        <v>12.65</v>
      </c>
      <c r="F702" s="3">
        <v>1237</v>
      </c>
      <c r="G702" s="3" t="s">
        <v>1324</v>
      </c>
      <c r="H702" s="3" t="s">
        <v>48</v>
      </c>
      <c r="I702" s="3" t="s">
        <v>39</v>
      </c>
      <c r="J702" s="3" t="s">
        <v>40</v>
      </c>
      <c r="K702" s="3" t="s">
        <v>41</v>
      </c>
      <c r="L702" s="3" t="s">
        <v>85</v>
      </c>
      <c r="M702" s="3" t="s">
        <v>618</v>
      </c>
      <c r="N702" s="3"/>
      <c r="O702" s="3" t="s">
        <v>32</v>
      </c>
      <c r="P702" s="3" t="s">
        <v>60</v>
      </c>
      <c r="Q702" s="3" t="s">
        <v>129</v>
      </c>
      <c r="R702" s="3" t="s">
        <v>1325</v>
      </c>
      <c r="S702" s="3">
        <v>75007</v>
      </c>
      <c r="T702" s="2">
        <v>42035</v>
      </c>
      <c r="U702" s="2">
        <v>42037</v>
      </c>
      <c r="V702" s="4">
        <v>790.46399999999983</v>
      </c>
      <c r="W702" s="3">
        <v>9</v>
      </c>
      <c r="X702" s="4">
        <v>1145.5999999999999</v>
      </c>
      <c r="Y702" s="3">
        <v>86075</v>
      </c>
      <c r="Z702" s="3" t="str">
        <f>IF(V702&gt;E2658, "High","Low")</f>
        <v>High</v>
      </c>
      <c r="AA702" s="3" t="str">
        <f>IF(OR(C702 &gt; 0.2, N702 &lt; 0.25), "High Risk", "Low Risk")</f>
        <v>High Risk</v>
      </c>
      <c r="AB702" s="3" t="str">
        <f>IF(NOT(C702 &gt; 0), "No Discount", "Discount Applied")</f>
        <v>Discount Applied</v>
      </c>
      <c r="AC702" s="3" t="str">
        <f>IF(AND(V702 &gt; 100, OR(H702 = "Regular Air", H702 = "Express Air"), NOT(C702 &gt; 0)), "High Profit Non-Standard Shipping", "Other")</f>
        <v>Other</v>
      </c>
      <c r="AD702">
        <f>RANK(X702,$X$2:$X$1954,0)</f>
        <v>386</v>
      </c>
    </row>
    <row r="703" spans="1:30" ht="12.75" customHeight="1" x14ac:dyDescent="0.3">
      <c r="A703" s="3">
        <v>18625</v>
      </c>
      <c r="B703" s="3" t="s">
        <v>36</v>
      </c>
      <c r="C703" s="7">
        <v>0.02</v>
      </c>
      <c r="D703" s="4">
        <v>7.38</v>
      </c>
      <c r="E703" s="4">
        <v>5.21</v>
      </c>
      <c r="F703" s="3">
        <v>1237</v>
      </c>
      <c r="G703" s="3" t="s">
        <v>1324</v>
      </c>
      <c r="H703" s="3" t="s">
        <v>48</v>
      </c>
      <c r="I703" s="3" t="s">
        <v>39</v>
      </c>
      <c r="J703" s="3" t="s">
        <v>40</v>
      </c>
      <c r="K703" s="3" t="s">
        <v>49</v>
      </c>
      <c r="L703" s="3" t="s">
        <v>58</v>
      </c>
      <c r="M703" s="3" t="s">
        <v>423</v>
      </c>
      <c r="N703" s="3">
        <v>0.56000000000000005</v>
      </c>
      <c r="O703" s="3" t="s">
        <v>32</v>
      </c>
      <c r="P703" s="3" t="s">
        <v>60</v>
      </c>
      <c r="Q703" s="3" t="s">
        <v>129</v>
      </c>
      <c r="R703" s="3" t="s">
        <v>1325</v>
      </c>
      <c r="S703" s="3">
        <v>75007</v>
      </c>
      <c r="T703" s="2">
        <v>42092</v>
      </c>
      <c r="U703" s="2">
        <v>42093</v>
      </c>
      <c r="V703" s="4">
        <v>7.74</v>
      </c>
      <c r="W703" s="3">
        <v>3</v>
      </c>
      <c r="X703" s="4">
        <v>24.52</v>
      </c>
      <c r="Y703" s="3">
        <v>86076</v>
      </c>
      <c r="Z703" s="3" t="str">
        <f>IF(V703&gt;E2659, "High","Low")</f>
        <v>High</v>
      </c>
      <c r="AA703" s="3" t="str">
        <f>IF(OR(C703 &gt; 0.2, N703 &lt; 0.25), "High Risk", "Low Risk")</f>
        <v>Low Risk</v>
      </c>
      <c r="AB703" s="3" t="str">
        <f>IF(NOT(C703 &gt; 0), "No Discount", "Discount Applied")</f>
        <v>Discount Applied</v>
      </c>
      <c r="AC703" s="3" t="str">
        <f>IF(AND(V703 &gt; 100, OR(H703 = "Regular Air", H703 = "Express Air"), NOT(C703 &gt; 0)), "High Profit Non-Standard Shipping", "Other")</f>
        <v>Other</v>
      </c>
      <c r="AD703">
        <f>RANK(X703,$X$2:$X$1954,0)</f>
        <v>1774</v>
      </c>
    </row>
    <row r="704" spans="1:30" ht="12.75" customHeight="1" x14ac:dyDescent="0.3">
      <c r="A704" s="3">
        <v>20432</v>
      </c>
      <c r="B704" s="3" t="s">
        <v>55</v>
      </c>
      <c r="C704" s="7">
        <v>0.05</v>
      </c>
      <c r="D704" s="4">
        <v>300.98</v>
      </c>
      <c r="E704" s="4">
        <v>13.99</v>
      </c>
      <c r="F704" s="3">
        <v>1237</v>
      </c>
      <c r="G704" s="3" t="s">
        <v>1324</v>
      </c>
      <c r="H704" s="3" t="s">
        <v>48</v>
      </c>
      <c r="I704" s="3" t="s">
        <v>39</v>
      </c>
      <c r="J704" s="3" t="s">
        <v>76</v>
      </c>
      <c r="K704" s="3" t="s">
        <v>84</v>
      </c>
      <c r="L704" s="3" t="s">
        <v>85</v>
      </c>
      <c r="M704" s="3" t="s">
        <v>1326</v>
      </c>
      <c r="N704" s="3">
        <v>0.39</v>
      </c>
      <c r="O704" s="3" t="s">
        <v>32</v>
      </c>
      <c r="P704" s="3" t="s">
        <v>60</v>
      </c>
      <c r="Q704" s="3" t="s">
        <v>129</v>
      </c>
      <c r="R704" s="3" t="s">
        <v>1325</v>
      </c>
      <c r="S704" s="3">
        <v>75007</v>
      </c>
      <c r="T704" s="2">
        <v>42149</v>
      </c>
      <c r="U704" s="2">
        <v>42150</v>
      </c>
      <c r="V704" s="4">
        <v>3985.3089</v>
      </c>
      <c r="W704" s="3">
        <v>20</v>
      </c>
      <c r="X704" s="4">
        <v>5775.81</v>
      </c>
      <c r="Y704" s="3">
        <v>86077</v>
      </c>
      <c r="Z704" s="3" t="str">
        <f>IF(V704&gt;E2660, "High","Low")</f>
        <v>High</v>
      </c>
      <c r="AA704" s="3" t="str">
        <f>IF(OR(C704 &gt; 0.2, N704 &lt; 0.25), "High Risk", "Low Risk")</f>
        <v>Low Risk</v>
      </c>
      <c r="AB704" s="3" t="str">
        <f>IF(NOT(C704 &gt; 0), "No Discount", "Discount Applied")</f>
        <v>Discount Applied</v>
      </c>
      <c r="AC704" s="3" t="str">
        <f>IF(AND(V704 &gt; 100, OR(H704 = "Regular Air", H704 = "Express Air"), NOT(C704 &gt; 0)), "High Profit Non-Standard Shipping", "Other")</f>
        <v>Other</v>
      </c>
      <c r="AD704">
        <f>RANK(X704,$X$2:$X$1954,0)</f>
        <v>76</v>
      </c>
    </row>
    <row r="705" spans="1:30" ht="12.75" customHeight="1" x14ac:dyDescent="0.3">
      <c r="A705" s="3">
        <v>20433</v>
      </c>
      <c r="B705" s="3" t="s">
        <v>55</v>
      </c>
      <c r="C705" s="7">
        <v>0.04</v>
      </c>
      <c r="D705" s="4">
        <v>205.99</v>
      </c>
      <c r="E705" s="4">
        <v>5</v>
      </c>
      <c r="F705" s="3">
        <v>1237</v>
      </c>
      <c r="G705" s="3" t="s">
        <v>1324</v>
      </c>
      <c r="H705" s="3" t="s">
        <v>26</v>
      </c>
      <c r="I705" s="3" t="s">
        <v>39</v>
      </c>
      <c r="J705" s="3" t="s">
        <v>76</v>
      </c>
      <c r="K705" s="3" t="s">
        <v>77</v>
      </c>
      <c r="L705" s="3" t="s">
        <v>58</v>
      </c>
      <c r="M705" s="3" t="s">
        <v>1327</v>
      </c>
      <c r="N705" s="3">
        <v>0.59</v>
      </c>
      <c r="O705" s="3" t="s">
        <v>32</v>
      </c>
      <c r="P705" s="3" t="s">
        <v>60</v>
      </c>
      <c r="Q705" s="3" t="s">
        <v>129</v>
      </c>
      <c r="R705" s="3" t="s">
        <v>1325</v>
      </c>
      <c r="S705" s="3">
        <v>75007</v>
      </c>
      <c r="T705" s="2">
        <v>42149</v>
      </c>
      <c r="U705" s="2">
        <v>42150</v>
      </c>
      <c r="V705" s="4">
        <v>13.956800000000015</v>
      </c>
      <c r="W705" s="3">
        <v>11</v>
      </c>
      <c r="X705" s="4">
        <v>1878.24</v>
      </c>
      <c r="Y705" s="3">
        <v>86077</v>
      </c>
      <c r="Z705" s="3" t="str">
        <f>IF(V705&gt;E2661, "High","Low")</f>
        <v>High</v>
      </c>
      <c r="AA705" s="3" t="str">
        <f>IF(OR(C705 &gt; 0.2, N705 &lt; 0.25), "High Risk", "Low Risk")</f>
        <v>Low Risk</v>
      </c>
      <c r="AB705" s="3" t="str">
        <f>IF(NOT(C705 &gt; 0), "No Discount", "Discount Applied")</f>
        <v>Discount Applied</v>
      </c>
      <c r="AC705" s="3" t="str">
        <f>IF(AND(V705 &gt; 100, OR(H705 = "Regular Air", H705 = "Express Air"), NOT(C705 &gt; 0)), "High Profit Non-Standard Shipping", "Other")</f>
        <v>Other</v>
      </c>
      <c r="AD705">
        <f>RANK(X705,$X$2:$X$1954,0)</f>
        <v>257</v>
      </c>
    </row>
    <row r="706" spans="1:30" ht="12.75" customHeight="1" x14ac:dyDescent="0.3">
      <c r="A706" s="3">
        <v>20593</v>
      </c>
      <c r="B706" s="3" t="s">
        <v>55</v>
      </c>
      <c r="C706" s="7">
        <v>0.01</v>
      </c>
      <c r="D706" s="4">
        <v>160.97999999999999</v>
      </c>
      <c r="E706" s="4">
        <v>30</v>
      </c>
      <c r="F706" s="3">
        <v>1238</v>
      </c>
      <c r="G706" s="3" t="s">
        <v>1328</v>
      </c>
      <c r="H706" s="3" t="s">
        <v>38</v>
      </c>
      <c r="I706" s="3" t="s">
        <v>39</v>
      </c>
      <c r="J706" s="3" t="s">
        <v>40</v>
      </c>
      <c r="K706" s="3" t="s">
        <v>41</v>
      </c>
      <c r="L706" s="3" t="s">
        <v>42</v>
      </c>
      <c r="M706" s="3" t="s">
        <v>176</v>
      </c>
      <c r="N706" s="3">
        <v>0.62</v>
      </c>
      <c r="O706" s="3" t="s">
        <v>32</v>
      </c>
      <c r="P706" s="3" t="s">
        <v>60</v>
      </c>
      <c r="Q706" s="3" t="s">
        <v>129</v>
      </c>
      <c r="R706" s="3" t="s">
        <v>1329</v>
      </c>
      <c r="S706" s="3">
        <v>75104</v>
      </c>
      <c r="T706" s="2">
        <v>42035</v>
      </c>
      <c r="U706" s="2">
        <v>42037</v>
      </c>
      <c r="V706" s="4">
        <v>788.79</v>
      </c>
      <c r="W706" s="3">
        <v>10</v>
      </c>
      <c r="X706" s="4">
        <v>1634.67</v>
      </c>
      <c r="Y706" s="3">
        <v>86075</v>
      </c>
      <c r="Z706" s="3" t="str">
        <f>IF(V706&gt;E2662, "High","Low")</f>
        <v>High</v>
      </c>
      <c r="AA706" s="3" t="str">
        <f>IF(OR(C706 &gt; 0.2, N706 &lt; 0.25), "High Risk", "Low Risk")</f>
        <v>Low Risk</v>
      </c>
      <c r="AB706" s="3" t="str">
        <f>IF(NOT(C706 &gt; 0), "No Discount", "Discount Applied")</f>
        <v>Discount Applied</v>
      </c>
      <c r="AC706" s="3" t="str">
        <f>IF(AND(V706 &gt; 100, OR(H706 = "Regular Air", H706 = "Express Air"), NOT(C706 &gt; 0)), "High Profit Non-Standard Shipping", "Other")</f>
        <v>Other</v>
      </c>
      <c r="AD706">
        <f>RANK(X706,$X$2:$X$1954,0)</f>
        <v>294</v>
      </c>
    </row>
    <row r="707" spans="1:30" ht="12.75" customHeight="1" x14ac:dyDescent="0.3">
      <c r="A707" s="3">
        <v>20920</v>
      </c>
      <c r="B707" s="3" t="s">
        <v>36</v>
      </c>
      <c r="C707" s="7">
        <v>0</v>
      </c>
      <c r="D707" s="4">
        <v>387.99</v>
      </c>
      <c r="E707" s="4">
        <v>19.989999999999998</v>
      </c>
      <c r="F707" s="3">
        <v>1241</v>
      </c>
      <c r="G707" s="3" t="s">
        <v>1330</v>
      </c>
      <c r="H707" s="3" t="s">
        <v>48</v>
      </c>
      <c r="I707" s="3" t="s">
        <v>39</v>
      </c>
      <c r="J707" s="3" t="s">
        <v>28</v>
      </c>
      <c r="K707" s="3" t="s">
        <v>108</v>
      </c>
      <c r="L707" s="3" t="s">
        <v>58</v>
      </c>
      <c r="M707" s="3" t="s">
        <v>1331</v>
      </c>
      <c r="N707" s="3">
        <v>0.38</v>
      </c>
      <c r="O707" s="3" t="s">
        <v>32</v>
      </c>
      <c r="P707" s="3" t="s">
        <v>135</v>
      </c>
      <c r="Q707" s="3" t="s">
        <v>1277</v>
      </c>
      <c r="R707" s="3" t="s">
        <v>510</v>
      </c>
      <c r="S707" s="3">
        <v>36830</v>
      </c>
      <c r="T707" s="2">
        <v>42079</v>
      </c>
      <c r="U707" s="2">
        <v>42080</v>
      </c>
      <c r="V707" s="4">
        <v>-70.14</v>
      </c>
      <c r="W707" s="3">
        <v>23</v>
      </c>
      <c r="X707" s="4">
        <v>9280.7199999999993</v>
      </c>
      <c r="Y707" s="3">
        <v>90880</v>
      </c>
      <c r="Z707" s="3" t="str">
        <f>IF(V707&gt;E2663, "High","Low")</f>
        <v>Low</v>
      </c>
      <c r="AA707" s="3" t="str">
        <f>IF(OR(C707 &gt; 0.2, N707 &lt; 0.25), "High Risk", "Low Risk")</f>
        <v>Low Risk</v>
      </c>
      <c r="AB707" s="3" t="str">
        <f>IF(NOT(C707 &gt; 0), "No Discount", "Discount Applied")</f>
        <v>No Discount</v>
      </c>
      <c r="AC707" s="3" t="str">
        <f>IF(AND(V707 &gt; 100, OR(H707 = "Regular Air", H707 = "Express Air"), NOT(C707 &gt; 0)), "High Profit Non-Standard Shipping", "Other")</f>
        <v>Other</v>
      </c>
      <c r="AD707">
        <f>RANK(X707,$X$2:$X$1954,0)</f>
        <v>29</v>
      </c>
    </row>
    <row r="708" spans="1:30" ht="12.75" customHeight="1" x14ac:dyDescent="0.3">
      <c r="A708" s="3">
        <v>20233</v>
      </c>
      <c r="B708" s="3" t="s">
        <v>46</v>
      </c>
      <c r="C708" s="7">
        <v>0.06</v>
      </c>
      <c r="D708" s="4">
        <v>200.97</v>
      </c>
      <c r="E708" s="4">
        <v>15.59</v>
      </c>
      <c r="F708" s="3">
        <v>1241</v>
      </c>
      <c r="G708" s="3" t="s">
        <v>1330</v>
      </c>
      <c r="H708" s="3" t="s">
        <v>38</v>
      </c>
      <c r="I708" s="3" t="s">
        <v>39</v>
      </c>
      <c r="J708" s="3" t="s">
        <v>76</v>
      </c>
      <c r="K708" s="3" t="s">
        <v>84</v>
      </c>
      <c r="L708" s="3" t="s">
        <v>42</v>
      </c>
      <c r="M708" s="3" t="s">
        <v>1332</v>
      </c>
      <c r="N708" s="3">
        <v>0.36</v>
      </c>
      <c r="O708" s="3" t="s">
        <v>32</v>
      </c>
      <c r="P708" s="3" t="s">
        <v>135</v>
      </c>
      <c r="Q708" s="3" t="s">
        <v>1277</v>
      </c>
      <c r="R708" s="3" t="s">
        <v>510</v>
      </c>
      <c r="S708" s="3">
        <v>36830</v>
      </c>
      <c r="T708" s="2">
        <v>42088</v>
      </c>
      <c r="U708" s="2">
        <v>42088</v>
      </c>
      <c r="V708" s="4">
        <v>531.61799999999994</v>
      </c>
      <c r="W708" s="3">
        <v>7</v>
      </c>
      <c r="X708" s="4">
        <v>1348.83</v>
      </c>
      <c r="Y708" s="3">
        <v>90881</v>
      </c>
      <c r="Z708" s="3" t="str">
        <f>IF(V708&gt;E2664, "High","Low")</f>
        <v>High</v>
      </c>
      <c r="AA708" s="3" t="str">
        <f>IF(OR(C708 &gt; 0.2, N708 &lt; 0.25), "High Risk", "Low Risk")</f>
        <v>Low Risk</v>
      </c>
      <c r="AB708" s="3" t="str">
        <f>IF(NOT(C708 &gt; 0), "No Discount", "Discount Applied")</f>
        <v>Discount Applied</v>
      </c>
      <c r="AC708" s="3" t="str">
        <f>IF(AND(V708 &gt; 100, OR(H708 = "Regular Air", H708 = "Express Air"), NOT(C708 &gt; 0)), "High Profit Non-Standard Shipping", "Other")</f>
        <v>Other</v>
      </c>
      <c r="AD708">
        <f>RANK(X708,$X$2:$X$1954,0)</f>
        <v>340</v>
      </c>
    </row>
    <row r="709" spans="1:30" ht="12.75" customHeight="1" x14ac:dyDescent="0.3">
      <c r="A709" s="3">
        <v>5117</v>
      </c>
      <c r="B709" s="3" t="s">
        <v>24</v>
      </c>
      <c r="C709" s="7">
        <v>0.1</v>
      </c>
      <c r="D709" s="4">
        <v>22.38</v>
      </c>
      <c r="E709" s="4">
        <v>15.1</v>
      </c>
      <c r="F709" s="3">
        <v>1246</v>
      </c>
      <c r="G709" s="3" t="s">
        <v>1333</v>
      </c>
      <c r="H709" s="3" t="s">
        <v>48</v>
      </c>
      <c r="I709" s="3" t="s">
        <v>39</v>
      </c>
      <c r="J709" s="3" t="s">
        <v>28</v>
      </c>
      <c r="K709" s="3" t="s">
        <v>108</v>
      </c>
      <c r="L709" s="3" t="s">
        <v>58</v>
      </c>
      <c r="M709" s="3" t="s">
        <v>1174</v>
      </c>
      <c r="N709" s="3">
        <v>0.38</v>
      </c>
      <c r="O709" s="3" t="s">
        <v>32</v>
      </c>
      <c r="P709" s="3" t="s">
        <v>52</v>
      </c>
      <c r="Q709" s="3" t="s">
        <v>70</v>
      </c>
      <c r="R709" s="3" t="s">
        <v>89</v>
      </c>
      <c r="S709" s="3">
        <v>10009</v>
      </c>
      <c r="T709" s="2">
        <v>42099</v>
      </c>
      <c r="U709" s="2">
        <v>42100</v>
      </c>
      <c r="V709" s="4">
        <v>-107.51349999999999</v>
      </c>
      <c r="W709" s="3">
        <v>26</v>
      </c>
      <c r="X709" s="4">
        <v>564.98</v>
      </c>
      <c r="Y709" s="3">
        <v>36452</v>
      </c>
      <c r="Z709" s="3" t="str">
        <f>IF(V709&gt;E2665, "High","Low")</f>
        <v>Low</v>
      </c>
      <c r="AA709" s="3" t="str">
        <f>IF(OR(C709 &gt; 0.2, N709 &lt; 0.25), "High Risk", "Low Risk")</f>
        <v>Low Risk</v>
      </c>
      <c r="AB709" s="3" t="str">
        <f>IF(NOT(C709 &gt; 0), "No Discount", "Discount Applied")</f>
        <v>Discount Applied</v>
      </c>
      <c r="AC709" s="3" t="str">
        <f>IF(AND(V709 &gt; 100, OR(H709 = "Regular Air", H709 = "Express Air"), NOT(C709 &gt; 0)), "High Profit Non-Standard Shipping", "Other")</f>
        <v>Other</v>
      </c>
      <c r="AD709">
        <f>RANK(X709,$X$2:$X$1954,0)</f>
        <v>606</v>
      </c>
    </row>
    <row r="710" spans="1:30" ht="12.75" customHeight="1" x14ac:dyDescent="0.3">
      <c r="A710" s="3">
        <v>5118</v>
      </c>
      <c r="B710" s="3" t="s">
        <v>24</v>
      </c>
      <c r="C710" s="7">
        <v>0.04</v>
      </c>
      <c r="D710" s="4">
        <v>6.98</v>
      </c>
      <c r="E710" s="4">
        <v>2.83</v>
      </c>
      <c r="F710" s="3">
        <v>1246</v>
      </c>
      <c r="G710" s="3" t="s">
        <v>1333</v>
      </c>
      <c r="H710" s="3" t="s">
        <v>48</v>
      </c>
      <c r="I710" s="3" t="s">
        <v>39</v>
      </c>
      <c r="J710" s="3" t="s">
        <v>40</v>
      </c>
      <c r="K710" s="3" t="s">
        <v>49</v>
      </c>
      <c r="L710" s="3" t="s">
        <v>50</v>
      </c>
      <c r="M710" s="3" t="s">
        <v>1334</v>
      </c>
      <c r="N710" s="3">
        <v>0.37</v>
      </c>
      <c r="O710" s="3" t="s">
        <v>32</v>
      </c>
      <c r="P710" s="3" t="s">
        <v>52</v>
      </c>
      <c r="Q710" s="3" t="s">
        <v>70</v>
      </c>
      <c r="R710" s="3" t="s">
        <v>89</v>
      </c>
      <c r="S710" s="3">
        <v>10009</v>
      </c>
      <c r="T710" s="2">
        <v>42099</v>
      </c>
      <c r="U710" s="2">
        <v>42101</v>
      </c>
      <c r="V710" s="4">
        <v>46.01</v>
      </c>
      <c r="W710" s="3">
        <v>18</v>
      </c>
      <c r="X710" s="4">
        <v>129.47999999999999</v>
      </c>
      <c r="Y710" s="3">
        <v>36452</v>
      </c>
      <c r="Z710" s="3" t="str">
        <f>IF(V710&gt;E2666, "High","Low")</f>
        <v>High</v>
      </c>
      <c r="AA710" s="3" t="str">
        <f>IF(OR(C710 &gt; 0.2, N710 &lt; 0.25), "High Risk", "Low Risk")</f>
        <v>Low Risk</v>
      </c>
      <c r="AB710" s="3" t="str">
        <f>IF(NOT(C710 &gt; 0), "No Discount", "Discount Applied")</f>
        <v>Discount Applied</v>
      </c>
      <c r="AC710" s="3" t="str">
        <f>IF(AND(V710 &gt; 100, OR(H710 = "Regular Air", H710 = "Express Air"), NOT(C710 &gt; 0)), "High Profit Non-Standard Shipping", "Other")</f>
        <v>Other</v>
      </c>
      <c r="AD710">
        <f>RANK(X710,$X$2:$X$1954,0)</f>
        <v>1138</v>
      </c>
    </row>
    <row r="711" spans="1:30" ht="12.75" customHeight="1" x14ac:dyDescent="0.3">
      <c r="A711" s="3">
        <v>6581</v>
      </c>
      <c r="B711" s="3" t="s">
        <v>105</v>
      </c>
      <c r="C711" s="7">
        <v>0.03</v>
      </c>
      <c r="D711" s="4">
        <v>256.99</v>
      </c>
      <c r="E711" s="4">
        <v>11.25</v>
      </c>
      <c r="F711" s="3">
        <v>1246</v>
      </c>
      <c r="G711" s="3" t="s">
        <v>1333</v>
      </c>
      <c r="H711" s="3" t="s">
        <v>48</v>
      </c>
      <c r="I711" s="3" t="s">
        <v>39</v>
      </c>
      <c r="J711" s="3" t="s">
        <v>76</v>
      </c>
      <c r="K711" s="3" t="s">
        <v>179</v>
      </c>
      <c r="L711" s="3" t="s">
        <v>58</v>
      </c>
      <c r="M711" s="3" t="s">
        <v>1335</v>
      </c>
      <c r="N711" s="3">
        <v>0.51</v>
      </c>
      <c r="O711" s="3" t="s">
        <v>32</v>
      </c>
      <c r="P711" s="3" t="s">
        <v>52</v>
      </c>
      <c r="Q711" s="3" t="s">
        <v>70</v>
      </c>
      <c r="R711" s="3" t="s">
        <v>89</v>
      </c>
      <c r="S711" s="3">
        <v>10009</v>
      </c>
      <c r="T711" s="2">
        <v>42146</v>
      </c>
      <c r="U711" s="2">
        <v>42146</v>
      </c>
      <c r="V711" s="4">
        <v>1489.8</v>
      </c>
      <c r="W711" s="3">
        <v>32</v>
      </c>
      <c r="X711" s="4">
        <v>8216.2800000000007</v>
      </c>
      <c r="Y711" s="3">
        <v>46853</v>
      </c>
      <c r="Z711" s="3" t="str">
        <f>IF(V711&gt;E2667, "High","Low")</f>
        <v>High</v>
      </c>
      <c r="AA711" s="3" t="str">
        <f>IF(OR(C711 &gt; 0.2, N711 &lt; 0.25), "High Risk", "Low Risk")</f>
        <v>Low Risk</v>
      </c>
      <c r="AB711" s="3" t="str">
        <f>IF(NOT(C711 &gt; 0), "No Discount", "Discount Applied")</f>
        <v>Discount Applied</v>
      </c>
      <c r="AC711" s="3" t="str">
        <f>IF(AND(V711 &gt; 100, OR(H711 = "Regular Air", H711 = "Express Air"), NOT(C711 &gt; 0)), "High Profit Non-Standard Shipping", "Other")</f>
        <v>Other</v>
      </c>
      <c r="AD711">
        <f>RANK(X711,$X$2:$X$1954,0)</f>
        <v>38</v>
      </c>
    </row>
    <row r="712" spans="1:30" ht="12.75" customHeight="1" x14ac:dyDescent="0.3">
      <c r="A712" s="3">
        <v>23117</v>
      </c>
      <c r="B712" s="3" t="s">
        <v>24</v>
      </c>
      <c r="C712" s="7">
        <v>0.1</v>
      </c>
      <c r="D712" s="4">
        <v>22.38</v>
      </c>
      <c r="E712" s="4">
        <v>15.1</v>
      </c>
      <c r="F712" s="3">
        <v>1247</v>
      </c>
      <c r="G712" s="3" t="s">
        <v>1336</v>
      </c>
      <c r="H712" s="3" t="s">
        <v>48</v>
      </c>
      <c r="I712" s="3" t="s">
        <v>39</v>
      </c>
      <c r="J712" s="3" t="s">
        <v>28</v>
      </c>
      <c r="K712" s="3" t="s">
        <v>108</v>
      </c>
      <c r="L712" s="3" t="s">
        <v>58</v>
      </c>
      <c r="M712" s="3" t="s">
        <v>1174</v>
      </c>
      <c r="N712" s="3">
        <v>0.38</v>
      </c>
      <c r="O712" s="3" t="s">
        <v>32</v>
      </c>
      <c r="P712" s="3" t="s">
        <v>60</v>
      </c>
      <c r="Q712" s="3" t="s">
        <v>129</v>
      </c>
      <c r="R712" s="3" t="s">
        <v>1337</v>
      </c>
      <c r="S712" s="3">
        <v>78641</v>
      </c>
      <c r="T712" s="2">
        <v>42099</v>
      </c>
      <c r="U712" s="2">
        <v>42100</v>
      </c>
      <c r="V712" s="4">
        <v>-107.51349999999999</v>
      </c>
      <c r="W712" s="3">
        <v>7</v>
      </c>
      <c r="X712" s="4">
        <v>152.11000000000001</v>
      </c>
      <c r="Y712" s="3">
        <v>91555</v>
      </c>
      <c r="Z712" s="3" t="str">
        <f>IF(V712&gt;E2668, "High","Low")</f>
        <v>Low</v>
      </c>
      <c r="AA712" s="3" t="str">
        <f>IF(OR(C712 &gt; 0.2, N712 &lt; 0.25), "High Risk", "Low Risk")</f>
        <v>Low Risk</v>
      </c>
      <c r="AB712" s="3" t="str">
        <f>IF(NOT(C712 &gt; 0), "No Discount", "Discount Applied")</f>
        <v>Discount Applied</v>
      </c>
      <c r="AC712" s="3" t="str">
        <f>IF(AND(V712 &gt; 100, OR(H712 = "Regular Air", H712 = "Express Air"), NOT(C712 &gt; 0)), "High Profit Non-Standard Shipping", "Other")</f>
        <v>Other</v>
      </c>
      <c r="AD712">
        <f>RANK(X712,$X$2:$X$1954,0)</f>
        <v>1076</v>
      </c>
    </row>
    <row r="713" spans="1:30" ht="12.75" customHeight="1" x14ac:dyDescent="0.3">
      <c r="A713" s="3">
        <v>23118</v>
      </c>
      <c r="B713" s="3" t="s">
        <v>24</v>
      </c>
      <c r="C713" s="7">
        <v>0.04</v>
      </c>
      <c r="D713" s="4">
        <v>6.98</v>
      </c>
      <c r="E713" s="4">
        <v>2.83</v>
      </c>
      <c r="F713" s="3">
        <v>1247</v>
      </c>
      <c r="G713" s="3" t="s">
        <v>1336</v>
      </c>
      <c r="H713" s="3" t="s">
        <v>48</v>
      </c>
      <c r="I713" s="3" t="s">
        <v>39</v>
      </c>
      <c r="J713" s="3" t="s">
        <v>40</v>
      </c>
      <c r="K713" s="3" t="s">
        <v>49</v>
      </c>
      <c r="L713" s="3" t="s">
        <v>50</v>
      </c>
      <c r="M713" s="3" t="s">
        <v>1334</v>
      </c>
      <c r="N713" s="3">
        <v>0.37</v>
      </c>
      <c r="O713" s="3" t="s">
        <v>32</v>
      </c>
      <c r="P713" s="3" t="s">
        <v>60</v>
      </c>
      <c r="Q713" s="3" t="s">
        <v>129</v>
      </c>
      <c r="R713" s="3" t="s">
        <v>1337</v>
      </c>
      <c r="S713" s="3">
        <v>78641</v>
      </c>
      <c r="T713" s="2">
        <v>42099</v>
      </c>
      <c r="U713" s="2">
        <v>42101</v>
      </c>
      <c r="V713" s="4">
        <v>24.819299999999998</v>
      </c>
      <c r="W713" s="3">
        <v>5</v>
      </c>
      <c r="X713" s="4">
        <v>35.97</v>
      </c>
      <c r="Y713" s="3">
        <v>91555</v>
      </c>
      <c r="Z713" s="3" t="str">
        <f>IF(V713&gt;E2669, "High","Low")</f>
        <v>High</v>
      </c>
      <c r="AA713" s="3" t="str">
        <f>IF(OR(C713 &gt; 0.2, N713 &lt; 0.25), "High Risk", "Low Risk")</f>
        <v>Low Risk</v>
      </c>
      <c r="AB713" s="3" t="str">
        <f>IF(NOT(C713 &gt; 0), "No Discount", "Discount Applied")</f>
        <v>Discount Applied</v>
      </c>
      <c r="AC713" s="3" t="str">
        <f>IF(AND(V713 &gt; 100, OR(H713 = "Regular Air", H713 = "Express Air"), NOT(C713 &gt; 0)), "High Profit Non-Standard Shipping", "Other")</f>
        <v>Other</v>
      </c>
      <c r="AD713">
        <f>RANK(X713,$X$2:$X$1954,0)</f>
        <v>1655</v>
      </c>
    </row>
    <row r="714" spans="1:30" ht="12.75" customHeight="1" x14ac:dyDescent="0.3">
      <c r="A714" s="3">
        <v>18413</v>
      </c>
      <c r="B714" s="3" t="s">
        <v>24</v>
      </c>
      <c r="C714" s="7">
        <v>0</v>
      </c>
      <c r="D714" s="4">
        <v>3.89</v>
      </c>
      <c r="E714" s="4">
        <v>7.01</v>
      </c>
      <c r="F714" s="3">
        <v>1250</v>
      </c>
      <c r="G714" s="3" t="s">
        <v>1338</v>
      </c>
      <c r="H714" s="3" t="s">
        <v>48</v>
      </c>
      <c r="I714" s="3" t="s">
        <v>39</v>
      </c>
      <c r="J714" s="3" t="s">
        <v>28</v>
      </c>
      <c r="K714" s="3" t="s">
        <v>108</v>
      </c>
      <c r="L714" s="3" t="s">
        <v>58</v>
      </c>
      <c r="M714" s="3" t="s">
        <v>1339</v>
      </c>
      <c r="N714" s="3">
        <v>0.37</v>
      </c>
      <c r="O714" s="3" t="s">
        <v>32</v>
      </c>
      <c r="P714" s="3" t="s">
        <v>60</v>
      </c>
      <c r="Q714" s="3" t="s">
        <v>177</v>
      </c>
      <c r="R714" s="3" t="s">
        <v>1340</v>
      </c>
      <c r="S714" s="3">
        <v>60110</v>
      </c>
      <c r="T714" s="2">
        <v>42103</v>
      </c>
      <c r="U714" s="2">
        <v>42103</v>
      </c>
      <c r="V714" s="4">
        <v>-255.16890000000001</v>
      </c>
      <c r="W714" s="3">
        <v>21</v>
      </c>
      <c r="X714" s="4">
        <v>85.64</v>
      </c>
      <c r="Y714" s="3">
        <v>87877</v>
      </c>
      <c r="Z714" s="3" t="str">
        <f>IF(V714&gt;E2670, "High","Low")</f>
        <v>Low</v>
      </c>
      <c r="AA714" s="3" t="str">
        <f>IF(OR(C714 &gt; 0.2, N714 &lt; 0.25), "High Risk", "Low Risk")</f>
        <v>Low Risk</v>
      </c>
      <c r="AB714" s="3" t="str">
        <f>IF(NOT(C714 &gt; 0), "No Discount", "Discount Applied")</f>
        <v>No Discount</v>
      </c>
      <c r="AC714" s="3" t="str">
        <f>IF(AND(V714 &gt; 100, OR(H714 = "Regular Air", H714 = "Express Air"), NOT(C714 &gt; 0)), "High Profit Non-Standard Shipping", "Other")</f>
        <v>Other</v>
      </c>
      <c r="AD714">
        <f>RANK(X714,$X$2:$X$1954,0)</f>
        <v>1309</v>
      </c>
    </row>
    <row r="715" spans="1:30" ht="12.75" customHeight="1" x14ac:dyDescent="0.3">
      <c r="A715" s="3">
        <v>18414</v>
      </c>
      <c r="B715" s="3" t="s">
        <v>24</v>
      </c>
      <c r="C715" s="7">
        <v>0.09</v>
      </c>
      <c r="D715" s="4">
        <v>120.98</v>
      </c>
      <c r="E715" s="4">
        <v>30</v>
      </c>
      <c r="F715" s="3">
        <v>1250</v>
      </c>
      <c r="G715" s="3" t="s">
        <v>1338</v>
      </c>
      <c r="H715" s="3" t="s">
        <v>38</v>
      </c>
      <c r="I715" s="3" t="s">
        <v>39</v>
      </c>
      <c r="J715" s="3" t="s">
        <v>40</v>
      </c>
      <c r="K715" s="3" t="s">
        <v>41</v>
      </c>
      <c r="L715" s="3" t="s">
        <v>42</v>
      </c>
      <c r="M715" s="3" t="s">
        <v>1341</v>
      </c>
      <c r="N715" s="3">
        <v>0.64</v>
      </c>
      <c r="O715" s="3" t="s">
        <v>32</v>
      </c>
      <c r="P715" s="3" t="s">
        <v>60</v>
      </c>
      <c r="Q715" s="3" t="s">
        <v>177</v>
      </c>
      <c r="R715" s="3" t="s">
        <v>1340</v>
      </c>
      <c r="S715" s="3">
        <v>60110</v>
      </c>
      <c r="T715" s="2">
        <v>42103</v>
      </c>
      <c r="U715" s="2">
        <v>42105</v>
      </c>
      <c r="V715" s="4">
        <v>74.004800000000003</v>
      </c>
      <c r="W715" s="3">
        <v>22</v>
      </c>
      <c r="X715" s="4">
        <v>2508.15</v>
      </c>
      <c r="Y715" s="3">
        <v>87877</v>
      </c>
      <c r="Z715" s="3" t="str">
        <f>IF(V715&gt;E2671, "High","Low")</f>
        <v>High</v>
      </c>
      <c r="AA715" s="3" t="str">
        <f>IF(OR(C715 &gt; 0.2, N715 &lt; 0.25), "High Risk", "Low Risk")</f>
        <v>Low Risk</v>
      </c>
      <c r="AB715" s="3" t="str">
        <f>IF(NOT(C715 &gt; 0), "No Discount", "Discount Applied")</f>
        <v>Discount Applied</v>
      </c>
      <c r="AC715" s="3" t="str">
        <f>IF(AND(V715 &gt; 100, OR(H715 = "Regular Air", H715 = "Express Air"), NOT(C715 &gt; 0)), "High Profit Non-Standard Shipping", "Other")</f>
        <v>Other</v>
      </c>
      <c r="AD715">
        <f>RANK(X715,$X$2:$X$1954,0)</f>
        <v>189</v>
      </c>
    </row>
    <row r="716" spans="1:30" ht="12.75" customHeight="1" x14ac:dyDescent="0.3">
      <c r="A716" s="3">
        <v>18415</v>
      </c>
      <c r="B716" s="3" t="s">
        <v>24</v>
      </c>
      <c r="C716" s="7">
        <v>0.1</v>
      </c>
      <c r="D716" s="4">
        <v>30.98</v>
      </c>
      <c r="E716" s="4">
        <v>5.76</v>
      </c>
      <c r="F716" s="3">
        <v>1250</v>
      </c>
      <c r="G716" s="3" t="s">
        <v>1338</v>
      </c>
      <c r="H716" s="3" t="s">
        <v>48</v>
      </c>
      <c r="I716" s="3" t="s">
        <v>39</v>
      </c>
      <c r="J716" s="3" t="s">
        <v>28</v>
      </c>
      <c r="K716" s="3" t="s">
        <v>92</v>
      </c>
      <c r="L716" s="3" t="s">
        <v>58</v>
      </c>
      <c r="M716" s="3" t="s">
        <v>1342</v>
      </c>
      <c r="N716" s="3">
        <v>0.4</v>
      </c>
      <c r="O716" s="3" t="s">
        <v>32</v>
      </c>
      <c r="P716" s="3" t="s">
        <v>60</v>
      </c>
      <c r="Q716" s="3" t="s">
        <v>177</v>
      </c>
      <c r="R716" s="3" t="s">
        <v>1340</v>
      </c>
      <c r="S716" s="3">
        <v>60110</v>
      </c>
      <c r="T716" s="2">
        <v>42103</v>
      </c>
      <c r="U716" s="2">
        <v>42104</v>
      </c>
      <c r="V716" s="4">
        <v>109.42479999999999</v>
      </c>
      <c r="W716" s="3">
        <v>8</v>
      </c>
      <c r="X716" s="4">
        <v>225.62</v>
      </c>
      <c r="Y716" s="3">
        <v>87877</v>
      </c>
      <c r="Z716" s="3" t="str">
        <f>IF(V716&gt;E2672, "High","Low")</f>
        <v>High</v>
      </c>
      <c r="AA716" s="3" t="str">
        <f>IF(OR(C716 &gt; 0.2, N716 &lt; 0.25), "High Risk", "Low Risk")</f>
        <v>Low Risk</v>
      </c>
      <c r="AB716" s="3" t="str">
        <f>IF(NOT(C716 &gt; 0), "No Discount", "Discount Applied")</f>
        <v>Discount Applied</v>
      </c>
      <c r="AC716" s="3" t="str">
        <f>IF(AND(V716 &gt; 100, OR(H716 = "Regular Air", H716 = "Express Air"), NOT(C716 &gt; 0)), "High Profit Non-Standard Shipping", "Other")</f>
        <v>Other</v>
      </c>
      <c r="AD716">
        <f>RANK(X716,$X$2:$X$1954,0)</f>
        <v>939</v>
      </c>
    </row>
    <row r="717" spans="1:30" ht="12.75" customHeight="1" x14ac:dyDescent="0.3">
      <c r="A717" s="3">
        <v>19322</v>
      </c>
      <c r="B717" s="3" t="s">
        <v>105</v>
      </c>
      <c r="C717" s="7">
        <v>0.02</v>
      </c>
      <c r="D717" s="4">
        <v>46.89</v>
      </c>
      <c r="E717" s="4">
        <v>5.0999999999999996</v>
      </c>
      <c r="F717" s="3">
        <v>1253</v>
      </c>
      <c r="G717" s="3" t="s">
        <v>1343</v>
      </c>
      <c r="H717" s="3" t="s">
        <v>48</v>
      </c>
      <c r="I717" s="3" t="s">
        <v>39</v>
      </c>
      <c r="J717" s="3" t="s">
        <v>28</v>
      </c>
      <c r="K717" s="3" t="s">
        <v>256</v>
      </c>
      <c r="L717" s="3" t="s">
        <v>85</v>
      </c>
      <c r="M717" s="3" t="s">
        <v>1344</v>
      </c>
      <c r="N717" s="3">
        <v>0.46</v>
      </c>
      <c r="O717" s="3" t="s">
        <v>32</v>
      </c>
      <c r="P717" s="3" t="s">
        <v>60</v>
      </c>
      <c r="Q717" s="3" t="s">
        <v>129</v>
      </c>
      <c r="R717" s="3" t="s">
        <v>1345</v>
      </c>
      <c r="S717" s="3">
        <v>78613</v>
      </c>
      <c r="T717" s="2">
        <v>42117</v>
      </c>
      <c r="U717" s="2">
        <v>42117</v>
      </c>
      <c r="V717" s="4">
        <v>421.34849999999994</v>
      </c>
      <c r="W717" s="3">
        <v>13</v>
      </c>
      <c r="X717" s="4">
        <v>610.65</v>
      </c>
      <c r="Y717" s="3">
        <v>89981</v>
      </c>
      <c r="Z717" s="3" t="str">
        <f>IF(V717&gt;E2673, "High","Low")</f>
        <v>High</v>
      </c>
      <c r="AA717" s="3" t="str">
        <f>IF(OR(C717 &gt; 0.2, N717 &lt; 0.25), "High Risk", "Low Risk")</f>
        <v>Low Risk</v>
      </c>
      <c r="AB717" s="3" t="str">
        <f>IF(NOT(C717 &gt; 0), "No Discount", "Discount Applied")</f>
        <v>Discount Applied</v>
      </c>
      <c r="AC717" s="3" t="str">
        <f>IF(AND(V717 &gt; 100, OR(H717 = "Regular Air", H717 = "Express Air"), NOT(C717 &gt; 0)), "High Profit Non-Standard Shipping", "Other")</f>
        <v>Other</v>
      </c>
      <c r="AD717">
        <f>RANK(X717,$X$2:$X$1954,0)</f>
        <v>580</v>
      </c>
    </row>
    <row r="718" spans="1:30" ht="12.75" customHeight="1" x14ac:dyDescent="0.3">
      <c r="A718" s="3">
        <v>19323</v>
      </c>
      <c r="B718" s="3" t="s">
        <v>105</v>
      </c>
      <c r="C718" s="7">
        <v>0.05</v>
      </c>
      <c r="D718" s="4">
        <v>140.97999999999999</v>
      </c>
      <c r="E718" s="4">
        <v>36.090000000000003</v>
      </c>
      <c r="F718" s="3">
        <v>1253</v>
      </c>
      <c r="G718" s="3" t="s">
        <v>1343</v>
      </c>
      <c r="H718" s="3" t="s">
        <v>38</v>
      </c>
      <c r="I718" s="3" t="s">
        <v>39</v>
      </c>
      <c r="J718" s="3" t="s">
        <v>40</v>
      </c>
      <c r="K718" s="3" t="s">
        <v>190</v>
      </c>
      <c r="L718" s="3" t="s">
        <v>120</v>
      </c>
      <c r="M718" s="3" t="s">
        <v>1346</v>
      </c>
      <c r="N718" s="3">
        <v>0.77</v>
      </c>
      <c r="O718" s="3" t="s">
        <v>32</v>
      </c>
      <c r="P718" s="3" t="s">
        <v>60</v>
      </c>
      <c r="Q718" s="3" t="s">
        <v>129</v>
      </c>
      <c r="R718" s="3" t="s">
        <v>1345</v>
      </c>
      <c r="S718" s="3">
        <v>78613</v>
      </c>
      <c r="T718" s="2">
        <v>42117</v>
      </c>
      <c r="U718" s="2">
        <v>42119</v>
      </c>
      <c r="V718" s="4">
        <v>-373.09</v>
      </c>
      <c r="W718" s="3">
        <v>5</v>
      </c>
      <c r="X718" s="4">
        <v>699.24</v>
      </c>
      <c r="Y718" s="3">
        <v>89981</v>
      </c>
      <c r="Z718" s="3" t="str">
        <f>IF(V718&gt;E2674, "High","Low")</f>
        <v>Low</v>
      </c>
      <c r="AA718" s="3" t="str">
        <f>IF(OR(C718 &gt; 0.2, N718 &lt; 0.25), "High Risk", "Low Risk")</f>
        <v>Low Risk</v>
      </c>
      <c r="AB718" s="3" t="str">
        <f>IF(NOT(C718 &gt; 0), "No Discount", "Discount Applied")</f>
        <v>Discount Applied</v>
      </c>
      <c r="AC718" s="3" t="str">
        <f>IF(AND(V718 &gt; 100, OR(H718 = "Regular Air", H718 = "Express Air"), NOT(C718 &gt; 0)), "High Profit Non-Standard Shipping", "Other")</f>
        <v>Other</v>
      </c>
      <c r="AD718">
        <f>RANK(X718,$X$2:$X$1954,0)</f>
        <v>531</v>
      </c>
    </row>
    <row r="719" spans="1:30" ht="12.75" customHeight="1" x14ac:dyDescent="0.3">
      <c r="A719" s="3">
        <v>19324</v>
      </c>
      <c r="B719" s="3" t="s">
        <v>105</v>
      </c>
      <c r="C719" s="7">
        <v>0.1</v>
      </c>
      <c r="D719" s="4">
        <v>212.6</v>
      </c>
      <c r="E719" s="4">
        <v>110.2</v>
      </c>
      <c r="F719" s="3">
        <v>1253</v>
      </c>
      <c r="G719" s="3" t="s">
        <v>1343</v>
      </c>
      <c r="H719" s="3" t="s">
        <v>38</v>
      </c>
      <c r="I719" s="3" t="s">
        <v>39</v>
      </c>
      <c r="J719" s="3" t="s">
        <v>40</v>
      </c>
      <c r="K719" s="3" t="s">
        <v>151</v>
      </c>
      <c r="L719" s="3" t="s">
        <v>120</v>
      </c>
      <c r="M719" s="3" t="s">
        <v>1347</v>
      </c>
      <c r="N719" s="3">
        <v>0.73</v>
      </c>
      <c r="O719" s="3" t="s">
        <v>32</v>
      </c>
      <c r="P719" s="3" t="s">
        <v>60</v>
      </c>
      <c r="Q719" s="3" t="s">
        <v>129</v>
      </c>
      <c r="R719" s="3" t="s">
        <v>1345</v>
      </c>
      <c r="S719" s="3">
        <v>78613</v>
      </c>
      <c r="T719" s="2">
        <v>42117</v>
      </c>
      <c r="U719" s="2">
        <v>42119</v>
      </c>
      <c r="V719" s="4">
        <v>-3465.0720000000001</v>
      </c>
      <c r="W719" s="3">
        <v>12</v>
      </c>
      <c r="X719" s="4">
        <v>2346.0300000000002</v>
      </c>
      <c r="Y719" s="3">
        <v>89981</v>
      </c>
      <c r="Z719" s="3" t="str">
        <f>IF(V719&gt;E2675, "High","Low")</f>
        <v>Low</v>
      </c>
      <c r="AA719" s="3" t="str">
        <f>IF(OR(C719 &gt; 0.2, N719 &lt; 0.25), "High Risk", "Low Risk")</f>
        <v>Low Risk</v>
      </c>
      <c r="AB719" s="3" t="str">
        <f>IF(NOT(C719 &gt; 0), "No Discount", "Discount Applied")</f>
        <v>Discount Applied</v>
      </c>
      <c r="AC719" s="3" t="str">
        <f>IF(AND(V719 &gt; 100, OR(H719 = "Regular Air", H719 = "Express Air"), NOT(C719 &gt; 0)), "High Profit Non-Standard Shipping", "Other")</f>
        <v>Other</v>
      </c>
      <c r="AD719">
        <f>RANK(X719,$X$2:$X$1954,0)</f>
        <v>210</v>
      </c>
    </row>
    <row r="720" spans="1:30" ht="12.75" customHeight="1" x14ac:dyDescent="0.3">
      <c r="A720" s="3">
        <v>23455</v>
      </c>
      <c r="B720" s="3" t="s">
        <v>55</v>
      </c>
      <c r="C720" s="7">
        <v>0.04</v>
      </c>
      <c r="D720" s="4">
        <v>2.08</v>
      </c>
      <c r="E720" s="4">
        <v>1.49</v>
      </c>
      <c r="F720" s="3">
        <v>1254</v>
      </c>
      <c r="G720" s="3" t="s">
        <v>1348</v>
      </c>
      <c r="H720" s="3" t="s">
        <v>48</v>
      </c>
      <c r="I720" s="3" t="s">
        <v>39</v>
      </c>
      <c r="J720" s="3" t="s">
        <v>28</v>
      </c>
      <c r="K720" s="3" t="s">
        <v>108</v>
      </c>
      <c r="L720" s="3" t="s">
        <v>58</v>
      </c>
      <c r="M720" s="3" t="s">
        <v>1349</v>
      </c>
      <c r="N720" s="3">
        <v>0.36</v>
      </c>
      <c r="O720" s="3" t="s">
        <v>32</v>
      </c>
      <c r="P720" s="3" t="s">
        <v>60</v>
      </c>
      <c r="Q720" s="3" t="s">
        <v>129</v>
      </c>
      <c r="R720" s="3" t="s">
        <v>1350</v>
      </c>
      <c r="S720" s="3">
        <v>77530</v>
      </c>
      <c r="T720" s="2">
        <v>42145</v>
      </c>
      <c r="U720" s="2">
        <v>42147</v>
      </c>
      <c r="V720" s="4">
        <v>-11.281500000000001</v>
      </c>
      <c r="W720" s="3">
        <v>16</v>
      </c>
      <c r="X720" s="4">
        <v>33.770000000000003</v>
      </c>
      <c r="Y720" s="3">
        <v>89982</v>
      </c>
      <c r="Z720" s="3" t="str">
        <f>IF(V720&gt;E2676, "High","Low")</f>
        <v>Low</v>
      </c>
      <c r="AA720" s="3" t="str">
        <f>IF(OR(C720 &gt; 0.2, N720 &lt; 0.25), "High Risk", "Low Risk")</f>
        <v>Low Risk</v>
      </c>
      <c r="AB720" s="3" t="str">
        <f>IF(NOT(C720 &gt; 0), "No Discount", "Discount Applied")</f>
        <v>Discount Applied</v>
      </c>
      <c r="AC720" s="3" t="str">
        <f>IF(AND(V720 &gt; 100, OR(H720 = "Regular Air", H720 = "Express Air"), NOT(C720 &gt; 0)), "High Profit Non-Standard Shipping", "Other")</f>
        <v>Other</v>
      </c>
      <c r="AD720">
        <f>RANK(X720,$X$2:$X$1954,0)</f>
        <v>1680</v>
      </c>
    </row>
    <row r="721" spans="1:30" ht="12.75" customHeight="1" x14ac:dyDescent="0.3">
      <c r="A721" s="3">
        <v>23815</v>
      </c>
      <c r="B721" s="3" t="s">
        <v>46</v>
      </c>
      <c r="C721" s="7">
        <v>0.06</v>
      </c>
      <c r="D721" s="4">
        <v>80.98</v>
      </c>
      <c r="E721" s="4">
        <v>35</v>
      </c>
      <c r="F721" s="3">
        <v>1254</v>
      </c>
      <c r="G721" s="3" t="s">
        <v>1348</v>
      </c>
      <c r="H721" s="3" t="s">
        <v>48</v>
      </c>
      <c r="I721" s="3" t="s">
        <v>39</v>
      </c>
      <c r="J721" s="3" t="s">
        <v>28</v>
      </c>
      <c r="K721" s="3" t="s">
        <v>140</v>
      </c>
      <c r="L721" s="3" t="s">
        <v>235</v>
      </c>
      <c r="M721" s="3" t="s">
        <v>1351</v>
      </c>
      <c r="N721" s="3">
        <v>0.81</v>
      </c>
      <c r="O721" s="3" t="s">
        <v>32</v>
      </c>
      <c r="P721" s="3" t="s">
        <v>60</v>
      </c>
      <c r="Q721" s="3" t="s">
        <v>129</v>
      </c>
      <c r="R721" s="3" t="s">
        <v>1350</v>
      </c>
      <c r="S721" s="3">
        <v>77530</v>
      </c>
      <c r="T721" s="2">
        <v>42075</v>
      </c>
      <c r="U721" s="2">
        <v>42076</v>
      </c>
      <c r="V721" s="4">
        <v>-218.77</v>
      </c>
      <c r="W721" s="3">
        <v>2</v>
      </c>
      <c r="X721" s="4">
        <v>172.79</v>
      </c>
      <c r="Y721" s="3">
        <v>89983</v>
      </c>
      <c r="Z721" s="3" t="str">
        <f>IF(V721&gt;E2677, "High","Low")</f>
        <v>Low</v>
      </c>
      <c r="AA721" s="3" t="str">
        <f>IF(OR(C721 &gt; 0.2, N721 &lt; 0.25), "High Risk", "Low Risk")</f>
        <v>Low Risk</v>
      </c>
      <c r="AB721" s="3" t="str">
        <f>IF(NOT(C721 &gt; 0), "No Discount", "Discount Applied")</f>
        <v>Discount Applied</v>
      </c>
      <c r="AC721" s="3" t="str">
        <f>IF(AND(V721 &gt; 100, OR(H721 = "Regular Air", H721 = "Express Air"), NOT(C721 &gt; 0)), "High Profit Non-Standard Shipping", "Other")</f>
        <v>Other</v>
      </c>
      <c r="AD721">
        <f>RANK(X721,$X$2:$X$1954,0)</f>
        <v>1032</v>
      </c>
    </row>
    <row r="722" spans="1:30" ht="12.75" customHeight="1" x14ac:dyDescent="0.3">
      <c r="A722" s="3">
        <v>23926</v>
      </c>
      <c r="B722" s="3" t="s">
        <v>55</v>
      </c>
      <c r="C722" s="7">
        <v>0.06</v>
      </c>
      <c r="D722" s="4">
        <v>3.95</v>
      </c>
      <c r="E722" s="4">
        <v>2</v>
      </c>
      <c r="F722" s="3">
        <v>1254</v>
      </c>
      <c r="G722" s="3" t="s">
        <v>1348</v>
      </c>
      <c r="H722" s="3" t="s">
        <v>48</v>
      </c>
      <c r="I722" s="3" t="s">
        <v>39</v>
      </c>
      <c r="J722" s="3" t="s">
        <v>28</v>
      </c>
      <c r="K722" s="3" t="s">
        <v>65</v>
      </c>
      <c r="L722" s="3" t="s">
        <v>30</v>
      </c>
      <c r="M722" s="3" t="s">
        <v>1352</v>
      </c>
      <c r="N722" s="3">
        <v>0.53</v>
      </c>
      <c r="O722" s="3" t="s">
        <v>32</v>
      </c>
      <c r="P722" s="3" t="s">
        <v>60</v>
      </c>
      <c r="Q722" s="3" t="s">
        <v>129</v>
      </c>
      <c r="R722" s="3" t="s">
        <v>1350</v>
      </c>
      <c r="S722" s="3">
        <v>77530</v>
      </c>
      <c r="T722" s="2">
        <v>42087</v>
      </c>
      <c r="U722" s="2">
        <v>42088</v>
      </c>
      <c r="V722" s="4">
        <v>-9.68</v>
      </c>
      <c r="W722" s="3">
        <v>5</v>
      </c>
      <c r="X722" s="4">
        <v>19.66</v>
      </c>
      <c r="Y722" s="3">
        <v>89984</v>
      </c>
      <c r="Z722" s="3" t="str">
        <f>IF(V722&gt;E2678, "High","Low")</f>
        <v>Low</v>
      </c>
      <c r="AA722" s="3" t="str">
        <f>IF(OR(C722 &gt; 0.2, N722 &lt; 0.25), "High Risk", "Low Risk")</f>
        <v>Low Risk</v>
      </c>
      <c r="AB722" s="3" t="str">
        <f>IF(NOT(C722 &gt; 0), "No Discount", "Discount Applied")</f>
        <v>Discount Applied</v>
      </c>
      <c r="AC722" s="3" t="str">
        <f>IF(AND(V722 &gt; 100, OR(H722 = "Regular Air", H722 = "Express Air"), NOT(C722 &gt; 0)), "High Profit Non-Standard Shipping", "Other")</f>
        <v>Other</v>
      </c>
      <c r="AD722">
        <f>RANK(X722,$X$2:$X$1954,0)</f>
        <v>1816</v>
      </c>
    </row>
    <row r="723" spans="1:30" ht="12.75" customHeight="1" x14ac:dyDescent="0.3">
      <c r="A723" s="3">
        <v>18131</v>
      </c>
      <c r="B723" s="3" t="s">
        <v>55</v>
      </c>
      <c r="C723" s="7">
        <v>0.01</v>
      </c>
      <c r="D723" s="4">
        <v>115.99</v>
      </c>
      <c r="E723" s="4">
        <v>56.14</v>
      </c>
      <c r="F723" s="3">
        <v>1257</v>
      </c>
      <c r="G723" s="3" t="s">
        <v>1353</v>
      </c>
      <c r="H723" s="3" t="s">
        <v>38</v>
      </c>
      <c r="I723" s="3" t="s">
        <v>39</v>
      </c>
      <c r="J723" s="3" t="s">
        <v>76</v>
      </c>
      <c r="K723" s="3" t="s">
        <v>84</v>
      </c>
      <c r="L723" s="3" t="s">
        <v>42</v>
      </c>
      <c r="M723" s="3" t="s">
        <v>1354</v>
      </c>
      <c r="N723" s="3">
        <v>0.4</v>
      </c>
      <c r="O723" s="3" t="s">
        <v>32</v>
      </c>
      <c r="P723" s="3" t="s">
        <v>33</v>
      </c>
      <c r="Q723" s="3" t="s">
        <v>254</v>
      </c>
      <c r="R723" s="3" t="s">
        <v>286</v>
      </c>
      <c r="S723" s="3">
        <v>80013</v>
      </c>
      <c r="T723" s="2">
        <v>42146</v>
      </c>
      <c r="U723" s="2">
        <v>42147</v>
      </c>
      <c r="V723" s="4">
        <v>-164.39520000000002</v>
      </c>
      <c r="W723" s="3">
        <v>5</v>
      </c>
      <c r="X723" s="4">
        <v>604.35</v>
      </c>
      <c r="Y723" s="3">
        <v>86535</v>
      </c>
      <c r="Z723" s="3" t="str">
        <f>IF(V723&gt;E2679, "High","Low")</f>
        <v>Low</v>
      </c>
      <c r="AA723" s="3" t="str">
        <f>IF(OR(C723 &gt; 0.2, N723 &lt; 0.25), "High Risk", "Low Risk")</f>
        <v>Low Risk</v>
      </c>
      <c r="AB723" s="3" t="str">
        <f>IF(NOT(C723 &gt; 0), "No Discount", "Discount Applied")</f>
        <v>Discount Applied</v>
      </c>
      <c r="AC723" s="3" t="str">
        <f>IF(AND(V723 &gt; 100, OR(H723 = "Regular Air", H723 = "Express Air"), NOT(C723 &gt; 0)), "High Profit Non-Standard Shipping", "Other")</f>
        <v>Other</v>
      </c>
      <c r="AD723">
        <f>RANK(X723,$X$2:$X$1954,0)</f>
        <v>586</v>
      </c>
    </row>
    <row r="724" spans="1:30" ht="12.75" customHeight="1" x14ac:dyDescent="0.3">
      <c r="A724" s="3">
        <v>18693</v>
      </c>
      <c r="B724" s="3" t="s">
        <v>46</v>
      </c>
      <c r="C724" s="7">
        <v>0.04</v>
      </c>
      <c r="D724" s="4">
        <v>2.52</v>
      </c>
      <c r="E724" s="4">
        <v>1.92</v>
      </c>
      <c r="F724" s="3">
        <v>1257</v>
      </c>
      <c r="G724" s="3" t="s">
        <v>1353</v>
      </c>
      <c r="H724" s="3" t="s">
        <v>48</v>
      </c>
      <c r="I724" s="3" t="s">
        <v>39</v>
      </c>
      <c r="J724" s="3" t="s">
        <v>28</v>
      </c>
      <c r="K724" s="3" t="s">
        <v>173</v>
      </c>
      <c r="L724" s="3" t="s">
        <v>30</v>
      </c>
      <c r="M724" s="3" t="s">
        <v>1355</v>
      </c>
      <c r="N724" s="3">
        <v>0.82</v>
      </c>
      <c r="O724" s="3" t="s">
        <v>32</v>
      </c>
      <c r="P724" s="3" t="s">
        <v>33</v>
      </c>
      <c r="Q724" s="3" t="s">
        <v>254</v>
      </c>
      <c r="R724" s="3" t="s">
        <v>286</v>
      </c>
      <c r="S724" s="3">
        <v>80013</v>
      </c>
      <c r="T724" s="2">
        <v>42118</v>
      </c>
      <c r="U724" s="2">
        <v>42118</v>
      </c>
      <c r="V724" s="4">
        <v>-8.2080000000000002</v>
      </c>
      <c r="W724" s="3">
        <v>1</v>
      </c>
      <c r="X724" s="4">
        <v>3.13</v>
      </c>
      <c r="Y724" s="3">
        <v>86536</v>
      </c>
      <c r="Z724" s="3" t="str">
        <f>IF(V724&gt;E2680, "High","Low")</f>
        <v>Low</v>
      </c>
      <c r="AA724" s="3" t="str">
        <f>IF(OR(C724 &gt; 0.2, N724 &lt; 0.25), "High Risk", "Low Risk")</f>
        <v>Low Risk</v>
      </c>
      <c r="AB724" s="3" t="str">
        <f>IF(NOT(C724 &gt; 0), "No Discount", "Discount Applied")</f>
        <v>Discount Applied</v>
      </c>
      <c r="AC724" s="3" t="str">
        <f>IF(AND(V724 &gt; 100, OR(H724 = "Regular Air", H724 = "Express Air"), NOT(C724 &gt; 0)), "High Profit Non-Standard Shipping", "Other")</f>
        <v>Other</v>
      </c>
      <c r="AD724">
        <f>RANK(X724,$X$2:$X$1954,0)</f>
        <v>1948</v>
      </c>
    </row>
    <row r="725" spans="1:30" ht="12.75" customHeight="1" x14ac:dyDescent="0.3">
      <c r="A725" s="3">
        <v>24939</v>
      </c>
      <c r="B725" s="3" t="s">
        <v>24</v>
      </c>
      <c r="C725" s="7">
        <v>0.03</v>
      </c>
      <c r="D725" s="4">
        <v>3.69</v>
      </c>
      <c r="E725" s="4">
        <v>2.5</v>
      </c>
      <c r="F725" s="3">
        <v>1259</v>
      </c>
      <c r="G725" s="3" t="s">
        <v>1356</v>
      </c>
      <c r="H725" s="3" t="s">
        <v>26</v>
      </c>
      <c r="I725" s="3" t="s">
        <v>39</v>
      </c>
      <c r="J725" s="3" t="s">
        <v>28</v>
      </c>
      <c r="K725" s="3" t="s">
        <v>68</v>
      </c>
      <c r="L725" s="3" t="s">
        <v>58</v>
      </c>
      <c r="M725" s="3" t="s">
        <v>1357</v>
      </c>
      <c r="N725" s="3">
        <v>0.39</v>
      </c>
      <c r="O725" s="3" t="s">
        <v>32</v>
      </c>
      <c r="P725" s="3" t="s">
        <v>135</v>
      </c>
      <c r="Q725" s="3" t="s">
        <v>612</v>
      </c>
      <c r="R725" s="3" t="s">
        <v>1358</v>
      </c>
      <c r="S725" s="3">
        <v>40422</v>
      </c>
      <c r="T725" s="2">
        <v>42114</v>
      </c>
      <c r="U725" s="2">
        <v>42114</v>
      </c>
      <c r="V725" s="4">
        <v>-2196.6840000000002</v>
      </c>
      <c r="W725" s="3">
        <v>9</v>
      </c>
      <c r="X725" s="4">
        <v>38.65</v>
      </c>
      <c r="Y725" s="3">
        <v>86534</v>
      </c>
      <c r="Z725" s="3" t="str">
        <f>IF(V725&gt;E2681, "High","Low")</f>
        <v>Low</v>
      </c>
      <c r="AA725" s="3" t="str">
        <f>IF(OR(C725 &gt; 0.2, N725 &lt; 0.25), "High Risk", "Low Risk")</f>
        <v>Low Risk</v>
      </c>
      <c r="AB725" s="3" t="str">
        <f>IF(NOT(C725 &gt; 0), "No Discount", "Discount Applied")</f>
        <v>Discount Applied</v>
      </c>
      <c r="AC725" s="3" t="str">
        <f>IF(AND(V725 &gt; 100, OR(H725 = "Regular Air", H725 = "Express Air"), NOT(C725 &gt; 0)), "High Profit Non-Standard Shipping", "Other")</f>
        <v>Other</v>
      </c>
      <c r="AD725">
        <f>RANK(X725,$X$2:$X$1954,0)</f>
        <v>1634</v>
      </c>
    </row>
    <row r="726" spans="1:30" ht="12.75" customHeight="1" x14ac:dyDescent="0.3">
      <c r="A726" s="3">
        <v>21771</v>
      </c>
      <c r="B726" s="3" t="s">
        <v>46</v>
      </c>
      <c r="C726" s="7">
        <v>0.02</v>
      </c>
      <c r="D726" s="4">
        <v>73.98</v>
      </c>
      <c r="E726" s="4">
        <v>14.52</v>
      </c>
      <c r="F726" s="3">
        <v>1261</v>
      </c>
      <c r="G726" s="3" t="s">
        <v>1359</v>
      </c>
      <c r="H726" s="3" t="s">
        <v>48</v>
      </c>
      <c r="I726" s="3" t="s">
        <v>39</v>
      </c>
      <c r="J726" s="3" t="s">
        <v>76</v>
      </c>
      <c r="K726" s="3" t="s">
        <v>179</v>
      </c>
      <c r="L726" s="3" t="s">
        <v>58</v>
      </c>
      <c r="M726" s="3" t="s">
        <v>1139</v>
      </c>
      <c r="N726" s="3">
        <v>0.65</v>
      </c>
      <c r="O726" s="3" t="s">
        <v>32</v>
      </c>
      <c r="P726" s="3" t="s">
        <v>33</v>
      </c>
      <c r="Q726" s="3" t="s">
        <v>254</v>
      </c>
      <c r="R726" s="3" t="s">
        <v>1360</v>
      </c>
      <c r="S726" s="3">
        <v>80020</v>
      </c>
      <c r="T726" s="2">
        <v>42131</v>
      </c>
      <c r="U726" s="2">
        <v>42134</v>
      </c>
      <c r="V726" s="4">
        <v>43.538000000000011</v>
      </c>
      <c r="W726" s="3">
        <v>5</v>
      </c>
      <c r="X726" s="4">
        <v>378.23</v>
      </c>
      <c r="Y726" s="3">
        <v>89730</v>
      </c>
      <c r="Z726" s="3" t="str">
        <f>IF(V726&gt;E2682, "High","Low")</f>
        <v>High</v>
      </c>
      <c r="AA726" s="3" t="str">
        <f>IF(OR(C726 &gt; 0.2, N726 &lt; 0.25), "High Risk", "Low Risk")</f>
        <v>Low Risk</v>
      </c>
      <c r="AB726" s="3" t="str">
        <f>IF(NOT(C726 &gt; 0), "No Discount", "Discount Applied")</f>
        <v>Discount Applied</v>
      </c>
      <c r="AC726" s="3" t="str">
        <f>IF(AND(V726 &gt; 100, OR(H726 = "Regular Air", H726 = "Express Air"), NOT(C726 &gt; 0)), "High Profit Non-Standard Shipping", "Other")</f>
        <v>Other</v>
      </c>
      <c r="AD726">
        <f>RANK(X726,$X$2:$X$1954,0)</f>
        <v>739</v>
      </c>
    </row>
    <row r="727" spans="1:30" ht="12.75" customHeight="1" x14ac:dyDescent="0.3">
      <c r="A727" s="3">
        <v>24559</v>
      </c>
      <c r="B727" s="3" t="s">
        <v>46</v>
      </c>
      <c r="C727" s="7">
        <v>0.05</v>
      </c>
      <c r="D727" s="4">
        <v>5.28</v>
      </c>
      <c r="E727" s="4">
        <v>6.26</v>
      </c>
      <c r="F727" s="3">
        <v>1265</v>
      </c>
      <c r="G727" s="3" t="s">
        <v>1361</v>
      </c>
      <c r="H727" s="3" t="s">
        <v>48</v>
      </c>
      <c r="I727" s="3" t="s">
        <v>39</v>
      </c>
      <c r="J727" s="3" t="s">
        <v>28</v>
      </c>
      <c r="K727" s="3" t="s">
        <v>92</v>
      </c>
      <c r="L727" s="3" t="s">
        <v>58</v>
      </c>
      <c r="M727" s="3" t="s">
        <v>1362</v>
      </c>
      <c r="N727" s="3">
        <v>0.4</v>
      </c>
      <c r="O727" s="3" t="s">
        <v>32</v>
      </c>
      <c r="P727" s="3" t="s">
        <v>60</v>
      </c>
      <c r="Q727" s="3" t="s">
        <v>303</v>
      </c>
      <c r="R727" s="3" t="s">
        <v>1363</v>
      </c>
      <c r="S727" s="3">
        <v>73521</v>
      </c>
      <c r="T727" s="2">
        <v>42166</v>
      </c>
      <c r="U727" s="2">
        <v>42167</v>
      </c>
      <c r="V727" s="4">
        <v>-11.376000000000001</v>
      </c>
      <c r="W727" s="3">
        <v>1</v>
      </c>
      <c r="X727" s="4">
        <v>7.15</v>
      </c>
      <c r="Y727" s="3">
        <v>89729</v>
      </c>
      <c r="Z727" s="3" t="str">
        <f>IF(V727&gt;E2683, "High","Low")</f>
        <v>Low</v>
      </c>
      <c r="AA727" s="3" t="str">
        <f>IF(OR(C727 &gt; 0.2, N727 &lt; 0.25), "High Risk", "Low Risk")</f>
        <v>Low Risk</v>
      </c>
      <c r="AB727" s="3" t="str">
        <f>IF(NOT(C727 &gt; 0), "No Discount", "Discount Applied")</f>
        <v>Discount Applied</v>
      </c>
      <c r="AC727" s="3" t="str">
        <f>IF(AND(V727 &gt; 100, OR(H727 = "Regular Air", H727 = "Express Air"), NOT(C727 &gt; 0)), "High Profit Non-Standard Shipping", "Other")</f>
        <v>Other</v>
      </c>
      <c r="AD727">
        <f>RANK(X727,$X$2:$X$1954,0)</f>
        <v>1929</v>
      </c>
    </row>
    <row r="728" spans="1:30" ht="12.75" customHeight="1" x14ac:dyDescent="0.3">
      <c r="A728" s="3">
        <v>22363</v>
      </c>
      <c r="B728" s="3" t="s">
        <v>46</v>
      </c>
      <c r="C728" s="7">
        <v>0.01</v>
      </c>
      <c r="D728" s="4">
        <v>13.99</v>
      </c>
      <c r="E728" s="4">
        <v>7.51</v>
      </c>
      <c r="F728" s="3">
        <v>1267</v>
      </c>
      <c r="G728" s="3" t="s">
        <v>1364</v>
      </c>
      <c r="H728" s="3" t="s">
        <v>48</v>
      </c>
      <c r="I728" s="3" t="s">
        <v>39</v>
      </c>
      <c r="J728" s="3" t="s">
        <v>76</v>
      </c>
      <c r="K728" s="3" t="s">
        <v>84</v>
      </c>
      <c r="L728" s="3" t="s">
        <v>85</v>
      </c>
      <c r="M728" s="3" t="s">
        <v>1365</v>
      </c>
      <c r="N728" s="3">
        <v>0.39</v>
      </c>
      <c r="O728" s="3" t="s">
        <v>32</v>
      </c>
      <c r="P728" s="3" t="s">
        <v>135</v>
      </c>
      <c r="Q728" s="3" t="s">
        <v>361</v>
      </c>
      <c r="R728" s="3" t="s">
        <v>1366</v>
      </c>
      <c r="S728" s="3">
        <v>33433</v>
      </c>
      <c r="T728" s="2">
        <v>42045</v>
      </c>
      <c r="U728" s="2">
        <v>42046</v>
      </c>
      <c r="V728" s="4">
        <v>533.74199999999996</v>
      </c>
      <c r="W728" s="3">
        <v>2</v>
      </c>
      <c r="X728" s="4">
        <v>29.85</v>
      </c>
      <c r="Y728" s="3">
        <v>89514</v>
      </c>
      <c r="Z728" s="3" t="str">
        <f>IF(V728&gt;E2684, "High","Low")</f>
        <v>High</v>
      </c>
      <c r="AA728" s="3" t="str">
        <f>IF(OR(C728 &gt; 0.2, N728 &lt; 0.25), "High Risk", "Low Risk")</f>
        <v>Low Risk</v>
      </c>
      <c r="AB728" s="3" t="str">
        <f>IF(NOT(C728 &gt; 0), "No Discount", "Discount Applied")</f>
        <v>Discount Applied</v>
      </c>
      <c r="AC728" s="3" t="str">
        <f>IF(AND(V728 &gt; 100, OR(H728 = "Regular Air", H728 = "Express Air"), NOT(C728 &gt; 0)), "High Profit Non-Standard Shipping", "Other")</f>
        <v>Other</v>
      </c>
      <c r="AD728">
        <f>RANK(X728,$X$2:$X$1954,0)</f>
        <v>1718</v>
      </c>
    </row>
    <row r="729" spans="1:30" ht="12.75" customHeight="1" x14ac:dyDescent="0.3">
      <c r="A729" s="3">
        <v>21848</v>
      </c>
      <c r="B729" s="3" t="s">
        <v>36</v>
      </c>
      <c r="C729" s="7">
        <v>0.08</v>
      </c>
      <c r="D729" s="4">
        <v>128.24</v>
      </c>
      <c r="E729" s="4">
        <v>12.65</v>
      </c>
      <c r="F729" s="3">
        <v>1267</v>
      </c>
      <c r="G729" s="3" t="s">
        <v>1364</v>
      </c>
      <c r="H729" s="3" t="s">
        <v>48</v>
      </c>
      <c r="I729" s="3" t="s">
        <v>39</v>
      </c>
      <c r="J729" s="3" t="s">
        <v>40</v>
      </c>
      <c r="K729" s="3" t="s">
        <v>41</v>
      </c>
      <c r="L729" s="3" t="s">
        <v>85</v>
      </c>
      <c r="M729" s="3" t="s">
        <v>618</v>
      </c>
      <c r="N729" s="3"/>
      <c r="O729" s="3" t="s">
        <v>32</v>
      </c>
      <c r="P729" s="3" t="s">
        <v>135</v>
      </c>
      <c r="Q729" s="3" t="s">
        <v>361</v>
      </c>
      <c r="R729" s="3" t="s">
        <v>1366</v>
      </c>
      <c r="S729" s="3">
        <v>33433</v>
      </c>
      <c r="T729" s="2">
        <v>42136</v>
      </c>
      <c r="U729" s="2">
        <v>42137</v>
      </c>
      <c r="V729" s="4">
        <v>-379.34399999999999</v>
      </c>
      <c r="W729" s="3">
        <v>3</v>
      </c>
      <c r="X729" s="4">
        <v>366.44</v>
      </c>
      <c r="Y729" s="3">
        <v>89515</v>
      </c>
      <c r="Z729" s="3" t="str">
        <f>IF(V729&gt;E2685, "High","Low")</f>
        <v>Low</v>
      </c>
      <c r="AA729" s="3" t="str">
        <f>IF(OR(C729 &gt; 0.2, N729 &lt; 0.25), "High Risk", "Low Risk")</f>
        <v>High Risk</v>
      </c>
      <c r="AB729" s="3" t="str">
        <f>IF(NOT(C729 &gt; 0), "No Discount", "Discount Applied")</f>
        <v>Discount Applied</v>
      </c>
      <c r="AC729" s="3" t="str">
        <f>IF(AND(V729 &gt; 100, OR(H729 = "Regular Air", H729 = "Express Air"), NOT(C729 &gt; 0)), "High Profit Non-Standard Shipping", "Other")</f>
        <v>Other</v>
      </c>
      <c r="AD729">
        <f>RANK(X729,$X$2:$X$1954,0)</f>
        <v>752</v>
      </c>
    </row>
    <row r="730" spans="1:30" ht="12.75" customHeight="1" x14ac:dyDescent="0.3">
      <c r="A730" s="3">
        <v>21849</v>
      </c>
      <c r="B730" s="3" t="s">
        <v>36</v>
      </c>
      <c r="C730" s="7">
        <v>0.04</v>
      </c>
      <c r="D730" s="4">
        <v>5.98</v>
      </c>
      <c r="E730" s="4">
        <v>4.38</v>
      </c>
      <c r="F730" s="3">
        <v>1267</v>
      </c>
      <c r="G730" s="3" t="s">
        <v>1364</v>
      </c>
      <c r="H730" s="3" t="s">
        <v>48</v>
      </c>
      <c r="I730" s="3" t="s">
        <v>39</v>
      </c>
      <c r="J730" s="3" t="s">
        <v>76</v>
      </c>
      <c r="K730" s="3" t="s">
        <v>179</v>
      </c>
      <c r="L730" s="3" t="s">
        <v>50</v>
      </c>
      <c r="M730" s="3" t="s">
        <v>1367</v>
      </c>
      <c r="N730" s="3">
        <v>0.75</v>
      </c>
      <c r="O730" s="3" t="s">
        <v>32</v>
      </c>
      <c r="P730" s="3" t="s">
        <v>135</v>
      </c>
      <c r="Q730" s="3" t="s">
        <v>361</v>
      </c>
      <c r="R730" s="3" t="s">
        <v>1366</v>
      </c>
      <c r="S730" s="3">
        <v>33433</v>
      </c>
      <c r="T730" s="2">
        <v>42136</v>
      </c>
      <c r="U730" s="2">
        <v>42138</v>
      </c>
      <c r="V730" s="4">
        <v>-1522.3039999999999</v>
      </c>
      <c r="W730" s="3">
        <v>11</v>
      </c>
      <c r="X730" s="4">
        <v>69.75</v>
      </c>
      <c r="Y730" s="3">
        <v>89515</v>
      </c>
      <c r="Z730" s="3" t="str">
        <f>IF(V730&gt;E2686, "High","Low")</f>
        <v>Low</v>
      </c>
      <c r="AA730" s="3" t="str">
        <f>IF(OR(C730 &gt; 0.2, N730 &lt; 0.25), "High Risk", "Low Risk")</f>
        <v>Low Risk</v>
      </c>
      <c r="AB730" s="3" t="str">
        <f>IF(NOT(C730 &gt; 0), "No Discount", "Discount Applied")</f>
        <v>Discount Applied</v>
      </c>
      <c r="AC730" s="3" t="str">
        <f>IF(AND(V730 &gt; 100, OR(H730 = "Regular Air", H730 = "Express Air"), NOT(C730 &gt; 0)), "High Profit Non-Standard Shipping", "Other")</f>
        <v>Other</v>
      </c>
      <c r="AD730">
        <f>RANK(X730,$X$2:$X$1954,0)</f>
        <v>1393</v>
      </c>
    </row>
    <row r="731" spans="1:30" ht="12.75" customHeight="1" x14ac:dyDescent="0.3">
      <c r="A731" s="3">
        <v>19550</v>
      </c>
      <c r="B731" s="3" t="s">
        <v>55</v>
      </c>
      <c r="C731" s="7">
        <v>7.0000000000000007E-2</v>
      </c>
      <c r="D731" s="4">
        <v>125.99</v>
      </c>
      <c r="E731" s="4">
        <v>7.69</v>
      </c>
      <c r="F731" s="3">
        <v>1271</v>
      </c>
      <c r="G731" s="3" t="s">
        <v>1368</v>
      </c>
      <c r="H731" s="3" t="s">
        <v>48</v>
      </c>
      <c r="I731" s="3" t="s">
        <v>39</v>
      </c>
      <c r="J731" s="3" t="s">
        <v>76</v>
      </c>
      <c r="K731" s="3" t="s">
        <v>77</v>
      </c>
      <c r="L731" s="3" t="s">
        <v>58</v>
      </c>
      <c r="M731" s="3" t="s">
        <v>104</v>
      </c>
      <c r="N731" s="3">
        <v>0.59</v>
      </c>
      <c r="O731" s="3" t="s">
        <v>32</v>
      </c>
      <c r="P731" s="3" t="s">
        <v>33</v>
      </c>
      <c r="Q731" s="3" t="s">
        <v>44</v>
      </c>
      <c r="R731" s="3" t="s">
        <v>1369</v>
      </c>
      <c r="S731" s="3">
        <v>91941</v>
      </c>
      <c r="T731" s="2">
        <v>42103</v>
      </c>
      <c r="U731" s="2">
        <v>42104</v>
      </c>
      <c r="V731" s="4">
        <v>588.24569999999994</v>
      </c>
      <c r="W731" s="3">
        <v>8</v>
      </c>
      <c r="X731" s="4">
        <v>852.53</v>
      </c>
      <c r="Y731" s="3">
        <v>88410</v>
      </c>
      <c r="Z731" s="3" t="str">
        <f>IF(V731&gt;E2687, "High","Low")</f>
        <v>High</v>
      </c>
      <c r="AA731" s="3" t="str">
        <f>IF(OR(C731 &gt; 0.2, N731 &lt; 0.25), "High Risk", "Low Risk")</f>
        <v>Low Risk</v>
      </c>
      <c r="AB731" s="3" t="str">
        <f>IF(NOT(C731 &gt; 0), "No Discount", "Discount Applied")</f>
        <v>Discount Applied</v>
      </c>
      <c r="AC731" s="3" t="str">
        <f>IF(AND(V731 &gt; 100, OR(H731 = "Regular Air", H731 = "Express Air"), NOT(C731 &gt; 0)), "High Profit Non-Standard Shipping", "Other")</f>
        <v>Other</v>
      </c>
      <c r="AD731">
        <f>RANK(X731,$X$2:$X$1954,0)</f>
        <v>468</v>
      </c>
    </row>
    <row r="732" spans="1:30" ht="12.75" customHeight="1" x14ac:dyDescent="0.3">
      <c r="A732" s="3">
        <v>19398</v>
      </c>
      <c r="B732" s="3" t="s">
        <v>105</v>
      </c>
      <c r="C732" s="7">
        <v>0.1</v>
      </c>
      <c r="D732" s="4">
        <v>34.229999999999997</v>
      </c>
      <c r="E732" s="4">
        <v>5.0199999999999996</v>
      </c>
      <c r="F732" s="3">
        <v>1271</v>
      </c>
      <c r="G732" s="3" t="s">
        <v>1368</v>
      </c>
      <c r="H732" s="3" t="s">
        <v>48</v>
      </c>
      <c r="I732" s="3" t="s">
        <v>39</v>
      </c>
      <c r="J732" s="3" t="s">
        <v>40</v>
      </c>
      <c r="K732" s="3" t="s">
        <v>49</v>
      </c>
      <c r="L732" s="3" t="s">
        <v>58</v>
      </c>
      <c r="M732" s="3" t="s">
        <v>1370</v>
      </c>
      <c r="N732" s="3">
        <v>0.55000000000000004</v>
      </c>
      <c r="O732" s="3" t="s">
        <v>32</v>
      </c>
      <c r="P732" s="3" t="s">
        <v>33</v>
      </c>
      <c r="Q732" s="3" t="s">
        <v>44</v>
      </c>
      <c r="R732" s="3" t="s">
        <v>1369</v>
      </c>
      <c r="S732" s="3">
        <v>91941</v>
      </c>
      <c r="T732" s="2">
        <v>42125</v>
      </c>
      <c r="U732" s="2">
        <v>42130</v>
      </c>
      <c r="V732" s="4">
        <v>151.56539999999998</v>
      </c>
      <c r="W732" s="3">
        <v>7</v>
      </c>
      <c r="X732" s="4">
        <v>219.66</v>
      </c>
      <c r="Y732" s="3">
        <v>88411</v>
      </c>
      <c r="Z732" s="3" t="str">
        <f>IF(V732&gt;E2688, "High","Low")</f>
        <v>High</v>
      </c>
      <c r="AA732" s="3" t="str">
        <f>IF(OR(C732 &gt; 0.2, N732 &lt; 0.25), "High Risk", "Low Risk")</f>
        <v>Low Risk</v>
      </c>
      <c r="AB732" s="3" t="str">
        <f>IF(NOT(C732 &gt; 0), "No Discount", "Discount Applied")</f>
        <v>Discount Applied</v>
      </c>
      <c r="AC732" s="3" t="str">
        <f>IF(AND(V732 &gt; 100, OR(H732 = "Regular Air", H732 = "Express Air"), NOT(C732 &gt; 0)), "High Profit Non-Standard Shipping", "Other")</f>
        <v>Other</v>
      </c>
      <c r="AD732">
        <f>RANK(X732,$X$2:$X$1954,0)</f>
        <v>948</v>
      </c>
    </row>
    <row r="733" spans="1:30" ht="12.75" customHeight="1" x14ac:dyDescent="0.3">
      <c r="A733" s="3">
        <v>20628</v>
      </c>
      <c r="B733" s="3" t="s">
        <v>46</v>
      </c>
      <c r="C733" s="7">
        <v>7.0000000000000007E-2</v>
      </c>
      <c r="D733" s="4">
        <v>40.98</v>
      </c>
      <c r="E733" s="4">
        <v>7.47</v>
      </c>
      <c r="F733" s="3">
        <v>1279</v>
      </c>
      <c r="G733" s="3" t="s">
        <v>1371</v>
      </c>
      <c r="H733" s="3" t="s">
        <v>48</v>
      </c>
      <c r="I733" s="3" t="s">
        <v>39</v>
      </c>
      <c r="J733" s="3" t="s">
        <v>28</v>
      </c>
      <c r="K733" s="3" t="s">
        <v>108</v>
      </c>
      <c r="L733" s="3" t="s">
        <v>58</v>
      </c>
      <c r="M733" s="3" t="s">
        <v>1372</v>
      </c>
      <c r="N733" s="3">
        <v>0.37</v>
      </c>
      <c r="O733" s="3" t="s">
        <v>32</v>
      </c>
      <c r="P733" s="3" t="s">
        <v>60</v>
      </c>
      <c r="Q733" s="3" t="s">
        <v>702</v>
      </c>
      <c r="R733" s="3" t="s">
        <v>1373</v>
      </c>
      <c r="S733" s="3">
        <v>46324</v>
      </c>
      <c r="T733" s="2">
        <v>42064</v>
      </c>
      <c r="U733" s="2">
        <v>42065</v>
      </c>
      <c r="V733" s="4">
        <v>54.901500000000006</v>
      </c>
      <c r="W733" s="3">
        <v>2</v>
      </c>
      <c r="X733" s="4">
        <v>81.900000000000006</v>
      </c>
      <c r="Y733" s="3">
        <v>90114</v>
      </c>
      <c r="Z733" s="3" t="str">
        <f>IF(V733&gt;E2689, "High","Low")</f>
        <v>High</v>
      </c>
      <c r="AA733" s="3" t="str">
        <f>IF(OR(C733 &gt; 0.2, N733 &lt; 0.25), "High Risk", "Low Risk")</f>
        <v>Low Risk</v>
      </c>
      <c r="AB733" s="3" t="str">
        <f>IF(NOT(C733 &gt; 0), "No Discount", "Discount Applied")</f>
        <v>Discount Applied</v>
      </c>
      <c r="AC733" s="3" t="str">
        <f>IF(AND(V733 &gt; 100, OR(H733 = "Regular Air", H733 = "Express Air"), NOT(C733 &gt; 0)), "High Profit Non-Standard Shipping", "Other")</f>
        <v>Other</v>
      </c>
      <c r="AD733">
        <f>RANK(X733,$X$2:$X$1954,0)</f>
        <v>1327</v>
      </c>
    </row>
    <row r="734" spans="1:30" ht="12.75" customHeight="1" x14ac:dyDescent="0.3">
      <c r="A734" s="3">
        <v>25005</v>
      </c>
      <c r="B734" s="3" t="s">
        <v>36</v>
      </c>
      <c r="C734" s="7">
        <v>0</v>
      </c>
      <c r="D734" s="4">
        <v>442.14</v>
      </c>
      <c r="E734" s="4">
        <v>14.7</v>
      </c>
      <c r="F734" s="3">
        <v>1279</v>
      </c>
      <c r="G734" s="3" t="s">
        <v>1371</v>
      </c>
      <c r="H734" s="3" t="s">
        <v>38</v>
      </c>
      <c r="I734" s="3" t="s">
        <v>39</v>
      </c>
      <c r="J734" s="3" t="s">
        <v>76</v>
      </c>
      <c r="K734" s="3" t="s">
        <v>84</v>
      </c>
      <c r="L734" s="3" t="s">
        <v>42</v>
      </c>
      <c r="M734" s="3" t="s">
        <v>335</v>
      </c>
      <c r="N734" s="3">
        <v>0.56000000000000005</v>
      </c>
      <c r="O734" s="3" t="s">
        <v>32</v>
      </c>
      <c r="P734" s="3" t="s">
        <v>60</v>
      </c>
      <c r="Q734" s="3" t="s">
        <v>702</v>
      </c>
      <c r="R734" s="3" t="s">
        <v>1373</v>
      </c>
      <c r="S734" s="3">
        <v>46324</v>
      </c>
      <c r="T734" s="2">
        <v>42068</v>
      </c>
      <c r="U734" s="2">
        <v>42068</v>
      </c>
      <c r="V734" s="4">
        <v>501.51</v>
      </c>
      <c r="W734" s="3">
        <v>5</v>
      </c>
      <c r="X734" s="4">
        <v>2343.34</v>
      </c>
      <c r="Y734" s="3">
        <v>90115</v>
      </c>
      <c r="Z734" s="3" t="str">
        <f>IF(V734&gt;E2690, "High","Low")</f>
        <v>High</v>
      </c>
      <c r="AA734" s="3" t="str">
        <f>IF(OR(C734 &gt; 0.2, N734 &lt; 0.25), "High Risk", "Low Risk")</f>
        <v>Low Risk</v>
      </c>
      <c r="AB734" s="3" t="str">
        <f>IF(NOT(C734 &gt; 0), "No Discount", "Discount Applied")</f>
        <v>No Discount</v>
      </c>
      <c r="AC734" s="3" t="str">
        <f>IF(AND(V734 &gt; 100, OR(H734 = "Regular Air", H734 = "Express Air"), NOT(C734 &gt; 0)), "High Profit Non-Standard Shipping", "Other")</f>
        <v>Other</v>
      </c>
      <c r="AD734">
        <f>RANK(X734,$X$2:$X$1954,0)</f>
        <v>211</v>
      </c>
    </row>
    <row r="735" spans="1:30" ht="12.75" customHeight="1" x14ac:dyDescent="0.3">
      <c r="A735" s="3">
        <v>2628</v>
      </c>
      <c r="B735" s="3" t="s">
        <v>46</v>
      </c>
      <c r="C735" s="7">
        <v>7.0000000000000007E-2</v>
      </c>
      <c r="D735" s="4">
        <v>40.98</v>
      </c>
      <c r="E735" s="4">
        <v>7.47</v>
      </c>
      <c r="F735" s="3">
        <v>1280</v>
      </c>
      <c r="G735" s="3" t="s">
        <v>1374</v>
      </c>
      <c r="H735" s="3" t="s">
        <v>48</v>
      </c>
      <c r="I735" s="3" t="s">
        <v>39</v>
      </c>
      <c r="J735" s="3" t="s">
        <v>28</v>
      </c>
      <c r="K735" s="3" t="s">
        <v>108</v>
      </c>
      <c r="L735" s="3" t="s">
        <v>58</v>
      </c>
      <c r="M735" s="3" t="s">
        <v>1372</v>
      </c>
      <c r="N735" s="3">
        <v>0.37</v>
      </c>
      <c r="O735" s="3" t="s">
        <v>32</v>
      </c>
      <c r="P735" s="3" t="s">
        <v>33</v>
      </c>
      <c r="Q735" s="3" t="s">
        <v>34</v>
      </c>
      <c r="R735" s="3" t="s">
        <v>208</v>
      </c>
      <c r="S735" s="3">
        <v>98119</v>
      </c>
      <c r="T735" s="2">
        <v>42064</v>
      </c>
      <c r="U735" s="2">
        <v>42065</v>
      </c>
      <c r="V735" s="4">
        <v>54.901500000000006</v>
      </c>
      <c r="W735" s="3">
        <v>8</v>
      </c>
      <c r="X735" s="4">
        <v>327.61</v>
      </c>
      <c r="Y735" s="3">
        <v>19042</v>
      </c>
      <c r="Z735" s="3" t="str">
        <f>IF(V735&gt;E2691, "High","Low")</f>
        <v>High</v>
      </c>
      <c r="AA735" s="3" t="str">
        <f>IF(OR(C735 &gt; 0.2, N735 &lt; 0.25), "High Risk", "Low Risk")</f>
        <v>Low Risk</v>
      </c>
      <c r="AB735" s="3" t="str">
        <f>IF(NOT(C735 &gt; 0), "No Discount", "Discount Applied")</f>
        <v>Discount Applied</v>
      </c>
      <c r="AC735" s="3" t="str">
        <f>IF(AND(V735 &gt; 100, OR(H735 = "Regular Air", H735 = "Express Air"), NOT(C735 &gt; 0)), "High Profit Non-Standard Shipping", "Other")</f>
        <v>Other</v>
      </c>
      <c r="AD735">
        <f>RANK(X735,$X$2:$X$1954,0)</f>
        <v>792</v>
      </c>
    </row>
    <row r="736" spans="1:30" ht="12.75" customHeight="1" x14ac:dyDescent="0.3">
      <c r="A736" s="3">
        <v>22125</v>
      </c>
      <c r="B736" s="3" t="s">
        <v>105</v>
      </c>
      <c r="C736" s="7">
        <v>0.1</v>
      </c>
      <c r="D736" s="4">
        <v>238.4</v>
      </c>
      <c r="E736" s="4">
        <v>24.49</v>
      </c>
      <c r="F736" s="3">
        <v>1281</v>
      </c>
      <c r="G736" s="3" t="s">
        <v>1375</v>
      </c>
      <c r="H736" s="3" t="s">
        <v>48</v>
      </c>
      <c r="I736" s="3" t="s">
        <v>39</v>
      </c>
      <c r="J736" s="3" t="s">
        <v>40</v>
      </c>
      <c r="K736" s="3" t="s">
        <v>41</v>
      </c>
      <c r="L736" s="3" t="s">
        <v>235</v>
      </c>
      <c r="M736" s="3" t="s">
        <v>1376</v>
      </c>
      <c r="N736" s="3"/>
      <c r="O736" s="3" t="s">
        <v>32</v>
      </c>
      <c r="P736" s="3" t="s">
        <v>60</v>
      </c>
      <c r="Q736" s="3" t="s">
        <v>702</v>
      </c>
      <c r="R736" s="3" t="s">
        <v>1377</v>
      </c>
      <c r="S736" s="3">
        <v>47591</v>
      </c>
      <c r="T736" s="2">
        <v>42028</v>
      </c>
      <c r="U736" s="2">
        <v>42030</v>
      </c>
      <c r="V736" s="4">
        <v>875.28440000000001</v>
      </c>
      <c r="W736" s="3">
        <v>8</v>
      </c>
      <c r="X736" s="4">
        <v>1774.5</v>
      </c>
      <c r="Y736" s="3">
        <v>89112</v>
      </c>
      <c r="Z736" s="3" t="str">
        <f>IF(V736&gt;E2692, "High","Low")</f>
        <v>High</v>
      </c>
      <c r="AA736" s="3" t="str">
        <f>IF(OR(C736 &gt; 0.2, N736 &lt; 0.25), "High Risk", "Low Risk")</f>
        <v>High Risk</v>
      </c>
      <c r="AB736" s="3" t="str">
        <f>IF(NOT(C736 &gt; 0), "No Discount", "Discount Applied")</f>
        <v>Discount Applied</v>
      </c>
      <c r="AC736" s="3" t="str">
        <f>IF(AND(V736 &gt; 100, OR(H736 = "Regular Air", H736 = "Express Air"), NOT(C736 &gt; 0)), "High Profit Non-Standard Shipping", "Other")</f>
        <v>Other</v>
      </c>
      <c r="AD736">
        <f>RANK(X736,$X$2:$X$1954,0)</f>
        <v>279</v>
      </c>
    </row>
    <row r="737" spans="1:30" ht="12.75" customHeight="1" x14ac:dyDescent="0.3">
      <c r="A737" s="3">
        <v>22126</v>
      </c>
      <c r="B737" s="3" t="s">
        <v>105</v>
      </c>
      <c r="C737" s="7">
        <v>0.03</v>
      </c>
      <c r="D737" s="4">
        <v>199.99</v>
      </c>
      <c r="E737" s="4">
        <v>24.49</v>
      </c>
      <c r="F737" s="3">
        <v>1281</v>
      </c>
      <c r="G737" s="3" t="s">
        <v>1375</v>
      </c>
      <c r="H737" s="3" t="s">
        <v>26</v>
      </c>
      <c r="I737" s="3" t="s">
        <v>39</v>
      </c>
      <c r="J737" s="3" t="s">
        <v>76</v>
      </c>
      <c r="K737" s="3" t="s">
        <v>586</v>
      </c>
      <c r="L737" s="3" t="s">
        <v>235</v>
      </c>
      <c r="M737" s="3" t="s">
        <v>1378</v>
      </c>
      <c r="N737" s="3">
        <v>0.46</v>
      </c>
      <c r="O737" s="3" t="s">
        <v>32</v>
      </c>
      <c r="P737" s="3" t="s">
        <v>60</v>
      </c>
      <c r="Q737" s="3" t="s">
        <v>702</v>
      </c>
      <c r="R737" s="3" t="s">
        <v>1377</v>
      </c>
      <c r="S737" s="3">
        <v>47591</v>
      </c>
      <c r="T737" s="2">
        <v>42028</v>
      </c>
      <c r="U737" s="2">
        <v>42030</v>
      </c>
      <c r="V737" s="4">
        <v>727.73609999999996</v>
      </c>
      <c r="W737" s="3">
        <v>5</v>
      </c>
      <c r="X737" s="4">
        <v>1054.69</v>
      </c>
      <c r="Y737" s="3">
        <v>89112</v>
      </c>
      <c r="Z737" s="3" t="str">
        <f>IF(V737&gt;E2693, "High","Low")</f>
        <v>High</v>
      </c>
      <c r="AA737" s="3" t="str">
        <f>IF(OR(C737 &gt; 0.2, N737 &lt; 0.25), "High Risk", "Low Risk")</f>
        <v>Low Risk</v>
      </c>
      <c r="AB737" s="3" t="str">
        <f>IF(NOT(C737 &gt; 0), "No Discount", "Discount Applied")</f>
        <v>Discount Applied</v>
      </c>
      <c r="AC737" s="3" t="str">
        <f>IF(AND(V737 &gt; 100, OR(H737 = "Regular Air", H737 = "Express Air"), NOT(C737 &gt; 0)), "High Profit Non-Standard Shipping", "Other")</f>
        <v>Other</v>
      </c>
      <c r="AD737">
        <f>RANK(X737,$X$2:$X$1954,0)</f>
        <v>406</v>
      </c>
    </row>
    <row r="738" spans="1:30" ht="12.75" customHeight="1" x14ac:dyDescent="0.3">
      <c r="A738" s="3">
        <v>4125</v>
      </c>
      <c r="B738" s="3" t="s">
        <v>105</v>
      </c>
      <c r="C738" s="7">
        <v>0.1</v>
      </c>
      <c r="D738" s="4">
        <v>238.4</v>
      </c>
      <c r="E738" s="4">
        <v>24.49</v>
      </c>
      <c r="F738" s="3">
        <v>1282</v>
      </c>
      <c r="G738" s="3" t="s">
        <v>1379</v>
      </c>
      <c r="H738" s="3" t="s">
        <v>48</v>
      </c>
      <c r="I738" s="3" t="s">
        <v>39</v>
      </c>
      <c r="J738" s="3" t="s">
        <v>40</v>
      </c>
      <c r="K738" s="3" t="s">
        <v>41</v>
      </c>
      <c r="L738" s="3" t="s">
        <v>235</v>
      </c>
      <c r="M738" s="3" t="s">
        <v>1376</v>
      </c>
      <c r="N738" s="3"/>
      <c r="O738" s="3" t="s">
        <v>32</v>
      </c>
      <c r="P738" s="3" t="s">
        <v>52</v>
      </c>
      <c r="Q738" s="3" t="s">
        <v>233</v>
      </c>
      <c r="R738" s="3" t="s">
        <v>1318</v>
      </c>
      <c r="S738" s="3">
        <v>19134</v>
      </c>
      <c r="T738" s="2">
        <v>42028</v>
      </c>
      <c r="U738" s="2">
        <v>42030</v>
      </c>
      <c r="V738" s="4">
        <v>460.67600000000004</v>
      </c>
      <c r="W738" s="3">
        <v>30</v>
      </c>
      <c r="X738" s="4">
        <v>6654.39</v>
      </c>
      <c r="Y738" s="3">
        <v>29319</v>
      </c>
      <c r="Z738" s="3" t="str">
        <f>IF(V738&gt;E2694, "High","Low")</f>
        <v>High</v>
      </c>
      <c r="AA738" s="3" t="str">
        <f>IF(OR(C738 &gt; 0.2, N738 &lt; 0.25), "High Risk", "Low Risk")</f>
        <v>High Risk</v>
      </c>
      <c r="AB738" s="3" t="str">
        <f>IF(NOT(C738 &gt; 0), "No Discount", "Discount Applied")</f>
        <v>Discount Applied</v>
      </c>
      <c r="AC738" s="3" t="str">
        <f>IF(AND(V738 &gt; 100, OR(H738 = "Regular Air", H738 = "Express Air"), NOT(C738 &gt; 0)), "High Profit Non-Standard Shipping", "Other")</f>
        <v>Other</v>
      </c>
      <c r="AD738">
        <f>RANK(X738,$X$2:$X$1954,0)</f>
        <v>60</v>
      </c>
    </row>
    <row r="739" spans="1:30" ht="12.75" customHeight="1" x14ac:dyDescent="0.3">
      <c r="A739" s="3">
        <v>4126</v>
      </c>
      <c r="B739" s="3" t="s">
        <v>105</v>
      </c>
      <c r="C739" s="7">
        <v>0.03</v>
      </c>
      <c r="D739" s="4">
        <v>199.99</v>
      </c>
      <c r="E739" s="4">
        <v>24.49</v>
      </c>
      <c r="F739" s="3">
        <v>1282</v>
      </c>
      <c r="G739" s="3" t="s">
        <v>1379</v>
      </c>
      <c r="H739" s="3" t="s">
        <v>26</v>
      </c>
      <c r="I739" s="3" t="s">
        <v>39</v>
      </c>
      <c r="J739" s="3" t="s">
        <v>76</v>
      </c>
      <c r="K739" s="3" t="s">
        <v>586</v>
      </c>
      <c r="L739" s="3" t="s">
        <v>235</v>
      </c>
      <c r="M739" s="3" t="s">
        <v>1378</v>
      </c>
      <c r="N739" s="3">
        <v>0.46</v>
      </c>
      <c r="O739" s="3" t="s">
        <v>32</v>
      </c>
      <c r="P739" s="3" t="s">
        <v>52</v>
      </c>
      <c r="Q739" s="3" t="s">
        <v>233</v>
      </c>
      <c r="R739" s="3" t="s">
        <v>1318</v>
      </c>
      <c r="S739" s="3">
        <v>19134</v>
      </c>
      <c r="T739" s="2">
        <v>42028</v>
      </c>
      <c r="U739" s="2">
        <v>42030</v>
      </c>
      <c r="V739" s="4">
        <v>393.41999999999996</v>
      </c>
      <c r="W739" s="3">
        <v>21</v>
      </c>
      <c r="X739" s="4">
        <v>4429.6899999999996</v>
      </c>
      <c r="Y739" s="3">
        <v>29319</v>
      </c>
      <c r="Z739" s="3" t="str">
        <f>IF(V739&gt;E2695, "High","Low")</f>
        <v>High</v>
      </c>
      <c r="AA739" s="3" t="str">
        <f>IF(OR(C739 &gt; 0.2, N739 &lt; 0.25), "High Risk", "Low Risk")</f>
        <v>Low Risk</v>
      </c>
      <c r="AB739" s="3" t="str">
        <f>IF(NOT(C739 &gt; 0), "No Discount", "Discount Applied")</f>
        <v>Discount Applied</v>
      </c>
      <c r="AC739" s="3" t="str">
        <f>IF(AND(V739 &gt; 100, OR(H739 = "Regular Air", H739 = "Express Air"), NOT(C739 &gt; 0)), "High Profit Non-Standard Shipping", "Other")</f>
        <v>Other</v>
      </c>
      <c r="AD739">
        <f>RANK(X739,$X$2:$X$1954,0)</f>
        <v>108</v>
      </c>
    </row>
    <row r="740" spans="1:30" ht="12.75" customHeight="1" x14ac:dyDescent="0.3">
      <c r="A740" s="3">
        <v>19990</v>
      </c>
      <c r="B740" s="3" t="s">
        <v>36</v>
      </c>
      <c r="C740" s="7">
        <v>0.04</v>
      </c>
      <c r="D740" s="4">
        <v>150.97999999999999</v>
      </c>
      <c r="E740" s="4">
        <v>13.99</v>
      </c>
      <c r="F740" s="3">
        <v>1298</v>
      </c>
      <c r="G740" s="3" t="s">
        <v>1380</v>
      </c>
      <c r="H740" s="3" t="s">
        <v>48</v>
      </c>
      <c r="I740" s="3" t="s">
        <v>39</v>
      </c>
      <c r="J740" s="3" t="s">
        <v>76</v>
      </c>
      <c r="K740" s="3" t="s">
        <v>84</v>
      </c>
      <c r="L740" s="3" t="s">
        <v>85</v>
      </c>
      <c r="M740" s="3" t="s">
        <v>626</v>
      </c>
      <c r="N740" s="3">
        <v>0.38</v>
      </c>
      <c r="O740" s="3" t="s">
        <v>32</v>
      </c>
      <c r="P740" s="3" t="s">
        <v>60</v>
      </c>
      <c r="Q740" s="3" t="s">
        <v>129</v>
      </c>
      <c r="R740" s="3" t="s">
        <v>1320</v>
      </c>
      <c r="S740" s="3">
        <v>75482</v>
      </c>
      <c r="T740" s="2">
        <v>42047</v>
      </c>
      <c r="U740" s="2">
        <v>42050</v>
      </c>
      <c r="V740" s="4">
        <v>606.05459999999994</v>
      </c>
      <c r="W740" s="3">
        <v>6</v>
      </c>
      <c r="X740" s="4">
        <v>878.34</v>
      </c>
      <c r="Y740" s="3">
        <v>90662</v>
      </c>
      <c r="Z740" s="3" t="str">
        <f>IF(V740&gt;E2696, "High","Low")</f>
        <v>High</v>
      </c>
      <c r="AA740" s="3" t="str">
        <f>IF(OR(C740 &gt; 0.2, N740 &lt; 0.25), "High Risk", "Low Risk")</f>
        <v>Low Risk</v>
      </c>
      <c r="AB740" s="3" t="str">
        <f>IF(NOT(C740 &gt; 0), "No Discount", "Discount Applied")</f>
        <v>Discount Applied</v>
      </c>
      <c r="AC740" s="3" t="str">
        <f>IF(AND(V740 &gt; 100, OR(H740 = "Regular Air", H740 = "Express Air"), NOT(C740 &gt; 0)), "High Profit Non-Standard Shipping", "Other")</f>
        <v>Other</v>
      </c>
      <c r="AD740">
        <f>RANK(X740,$X$2:$X$1954,0)</f>
        <v>463</v>
      </c>
    </row>
    <row r="741" spans="1:30" ht="12.75" customHeight="1" x14ac:dyDescent="0.3">
      <c r="A741" s="3">
        <v>19991</v>
      </c>
      <c r="B741" s="3" t="s">
        <v>36</v>
      </c>
      <c r="C741" s="7">
        <v>0.04</v>
      </c>
      <c r="D741" s="4">
        <v>176.19</v>
      </c>
      <c r="E741" s="4">
        <v>11.87</v>
      </c>
      <c r="F741" s="3">
        <v>1298</v>
      </c>
      <c r="G741" s="3" t="s">
        <v>1380</v>
      </c>
      <c r="H741" s="3" t="s">
        <v>48</v>
      </c>
      <c r="I741" s="3" t="s">
        <v>39</v>
      </c>
      <c r="J741" s="3" t="s">
        <v>28</v>
      </c>
      <c r="K741" s="3" t="s">
        <v>140</v>
      </c>
      <c r="L741" s="3" t="s">
        <v>58</v>
      </c>
      <c r="M741" s="3" t="s">
        <v>1381</v>
      </c>
      <c r="N741" s="3">
        <v>0.62</v>
      </c>
      <c r="O741" s="3" t="s">
        <v>32</v>
      </c>
      <c r="P741" s="3" t="s">
        <v>60</v>
      </c>
      <c r="Q741" s="3" t="s">
        <v>129</v>
      </c>
      <c r="R741" s="3" t="s">
        <v>1320</v>
      </c>
      <c r="S741" s="3">
        <v>75482</v>
      </c>
      <c r="T741" s="2">
        <v>42047</v>
      </c>
      <c r="U741" s="2">
        <v>42049</v>
      </c>
      <c r="V741" s="4">
        <v>320.10000000000002</v>
      </c>
      <c r="W741" s="3">
        <v>4</v>
      </c>
      <c r="X741" s="4">
        <v>676.57</v>
      </c>
      <c r="Y741" s="3">
        <v>90662</v>
      </c>
      <c r="Z741" s="3" t="str">
        <f>IF(V741&gt;E2697, "High","Low")</f>
        <v>High</v>
      </c>
      <c r="AA741" s="3" t="str">
        <f>IF(OR(C741 &gt; 0.2, N741 &lt; 0.25), "High Risk", "Low Risk")</f>
        <v>Low Risk</v>
      </c>
      <c r="AB741" s="3" t="str">
        <f>IF(NOT(C741 &gt; 0), "No Discount", "Discount Applied")</f>
        <v>Discount Applied</v>
      </c>
      <c r="AC741" s="3" t="str">
        <f>IF(AND(V741 &gt; 100, OR(H741 = "Regular Air", H741 = "Express Air"), NOT(C741 &gt; 0)), "High Profit Non-Standard Shipping", "Other")</f>
        <v>Other</v>
      </c>
      <c r="AD741">
        <f>RANK(X741,$X$2:$X$1954,0)</f>
        <v>538</v>
      </c>
    </row>
    <row r="742" spans="1:30" ht="12.75" customHeight="1" x14ac:dyDescent="0.3">
      <c r="A742" s="3">
        <v>23120</v>
      </c>
      <c r="B742" s="3" t="s">
        <v>24</v>
      </c>
      <c r="C742" s="7">
        <v>0.03</v>
      </c>
      <c r="D742" s="4">
        <v>39.479999999999997</v>
      </c>
      <c r="E742" s="4">
        <v>1.99</v>
      </c>
      <c r="F742" s="3">
        <v>1303</v>
      </c>
      <c r="G742" s="3" t="s">
        <v>1382</v>
      </c>
      <c r="H742" s="3" t="s">
        <v>48</v>
      </c>
      <c r="I742" s="3" t="s">
        <v>39</v>
      </c>
      <c r="J742" s="3" t="s">
        <v>76</v>
      </c>
      <c r="K742" s="3" t="s">
        <v>179</v>
      </c>
      <c r="L742" s="3" t="s">
        <v>50</v>
      </c>
      <c r="M742" s="3" t="s">
        <v>704</v>
      </c>
      <c r="N742" s="3">
        <v>0.54</v>
      </c>
      <c r="O742" s="3" t="s">
        <v>32</v>
      </c>
      <c r="P742" s="3" t="s">
        <v>33</v>
      </c>
      <c r="Q742" s="3" t="s">
        <v>211</v>
      </c>
      <c r="R742" s="3" t="s">
        <v>1383</v>
      </c>
      <c r="S742" s="3">
        <v>84074</v>
      </c>
      <c r="T742" s="2">
        <v>42054</v>
      </c>
      <c r="U742" s="2">
        <v>42056</v>
      </c>
      <c r="V742" s="4">
        <v>317.08949999999999</v>
      </c>
      <c r="W742" s="3">
        <v>12</v>
      </c>
      <c r="X742" s="4">
        <v>459.55</v>
      </c>
      <c r="Y742" s="3">
        <v>87003</v>
      </c>
      <c r="Z742" s="3" t="str">
        <f>IF(V742&gt;E2698, "High","Low")</f>
        <v>High</v>
      </c>
      <c r="AA742" s="3" t="str">
        <f>IF(OR(C742 &gt; 0.2, N742 &lt; 0.25), "High Risk", "Low Risk")</f>
        <v>Low Risk</v>
      </c>
      <c r="AB742" s="3" t="str">
        <f>IF(NOT(C742 &gt; 0), "No Discount", "Discount Applied")</f>
        <v>Discount Applied</v>
      </c>
      <c r="AC742" s="3" t="str">
        <f>IF(AND(V742 &gt; 100, OR(H742 = "Regular Air", H742 = "Express Air"), NOT(C742 &gt; 0)), "High Profit Non-Standard Shipping", "Other")</f>
        <v>Other</v>
      </c>
      <c r="AD742">
        <f>RANK(X742,$X$2:$X$1954,0)</f>
        <v>671</v>
      </c>
    </row>
    <row r="743" spans="1:30" ht="12.75" customHeight="1" x14ac:dyDescent="0.3">
      <c r="A743" s="3">
        <v>20652</v>
      </c>
      <c r="B743" s="3" t="s">
        <v>105</v>
      </c>
      <c r="C743" s="7">
        <v>0.01</v>
      </c>
      <c r="D743" s="4">
        <v>65.989999999999995</v>
      </c>
      <c r="E743" s="4">
        <v>5.31</v>
      </c>
      <c r="F743" s="3">
        <v>1303</v>
      </c>
      <c r="G743" s="3" t="s">
        <v>1382</v>
      </c>
      <c r="H743" s="3" t="s">
        <v>48</v>
      </c>
      <c r="I743" s="3" t="s">
        <v>39</v>
      </c>
      <c r="J743" s="3" t="s">
        <v>76</v>
      </c>
      <c r="K743" s="3" t="s">
        <v>77</v>
      </c>
      <c r="L743" s="3" t="s">
        <v>58</v>
      </c>
      <c r="M743" s="3" t="s">
        <v>1384</v>
      </c>
      <c r="N743" s="3">
        <v>0.56999999999999995</v>
      </c>
      <c r="O743" s="3" t="s">
        <v>32</v>
      </c>
      <c r="P743" s="3" t="s">
        <v>33</v>
      </c>
      <c r="Q743" s="3" t="s">
        <v>211</v>
      </c>
      <c r="R743" s="3" t="s">
        <v>1383</v>
      </c>
      <c r="S743" s="3">
        <v>84074</v>
      </c>
      <c r="T743" s="2">
        <v>42054</v>
      </c>
      <c r="U743" s="2">
        <v>42061</v>
      </c>
      <c r="V743" s="4">
        <v>250.36272000000002</v>
      </c>
      <c r="W743" s="3">
        <v>9</v>
      </c>
      <c r="X743" s="4">
        <v>536.9</v>
      </c>
      <c r="Y743" s="3">
        <v>87005</v>
      </c>
      <c r="Z743" s="3" t="str">
        <f>IF(V743&gt;E2699, "High","Low")</f>
        <v>High</v>
      </c>
      <c r="AA743" s="3" t="str">
        <f>IF(OR(C743 &gt; 0.2, N743 &lt; 0.25), "High Risk", "Low Risk")</f>
        <v>Low Risk</v>
      </c>
      <c r="AB743" s="3" t="str">
        <f>IF(NOT(C743 &gt; 0), "No Discount", "Discount Applied")</f>
        <v>Discount Applied</v>
      </c>
      <c r="AC743" s="3" t="str">
        <f>IF(AND(V743 &gt; 100, OR(H743 = "Regular Air", H743 = "Express Air"), NOT(C743 &gt; 0)), "High Profit Non-Standard Shipping", "Other")</f>
        <v>Other</v>
      </c>
      <c r="AD743">
        <f>RANK(X743,$X$2:$X$1954,0)</f>
        <v>622</v>
      </c>
    </row>
    <row r="744" spans="1:30" ht="12.75" customHeight="1" x14ac:dyDescent="0.3">
      <c r="A744" s="3">
        <v>25092</v>
      </c>
      <c r="B744" s="3" t="s">
        <v>55</v>
      </c>
      <c r="C744" s="7">
        <v>0.08</v>
      </c>
      <c r="D744" s="4">
        <v>2.88</v>
      </c>
      <c r="E744" s="4">
        <v>0.5</v>
      </c>
      <c r="F744" s="3">
        <v>1304</v>
      </c>
      <c r="G744" s="3" t="s">
        <v>1385</v>
      </c>
      <c r="H744" s="3" t="s">
        <v>48</v>
      </c>
      <c r="I744" s="3" t="s">
        <v>39</v>
      </c>
      <c r="J744" s="3" t="s">
        <v>28</v>
      </c>
      <c r="K744" s="3" t="s">
        <v>133</v>
      </c>
      <c r="L744" s="3" t="s">
        <v>58</v>
      </c>
      <c r="M744" s="3" t="s">
        <v>1386</v>
      </c>
      <c r="N744" s="3">
        <v>0.39</v>
      </c>
      <c r="O744" s="3" t="s">
        <v>32</v>
      </c>
      <c r="P744" s="3" t="s">
        <v>33</v>
      </c>
      <c r="Q744" s="3" t="s">
        <v>211</v>
      </c>
      <c r="R744" s="3" t="s">
        <v>1387</v>
      </c>
      <c r="S744" s="3">
        <v>84084</v>
      </c>
      <c r="T744" s="2">
        <v>42117</v>
      </c>
      <c r="U744" s="2">
        <v>42118</v>
      </c>
      <c r="V744" s="4">
        <v>6.0305999999999997</v>
      </c>
      <c r="W744" s="3">
        <v>3</v>
      </c>
      <c r="X744" s="4">
        <v>8.74</v>
      </c>
      <c r="Y744" s="3">
        <v>87004</v>
      </c>
      <c r="Z744" s="3" t="str">
        <f>IF(V744&gt;E2700, "High","Low")</f>
        <v>High</v>
      </c>
      <c r="AA744" s="3" t="str">
        <f>IF(OR(C744 &gt; 0.2, N744 &lt; 0.25), "High Risk", "Low Risk")</f>
        <v>Low Risk</v>
      </c>
      <c r="AB744" s="3" t="str">
        <f>IF(NOT(C744 &gt; 0), "No Discount", "Discount Applied")</f>
        <v>Discount Applied</v>
      </c>
      <c r="AC744" s="3" t="str">
        <f>IF(AND(V744 &gt; 100, OR(H744 = "Regular Air", H744 = "Express Air"), NOT(C744 &gt; 0)), "High Profit Non-Standard Shipping", "Other")</f>
        <v>Other</v>
      </c>
      <c r="AD744">
        <f>RANK(X744,$X$2:$X$1954,0)</f>
        <v>1913</v>
      </c>
    </row>
    <row r="745" spans="1:30" ht="12.75" customHeight="1" x14ac:dyDescent="0.3">
      <c r="A745" s="3">
        <v>26274</v>
      </c>
      <c r="B745" s="3" t="s">
        <v>24</v>
      </c>
      <c r="C745" s="7">
        <v>0.04</v>
      </c>
      <c r="D745" s="4">
        <v>62.18</v>
      </c>
      <c r="E745" s="4">
        <v>10.84</v>
      </c>
      <c r="F745" s="3">
        <v>1305</v>
      </c>
      <c r="G745" s="3" t="s">
        <v>1388</v>
      </c>
      <c r="H745" s="3" t="s">
        <v>48</v>
      </c>
      <c r="I745" s="3" t="s">
        <v>39</v>
      </c>
      <c r="J745" s="3" t="s">
        <v>40</v>
      </c>
      <c r="K745" s="3" t="s">
        <v>49</v>
      </c>
      <c r="L745" s="3" t="s">
        <v>85</v>
      </c>
      <c r="M745" s="3" t="s">
        <v>1389</v>
      </c>
      <c r="N745" s="3">
        <v>0.63</v>
      </c>
      <c r="O745" s="3" t="s">
        <v>32</v>
      </c>
      <c r="P745" s="3" t="s">
        <v>33</v>
      </c>
      <c r="Q745" s="3" t="s">
        <v>211</v>
      </c>
      <c r="R745" s="3" t="s">
        <v>1390</v>
      </c>
      <c r="S745" s="3">
        <v>84120</v>
      </c>
      <c r="T745" s="2">
        <v>42052</v>
      </c>
      <c r="U745" s="2">
        <v>42054</v>
      </c>
      <c r="V745" s="4">
        <v>125.8077</v>
      </c>
      <c r="W745" s="3">
        <v>3</v>
      </c>
      <c r="X745" s="4">
        <v>182.33</v>
      </c>
      <c r="Y745" s="3">
        <v>87002</v>
      </c>
      <c r="Z745" s="3" t="str">
        <f>IF(V745&gt;E2701, "High","Low")</f>
        <v>High</v>
      </c>
      <c r="AA745" s="3" t="str">
        <f>IF(OR(C745 &gt; 0.2, N745 &lt; 0.25), "High Risk", "Low Risk")</f>
        <v>Low Risk</v>
      </c>
      <c r="AB745" s="3" t="str">
        <f>IF(NOT(C745 &gt; 0), "No Discount", "Discount Applied")</f>
        <v>Discount Applied</v>
      </c>
      <c r="AC745" s="3" t="str">
        <f>IF(AND(V745 &gt; 100, OR(H745 = "Regular Air", H745 = "Express Air"), NOT(C745 &gt; 0)), "High Profit Non-Standard Shipping", "Other")</f>
        <v>Other</v>
      </c>
      <c r="AD745">
        <f>RANK(X745,$X$2:$X$1954,0)</f>
        <v>1021</v>
      </c>
    </row>
    <row r="746" spans="1:30" ht="12.75" customHeight="1" x14ac:dyDescent="0.3">
      <c r="A746" s="3">
        <v>22832</v>
      </c>
      <c r="B746" s="3" t="s">
        <v>105</v>
      </c>
      <c r="C746" s="7">
        <v>0.04</v>
      </c>
      <c r="D746" s="4">
        <v>8.33</v>
      </c>
      <c r="E746" s="4">
        <v>1.99</v>
      </c>
      <c r="F746" s="3">
        <v>1307</v>
      </c>
      <c r="G746" s="3" t="s">
        <v>1391</v>
      </c>
      <c r="H746" s="3" t="s">
        <v>48</v>
      </c>
      <c r="I746" s="3" t="s">
        <v>39</v>
      </c>
      <c r="J746" s="3" t="s">
        <v>76</v>
      </c>
      <c r="K746" s="3" t="s">
        <v>179</v>
      </c>
      <c r="L746" s="3" t="s">
        <v>50</v>
      </c>
      <c r="M746" s="3" t="s">
        <v>413</v>
      </c>
      <c r="N746" s="3">
        <v>0.52</v>
      </c>
      <c r="O746" s="3" t="s">
        <v>32</v>
      </c>
      <c r="P746" s="3" t="s">
        <v>33</v>
      </c>
      <c r="Q746" s="3" t="s">
        <v>101</v>
      </c>
      <c r="R746" s="3" t="s">
        <v>1392</v>
      </c>
      <c r="S746" s="3">
        <v>97420</v>
      </c>
      <c r="T746" s="2">
        <v>42185</v>
      </c>
      <c r="U746" s="2">
        <v>42192</v>
      </c>
      <c r="V746" s="4">
        <v>44.891999999999996</v>
      </c>
      <c r="W746" s="3">
        <v>16</v>
      </c>
      <c r="X746" s="4">
        <v>131.26</v>
      </c>
      <c r="Y746" s="3">
        <v>91451</v>
      </c>
      <c r="Z746" s="3" t="str">
        <f>IF(V746&gt;E2702, "High","Low")</f>
        <v>High</v>
      </c>
      <c r="AA746" s="3" t="str">
        <f>IF(OR(C746 &gt; 0.2, N746 &lt; 0.25), "High Risk", "Low Risk")</f>
        <v>Low Risk</v>
      </c>
      <c r="AB746" s="3" t="str">
        <f>IF(NOT(C746 &gt; 0), "No Discount", "Discount Applied")</f>
        <v>Discount Applied</v>
      </c>
      <c r="AC746" s="3" t="str">
        <f>IF(AND(V746 &gt; 100, OR(H746 = "Regular Air", H746 = "Express Air"), NOT(C746 &gt; 0)), "High Profit Non-Standard Shipping", "Other")</f>
        <v>Other</v>
      </c>
      <c r="AD746">
        <f>RANK(X746,$X$2:$X$1954,0)</f>
        <v>1130</v>
      </c>
    </row>
    <row r="747" spans="1:30" ht="12.75" customHeight="1" x14ac:dyDescent="0.3">
      <c r="A747" s="3">
        <v>3167</v>
      </c>
      <c r="B747" s="3" t="s">
        <v>55</v>
      </c>
      <c r="C747" s="7">
        <v>0.04</v>
      </c>
      <c r="D747" s="4">
        <v>5.34</v>
      </c>
      <c r="E747" s="4">
        <v>2.99</v>
      </c>
      <c r="F747" s="3">
        <v>1314</v>
      </c>
      <c r="G747" s="3" t="s">
        <v>1393</v>
      </c>
      <c r="H747" s="3" t="s">
        <v>48</v>
      </c>
      <c r="I747" s="3" t="s">
        <v>39</v>
      </c>
      <c r="J747" s="3" t="s">
        <v>28</v>
      </c>
      <c r="K747" s="3" t="s">
        <v>108</v>
      </c>
      <c r="L747" s="3" t="s">
        <v>58</v>
      </c>
      <c r="M747" s="3" t="s">
        <v>821</v>
      </c>
      <c r="N747" s="3">
        <v>0.38</v>
      </c>
      <c r="O747" s="3" t="s">
        <v>32</v>
      </c>
      <c r="P747" s="3" t="s">
        <v>33</v>
      </c>
      <c r="Q747" s="3" t="s">
        <v>44</v>
      </c>
      <c r="R747" s="3" t="s">
        <v>662</v>
      </c>
      <c r="S747" s="3">
        <v>90058</v>
      </c>
      <c r="T747" s="2">
        <v>42093</v>
      </c>
      <c r="U747" s="2">
        <v>42095</v>
      </c>
      <c r="V747" s="4">
        <v>3.4509999999999996</v>
      </c>
      <c r="W747" s="3">
        <v>45</v>
      </c>
      <c r="X747" s="4">
        <v>240.6</v>
      </c>
      <c r="Y747" s="3">
        <v>22755</v>
      </c>
      <c r="Z747" s="3" t="str">
        <f>IF(V747&gt;E2703, "High","Low")</f>
        <v>High</v>
      </c>
      <c r="AA747" s="3" t="str">
        <f>IF(OR(C747 &gt; 0.2, N747 &lt; 0.25), "High Risk", "Low Risk")</f>
        <v>Low Risk</v>
      </c>
      <c r="AB747" s="3" t="str">
        <f>IF(NOT(C747 &gt; 0), "No Discount", "Discount Applied")</f>
        <v>Discount Applied</v>
      </c>
      <c r="AC747" s="3" t="str">
        <f>IF(AND(V747 &gt; 100, OR(H747 = "Regular Air", H747 = "Express Air"), NOT(C747 &gt; 0)), "High Profit Non-Standard Shipping", "Other")</f>
        <v>Other</v>
      </c>
      <c r="AD747">
        <f>RANK(X747,$X$2:$X$1954,0)</f>
        <v>912</v>
      </c>
    </row>
    <row r="748" spans="1:30" ht="12.75" customHeight="1" x14ac:dyDescent="0.3">
      <c r="A748" s="3">
        <v>3168</v>
      </c>
      <c r="B748" s="3" t="s">
        <v>55</v>
      </c>
      <c r="C748" s="7">
        <v>0.06</v>
      </c>
      <c r="D748" s="4">
        <v>55.99</v>
      </c>
      <c r="E748" s="4">
        <v>5</v>
      </c>
      <c r="F748" s="3">
        <v>1314</v>
      </c>
      <c r="G748" s="3" t="s">
        <v>1393</v>
      </c>
      <c r="H748" s="3" t="s">
        <v>48</v>
      </c>
      <c r="I748" s="3" t="s">
        <v>39</v>
      </c>
      <c r="J748" s="3" t="s">
        <v>76</v>
      </c>
      <c r="K748" s="3" t="s">
        <v>77</v>
      </c>
      <c r="L748" s="3" t="s">
        <v>50</v>
      </c>
      <c r="M748" s="3" t="s">
        <v>688</v>
      </c>
      <c r="N748" s="3">
        <v>0.8</v>
      </c>
      <c r="O748" s="3" t="s">
        <v>32</v>
      </c>
      <c r="P748" s="3" t="s">
        <v>33</v>
      </c>
      <c r="Q748" s="3" t="s">
        <v>44</v>
      </c>
      <c r="R748" s="3" t="s">
        <v>662</v>
      </c>
      <c r="S748" s="3">
        <v>90058</v>
      </c>
      <c r="T748" s="2">
        <v>42093</v>
      </c>
      <c r="U748" s="2">
        <v>42095</v>
      </c>
      <c r="V748" s="4">
        <v>-275.25299999999999</v>
      </c>
      <c r="W748" s="3">
        <v>5</v>
      </c>
      <c r="X748" s="4">
        <v>236.88</v>
      </c>
      <c r="Y748" s="3">
        <v>22755</v>
      </c>
      <c r="Z748" s="3" t="str">
        <f>IF(V748&gt;E2704, "High","Low")</f>
        <v>Low</v>
      </c>
      <c r="AA748" s="3" t="str">
        <f>IF(OR(C748 &gt; 0.2, N748 &lt; 0.25), "High Risk", "Low Risk")</f>
        <v>Low Risk</v>
      </c>
      <c r="AB748" s="3" t="str">
        <f>IF(NOT(C748 &gt; 0), "No Discount", "Discount Applied")</f>
        <v>Discount Applied</v>
      </c>
      <c r="AC748" s="3" t="str">
        <f>IF(AND(V748 &gt; 100, OR(H748 = "Regular Air", H748 = "Express Air"), NOT(C748 &gt; 0)), "High Profit Non-Standard Shipping", "Other")</f>
        <v>Other</v>
      </c>
      <c r="AD748">
        <f>RANK(X748,$X$2:$X$1954,0)</f>
        <v>922</v>
      </c>
    </row>
    <row r="749" spans="1:30" ht="12.75" customHeight="1" x14ac:dyDescent="0.3">
      <c r="A749" s="3">
        <v>3791</v>
      </c>
      <c r="B749" s="3" t="s">
        <v>105</v>
      </c>
      <c r="C749" s="7">
        <v>0.05</v>
      </c>
      <c r="D749" s="4">
        <v>80.98</v>
      </c>
      <c r="E749" s="4">
        <v>35</v>
      </c>
      <c r="F749" s="3">
        <v>1314</v>
      </c>
      <c r="G749" s="3" t="s">
        <v>1393</v>
      </c>
      <c r="H749" s="3" t="s">
        <v>48</v>
      </c>
      <c r="I749" s="3" t="s">
        <v>39</v>
      </c>
      <c r="J749" s="3" t="s">
        <v>28</v>
      </c>
      <c r="K749" s="3" t="s">
        <v>140</v>
      </c>
      <c r="L749" s="3" t="s">
        <v>235</v>
      </c>
      <c r="M749" s="3" t="s">
        <v>1351</v>
      </c>
      <c r="N749" s="3">
        <v>0.81</v>
      </c>
      <c r="O749" s="3" t="s">
        <v>32</v>
      </c>
      <c r="P749" s="3" t="s">
        <v>33</v>
      </c>
      <c r="Q749" s="3" t="s">
        <v>44</v>
      </c>
      <c r="R749" s="3" t="s">
        <v>662</v>
      </c>
      <c r="S749" s="3">
        <v>90058</v>
      </c>
      <c r="T749" s="2">
        <v>42009</v>
      </c>
      <c r="U749" s="2">
        <v>42013</v>
      </c>
      <c r="V749" s="4">
        <v>-746.44</v>
      </c>
      <c r="W749" s="3">
        <v>34</v>
      </c>
      <c r="X749" s="4">
        <v>2710.47</v>
      </c>
      <c r="Y749" s="3">
        <v>27013</v>
      </c>
      <c r="Z749" s="3" t="str">
        <f>IF(V749&gt;E2705, "High","Low")</f>
        <v>Low</v>
      </c>
      <c r="AA749" s="3" t="str">
        <f>IF(OR(C749 &gt; 0.2, N749 &lt; 0.25), "High Risk", "Low Risk")</f>
        <v>Low Risk</v>
      </c>
      <c r="AB749" s="3" t="str">
        <f>IF(NOT(C749 &gt; 0), "No Discount", "Discount Applied")</f>
        <v>Discount Applied</v>
      </c>
      <c r="AC749" s="3" t="str">
        <f>IF(AND(V749 &gt; 100, OR(H749 = "Regular Air", H749 = "Express Air"), NOT(C749 &gt; 0)), "High Profit Non-Standard Shipping", "Other")</f>
        <v>Other</v>
      </c>
      <c r="AD749">
        <f>RANK(X749,$X$2:$X$1954,0)</f>
        <v>174</v>
      </c>
    </row>
    <row r="750" spans="1:30" ht="12.75" customHeight="1" x14ac:dyDescent="0.3">
      <c r="A750" s="3">
        <v>3792</v>
      </c>
      <c r="B750" s="3" t="s">
        <v>105</v>
      </c>
      <c r="C750" s="7">
        <v>0.05</v>
      </c>
      <c r="D750" s="4">
        <v>279.48</v>
      </c>
      <c r="E750" s="4">
        <v>35</v>
      </c>
      <c r="F750" s="3">
        <v>1314</v>
      </c>
      <c r="G750" s="3" t="s">
        <v>1393</v>
      </c>
      <c r="H750" s="3" t="s">
        <v>48</v>
      </c>
      <c r="I750" s="3" t="s">
        <v>39</v>
      </c>
      <c r="J750" s="3" t="s">
        <v>28</v>
      </c>
      <c r="K750" s="3" t="s">
        <v>140</v>
      </c>
      <c r="L750" s="3" t="s">
        <v>235</v>
      </c>
      <c r="M750" s="3" t="s">
        <v>809</v>
      </c>
      <c r="N750" s="3">
        <v>0.8</v>
      </c>
      <c r="O750" s="3" t="s">
        <v>32</v>
      </c>
      <c r="P750" s="3" t="s">
        <v>33</v>
      </c>
      <c r="Q750" s="3" t="s">
        <v>44</v>
      </c>
      <c r="R750" s="3" t="s">
        <v>662</v>
      </c>
      <c r="S750" s="3">
        <v>90058</v>
      </c>
      <c r="T750" s="2">
        <v>42009</v>
      </c>
      <c r="U750" s="2">
        <v>42009</v>
      </c>
      <c r="V750" s="4">
        <v>-274.95</v>
      </c>
      <c r="W750" s="3">
        <v>31</v>
      </c>
      <c r="X750" s="4">
        <v>8354.73</v>
      </c>
      <c r="Y750" s="3">
        <v>27013</v>
      </c>
      <c r="Z750" s="3" t="str">
        <f>IF(V750&gt;E2706, "High","Low")</f>
        <v>Low</v>
      </c>
      <c r="AA750" s="3" t="str">
        <f>IF(OR(C750 &gt; 0.2, N750 &lt; 0.25), "High Risk", "Low Risk")</f>
        <v>Low Risk</v>
      </c>
      <c r="AB750" s="3" t="str">
        <f>IF(NOT(C750 &gt; 0), "No Discount", "Discount Applied")</f>
        <v>Discount Applied</v>
      </c>
      <c r="AC750" s="3" t="str">
        <f>IF(AND(V750 &gt; 100, OR(H750 = "Regular Air", H750 = "Express Air"), NOT(C750 &gt; 0)), "High Profit Non-Standard Shipping", "Other")</f>
        <v>Other</v>
      </c>
      <c r="AD750">
        <f>RANK(X750,$X$2:$X$1954,0)</f>
        <v>36</v>
      </c>
    </row>
    <row r="751" spans="1:30" ht="12.75" customHeight="1" x14ac:dyDescent="0.3">
      <c r="A751" s="3">
        <v>21166</v>
      </c>
      <c r="B751" s="3" t="s">
        <v>55</v>
      </c>
      <c r="C751" s="7">
        <v>0</v>
      </c>
      <c r="D751" s="4">
        <v>4.91</v>
      </c>
      <c r="E751" s="4">
        <v>5.68</v>
      </c>
      <c r="F751" s="3">
        <v>1315</v>
      </c>
      <c r="G751" s="3" t="s">
        <v>1394</v>
      </c>
      <c r="H751" s="3" t="s">
        <v>48</v>
      </c>
      <c r="I751" s="3" t="s">
        <v>39</v>
      </c>
      <c r="J751" s="3" t="s">
        <v>28</v>
      </c>
      <c r="K751" s="3" t="s">
        <v>108</v>
      </c>
      <c r="L751" s="3" t="s">
        <v>58</v>
      </c>
      <c r="M751" s="3" t="s">
        <v>1395</v>
      </c>
      <c r="N751" s="3">
        <v>0.36</v>
      </c>
      <c r="O751" s="3" t="s">
        <v>32</v>
      </c>
      <c r="P751" s="3" t="s">
        <v>33</v>
      </c>
      <c r="Q751" s="3" t="s">
        <v>254</v>
      </c>
      <c r="R751" s="3" t="s">
        <v>1396</v>
      </c>
      <c r="S751" s="3">
        <v>80906</v>
      </c>
      <c r="T751" s="2">
        <v>42093</v>
      </c>
      <c r="U751" s="2">
        <v>42094</v>
      </c>
      <c r="V751" s="4">
        <v>-95.047499999999999</v>
      </c>
      <c r="W751" s="3">
        <v>9</v>
      </c>
      <c r="X751" s="4">
        <v>48.3</v>
      </c>
      <c r="Y751" s="3">
        <v>87602</v>
      </c>
      <c r="Z751" s="3" t="str">
        <f>IF(V751&gt;E2707, "High","Low")</f>
        <v>Low</v>
      </c>
      <c r="AA751" s="3" t="str">
        <f>IF(OR(C751 &gt; 0.2, N751 &lt; 0.25), "High Risk", "Low Risk")</f>
        <v>Low Risk</v>
      </c>
      <c r="AB751" s="3" t="str">
        <f>IF(NOT(C751 &gt; 0), "No Discount", "Discount Applied")</f>
        <v>No Discount</v>
      </c>
      <c r="AC751" s="3" t="str">
        <f>IF(AND(V751 &gt; 100, OR(H751 = "Regular Air", H751 = "Express Air"), NOT(C751 &gt; 0)), "High Profit Non-Standard Shipping", "Other")</f>
        <v>Other</v>
      </c>
      <c r="AD751">
        <f>RANK(X751,$X$2:$X$1954,0)</f>
        <v>1546</v>
      </c>
    </row>
    <row r="752" spans="1:30" ht="12.75" customHeight="1" x14ac:dyDescent="0.3">
      <c r="A752" s="3">
        <v>21167</v>
      </c>
      <c r="B752" s="3" t="s">
        <v>55</v>
      </c>
      <c r="C752" s="7">
        <v>0.04</v>
      </c>
      <c r="D752" s="4">
        <v>5.34</v>
      </c>
      <c r="E752" s="4">
        <v>2.99</v>
      </c>
      <c r="F752" s="3">
        <v>1316</v>
      </c>
      <c r="G752" s="3" t="s">
        <v>1397</v>
      </c>
      <c r="H752" s="3" t="s">
        <v>48</v>
      </c>
      <c r="I752" s="3" t="s">
        <v>39</v>
      </c>
      <c r="J752" s="3" t="s">
        <v>28</v>
      </c>
      <c r="K752" s="3" t="s">
        <v>108</v>
      </c>
      <c r="L752" s="3" t="s">
        <v>58</v>
      </c>
      <c r="M752" s="3" t="s">
        <v>821</v>
      </c>
      <c r="N752" s="3">
        <v>0.38</v>
      </c>
      <c r="O752" s="3" t="s">
        <v>32</v>
      </c>
      <c r="P752" s="3" t="s">
        <v>33</v>
      </c>
      <c r="Q752" s="3" t="s">
        <v>254</v>
      </c>
      <c r="R752" s="3" t="s">
        <v>1398</v>
      </c>
      <c r="S752" s="3">
        <v>80022</v>
      </c>
      <c r="T752" s="2">
        <v>42093</v>
      </c>
      <c r="U752" s="2">
        <v>42095</v>
      </c>
      <c r="V752" s="4">
        <v>3.4509999999999996</v>
      </c>
      <c r="W752" s="3">
        <v>11</v>
      </c>
      <c r="X752" s="4">
        <v>58.81</v>
      </c>
      <c r="Y752" s="3">
        <v>87602</v>
      </c>
      <c r="Z752" s="3" t="str">
        <f>IF(V752&gt;E2708, "High","Low")</f>
        <v>High</v>
      </c>
      <c r="AA752" s="3" t="str">
        <f>IF(OR(C752 &gt; 0.2, N752 &lt; 0.25), "High Risk", "Low Risk")</f>
        <v>Low Risk</v>
      </c>
      <c r="AB752" s="3" t="str">
        <f>IF(NOT(C752 &gt; 0), "No Discount", "Discount Applied")</f>
        <v>Discount Applied</v>
      </c>
      <c r="AC752" s="3" t="str">
        <f>IF(AND(V752 &gt; 100, OR(H752 = "Regular Air", H752 = "Express Air"), NOT(C752 &gt; 0)), "High Profit Non-Standard Shipping", "Other")</f>
        <v>Other</v>
      </c>
      <c r="AD752">
        <f>RANK(X752,$X$2:$X$1954,0)</f>
        <v>1464</v>
      </c>
    </row>
    <row r="753" spans="1:30" ht="12.75" customHeight="1" x14ac:dyDescent="0.3">
      <c r="A753" s="3">
        <v>21168</v>
      </c>
      <c r="B753" s="3" t="s">
        <v>55</v>
      </c>
      <c r="C753" s="7">
        <v>0.06</v>
      </c>
      <c r="D753" s="4">
        <v>55.99</v>
      </c>
      <c r="E753" s="4">
        <v>5</v>
      </c>
      <c r="F753" s="3">
        <v>1316</v>
      </c>
      <c r="G753" s="3" t="s">
        <v>1397</v>
      </c>
      <c r="H753" s="3" t="s">
        <v>48</v>
      </c>
      <c r="I753" s="3" t="s">
        <v>39</v>
      </c>
      <c r="J753" s="3" t="s">
        <v>76</v>
      </c>
      <c r="K753" s="3" t="s">
        <v>77</v>
      </c>
      <c r="L753" s="3" t="s">
        <v>50</v>
      </c>
      <c r="M753" s="3" t="s">
        <v>688</v>
      </c>
      <c r="N753" s="3">
        <v>0.8</v>
      </c>
      <c r="O753" s="3" t="s">
        <v>32</v>
      </c>
      <c r="P753" s="3" t="s">
        <v>33</v>
      </c>
      <c r="Q753" s="3" t="s">
        <v>254</v>
      </c>
      <c r="R753" s="3" t="s">
        <v>1398</v>
      </c>
      <c r="S753" s="3">
        <v>80022</v>
      </c>
      <c r="T753" s="2">
        <v>42093</v>
      </c>
      <c r="U753" s="2">
        <v>42095</v>
      </c>
      <c r="V753" s="4">
        <v>-275.25299999999999</v>
      </c>
      <c r="W753" s="3">
        <v>1</v>
      </c>
      <c r="X753" s="4">
        <v>47.38</v>
      </c>
      <c r="Y753" s="3">
        <v>87602</v>
      </c>
      <c r="Z753" s="3" t="str">
        <f>IF(V753&gt;E2709, "High","Low")</f>
        <v>Low</v>
      </c>
      <c r="AA753" s="3" t="str">
        <f>IF(OR(C753 &gt; 0.2, N753 &lt; 0.25), "High Risk", "Low Risk")</f>
        <v>Low Risk</v>
      </c>
      <c r="AB753" s="3" t="str">
        <f>IF(NOT(C753 &gt; 0), "No Discount", "Discount Applied")</f>
        <v>Discount Applied</v>
      </c>
      <c r="AC753" s="3" t="str">
        <f>IF(AND(V753 &gt; 100, OR(H753 = "Regular Air", H753 = "Express Air"), NOT(C753 &gt; 0)), "High Profit Non-Standard Shipping", "Other")</f>
        <v>Other</v>
      </c>
      <c r="AD753">
        <f>RANK(X753,$X$2:$X$1954,0)</f>
        <v>1552</v>
      </c>
    </row>
    <row r="754" spans="1:30" ht="12.75" customHeight="1" x14ac:dyDescent="0.3">
      <c r="A754" s="3">
        <v>21791</v>
      </c>
      <c r="B754" s="3" t="s">
        <v>105</v>
      </c>
      <c r="C754" s="7">
        <v>0.05</v>
      </c>
      <c r="D754" s="4">
        <v>80.98</v>
      </c>
      <c r="E754" s="4">
        <v>35</v>
      </c>
      <c r="F754" s="3">
        <v>1316</v>
      </c>
      <c r="G754" s="3" t="s">
        <v>1397</v>
      </c>
      <c r="H754" s="3" t="s">
        <v>48</v>
      </c>
      <c r="I754" s="3" t="s">
        <v>39</v>
      </c>
      <c r="J754" s="3" t="s">
        <v>28</v>
      </c>
      <c r="K754" s="3" t="s">
        <v>140</v>
      </c>
      <c r="L754" s="3" t="s">
        <v>235</v>
      </c>
      <c r="M754" s="3" t="s">
        <v>1351</v>
      </c>
      <c r="N754" s="3">
        <v>0.81</v>
      </c>
      <c r="O754" s="3" t="s">
        <v>32</v>
      </c>
      <c r="P754" s="3" t="s">
        <v>33</v>
      </c>
      <c r="Q754" s="3" t="s">
        <v>254</v>
      </c>
      <c r="R754" s="3" t="s">
        <v>1398</v>
      </c>
      <c r="S754" s="3">
        <v>80022</v>
      </c>
      <c r="T754" s="2">
        <v>42009</v>
      </c>
      <c r="U754" s="2">
        <v>42013</v>
      </c>
      <c r="V754" s="4">
        <v>-746.44</v>
      </c>
      <c r="W754" s="3">
        <v>8</v>
      </c>
      <c r="X754" s="4">
        <v>637.76</v>
      </c>
      <c r="Y754" s="3">
        <v>87603</v>
      </c>
      <c r="Z754" s="3" t="str">
        <f>IF(V754&gt;E2710, "High","Low")</f>
        <v>Low</v>
      </c>
      <c r="AA754" s="3" t="str">
        <f>IF(OR(C754 &gt; 0.2, N754 &lt; 0.25), "High Risk", "Low Risk")</f>
        <v>Low Risk</v>
      </c>
      <c r="AB754" s="3" t="str">
        <f>IF(NOT(C754 &gt; 0), "No Discount", "Discount Applied")</f>
        <v>Discount Applied</v>
      </c>
      <c r="AC754" s="3" t="str">
        <f>IF(AND(V754 &gt; 100, OR(H754 = "Regular Air", H754 = "Express Air"), NOT(C754 &gt; 0)), "High Profit Non-Standard Shipping", "Other")</f>
        <v>Other</v>
      </c>
      <c r="AD754">
        <f>RANK(X754,$X$2:$X$1954,0)</f>
        <v>561</v>
      </c>
    </row>
    <row r="755" spans="1:30" ht="12.75" customHeight="1" x14ac:dyDescent="0.3">
      <c r="A755" s="3">
        <v>21792</v>
      </c>
      <c r="B755" s="3" t="s">
        <v>105</v>
      </c>
      <c r="C755" s="7">
        <v>0.05</v>
      </c>
      <c r="D755" s="4">
        <v>279.48</v>
      </c>
      <c r="E755" s="4">
        <v>35</v>
      </c>
      <c r="F755" s="3">
        <v>1316</v>
      </c>
      <c r="G755" s="3" t="s">
        <v>1397</v>
      </c>
      <c r="H755" s="3" t="s">
        <v>48</v>
      </c>
      <c r="I755" s="3" t="s">
        <v>39</v>
      </c>
      <c r="J755" s="3" t="s">
        <v>28</v>
      </c>
      <c r="K755" s="3" t="s">
        <v>140</v>
      </c>
      <c r="L755" s="3" t="s">
        <v>235</v>
      </c>
      <c r="M755" s="3" t="s">
        <v>809</v>
      </c>
      <c r="N755" s="3">
        <v>0.8</v>
      </c>
      <c r="O755" s="3" t="s">
        <v>32</v>
      </c>
      <c r="P755" s="3" t="s">
        <v>33</v>
      </c>
      <c r="Q755" s="3" t="s">
        <v>254</v>
      </c>
      <c r="R755" s="3" t="s">
        <v>1398</v>
      </c>
      <c r="S755" s="3">
        <v>80022</v>
      </c>
      <c r="T755" s="2">
        <v>42009</v>
      </c>
      <c r="U755" s="2">
        <v>42009</v>
      </c>
      <c r="V755" s="4">
        <v>-274.95</v>
      </c>
      <c r="W755" s="3">
        <v>8</v>
      </c>
      <c r="X755" s="4">
        <v>2156.06</v>
      </c>
      <c r="Y755" s="3">
        <v>87603</v>
      </c>
      <c r="Z755" s="3" t="str">
        <f>IF(V755&gt;E2711, "High","Low")</f>
        <v>Low</v>
      </c>
      <c r="AA755" s="3" t="str">
        <f>IF(OR(C755 &gt; 0.2, N755 &lt; 0.25), "High Risk", "Low Risk")</f>
        <v>Low Risk</v>
      </c>
      <c r="AB755" s="3" t="str">
        <f>IF(NOT(C755 &gt; 0), "No Discount", "Discount Applied")</f>
        <v>Discount Applied</v>
      </c>
      <c r="AC755" s="3" t="str">
        <f>IF(AND(V755 &gt; 100, OR(H755 = "Regular Air", H755 = "Express Air"), NOT(C755 &gt; 0)), "High Profit Non-Standard Shipping", "Other")</f>
        <v>Other</v>
      </c>
      <c r="AD755">
        <f>RANK(X755,$X$2:$X$1954,0)</f>
        <v>225</v>
      </c>
    </row>
    <row r="756" spans="1:30" ht="12.75" customHeight="1" x14ac:dyDescent="0.3">
      <c r="A756" s="3">
        <v>21006</v>
      </c>
      <c r="B756" s="3" t="s">
        <v>105</v>
      </c>
      <c r="C756" s="7">
        <v>0.02</v>
      </c>
      <c r="D756" s="4">
        <v>55.99</v>
      </c>
      <c r="E756" s="4">
        <v>3.3</v>
      </c>
      <c r="F756" s="3">
        <v>1338</v>
      </c>
      <c r="G756" s="3" t="s">
        <v>1399</v>
      </c>
      <c r="H756" s="3" t="s">
        <v>48</v>
      </c>
      <c r="I756" s="3" t="s">
        <v>39</v>
      </c>
      <c r="J756" s="3" t="s">
        <v>76</v>
      </c>
      <c r="K756" s="3" t="s">
        <v>77</v>
      </c>
      <c r="L756" s="3" t="s">
        <v>50</v>
      </c>
      <c r="M756" s="3" t="s">
        <v>1400</v>
      </c>
      <c r="N756" s="3">
        <v>0.59</v>
      </c>
      <c r="O756" s="3" t="s">
        <v>32</v>
      </c>
      <c r="P756" s="3" t="s">
        <v>60</v>
      </c>
      <c r="Q756" s="3" t="s">
        <v>177</v>
      </c>
      <c r="R756" s="3" t="s">
        <v>178</v>
      </c>
      <c r="S756" s="3">
        <v>60623</v>
      </c>
      <c r="T756" s="2">
        <v>42045</v>
      </c>
      <c r="U756" s="2">
        <v>42045</v>
      </c>
      <c r="V756" s="4">
        <v>525.20039999999995</v>
      </c>
      <c r="W756" s="3">
        <v>16</v>
      </c>
      <c r="X756" s="4">
        <v>761.16</v>
      </c>
      <c r="Y756" s="3">
        <v>91244</v>
      </c>
      <c r="Z756" s="3" t="str">
        <f>IF(V756&gt;E2712, "High","Low")</f>
        <v>High</v>
      </c>
      <c r="AA756" s="3" t="str">
        <f>IF(OR(C756 &gt; 0.2, N756 &lt; 0.25), "High Risk", "Low Risk")</f>
        <v>Low Risk</v>
      </c>
      <c r="AB756" s="3" t="str">
        <f>IF(NOT(C756 &gt; 0), "No Discount", "Discount Applied")</f>
        <v>Discount Applied</v>
      </c>
      <c r="AC756" s="3" t="str">
        <f>IF(AND(V756 &gt; 100, OR(H756 = "Regular Air", H756 = "Express Air"), NOT(C756 &gt; 0)), "High Profit Non-Standard Shipping", "Other")</f>
        <v>Other</v>
      </c>
      <c r="AD756">
        <f>RANK(X756,$X$2:$X$1954,0)</f>
        <v>503</v>
      </c>
    </row>
    <row r="757" spans="1:30" ht="12.75" customHeight="1" x14ac:dyDescent="0.3">
      <c r="A757" s="3">
        <v>3004</v>
      </c>
      <c r="B757" s="3" t="s">
        <v>105</v>
      </c>
      <c r="C757" s="7">
        <v>0</v>
      </c>
      <c r="D757" s="4">
        <v>22.38</v>
      </c>
      <c r="E757" s="4">
        <v>15.1</v>
      </c>
      <c r="F757" s="3">
        <v>1340</v>
      </c>
      <c r="G757" s="3" t="s">
        <v>1401</v>
      </c>
      <c r="H757" s="3" t="s">
        <v>26</v>
      </c>
      <c r="I757" s="3" t="s">
        <v>39</v>
      </c>
      <c r="J757" s="3" t="s">
        <v>28</v>
      </c>
      <c r="K757" s="3" t="s">
        <v>108</v>
      </c>
      <c r="L757" s="3" t="s">
        <v>58</v>
      </c>
      <c r="M757" s="3" t="s">
        <v>1174</v>
      </c>
      <c r="N757" s="3">
        <v>0.38</v>
      </c>
      <c r="O757" s="3" t="s">
        <v>32</v>
      </c>
      <c r="P757" s="3" t="s">
        <v>52</v>
      </c>
      <c r="Q757" s="3" t="s">
        <v>70</v>
      </c>
      <c r="R757" s="3" t="s">
        <v>89</v>
      </c>
      <c r="S757" s="3">
        <v>10170</v>
      </c>
      <c r="T757" s="2">
        <v>42045</v>
      </c>
      <c r="U757" s="2">
        <v>42052</v>
      </c>
      <c r="V757" s="4">
        <v>-52.646999999999998</v>
      </c>
      <c r="W757" s="3">
        <v>29</v>
      </c>
      <c r="X757" s="4">
        <v>682.68</v>
      </c>
      <c r="Y757" s="3">
        <v>21636</v>
      </c>
      <c r="Z757" s="3" t="str">
        <f>IF(V757&gt;E2713, "High","Low")</f>
        <v>Low</v>
      </c>
      <c r="AA757" s="3" t="str">
        <f>IF(OR(C757 &gt; 0.2, N757 &lt; 0.25), "High Risk", "Low Risk")</f>
        <v>Low Risk</v>
      </c>
      <c r="AB757" s="3" t="str">
        <f>IF(NOT(C757 &gt; 0), "No Discount", "Discount Applied")</f>
        <v>No Discount</v>
      </c>
      <c r="AC757" s="3" t="str">
        <f>IF(AND(V757 &gt; 100, OR(H757 = "Regular Air", H757 = "Express Air"), NOT(C757 &gt; 0)), "High Profit Non-Standard Shipping", "Other")</f>
        <v>Other</v>
      </c>
      <c r="AD757">
        <f>RANK(X757,$X$2:$X$1954,0)</f>
        <v>534</v>
      </c>
    </row>
    <row r="758" spans="1:30" ht="12.75" customHeight="1" x14ac:dyDescent="0.3">
      <c r="A758" s="3">
        <v>3005</v>
      </c>
      <c r="B758" s="3" t="s">
        <v>105</v>
      </c>
      <c r="C758" s="7">
        <v>7.0000000000000007E-2</v>
      </c>
      <c r="D758" s="4">
        <v>5.98</v>
      </c>
      <c r="E758" s="4">
        <v>4.6900000000000004</v>
      </c>
      <c r="F758" s="3">
        <v>1340</v>
      </c>
      <c r="G758" s="3" t="s">
        <v>1401</v>
      </c>
      <c r="H758" s="3" t="s">
        <v>48</v>
      </c>
      <c r="I758" s="3" t="s">
        <v>39</v>
      </c>
      <c r="J758" s="3" t="s">
        <v>28</v>
      </c>
      <c r="K758" s="3" t="s">
        <v>140</v>
      </c>
      <c r="L758" s="3" t="s">
        <v>58</v>
      </c>
      <c r="M758" s="3" t="s">
        <v>1402</v>
      </c>
      <c r="N758" s="3">
        <v>0.68</v>
      </c>
      <c r="O758" s="3" t="s">
        <v>32</v>
      </c>
      <c r="P758" s="3" t="s">
        <v>52</v>
      </c>
      <c r="Q758" s="3" t="s">
        <v>70</v>
      </c>
      <c r="R758" s="3" t="s">
        <v>89</v>
      </c>
      <c r="S758" s="3">
        <v>10170</v>
      </c>
      <c r="T758" s="2">
        <v>42045</v>
      </c>
      <c r="U758" s="2">
        <v>42050</v>
      </c>
      <c r="V758" s="4">
        <v>-24.44</v>
      </c>
      <c r="W758" s="3">
        <v>11</v>
      </c>
      <c r="X758" s="4">
        <v>73.44</v>
      </c>
      <c r="Y758" s="3">
        <v>21636</v>
      </c>
      <c r="Z758" s="3" t="str">
        <f>IF(V758&gt;E2714, "High","Low")</f>
        <v>Low</v>
      </c>
      <c r="AA758" s="3" t="str">
        <f>IF(OR(C758 &gt; 0.2, N758 &lt; 0.25), "High Risk", "Low Risk")</f>
        <v>Low Risk</v>
      </c>
      <c r="AB758" s="3" t="str">
        <f>IF(NOT(C758 &gt; 0), "No Discount", "Discount Applied")</f>
        <v>Discount Applied</v>
      </c>
      <c r="AC758" s="3" t="str">
        <f>IF(AND(V758 &gt; 100, OR(H758 = "Regular Air", H758 = "Express Air"), NOT(C758 &gt; 0)), "High Profit Non-Standard Shipping", "Other")</f>
        <v>Other</v>
      </c>
      <c r="AD758">
        <f>RANK(X758,$X$2:$X$1954,0)</f>
        <v>1374</v>
      </c>
    </row>
    <row r="759" spans="1:30" ht="12.75" customHeight="1" x14ac:dyDescent="0.3">
      <c r="A759" s="3">
        <v>3006</v>
      </c>
      <c r="B759" s="3" t="s">
        <v>105</v>
      </c>
      <c r="C759" s="7">
        <v>0.02</v>
      </c>
      <c r="D759" s="4">
        <v>55.99</v>
      </c>
      <c r="E759" s="4">
        <v>3.3</v>
      </c>
      <c r="F759" s="3">
        <v>1340</v>
      </c>
      <c r="G759" s="3" t="s">
        <v>1401</v>
      </c>
      <c r="H759" s="3" t="s">
        <v>48</v>
      </c>
      <c r="I759" s="3" t="s">
        <v>39</v>
      </c>
      <c r="J759" s="3" t="s">
        <v>76</v>
      </c>
      <c r="K759" s="3" t="s">
        <v>77</v>
      </c>
      <c r="L759" s="3" t="s">
        <v>50</v>
      </c>
      <c r="M759" s="3" t="s">
        <v>1400</v>
      </c>
      <c r="N759" s="3">
        <v>0.59</v>
      </c>
      <c r="O759" s="3" t="s">
        <v>32</v>
      </c>
      <c r="P759" s="3" t="s">
        <v>52</v>
      </c>
      <c r="Q759" s="3" t="s">
        <v>70</v>
      </c>
      <c r="R759" s="3" t="s">
        <v>89</v>
      </c>
      <c r="S759" s="3">
        <v>10170</v>
      </c>
      <c r="T759" s="2">
        <v>42045</v>
      </c>
      <c r="U759" s="2">
        <v>42045</v>
      </c>
      <c r="V759" s="4">
        <v>366.50700000000001</v>
      </c>
      <c r="W759" s="3">
        <v>63</v>
      </c>
      <c r="X759" s="4">
        <v>2997.07</v>
      </c>
      <c r="Y759" s="3">
        <v>21636</v>
      </c>
      <c r="Z759" s="3" t="str">
        <f>IF(V759&gt;E2715, "High","Low")</f>
        <v>High</v>
      </c>
      <c r="AA759" s="3" t="str">
        <f>IF(OR(C759 &gt; 0.2, N759 &lt; 0.25), "High Risk", "Low Risk")</f>
        <v>Low Risk</v>
      </c>
      <c r="AB759" s="3" t="str">
        <f>IF(NOT(C759 &gt; 0), "No Discount", "Discount Applied")</f>
        <v>Discount Applied</v>
      </c>
      <c r="AC759" s="3" t="str">
        <f>IF(AND(V759 &gt; 100, OR(H759 = "Regular Air", H759 = "Express Air"), NOT(C759 &gt; 0)), "High Profit Non-Standard Shipping", "Other")</f>
        <v>Other</v>
      </c>
      <c r="AD759">
        <f>RANK(X759,$X$2:$X$1954,0)</f>
        <v>157</v>
      </c>
    </row>
    <row r="760" spans="1:30" ht="12.75" customHeight="1" x14ac:dyDescent="0.3">
      <c r="A760" s="3">
        <v>3431</v>
      </c>
      <c r="B760" s="3" t="s">
        <v>36</v>
      </c>
      <c r="C760" s="7">
        <v>7.0000000000000007E-2</v>
      </c>
      <c r="D760" s="4">
        <v>3.98</v>
      </c>
      <c r="E760" s="4">
        <v>0.83</v>
      </c>
      <c r="F760" s="3">
        <v>1340</v>
      </c>
      <c r="G760" s="3" t="s">
        <v>1401</v>
      </c>
      <c r="H760" s="3" t="s">
        <v>48</v>
      </c>
      <c r="I760" s="3" t="s">
        <v>39</v>
      </c>
      <c r="J760" s="3" t="s">
        <v>28</v>
      </c>
      <c r="K760" s="3" t="s">
        <v>29</v>
      </c>
      <c r="L760" s="3" t="s">
        <v>30</v>
      </c>
      <c r="M760" s="3" t="s">
        <v>1403</v>
      </c>
      <c r="N760" s="3">
        <v>0.51</v>
      </c>
      <c r="O760" s="3" t="s">
        <v>32</v>
      </c>
      <c r="P760" s="3" t="s">
        <v>52</v>
      </c>
      <c r="Q760" s="3" t="s">
        <v>70</v>
      </c>
      <c r="R760" s="3" t="s">
        <v>89</v>
      </c>
      <c r="S760" s="3">
        <v>10170</v>
      </c>
      <c r="T760" s="2">
        <v>42161</v>
      </c>
      <c r="U760" s="2">
        <v>42164</v>
      </c>
      <c r="V760" s="4">
        <v>27.38</v>
      </c>
      <c r="W760" s="3">
        <v>76</v>
      </c>
      <c r="X760" s="4">
        <v>282.85000000000002</v>
      </c>
      <c r="Y760" s="3">
        <v>24455</v>
      </c>
      <c r="Z760" s="3" t="str">
        <f>IF(V760&gt;E2716, "High","Low")</f>
        <v>High</v>
      </c>
      <c r="AA760" s="3" t="str">
        <f>IF(OR(C760 &gt; 0.2, N760 &lt; 0.25), "High Risk", "Low Risk")</f>
        <v>Low Risk</v>
      </c>
      <c r="AB760" s="3" t="str">
        <f>IF(NOT(C760 &gt; 0), "No Discount", "Discount Applied")</f>
        <v>Discount Applied</v>
      </c>
      <c r="AC760" s="3" t="str">
        <f>IF(AND(V760 &gt; 100, OR(H760 = "Regular Air", H760 = "Express Air"), NOT(C760 &gt; 0)), "High Profit Non-Standard Shipping", "Other")</f>
        <v>Other</v>
      </c>
      <c r="AD760">
        <f>RANK(X760,$X$2:$X$1954,0)</f>
        <v>844</v>
      </c>
    </row>
    <row r="761" spans="1:30" ht="12.75" customHeight="1" x14ac:dyDescent="0.3">
      <c r="A761" s="3">
        <v>21005</v>
      </c>
      <c r="B761" s="3" t="s">
        <v>105</v>
      </c>
      <c r="C761" s="7">
        <v>7.0000000000000007E-2</v>
      </c>
      <c r="D761" s="4">
        <v>5.98</v>
      </c>
      <c r="E761" s="4">
        <v>4.6900000000000004</v>
      </c>
      <c r="F761" s="3">
        <v>1341</v>
      </c>
      <c r="G761" s="3" t="s">
        <v>1404</v>
      </c>
      <c r="H761" s="3" t="s">
        <v>48</v>
      </c>
      <c r="I761" s="3" t="s">
        <v>39</v>
      </c>
      <c r="J761" s="3" t="s">
        <v>28</v>
      </c>
      <c r="K761" s="3" t="s">
        <v>140</v>
      </c>
      <c r="L761" s="3" t="s">
        <v>58</v>
      </c>
      <c r="M761" s="3" t="s">
        <v>1402</v>
      </c>
      <c r="N761" s="3">
        <v>0.68</v>
      </c>
      <c r="O761" s="3" t="s">
        <v>32</v>
      </c>
      <c r="P761" s="3" t="s">
        <v>52</v>
      </c>
      <c r="Q761" s="3" t="s">
        <v>233</v>
      </c>
      <c r="R761" s="3" t="s">
        <v>1405</v>
      </c>
      <c r="S761" s="3">
        <v>17201</v>
      </c>
      <c r="T761" s="2">
        <v>42045</v>
      </c>
      <c r="U761" s="2">
        <v>42050</v>
      </c>
      <c r="V761" s="4">
        <v>-12.708800000000002</v>
      </c>
      <c r="W761" s="3">
        <v>3</v>
      </c>
      <c r="X761" s="4">
        <v>20.03</v>
      </c>
      <c r="Y761" s="3">
        <v>91244</v>
      </c>
      <c r="Z761" s="3" t="str">
        <f>IF(V761&gt;E2717, "High","Low")</f>
        <v>Low</v>
      </c>
      <c r="AA761" s="3" t="str">
        <f>IF(OR(C761 &gt; 0.2, N761 &lt; 0.25), "High Risk", "Low Risk")</f>
        <v>Low Risk</v>
      </c>
      <c r="AB761" s="3" t="str">
        <f>IF(NOT(C761 &gt; 0), "No Discount", "Discount Applied")</f>
        <v>Discount Applied</v>
      </c>
      <c r="AC761" s="3" t="str">
        <f>IF(AND(V761 &gt; 100, OR(H761 = "Regular Air", H761 = "Express Air"), NOT(C761 &gt; 0)), "High Profit Non-Standard Shipping", "Other")</f>
        <v>Other</v>
      </c>
      <c r="AD761">
        <f>RANK(X761,$X$2:$X$1954,0)</f>
        <v>1810</v>
      </c>
    </row>
    <row r="762" spans="1:30" ht="12.75" customHeight="1" x14ac:dyDescent="0.3">
      <c r="A762" s="3">
        <v>21430</v>
      </c>
      <c r="B762" s="3" t="s">
        <v>36</v>
      </c>
      <c r="C762" s="7">
        <v>0</v>
      </c>
      <c r="D762" s="4">
        <v>20.89</v>
      </c>
      <c r="E762" s="4">
        <v>1.99</v>
      </c>
      <c r="F762" s="3">
        <v>1341</v>
      </c>
      <c r="G762" s="3" t="s">
        <v>1404</v>
      </c>
      <c r="H762" s="3" t="s">
        <v>48</v>
      </c>
      <c r="I762" s="3" t="s">
        <v>39</v>
      </c>
      <c r="J762" s="3" t="s">
        <v>76</v>
      </c>
      <c r="K762" s="3" t="s">
        <v>179</v>
      </c>
      <c r="L762" s="3" t="s">
        <v>50</v>
      </c>
      <c r="M762" s="3" t="s">
        <v>1406</v>
      </c>
      <c r="N762" s="3">
        <v>0.48</v>
      </c>
      <c r="O762" s="3" t="s">
        <v>32</v>
      </c>
      <c r="P762" s="3" t="s">
        <v>52</v>
      </c>
      <c r="Q762" s="3" t="s">
        <v>233</v>
      </c>
      <c r="R762" s="3" t="s">
        <v>1405</v>
      </c>
      <c r="S762" s="3">
        <v>17201</v>
      </c>
      <c r="T762" s="2">
        <v>42161</v>
      </c>
      <c r="U762" s="2">
        <v>42163</v>
      </c>
      <c r="V762" s="4">
        <v>-5.2949999999999999</v>
      </c>
      <c r="W762" s="3">
        <v>4</v>
      </c>
      <c r="X762" s="4">
        <v>84.56</v>
      </c>
      <c r="Y762" s="3">
        <v>91245</v>
      </c>
      <c r="Z762" s="3" t="str">
        <f>IF(V762&gt;E2718, "High","Low")</f>
        <v>Low</v>
      </c>
      <c r="AA762" s="3" t="str">
        <f>IF(OR(C762 &gt; 0.2, N762 &lt; 0.25), "High Risk", "Low Risk")</f>
        <v>Low Risk</v>
      </c>
      <c r="AB762" s="3" t="str">
        <f>IF(NOT(C762 &gt; 0), "No Discount", "Discount Applied")</f>
        <v>No Discount</v>
      </c>
      <c r="AC762" s="3" t="str">
        <f>IF(AND(V762 &gt; 100, OR(H762 = "Regular Air", H762 = "Express Air"), NOT(C762 &gt; 0)), "High Profit Non-Standard Shipping", "Other")</f>
        <v>Other</v>
      </c>
      <c r="AD762">
        <f>RANK(X762,$X$2:$X$1954,0)</f>
        <v>1314</v>
      </c>
    </row>
    <row r="763" spans="1:30" ht="12.75" customHeight="1" x14ac:dyDescent="0.3">
      <c r="A763" s="3">
        <v>21431</v>
      </c>
      <c r="B763" s="3" t="s">
        <v>36</v>
      </c>
      <c r="C763" s="7">
        <v>7.0000000000000007E-2</v>
      </c>
      <c r="D763" s="4">
        <v>3.98</v>
      </c>
      <c r="E763" s="4">
        <v>0.83</v>
      </c>
      <c r="F763" s="3">
        <v>1341</v>
      </c>
      <c r="G763" s="3" t="s">
        <v>1404</v>
      </c>
      <c r="H763" s="3" t="s">
        <v>48</v>
      </c>
      <c r="I763" s="3" t="s">
        <v>39</v>
      </c>
      <c r="J763" s="3" t="s">
        <v>28</v>
      </c>
      <c r="K763" s="3" t="s">
        <v>29</v>
      </c>
      <c r="L763" s="3" t="s">
        <v>30</v>
      </c>
      <c r="M763" s="3" t="s">
        <v>1403</v>
      </c>
      <c r="N763" s="3">
        <v>0.51</v>
      </c>
      <c r="O763" s="3" t="s">
        <v>32</v>
      </c>
      <c r="P763" s="3" t="s">
        <v>52</v>
      </c>
      <c r="Q763" s="3" t="s">
        <v>233</v>
      </c>
      <c r="R763" s="3" t="s">
        <v>1405</v>
      </c>
      <c r="S763" s="3">
        <v>17201</v>
      </c>
      <c r="T763" s="2">
        <v>42161</v>
      </c>
      <c r="U763" s="2">
        <v>42164</v>
      </c>
      <c r="V763" s="4">
        <v>41.07</v>
      </c>
      <c r="W763" s="3">
        <v>19</v>
      </c>
      <c r="X763" s="4">
        <v>70.709999999999994</v>
      </c>
      <c r="Y763" s="3">
        <v>91245</v>
      </c>
      <c r="Z763" s="3" t="str">
        <f>IF(V763&gt;E2719, "High","Low")</f>
        <v>High</v>
      </c>
      <c r="AA763" s="3" t="str">
        <f>IF(OR(C763 &gt; 0.2, N763 &lt; 0.25), "High Risk", "Low Risk")</f>
        <v>Low Risk</v>
      </c>
      <c r="AB763" s="3" t="str">
        <f>IF(NOT(C763 &gt; 0), "No Discount", "Discount Applied")</f>
        <v>Discount Applied</v>
      </c>
      <c r="AC763" s="3" t="str">
        <f>IF(AND(V763 &gt; 100, OR(H763 = "Regular Air", H763 = "Express Air"), NOT(C763 &gt; 0)), "High Profit Non-Standard Shipping", "Other")</f>
        <v>Other</v>
      </c>
      <c r="AD763">
        <f>RANK(X763,$X$2:$X$1954,0)</f>
        <v>1387</v>
      </c>
    </row>
    <row r="764" spans="1:30" ht="12.75" customHeight="1" x14ac:dyDescent="0.3">
      <c r="A764" s="3">
        <v>20804</v>
      </c>
      <c r="B764" s="3" t="s">
        <v>105</v>
      </c>
      <c r="C764" s="7">
        <v>0.1</v>
      </c>
      <c r="D764" s="4">
        <v>2.62</v>
      </c>
      <c r="E764" s="4">
        <v>0.8</v>
      </c>
      <c r="F764" s="3">
        <v>1347</v>
      </c>
      <c r="G764" s="3" t="s">
        <v>1407</v>
      </c>
      <c r="H764" s="3" t="s">
        <v>48</v>
      </c>
      <c r="I764" s="3" t="s">
        <v>39</v>
      </c>
      <c r="J764" s="3" t="s">
        <v>28</v>
      </c>
      <c r="K764" s="3" t="s">
        <v>65</v>
      </c>
      <c r="L764" s="3" t="s">
        <v>30</v>
      </c>
      <c r="M764" s="3" t="s">
        <v>1408</v>
      </c>
      <c r="N764" s="3">
        <v>0.39</v>
      </c>
      <c r="O764" s="3" t="s">
        <v>32</v>
      </c>
      <c r="P764" s="3" t="s">
        <v>135</v>
      </c>
      <c r="Q764" s="3" t="s">
        <v>361</v>
      </c>
      <c r="R764" s="3" t="s">
        <v>1409</v>
      </c>
      <c r="S764" s="3">
        <v>33511</v>
      </c>
      <c r="T764" s="2">
        <v>42124</v>
      </c>
      <c r="U764" s="2">
        <v>42130</v>
      </c>
      <c r="V764" s="4">
        <v>-94.490899999999996</v>
      </c>
      <c r="W764" s="3">
        <v>21</v>
      </c>
      <c r="X764" s="4">
        <v>51.86</v>
      </c>
      <c r="Y764" s="3">
        <v>89686</v>
      </c>
      <c r="Z764" s="3" t="str">
        <f>IF(V764&gt;E2720, "High","Low")</f>
        <v>Low</v>
      </c>
      <c r="AA764" s="3" t="str">
        <f>IF(OR(C764 &gt; 0.2, N764 &lt; 0.25), "High Risk", "Low Risk")</f>
        <v>Low Risk</v>
      </c>
      <c r="AB764" s="3" t="str">
        <f>IF(NOT(C764 &gt; 0), "No Discount", "Discount Applied")</f>
        <v>Discount Applied</v>
      </c>
      <c r="AC764" s="3" t="str">
        <f>IF(AND(V764 &gt; 100, OR(H764 = "Regular Air", H764 = "Express Air"), NOT(C764 &gt; 0)), "High Profit Non-Standard Shipping", "Other")</f>
        <v>Other</v>
      </c>
      <c r="AD764">
        <f>RANK(X764,$X$2:$X$1954,0)</f>
        <v>1523</v>
      </c>
    </row>
    <row r="765" spans="1:30" ht="12.75" customHeight="1" x14ac:dyDescent="0.3">
      <c r="A765" s="3">
        <v>22414</v>
      </c>
      <c r="B765" s="3" t="s">
        <v>24</v>
      </c>
      <c r="C765" s="7">
        <v>0</v>
      </c>
      <c r="D765" s="4">
        <v>12.2</v>
      </c>
      <c r="E765" s="4">
        <v>6.02</v>
      </c>
      <c r="F765" s="3">
        <v>1350</v>
      </c>
      <c r="G765" s="3" t="s">
        <v>1410</v>
      </c>
      <c r="H765" s="3" t="s">
        <v>26</v>
      </c>
      <c r="I765" s="3" t="s">
        <v>39</v>
      </c>
      <c r="J765" s="3" t="s">
        <v>40</v>
      </c>
      <c r="K765" s="3" t="s">
        <v>49</v>
      </c>
      <c r="L765" s="3" t="s">
        <v>50</v>
      </c>
      <c r="M765" s="3" t="s">
        <v>1411</v>
      </c>
      <c r="N765" s="3">
        <v>0.43</v>
      </c>
      <c r="O765" s="3" t="s">
        <v>32</v>
      </c>
      <c r="P765" s="3" t="s">
        <v>135</v>
      </c>
      <c r="Q765" s="3" t="s">
        <v>361</v>
      </c>
      <c r="R765" s="3" t="s">
        <v>1412</v>
      </c>
      <c r="S765" s="3">
        <v>33055</v>
      </c>
      <c r="T765" s="2">
        <v>42111</v>
      </c>
      <c r="U765" s="2">
        <v>42112</v>
      </c>
      <c r="V765" s="4">
        <v>-172.298</v>
      </c>
      <c r="W765" s="3">
        <v>4</v>
      </c>
      <c r="X765" s="4">
        <v>56.24</v>
      </c>
      <c r="Y765" s="3">
        <v>88233</v>
      </c>
      <c r="Z765" s="3" t="str">
        <f>IF(V765&gt;E2721, "High","Low")</f>
        <v>Low</v>
      </c>
      <c r="AA765" s="3" t="str">
        <f>IF(OR(C765 &gt; 0.2, N765 &lt; 0.25), "High Risk", "Low Risk")</f>
        <v>Low Risk</v>
      </c>
      <c r="AB765" s="3" t="str">
        <f>IF(NOT(C765 &gt; 0), "No Discount", "Discount Applied")</f>
        <v>No Discount</v>
      </c>
      <c r="AC765" s="3" t="str">
        <f>IF(AND(V765 &gt; 100, OR(H765 = "Regular Air", H765 = "Express Air"), NOT(C765 &gt; 0)), "High Profit Non-Standard Shipping", "Other")</f>
        <v>Other</v>
      </c>
      <c r="AD765">
        <f>RANK(X765,$X$2:$X$1954,0)</f>
        <v>1488</v>
      </c>
    </row>
    <row r="766" spans="1:30" ht="12.75" customHeight="1" x14ac:dyDescent="0.3">
      <c r="A766" s="3">
        <v>18499</v>
      </c>
      <c r="B766" s="3" t="s">
        <v>36</v>
      </c>
      <c r="C766" s="7">
        <v>0.1</v>
      </c>
      <c r="D766" s="4">
        <v>110.99</v>
      </c>
      <c r="E766" s="4">
        <v>8.99</v>
      </c>
      <c r="F766" s="3">
        <v>1351</v>
      </c>
      <c r="G766" s="3" t="s">
        <v>1413</v>
      </c>
      <c r="H766" s="3" t="s">
        <v>26</v>
      </c>
      <c r="I766" s="3" t="s">
        <v>39</v>
      </c>
      <c r="J766" s="3" t="s">
        <v>76</v>
      </c>
      <c r="K766" s="3" t="s">
        <v>77</v>
      </c>
      <c r="L766" s="3" t="s">
        <v>58</v>
      </c>
      <c r="M766" s="3" t="s">
        <v>1414</v>
      </c>
      <c r="N766" s="3">
        <v>0.56999999999999995</v>
      </c>
      <c r="O766" s="3" t="s">
        <v>32</v>
      </c>
      <c r="P766" s="3" t="s">
        <v>135</v>
      </c>
      <c r="Q766" s="3" t="s">
        <v>361</v>
      </c>
      <c r="R766" s="3" t="s">
        <v>1415</v>
      </c>
      <c r="S766" s="3">
        <v>33063</v>
      </c>
      <c r="T766" s="2">
        <v>42031</v>
      </c>
      <c r="U766" s="2">
        <v>42033</v>
      </c>
      <c r="V766" s="4">
        <v>3285.48</v>
      </c>
      <c r="W766" s="3">
        <v>7</v>
      </c>
      <c r="X766" s="4">
        <v>627.78</v>
      </c>
      <c r="Y766" s="3">
        <v>88232</v>
      </c>
      <c r="Z766" s="3" t="str">
        <f>IF(V766&gt;E2722, "High","Low")</f>
        <v>High</v>
      </c>
      <c r="AA766" s="3" t="str">
        <f>IF(OR(C766 &gt; 0.2, N766 &lt; 0.25), "High Risk", "Low Risk")</f>
        <v>Low Risk</v>
      </c>
      <c r="AB766" s="3" t="str">
        <f>IF(NOT(C766 &gt; 0), "No Discount", "Discount Applied")</f>
        <v>Discount Applied</v>
      </c>
      <c r="AC766" s="3" t="str">
        <f>IF(AND(V766 &gt; 100, OR(H766 = "Regular Air", H766 = "Express Air"), NOT(C766 &gt; 0)), "High Profit Non-Standard Shipping", "Other")</f>
        <v>Other</v>
      </c>
      <c r="AD766">
        <f>RANK(X766,$X$2:$X$1954,0)</f>
        <v>567</v>
      </c>
    </row>
    <row r="767" spans="1:30" ht="12.75" customHeight="1" x14ac:dyDescent="0.3">
      <c r="A767" s="3">
        <v>24232</v>
      </c>
      <c r="B767" s="3" t="s">
        <v>24</v>
      </c>
      <c r="C767" s="7">
        <v>0.05</v>
      </c>
      <c r="D767" s="4">
        <v>17.670000000000002</v>
      </c>
      <c r="E767" s="4">
        <v>8.99</v>
      </c>
      <c r="F767" s="3">
        <v>1352</v>
      </c>
      <c r="G767" s="3" t="s">
        <v>1416</v>
      </c>
      <c r="H767" s="3" t="s">
        <v>48</v>
      </c>
      <c r="I767" s="3" t="s">
        <v>39</v>
      </c>
      <c r="J767" s="3" t="s">
        <v>40</v>
      </c>
      <c r="K767" s="3" t="s">
        <v>49</v>
      </c>
      <c r="L767" s="3" t="s">
        <v>50</v>
      </c>
      <c r="M767" s="3" t="s">
        <v>806</v>
      </c>
      <c r="N767" s="3">
        <v>0.47</v>
      </c>
      <c r="O767" s="3" t="s">
        <v>32</v>
      </c>
      <c r="P767" s="3" t="s">
        <v>52</v>
      </c>
      <c r="Q767" s="3" t="s">
        <v>414</v>
      </c>
      <c r="R767" s="3" t="s">
        <v>1417</v>
      </c>
      <c r="S767" s="3">
        <v>20746</v>
      </c>
      <c r="T767" s="2">
        <v>42124</v>
      </c>
      <c r="U767" s="2">
        <v>42125</v>
      </c>
      <c r="V767" s="4">
        <v>46.036799999999999</v>
      </c>
      <c r="W767" s="3">
        <v>16</v>
      </c>
      <c r="X767" s="4">
        <v>283.44</v>
      </c>
      <c r="Y767" s="3">
        <v>88234</v>
      </c>
      <c r="Z767" s="3" t="str">
        <f>IF(V767&gt;E2723, "High","Low")</f>
        <v>High</v>
      </c>
      <c r="AA767" s="3" t="str">
        <f>IF(OR(C767 &gt; 0.2, N767 &lt; 0.25), "High Risk", "Low Risk")</f>
        <v>Low Risk</v>
      </c>
      <c r="AB767" s="3" t="str">
        <f>IF(NOT(C767 &gt; 0), "No Discount", "Discount Applied")</f>
        <v>Discount Applied</v>
      </c>
      <c r="AC767" s="3" t="str">
        <f>IF(AND(V767 &gt; 100, OR(H767 = "Regular Air", H767 = "Express Air"), NOT(C767 &gt; 0)), "High Profit Non-Standard Shipping", "Other")</f>
        <v>Other</v>
      </c>
      <c r="AD767">
        <f>RANK(X767,$X$2:$X$1954,0)</f>
        <v>843</v>
      </c>
    </row>
    <row r="768" spans="1:30" ht="12.75" customHeight="1" x14ac:dyDescent="0.3">
      <c r="A768" s="3">
        <v>20870</v>
      </c>
      <c r="B768" s="3" t="s">
        <v>24</v>
      </c>
      <c r="C768" s="7">
        <v>0.1</v>
      </c>
      <c r="D768" s="4">
        <v>4.13</v>
      </c>
      <c r="E768" s="4">
        <v>0.99</v>
      </c>
      <c r="F768" s="3">
        <v>1354</v>
      </c>
      <c r="G768" s="3" t="s">
        <v>1418</v>
      </c>
      <c r="H768" s="3" t="s">
        <v>48</v>
      </c>
      <c r="I768" s="3" t="s">
        <v>39</v>
      </c>
      <c r="J768" s="3" t="s">
        <v>28</v>
      </c>
      <c r="K768" s="3" t="s">
        <v>133</v>
      </c>
      <c r="L768" s="3" t="s">
        <v>58</v>
      </c>
      <c r="M768" s="3" t="s">
        <v>1419</v>
      </c>
      <c r="N768" s="3">
        <v>0.39</v>
      </c>
      <c r="O768" s="3" t="s">
        <v>32</v>
      </c>
      <c r="P768" s="3" t="s">
        <v>60</v>
      </c>
      <c r="Q768" s="3" t="s">
        <v>129</v>
      </c>
      <c r="R768" s="3" t="s">
        <v>1420</v>
      </c>
      <c r="S768" s="3">
        <v>76086</v>
      </c>
      <c r="T768" s="2">
        <v>42046</v>
      </c>
      <c r="U768" s="2">
        <v>42046</v>
      </c>
      <c r="V768" s="4">
        <v>-1.0712000000000002</v>
      </c>
      <c r="W768" s="3">
        <v>2</v>
      </c>
      <c r="X768" s="4">
        <v>8.3000000000000007</v>
      </c>
      <c r="Y768" s="3">
        <v>91209</v>
      </c>
      <c r="Z768" s="3" t="str">
        <f>IF(V768&gt;E2724, "High","Low")</f>
        <v>Low</v>
      </c>
      <c r="AA768" s="3" t="str">
        <f>IF(OR(C768 &gt; 0.2, N768 &lt; 0.25), "High Risk", "Low Risk")</f>
        <v>Low Risk</v>
      </c>
      <c r="AB768" s="3" t="str">
        <f>IF(NOT(C768 &gt; 0), "No Discount", "Discount Applied")</f>
        <v>Discount Applied</v>
      </c>
      <c r="AC768" s="3" t="str">
        <f>IF(AND(V768 &gt; 100, OR(H768 = "Regular Air", H768 = "Express Air"), NOT(C768 &gt; 0)), "High Profit Non-Standard Shipping", "Other")</f>
        <v>Other</v>
      </c>
      <c r="AD768">
        <f>RANK(X768,$X$2:$X$1954,0)</f>
        <v>1922</v>
      </c>
    </row>
    <row r="769" spans="1:30" ht="12.75" customHeight="1" x14ac:dyDescent="0.3">
      <c r="A769" s="3">
        <v>20871</v>
      </c>
      <c r="B769" s="3" t="s">
        <v>24</v>
      </c>
      <c r="C769" s="7">
        <v>0.04</v>
      </c>
      <c r="D769" s="4">
        <v>4.9800000000000004</v>
      </c>
      <c r="E769" s="4">
        <v>0.49</v>
      </c>
      <c r="F769" s="3">
        <v>1354</v>
      </c>
      <c r="G769" s="3" t="s">
        <v>1418</v>
      </c>
      <c r="H769" s="3" t="s">
        <v>48</v>
      </c>
      <c r="I769" s="3" t="s">
        <v>39</v>
      </c>
      <c r="J769" s="3" t="s">
        <v>28</v>
      </c>
      <c r="K769" s="3" t="s">
        <v>133</v>
      </c>
      <c r="L769" s="3" t="s">
        <v>58</v>
      </c>
      <c r="M769" s="3" t="s">
        <v>1421</v>
      </c>
      <c r="N769" s="3">
        <v>0.39</v>
      </c>
      <c r="O769" s="3" t="s">
        <v>32</v>
      </c>
      <c r="P769" s="3" t="s">
        <v>60</v>
      </c>
      <c r="Q769" s="3" t="s">
        <v>129</v>
      </c>
      <c r="R769" s="3" t="s">
        <v>1420</v>
      </c>
      <c r="S769" s="3">
        <v>76086</v>
      </c>
      <c r="T769" s="2">
        <v>42046</v>
      </c>
      <c r="U769" s="2">
        <v>42048</v>
      </c>
      <c r="V769" s="4">
        <v>4.4104000000000001</v>
      </c>
      <c r="W769" s="3">
        <v>2</v>
      </c>
      <c r="X769" s="4">
        <v>10.039999999999999</v>
      </c>
      <c r="Y769" s="3">
        <v>91209</v>
      </c>
      <c r="Z769" s="3" t="str">
        <f>IF(V769&gt;E2725, "High","Low")</f>
        <v>High</v>
      </c>
      <c r="AA769" s="3" t="str">
        <f>IF(OR(C769 &gt; 0.2, N769 &lt; 0.25), "High Risk", "Low Risk")</f>
        <v>Low Risk</v>
      </c>
      <c r="AB769" s="3" t="str">
        <f>IF(NOT(C769 &gt; 0), "No Discount", "Discount Applied")</f>
        <v>Discount Applied</v>
      </c>
      <c r="AC769" s="3" t="str">
        <f>IF(AND(V769 &gt; 100, OR(H769 = "Regular Air", H769 = "Express Air"), NOT(C769 &gt; 0)), "High Profit Non-Standard Shipping", "Other")</f>
        <v>Other</v>
      </c>
      <c r="AD769">
        <f>RANK(X769,$X$2:$X$1954,0)</f>
        <v>1905</v>
      </c>
    </row>
    <row r="770" spans="1:30" ht="12.75" customHeight="1" x14ac:dyDescent="0.3">
      <c r="A770" s="3">
        <v>18733</v>
      </c>
      <c r="B770" s="3" t="s">
        <v>55</v>
      </c>
      <c r="C770" s="7">
        <v>0.03</v>
      </c>
      <c r="D770" s="4">
        <v>125.99</v>
      </c>
      <c r="E770" s="4">
        <v>7.69</v>
      </c>
      <c r="F770" s="3">
        <v>1357</v>
      </c>
      <c r="G770" s="3" t="s">
        <v>1422</v>
      </c>
      <c r="H770" s="3" t="s">
        <v>48</v>
      </c>
      <c r="I770" s="3" t="s">
        <v>39</v>
      </c>
      <c r="J770" s="3" t="s">
        <v>76</v>
      </c>
      <c r="K770" s="3" t="s">
        <v>77</v>
      </c>
      <c r="L770" s="3" t="s">
        <v>58</v>
      </c>
      <c r="M770" s="3" t="s">
        <v>1224</v>
      </c>
      <c r="N770" s="3">
        <v>0.57999999999999996</v>
      </c>
      <c r="O770" s="3" t="s">
        <v>32</v>
      </c>
      <c r="P770" s="3" t="s">
        <v>60</v>
      </c>
      <c r="Q770" s="3" t="s">
        <v>129</v>
      </c>
      <c r="R770" s="3" t="s">
        <v>1423</v>
      </c>
      <c r="S770" s="3">
        <v>78596</v>
      </c>
      <c r="T770" s="2">
        <v>42158</v>
      </c>
      <c r="U770" s="2">
        <v>42160</v>
      </c>
      <c r="V770" s="4">
        <v>500.95799999999997</v>
      </c>
      <c r="W770" s="3">
        <v>9</v>
      </c>
      <c r="X770" s="4">
        <v>981.65</v>
      </c>
      <c r="Y770" s="3">
        <v>88184</v>
      </c>
      <c r="Z770" s="3" t="str">
        <f>IF(V770&gt;E2726, "High","Low")</f>
        <v>High</v>
      </c>
      <c r="AA770" s="3" t="str">
        <f>IF(OR(C770 &gt; 0.2, N770 &lt; 0.25), "High Risk", "Low Risk")</f>
        <v>Low Risk</v>
      </c>
      <c r="AB770" s="3" t="str">
        <f>IF(NOT(C770 &gt; 0), "No Discount", "Discount Applied")</f>
        <v>Discount Applied</v>
      </c>
      <c r="AC770" s="3" t="str">
        <f>IF(AND(V770 &gt; 100, OR(H770 = "Regular Air", H770 = "Express Air"), NOT(C770 &gt; 0)), "High Profit Non-Standard Shipping", "Other")</f>
        <v>Other</v>
      </c>
      <c r="AD770">
        <f>RANK(X770,$X$2:$X$1954,0)</f>
        <v>426</v>
      </c>
    </row>
    <row r="771" spans="1:30" ht="12.75" customHeight="1" x14ac:dyDescent="0.3">
      <c r="A771" s="3">
        <v>18645</v>
      </c>
      <c r="B771" s="3" t="s">
        <v>24</v>
      </c>
      <c r="C771" s="7">
        <v>7.0000000000000007E-2</v>
      </c>
      <c r="D771" s="4">
        <v>119.99</v>
      </c>
      <c r="E771" s="4">
        <v>16.8</v>
      </c>
      <c r="F771" s="3">
        <v>1357</v>
      </c>
      <c r="G771" s="3" t="s">
        <v>1422</v>
      </c>
      <c r="H771" s="3" t="s">
        <v>38</v>
      </c>
      <c r="I771" s="3" t="s">
        <v>39</v>
      </c>
      <c r="J771" s="3" t="s">
        <v>76</v>
      </c>
      <c r="K771" s="3" t="s">
        <v>84</v>
      </c>
      <c r="L771" s="3" t="s">
        <v>120</v>
      </c>
      <c r="M771" s="3" t="s">
        <v>1424</v>
      </c>
      <c r="N771" s="3">
        <v>0.35</v>
      </c>
      <c r="O771" s="3" t="s">
        <v>32</v>
      </c>
      <c r="P771" s="3" t="s">
        <v>60</v>
      </c>
      <c r="Q771" s="3" t="s">
        <v>129</v>
      </c>
      <c r="R771" s="3" t="s">
        <v>1423</v>
      </c>
      <c r="S771" s="3">
        <v>78596</v>
      </c>
      <c r="T771" s="2">
        <v>42183</v>
      </c>
      <c r="U771" s="2">
        <v>42185</v>
      </c>
      <c r="V771" s="4">
        <v>1206.5961</v>
      </c>
      <c r="W771" s="3">
        <v>15</v>
      </c>
      <c r="X771" s="4">
        <v>1748.69</v>
      </c>
      <c r="Y771" s="3">
        <v>88185</v>
      </c>
      <c r="Z771" s="3" t="str">
        <f>IF(V771&gt;E2727, "High","Low")</f>
        <v>High</v>
      </c>
      <c r="AA771" s="3" t="str">
        <f>IF(OR(C771 &gt; 0.2, N771 &lt; 0.25), "High Risk", "Low Risk")</f>
        <v>Low Risk</v>
      </c>
      <c r="AB771" s="3" t="str">
        <f>IF(NOT(C771 &gt; 0), "No Discount", "Discount Applied")</f>
        <v>Discount Applied</v>
      </c>
      <c r="AC771" s="3" t="str">
        <f>IF(AND(V771 &gt; 100, OR(H771 = "Regular Air", H771 = "Express Air"), NOT(C771 &gt; 0)), "High Profit Non-Standard Shipping", "Other")</f>
        <v>Other</v>
      </c>
      <c r="AD771">
        <f>RANK(X771,$X$2:$X$1954,0)</f>
        <v>284</v>
      </c>
    </row>
    <row r="772" spans="1:30" ht="12.75" customHeight="1" x14ac:dyDescent="0.3">
      <c r="A772" s="3">
        <v>20830</v>
      </c>
      <c r="B772" s="3" t="s">
        <v>24</v>
      </c>
      <c r="C772" s="7">
        <v>0.03</v>
      </c>
      <c r="D772" s="4">
        <v>14.34</v>
      </c>
      <c r="E772" s="4">
        <v>5</v>
      </c>
      <c r="F772" s="3">
        <v>1360</v>
      </c>
      <c r="G772" s="3" t="s">
        <v>1425</v>
      </c>
      <c r="H772" s="3" t="s">
        <v>48</v>
      </c>
      <c r="I772" s="3" t="s">
        <v>39</v>
      </c>
      <c r="J772" s="3" t="s">
        <v>40</v>
      </c>
      <c r="K772" s="3" t="s">
        <v>49</v>
      </c>
      <c r="L772" s="3" t="s">
        <v>50</v>
      </c>
      <c r="M772" s="3" t="s">
        <v>1426</v>
      </c>
      <c r="N772" s="3">
        <v>0.49</v>
      </c>
      <c r="O772" s="3" t="s">
        <v>32</v>
      </c>
      <c r="P772" s="3" t="s">
        <v>60</v>
      </c>
      <c r="Q772" s="3" t="s">
        <v>329</v>
      </c>
      <c r="R772" s="3" t="s">
        <v>1427</v>
      </c>
      <c r="S772" s="3">
        <v>52761</v>
      </c>
      <c r="T772" s="2">
        <v>42030</v>
      </c>
      <c r="U772" s="2">
        <v>42031</v>
      </c>
      <c r="V772" s="4">
        <v>82.310099999999991</v>
      </c>
      <c r="W772" s="3">
        <v>8</v>
      </c>
      <c r="X772" s="4">
        <v>119.29</v>
      </c>
      <c r="Y772" s="3">
        <v>89595</v>
      </c>
      <c r="Z772" s="3" t="str">
        <f>IF(V772&gt;E2728, "High","Low")</f>
        <v>High</v>
      </c>
      <c r="AA772" s="3" t="str">
        <f>IF(OR(C772 &gt; 0.2, N772 &lt; 0.25), "High Risk", "Low Risk")</f>
        <v>Low Risk</v>
      </c>
      <c r="AB772" s="3" t="str">
        <f>IF(NOT(C772 &gt; 0), "No Discount", "Discount Applied")</f>
        <v>Discount Applied</v>
      </c>
      <c r="AC772" s="3" t="str">
        <f>IF(AND(V772 &gt; 100, OR(H772 = "Regular Air", H772 = "Express Air"), NOT(C772 &gt; 0)), "High Profit Non-Standard Shipping", "Other")</f>
        <v>Other</v>
      </c>
      <c r="AD772">
        <f>RANK(X772,$X$2:$X$1954,0)</f>
        <v>1174</v>
      </c>
    </row>
    <row r="773" spans="1:30" ht="12.75" customHeight="1" x14ac:dyDescent="0.3">
      <c r="A773" s="3">
        <v>20829</v>
      </c>
      <c r="B773" s="3" t="s">
        <v>24</v>
      </c>
      <c r="C773" s="7">
        <v>0.01</v>
      </c>
      <c r="D773" s="4">
        <v>2.89</v>
      </c>
      <c r="E773" s="4">
        <v>0.5</v>
      </c>
      <c r="F773" s="3">
        <v>1361</v>
      </c>
      <c r="G773" s="3" t="s">
        <v>1428</v>
      </c>
      <c r="H773" s="3" t="s">
        <v>48</v>
      </c>
      <c r="I773" s="3" t="s">
        <v>39</v>
      </c>
      <c r="J773" s="3" t="s">
        <v>28</v>
      </c>
      <c r="K773" s="3" t="s">
        <v>133</v>
      </c>
      <c r="L773" s="3" t="s">
        <v>58</v>
      </c>
      <c r="M773" s="3" t="s">
        <v>788</v>
      </c>
      <c r="N773" s="3">
        <v>0.38</v>
      </c>
      <c r="O773" s="3" t="s">
        <v>32</v>
      </c>
      <c r="P773" s="3" t="s">
        <v>60</v>
      </c>
      <c r="Q773" s="3" t="s">
        <v>299</v>
      </c>
      <c r="R773" s="3" t="s">
        <v>1429</v>
      </c>
      <c r="S773" s="3">
        <v>48101</v>
      </c>
      <c r="T773" s="2">
        <v>42030</v>
      </c>
      <c r="U773" s="2">
        <v>42032</v>
      </c>
      <c r="V773" s="4">
        <v>1.2236</v>
      </c>
      <c r="W773" s="3">
        <v>1</v>
      </c>
      <c r="X773" s="4">
        <v>3.08</v>
      </c>
      <c r="Y773" s="3">
        <v>89595</v>
      </c>
      <c r="Z773" s="3" t="str">
        <f>IF(V773&gt;E2729, "High","Low")</f>
        <v>High</v>
      </c>
      <c r="AA773" s="3" t="str">
        <f>IF(OR(C773 &gt; 0.2, N773 &lt; 0.25), "High Risk", "Low Risk")</f>
        <v>Low Risk</v>
      </c>
      <c r="AB773" s="3" t="str">
        <f>IF(NOT(C773 &gt; 0), "No Discount", "Discount Applied")</f>
        <v>Discount Applied</v>
      </c>
      <c r="AC773" s="3" t="str">
        <f>IF(AND(V773 &gt; 100, OR(H773 = "Regular Air", H773 = "Express Air"), NOT(C773 &gt; 0)), "High Profit Non-Standard Shipping", "Other")</f>
        <v>Other</v>
      </c>
      <c r="AD773">
        <f>RANK(X773,$X$2:$X$1954,0)</f>
        <v>1949</v>
      </c>
    </row>
    <row r="774" spans="1:30" ht="12.75" customHeight="1" x14ac:dyDescent="0.3">
      <c r="A774" s="3">
        <v>24432</v>
      </c>
      <c r="B774" s="3" t="s">
        <v>46</v>
      </c>
      <c r="C774" s="7">
        <v>0.01</v>
      </c>
      <c r="D774" s="4">
        <v>6.48</v>
      </c>
      <c r="E774" s="4">
        <v>6.22</v>
      </c>
      <c r="F774" s="3">
        <v>1361</v>
      </c>
      <c r="G774" s="3" t="s">
        <v>1428</v>
      </c>
      <c r="H774" s="3" t="s">
        <v>26</v>
      </c>
      <c r="I774" s="3" t="s">
        <v>39</v>
      </c>
      <c r="J774" s="3" t="s">
        <v>28</v>
      </c>
      <c r="K774" s="3" t="s">
        <v>92</v>
      </c>
      <c r="L774" s="3" t="s">
        <v>58</v>
      </c>
      <c r="M774" s="3" t="s">
        <v>1430</v>
      </c>
      <c r="N774" s="3">
        <v>0.37</v>
      </c>
      <c r="O774" s="3" t="s">
        <v>32</v>
      </c>
      <c r="P774" s="3" t="s">
        <v>60</v>
      </c>
      <c r="Q774" s="3" t="s">
        <v>299</v>
      </c>
      <c r="R774" s="3" t="s">
        <v>1429</v>
      </c>
      <c r="S774" s="3">
        <v>48101</v>
      </c>
      <c r="T774" s="2">
        <v>42045</v>
      </c>
      <c r="U774" s="2">
        <v>42046</v>
      </c>
      <c r="V774" s="4">
        <v>-15.6312</v>
      </c>
      <c r="W774" s="3">
        <v>9</v>
      </c>
      <c r="X774" s="4">
        <v>69.459999999999994</v>
      </c>
      <c r="Y774" s="3">
        <v>89596</v>
      </c>
      <c r="Z774" s="3" t="str">
        <f>IF(V774&gt;E2730, "High","Low")</f>
        <v>Low</v>
      </c>
      <c r="AA774" s="3" t="str">
        <f>IF(OR(C774 &gt; 0.2, N774 &lt; 0.25), "High Risk", "Low Risk")</f>
        <v>Low Risk</v>
      </c>
      <c r="AB774" s="3" t="str">
        <f>IF(NOT(C774 &gt; 0), "No Discount", "Discount Applied")</f>
        <v>Discount Applied</v>
      </c>
      <c r="AC774" s="3" t="str">
        <f>IF(AND(V774 &gt; 100, OR(H774 = "Regular Air", H774 = "Express Air"), NOT(C774 &gt; 0)), "High Profit Non-Standard Shipping", "Other")</f>
        <v>Other</v>
      </c>
      <c r="AD774">
        <f>RANK(X774,$X$2:$X$1954,0)</f>
        <v>1394</v>
      </c>
    </row>
    <row r="775" spans="1:30" ht="12.75" customHeight="1" x14ac:dyDescent="0.3">
      <c r="A775" s="3">
        <v>24433</v>
      </c>
      <c r="B775" s="3" t="s">
        <v>46</v>
      </c>
      <c r="C775" s="7">
        <v>0.03</v>
      </c>
      <c r="D775" s="4">
        <v>85.99</v>
      </c>
      <c r="E775" s="4">
        <v>3.3</v>
      </c>
      <c r="F775" s="3">
        <v>1361</v>
      </c>
      <c r="G775" s="3" t="s">
        <v>1428</v>
      </c>
      <c r="H775" s="3" t="s">
        <v>48</v>
      </c>
      <c r="I775" s="3" t="s">
        <v>39</v>
      </c>
      <c r="J775" s="3" t="s">
        <v>76</v>
      </c>
      <c r="K775" s="3" t="s">
        <v>77</v>
      </c>
      <c r="L775" s="3" t="s">
        <v>50</v>
      </c>
      <c r="M775" s="3" t="s">
        <v>534</v>
      </c>
      <c r="N775" s="3">
        <v>0.37</v>
      </c>
      <c r="O775" s="3" t="s">
        <v>32</v>
      </c>
      <c r="P775" s="3" t="s">
        <v>60</v>
      </c>
      <c r="Q775" s="3" t="s">
        <v>299</v>
      </c>
      <c r="R775" s="3" t="s">
        <v>1429</v>
      </c>
      <c r="S775" s="3">
        <v>48101</v>
      </c>
      <c r="T775" s="2">
        <v>42045</v>
      </c>
      <c r="U775" s="2">
        <v>42047</v>
      </c>
      <c r="V775" s="4">
        <v>790.54679999999996</v>
      </c>
      <c r="W775" s="3">
        <v>16</v>
      </c>
      <c r="X775" s="4">
        <v>1145.72</v>
      </c>
      <c r="Y775" s="3">
        <v>89596</v>
      </c>
      <c r="Z775" s="3" t="str">
        <f>IF(V775&gt;E2731, "High","Low")</f>
        <v>High</v>
      </c>
      <c r="AA775" s="3" t="str">
        <f>IF(OR(C775 &gt; 0.2, N775 &lt; 0.25), "High Risk", "Low Risk")</f>
        <v>Low Risk</v>
      </c>
      <c r="AB775" s="3" t="str">
        <f>IF(NOT(C775 &gt; 0), "No Discount", "Discount Applied")</f>
        <v>Discount Applied</v>
      </c>
      <c r="AC775" s="3" t="str">
        <f>IF(AND(V775 &gt; 100, OR(H775 = "Regular Air", H775 = "Express Air"), NOT(C775 &gt; 0)), "High Profit Non-Standard Shipping", "Other")</f>
        <v>Other</v>
      </c>
      <c r="AD775">
        <f>RANK(X775,$X$2:$X$1954,0)</f>
        <v>385</v>
      </c>
    </row>
    <row r="776" spans="1:30" ht="12.75" customHeight="1" x14ac:dyDescent="0.3">
      <c r="A776" s="3">
        <v>23011</v>
      </c>
      <c r="B776" s="3" t="s">
        <v>55</v>
      </c>
      <c r="C776" s="7">
        <v>0.05</v>
      </c>
      <c r="D776" s="4">
        <v>12.97</v>
      </c>
      <c r="E776" s="4">
        <v>1.49</v>
      </c>
      <c r="F776" s="3">
        <v>1363</v>
      </c>
      <c r="G776" s="3" t="s">
        <v>1431</v>
      </c>
      <c r="H776" s="3" t="s">
        <v>48</v>
      </c>
      <c r="I776" s="3" t="s">
        <v>39</v>
      </c>
      <c r="J776" s="3" t="s">
        <v>28</v>
      </c>
      <c r="K776" s="3" t="s">
        <v>108</v>
      </c>
      <c r="L776" s="3" t="s">
        <v>58</v>
      </c>
      <c r="M776" s="3" t="s">
        <v>1432</v>
      </c>
      <c r="N776" s="3">
        <v>0.35</v>
      </c>
      <c r="O776" s="3" t="s">
        <v>32</v>
      </c>
      <c r="P776" s="3" t="s">
        <v>135</v>
      </c>
      <c r="Q776" s="3" t="s">
        <v>361</v>
      </c>
      <c r="R776" s="3" t="s">
        <v>1433</v>
      </c>
      <c r="S776" s="3">
        <v>32707</v>
      </c>
      <c r="T776" s="2">
        <v>42039</v>
      </c>
      <c r="U776" s="2">
        <v>42041</v>
      </c>
      <c r="V776" s="4">
        <v>5.4659999999999993</v>
      </c>
      <c r="W776" s="3">
        <v>2</v>
      </c>
      <c r="X776" s="4">
        <v>26.37</v>
      </c>
      <c r="Y776" s="3">
        <v>89993</v>
      </c>
      <c r="Z776" s="3" t="str">
        <f>IF(V776&gt;E2732, "High","Low")</f>
        <v>High</v>
      </c>
      <c r="AA776" s="3" t="str">
        <f>IF(OR(C776 &gt; 0.2, N776 &lt; 0.25), "High Risk", "Low Risk")</f>
        <v>Low Risk</v>
      </c>
      <c r="AB776" s="3" t="str">
        <f>IF(NOT(C776 &gt; 0), "No Discount", "Discount Applied")</f>
        <v>Discount Applied</v>
      </c>
      <c r="AC776" s="3" t="str">
        <f>IF(AND(V776 &gt; 100, OR(H776 = "Regular Air", H776 = "Express Air"), NOT(C776 &gt; 0)), "High Profit Non-Standard Shipping", "Other")</f>
        <v>Other</v>
      </c>
      <c r="AD776">
        <f>RANK(X776,$X$2:$X$1954,0)</f>
        <v>1754</v>
      </c>
    </row>
    <row r="777" spans="1:30" ht="12.75" customHeight="1" x14ac:dyDescent="0.3">
      <c r="A777" s="3">
        <v>23012</v>
      </c>
      <c r="B777" s="3" t="s">
        <v>55</v>
      </c>
      <c r="C777" s="7">
        <v>0.06</v>
      </c>
      <c r="D777" s="4">
        <v>5.81</v>
      </c>
      <c r="E777" s="4">
        <v>3.37</v>
      </c>
      <c r="F777" s="3">
        <v>1363</v>
      </c>
      <c r="G777" s="3" t="s">
        <v>1431</v>
      </c>
      <c r="H777" s="3" t="s">
        <v>48</v>
      </c>
      <c r="I777" s="3" t="s">
        <v>39</v>
      </c>
      <c r="J777" s="3" t="s">
        <v>28</v>
      </c>
      <c r="K777" s="3" t="s">
        <v>65</v>
      </c>
      <c r="L777" s="3" t="s">
        <v>30</v>
      </c>
      <c r="M777" s="3" t="s">
        <v>1434</v>
      </c>
      <c r="N777" s="3">
        <v>0.54</v>
      </c>
      <c r="O777" s="3" t="s">
        <v>32</v>
      </c>
      <c r="P777" s="3" t="s">
        <v>135</v>
      </c>
      <c r="Q777" s="3" t="s">
        <v>361</v>
      </c>
      <c r="R777" s="3" t="s">
        <v>1433</v>
      </c>
      <c r="S777" s="3">
        <v>32707</v>
      </c>
      <c r="T777" s="2">
        <v>42039</v>
      </c>
      <c r="U777" s="2">
        <v>42041</v>
      </c>
      <c r="V777" s="4">
        <v>-149.1182</v>
      </c>
      <c r="W777" s="3">
        <v>9</v>
      </c>
      <c r="X777" s="4">
        <v>53.44</v>
      </c>
      <c r="Y777" s="3">
        <v>89993</v>
      </c>
      <c r="Z777" s="3" t="str">
        <f>IF(V777&gt;E2733, "High","Low")</f>
        <v>Low</v>
      </c>
      <c r="AA777" s="3" t="str">
        <f>IF(OR(C777 &gt; 0.2, N777 &lt; 0.25), "High Risk", "Low Risk")</f>
        <v>Low Risk</v>
      </c>
      <c r="AB777" s="3" t="str">
        <f>IF(NOT(C777 &gt; 0), "No Discount", "Discount Applied")</f>
        <v>Discount Applied</v>
      </c>
      <c r="AC777" s="3" t="str">
        <f>IF(AND(V777 &gt; 100, OR(H777 = "Regular Air", H777 = "Express Air"), NOT(C777 &gt; 0)), "High Profit Non-Standard Shipping", "Other")</f>
        <v>Other</v>
      </c>
      <c r="AD777">
        <f>RANK(X777,$X$2:$X$1954,0)</f>
        <v>1507</v>
      </c>
    </row>
    <row r="778" spans="1:30" ht="12.75" customHeight="1" x14ac:dyDescent="0.3">
      <c r="A778" s="3">
        <v>19333</v>
      </c>
      <c r="B778" s="3" t="s">
        <v>36</v>
      </c>
      <c r="C778" s="7">
        <v>0.1</v>
      </c>
      <c r="D778" s="4">
        <v>5.98</v>
      </c>
      <c r="E778" s="4">
        <v>5.35</v>
      </c>
      <c r="F778" s="3">
        <v>1364</v>
      </c>
      <c r="G778" s="3" t="s">
        <v>1435</v>
      </c>
      <c r="H778" s="3" t="s">
        <v>48</v>
      </c>
      <c r="I778" s="3" t="s">
        <v>39</v>
      </c>
      <c r="J778" s="3" t="s">
        <v>28</v>
      </c>
      <c r="K778" s="3" t="s">
        <v>92</v>
      </c>
      <c r="L778" s="3" t="s">
        <v>58</v>
      </c>
      <c r="M778" s="3" t="s">
        <v>1436</v>
      </c>
      <c r="N778" s="3">
        <v>0.4</v>
      </c>
      <c r="O778" s="3" t="s">
        <v>32</v>
      </c>
      <c r="P778" s="3" t="s">
        <v>52</v>
      </c>
      <c r="Q778" s="3" t="s">
        <v>414</v>
      </c>
      <c r="R778" s="3" t="s">
        <v>1417</v>
      </c>
      <c r="S778" s="3">
        <v>20746</v>
      </c>
      <c r="T778" s="2">
        <v>42080</v>
      </c>
      <c r="U778" s="2">
        <v>42080</v>
      </c>
      <c r="V778" s="4">
        <v>-90.26</v>
      </c>
      <c r="W778" s="3">
        <v>10</v>
      </c>
      <c r="X778" s="4">
        <v>57.34</v>
      </c>
      <c r="Y778" s="3">
        <v>89994</v>
      </c>
      <c r="Z778" s="3" t="str">
        <f>IF(V778&gt;E2734, "High","Low")</f>
        <v>Low</v>
      </c>
      <c r="AA778" s="3" t="str">
        <f>IF(OR(C778 &gt; 0.2, N778 &lt; 0.25), "High Risk", "Low Risk")</f>
        <v>Low Risk</v>
      </c>
      <c r="AB778" s="3" t="str">
        <f>IF(NOT(C778 &gt; 0), "No Discount", "Discount Applied")</f>
        <v>Discount Applied</v>
      </c>
      <c r="AC778" s="3" t="str">
        <f>IF(AND(V778 &gt; 100, OR(H778 = "Regular Air", H778 = "Express Air"), NOT(C778 &gt; 0)), "High Profit Non-Standard Shipping", "Other")</f>
        <v>Other</v>
      </c>
      <c r="AD778">
        <f>RANK(X778,$X$2:$X$1954,0)</f>
        <v>1477</v>
      </c>
    </row>
    <row r="779" spans="1:30" ht="12.75" customHeight="1" x14ac:dyDescent="0.3">
      <c r="A779" s="3">
        <v>20539</v>
      </c>
      <c r="B779" s="3" t="s">
        <v>55</v>
      </c>
      <c r="C779" s="7">
        <v>0.03</v>
      </c>
      <c r="D779" s="4">
        <v>73.98</v>
      </c>
      <c r="E779" s="4">
        <v>14.52</v>
      </c>
      <c r="F779" s="3">
        <v>1367</v>
      </c>
      <c r="G779" s="3" t="s">
        <v>1437</v>
      </c>
      <c r="H779" s="3" t="s">
        <v>48</v>
      </c>
      <c r="I779" s="3" t="s">
        <v>39</v>
      </c>
      <c r="J779" s="3" t="s">
        <v>76</v>
      </c>
      <c r="K779" s="3" t="s">
        <v>179</v>
      </c>
      <c r="L779" s="3" t="s">
        <v>58</v>
      </c>
      <c r="M779" s="3" t="s">
        <v>1139</v>
      </c>
      <c r="N779" s="3">
        <v>0.65</v>
      </c>
      <c r="O779" s="3" t="s">
        <v>32</v>
      </c>
      <c r="P779" s="3" t="s">
        <v>60</v>
      </c>
      <c r="Q779" s="3" t="s">
        <v>129</v>
      </c>
      <c r="R779" s="3" t="s">
        <v>1438</v>
      </c>
      <c r="S779" s="3">
        <v>79424</v>
      </c>
      <c r="T779" s="2">
        <v>42011</v>
      </c>
      <c r="U779" s="2">
        <v>42014</v>
      </c>
      <c r="V779" s="4">
        <v>-326.23159999999996</v>
      </c>
      <c r="W779" s="3">
        <v>1</v>
      </c>
      <c r="X779" s="4">
        <v>79.02</v>
      </c>
      <c r="Y779" s="3">
        <v>90513</v>
      </c>
      <c r="Z779" s="3" t="str">
        <f>IF(V779&gt;E2735, "High","Low")</f>
        <v>Low</v>
      </c>
      <c r="AA779" s="3" t="str">
        <f>IF(OR(C779 &gt; 0.2, N779 &lt; 0.25), "High Risk", "Low Risk")</f>
        <v>Low Risk</v>
      </c>
      <c r="AB779" s="3" t="str">
        <f>IF(NOT(C779 &gt; 0), "No Discount", "Discount Applied")</f>
        <v>Discount Applied</v>
      </c>
      <c r="AC779" s="3" t="str">
        <f>IF(AND(V779 &gt; 100, OR(H779 = "Regular Air", H779 = "Express Air"), NOT(C779 &gt; 0)), "High Profit Non-Standard Shipping", "Other")</f>
        <v>Other</v>
      </c>
      <c r="AD779">
        <f>RANK(X779,$X$2:$X$1954,0)</f>
        <v>1345</v>
      </c>
    </row>
    <row r="780" spans="1:30" ht="12.75" customHeight="1" x14ac:dyDescent="0.3">
      <c r="A780" s="3">
        <v>26034</v>
      </c>
      <c r="B780" s="3" t="s">
        <v>55</v>
      </c>
      <c r="C780" s="7">
        <v>0.09</v>
      </c>
      <c r="D780" s="4">
        <v>4.55</v>
      </c>
      <c r="E780" s="4">
        <v>1.49</v>
      </c>
      <c r="F780" s="3">
        <v>1368</v>
      </c>
      <c r="G780" s="3" t="s">
        <v>1439</v>
      </c>
      <c r="H780" s="3" t="s">
        <v>48</v>
      </c>
      <c r="I780" s="3" t="s">
        <v>39</v>
      </c>
      <c r="J780" s="3" t="s">
        <v>28</v>
      </c>
      <c r="K780" s="3" t="s">
        <v>108</v>
      </c>
      <c r="L780" s="3" t="s">
        <v>58</v>
      </c>
      <c r="M780" s="3" t="s">
        <v>1440</v>
      </c>
      <c r="N780" s="3">
        <v>0.35</v>
      </c>
      <c r="O780" s="3" t="s">
        <v>32</v>
      </c>
      <c r="P780" s="3" t="s">
        <v>60</v>
      </c>
      <c r="Q780" s="3" t="s">
        <v>129</v>
      </c>
      <c r="R780" s="3" t="s">
        <v>1441</v>
      </c>
      <c r="S780" s="3">
        <v>75901</v>
      </c>
      <c r="T780" s="2">
        <v>42086</v>
      </c>
      <c r="U780" s="2">
        <v>42088</v>
      </c>
      <c r="V780" s="4">
        <v>16.898</v>
      </c>
      <c r="W780" s="3">
        <v>6</v>
      </c>
      <c r="X780" s="4">
        <v>25.45</v>
      </c>
      <c r="Y780" s="3">
        <v>90514</v>
      </c>
      <c r="Z780" s="3" t="str">
        <f>IF(V780&gt;E2736, "High","Low")</f>
        <v>High</v>
      </c>
      <c r="AA780" s="3" t="str">
        <f>IF(OR(C780 &gt; 0.2, N780 &lt; 0.25), "High Risk", "Low Risk")</f>
        <v>Low Risk</v>
      </c>
      <c r="AB780" s="3" t="str">
        <f>IF(NOT(C780 &gt; 0), "No Discount", "Discount Applied")</f>
        <v>Discount Applied</v>
      </c>
      <c r="AC780" s="3" t="str">
        <f>IF(AND(V780 &gt; 100, OR(H780 = "Regular Air", H780 = "Express Air"), NOT(C780 &gt; 0)), "High Profit Non-Standard Shipping", "Other")</f>
        <v>Other</v>
      </c>
      <c r="AD780">
        <f>RANK(X780,$X$2:$X$1954,0)</f>
        <v>1761</v>
      </c>
    </row>
    <row r="781" spans="1:30" ht="12.75" customHeight="1" x14ac:dyDescent="0.3">
      <c r="A781" s="3">
        <v>26035</v>
      </c>
      <c r="B781" s="3" t="s">
        <v>55</v>
      </c>
      <c r="C781" s="7">
        <v>7.0000000000000007E-2</v>
      </c>
      <c r="D781" s="4">
        <v>9.7799999999999994</v>
      </c>
      <c r="E781" s="4">
        <v>5.76</v>
      </c>
      <c r="F781" s="3">
        <v>1369</v>
      </c>
      <c r="G781" s="3" t="s">
        <v>1442</v>
      </c>
      <c r="H781" s="3" t="s">
        <v>26</v>
      </c>
      <c r="I781" s="3" t="s">
        <v>39</v>
      </c>
      <c r="J781" s="3" t="s">
        <v>28</v>
      </c>
      <c r="K781" s="3" t="s">
        <v>68</v>
      </c>
      <c r="L781" s="3" t="s">
        <v>58</v>
      </c>
      <c r="M781" s="3" t="s">
        <v>1264</v>
      </c>
      <c r="N781" s="3">
        <v>0.35</v>
      </c>
      <c r="O781" s="3" t="s">
        <v>32</v>
      </c>
      <c r="P781" s="3" t="s">
        <v>60</v>
      </c>
      <c r="Q781" s="3" t="s">
        <v>129</v>
      </c>
      <c r="R781" s="3" t="s">
        <v>1443</v>
      </c>
      <c r="S781" s="3">
        <v>76063</v>
      </c>
      <c r="T781" s="2">
        <v>42086</v>
      </c>
      <c r="U781" s="2">
        <v>42088</v>
      </c>
      <c r="V781" s="4">
        <v>20.14</v>
      </c>
      <c r="W781" s="3">
        <v>11</v>
      </c>
      <c r="X781" s="4">
        <v>110.72</v>
      </c>
      <c r="Y781" s="3">
        <v>90514</v>
      </c>
      <c r="Z781" s="3" t="str">
        <f>IF(V781&gt;E2737, "High","Low")</f>
        <v>High</v>
      </c>
      <c r="AA781" s="3" t="str">
        <f>IF(OR(C781 &gt; 0.2, N781 &lt; 0.25), "High Risk", "Low Risk")</f>
        <v>Low Risk</v>
      </c>
      <c r="AB781" s="3" t="str">
        <f>IF(NOT(C781 &gt; 0), "No Discount", "Discount Applied")</f>
        <v>Discount Applied</v>
      </c>
      <c r="AC781" s="3" t="str">
        <f>IF(AND(V781 &gt; 100, OR(H781 = "Regular Air", H781 = "Express Air"), NOT(C781 &gt; 0)), "High Profit Non-Standard Shipping", "Other")</f>
        <v>Other</v>
      </c>
      <c r="AD781">
        <f>RANK(X781,$X$2:$X$1954,0)</f>
        <v>1197</v>
      </c>
    </row>
    <row r="782" spans="1:30" ht="12.75" customHeight="1" x14ac:dyDescent="0.3">
      <c r="A782" s="3">
        <v>24534</v>
      </c>
      <c r="B782" s="3" t="s">
        <v>46</v>
      </c>
      <c r="C782" s="7">
        <v>0.06</v>
      </c>
      <c r="D782" s="4">
        <v>44.01</v>
      </c>
      <c r="E782" s="4">
        <v>3.5</v>
      </c>
      <c r="F782" s="3">
        <v>1374</v>
      </c>
      <c r="G782" s="3" t="s">
        <v>1444</v>
      </c>
      <c r="H782" s="3" t="s">
        <v>48</v>
      </c>
      <c r="I782" s="3" t="s">
        <v>39</v>
      </c>
      <c r="J782" s="3" t="s">
        <v>28</v>
      </c>
      <c r="K782" s="3" t="s">
        <v>256</v>
      </c>
      <c r="L782" s="3" t="s">
        <v>58</v>
      </c>
      <c r="M782" s="3" t="s">
        <v>1445</v>
      </c>
      <c r="N782" s="3">
        <v>0.59</v>
      </c>
      <c r="O782" s="3" t="s">
        <v>32</v>
      </c>
      <c r="P782" s="3" t="s">
        <v>33</v>
      </c>
      <c r="Q782" s="3" t="s">
        <v>44</v>
      </c>
      <c r="R782" s="3" t="s">
        <v>1446</v>
      </c>
      <c r="S782" s="3">
        <v>95207</v>
      </c>
      <c r="T782" s="2">
        <v>42162</v>
      </c>
      <c r="U782" s="2">
        <v>42163</v>
      </c>
      <c r="V782" s="4">
        <v>-21.231999999999999</v>
      </c>
      <c r="W782" s="3">
        <v>1</v>
      </c>
      <c r="X782" s="4">
        <v>46.94</v>
      </c>
      <c r="Y782" s="3">
        <v>88212</v>
      </c>
      <c r="Z782" s="3" t="str">
        <f>IF(V782&gt;E2738, "High","Low")</f>
        <v>Low</v>
      </c>
      <c r="AA782" s="3" t="str">
        <f>IF(OR(C782 &gt; 0.2, N782 &lt; 0.25), "High Risk", "Low Risk")</f>
        <v>Low Risk</v>
      </c>
      <c r="AB782" s="3" t="str">
        <f>IF(NOT(C782 &gt; 0), "No Discount", "Discount Applied")</f>
        <v>Discount Applied</v>
      </c>
      <c r="AC782" s="3" t="str">
        <f>IF(AND(V782 &gt; 100, OR(H782 = "Regular Air", H782 = "Express Air"), NOT(C782 &gt; 0)), "High Profit Non-Standard Shipping", "Other")</f>
        <v>Other</v>
      </c>
      <c r="AD782">
        <f>RANK(X782,$X$2:$X$1954,0)</f>
        <v>1557</v>
      </c>
    </row>
    <row r="783" spans="1:30" ht="12.75" customHeight="1" x14ac:dyDescent="0.3">
      <c r="A783" s="3">
        <v>19932</v>
      </c>
      <c r="B783" s="3" t="s">
        <v>105</v>
      </c>
      <c r="C783" s="7">
        <v>0.05</v>
      </c>
      <c r="D783" s="4">
        <v>2.89</v>
      </c>
      <c r="E783" s="4">
        <v>0.5</v>
      </c>
      <c r="F783" s="3">
        <v>1380</v>
      </c>
      <c r="G783" s="3" t="s">
        <v>1447</v>
      </c>
      <c r="H783" s="3" t="s">
        <v>48</v>
      </c>
      <c r="I783" s="3" t="s">
        <v>39</v>
      </c>
      <c r="J783" s="3" t="s">
        <v>28</v>
      </c>
      <c r="K783" s="3" t="s">
        <v>133</v>
      </c>
      <c r="L783" s="3" t="s">
        <v>58</v>
      </c>
      <c r="M783" s="3" t="s">
        <v>788</v>
      </c>
      <c r="N783" s="3">
        <v>0.38</v>
      </c>
      <c r="O783" s="3" t="s">
        <v>32</v>
      </c>
      <c r="P783" s="3" t="s">
        <v>52</v>
      </c>
      <c r="Q783" s="3" t="s">
        <v>196</v>
      </c>
      <c r="R783" s="3" t="s">
        <v>1448</v>
      </c>
      <c r="S783" s="3">
        <v>3801</v>
      </c>
      <c r="T783" s="2">
        <v>42182</v>
      </c>
      <c r="U783" s="2">
        <v>42188</v>
      </c>
      <c r="V783" s="4">
        <v>18.0642</v>
      </c>
      <c r="W783" s="3">
        <v>9</v>
      </c>
      <c r="X783" s="4">
        <v>26.18</v>
      </c>
      <c r="Y783" s="3">
        <v>88213</v>
      </c>
      <c r="Z783" s="3" t="str">
        <f>IF(V783&gt;E2739, "High","Low")</f>
        <v>High</v>
      </c>
      <c r="AA783" s="3" t="str">
        <f>IF(OR(C783 &gt; 0.2, N783 &lt; 0.25), "High Risk", "Low Risk")</f>
        <v>Low Risk</v>
      </c>
      <c r="AB783" s="3" t="str">
        <f>IF(NOT(C783 &gt; 0), "No Discount", "Discount Applied")</f>
        <v>Discount Applied</v>
      </c>
      <c r="AC783" s="3" t="str">
        <f>IF(AND(V783 &gt; 100, OR(H783 = "Regular Air", H783 = "Express Air"), NOT(C783 &gt; 0)), "High Profit Non-Standard Shipping", "Other")</f>
        <v>Other</v>
      </c>
      <c r="AD783">
        <f>RANK(X783,$X$2:$X$1954,0)</f>
        <v>1756</v>
      </c>
    </row>
    <row r="784" spans="1:30" ht="12.75" customHeight="1" x14ac:dyDescent="0.3">
      <c r="A784" s="3">
        <v>19018</v>
      </c>
      <c r="B784" s="3" t="s">
        <v>55</v>
      </c>
      <c r="C784" s="7">
        <v>0.03</v>
      </c>
      <c r="D784" s="4">
        <v>2.23</v>
      </c>
      <c r="E784" s="4">
        <v>4.57</v>
      </c>
      <c r="F784" s="3">
        <v>1383</v>
      </c>
      <c r="G784" s="3" t="s">
        <v>1449</v>
      </c>
      <c r="H784" s="3" t="s">
        <v>48</v>
      </c>
      <c r="I784" s="3" t="s">
        <v>39</v>
      </c>
      <c r="J784" s="3" t="s">
        <v>40</v>
      </c>
      <c r="K784" s="3" t="s">
        <v>49</v>
      </c>
      <c r="L784" s="3" t="s">
        <v>50</v>
      </c>
      <c r="M784" s="3" t="s">
        <v>1450</v>
      </c>
      <c r="N784" s="3">
        <v>0.41</v>
      </c>
      <c r="O784" s="3" t="s">
        <v>32</v>
      </c>
      <c r="P784" s="3" t="s">
        <v>33</v>
      </c>
      <c r="Q784" s="3" t="s">
        <v>211</v>
      </c>
      <c r="R784" s="3" t="s">
        <v>1390</v>
      </c>
      <c r="S784" s="3">
        <v>84120</v>
      </c>
      <c r="T784" s="2">
        <v>42125</v>
      </c>
      <c r="U784" s="2">
        <v>42126</v>
      </c>
      <c r="V784" s="4">
        <v>-93.25</v>
      </c>
      <c r="W784" s="3">
        <v>12</v>
      </c>
      <c r="X784" s="4">
        <v>28.66</v>
      </c>
      <c r="Y784" s="3">
        <v>89406</v>
      </c>
      <c r="Z784" s="3" t="str">
        <f>IF(V784&gt;E2740, "High","Low")</f>
        <v>Low</v>
      </c>
      <c r="AA784" s="3" t="str">
        <f>IF(OR(C784 &gt; 0.2, N784 &lt; 0.25), "High Risk", "Low Risk")</f>
        <v>Low Risk</v>
      </c>
      <c r="AB784" s="3" t="str">
        <f>IF(NOT(C784 &gt; 0), "No Discount", "Discount Applied")</f>
        <v>Discount Applied</v>
      </c>
      <c r="AC784" s="3" t="str">
        <f>IF(AND(V784 &gt; 100, OR(H784 = "Regular Air", H784 = "Express Air"), NOT(C784 &gt; 0)), "High Profit Non-Standard Shipping", "Other")</f>
        <v>Other</v>
      </c>
      <c r="AD784">
        <f>RANK(X784,$X$2:$X$1954,0)</f>
        <v>1728</v>
      </c>
    </row>
    <row r="785" spans="1:30" ht="12.75" customHeight="1" x14ac:dyDescent="0.3">
      <c r="A785" s="3">
        <v>25790</v>
      </c>
      <c r="B785" s="3" t="s">
        <v>36</v>
      </c>
      <c r="C785" s="7">
        <v>7.0000000000000007E-2</v>
      </c>
      <c r="D785" s="4">
        <v>11.29</v>
      </c>
      <c r="E785" s="4">
        <v>5.03</v>
      </c>
      <c r="F785" s="3">
        <v>1384</v>
      </c>
      <c r="G785" s="3" t="s">
        <v>1451</v>
      </c>
      <c r="H785" s="3" t="s">
        <v>48</v>
      </c>
      <c r="I785" s="3" t="s">
        <v>39</v>
      </c>
      <c r="J785" s="3" t="s">
        <v>28</v>
      </c>
      <c r="K785" s="3" t="s">
        <v>140</v>
      </c>
      <c r="L785" s="3" t="s">
        <v>58</v>
      </c>
      <c r="M785" s="3" t="s">
        <v>1452</v>
      </c>
      <c r="N785" s="3">
        <v>0.59</v>
      </c>
      <c r="O785" s="3" t="s">
        <v>32</v>
      </c>
      <c r="P785" s="3" t="s">
        <v>135</v>
      </c>
      <c r="Q785" s="3" t="s">
        <v>136</v>
      </c>
      <c r="R785" s="3" t="s">
        <v>1453</v>
      </c>
      <c r="S785" s="3">
        <v>22304</v>
      </c>
      <c r="T785" s="2">
        <v>42185</v>
      </c>
      <c r="U785" s="2">
        <v>42187</v>
      </c>
      <c r="V785" s="4">
        <v>-163.03</v>
      </c>
      <c r="W785" s="3">
        <v>11</v>
      </c>
      <c r="X785" s="4">
        <v>123.18</v>
      </c>
      <c r="Y785" s="3">
        <v>89407</v>
      </c>
      <c r="Z785" s="3" t="str">
        <f>IF(V785&gt;E2741, "High","Low")</f>
        <v>Low</v>
      </c>
      <c r="AA785" s="3" t="str">
        <f>IF(OR(C785 &gt; 0.2, N785 &lt; 0.25), "High Risk", "Low Risk")</f>
        <v>Low Risk</v>
      </c>
      <c r="AB785" s="3" t="str">
        <f>IF(NOT(C785 &gt; 0), "No Discount", "Discount Applied")</f>
        <v>Discount Applied</v>
      </c>
      <c r="AC785" s="3" t="str">
        <f>IF(AND(V785 &gt; 100, OR(H785 = "Regular Air", H785 = "Express Air"), NOT(C785 &gt; 0)), "High Profit Non-Standard Shipping", "Other")</f>
        <v>Other</v>
      </c>
      <c r="AD785">
        <f>RANK(X785,$X$2:$X$1954,0)</f>
        <v>1154</v>
      </c>
    </row>
    <row r="786" spans="1:30" ht="12.75" customHeight="1" x14ac:dyDescent="0.3">
      <c r="A786" s="3">
        <v>22984</v>
      </c>
      <c r="B786" s="3" t="s">
        <v>105</v>
      </c>
      <c r="C786" s="7">
        <v>0.02</v>
      </c>
      <c r="D786" s="4">
        <v>70.97</v>
      </c>
      <c r="E786" s="4">
        <v>3.5</v>
      </c>
      <c r="F786" s="3">
        <v>1384</v>
      </c>
      <c r="G786" s="3" t="s">
        <v>1451</v>
      </c>
      <c r="H786" s="3" t="s">
        <v>48</v>
      </c>
      <c r="I786" s="3" t="s">
        <v>39</v>
      </c>
      <c r="J786" s="3" t="s">
        <v>28</v>
      </c>
      <c r="K786" s="3" t="s">
        <v>256</v>
      </c>
      <c r="L786" s="3" t="s">
        <v>58</v>
      </c>
      <c r="M786" s="3" t="s">
        <v>671</v>
      </c>
      <c r="N786" s="3">
        <v>0.59</v>
      </c>
      <c r="O786" s="3" t="s">
        <v>32</v>
      </c>
      <c r="P786" s="3" t="s">
        <v>135</v>
      </c>
      <c r="Q786" s="3" t="s">
        <v>136</v>
      </c>
      <c r="R786" s="3" t="s">
        <v>1453</v>
      </c>
      <c r="S786" s="3">
        <v>22304</v>
      </c>
      <c r="T786" s="2">
        <v>42162</v>
      </c>
      <c r="U786" s="2">
        <v>42169</v>
      </c>
      <c r="V786" s="4">
        <v>23.61599999999995</v>
      </c>
      <c r="W786" s="3">
        <v>21</v>
      </c>
      <c r="X786" s="4">
        <v>1533.59</v>
      </c>
      <c r="Y786" s="3">
        <v>89408</v>
      </c>
      <c r="Z786" s="3" t="str">
        <f>IF(V786&gt;E2742, "High","Low")</f>
        <v>High</v>
      </c>
      <c r="AA786" s="3" t="str">
        <f>IF(OR(C786 &gt; 0.2, N786 &lt; 0.25), "High Risk", "Low Risk")</f>
        <v>Low Risk</v>
      </c>
      <c r="AB786" s="3" t="str">
        <f>IF(NOT(C786 &gt; 0), "No Discount", "Discount Applied")</f>
        <v>Discount Applied</v>
      </c>
      <c r="AC786" s="3" t="str">
        <f>IF(AND(V786 &gt; 100, OR(H786 = "Regular Air", H786 = "Express Air"), NOT(C786 &gt; 0)), "High Profit Non-Standard Shipping", "Other")</f>
        <v>Other</v>
      </c>
      <c r="AD786">
        <f>RANK(X786,$X$2:$X$1954,0)</f>
        <v>307</v>
      </c>
    </row>
    <row r="787" spans="1:30" ht="12.75" customHeight="1" x14ac:dyDescent="0.3">
      <c r="A787" s="3">
        <v>18970</v>
      </c>
      <c r="B787" s="3" t="s">
        <v>46</v>
      </c>
      <c r="C787" s="7">
        <v>0.06</v>
      </c>
      <c r="D787" s="4">
        <v>1.74</v>
      </c>
      <c r="E787" s="4">
        <v>4.08</v>
      </c>
      <c r="F787" s="3">
        <v>1389</v>
      </c>
      <c r="G787" s="3" t="s">
        <v>1454</v>
      </c>
      <c r="H787" s="3" t="s">
        <v>48</v>
      </c>
      <c r="I787" s="3" t="s">
        <v>39</v>
      </c>
      <c r="J787" s="3" t="s">
        <v>40</v>
      </c>
      <c r="K787" s="3" t="s">
        <v>49</v>
      </c>
      <c r="L787" s="3" t="s">
        <v>50</v>
      </c>
      <c r="M787" s="3" t="s">
        <v>218</v>
      </c>
      <c r="N787" s="3">
        <v>0.53</v>
      </c>
      <c r="O787" s="3" t="s">
        <v>32</v>
      </c>
      <c r="P787" s="3" t="s">
        <v>33</v>
      </c>
      <c r="Q787" s="3" t="s">
        <v>44</v>
      </c>
      <c r="R787" s="3" t="s">
        <v>1455</v>
      </c>
      <c r="S787" s="3">
        <v>94025</v>
      </c>
      <c r="T787" s="2">
        <v>42029</v>
      </c>
      <c r="U787" s="2">
        <v>42030</v>
      </c>
      <c r="V787" s="4">
        <v>-11.0732</v>
      </c>
      <c r="W787" s="3">
        <v>1</v>
      </c>
      <c r="X787" s="4">
        <v>2.77</v>
      </c>
      <c r="Y787" s="3">
        <v>88726</v>
      </c>
      <c r="Z787" s="3" t="str">
        <f>IF(V787&gt;E2743, "High","Low")</f>
        <v>Low</v>
      </c>
      <c r="AA787" s="3" t="str">
        <f>IF(OR(C787 &gt; 0.2, N787 &lt; 0.25), "High Risk", "Low Risk")</f>
        <v>Low Risk</v>
      </c>
      <c r="AB787" s="3" t="str">
        <f>IF(NOT(C787 &gt; 0), "No Discount", "Discount Applied")</f>
        <v>Discount Applied</v>
      </c>
      <c r="AC787" s="3" t="str">
        <f>IF(AND(V787 &gt; 100, OR(H787 = "Regular Air", H787 = "Express Air"), NOT(C787 &gt; 0)), "High Profit Non-Standard Shipping", "Other")</f>
        <v>Other</v>
      </c>
      <c r="AD787">
        <f>RANK(X787,$X$2:$X$1954,0)</f>
        <v>1951</v>
      </c>
    </row>
    <row r="788" spans="1:30" ht="12.75" customHeight="1" x14ac:dyDescent="0.3">
      <c r="A788" s="3">
        <v>19852</v>
      </c>
      <c r="B788" s="3" t="s">
        <v>24</v>
      </c>
      <c r="C788" s="7">
        <v>0.08</v>
      </c>
      <c r="D788" s="4">
        <v>2.62</v>
      </c>
      <c r="E788" s="4">
        <v>0.8</v>
      </c>
      <c r="F788" s="3">
        <v>1389</v>
      </c>
      <c r="G788" s="3" t="s">
        <v>1454</v>
      </c>
      <c r="H788" s="3" t="s">
        <v>26</v>
      </c>
      <c r="I788" s="3" t="s">
        <v>39</v>
      </c>
      <c r="J788" s="3" t="s">
        <v>28</v>
      </c>
      <c r="K788" s="3" t="s">
        <v>65</v>
      </c>
      <c r="L788" s="3" t="s">
        <v>30</v>
      </c>
      <c r="M788" s="3" t="s">
        <v>1408</v>
      </c>
      <c r="N788" s="3">
        <v>0.39</v>
      </c>
      <c r="O788" s="3" t="s">
        <v>32</v>
      </c>
      <c r="P788" s="3" t="s">
        <v>33</v>
      </c>
      <c r="Q788" s="3" t="s">
        <v>44</v>
      </c>
      <c r="R788" s="3" t="s">
        <v>1455</v>
      </c>
      <c r="S788" s="3">
        <v>94025</v>
      </c>
      <c r="T788" s="2">
        <v>42137</v>
      </c>
      <c r="U788" s="2">
        <v>42139</v>
      </c>
      <c r="V788" s="4">
        <v>21.769499999999997</v>
      </c>
      <c r="W788" s="3">
        <v>12</v>
      </c>
      <c r="X788" s="4">
        <v>31.55</v>
      </c>
      <c r="Y788" s="3">
        <v>88728</v>
      </c>
      <c r="Z788" s="3" t="str">
        <f>IF(V788&gt;E2744, "High","Low")</f>
        <v>High</v>
      </c>
      <c r="AA788" s="3" t="str">
        <f>IF(OR(C788 &gt; 0.2, N788 &lt; 0.25), "High Risk", "Low Risk")</f>
        <v>Low Risk</v>
      </c>
      <c r="AB788" s="3" t="str">
        <f>IF(NOT(C788 &gt; 0), "No Discount", "Discount Applied")</f>
        <v>Discount Applied</v>
      </c>
      <c r="AC788" s="3" t="str">
        <f>IF(AND(V788 &gt; 100, OR(H788 = "Regular Air", H788 = "Express Air"), NOT(C788 &gt; 0)), "High Profit Non-Standard Shipping", "Other")</f>
        <v>Other</v>
      </c>
      <c r="AD788">
        <f>RANK(X788,$X$2:$X$1954,0)</f>
        <v>1699</v>
      </c>
    </row>
    <row r="789" spans="1:30" ht="12.75" customHeight="1" x14ac:dyDescent="0.3">
      <c r="A789" s="3">
        <v>19111</v>
      </c>
      <c r="B789" s="3" t="s">
        <v>24</v>
      </c>
      <c r="C789" s="7">
        <v>0.09</v>
      </c>
      <c r="D789" s="4">
        <v>2.61</v>
      </c>
      <c r="E789" s="4">
        <v>0.5</v>
      </c>
      <c r="F789" s="3">
        <v>1389</v>
      </c>
      <c r="G789" s="3" t="s">
        <v>1454</v>
      </c>
      <c r="H789" s="3" t="s">
        <v>48</v>
      </c>
      <c r="I789" s="3" t="s">
        <v>39</v>
      </c>
      <c r="J789" s="3" t="s">
        <v>28</v>
      </c>
      <c r="K789" s="3" t="s">
        <v>133</v>
      </c>
      <c r="L789" s="3" t="s">
        <v>58</v>
      </c>
      <c r="M789" s="3" t="s">
        <v>1137</v>
      </c>
      <c r="N789" s="3">
        <v>0.39</v>
      </c>
      <c r="O789" s="3" t="s">
        <v>32</v>
      </c>
      <c r="P789" s="3" t="s">
        <v>33</v>
      </c>
      <c r="Q789" s="3" t="s">
        <v>44</v>
      </c>
      <c r="R789" s="3" t="s">
        <v>1455</v>
      </c>
      <c r="S789" s="3">
        <v>94025</v>
      </c>
      <c r="T789" s="2">
        <v>42158</v>
      </c>
      <c r="U789" s="2">
        <v>42160</v>
      </c>
      <c r="V789" s="4">
        <v>29.380199999999995</v>
      </c>
      <c r="W789" s="3">
        <v>17</v>
      </c>
      <c r="X789" s="4">
        <v>42.58</v>
      </c>
      <c r="Y789" s="3">
        <v>88729</v>
      </c>
      <c r="Z789" s="3" t="str">
        <f>IF(V789&gt;E2745, "High","Low")</f>
        <v>High</v>
      </c>
      <c r="AA789" s="3" t="str">
        <f>IF(OR(C789 &gt; 0.2, N789 &lt; 0.25), "High Risk", "Low Risk")</f>
        <v>Low Risk</v>
      </c>
      <c r="AB789" s="3" t="str">
        <f>IF(NOT(C789 &gt; 0), "No Discount", "Discount Applied")</f>
        <v>Discount Applied</v>
      </c>
      <c r="AC789" s="3" t="str">
        <f>IF(AND(V789 &gt; 100, OR(H789 = "Regular Air", H789 = "Express Air"), NOT(C789 &gt; 0)), "High Profit Non-Standard Shipping", "Other")</f>
        <v>Other</v>
      </c>
      <c r="AD789">
        <f>RANK(X789,$X$2:$X$1954,0)</f>
        <v>1595</v>
      </c>
    </row>
    <row r="790" spans="1:30" ht="12.75" customHeight="1" x14ac:dyDescent="0.3">
      <c r="A790" s="3">
        <v>18702</v>
      </c>
      <c r="B790" s="3" t="s">
        <v>46</v>
      </c>
      <c r="C790" s="7">
        <v>0.1</v>
      </c>
      <c r="D790" s="4">
        <v>8.17</v>
      </c>
      <c r="E790" s="4">
        <v>1.69</v>
      </c>
      <c r="F790" s="3">
        <v>1390</v>
      </c>
      <c r="G790" s="3" t="s">
        <v>1456</v>
      </c>
      <c r="H790" s="3" t="s">
        <v>48</v>
      </c>
      <c r="I790" s="3" t="s">
        <v>39</v>
      </c>
      <c r="J790" s="3" t="s">
        <v>28</v>
      </c>
      <c r="K790" s="3" t="s">
        <v>92</v>
      </c>
      <c r="L790" s="3" t="s">
        <v>30</v>
      </c>
      <c r="M790" s="3" t="s">
        <v>1457</v>
      </c>
      <c r="N790" s="3">
        <v>0.38</v>
      </c>
      <c r="O790" s="3" t="s">
        <v>32</v>
      </c>
      <c r="P790" s="3" t="s">
        <v>33</v>
      </c>
      <c r="Q790" s="3" t="s">
        <v>44</v>
      </c>
      <c r="R790" s="3" t="s">
        <v>1446</v>
      </c>
      <c r="S790" s="3">
        <v>95207</v>
      </c>
      <c r="T790" s="2">
        <v>42140</v>
      </c>
      <c r="U790" s="2">
        <v>42140</v>
      </c>
      <c r="V790" s="4">
        <v>100.2984</v>
      </c>
      <c r="W790" s="3">
        <v>19</v>
      </c>
      <c r="X790" s="4">
        <v>145.36000000000001</v>
      </c>
      <c r="Y790" s="3">
        <v>88731</v>
      </c>
      <c r="Z790" s="3" t="str">
        <f>IF(V790&gt;E2746, "High","Low")</f>
        <v>High</v>
      </c>
      <c r="AA790" s="3" t="str">
        <f>IF(OR(C790 &gt; 0.2, N790 &lt; 0.25), "High Risk", "Low Risk")</f>
        <v>Low Risk</v>
      </c>
      <c r="AB790" s="3" t="str">
        <f>IF(NOT(C790 &gt; 0), "No Discount", "Discount Applied")</f>
        <v>Discount Applied</v>
      </c>
      <c r="AC790" s="3" t="str">
        <f>IF(AND(V790 &gt; 100, OR(H790 = "Regular Air", H790 = "Express Air"), NOT(C790 &gt; 0)), "High Profit Non-Standard Shipping", "Other")</f>
        <v>Other</v>
      </c>
      <c r="AD790">
        <f>RANK(X790,$X$2:$X$1954,0)</f>
        <v>1096</v>
      </c>
    </row>
    <row r="791" spans="1:30" ht="12.75" customHeight="1" x14ac:dyDescent="0.3">
      <c r="A791" s="3">
        <v>18703</v>
      </c>
      <c r="B791" s="3" t="s">
        <v>46</v>
      </c>
      <c r="C791" s="7">
        <v>0.03</v>
      </c>
      <c r="D791" s="4">
        <v>110.99</v>
      </c>
      <c r="E791" s="4">
        <v>2.5</v>
      </c>
      <c r="F791" s="3">
        <v>1390</v>
      </c>
      <c r="G791" s="3" t="s">
        <v>1456</v>
      </c>
      <c r="H791" s="3" t="s">
        <v>48</v>
      </c>
      <c r="I791" s="3" t="s">
        <v>39</v>
      </c>
      <c r="J791" s="3" t="s">
        <v>76</v>
      </c>
      <c r="K791" s="3" t="s">
        <v>77</v>
      </c>
      <c r="L791" s="3" t="s">
        <v>58</v>
      </c>
      <c r="M791" s="3" t="s">
        <v>500</v>
      </c>
      <c r="N791" s="3">
        <v>0.56999999999999995</v>
      </c>
      <c r="O791" s="3" t="s">
        <v>32</v>
      </c>
      <c r="P791" s="3" t="s">
        <v>33</v>
      </c>
      <c r="Q791" s="3" t="s">
        <v>44</v>
      </c>
      <c r="R791" s="3" t="s">
        <v>1446</v>
      </c>
      <c r="S791" s="3">
        <v>95207</v>
      </c>
      <c r="T791" s="2">
        <v>42140</v>
      </c>
      <c r="U791" s="2">
        <v>42142</v>
      </c>
      <c r="V791" s="4">
        <v>2495.3987999999999</v>
      </c>
      <c r="W791" s="3">
        <v>38</v>
      </c>
      <c r="X791" s="4">
        <v>3616.52</v>
      </c>
      <c r="Y791" s="3">
        <v>88731</v>
      </c>
      <c r="Z791" s="3" t="str">
        <f>IF(V791&gt;E2747, "High","Low")</f>
        <v>High</v>
      </c>
      <c r="AA791" s="3" t="str">
        <f>IF(OR(C791 &gt; 0.2, N791 &lt; 0.25), "High Risk", "Low Risk")</f>
        <v>Low Risk</v>
      </c>
      <c r="AB791" s="3" t="str">
        <f>IF(NOT(C791 &gt; 0), "No Discount", "Discount Applied")</f>
        <v>Discount Applied</v>
      </c>
      <c r="AC791" s="3" t="str">
        <f>IF(AND(V791 &gt; 100, OR(H791 = "Regular Air", H791 = "Express Air"), NOT(C791 &gt; 0)), "High Profit Non-Standard Shipping", "Other")</f>
        <v>Other</v>
      </c>
      <c r="AD791">
        <f>RANK(X791,$X$2:$X$1954,0)</f>
        <v>136</v>
      </c>
    </row>
    <row r="792" spans="1:30" ht="12.75" customHeight="1" x14ac:dyDescent="0.3">
      <c r="A792" s="3">
        <v>20523</v>
      </c>
      <c r="B792" s="3" t="s">
        <v>36</v>
      </c>
      <c r="C792" s="7">
        <v>0</v>
      </c>
      <c r="D792" s="4">
        <v>2.88</v>
      </c>
      <c r="E792" s="4">
        <v>0.7</v>
      </c>
      <c r="F792" s="3">
        <v>1391</v>
      </c>
      <c r="G792" s="3" t="s">
        <v>1458</v>
      </c>
      <c r="H792" s="3" t="s">
        <v>26</v>
      </c>
      <c r="I792" s="3" t="s">
        <v>39</v>
      </c>
      <c r="J792" s="3" t="s">
        <v>28</v>
      </c>
      <c r="K792" s="3" t="s">
        <v>29</v>
      </c>
      <c r="L792" s="3" t="s">
        <v>30</v>
      </c>
      <c r="M792" s="3" t="s">
        <v>364</v>
      </c>
      <c r="N792" s="3">
        <v>0.56000000000000005</v>
      </c>
      <c r="O792" s="3" t="s">
        <v>32</v>
      </c>
      <c r="P792" s="3" t="s">
        <v>33</v>
      </c>
      <c r="Q792" s="3" t="s">
        <v>44</v>
      </c>
      <c r="R792" s="3" t="s">
        <v>1459</v>
      </c>
      <c r="S792" s="3">
        <v>94086</v>
      </c>
      <c r="T792" s="2">
        <v>42118</v>
      </c>
      <c r="U792" s="2">
        <v>42118</v>
      </c>
      <c r="V792" s="4">
        <v>-0.10999999999999943</v>
      </c>
      <c r="W792" s="3">
        <v>1</v>
      </c>
      <c r="X792" s="4">
        <v>7.96</v>
      </c>
      <c r="Y792" s="3">
        <v>88727</v>
      </c>
      <c r="Z792" s="3" t="str">
        <f>IF(V792&gt;E2748, "High","Low")</f>
        <v>Low</v>
      </c>
      <c r="AA792" s="3" t="str">
        <f>IF(OR(C792 &gt; 0.2, N792 &lt; 0.25), "High Risk", "Low Risk")</f>
        <v>Low Risk</v>
      </c>
      <c r="AB792" s="3" t="str">
        <f>IF(NOT(C792 &gt; 0), "No Discount", "Discount Applied")</f>
        <v>No Discount</v>
      </c>
      <c r="AC792" s="3" t="str">
        <f>IF(AND(V792 &gt; 100, OR(H792 = "Regular Air", H792 = "Express Air"), NOT(C792 &gt; 0)), "High Profit Non-Standard Shipping", "Other")</f>
        <v>Other</v>
      </c>
      <c r="AD792">
        <f>RANK(X792,$X$2:$X$1954,0)</f>
        <v>1925</v>
      </c>
    </row>
    <row r="793" spans="1:30" ht="12.75" customHeight="1" x14ac:dyDescent="0.3">
      <c r="A793" s="3">
        <v>20163</v>
      </c>
      <c r="B793" s="3" t="s">
        <v>105</v>
      </c>
      <c r="C793" s="7">
        <v>7.0000000000000007E-2</v>
      </c>
      <c r="D793" s="4">
        <v>12.28</v>
      </c>
      <c r="E793" s="4">
        <v>6.13</v>
      </c>
      <c r="F793" s="3">
        <v>1391</v>
      </c>
      <c r="G793" s="3" t="s">
        <v>1458</v>
      </c>
      <c r="H793" s="3" t="s">
        <v>48</v>
      </c>
      <c r="I793" s="3" t="s">
        <v>39</v>
      </c>
      <c r="J793" s="3" t="s">
        <v>28</v>
      </c>
      <c r="K793" s="3" t="s">
        <v>140</v>
      </c>
      <c r="L793" s="3" t="s">
        <v>58</v>
      </c>
      <c r="M793" s="3" t="s">
        <v>1460</v>
      </c>
      <c r="N793" s="3">
        <v>0.56999999999999995</v>
      </c>
      <c r="O793" s="3" t="s">
        <v>32</v>
      </c>
      <c r="P793" s="3" t="s">
        <v>33</v>
      </c>
      <c r="Q793" s="3" t="s">
        <v>44</v>
      </c>
      <c r="R793" s="3" t="s">
        <v>1459</v>
      </c>
      <c r="S793" s="3">
        <v>94086</v>
      </c>
      <c r="T793" s="2">
        <v>42127</v>
      </c>
      <c r="U793" s="2">
        <v>42134</v>
      </c>
      <c r="V793" s="4">
        <v>15.236000000000018</v>
      </c>
      <c r="W793" s="3">
        <v>33</v>
      </c>
      <c r="X793" s="4">
        <v>389.59</v>
      </c>
      <c r="Y793" s="3">
        <v>88730</v>
      </c>
      <c r="Z793" s="3" t="str">
        <f>IF(V793&gt;E2749, "High","Low")</f>
        <v>High</v>
      </c>
      <c r="AA793" s="3" t="str">
        <f>IF(OR(C793 &gt; 0.2, N793 &lt; 0.25), "High Risk", "Low Risk")</f>
        <v>Low Risk</v>
      </c>
      <c r="AB793" s="3" t="str">
        <f>IF(NOT(C793 &gt; 0), "No Discount", "Discount Applied")</f>
        <v>Discount Applied</v>
      </c>
      <c r="AC793" s="3" t="str">
        <f>IF(AND(V793 &gt; 100, OR(H793 = "Regular Air", H793 = "Express Air"), NOT(C793 &gt; 0)), "High Profit Non-Standard Shipping", "Other")</f>
        <v>Other</v>
      </c>
      <c r="AD793">
        <f>RANK(X793,$X$2:$X$1954,0)</f>
        <v>726</v>
      </c>
    </row>
    <row r="794" spans="1:30" ht="12.75" customHeight="1" x14ac:dyDescent="0.3">
      <c r="A794" s="3">
        <v>5297</v>
      </c>
      <c r="B794" s="3" t="s">
        <v>36</v>
      </c>
      <c r="C794" s="7">
        <v>0</v>
      </c>
      <c r="D794" s="4">
        <v>8.6</v>
      </c>
      <c r="E794" s="4">
        <v>6.19</v>
      </c>
      <c r="F794" s="3">
        <v>1402</v>
      </c>
      <c r="G794" s="3" t="s">
        <v>1461</v>
      </c>
      <c r="H794" s="3" t="s">
        <v>48</v>
      </c>
      <c r="I794" s="3" t="s">
        <v>39</v>
      </c>
      <c r="J794" s="3" t="s">
        <v>28</v>
      </c>
      <c r="K794" s="3" t="s">
        <v>108</v>
      </c>
      <c r="L794" s="3" t="s">
        <v>58</v>
      </c>
      <c r="M794" s="3" t="s">
        <v>923</v>
      </c>
      <c r="N794" s="3">
        <v>0.38</v>
      </c>
      <c r="O794" s="3" t="s">
        <v>32</v>
      </c>
      <c r="P794" s="3" t="s">
        <v>60</v>
      </c>
      <c r="Q794" s="3" t="s">
        <v>177</v>
      </c>
      <c r="R794" s="3" t="s">
        <v>178</v>
      </c>
      <c r="S794" s="3">
        <v>60653</v>
      </c>
      <c r="T794" s="2">
        <v>42019</v>
      </c>
      <c r="U794" s="2">
        <v>42019</v>
      </c>
      <c r="V794" s="4">
        <v>-42.8536</v>
      </c>
      <c r="W794" s="3">
        <v>48</v>
      </c>
      <c r="X794" s="4">
        <v>447.89</v>
      </c>
      <c r="Y794" s="3">
        <v>37729</v>
      </c>
      <c r="Z794" s="3" t="str">
        <f>IF(V794&gt;E2750, "High","Low")</f>
        <v>Low</v>
      </c>
      <c r="AA794" s="3" t="str">
        <f>IF(OR(C794 &gt; 0.2, N794 &lt; 0.25), "High Risk", "Low Risk")</f>
        <v>Low Risk</v>
      </c>
      <c r="AB794" s="3" t="str">
        <f>IF(NOT(C794 &gt; 0), "No Discount", "Discount Applied")</f>
        <v>No Discount</v>
      </c>
      <c r="AC794" s="3" t="str">
        <f>IF(AND(V794 &gt; 100, OR(H794 = "Regular Air", H794 = "Express Air"), NOT(C794 &gt; 0)), "High Profit Non-Standard Shipping", "Other")</f>
        <v>Other</v>
      </c>
      <c r="AD794">
        <f>RANK(X794,$X$2:$X$1954,0)</f>
        <v>683</v>
      </c>
    </row>
    <row r="795" spans="1:30" ht="12.75" customHeight="1" x14ac:dyDescent="0.3">
      <c r="A795" s="3">
        <v>6080</v>
      </c>
      <c r="B795" s="3" t="s">
        <v>55</v>
      </c>
      <c r="C795" s="7">
        <v>0.04</v>
      </c>
      <c r="D795" s="4">
        <v>30.73</v>
      </c>
      <c r="E795" s="4">
        <v>4</v>
      </c>
      <c r="F795" s="3">
        <v>1402</v>
      </c>
      <c r="G795" s="3" t="s">
        <v>1461</v>
      </c>
      <c r="H795" s="3" t="s">
        <v>48</v>
      </c>
      <c r="I795" s="3" t="s">
        <v>39</v>
      </c>
      <c r="J795" s="3" t="s">
        <v>76</v>
      </c>
      <c r="K795" s="3" t="s">
        <v>179</v>
      </c>
      <c r="L795" s="3" t="s">
        <v>58</v>
      </c>
      <c r="M795" s="3" t="s">
        <v>287</v>
      </c>
      <c r="N795" s="3">
        <v>0.75</v>
      </c>
      <c r="O795" s="3" t="s">
        <v>32</v>
      </c>
      <c r="P795" s="3" t="s">
        <v>60</v>
      </c>
      <c r="Q795" s="3" t="s">
        <v>177</v>
      </c>
      <c r="R795" s="3" t="s">
        <v>178</v>
      </c>
      <c r="S795" s="3">
        <v>60653</v>
      </c>
      <c r="T795" s="2">
        <v>42025</v>
      </c>
      <c r="U795" s="2">
        <v>42026</v>
      </c>
      <c r="V795" s="4">
        <v>-20.79</v>
      </c>
      <c r="W795" s="3">
        <v>48</v>
      </c>
      <c r="X795" s="4">
        <v>1420.84</v>
      </c>
      <c r="Y795" s="3">
        <v>43079</v>
      </c>
      <c r="Z795" s="3" t="str">
        <f>IF(V795&gt;E2751, "High","Low")</f>
        <v>Low</v>
      </c>
      <c r="AA795" s="3" t="str">
        <f>IF(OR(C795 &gt; 0.2, N795 &lt; 0.25), "High Risk", "Low Risk")</f>
        <v>Low Risk</v>
      </c>
      <c r="AB795" s="3" t="str">
        <f>IF(NOT(C795 &gt; 0), "No Discount", "Discount Applied")</f>
        <v>Discount Applied</v>
      </c>
      <c r="AC795" s="3" t="str">
        <f>IF(AND(V795 &gt; 100, OR(H795 = "Regular Air", H795 = "Express Air"), NOT(C795 &gt; 0)), "High Profit Non-Standard Shipping", "Other")</f>
        <v>Other</v>
      </c>
      <c r="AD795">
        <f>RANK(X795,$X$2:$X$1954,0)</f>
        <v>329</v>
      </c>
    </row>
    <row r="796" spans="1:30" ht="12.75" customHeight="1" x14ac:dyDescent="0.3">
      <c r="A796" s="3">
        <v>23297</v>
      </c>
      <c r="B796" s="3" t="s">
        <v>36</v>
      </c>
      <c r="C796" s="7">
        <v>0</v>
      </c>
      <c r="D796" s="4">
        <v>8.6</v>
      </c>
      <c r="E796" s="4">
        <v>6.19</v>
      </c>
      <c r="F796" s="3">
        <v>1405</v>
      </c>
      <c r="G796" s="3" t="s">
        <v>1462</v>
      </c>
      <c r="H796" s="3" t="s">
        <v>48</v>
      </c>
      <c r="I796" s="3" t="s">
        <v>39</v>
      </c>
      <c r="J796" s="3" t="s">
        <v>28</v>
      </c>
      <c r="K796" s="3" t="s">
        <v>108</v>
      </c>
      <c r="L796" s="3" t="s">
        <v>58</v>
      </c>
      <c r="M796" s="3" t="s">
        <v>923</v>
      </c>
      <c r="N796" s="3">
        <v>0.38</v>
      </c>
      <c r="O796" s="3" t="s">
        <v>32</v>
      </c>
      <c r="P796" s="3" t="s">
        <v>60</v>
      </c>
      <c r="Q796" s="3" t="s">
        <v>299</v>
      </c>
      <c r="R796" s="3" t="s">
        <v>1463</v>
      </c>
      <c r="S796" s="3">
        <v>49017</v>
      </c>
      <c r="T796" s="2">
        <v>42019</v>
      </c>
      <c r="U796" s="2">
        <v>42019</v>
      </c>
      <c r="V796" s="4">
        <v>-33.211539999999999</v>
      </c>
      <c r="W796" s="3">
        <v>12</v>
      </c>
      <c r="X796" s="4">
        <v>111.97</v>
      </c>
      <c r="Y796" s="3">
        <v>86144</v>
      </c>
      <c r="Z796" s="3" t="str">
        <f>IF(V796&gt;E2752, "High","Low")</f>
        <v>Low</v>
      </c>
      <c r="AA796" s="3" t="str">
        <f>IF(OR(C796 &gt; 0.2, N796 &lt; 0.25), "High Risk", "Low Risk")</f>
        <v>Low Risk</v>
      </c>
      <c r="AB796" s="3" t="str">
        <f>IF(NOT(C796 &gt; 0), "No Discount", "Discount Applied")</f>
        <v>No Discount</v>
      </c>
      <c r="AC796" s="3" t="str">
        <f>IF(AND(V796 &gt; 100, OR(H796 = "Regular Air", H796 = "Express Air"), NOT(C796 &gt; 0)), "High Profit Non-Standard Shipping", "Other")</f>
        <v>Other</v>
      </c>
      <c r="AD796">
        <f>RANK(X796,$X$2:$X$1954,0)</f>
        <v>1190</v>
      </c>
    </row>
    <row r="797" spans="1:30" ht="12.75" customHeight="1" x14ac:dyDescent="0.3">
      <c r="A797" s="3">
        <v>24080</v>
      </c>
      <c r="B797" s="3" t="s">
        <v>55</v>
      </c>
      <c r="C797" s="7">
        <v>0.04</v>
      </c>
      <c r="D797" s="4">
        <v>30.73</v>
      </c>
      <c r="E797" s="4">
        <v>4</v>
      </c>
      <c r="F797" s="3">
        <v>1405</v>
      </c>
      <c r="G797" s="3" t="s">
        <v>1462</v>
      </c>
      <c r="H797" s="3" t="s">
        <v>48</v>
      </c>
      <c r="I797" s="3" t="s">
        <v>39</v>
      </c>
      <c r="J797" s="3" t="s">
        <v>76</v>
      </c>
      <c r="K797" s="3" t="s">
        <v>179</v>
      </c>
      <c r="L797" s="3" t="s">
        <v>58</v>
      </c>
      <c r="M797" s="3" t="s">
        <v>287</v>
      </c>
      <c r="N797" s="3">
        <v>0.75</v>
      </c>
      <c r="O797" s="3" t="s">
        <v>32</v>
      </c>
      <c r="P797" s="3" t="s">
        <v>60</v>
      </c>
      <c r="Q797" s="3" t="s">
        <v>299</v>
      </c>
      <c r="R797" s="3" t="s">
        <v>1463</v>
      </c>
      <c r="S797" s="3">
        <v>49017</v>
      </c>
      <c r="T797" s="2">
        <v>42025</v>
      </c>
      <c r="U797" s="2">
        <v>42026</v>
      </c>
      <c r="V797" s="4">
        <v>-20.79</v>
      </c>
      <c r="W797" s="3">
        <v>12</v>
      </c>
      <c r="X797" s="4">
        <v>355.21</v>
      </c>
      <c r="Y797" s="3">
        <v>86145</v>
      </c>
      <c r="Z797" s="3" t="str">
        <f>IF(V797&gt;E2753, "High","Low")</f>
        <v>Low</v>
      </c>
      <c r="AA797" s="3" t="str">
        <f>IF(OR(C797 &gt; 0.2, N797 &lt; 0.25), "High Risk", "Low Risk")</f>
        <v>Low Risk</v>
      </c>
      <c r="AB797" s="3" t="str">
        <f>IF(NOT(C797 &gt; 0), "No Discount", "Discount Applied")</f>
        <v>Discount Applied</v>
      </c>
      <c r="AC797" s="3" t="str">
        <f>IF(AND(V797 &gt; 100, OR(H797 = "Regular Air", H797 = "Express Air"), NOT(C797 &gt; 0)), "High Profit Non-Standard Shipping", "Other")</f>
        <v>Other</v>
      </c>
      <c r="AD797">
        <f>RANK(X797,$X$2:$X$1954,0)</f>
        <v>768</v>
      </c>
    </row>
    <row r="798" spans="1:30" ht="12.75" customHeight="1" x14ac:dyDescent="0.3">
      <c r="A798" s="3">
        <v>19417</v>
      </c>
      <c r="B798" s="3" t="s">
        <v>55</v>
      </c>
      <c r="C798" s="7">
        <v>0</v>
      </c>
      <c r="D798" s="4">
        <v>65.989999999999995</v>
      </c>
      <c r="E798" s="4">
        <v>5.26</v>
      </c>
      <c r="F798" s="3">
        <v>1410</v>
      </c>
      <c r="G798" s="3" t="s">
        <v>1464</v>
      </c>
      <c r="H798" s="3" t="s">
        <v>48</v>
      </c>
      <c r="I798" s="3" t="s">
        <v>39</v>
      </c>
      <c r="J798" s="3" t="s">
        <v>76</v>
      </c>
      <c r="K798" s="3" t="s">
        <v>77</v>
      </c>
      <c r="L798" s="3" t="s">
        <v>58</v>
      </c>
      <c r="M798" s="3" t="s">
        <v>1465</v>
      </c>
      <c r="N798" s="3">
        <v>0.59</v>
      </c>
      <c r="O798" s="3" t="s">
        <v>32</v>
      </c>
      <c r="P798" s="3" t="s">
        <v>33</v>
      </c>
      <c r="Q798" s="3" t="s">
        <v>44</v>
      </c>
      <c r="R798" s="3" t="s">
        <v>1466</v>
      </c>
      <c r="S798" s="3">
        <v>92553</v>
      </c>
      <c r="T798" s="2">
        <v>42101</v>
      </c>
      <c r="U798" s="2">
        <v>42102</v>
      </c>
      <c r="V798" s="4">
        <v>369.99869999999999</v>
      </c>
      <c r="W798" s="3">
        <v>9</v>
      </c>
      <c r="X798" s="4">
        <v>536.23</v>
      </c>
      <c r="Y798" s="3">
        <v>87086</v>
      </c>
      <c r="Z798" s="3" t="str">
        <f>IF(V798&gt;E2754, "High","Low")</f>
        <v>High</v>
      </c>
      <c r="AA798" s="3" t="str">
        <f>IF(OR(C798 &gt; 0.2, N798 &lt; 0.25), "High Risk", "Low Risk")</f>
        <v>Low Risk</v>
      </c>
      <c r="AB798" s="3" t="str">
        <f>IF(NOT(C798 &gt; 0), "No Discount", "Discount Applied")</f>
        <v>No Discount</v>
      </c>
      <c r="AC798" s="3" t="str">
        <f>IF(AND(V798 &gt; 100, OR(H798 = "Regular Air", H798 = "Express Air"), NOT(C798 &gt; 0)), "High Profit Non-Standard Shipping", "Other")</f>
        <v>High Profit Non-Standard Shipping</v>
      </c>
      <c r="AD798">
        <f>RANK(X798,$X$2:$X$1954,0)</f>
        <v>624</v>
      </c>
    </row>
    <row r="799" spans="1:30" ht="12.75" customHeight="1" x14ac:dyDescent="0.3">
      <c r="A799" s="3">
        <v>24407</v>
      </c>
      <c r="B799" s="3" t="s">
        <v>36</v>
      </c>
      <c r="C799" s="7">
        <v>0.08</v>
      </c>
      <c r="D799" s="4">
        <v>3.38</v>
      </c>
      <c r="E799" s="4">
        <v>0.85</v>
      </c>
      <c r="F799" s="3">
        <v>1412</v>
      </c>
      <c r="G799" s="3" t="s">
        <v>1467</v>
      </c>
      <c r="H799" s="3" t="s">
        <v>48</v>
      </c>
      <c r="I799" s="3" t="s">
        <v>39</v>
      </c>
      <c r="J799" s="3" t="s">
        <v>28</v>
      </c>
      <c r="K799" s="3" t="s">
        <v>29</v>
      </c>
      <c r="L799" s="3" t="s">
        <v>30</v>
      </c>
      <c r="M799" s="3" t="s">
        <v>1468</v>
      </c>
      <c r="N799" s="3">
        <v>0.48</v>
      </c>
      <c r="O799" s="3" t="s">
        <v>32</v>
      </c>
      <c r="P799" s="3" t="s">
        <v>33</v>
      </c>
      <c r="Q799" s="3" t="s">
        <v>44</v>
      </c>
      <c r="R799" s="3" t="s">
        <v>1469</v>
      </c>
      <c r="S799" s="3">
        <v>94043</v>
      </c>
      <c r="T799" s="2">
        <v>42037</v>
      </c>
      <c r="U799" s="2">
        <v>42039</v>
      </c>
      <c r="V799" s="4">
        <v>20.453600000000002</v>
      </c>
      <c r="W799" s="3">
        <v>12</v>
      </c>
      <c r="X799" s="4">
        <v>38.81</v>
      </c>
      <c r="Y799" s="3">
        <v>87087</v>
      </c>
      <c r="Z799" s="3" t="str">
        <f>IF(V799&gt;E2755, "High","Low")</f>
        <v>High</v>
      </c>
      <c r="AA799" s="3" t="str">
        <f>IF(OR(C799 &gt; 0.2, N799 &lt; 0.25), "High Risk", "Low Risk")</f>
        <v>Low Risk</v>
      </c>
      <c r="AB799" s="3" t="str">
        <f>IF(NOT(C799 &gt; 0), "No Discount", "Discount Applied")</f>
        <v>Discount Applied</v>
      </c>
      <c r="AC799" s="3" t="str">
        <f>IF(AND(V799 &gt; 100, OR(H799 = "Regular Air", H799 = "Express Air"), NOT(C799 &gt; 0)), "High Profit Non-Standard Shipping", "Other")</f>
        <v>Other</v>
      </c>
      <c r="AD799">
        <f>RANK(X799,$X$2:$X$1954,0)</f>
        <v>1632</v>
      </c>
    </row>
    <row r="800" spans="1:30" ht="12.75" customHeight="1" x14ac:dyDescent="0.3">
      <c r="A800" s="3">
        <v>1417</v>
      </c>
      <c r="B800" s="3" t="s">
        <v>55</v>
      </c>
      <c r="C800" s="7">
        <v>0</v>
      </c>
      <c r="D800" s="4">
        <v>65.989999999999995</v>
      </c>
      <c r="E800" s="4">
        <v>5.26</v>
      </c>
      <c r="F800" s="3">
        <v>1413</v>
      </c>
      <c r="G800" s="3" t="s">
        <v>1470</v>
      </c>
      <c r="H800" s="3" t="s">
        <v>48</v>
      </c>
      <c r="I800" s="3" t="s">
        <v>39</v>
      </c>
      <c r="J800" s="3" t="s">
        <v>76</v>
      </c>
      <c r="K800" s="3" t="s">
        <v>77</v>
      </c>
      <c r="L800" s="3" t="s">
        <v>58</v>
      </c>
      <c r="M800" s="3" t="s">
        <v>1465</v>
      </c>
      <c r="N800" s="3">
        <v>0.59</v>
      </c>
      <c r="O800" s="3" t="s">
        <v>32</v>
      </c>
      <c r="P800" s="3" t="s">
        <v>52</v>
      </c>
      <c r="Q800" s="3" t="s">
        <v>192</v>
      </c>
      <c r="R800" s="3" t="s">
        <v>193</v>
      </c>
      <c r="S800" s="3">
        <v>2113</v>
      </c>
      <c r="T800" s="2">
        <v>42101</v>
      </c>
      <c r="U800" s="2">
        <v>42102</v>
      </c>
      <c r="V800" s="4">
        <v>542.25</v>
      </c>
      <c r="W800" s="3">
        <v>36</v>
      </c>
      <c r="X800" s="4">
        <v>2144.92</v>
      </c>
      <c r="Y800" s="3">
        <v>10277</v>
      </c>
      <c r="Z800" s="3" t="str">
        <f>IF(V800&gt;E2756, "High","Low")</f>
        <v>High</v>
      </c>
      <c r="AA800" s="3" t="str">
        <f>IF(OR(C800 &gt; 0.2, N800 &lt; 0.25), "High Risk", "Low Risk")</f>
        <v>Low Risk</v>
      </c>
      <c r="AB800" s="3" t="str">
        <f>IF(NOT(C800 &gt; 0), "No Discount", "Discount Applied")</f>
        <v>No Discount</v>
      </c>
      <c r="AC800" s="3" t="str">
        <f>IF(AND(V800 &gt; 100, OR(H800 = "Regular Air", H800 = "Express Air"), NOT(C800 &gt; 0)), "High Profit Non-Standard Shipping", "Other")</f>
        <v>High Profit Non-Standard Shipping</v>
      </c>
      <c r="AD800">
        <f>RANK(X800,$X$2:$X$1954,0)</f>
        <v>226</v>
      </c>
    </row>
    <row r="801" spans="1:30" ht="12.75" customHeight="1" x14ac:dyDescent="0.3">
      <c r="A801" s="3">
        <v>6406</v>
      </c>
      <c r="B801" s="3" t="s">
        <v>36</v>
      </c>
      <c r="C801" s="7">
        <v>0.02</v>
      </c>
      <c r="D801" s="4">
        <v>16.48</v>
      </c>
      <c r="E801" s="4">
        <v>1.99</v>
      </c>
      <c r="F801" s="3">
        <v>1413</v>
      </c>
      <c r="G801" s="3" t="s">
        <v>1470</v>
      </c>
      <c r="H801" s="3" t="s">
        <v>26</v>
      </c>
      <c r="I801" s="3" t="s">
        <v>39</v>
      </c>
      <c r="J801" s="3" t="s">
        <v>76</v>
      </c>
      <c r="K801" s="3" t="s">
        <v>179</v>
      </c>
      <c r="L801" s="3" t="s">
        <v>50</v>
      </c>
      <c r="M801" s="3" t="s">
        <v>1471</v>
      </c>
      <c r="N801" s="3">
        <v>0.42</v>
      </c>
      <c r="O801" s="3" t="s">
        <v>32</v>
      </c>
      <c r="P801" s="3" t="s">
        <v>52</v>
      </c>
      <c r="Q801" s="3" t="s">
        <v>192</v>
      </c>
      <c r="R801" s="3" t="s">
        <v>193</v>
      </c>
      <c r="S801" s="3">
        <v>2113</v>
      </c>
      <c r="T801" s="2">
        <v>42037</v>
      </c>
      <c r="U801" s="2">
        <v>42039</v>
      </c>
      <c r="V801" s="4">
        <v>69.61</v>
      </c>
      <c r="W801" s="3">
        <v>27</v>
      </c>
      <c r="X801" s="4">
        <v>484.56</v>
      </c>
      <c r="Y801" s="3">
        <v>45539</v>
      </c>
      <c r="Z801" s="3" t="str">
        <f>IF(V801&gt;E2757, "High","Low")</f>
        <v>High</v>
      </c>
      <c r="AA801" s="3" t="str">
        <f>IF(OR(C801 &gt; 0.2, N801 &lt; 0.25), "High Risk", "Low Risk")</f>
        <v>Low Risk</v>
      </c>
      <c r="AB801" s="3" t="str">
        <f>IF(NOT(C801 &gt; 0), "No Discount", "Discount Applied")</f>
        <v>Discount Applied</v>
      </c>
      <c r="AC801" s="3" t="str">
        <f>IF(AND(V801 &gt; 100, OR(H801 = "Regular Air", H801 = "Express Air"), NOT(C801 &gt; 0)), "High Profit Non-Standard Shipping", "Other")</f>
        <v>Other</v>
      </c>
      <c r="AD801">
        <f>RANK(X801,$X$2:$X$1954,0)</f>
        <v>650</v>
      </c>
    </row>
    <row r="802" spans="1:30" ht="12.75" customHeight="1" x14ac:dyDescent="0.3">
      <c r="A802" s="3">
        <v>25129</v>
      </c>
      <c r="B802" s="3" t="s">
        <v>46</v>
      </c>
      <c r="C802" s="7">
        <v>0.02</v>
      </c>
      <c r="D802" s="4">
        <v>417.4</v>
      </c>
      <c r="E802" s="4">
        <v>75.23</v>
      </c>
      <c r="F802" s="3">
        <v>1416</v>
      </c>
      <c r="G802" s="3" t="s">
        <v>1472</v>
      </c>
      <c r="H802" s="3" t="s">
        <v>38</v>
      </c>
      <c r="I802" s="3" t="s">
        <v>39</v>
      </c>
      <c r="J802" s="3" t="s">
        <v>40</v>
      </c>
      <c r="K802" s="3" t="s">
        <v>151</v>
      </c>
      <c r="L802" s="3" t="s">
        <v>120</v>
      </c>
      <c r="M802" s="3" t="s">
        <v>709</v>
      </c>
      <c r="N802" s="3">
        <v>0.79</v>
      </c>
      <c r="O802" s="3" t="s">
        <v>32</v>
      </c>
      <c r="P802" s="3" t="s">
        <v>60</v>
      </c>
      <c r="Q802" s="3" t="s">
        <v>702</v>
      </c>
      <c r="R802" s="3" t="s">
        <v>1473</v>
      </c>
      <c r="S802" s="3">
        <v>46203</v>
      </c>
      <c r="T802" s="2">
        <v>42130</v>
      </c>
      <c r="U802" s="2">
        <v>42131</v>
      </c>
      <c r="V802" s="4">
        <v>-634.86540000000002</v>
      </c>
      <c r="W802" s="3">
        <v>1</v>
      </c>
      <c r="X802" s="4">
        <v>471.21</v>
      </c>
      <c r="Y802" s="3">
        <v>90538</v>
      </c>
      <c r="Z802" s="3" t="str">
        <f>IF(V802&gt;E2758, "High","Low")</f>
        <v>Low</v>
      </c>
      <c r="AA802" s="3" t="str">
        <f>IF(OR(C802 &gt; 0.2, N802 &lt; 0.25), "High Risk", "Low Risk")</f>
        <v>Low Risk</v>
      </c>
      <c r="AB802" s="3" t="str">
        <f>IF(NOT(C802 &gt; 0), "No Discount", "Discount Applied")</f>
        <v>Discount Applied</v>
      </c>
      <c r="AC802" s="3" t="str">
        <f>IF(AND(V802 &gt; 100, OR(H802 = "Regular Air", H802 = "Express Air"), NOT(C802 &gt; 0)), "High Profit Non-Standard Shipping", "Other")</f>
        <v>Other</v>
      </c>
      <c r="AD802">
        <f>RANK(X802,$X$2:$X$1954,0)</f>
        <v>660</v>
      </c>
    </row>
    <row r="803" spans="1:30" ht="12.75" customHeight="1" x14ac:dyDescent="0.3">
      <c r="A803" s="3">
        <v>24722</v>
      </c>
      <c r="B803" s="3" t="s">
        <v>24</v>
      </c>
      <c r="C803" s="7">
        <v>0.04</v>
      </c>
      <c r="D803" s="4">
        <v>46.89</v>
      </c>
      <c r="E803" s="4">
        <v>5.0999999999999996</v>
      </c>
      <c r="F803" s="3">
        <v>1416</v>
      </c>
      <c r="G803" s="3" t="s">
        <v>1472</v>
      </c>
      <c r="H803" s="3" t="s">
        <v>48</v>
      </c>
      <c r="I803" s="3" t="s">
        <v>39</v>
      </c>
      <c r="J803" s="3" t="s">
        <v>28</v>
      </c>
      <c r="K803" s="3" t="s">
        <v>256</v>
      </c>
      <c r="L803" s="3" t="s">
        <v>85</v>
      </c>
      <c r="M803" s="3" t="s">
        <v>1344</v>
      </c>
      <c r="N803" s="3">
        <v>0.46</v>
      </c>
      <c r="O803" s="3" t="s">
        <v>32</v>
      </c>
      <c r="P803" s="3" t="s">
        <v>60</v>
      </c>
      <c r="Q803" s="3" t="s">
        <v>702</v>
      </c>
      <c r="R803" s="3" t="s">
        <v>1473</v>
      </c>
      <c r="S803" s="3">
        <v>46203</v>
      </c>
      <c r="T803" s="2">
        <v>42180</v>
      </c>
      <c r="U803" s="2">
        <v>42182</v>
      </c>
      <c r="V803" s="4">
        <v>87.12</v>
      </c>
      <c r="W803" s="3">
        <v>4</v>
      </c>
      <c r="X803" s="4">
        <v>182.61</v>
      </c>
      <c r="Y803" s="3">
        <v>90540</v>
      </c>
      <c r="Z803" s="3" t="str">
        <f>IF(V803&gt;E2759, "High","Low")</f>
        <v>High</v>
      </c>
      <c r="AA803" s="3" t="str">
        <f>IF(OR(C803 &gt; 0.2, N803 &lt; 0.25), "High Risk", "Low Risk")</f>
        <v>Low Risk</v>
      </c>
      <c r="AB803" s="3" t="str">
        <f>IF(NOT(C803 &gt; 0), "No Discount", "Discount Applied")</f>
        <v>Discount Applied</v>
      </c>
      <c r="AC803" s="3" t="str">
        <f>IF(AND(V803 &gt; 100, OR(H803 = "Regular Air", H803 = "Express Air"), NOT(C803 &gt; 0)), "High Profit Non-Standard Shipping", "Other")</f>
        <v>Other</v>
      </c>
      <c r="AD803">
        <f>RANK(X803,$X$2:$X$1954,0)</f>
        <v>1020</v>
      </c>
    </row>
    <row r="804" spans="1:30" ht="12.75" customHeight="1" x14ac:dyDescent="0.3">
      <c r="A804" s="3">
        <v>22823</v>
      </c>
      <c r="B804" s="3" t="s">
        <v>105</v>
      </c>
      <c r="C804" s="7">
        <v>7.0000000000000007E-2</v>
      </c>
      <c r="D804" s="4">
        <v>4.84</v>
      </c>
      <c r="E804" s="4">
        <v>0.71</v>
      </c>
      <c r="F804" s="3">
        <v>1418</v>
      </c>
      <c r="G804" s="3" t="s">
        <v>1474</v>
      </c>
      <c r="H804" s="3" t="s">
        <v>48</v>
      </c>
      <c r="I804" s="3" t="s">
        <v>39</v>
      </c>
      <c r="J804" s="3" t="s">
        <v>28</v>
      </c>
      <c r="K804" s="3" t="s">
        <v>29</v>
      </c>
      <c r="L804" s="3" t="s">
        <v>30</v>
      </c>
      <c r="M804" s="3" t="s">
        <v>1475</v>
      </c>
      <c r="N804" s="3">
        <v>0.52</v>
      </c>
      <c r="O804" s="3" t="s">
        <v>32</v>
      </c>
      <c r="P804" s="3" t="s">
        <v>60</v>
      </c>
      <c r="Q804" s="3" t="s">
        <v>702</v>
      </c>
      <c r="R804" s="3" t="s">
        <v>1476</v>
      </c>
      <c r="S804" s="3">
        <v>46901</v>
      </c>
      <c r="T804" s="2">
        <v>42005</v>
      </c>
      <c r="U804" s="2">
        <v>42007</v>
      </c>
      <c r="V804" s="4">
        <v>25.240199999999998</v>
      </c>
      <c r="W804" s="3">
        <v>8</v>
      </c>
      <c r="X804" s="4">
        <v>36.58</v>
      </c>
      <c r="Y804" s="3">
        <v>90539</v>
      </c>
      <c r="Z804" s="3" t="str">
        <f>IF(V804&gt;E2760, "High","Low")</f>
        <v>High</v>
      </c>
      <c r="AA804" s="3" t="str">
        <f>IF(OR(C804 &gt; 0.2, N804 &lt; 0.25), "High Risk", "Low Risk")</f>
        <v>Low Risk</v>
      </c>
      <c r="AB804" s="3" t="str">
        <f>IF(NOT(C804 &gt; 0), "No Discount", "Discount Applied")</f>
        <v>Discount Applied</v>
      </c>
      <c r="AC804" s="3" t="str">
        <f>IF(AND(V804 &gt; 100, OR(H804 = "Regular Air", H804 = "Express Air"), NOT(C804 &gt; 0)), "High Profit Non-Standard Shipping", "Other")</f>
        <v>Other</v>
      </c>
      <c r="AD804">
        <f>RANK(X804,$X$2:$X$1954,0)</f>
        <v>1651</v>
      </c>
    </row>
    <row r="805" spans="1:30" ht="12.75" customHeight="1" x14ac:dyDescent="0.3">
      <c r="A805" s="3">
        <v>24295</v>
      </c>
      <c r="B805" s="3" t="s">
        <v>36</v>
      </c>
      <c r="C805" s="7">
        <v>0.01</v>
      </c>
      <c r="D805" s="4">
        <v>124.49</v>
      </c>
      <c r="E805" s="4">
        <v>51.94</v>
      </c>
      <c r="F805" s="3">
        <v>1419</v>
      </c>
      <c r="G805" s="3" t="s">
        <v>1477</v>
      </c>
      <c r="H805" s="3" t="s">
        <v>38</v>
      </c>
      <c r="I805" s="3" t="s">
        <v>39</v>
      </c>
      <c r="J805" s="3" t="s">
        <v>40</v>
      </c>
      <c r="K805" s="3" t="s">
        <v>151</v>
      </c>
      <c r="L805" s="3" t="s">
        <v>120</v>
      </c>
      <c r="M805" s="3" t="s">
        <v>461</v>
      </c>
      <c r="N805" s="3">
        <v>0.63</v>
      </c>
      <c r="O805" s="3" t="s">
        <v>32</v>
      </c>
      <c r="P805" s="3" t="s">
        <v>60</v>
      </c>
      <c r="Q805" s="3" t="s">
        <v>702</v>
      </c>
      <c r="R805" s="3" t="s">
        <v>1478</v>
      </c>
      <c r="S805" s="3">
        <v>47905</v>
      </c>
      <c r="T805" s="2">
        <v>42180</v>
      </c>
      <c r="U805" s="2">
        <v>42181</v>
      </c>
      <c r="V805" s="4">
        <v>-94.674644999999998</v>
      </c>
      <c r="W805" s="3">
        <v>18</v>
      </c>
      <c r="X805" s="4">
        <v>2376.12</v>
      </c>
      <c r="Y805" s="3">
        <v>90540</v>
      </c>
      <c r="Z805" s="3" t="str">
        <f>IF(V805&gt;E2761, "High","Low")</f>
        <v>Low</v>
      </c>
      <c r="AA805" s="3" t="str">
        <f>IF(OR(C805 &gt; 0.2, N805 &lt; 0.25), "High Risk", "Low Risk")</f>
        <v>Low Risk</v>
      </c>
      <c r="AB805" s="3" t="str">
        <f>IF(NOT(C805 &gt; 0), "No Discount", "Discount Applied")</f>
        <v>Discount Applied</v>
      </c>
      <c r="AC805" s="3" t="str">
        <f>IF(AND(V805 &gt; 100, OR(H805 = "Regular Air", H805 = "Express Air"), NOT(C805 &gt; 0)), "High Profit Non-Standard Shipping", "Other")</f>
        <v>Other</v>
      </c>
      <c r="AD805">
        <f>RANK(X805,$X$2:$X$1954,0)</f>
        <v>203</v>
      </c>
    </row>
    <row r="806" spans="1:30" ht="12.75" customHeight="1" x14ac:dyDescent="0.3">
      <c r="A806" s="3">
        <v>19024</v>
      </c>
      <c r="B806" s="3" t="s">
        <v>105</v>
      </c>
      <c r="C806" s="7">
        <v>0.05</v>
      </c>
      <c r="D806" s="4">
        <v>350.99</v>
      </c>
      <c r="E806" s="4">
        <v>39</v>
      </c>
      <c r="F806" s="3">
        <v>1424</v>
      </c>
      <c r="G806" s="3" t="s">
        <v>1479</v>
      </c>
      <c r="H806" s="3" t="s">
        <v>38</v>
      </c>
      <c r="I806" s="3" t="s">
        <v>39</v>
      </c>
      <c r="J806" s="3" t="s">
        <v>40</v>
      </c>
      <c r="K806" s="3" t="s">
        <v>41</v>
      </c>
      <c r="L806" s="3" t="s">
        <v>42</v>
      </c>
      <c r="M806" s="3" t="s">
        <v>1268</v>
      </c>
      <c r="N806" s="3">
        <v>0.55000000000000004</v>
      </c>
      <c r="O806" s="3" t="s">
        <v>32</v>
      </c>
      <c r="P806" s="3" t="s">
        <v>33</v>
      </c>
      <c r="Q806" s="3" t="s">
        <v>254</v>
      </c>
      <c r="R806" s="3" t="s">
        <v>1480</v>
      </c>
      <c r="S806" s="3">
        <v>80112</v>
      </c>
      <c r="T806" s="2">
        <v>42016</v>
      </c>
      <c r="U806" s="2">
        <v>42018</v>
      </c>
      <c r="V806" s="4">
        <v>451.28039999999999</v>
      </c>
      <c r="W806" s="3">
        <v>3</v>
      </c>
      <c r="X806" s="4">
        <v>1020.08</v>
      </c>
      <c r="Y806" s="3">
        <v>89448</v>
      </c>
      <c r="Z806" s="3" t="str">
        <f>IF(V806&gt;E2762, "High","Low")</f>
        <v>High</v>
      </c>
      <c r="AA806" s="3" t="str">
        <f>IF(OR(C806 &gt; 0.2, N806 &lt; 0.25), "High Risk", "Low Risk")</f>
        <v>Low Risk</v>
      </c>
      <c r="AB806" s="3" t="str">
        <f>IF(NOT(C806 &gt; 0), "No Discount", "Discount Applied")</f>
        <v>Discount Applied</v>
      </c>
      <c r="AC806" s="3" t="str">
        <f>IF(AND(V806 &gt; 100, OR(H806 = "Regular Air", H806 = "Express Air"), NOT(C806 &gt; 0)), "High Profit Non-Standard Shipping", "Other")</f>
        <v>Other</v>
      </c>
      <c r="AD806">
        <f>RANK(X806,$X$2:$X$1954,0)</f>
        <v>415</v>
      </c>
    </row>
    <row r="807" spans="1:30" ht="12.75" customHeight="1" x14ac:dyDescent="0.3">
      <c r="A807" s="3">
        <v>19025</v>
      </c>
      <c r="B807" s="3" t="s">
        <v>105</v>
      </c>
      <c r="C807" s="7">
        <v>0</v>
      </c>
      <c r="D807" s="4">
        <v>8.74</v>
      </c>
      <c r="E807" s="4">
        <v>1.39</v>
      </c>
      <c r="F807" s="3">
        <v>1424</v>
      </c>
      <c r="G807" s="3" t="s">
        <v>1479</v>
      </c>
      <c r="H807" s="3" t="s">
        <v>48</v>
      </c>
      <c r="I807" s="3" t="s">
        <v>39</v>
      </c>
      <c r="J807" s="3" t="s">
        <v>28</v>
      </c>
      <c r="K807" s="3" t="s">
        <v>68</v>
      </c>
      <c r="L807" s="3" t="s">
        <v>58</v>
      </c>
      <c r="M807" s="3" t="s">
        <v>1481</v>
      </c>
      <c r="N807" s="3">
        <v>0.38</v>
      </c>
      <c r="O807" s="3" t="s">
        <v>32</v>
      </c>
      <c r="P807" s="3" t="s">
        <v>33</v>
      </c>
      <c r="Q807" s="3" t="s">
        <v>254</v>
      </c>
      <c r="R807" s="3" t="s">
        <v>1480</v>
      </c>
      <c r="S807" s="3">
        <v>80112</v>
      </c>
      <c r="T807" s="2">
        <v>42016</v>
      </c>
      <c r="U807" s="2">
        <v>42020</v>
      </c>
      <c r="V807" s="4">
        <v>44.988</v>
      </c>
      <c r="W807" s="3">
        <v>7</v>
      </c>
      <c r="X807" s="4">
        <v>65.2</v>
      </c>
      <c r="Y807" s="3">
        <v>89448</v>
      </c>
      <c r="Z807" s="3" t="str">
        <f>IF(V807&gt;E2763, "High","Low")</f>
        <v>High</v>
      </c>
      <c r="AA807" s="3" t="str">
        <f>IF(OR(C807 &gt; 0.2, N807 &lt; 0.25), "High Risk", "Low Risk")</f>
        <v>Low Risk</v>
      </c>
      <c r="AB807" s="3" t="str">
        <f>IF(NOT(C807 &gt; 0), "No Discount", "Discount Applied")</f>
        <v>No Discount</v>
      </c>
      <c r="AC807" s="3" t="str">
        <f>IF(AND(V807 &gt; 100, OR(H807 = "Regular Air", H807 = "Express Air"), NOT(C807 &gt; 0)), "High Profit Non-Standard Shipping", "Other")</f>
        <v>Other</v>
      </c>
      <c r="AD807">
        <f>RANK(X807,$X$2:$X$1954,0)</f>
        <v>1425</v>
      </c>
    </row>
    <row r="808" spans="1:30" ht="12.75" customHeight="1" x14ac:dyDescent="0.3">
      <c r="A808" s="3">
        <v>19026</v>
      </c>
      <c r="B808" s="3" t="s">
        <v>105</v>
      </c>
      <c r="C808" s="7">
        <v>0.02</v>
      </c>
      <c r="D808" s="4">
        <v>1.98</v>
      </c>
      <c r="E808" s="4">
        <v>0.7</v>
      </c>
      <c r="F808" s="3">
        <v>1424</v>
      </c>
      <c r="G808" s="3" t="s">
        <v>1479</v>
      </c>
      <c r="H808" s="3" t="s">
        <v>48</v>
      </c>
      <c r="I808" s="3" t="s">
        <v>39</v>
      </c>
      <c r="J808" s="3" t="s">
        <v>28</v>
      </c>
      <c r="K808" s="3" t="s">
        <v>65</v>
      </c>
      <c r="L808" s="3" t="s">
        <v>30</v>
      </c>
      <c r="M808" s="3" t="s">
        <v>394</v>
      </c>
      <c r="N808" s="3">
        <v>0.83</v>
      </c>
      <c r="O808" s="3" t="s">
        <v>32</v>
      </c>
      <c r="P808" s="3" t="s">
        <v>33</v>
      </c>
      <c r="Q808" s="3" t="s">
        <v>254</v>
      </c>
      <c r="R808" s="3" t="s">
        <v>1480</v>
      </c>
      <c r="S808" s="3">
        <v>80112</v>
      </c>
      <c r="T808" s="2">
        <v>42016</v>
      </c>
      <c r="U808" s="2">
        <v>42020</v>
      </c>
      <c r="V808" s="4">
        <v>-20.732799999999997</v>
      </c>
      <c r="W808" s="3">
        <v>11</v>
      </c>
      <c r="X808" s="4">
        <v>22.59</v>
      </c>
      <c r="Y808" s="3">
        <v>89448</v>
      </c>
      <c r="Z808" s="3" t="str">
        <f>IF(V808&gt;E2764, "High","Low")</f>
        <v>Low</v>
      </c>
      <c r="AA808" s="3" t="str">
        <f>IF(OR(C808 &gt; 0.2, N808 &lt; 0.25), "High Risk", "Low Risk")</f>
        <v>Low Risk</v>
      </c>
      <c r="AB808" s="3" t="str">
        <f>IF(NOT(C808 &gt; 0), "No Discount", "Discount Applied")</f>
        <v>Discount Applied</v>
      </c>
      <c r="AC808" s="3" t="str">
        <f>IF(AND(V808 &gt; 100, OR(H808 = "Regular Air", H808 = "Express Air"), NOT(C808 &gt; 0)), "High Profit Non-Standard Shipping", "Other")</f>
        <v>Other</v>
      </c>
      <c r="AD808">
        <f>RANK(X808,$X$2:$X$1954,0)</f>
        <v>1785</v>
      </c>
    </row>
    <row r="809" spans="1:30" ht="12.75" customHeight="1" x14ac:dyDescent="0.3">
      <c r="A809" s="3">
        <v>23620</v>
      </c>
      <c r="B809" s="3" t="s">
        <v>36</v>
      </c>
      <c r="C809" s="7">
        <v>0.05</v>
      </c>
      <c r="D809" s="4">
        <v>8.0399999999999991</v>
      </c>
      <c r="E809" s="4">
        <v>8.94</v>
      </c>
      <c r="F809" s="3">
        <v>1424</v>
      </c>
      <c r="G809" s="3" t="s">
        <v>1479</v>
      </c>
      <c r="H809" s="3" t="s">
        <v>48</v>
      </c>
      <c r="I809" s="3" t="s">
        <v>39</v>
      </c>
      <c r="J809" s="3" t="s">
        <v>28</v>
      </c>
      <c r="K809" s="3" t="s">
        <v>108</v>
      </c>
      <c r="L809" s="3" t="s">
        <v>58</v>
      </c>
      <c r="M809" s="3" t="s">
        <v>1039</v>
      </c>
      <c r="N809" s="3">
        <v>0.4</v>
      </c>
      <c r="O809" s="3" t="s">
        <v>32</v>
      </c>
      <c r="P809" s="3" t="s">
        <v>33</v>
      </c>
      <c r="Q809" s="3" t="s">
        <v>254</v>
      </c>
      <c r="R809" s="3" t="s">
        <v>1480</v>
      </c>
      <c r="S809" s="3">
        <v>80112</v>
      </c>
      <c r="T809" s="2">
        <v>42175</v>
      </c>
      <c r="U809" s="2">
        <v>42177</v>
      </c>
      <c r="V809" s="4">
        <v>-164.39479999999998</v>
      </c>
      <c r="W809" s="3">
        <v>15</v>
      </c>
      <c r="X809" s="4">
        <v>121.36</v>
      </c>
      <c r="Y809" s="3">
        <v>89449</v>
      </c>
      <c r="Z809" s="3" t="str">
        <f>IF(V809&gt;E2765, "High","Low")</f>
        <v>Low</v>
      </c>
      <c r="AA809" s="3" t="str">
        <f>IF(OR(C809 &gt; 0.2, N809 &lt; 0.25), "High Risk", "Low Risk")</f>
        <v>Low Risk</v>
      </c>
      <c r="AB809" s="3" t="str">
        <f>IF(NOT(C809 &gt; 0), "No Discount", "Discount Applied")</f>
        <v>Discount Applied</v>
      </c>
      <c r="AC809" s="3" t="str">
        <f>IF(AND(V809 &gt; 100, OR(H809 = "Regular Air", H809 = "Express Air"), NOT(C809 &gt; 0)), "High Profit Non-Standard Shipping", "Other")</f>
        <v>Other</v>
      </c>
      <c r="AD809">
        <f>RANK(X809,$X$2:$X$1954,0)</f>
        <v>1163</v>
      </c>
    </row>
    <row r="810" spans="1:30" ht="12.75" customHeight="1" x14ac:dyDescent="0.3">
      <c r="A810" s="3">
        <v>22824</v>
      </c>
      <c r="B810" s="3" t="s">
        <v>105</v>
      </c>
      <c r="C810" s="7">
        <v>0.04</v>
      </c>
      <c r="D810" s="4">
        <v>2036.48</v>
      </c>
      <c r="E810" s="4">
        <v>14.7</v>
      </c>
      <c r="F810" s="3">
        <v>1425</v>
      </c>
      <c r="G810" s="3" t="s">
        <v>1482</v>
      </c>
      <c r="H810" s="3" t="s">
        <v>38</v>
      </c>
      <c r="I810" s="3" t="s">
        <v>39</v>
      </c>
      <c r="J810" s="3" t="s">
        <v>76</v>
      </c>
      <c r="K810" s="3" t="s">
        <v>84</v>
      </c>
      <c r="L810" s="3" t="s">
        <v>42</v>
      </c>
      <c r="M810" s="3" t="s">
        <v>632</v>
      </c>
      <c r="N810" s="3">
        <v>0.55000000000000004</v>
      </c>
      <c r="O810" s="3" t="s">
        <v>32</v>
      </c>
      <c r="P810" s="3" t="s">
        <v>33</v>
      </c>
      <c r="Q810" s="3" t="s">
        <v>254</v>
      </c>
      <c r="R810" s="3" t="s">
        <v>255</v>
      </c>
      <c r="S810" s="3">
        <v>80525</v>
      </c>
      <c r="T810" s="2">
        <v>42005</v>
      </c>
      <c r="U810" s="2">
        <v>42010</v>
      </c>
      <c r="V810" s="4">
        <v>-4793.0039999999999</v>
      </c>
      <c r="W810" s="3">
        <v>1</v>
      </c>
      <c r="X810" s="4">
        <v>2013.67</v>
      </c>
      <c r="Y810" s="3">
        <v>89450</v>
      </c>
      <c r="Z810" s="3" t="str">
        <f>IF(V810&gt;E2766, "High","Low")</f>
        <v>Low</v>
      </c>
      <c r="AA810" s="3" t="str">
        <f>IF(OR(C810 &gt; 0.2, N810 &lt; 0.25), "High Risk", "Low Risk")</f>
        <v>Low Risk</v>
      </c>
      <c r="AB810" s="3" t="str">
        <f>IF(NOT(C810 &gt; 0), "No Discount", "Discount Applied")</f>
        <v>Discount Applied</v>
      </c>
      <c r="AC810" s="3" t="str">
        <f>IF(AND(V810 &gt; 100, OR(H810 = "Regular Air", H810 = "Express Air"), NOT(C810 &gt; 0)), "High Profit Non-Standard Shipping", "Other")</f>
        <v>Other</v>
      </c>
      <c r="AD810">
        <f>RANK(X810,$X$2:$X$1954,0)</f>
        <v>243</v>
      </c>
    </row>
    <row r="811" spans="1:30" ht="12.75" customHeight="1" x14ac:dyDescent="0.3">
      <c r="A811" s="3">
        <v>22407</v>
      </c>
      <c r="B811" s="3" t="s">
        <v>105</v>
      </c>
      <c r="C811" s="7">
        <v>0.09</v>
      </c>
      <c r="D811" s="4">
        <v>125.99</v>
      </c>
      <c r="E811" s="4">
        <v>2.5</v>
      </c>
      <c r="F811" s="3">
        <v>1427</v>
      </c>
      <c r="G811" s="3" t="s">
        <v>1483</v>
      </c>
      <c r="H811" s="3" t="s">
        <v>48</v>
      </c>
      <c r="I811" s="3" t="s">
        <v>39</v>
      </c>
      <c r="J811" s="3" t="s">
        <v>76</v>
      </c>
      <c r="K811" s="3" t="s">
        <v>77</v>
      </c>
      <c r="L811" s="3" t="s">
        <v>58</v>
      </c>
      <c r="M811" s="3" t="s">
        <v>1147</v>
      </c>
      <c r="N811" s="3">
        <v>0.6</v>
      </c>
      <c r="O811" s="3" t="s">
        <v>32</v>
      </c>
      <c r="P811" s="3" t="s">
        <v>60</v>
      </c>
      <c r="Q811" s="3" t="s">
        <v>299</v>
      </c>
      <c r="R811" s="3" t="s">
        <v>1484</v>
      </c>
      <c r="S811" s="3">
        <v>48708</v>
      </c>
      <c r="T811" s="2">
        <v>42040</v>
      </c>
      <c r="U811" s="2">
        <v>42044</v>
      </c>
      <c r="V811" s="4">
        <v>1258.7876999999999</v>
      </c>
      <c r="W811" s="3">
        <v>18</v>
      </c>
      <c r="X811" s="4">
        <v>1824.33</v>
      </c>
      <c r="Y811" s="3">
        <v>90905</v>
      </c>
      <c r="Z811" s="3" t="str">
        <f>IF(V811&gt;E2767, "High","Low")</f>
        <v>High</v>
      </c>
      <c r="AA811" s="3" t="str">
        <f>IF(OR(C811 &gt; 0.2, N811 &lt; 0.25), "High Risk", "Low Risk")</f>
        <v>Low Risk</v>
      </c>
      <c r="AB811" s="3" t="str">
        <f>IF(NOT(C811 &gt; 0), "No Discount", "Discount Applied")</f>
        <v>Discount Applied</v>
      </c>
      <c r="AC811" s="3" t="str">
        <f>IF(AND(V811 &gt; 100, OR(H811 = "Regular Air", H811 = "Express Air"), NOT(C811 &gt; 0)), "High Profit Non-Standard Shipping", "Other")</f>
        <v>Other</v>
      </c>
      <c r="AD811">
        <f>RANK(X811,$X$2:$X$1954,0)</f>
        <v>266</v>
      </c>
    </row>
    <row r="812" spans="1:30" ht="12.75" customHeight="1" x14ac:dyDescent="0.3">
      <c r="A812" s="3">
        <v>19810</v>
      </c>
      <c r="B812" s="3" t="s">
        <v>36</v>
      </c>
      <c r="C812" s="7">
        <v>0.05</v>
      </c>
      <c r="D812" s="4">
        <v>9.7799999999999994</v>
      </c>
      <c r="E812" s="4">
        <v>1.39</v>
      </c>
      <c r="F812" s="3">
        <v>1432</v>
      </c>
      <c r="G812" s="3" t="s">
        <v>1485</v>
      </c>
      <c r="H812" s="3" t="s">
        <v>48</v>
      </c>
      <c r="I812" s="3" t="s">
        <v>39</v>
      </c>
      <c r="J812" s="3" t="s">
        <v>28</v>
      </c>
      <c r="K812" s="3" t="s">
        <v>68</v>
      </c>
      <c r="L812" s="3" t="s">
        <v>58</v>
      </c>
      <c r="M812" s="3" t="s">
        <v>1264</v>
      </c>
      <c r="N812" s="3">
        <v>0.39</v>
      </c>
      <c r="O812" s="3" t="s">
        <v>32</v>
      </c>
      <c r="P812" s="3" t="s">
        <v>60</v>
      </c>
      <c r="Q812" s="3" t="s">
        <v>702</v>
      </c>
      <c r="R812" s="3" t="s">
        <v>1473</v>
      </c>
      <c r="S812" s="3">
        <v>46203</v>
      </c>
      <c r="T812" s="2">
        <v>42068</v>
      </c>
      <c r="U812" s="2">
        <v>42069</v>
      </c>
      <c r="V812" s="4">
        <v>74.278499999999994</v>
      </c>
      <c r="W812" s="3">
        <v>11</v>
      </c>
      <c r="X812" s="4">
        <v>107.65</v>
      </c>
      <c r="Y812" s="3">
        <v>86826</v>
      </c>
      <c r="Z812" s="3" t="str">
        <f>IF(V812&gt;E2768, "High","Low")</f>
        <v>High</v>
      </c>
      <c r="AA812" s="3" t="str">
        <f>IF(OR(C812 &gt; 0.2, N812 &lt; 0.25), "High Risk", "Low Risk")</f>
        <v>Low Risk</v>
      </c>
      <c r="AB812" s="3" t="str">
        <f>IF(NOT(C812 &gt; 0), "No Discount", "Discount Applied")</f>
        <v>Discount Applied</v>
      </c>
      <c r="AC812" s="3" t="str">
        <f>IF(AND(V812 &gt; 100, OR(H812 = "Regular Air", H812 = "Express Air"), NOT(C812 &gt; 0)), "High Profit Non-Standard Shipping", "Other")</f>
        <v>Other</v>
      </c>
      <c r="AD812">
        <f>RANK(X812,$X$2:$X$1954,0)</f>
        <v>1209</v>
      </c>
    </row>
    <row r="813" spans="1:30" ht="12.75" customHeight="1" x14ac:dyDescent="0.3">
      <c r="A813" s="3">
        <v>18762</v>
      </c>
      <c r="B813" s="3" t="s">
        <v>105</v>
      </c>
      <c r="C813" s="7">
        <v>7.0000000000000007E-2</v>
      </c>
      <c r="D813" s="4">
        <v>10.98</v>
      </c>
      <c r="E813" s="4">
        <v>4.8</v>
      </c>
      <c r="F813" s="3">
        <v>1432</v>
      </c>
      <c r="G813" s="3" t="s">
        <v>1485</v>
      </c>
      <c r="H813" s="3" t="s">
        <v>48</v>
      </c>
      <c r="I813" s="3" t="s">
        <v>39</v>
      </c>
      <c r="J813" s="3" t="s">
        <v>28</v>
      </c>
      <c r="K813" s="3" t="s">
        <v>68</v>
      </c>
      <c r="L813" s="3" t="s">
        <v>58</v>
      </c>
      <c r="M813" s="3" t="s">
        <v>535</v>
      </c>
      <c r="N813" s="3">
        <v>0.36</v>
      </c>
      <c r="O813" s="3" t="s">
        <v>32</v>
      </c>
      <c r="P813" s="3" t="s">
        <v>60</v>
      </c>
      <c r="Q813" s="3" t="s">
        <v>702</v>
      </c>
      <c r="R813" s="3" t="s">
        <v>1473</v>
      </c>
      <c r="S813" s="3">
        <v>46203</v>
      </c>
      <c r="T813" s="2">
        <v>42175</v>
      </c>
      <c r="U813" s="2">
        <v>42182</v>
      </c>
      <c r="V813" s="4">
        <v>52.92</v>
      </c>
      <c r="W813" s="3">
        <v>16</v>
      </c>
      <c r="X813" s="4">
        <v>165.21</v>
      </c>
      <c r="Y813" s="3">
        <v>86827</v>
      </c>
      <c r="Z813" s="3" t="str">
        <f>IF(V813&gt;E2769, "High","Low")</f>
        <v>High</v>
      </c>
      <c r="AA813" s="3" t="str">
        <f>IF(OR(C813 &gt; 0.2, N813 &lt; 0.25), "High Risk", "Low Risk")</f>
        <v>Low Risk</v>
      </c>
      <c r="AB813" s="3" t="str">
        <f>IF(NOT(C813 &gt; 0), "No Discount", "Discount Applied")</f>
        <v>Discount Applied</v>
      </c>
      <c r="AC813" s="3" t="str">
        <f>IF(AND(V813 &gt; 100, OR(H813 = "Regular Air", H813 = "Express Air"), NOT(C813 &gt; 0)), "High Profit Non-Standard Shipping", "Other")</f>
        <v>Other</v>
      </c>
      <c r="AD813">
        <f>RANK(X813,$X$2:$X$1954,0)</f>
        <v>1048</v>
      </c>
    </row>
    <row r="814" spans="1:30" ht="12.75" customHeight="1" x14ac:dyDescent="0.3">
      <c r="A814" s="3">
        <v>19811</v>
      </c>
      <c r="B814" s="3" t="s">
        <v>36</v>
      </c>
      <c r="C814" s="7">
        <v>0.02</v>
      </c>
      <c r="D814" s="4">
        <v>3.28</v>
      </c>
      <c r="E814" s="4">
        <v>3.97</v>
      </c>
      <c r="F814" s="3">
        <v>1433</v>
      </c>
      <c r="G814" s="3" t="s">
        <v>1486</v>
      </c>
      <c r="H814" s="3" t="s">
        <v>26</v>
      </c>
      <c r="I814" s="3" t="s">
        <v>39</v>
      </c>
      <c r="J814" s="3" t="s">
        <v>28</v>
      </c>
      <c r="K814" s="3" t="s">
        <v>29</v>
      </c>
      <c r="L814" s="3" t="s">
        <v>30</v>
      </c>
      <c r="M814" s="3" t="s">
        <v>1008</v>
      </c>
      <c r="N814" s="3">
        <v>0.56000000000000005</v>
      </c>
      <c r="O814" s="3" t="s">
        <v>32</v>
      </c>
      <c r="P814" s="3" t="s">
        <v>60</v>
      </c>
      <c r="Q814" s="3" t="s">
        <v>702</v>
      </c>
      <c r="R814" s="3" t="s">
        <v>1487</v>
      </c>
      <c r="S814" s="3">
        <v>47130</v>
      </c>
      <c r="T814" s="2">
        <v>42068</v>
      </c>
      <c r="U814" s="2">
        <v>42069</v>
      </c>
      <c r="V814" s="4">
        <v>-66.349999999999994</v>
      </c>
      <c r="W814" s="3">
        <v>7</v>
      </c>
      <c r="X814" s="4">
        <v>25.15</v>
      </c>
      <c r="Y814" s="3">
        <v>86826</v>
      </c>
      <c r="Z814" s="3" t="str">
        <f>IF(V814&gt;E2770, "High","Low")</f>
        <v>Low</v>
      </c>
      <c r="AA814" s="3" t="str">
        <f>IF(OR(C814 &gt; 0.2, N814 &lt; 0.25), "High Risk", "Low Risk")</f>
        <v>Low Risk</v>
      </c>
      <c r="AB814" s="3" t="str">
        <f>IF(NOT(C814 &gt; 0), "No Discount", "Discount Applied")</f>
        <v>Discount Applied</v>
      </c>
      <c r="AC814" s="3" t="str">
        <f>IF(AND(V814 &gt; 100, OR(H814 = "Regular Air", H814 = "Express Air"), NOT(C814 &gt; 0)), "High Profit Non-Standard Shipping", "Other")</f>
        <v>Other</v>
      </c>
      <c r="AD814">
        <f>RANK(X814,$X$2:$X$1954,0)</f>
        <v>1771</v>
      </c>
    </row>
    <row r="815" spans="1:30" ht="12.75" customHeight="1" x14ac:dyDescent="0.3">
      <c r="A815" s="3">
        <v>20124</v>
      </c>
      <c r="B815" s="3" t="s">
        <v>24</v>
      </c>
      <c r="C815" s="7">
        <v>7.0000000000000007E-2</v>
      </c>
      <c r="D815" s="4">
        <v>300.98</v>
      </c>
      <c r="E815" s="4">
        <v>64.73</v>
      </c>
      <c r="F815" s="3">
        <v>1433</v>
      </c>
      <c r="G815" s="3" t="s">
        <v>1486</v>
      </c>
      <c r="H815" s="3" t="s">
        <v>38</v>
      </c>
      <c r="I815" s="3" t="s">
        <v>39</v>
      </c>
      <c r="J815" s="3" t="s">
        <v>40</v>
      </c>
      <c r="K815" s="3" t="s">
        <v>41</v>
      </c>
      <c r="L815" s="3" t="s">
        <v>42</v>
      </c>
      <c r="M815" s="3" t="s">
        <v>1488</v>
      </c>
      <c r="N815" s="3">
        <v>0.56000000000000005</v>
      </c>
      <c r="O815" s="3" t="s">
        <v>32</v>
      </c>
      <c r="P815" s="3" t="s">
        <v>60</v>
      </c>
      <c r="Q815" s="3" t="s">
        <v>702</v>
      </c>
      <c r="R815" s="3" t="s">
        <v>1487</v>
      </c>
      <c r="S815" s="3">
        <v>47130</v>
      </c>
      <c r="T815" s="2">
        <v>42143</v>
      </c>
      <c r="U815" s="2">
        <v>42145</v>
      </c>
      <c r="V815" s="4">
        <v>1399.6400000000003</v>
      </c>
      <c r="W815" s="3">
        <v>14</v>
      </c>
      <c r="X815" s="4">
        <v>4285.5600000000004</v>
      </c>
      <c r="Y815" s="3">
        <v>86828</v>
      </c>
      <c r="Z815" s="3" t="str">
        <f>IF(V815&gt;E2771, "High","Low")</f>
        <v>High</v>
      </c>
      <c r="AA815" s="3" t="str">
        <f>IF(OR(C815 &gt; 0.2, N815 &lt; 0.25), "High Risk", "Low Risk")</f>
        <v>Low Risk</v>
      </c>
      <c r="AB815" s="3" t="str">
        <f>IF(NOT(C815 &gt; 0), "No Discount", "Discount Applied")</f>
        <v>Discount Applied</v>
      </c>
      <c r="AC815" s="3" t="str">
        <f>IF(AND(V815 &gt; 100, OR(H815 = "Regular Air", H815 = "Express Air"), NOT(C815 &gt; 0)), "High Profit Non-Standard Shipping", "Other")</f>
        <v>Other</v>
      </c>
      <c r="AD815">
        <f>RANK(X815,$X$2:$X$1954,0)</f>
        <v>111</v>
      </c>
    </row>
    <row r="816" spans="1:30" ht="12.75" customHeight="1" x14ac:dyDescent="0.3">
      <c r="A816" s="3">
        <v>20125</v>
      </c>
      <c r="B816" s="3" t="s">
        <v>24</v>
      </c>
      <c r="C816" s="7">
        <v>0.01</v>
      </c>
      <c r="D816" s="4">
        <v>20.98</v>
      </c>
      <c r="E816" s="4">
        <v>45</v>
      </c>
      <c r="F816" s="3">
        <v>1433</v>
      </c>
      <c r="G816" s="3" t="s">
        <v>1486</v>
      </c>
      <c r="H816" s="3" t="s">
        <v>38</v>
      </c>
      <c r="I816" s="3" t="s">
        <v>39</v>
      </c>
      <c r="J816" s="3" t="s">
        <v>28</v>
      </c>
      <c r="K816" s="3" t="s">
        <v>140</v>
      </c>
      <c r="L816" s="3" t="s">
        <v>42</v>
      </c>
      <c r="M816" s="3" t="s">
        <v>1489</v>
      </c>
      <c r="N816" s="3">
        <v>0.61</v>
      </c>
      <c r="O816" s="3" t="s">
        <v>32</v>
      </c>
      <c r="P816" s="3" t="s">
        <v>60</v>
      </c>
      <c r="Q816" s="3" t="s">
        <v>702</v>
      </c>
      <c r="R816" s="3" t="s">
        <v>1487</v>
      </c>
      <c r="S816" s="3">
        <v>47130</v>
      </c>
      <c r="T816" s="2">
        <v>42143</v>
      </c>
      <c r="U816" s="2">
        <v>42143</v>
      </c>
      <c r="V816" s="4">
        <v>232.64200000000028</v>
      </c>
      <c r="W816" s="3">
        <v>28</v>
      </c>
      <c r="X816" s="4">
        <v>631.37</v>
      </c>
      <c r="Y816" s="3">
        <v>86828</v>
      </c>
      <c r="Z816" s="3" t="str">
        <f>IF(V816&gt;E2772, "High","Low")</f>
        <v>High</v>
      </c>
      <c r="AA816" s="3" t="str">
        <f>IF(OR(C816 &gt; 0.2, N816 &lt; 0.25), "High Risk", "Low Risk")</f>
        <v>Low Risk</v>
      </c>
      <c r="AB816" s="3" t="str">
        <f>IF(NOT(C816 &gt; 0), "No Discount", "Discount Applied")</f>
        <v>Discount Applied</v>
      </c>
      <c r="AC816" s="3" t="str">
        <f>IF(AND(V816 &gt; 100, OR(H816 = "Regular Air", H816 = "Express Air"), NOT(C816 &gt; 0)), "High Profit Non-Standard Shipping", "Other")</f>
        <v>Other</v>
      </c>
      <c r="AD816">
        <f>RANK(X816,$X$2:$X$1954,0)</f>
        <v>566</v>
      </c>
    </row>
    <row r="817" spans="1:30" ht="12.75" customHeight="1" x14ac:dyDescent="0.3">
      <c r="A817" s="3">
        <v>21955</v>
      </c>
      <c r="B817" s="3" t="s">
        <v>46</v>
      </c>
      <c r="C817" s="7">
        <v>0.01</v>
      </c>
      <c r="D817" s="4">
        <v>80.98</v>
      </c>
      <c r="E817" s="4">
        <v>35</v>
      </c>
      <c r="F817" s="3">
        <v>1438</v>
      </c>
      <c r="G817" s="3" t="s">
        <v>1490</v>
      </c>
      <c r="H817" s="3" t="s">
        <v>48</v>
      </c>
      <c r="I817" s="3" t="s">
        <v>39</v>
      </c>
      <c r="J817" s="3" t="s">
        <v>28</v>
      </c>
      <c r="K817" s="3" t="s">
        <v>140</v>
      </c>
      <c r="L817" s="3" t="s">
        <v>235</v>
      </c>
      <c r="M817" s="3" t="s">
        <v>986</v>
      </c>
      <c r="N817" s="3">
        <v>0.83</v>
      </c>
      <c r="O817" s="3" t="s">
        <v>32</v>
      </c>
      <c r="P817" s="3" t="s">
        <v>52</v>
      </c>
      <c r="Q817" s="3" t="s">
        <v>153</v>
      </c>
      <c r="R817" s="3" t="s">
        <v>1491</v>
      </c>
      <c r="S817" s="3">
        <v>44035</v>
      </c>
      <c r="T817" s="2">
        <v>42026</v>
      </c>
      <c r="U817" s="2">
        <v>42028</v>
      </c>
      <c r="V817" s="4">
        <v>-409.37360000000001</v>
      </c>
      <c r="W817" s="3">
        <v>3</v>
      </c>
      <c r="X817" s="4">
        <v>267.83</v>
      </c>
      <c r="Y817" s="3">
        <v>90120</v>
      </c>
      <c r="Z817" s="3" t="str">
        <f>IF(V817&gt;E2773, "High","Low")</f>
        <v>Low</v>
      </c>
      <c r="AA817" s="3" t="str">
        <f>IF(OR(C817 &gt; 0.2, N817 &lt; 0.25), "High Risk", "Low Risk")</f>
        <v>Low Risk</v>
      </c>
      <c r="AB817" s="3" t="str">
        <f>IF(NOT(C817 &gt; 0), "No Discount", "Discount Applied")</f>
        <v>Discount Applied</v>
      </c>
      <c r="AC817" s="3" t="str">
        <f>IF(AND(V817 &gt; 100, OR(H817 = "Regular Air", H817 = "Express Air"), NOT(C817 &gt; 0)), "High Profit Non-Standard Shipping", "Other")</f>
        <v>Other</v>
      </c>
      <c r="AD817">
        <f>RANK(X817,$X$2:$X$1954,0)</f>
        <v>867</v>
      </c>
    </row>
    <row r="818" spans="1:30" ht="12.75" customHeight="1" x14ac:dyDescent="0.3">
      <c r="A818" s="3">
        <v>23415</v>
      </c>
      <c r="B818" s="3" t="s">
        <v>46</v>
      </c>
      <c r="C818" s="7">
        <v>0.05</v>
      </c>
      <c r="D818" s="4">
        <v>6.48</v>
      </c>
      <c r="E818" s="4">
        <v>6.22</v>
      </c>
      <c r="F818" s="3">
        <v>1439</v>
      </c>
      <c r="G818" s="3" t="s">
        <v>1492</v>
      </c>
      <c r="H818" s="3" t="s">
        <v>48</v>
      </c>
      <c r="I818" s="3" t="s">
        <v>39</v>
      </c>
      <c r="J818" s="3" t="s">
        <v>28</v>
      </c>
      <c r="K818" s="3" t="s">
        <v>92</v>
      </c>
      <c r="L818" s="3" t="s">
        <v>58</v>
      </c>
      <c r="M818" s="3" t="s">
        <v>1430</v>
      </c>
      <c r="N818" s="3">
        <v>0.37</v>
      </c>
      <c r="O818" s="3" t="s">
        <v>32</v>
      </c>
      <c r="P818" s="3" t="s">
        <v>52</v>
      </c>
      <c r="Q818" s="3" t="s">
        <v>153</v>
      </c>
      <c r="R818" s="3" t="s">
        <v>1493</v>
      </c>
      <c r="S818" s="3">
        <v>44117</v>
      </c>
      <c r="T818" s="2">
        <v>42122</v>
      </c>
      <c r="U818" s="2">
        <v>42123</v>
      </c>
      <c r="V818" s="4">
        <v>-29.07</v>
      </c>
      <c r="W818" s="3">
        <v>3</v>
      </c>
      <c r="X818" s="4">
        <v>21.46</v>
      </c>
      <c r="Y818" s="3">
        <v>90121</v>
      </c>
      <c r="Z818" s="3" t="str">
        <f>IF(V818&gt;E2774, "High","Low")</f>
        <v>Low</v>
      </c>
      <c r="AA818" s="3" t="str">
        <f>IF(OR(C818 &gt; 0.2, N818 &lt; 0.25), "High Risk", "Low Risk")</f>
        <v>Low Risk</v>
      </c>
      <c r="AB818" s="3" t="str">
        <f>IF(NOT(C818 &gt; 0), "No Discount", "Discount Applied")</f>
        <v>Discount Applied</v>
      </c>
      <c r="AC818" s="3" t="str">
        <f>IF(AND(V818 &gt; 100, OR(H818 = "Regular Air", H818 = "Express Air"), NOT(C818 &gt; 0)), "High Profit Non-Standard Shipping", "Other")</f>
        <v>Other</v>
      </c>
      <c r="AD818">
        <f>RANK(X818,$X$2:$X$1954,0)</f>
        <v>1795</v>
      </c>
    </row>
    <row r="819" spans="1:30" ht="12.75" customHeight="1" x14ac:dyDescent="0.3">
      <c r="A819" s="3">
        <v>22672</v>
      </c>
      <c r="B819" s="3" t="s">
        <v>36</v>
      </c>
      <c r="C819" s="7">
        <v>0.04</v>
      </c>
      <c r="D819" s="4">
        <v>177.98</v>
      </c>
      <c r="E819" s="4">
        <v>0.99</v>
      </c>
      <c r="F819" s="3">
        <v>1442</v>
      </c>
      <c r="G819" s="3" t="s">
        <v>1494</v>
      </c>
      <c r="H819" s="3" t="s">
        <v>48</v>
      </c>
      <c r="I819" s="3" t="s">
        <v>39</v>
      </c>
      <c r="J819" s="3" t="s">
        <v>28</v>
      </c>
      <c r="K819" s="3" t="s">
        <v>256</v>
      </c>
      <c r="L819" s="3" t="s">
        <v>58</v>
      </c>
      <c r="M819" s="3" t="s">
        <v>1495</v>
      </c>
      <c r="N819" s="3">
        <v>0.56000000000000005</v>
      </c>
      <c r="O819" s="3" t="s">
        <v>32</v>
      </c>
      <c r="P819" s="3" t="s">
        <v>60</v>
      </c>
      <c r="Q819" s="3" t="s">
        <v>505</v>
      </c>
      <c r="R819" s="3" t="s">
        <v>1192</v>
      </c>
      <c r="S819" s="3">
        <v>65807</v>
      </c>
      <c r="T819" s="2">
        <v>42180</v>
      </c>
      <c r="U819" s="2">
        <v>42182</v>
      </c>
      <c r="V819" s="4">
        <v>1909.8854999999996</v>
      </c>
      <c r="W819" s="3">
        <v>15</v>
      </c>
      <c r="X819" s="4">
        <v>2767.95</v>
      </c>
      <c r="Y819" s="3">
        <v>89076</v>
      </c>
      <c r="Z819" s="3" t="str">
        <f>IF(V819&gt;E2775, "High","Low")</f>
        <v>High</v>
      </c>
      <c r="AA819" s="3" t="str">
        <f>IF(OR(C819 &gt; 0.2, N819 &lt; 0.25), "High Risk", "Low Risk")</f>
        <v>Low Risk</v>
      </c>
      <c r="AB819" s="3" t="str">
        <f>IF(NOT(C819 &gt; 0), "No Discount", "Discount Applied")</f>
        <v>Discount Applied</v>
      </c>
      <c r="AC819" s="3" t="str">
        <f>IF(AND(V819 &gt; 100, OR(H819 = "Regular Air", H819 = "Express Air"), NOT(C819 &gt; 0)), "High Profit Non-Standard Shipping", "Other")</f>
        <v>Other</v>
      </c>
      <c r="AD819">
        <f>RANK(X819,$X$2:$X$1954,0)</f>
        <v>170</v>
      </c>
    </row>
    <row r="820" spans="1:30" ht="12.75" customHeight="1" x14ac:dyDescent="0.3">
      <c r="A820" s="3">
        <v>21945</v>
      </c>
      <c r="B820" s="3" t="s">
        <v>105</v>
      </c>
      <c r="C820" s="7">
        <v>0.02</v>
      </c>
      <c r="D820" s="4">
        <v>15.99</v>
      </c>
      <c r="E820" s="4">
        <v>13.18</v>
      </c>
      <c r="F820" s="3">
        <v>1442</v>
      </c>
      <c r="G820" s="3" t="s">
        <v>1494</v>
      </c>
      <c r="H820" s="3" t="s">
        <v>26</v>
      </c>
      <c r="I820" s="3" t="s">
        <v>39</v>
      </c>
      <c r="J820" s="3" t="s">
        <v>28</v>
      </c>
      <c r="K820" s="3" t="s">
        <v>108</v>
      </c>
      <c r="L820" s="3" t="s">
        <v>58</v>
      </c>
      <c r="M820" s="3" t="s">
        <v>637</v>
      </c>
      <c r="N820" s="3">
        <v>0.37</v>
      </c>
      <c r="O820" s="3" t="s">
        <v>32</v>
      </c>
      <c r="P820" s="3" t="s">
        <v>60</v>
      </c>
      <c r="Q820" s="3" t="s">
        <v>505</v>
      </c>
      <c r="R820" s="3" t="s">
        <v>1192</v>
      </c>
      <c r="S820" s="3">
        <v>65807</v>
      </c>
      <c r="T820" s="2">
        <v>42034</v>
      </c>
      <c r="U820" s="2">
        <v>42038</v>
      </c>
      <c r="V820" s="4">
        <v>-76.992500000000007</v>
      </c>
      <c r="W820" s="3">
        <v>7</v>
      </c>
      <c r="X820" s="4">
        <v>123.03</v>
      </c>
      <c r="Y820" s="3">
        <v>89077</v>
      </c>
      <c r="Z820" s="3" t="str">
        <f>IF(V820&gt;E2776, "High","Low")</f>
        <v>Low</v>
      </c>
      <c r="AA820" s="3" t="str">
        <f>IF(OR(C820 &gt; 0.2, N820 &lt; 0.25), "High Risk", "Low Risk")</f>
        <v>Low Risk</v>
      </c>
      <c r="AB820" s="3" t="str">
        <f>IF(NOT(C820 &gt; 0), "No Discount", "Discount Applied")</f>
        <v>Discount Applied</v>
      </c>
      <c r="AC820" s="3" t="str">
        <f>IF(AND(V820 &gt; 100, OR(H820 = "Regular Air", H820 = "Express Air"), NOT(C820 &gt; 0)), "High Profit Non-Standard Shipping", "Other")</f>
        <v>Other</v>
      </c>
      <c r="AD820">
        <f>RANK(X820,$X$2:$X$1954,0)</f>
        <v>1155</v>
      </c>
    </row>
    <row r="821" spans="1:30" ht="12.75" customHeight="1" x14ac:dyDescent="0.3">
      <c r="A821" s="3">
        <v>21946</v>
      </c>
      <c r="B821" s="3" t="s">
        <v>105</v>
      </c>
      <c r="C821" s="7">
        <v>0.09</v>
      </c>
      <c r="D821" s="4">
        <v>46.94</v>
      </c>
      <c r="E821" s="4">
        <v>6.77</v>
      </c>
      <c r="F821" s="3">
        <v>1442</v>
      </c>
      <c r="G821" s="3" t="s">
        <v>1494</v>
      </c>
      <c r="H821" s="3" t="s">
        <v>26</v>
      </c>
      <c r="I821" s="3" t="s">
        <v>39</v>
      </c>
      <c r="J821" s="3" t="s">
        <v>40</v>
      </c>
      <c r="K821" s="3" t="s">
        <v>49</v>
      </c>
      <c r="L821" s="3" t="s">
        <v>58</v>
      </c>
      <c r="M821" s="3" t="s">
        <v>1496</v>
      </c>
      <c r="N821" s="3">
        <v>0.44</v>
      </c>
      <c r="O821" s="3" t="s">
        <v>32</v>
      </c>
      <c r="P821" s="3" t="s">
        <v>60</v>
      </c>
      <c r="Q821" s="3" t="s">
        <v>505</v>
      </c>
      <c r="R821" s="3" t="s">
        <v>1192</v>
      </c>
      <c r="S821" s="3">
        <v>65807</v>
      </c>
      <c r="T821" s="2">
        <v>42034</v>
      </c>
      <c r="U821" s="2">
        <v>42034</v>
      </c>
      <c r="V821" s="4">
        <v>297.96959999999996</v>
      </c>
      <c r="W821" s="3">
        <v>10</v>
      </c>
      <c r="X821" s="4">
        <v>431.84</v>
      </c>
      <c r="Y821" s="3">
        <v>89077</v>
      </c>
      <c r="Z821" s="3" t="str">
        <f>IF(V821&gt;E2777, "High","Low")</f>
        <v>High</v>
      </c>
      <c r="AA821" s="3" t="str">
        <f>IF(OR(C821 &gt; 0.2, N821 &lt; 0.25), "High Risk", "Low Risk")</f>
        <v>Low Risk</v>
      </c>
      <c r="AB821" s="3" t="str">
        <f>IF(NOT(C821 &gt; 0), "No Discount", "Discount Applied")</f>
        <v>Discount Applied</v>
      </c>
      <c r="AC821" s="3" t="str">
        <f>IF(AND(V821 &gt; 100, OR(H821 = "Regular Air", H821 = "Express Air"), NOT(C821 &gt; 0)), "High Profit Non-Standard Shipping", "Other")</f>
        <v>Other</v>
      </c>
      <c r="AD821">
        <f>RANK(X821,$X$2:$X$1954,0)</f>
        <v>693</v>
      </c>
    </row>
    <row r="822" spans="1:30" ht="12.75" customHeight="1" x14ac:dyDescent="0.3">
      <c r="A822" s="3">
        <v>23793</v>
      </c>
      <c r="B822" s="3" t="s">
        <v>55</v>
      </c>
      <c r="C822" s="7">
        <v>0.1</v>
      </c>
      <c r="D822" s="4">
        <v>218.08</v>
      </c>
      <c r="E822" s="4">
        <v>18.059999999999999</v>
      </c>
      <c r="F822" s="3">
        <v>1450</v>
      </c>
      <c r="G822" s="3" t="s">
        <v>1497</v>
      </c>
      <c r="H822" s="3" t="s">
        <v>26</v>
      </c>
      <c r="I822" s="3" t="s">
        <v>39</v>
      </c>
      <c r="J822" s="3" t="s">
        <v>40</v>
      </c>
      <c r="K822" s="3" t="s">
        <v>41</v>
      </c>
      <c r="L822" s="3" t="s">
        <v>235</v>
      </c>
      <c r="M822" s="3" t="s">
        <v>1498</v>
      </c>
      <c r="N822" s="3">
        <v>0.56999999999999995</v>
      </c>
      <c r="O822" s="3" t="s">
        <v>32</v>
      </c>
      <c r="P822" s="3" t="s">
        <v>33</v>
      </c>
      <c r="Q822" s="3" t="s">
        <v>44</v>
      </c>
      <c r="R822" s="3" t="s">
        <v>1499</v>
      </c>
      <c r="S822" s="3">
        <v>96150</v>
      </c>
      <c r="T822" s="2">
        <v>42148</v>
      </c>
      <c r="U822" s="2">
        <v>42149</v>
      </c>
      <c r="V822" s="4">
        <v>1318.83</v>
      </c>
      <c r="W822" s="3">
        <v>12</v>
      </c>
      <c r="X822" s="4">
        <v>2366.5100000000002</v>
      </c>
      <c r="Y822" s="3">
        <v>86735</v>
      </c>
      <c r="Z822" s="3" t="str">
        <f>IF(V822&gt;E2778, "High","Low")</f>
        <v>High</v>
      </c>
      <c r="AA822" s="3" t="str">
        <f>IF(OR(C822 &gt; 0.2, N822 &lt; 0.25), "High Risk", "Low Risk")</f>
        <v>Low Risk</v>
      </c>
      <c r="AB822" s="3" t="str">
        <f>IF(NOT(C822 &gt; 0), "No Discount", "Discount Applied")</f>
        <v>Discount Applied</v>
      </c>
      <c r="AC822" s="3" t="str">
        <f>IF(AND(V822 &gt; 100, OR(H822 = "Regular Air", H822 = "Express Air"), NOT(C822 &gt; 0)), "High Profit Non-Standard Shipping", "Other")</f>
        <v>Other</v>
      </c>
      <c r="AD822">
        <f>RANK(X822,$X$2:$X$1954,0)</f>
        <v>205</v>
      </c>
    </row>
    <row r="823" spans="1:30" ht="12.75" customHeight="1" x14ac:dyDescent="0.3">
      <c r="A823" s="3">
        <v>25006</v>
      </c>
      <c r="B823" s="3" t="s">
        <v>24</v>
      </c>
      <c r="C823" s="7">
        <v>0.05</v>
      </c>
      <c r="D823" s="4">
        <v>85.99</v>
      </c>
      <c r="E823" s="4">
        <v>0.99</v>
      </c>
      <c r="F823" s="3">
        <v>1459</v>
      </c>
      <c r="G823" s="3" t="s">
        <v>1500</v>
      </c>
      <c r="H823" s="3" t="s">
        <v>48</v>
      </c>
      <c r="I823" s="3" t="s">
        <v>39</v>
      </c>
      <c r="J823" s="3" t="s">
        <v>76</v>
      </c>
      <c r="K823" s="3" t="s">
        <v>77</v>
      </c>
      <c r="L823" s="3" t="s">
        <v>30</v>
      </c>
      <c r="M823" s="3" t="s">
        <v>416</v>
      </c>
      <c r="N823" s="3">
        <v>0.55000000000000004</v>
      </c>
      <c r="O823" s="3" t="s">
        <v>32</v>
      </c>
      <c r="P823" s="3" t="s">
        <v>135</v>
      </c>
      <c r="Q823" s="3" t="s">
        <v>931</v>
      </c>
      <c r="R823" s="3" t="s">
        <v>1501</v>
      </c>
      <c r="S823" s="3">
        <v>29687</v>
      </c>
      <c r="T823" s="2">
        <v>42099</v>
      </c>
      <c r="U823" s="2">
        <v>42101</v>
      </c>
      <c r="V823" s="4">
        <v>36.215999999999994</v>
      </c>
      <c r="W823" s="3">
        <v>4</v>
      </c>
      <c r="X823" s="4">
        <v>291.64</v>
      </c>
      <c r="Y823" s="3">
        <v>86734</v>
      </c>
      <c r="Z823" s="3" t="str">
        <f>IF(V823&gt;E2779, "High","Low")</f>
        <v>High</v>
      </c>
      <c r="AA823" s="3" t="str">
        <f>IF(OR(C823 &gt; 0.2, N823 &lt; 0.25), "High Risk", "Low Risk")</f>
        <v>Low Risk</v>
      </c>
      <c r="AB823" s="3" t="str">
        <f>IF(NOT(C823 &gt; 0), "No Discount", "Discount Applied")</f>
        <v>Discount Applied</v>
      </c>
      <c r="AC823" s="3" t="str">
        <f>IF(AND(V823 &gt; 100, OR(H823 = "Regular Air", H823 = "Express Air"), NOT(C823 &gt; 0)), "High Profit Non-Standard Shipping", "Other")</f>
        <v>Other</v>
      </c>
      <c r="AD823">
        <f>RANK(X823,$X$2:$X$1954,0)</f>
        <v>828</v>
      </c>
    </row>
    <row r="824" spans="1:30" ht="12.75" customHeight="1" x14ac:dyDescent="0.3">
      <c r="A824" s="3">
        <v>18105</v>
      </c>
      <c r="B824" s="3" t="s">
        <v>24</v>
      </c>
      <c r="C824" s="7">
        <v>0.05</v>
      </c>
      <c r="D824" s="4">
        <v>12.95</v>
      </c>
      <c r="E824" s="4">
        <v>4.9800000000000004</v>
      </c>
      <c r="F824" s="3">
        <v>1461</v>
      </c>
      <c r="G824" s="3" t="s">
        <v>1502</v>
      </c>
      <c r="H824" s="3" t="s">
        <v>48</v>
      </c>
      <c r="I824" s="3" t="s">
        <v>39</v>
      </c>
      <c r="J824" s="3" t="s">
        <v>28</v>
      </c>
      <c r="K824" s="3" t="s">
        <v>108</v>
      </c>
      <c r="L824" s="3" t="s">
        <v>58</v>
      </c>
      <c r="M824" s="3" t="s">
        <v>1503</v>
      </c>
      <c r="N824" s="3">
        <v>0.4</v>
      </c>
      <c r="O824" s="3" t="s">
        <v>32</v>
      </c>
      <c r="P824" s="3" t="s">
        <v>60</v>
      </c>
      <c r="Q824" s="3" t="s">
        <v>702</v>
      </c>
      <c r="R824" s="3" t="s">
        <v>1478</v>
      </c>
      <c r="S824" s="3">
        <v>47905</v>
      </c>
      <c r="T824" s="2">
        <v>42157</v>
      </c>
      <c r="U824" s="2">
        <v>42159</v>
      </c>
      <c r="V824" s="4">
        <v>134.16825</v>
      </c>
      <c r="W824" s="3">
        <v>19</v>
      </c>
      <c r="X824" s="4">
        <v>252.36</v>
      </c>
      <c r="Y824" s="3">
        <v>86397</v>
      </c>
      <c r="Z824" s="3" t="str">
        <f>IF(V824&gt;E2780, "High","Low")</f>
        <v>High</v>
      </c>
      <c r="AA824" s="3" t="str">
        <f>IF(OR(C824 &gt; 0.2, N824 &lt; 0.25), "High Risk", "Low Risk")</f>
        <v>Low Risk</v>
      </c>
      <c r="AB824" s="3" t="str">
        <f>IF(NOT(C824 &gt; 0), "No Discount", "Discount Applied")</f>
        <v>Discount Applied</v>
      </c>
      <c r="AC824" s="3" t="str">
        <f>IF(AND(V824 &gt; 100, OR(H824 = "Regular Air", H824 = "Express Air"), NOT(C824 &gt; 0)), "High Profit Non-Standard Shipping", "Other")</f>
        <v>Other</v>
      </c>
      <c r="AD824">
        <f>RANK(X824,$X$2:$X$1954,0)</f>
        <v>894</v>
      </c>
    </row>
    <row r="825" spans="1:30" ht="12.75" customHeight="1" x14ac:dyDescent="0.3">
      <c r="A825" s="3">
        <v>23735</v>
      </c>
      <c r="B825" s="3" t="s">
        <v>24</v>
      </c>
      <c r="C825" s="7">
        <v>0</v>
      </c>
      <c r="D825" s="4">
        <v>65.989999999999995</v>
      </c>
      <c r="E825" s="4">
        <v>8.99</v>
      </c>
      <c r="F825" s="3">
        <v>1466</v>
      </c>
      <c r="G825" s="3" t="s">
        <v>1504</v>
      </c>
      <c r="H825" s="3" t="s">
        <v>48</v>
      </c>
      <c r="I825" s="3" t="s">
        <v>39</v>
      </c>
      <c r="J825" s="3" t="s">
        <v>76</v>
      </c>
      <c r="K825" s="3" t="s">
        <v>77</v>
      </c>
      <c r="L825" s="3" t="s">
        <v>58</v>
      </c>
      <c r="M825" s="3" t="s">
        <v>1041</v>
      </c>
      <c r="N825" s="3">
        <v>0.56000000000000005</v>
      </c>
      <c r="O825" s="3" t="s">
        <v>32</v>
      </c>
      <c r="P825" s="3" t="s">
        <v>60</v>
      </c>
      <c r="Q825" s="3" t="s">
        <v>495</v>
      </c>
      <c r="R825" s="3" t="s">
        <v>442</v>
      </c>
      <c r="S825" s="3">
        <v>68601</v>
      </c>
      <c r="T825" s="2">
        <v>42166</v>
      </c>
      <c r="U825" s="2">
        <v>42168</v>
      </c>
      <c r="V825" s="4">
        <v>253.30319999999998</v>
      </c>
      <c r="W825" s="3">
        <v>10</v>
      </c>
      <c r="X825" s="4">
        <v>575.07000000000005</v>
      </c>
      <c r="Y825" s="3">
        <v>91115</v>
      </c>
      <c r="Z825" s="3" t="str">
        <f>IF(V825&gt;E2781, "High","Low")</f>
        <v>High</v>
      </c>
      <c r="AA825" s="3" t="str">
        <f>IF(OR(C825 &gt; 0.2, N825 &lt; 0.25), "High Risk", "Low Risk")</f>
        <v>Low Risk</v>
      </c>
      <c r="AB825" s="3" t="str">
        <f>IF(NOT(C825 &gt; 0), "No Discount", "Discount Applied")</f>
        <v>No Discount</v>
      </c>
      <c r="AC825" s="3" t="str">
        <f>IF(AND(V825 &gt; 100, OR(H825 = "Regular Air", H825 = "Express Air"), NOT(C825 &gt; 0)), "High Profit Non-Standard Shipping", "Other")</f>
        <v>High Profit Non-Standard Shipping</v>
      </c>
      <c r="AD825">
        <f>RANK(X825,$X$2:$X$1954,0)</f>
        <v>600</v>
      </c>
    </row>
    <row r="826" spans="1:30" ht="12.75" customHeight="1" x14ac:dyDescent="0.3">
      <c r="A826" s="3">
        <v>25917</v>
      </c>
      <c r="B826" s="3" t="s">
        <v>105</v>
      </c>
      <c r="C826" s="7">
        <v>0.04</v>
      </c>
      <c r="D826" s="4">
        <v>130.97999999999999</v>
      </c>
      <c r="E826" s="4">
        <v>54.74</v>
      </c>
      <c r="F826" s="3">
        <v>1466</v>
      </c>
      <c r="G826" s="3" t="s">
        <v>1504</v>
      </c>
      <c r="H826" s="3" t="s">
        <v>38</v>
      </c>
      <c r="I826" s="3" t="s">
        <v>39</v>
      </c>
      <c r="J826" s="3" t="s">
        <v>40</v>
      </c>
      <c r="K826" s="3" t="s">
        <v>190</v>
      </c>
      <c r="L826" s="3" t="s">
        <v>120</v>
      </c>
      <c r="M826" s="3" t="s">
        <v>404</v>
      </c>
      <c r="N826" s="3">
        <v>0.69</v>
      </c>
      <c r="O826" s="3" t="s">
        <v>32</v>
      </c>
      <c r="P826" s="3" t="s">
        <v>60</v>
      </c>
      <c r="Q826" s="3" t="s">
        <v>495</v>
      </c>
      <c r="R826" s="3" t="s">
        <v>442</v>
      </c>
      <c r="S826" s="3">
        <v>68601</v>
      </c>
      <c r="T826" s="2">
        <v>42167</v>
      </c>
      <c r="U826" s="2">
        <v>42167</v>
      </c>
      <c r="V826" s="4">
        <v>-723.78399999999999</v>
      </c>
      <c r="W826" s="3">
        <v>14</v>
      </c>
      <c r="X826" s="4">
        <v>1781.66</v>
      </c>
      <c r="Y826" s="3">
        <v>91116</v>
      </c>
      <c r="Z826" s="3" t="str">
        <f>IF(V826&gt;E2782, "High","Low")</f>
        <v>Low</v>
      </c>
      <c r="AA826" s="3" t="str">
        <f>IF(OR(C826 &gt; 0.2, N826 &lt; 0.25), "High Risk", "Low Risk")</f>
        <v>Low Risk</v>
      </c>
      <c r="AB826" s="3" t="str">
        <f>IF(NOT(C826 &gt; 0), "No Discount", "Discount Applied")</f>
        <v>Discount Applied</v>
      </c>
      <c r="AC826" s="3" t="str">
        <f>IF(AND(V826 &gt; 100, OR(H826 = "Regular Air", H826 = "Express Air"), NOT(C826 &gt; 0)), "High Profit Non-Standard Shipping", "Other")</f>
        <v>Other</v>
      </c>
      <c r="AD826">
        <f>RANK(X826,$X$2:$X$1954,0)</f>
        <v>278</v>
      </c>
    </row>
    <row r="827" spans="1:30" ht="12.75" customHeight="1" x14ac:dyDescent="0.3">
      <c r="A827" s="3">
        <v>25915</v>
      </c>
      <c r="B827" s="3" t="s">
        <v>105</v>
      </c>
      <c r="C827" s="7">
        <v>0.04</v>
      </c>
      <c r="D827" s="4">
        <v>105.29</v>
      </c>
      <c r="E827" s="4">
        <v>10.119999999999999</v>
      </c>
      <c r="F827" s="3">
        <v>1469</v>
      </c>
      <c r="G827" s="3" t="s">
        <v>1505</v>
      </c>
      <c r="H827" s="3" t="s">
        <v>48</v>
      </c>
      <c r="I827" s="3" t="s">
        <v>39</v>
      </c>
      <c r="J827" s="3" t="s">
        <v>40</v>
      </c>
      <c r="K827" s="3" t="s">
        <v>49</v>
      </c>
      <c r="L827" s="3" t="s">
        <v>235</v>
      </c>
      <c r="M827" s="3" t="s">
        <v>1506</v>
      </c>
      <c r="N827" s="3">
        <v>0.79</v>
      </c>
      <c r="O827" s="3" t="s">
        <v>32</v>
      </c>
      <c r="P827" s="3" t="s">
        <v>33</v>
      </c>
      <c r="Q827" s="3" t="s">
        <v>211</v>
      </c>
      <c r="R827" s="3" t="s">
        <v>1507</v>
      </c>
      <c r="S827" s="3">
        <v>84015</v>
      </c>
      <c r="T827" s="2">
        <v>42167</v>
      </c>
      <c r="U827" s="2">
        <v>42171</v>
      </c>
      <c r="V827" s="4">
        <v>589.18799999999999</v>
      </c>
      <c r="W827" s="3">
        <v>9</v>
      </c>
      <c r="X827" s="4">
        <v>940.64</v>
      </c>
      <c r="Y827" s="3">
        <v>91116</v>
      </c>
      <c r="Z827" s="3" t="str">
        <f>IF(V827&gt;E2783, "High","Low")</f>
        <v>High</v>
      </c>
      <c r="AA827" s="3" t="str">
        <f>IF(OR(C827 &gt; 0.2, N827 &lt; 0.25), "High Risk", "Low Risk")</f>
        <v>Low Risk</v>
      </c>
      <c r="AB827" s="3" t="str">
        <f>IF(NOT(C827 &gt; 0), "No Discount", "Discount Applied")</f>
        <v>Discount Applied</v>
      </c>
      <c r="AC827" s="3" t="str">
        <f>IF(AND(V827 &gt; 100, OR(H827 = "Regular Air", H827 = "Express Air"), NOT(C827 &gt; 0)), "High Profit Non-Standard Shipping", "Other")</f>
        <v>Other</v>
      </c>
      <c r="AD827">
        <f>RANK(X827,$X$2:$X$1954,0)</f>
        <v>437</v>
      </c>
    </row>
    <row r="828" spans="1:30" ht="12.75" customHeight="1" x14ac:dyDescent="0.3">
      <c r="A828" s="3">
        <v>25916</v>
      </c>
      <c r="B828" s="3" t="s">
        <v>105</v>
      </c>
      <c r="C828" s="7">
        <v>7.0000000000000007E-2</v>
      </c>
      <c r="D828" s="4">
        <v>31.76</v>
      </c>
      <c r="E828" s="4">
        <v>45.51</v>
      </c>
      <c r="F828" s="3">
        <v>1469</v>
      </c>
      <c r="G828" s="3" t="s">
        <v>1505</v>
      </c>
      <c r="H828" s="3" t="s">
        <v>38</v>
      </c>
      <c r="I828" s="3" t="s">
        <v>39</v>
      </c>
      <c r="J828" s="3" t="s">
        <v>40</v>
      </c>
      <c r="K828" s="3" t="s">
        <v>151</v>
      </c>
      <c r="L828" s="3" t="s">
        <v>120</v>
      </c>
      <c r="M828" s="3" t="s">
        <v>368</v>
      </c>
      <c r="N828" s="3">
        <v>0.65</v>
      </c>
      <c r="O828" s="3" t="s">
        <v>32</v>
      </c>
      <c r="P828" s="3" t="s">
        <v>33</v>
      </c>
      <c r="Q828" s="3" t="s">
        <v>211</v>
      </c>
      <c r="R828" s="3" t="s">
        <v>1507</v>
      </c>
      <c r="S828" s="3">
        <v>84015</v>
      </c>
      <c r="T828" s="2">
        <v>42167</v>
      </c>
      <c r="U828" s="2">
        <v>42169</v>
      </c>
      <c r="V828" s="4">
        <v>-1314.992</v>
      </c>
      <c r="W828" s="3">
        <v>18</v>
      </c>
      <c r="X828" s="4">
        <v>439.27</v>
      </c>
      <c r="Y828" s="3">
        <v>91116</v>
      </c>
      <c r="Z828" s="3" t="str">
        <f>IF(V828&gt;E2784, "High","Low")</f>
        <v>Low</v>
      </c>
      <c r="AA828" s="3" t="str">
        <f>IF(OR(C828 &gt; 0.2, N828 &lt; 0.25), "High Risk", "Low Risk")</f>
        <v>Low Risk</v>
      </c>
      <c r="AB828" s="3" t="str">
        <f>IF(NOT(C828 &gt; 0), "No Discount", "Discount Applied")</f>
        <v>Discount Applied</v>
      </c>
      <c r="AC828" s="3" t="str">
        <f>IF(AND(V828 &gt; 100, OR(H828 = "Regular Air", H828 = "Express Air"), NOT(C828 &gt; 0)), "High Profit Non-Standard Shipping", "Other")</f>
        <v>Other</v>
      </c>
      <c r="AD828">
        <f>RANK(X828,$X$2:$X$1954,0)</f>
        <v>685</v>
      </c>
    </row>
    <row r="829" spans="1:30" ht="12.75" customHeight="1" x14ac:dyDescent="0.3">
      <c r="A829" s="3">
        <v>21710</v>
      </c>
      <c r="B829" s="3" t="s">
        <v>24</v>
      </c>
      <c r="C829" s="7">
        <v>0.03</v>
      </c>
      <c r="D829" s="4">
        <v>420.98</v>
      </c>
      <c r="E829" s="4">
        <v>19.989999999999998</v>
      </c>
      <c r="F829" s="3">
        <v>1471</v>
      </c>
      <c r="G829" s="3" t="s">
        <v>1508</v>
      </c>
      <c r="H829" s="3" t="s">
        <v>48</v>
      </c>
      <c r="I829" s="3" t="s">
        <v>39</v>
      </c>
      <c r="J829" s="3" t="s">
        <v>28</v>
      </c>
      <c r="K829" s="3" t="s">
        <v>108</v>
      </c>
      <c r="L829" s="3" t="s">
        <v>58</v>
      </c>
      <c r="M829" s="3" t="s">
        <v>1509</v>
      </c>
      <c r="N829" s="3">
        <v>0.35</v>
      </c>
      <c r="O829" s="3" t="s">
        <v>32</v>
      </c>
      <c r="P829" s="3" t="s">
        <v>52</v>
      </c>
      <c r="Q829" s="3" t="s">
        <v>153</v>
      </c>
      <c r="R829" s="3" t="s">
        <v>1510</v>
      </c>
      <c r="S829" s="3">
        <v>43081</v>
      </c>
      <c r="T829" s="2">
        <v>42084</v>
      </c>
      <c r="U829" s="2">
        <v>42085</v>
      </c>
      <c r="V829" s="4">
        <v>3043.0310999999997</v>
      </c>
      <c r="W829" s="3">
        <v>10</v>
      </c>
      <c r="X829" s="4">
        <v>4410.1899999999996</v>
      </c>
      <c r="Y829" s="3">
        <v>87077</v>
      </c>
      <c r="Z829" s="3" t="str">
        <f>IF(V829&gt;E2785, "High","Low")</f>
        <v>High</v>
      </c>
      <c r="AA829" s="3" t="str">
        <f>IF(OR(C829 &gt; 0.2, N829 &lt; 0.25), "High Risk", "Low Risk")</f>
        <v>Low Risk</v>
      </c>
      <c r="AB829" s="3" t="str">
        <f>IF(NOT(C829 &gt; 0), "No Discount", "Discount Applied")</f>
        <v>Discount Applied</v>
      </c>
      <c r="AC829" s="3" t="str">
        <f>IF(AND(V829 &gt; 100, OR(H829 = "Regular Air", H829 = "Express Air"), NOT(C829 &gt; 0)), "High Profit Non-Standard Shipping", "Other")</f>
        <v>Other</v>
      </c>
      <c r="AD829">
        <f>RANK(X829,$X$2:$X$1954,0)</f>
        <v>109</v>
      </c>
    </row>
    <row r="830" spans="1:30" ht="12.75" customHeight="1" x14ac:dyDescent="0.3">
      <c r="A830" s="3">
        <v>23958</v>
      </c>
      <c r="B830" s="3" t="s">
        <v>36</v>
      </c>
      <c r="C830" s="7">
        <v>0.02</v>
      </c>
      <c r="D830" s="4">
        <v>30.98</v>
      </c>
      <c r="E830" s="4">
        <v>6.5</v>
      </c>
      <c r="F830" s="3">
        <v>1472</v>
      </c>
      <c r="G830" s="3" t="s">
        <v>1511</v>
      </c>
      <c r="H830" s="3" t="s">
        <v>26</v>
      </c>
      <c r="I830" s="3" t="s">
        <v>39</v>
      </c>
      <c r="J830" s="3" t="s">
        <v>76</v>
      </c>
      <c r="K830" s="3" t="s">
        <v>179</v>
      </c>
      <c r="L830" s="3" t="s">
        <v>58</v>
      </c>
      <c r="M830" s="3" t="s">
        <v>1239</v>
      </c>
      <c r="N830" s="3">
        <v>0.79</v>
      </c>
      <c r="O830" s="3" t="s">
        <v>32</v>
      </c>
      <c r="P830" s="3" t="s">
        <v>52</v>
      </c>
      <c r="Q830" s="3" t="s">
        <v>153</v>
      </c>
      <c r="R830" s="3" t="s">
        <v>1512</v>
      </c>
      <c r="S830" s="3">
        <v>44145</v>
      </c>
      <c r="T830" s="2">
        <v>42185</v>
      </c>
      <c r="U830" s="2">
        <v>42186</v>
      </c>
      <c r="V830" s="4">
        <v>-44.624000000000002</v>
      </c>
      <c r="W830" s="3">
        <v>17</v>
      </c>
      <c r="X830" s="4">
        <v>552.89</v>
      </c>
      <c r="Y830" s="3">
        <v>87078</v>
      </c>
      <c r="Z830" s="3" t="str">
        <f>IF(V830&gt;E2786, "High","Low")</f>
        <v>Low</v>
      </c>
      <c r="AA830" s="3" t="str">
        <f>IF(OR(C830 &gt; 0.2, N830 &lt; 0.25), "High Risk", "Low Risk")</f>
        <v>Low Risk</v>
      </c>
      <c r="AB830" s="3" t="str">
        <f>IF(NOT(C830 &gt; 0), "No Discount", "Discount Applied")</f>
        <v>Discount Applied</v>
      </c>
      <c r="AC830" s="3" t="str">
        <f>IF(AND(V830 &gt; 100, OR(H830 = "Regular Air", H830 = "Express Air"), NOT(C830 &gt; 0)), "High Profit Non-Standard Shipping", "Other")</f>
        <v>Other</v>
      </c>
      <c r="AD830">
        <f>RANK(X830,$X$2:$X$1954,0)</f>
        <v>615</v>
      </c>
    </row>
    <row r="831" spans="1:30" ht="12.75" customHeight="1" x14ac:dyDescent="0.3">
      <c r="A831" s="3">
        <v>22313</v>
      </c>
      <c r="B831" s="3" t="s">
        <v>55</v>
      </c>
      <c r="C831" s="7">
        <v>0.05</v>
      </c>
      <c r="D831" s="4">
        <v>20.27</v>
      </c>
      <c r="E831" s="4">
        <v>3.99</v>
      </c>
      <c r="F831" s="3">
        <v>1472</v>
      </c>
      <c r="G831" s="3" t="s">
        <v>1511</v>
      </c>
      <c r="H831" s="3" t="s">
        <v>48</v>
      </c>
      <c r="I831" s="3" t="s">
        <v>39</v>
      </c>
      <c r="J831" s="3" t="s">
        <v>28</v>
      </c>
      <c r="K831" s="3" t="s">
        <v>256</v>
      </c>
      <c r="L831" s="3" t="s">
        <v>58</v>
      </c>
      <c r="M831" s="3" t="s">
        <v>1513</v>
      </c>
      <c r="N831" s="3">
        <v>0.56999999999999995</v>
      </c>
      <c r="O831" s="3" t="s">
        <v>32</v>
      </c>
      <c r="P831" s="3" t="s">
        <v>52</v>
      </c>
      <c r="Q831" s="3" t="s">
        <v>153</v>
      </c>
      <c r="R831" s="3" t="s">
        <v>1512</v>
      </c>
      <c r="S831" s="3">
        <v>44145</v>
      </c>
      <c r="T831" s="2">
        <v>42149</v>
      </c>
      <c r="U831" s="2">
        <v>42150</v>
      </c>
      <c r="V831" s="4">
        <v>309.25400000000002</v>
      </c>
      <c r="W831" s="3">
        <v>30</v>
      </c>
      <c r="X831" s="4">
        <v>621.55999999999995</v>
      </c>
      <c r="Y831" s="3">
        <v>87079</v>
      </c>
      <c r="Z831" s="3" t="str">
        <f>IF(V831&gt;E2787, "High","Low")</f>
        <v>High</v>
      </c>
      <c r="AA831" s="3" t="str">
        <f>IF(OR(C831 &gt; 0.2, N831 &lt; 0.25), "High Risk", "Low Risk")</f>
        <v>Low Risk</v>
      </c>
      <c r="AB831" s="3" t="str">
        <f>IF(NOT(C831 &gt; 0), "No Discount", "Discount Applied")</f>
        <v>Discount Applied</v>
      </c>
      <c r="AC831" s="3" t="str">
        <f>IF(AND(V831 &gt; 100, OR(H831 = "Regular Air", H831 = "Express Air"), NOT(C831 &gt; 0)), "High Profit Non-Standard Shipping", "Other")</f>
        <v>Other</v>
      </c>
      <c r="AD831">
        <f>RANK(X831,$X$2:$X$1954,0)</f>
        <v>571</v>
      </c>
    </row>
    <row r="832" spans="1:30" ht="12.75" customHeight="1" x14ac:dyDescent="0.3">
      <c r="A832" s="3">
        <v>24937</v>
      </c>
      <c r="B832" s="3" t="s">
        <v>46</v>
      </c>
      <c r="C832" s="7">
        <v>0.04</v>
      </c>
      <c r="D832" s="4">
        <v>9.7799999999999994</v>
      </c>
      <c r="E832" s="4">
        <v>1.99</v>
      </c>
      <c r="F832" s="3">
        <v>1473</v>
      </c>
      <c r="G832" s="3" t="s">
        <v>1514</v>
      </c>
      <c r="H832" s="3" t="s">
        <v>26</v>
      </c>
      <c r="I832" s="3" t="s">
        <v>39</v>
      </c>
      <c r="J832" s="3" t="s">
        <v>76</v>
      </c>
      <c r="K832" s="3" t="s">
        <v>179</v>
      </c>
      <c r="L832" s="3" t="s">
        <v>50</v>
      </c>
      <c r="M832" s="3" t="s">
        <v>1515</v>
      </c>
      <c r="N832" s="3">
        <v>0.43</v>
      </c>
      <c r="O832" s="3" t="s">
        <v>32</v>
      </c>
      <c r="P832" s="3" t="s">
        <v>52</v>
      </c>
      <c r="Q832" s="3" t="s">
        <v>153</v>
      </c>
      <c r="R832" s="3" t="s">
        <v>1516</v>
      </c>
      <c r="S832" s="3">
        <v>44691</v>
      </c>
      <c r="T832" s="2">
        <v>42025</v>
      </c>
      <c r="U832" s="2">
        <v>42026</v>
      </c>
      <c r="V832" s="4">
        <v>61.292699999999996</v>
      </c>
      <c r="W832" s="3">
        <v>9</v>
      </c>
      <c r="X832" s="4">
        <v>88.83</v>
      </c>
      <c r="Y832" s="3">
        <v>87076</v>
      </c>
      <c r="Z832" s="3" t="str">
        <f>IF(V832&gt;E2788, "High","Low")</f>
        <v>High</v>
      </c>
      <c r="AA832" s="3" t="str">
        <f>IF(OR(C832 &gt; 0.2, N832 &lt; 0.25), "High Risk", "Low Risk")</f>
        <v>Low Risk</v>
      </c>
      <c r="AB832" s="3" t="str">
        <f>IF(NOT(C832 &gt; 0), "No Discount", "Discount Applied")</f>
        <v>Discount Applied</v>
      </c>
      <c r="AC832" s="3" t="str">
        <f>IF(AND(V832 &gt; 100, OR(H832 = "Regular Air", H832 = "Express Air"), NOT(C832 &gt; 0)), "High Profit Non-Standard Shipping", "Other")</f>
        <v>Other</v>
      </c>
      <c r="AD832">
        <f>RANK(X832,$X$2:$X$1954,0)</f>
        <v>1291</v>
      </c>
    </row>
    <row r="833" spans="1:30" ht="12.75" customHeight="1" x14ac:dyDescent="0.3">
      <c r="A833" s="3">
        <v>7544</v>
      </c>
      <c r="B833" s="3" t="s">
        <v>36</v>
      </c>
      <c r="C833" s="7">
        <v>7.0000000000000007E-2</v>
      </c>
      <c r="D833" s="4">
        <v>8.9499999999999993</v>
      </c>
      <c r="E833" s="4">
        <v>2.0099999999999998</v>
      </c>
      <c r="F833" s="3">
        <v>1481</v>
      </c>
      <c r="G833" s="3" t="s">
        <v>1517</v>
      </c>
      <c r="H833" s="3" t="s">
        <v>48</v>
      </c>
      <c r="I833" s="3" t="s">
        <v>39</v>
      </c>
      <c r="J833" s="3" t="s">
        <v>28</v>
      </c>
      <c r="K833" s="3" t="s">
        <v>92</v>
      </c>
      <c r="L833" s="3" t="s">
        <v>30</v>
      </c>
      <c r="M833" s="3" t="s">
        <v>1518</v>
      </c>
      <c r="N833" s="3">
        <v>0.39</v>
      </c>
      <c r="O833" s="3" t="s">
        <v>32</v>
      </c>
      <c r="P833" s="3" t="s">
        <v>33</v>
      </c>
      <c r="Q833" s="3" t="s">
        <v>44</v>
      </c>
      <c r="R833" s="3" t="s">
        <v>662</v>
      </c>
      <c r="S833" s="3">
        <v>90049</v>
      </c>
      <c r="T833" s="2">
        <v>42090</v>
      </c>
      <c r="U833" s="2">
        <v>42091</v>
      </c>
      <c r="V833" s="4">
        <v>91.73</v>
      </c>
      <c r="W833" s="3">
        <v>36</v>
      </c>
      <c r="X833" s="4">
        <v>307.64999999999998</v>
      </c>
      <c r="Y833" s="3">
        <v>53953</v>
      </c>
      <c r="Z833" s="3" t="str">
        <f>IF(V833&gt;E2789, "High","Low")</f>
        <v>High</v>
      </c>
      <c r="AA833" s="3" t="str">
        <f>IF(OR(C833 &gt; 0.2, N833 &lt; 0.25), "High Risk", "Low Risk")</f>
        <v>Low Risk</v>
      </c>
      <c r="AB833" s="3" t="str">
        <f>IF(NOT(C833 &gt; 0), "No Discount", "Discount Applied")</f>
        <v>Discount Applied</v>
      </c>
      <c r="AC833" s="3" t="str">
        <f>IF(AND(V833 &gt; 100, OR(H833 = "Regular Air", H833 = "Express Air"), NOT(C833 &gt; 0)), "High Profit Non-Standard Shipping", "Other")</f>
        <v>Other</v>
      </c>
      <c r="AD833">
        <f>RANK(X833,$X$2:$X$1954,0)</f>
        <v>813</v>
      </c>
    </row>
    <row r="834" spans="1:30" ht="12.75" customHeight="1" x14ac:dyDescent="0.3">
      <c r="A834" s="3">
        <v>25544</v>
      </c>
      <c r="B834" s="3" t="s">
        <v>36</v>
      </c>
      <c r="C834" s="7">
        <v>7.0000000000000007E-2</v>
      </c>
      <c r="D834" s="4">
        <v>8.9499999999999993</v>
      </c>
      <c r="E834" s="4">
        <v>2.0099999999999998</v>
      </c>
      <c r="F834" s="3">
        <v>1482</v>
      </c>
      <c r="G834" s="3" t="s">
        <v>1519</v>
      </c>
      <c r="H834" s="3" t="s">
        <v>48</v>
      </c>
      <c r="I834" s="3" t="s">
        <v>39</v>
      </c>
      <c r="J834" s="3" t="s">
        <v>28</v>
      </c>
      <c r="K834" s="3" t="s">
        <v>92</v>
      </c>
      <c r="L834" s="3" t="s">
        <v>30</v>
      </c>
      <c r="M834" s="3" t="s">
        <v>1518</v>
      </c>
      <c r="N834" s="3">
        <v>0.39</v>
      </c>
      <c r="O834" s="3" t="s">
        <v>32</v>
      </c>
      <c r="P834" s="3" t="s">
        <v>60</v>
      </c>
      <c r="Q834" s="3" t="s">
        <v>299</v>
      </c>
      <c r="R834" s="3" t="s">
        <v>1484</v>
      </c>
      <c r="S834" s="3">
        <v>48708</v>
      </c>
      <c r="T834" s="2">
        <v>42090</v>
      </c>
      <c r="U834" s="2">
        <v>42091</v>
      </c>
      <c r="V834" s="4">
        <v>53.067899999999995</v>
      </c>
      <c r="W834" s="3">
        <v>9</v>
      </c>
      <c r="X834" s="4">
        <v>76.91</v>
      </c>
      <c r="Y834" s="3">
        <v>91362</v>
      </c>
      <c r="Z834" s="3" t="str">
        <f>IF(V834&gt;E2790, "High","Low")</f>
        <v>High</v>
      </c>
      <c r="AA834" s="3" t="str">
        <f>IF(OR(C834 &gt; 0.2, N834 &lt; 0.25), "High Risk", "Low Risk")</f>
        <v>Low Risk</v>
      </c>
      <c r="AB834" s="3" t="str">
        <f>IF(NOT(C834 &gt; 0), "No Discount", "Discount Applied")</f>
        <v>Discount Applied</v>
      </c>
      <c r="AC834" s="3" t="str">
        <f>IF(AND(V834 &gt; 100, OR(H834 = "Regular Air", H834 = "Express Air"), NOT(C834 &gt; 0)), "High Profit Non-Standard Shipping", "Other")</f>
        <v>Other</v>
      </c>
      <c r="AD834">
        <f>RANK(X834,$X$2:$X$1954,0)</f>
        <v>1356</v>
      </c>
    </row>
    <row r="835" spans="1:30" ht="12.75" customHeight="1" x14ac:dyDescent="0.3">
      <c r="A835" s="3">
        <v>22745</v>
      </c>
      <c r="B835" s="3" t="s">
        <v>36</v>
      </c>
      <c r="C835" s="7">
        <v>0.05</v>
      </c>
      <c r="D835" s="4">
        <v>9.65</v>
      </c>
      <c r="E835" s="4">
        <v>6.22</v>
      </c>
      <c r="F835" s="3">
        <v>1482</v>
      </c>
      <c r="G835" s="3" t="s">
        <v>1519</v>
      </c>
      <c r="H835" s="3" t="s">
        <v>48</v>
      </c>
      <c r="I835" s="3" t="s">
        <v>39</v>
      </c>
      <c r="J835" s="3" t="s">
        <v>40</v>
      </c>
      <c r="K835" s="3" t="s">
        <v>49</v>
      </c>
      <c r="L835" s="3" t="s">
        <v>58</v>
      </c>
      <c r="M835" s="3" t="s">
        <v>326</v>
      </c>
      <c r="N835" s="3">
        <v>0.55000000000000004</v>
      </c>
      <c r="O835" s="3" t="s">
        <v>32</v>
      </c>
      <c r="P835" s="3" t="s">
        <v>60</v>
      </c>
      <c r="Q835" s="3" t="s">
        <v>299</v>
      </c>
      <c r="R835" s="3" t="s">
        <v>1484</v>
      </c>
      <c r="S835" s="3">
        <v>48708</v>
      </c>
      <c r="T835" s="2">
        <v>42063</v>
      </c>
      <c r="U835" s="2">
        <v>42063</v>
      </c>
      <c r="V835" s="4">
        <v>-14.6432</v>
      </c>
      <c r="W835" s="3">
        <v>15</v>
      </c>
      <c r="X835" s="4">
        <v>151.34</v>
      </c>
      <c r="Y835" s="3">
        <v>91363</v>
      </c>
      <c r="Z835" s="3" t="str">
        <f>IF(V835&gt;E2791, "High","Low")</f>
        <v>Low</v>
      </c>
      <c r="AA835" s="3" t="str">
        <f>IF(OR(C835 &gt; 0.2, N835 &lt; 0.25), "High Risk", "Low Risk")</f>
        <v>Low Risk</v>
      </c>
      <c r="AB835" s="3" t="str">
        <f>IF(NOT(C835 &gt; 0), "No Discount", "Discount Applied")</f>
        <v>Discount Applied</v>
      </c>
      <c r="AC835" s="3" t="str">
        <f>IF(AND(V835 &gt; 100, OR(H835 = "Regular Air", H835 = "Express Air"), NOT(C835 &gt; 0)), "High Profit Non-Standard Shipping", "Other")</f>
        <v>Other</v>
      </c>
      <c r="AD835">
        <f>RANK(X835,$X$2:$X$1954,0)</f>
        <v>1082</v>
      </c>
    </row>
    <row r="836" spans="1:30" ht="12.75" customHeight="1" x14ac:dyDescent="0.3">
      <c r="A836" s="3">
        <v>21806</v>
      </c>
      <c r="B836" s="3" t="s">
        <v>24</v>
      </c>
      <c r="C836" s="7">
        <v>0.06</v>
      </c>
      <c r="D836" s="4">
        <v>99.99</v>
      </c>
      <c r="E836" s="4">
        <v>19.989999999999998</v>
      </c>
      <c r="F836" s="3">
        <v>1484</v>
      </c>
      <c r="G836" s="3" t="s">
        <v>1520</v>
      </c>
      <c r="H836" s="3" t="s">
        <v>48</v>
      </c>
      <c r="I836" s="3" t="s">
        <v>39</v>
      </c>
      <c r="J836" s="3" t="s">
        <v>76</v>
      </c>
      <c r="K836" s="3" t="s">
        <v>179</v>
      </c>
      <c r="L836" s="3" t="s">
        <v>58</v>
      </c>
      <c r="M836" s="3" t="s">
        <v>1150</v>
      </c>
      <c r="N836" s="3">
        <v>0.52</v>
      </c>
      <c r="O836" s="3" t="s">
        <v>32</v>
      </c>
      <c r="P836" s="3" t="s">
        <v>60</v>
      </c>
      <c r="Q836" s="3" t="s">
        <v>177</v>
      </c>
      <c r="R836" s="3" t="s">
        <v>1521</v>
      </c>
      <c r="S836" s="3">
        <v>60016</v>
      </c>
      <c r="T836" s="2">
        <v>42074</v>
      </c>
      <c r="U836" s="2">
        <v>42077</v>
      </c>
      <c r="V836" s="4">
        <v>-127.56</v>
      </c>
      <c r="W836" s="3">
        <v>3</v>
      </c>
      <c r="X836" s="4">
        <v>290.24</v>
      </c>
      <c r="Y836" s="3">
        <v>91235</v>
      </c>
      <c r="Z836" s="3" t="str">
        <f>IF(V836&gt;E2792, "High","Low")</f>
        <v>Low</v>
      </c>
      <c r="AA836" s="3" t="str">
        <f>IF(OR(C836 &gt; 0.2, N836 &lt; 0.25), "High Risk", "Low Risk")</f>
        <v>Low Risk</v>
      </c>
      <c r="AB836" s="3" t="str">
        <f>IF(NOT(C836 &gt; 0), "No Discount", "Discount Applied")</f>
        <v>Discount Applied</v>
      </c>
      <c r="AC836" s="3" t="str">
        <f>IF(AND(V836 &gt; 100, OR(H836 = "Regular Air", H836 = "Express Air"), NOT(C836 &gt; 0)), "High Profit Non-Standard Shipping", "Other")</f>
        <v>Other</v>
      </c>
      <c r="AD836">
        <f>RANK(X836,$X$2:$X$1954,0)</f>
        <v>831</v>
      </c>
    </row>
    <row r="837" spans="1:30" ht="12.75" customHeight="1" x14ac:dyDescent="0.3">
      <c r="A837" s="3">
        <v>21807</v>
      </c>
      <c r="B837" s="3" t="s">
        <v>24</v>
      </c>
      <c r="C837" s="7">
        <v>0</v>
      </c>
      <c r="D837" s="4">
        <v>193.17</v>
      </c>
      <c r="E837" s="4">
        <v>19.989999999999998</v>
      </c>
      <c r="F837" s="3">
        <v>1484</v>
      </c>
      <c r="G837" s="3" t="s">
        <v>1520</v>
      </c>
      <c r="H837" s="3" t="s">
        <v>48</v>
      </c>
      <c r="I837" s="3" t="s">
        <v>39</v>
      </c>
      <c r="J837" s="3" t="s">
        <v>28</v>
      </c>
      <c r="K837" s="3" t="s">
        <v>140</v>
      </c>
      <c r="L837" s="3" t="s">
        <v>58</v>
      </c>
      <c r="M837" s="3" t="s">
        <v>1522</v>
      </c>
      <c r="N837" s="3">
        <v>0.71</v>
      </c>
      <c r="O837" s="3" t="s">
        <v>32</v>
      </c>
      <c r="P837" s="3" t="s">
        <v>60</v>
      </c>
      <c r="Q837" s="3" t="s">
        <v>177</v>
      </c>
      <c r="R837" s="3" t="s">
        <v>1521</v>
      </c>
      <c r="S837" s="3">
        <v>60016</v>
      </c>
      <c r="T837" s="2">
        <v>42074</v>
      </c>
      <c r="U837" s="2">
        <v>42075</v>
      </c>
      <c r="V837" s="4">
        <v>282.18</v>
      </c>
      <c r="W837" s="3">
        <v>5</v>
      </c>
      <c r="X837" s="4">
        <v>971.4</v>
      </c>
      <c r="Y837" s="3">
        <v>91235</v>
      </c>
      <c r="Z837" s="3" t="str">
        <f>IF(V837&gt;E2793, "High","Low")</f>
        <v>High</v>
      </c>
      <c r="AA837" s="3" t="str">
        <f>IF(OR(C837 &gt; 0.2, N837 &lt; 0.25), "High Risk", "Low Risk")</f>
        <v>Low Risk</v>
      </c>
      <c r="AB837" s="3" t="str">
        <f>IF(NOT(C837 &gt; 0), "No Discount", "Discount Applied")</f>
        <v>No Discount</v>
      </c>
      <c r="AC837" s="3" t="str">
        <f>IF(AND(V837 &gt; 100, OR(H837 = "Regular Air", H837 = "Express Air"), NOT(C837 &gt; 0)), "High Profit Non-Standard Shipping", "Other")</f>
        <v>High Profit Non-Standard Shipping</v>
      </c>
      <c r="AD837">
        <f>RANK(X837,$X$2:$X$1954,0)</f>
        <v>428</v>
      </c>
    </row>
    <row r="838" spans="1:30" ht="12.75" customHeight="1" x14ac:dyDescent="0.3">
      <c r="A838" s="3">
        <v>21808</v>
      </c>
      <c r="B838" s="3" t="s">
        <v>24</v>
      </c>
      <c r="C838" s="7">
        <v>0.08</v>
      </c>
      <c r="D838" s="4">
        <v>20.99</v>
      </c>
      <c r="E838" s="4">
        <v>3.3</v>
      </c>
      <c r="F838" s="3">
        <v>1484</v>
      </c>
      <c r="G838" s="3" t="s">
        <v>1520</v>
      </c>
      <c r="H838" s="3" t="s">
        <v>26</v>
      </c>
      <c r="I838" s="3" t="s">
        <v>39</v>
      </c>
      <c r="J838" s="3" t="s">
        <v>76</v>
      </c>
      <c r="K838" s="3" t="s">
        <v>77</v>
      </c>
      <c r="L838" s="3" t="s">
        <v>50</v>
      </c>
      <c r="M838" s="3" t="s">
        <v>894</v>
      </c>
      <c r="N838" s="3">
        <v>0.81</v>
      </c>
      <c r="O838" s="3" t="s">
        <v>32</v>
      </c>
      <c r="P838" s="3" t="s">
        <v>60</v>
      </c>
      <c r="Q838" s="3" t="s">
        <v>177</v>
      </c>
      <c r="R838" s="3" t="s">
        <v>1521</v>
      </c>
      <c r="S838" s="3">
        <v>60016</v>
      </c>
      <c r="T838" s="2">
        <v>42074</v>
      </c>
      <c r="U838" s="2">
        <v>42074</v>
      </c>
      <c r="V838" s="4">
        <v>-96.337999999999994</v>
      </c>
      <c r="W838" s="3">
        <v>11</v>
      </c>
      <c r="X838" s="4">
        <v>193.51</v>
      </c>
      <c r="Y838" s="3">
        <v>91235</v>
      </c>
      <c r="Z838" s="3" t="str">
        <f>IF(V838&gt;E2794, "High","Low")</f>
        <v>Low</v>
      </c>
      <c r="AA838" s="3" t="str">
        <f>IF(OR(C838 &gt; 0.2, N838 &lt; 0.25), "High Risk", "Low Risk")</f>
        <v>Low Risk</v>
      </c>
      <c r="AB838" s="3" t="str">
        <f>IF(NOT(C838 &gt; 0), "No Discount", "Discount Applied")</f>
        <v>Discount Applied</v>
      </c>
      <c r="AC838" s="3" t="str">
        <f>IF(AND(V838 &gt; 100, OR(H838 = "Regular Air", H838 = "Express Air"), NOT(C838 &gt; 0)), "High Profit Non-Standard Shipping", "Other")</f>
        <v>Other</v>
      </c>
      <c r="AD838">
        <f>RANK(X838,$X$2:$X$1954,0)</f>
        <v>1003</v>
      </c>
    </row>
    <row r="839" spans="1:30" ht="12.75" customHeight="1" x14ac:dyDescent="0.3">
      <c r="A839" s="3">
        <v>22763</v>
      </c>
      <c r="B839" s="3" t="s">
        <v>36</v>
      </c>
      <c r="C839" s="7">
        <v>0.04</v>
      </c>
      <c r="D839" s="4">
        <v>11.5</v>
      </c>
      <c r="E839" s="4">
        <v>7.19</v>
      </c>
      <c r="F839" s="3">
        <v>1485</v>
      </c>
      <c r="G839" s="3" t="s">
        <v>1523</v>
      </c>
      <c r="H839" s="3" t="s">
        <v>48</v>
      </c>
      <c r="I839" s="3" t="s">
        <v>39</v>
      </c>
      <c r="J839" s="3" t="s">
        <v>28</v>
      </c>
      <c r="K839" s="3" t="s">
        <v>108</v>
      </c>
      <c r="L839" s="3" t="s">
        <v>58</v>
      </c>
      <c r="M839" s="3" t="s">
        <v>1524</v>
      </c>
      <c r="N839" s="3">
        <v>0.4</v>
      </c>
      <c r="O839" s="3" t="s">
        <v>32</v>
      </c>
      <c r="P839" s="3" t="s">
        <v>60</v>
      </c>
      <c r="Q839" s="3" t="s">
        <v>177</v>
      </c>
      <c r="R839" s="3" t="s">
        <v>1525</v>
      </c>
      <c r="S839" s="3">
        <v>60516</v>
      </c>
      <c r="T839" s="2">
        <v>42055</v>
      </c>
      <c r="U839" s="2">
        <v>42058</v>
      </c>
      <c r="V839" s="4">
        <v>-23.357880000000002</v>
      </c>
      <c r="W839" s="3">
        <v>14</v>
      </c>
      <c r="X839" s="4">
        <v>157.81</v>
      </c>
      <c r="Y839" s="3">
        <v>91236</v>
      </c>
      <c r="Z839" s="3" t="str">
        <f>IF(V839&gt;E2795, "High","Low")</f>
        <v>Low</v>
      </c>
      <c r="AA839" s="3" t="str">
        <f>IF(OR(C839 &gt; 0.2, N839 &lt; 0.25), "High Risk", "Low Risk")</f>
        <v>Low Risk</v>
      </c>
      <c r="AB839" s="3" t="str">
        <f>IF(NOT(C839 &gt; 0), "No Discount", "Discount Applied")</f>
        <v>Discount Applied</v>
      </c>
      <c r="AC839" s="3" t="str">
        <f>IF(AND(V839 &gt; 100, OR(H839 = "Regular Air", H839 = "Express Air"), NOT(C839 &gt; 0)), "High Profit Non-Standard Shipping", "Other")</f>
        <v>Other</v>
      </c>
      <c r="AD839">
        <f>RANK(X839,$X$2:$X$1954,0)</f>
        <v>1064</v>
      </c>
    </row>
    <row r="840" spans="1:30" ht="12.75" customHeight="1" x14ac:dyDescent="0.3">
      <c r="A840" s="3">
        <v>22764</v>
      </c>
      <c r="B840" s="3" t="s">
        <v>36</v>
      </c>
      <c r="C840" s="7">
        <v>0.02</v>
      </c>
      <c r="D840" s="4">
        <v>15.7</v>
      </c>
      <c r="E840" s="4">
        <v>11.25</v>
      </c>
      <c r="F840" s="3">
        <v>1485</v>
      </c>
      <c r="G840" s="3" t="s">
        <v>1523</v>
      </c>
      <c r="H840" s="3" t="s">
        <v>48</v>
      </c>
      <c r="I840" s="3" t="s">
        <v>39</v>
      </c>
      <c r="J840" s="3" t="s">
        <v>28</v>
      </c>
      <c r="K840" s="3" t="s">
        <v>140</v>
      </c>
      <c r="L840" s="3" t="s">
        <v>58</v>
      </c>
      <c r="M840" s="3" t="s">
        <v>1526</v>
      </c>
      <c r="N840" s="3">
        <v>0.6</v>
      </c>
      <c r="O840" s="3" t="s">
        <v>32</v>
      </c>
      <c r="P840" s="3" t="s">
        <v>60</v>
      </c>
      <c r="Q840" s="3" t="s">
        <v>177</v>
      </c>
      <c r="R840" s="3" t="s">
        <v>1525</v>
      </c>
      <c r="S840" s="3">
        <v>60516</v>
      </c>
      <c r="T840" s="2">
        <v>42055</v>
      </c>
      <c r="U840" s="2">
        <v>42056</v>
      </c>
      <c r="V840" s="4">
        <v>-18.241599999999998</v>
      </c>
      <c r="W840" s="3">
        <v>1</v>
      </c>
      <c r="X840" s="4">
        <v>19.440000000000001</v>
      </c>
      <c r="Y840" s="3">
        <v>91236</v>
      </c>
      <c r="Z840" s="3" t="str">
        <f>IF(V840&gt;E2796, "High","Low")</f>
        <v>Low</v>
      </c>
      <c r="AA840" s="3" t="str">
        <f>IF(OR(C840 &gt; 0.2, N840 &lt; 0.25), "High Risk", "Low Risk")</f>
        <v>Low Risk</v>
      </c>
      <c r="AB840" s="3" t="str">
        <f>IF(NOT(C840 &gt; 0), "No Discount", "Discount Applied")</f>
        <v>Discount Applied</v>
      </c>
      <c r="AC840" s="3" t="str">
        <f>IF(AND(V840 &gt; 100, OR(H840 = "Regular Air", H840 = "Express Air"), NOT(C840 &gt; 0)), "High Profit Non-Standard Shipping", "Other")</f>
        <v>Other</v>
      </c>
      <c r="AD840">
        <f>RANK(X840,$X$2:$X$1954,0)</f>
        <v>1819</v>
      </c>
    </row>
    <row r="841" spans="1:30" ht="12.75" customHeight="1" x14ac:dyDescent="0.3">
      <c r="A841" s="3">
        <v>22765</v>
      </c>
      <c r="B841" s="3" t="s">
        <v>36</v>
      </c>
      <c r="C841" s="7">
        <v>0.05</v>
      </c>
      <c r="D841" s="4">
        <v>225.02</v>
      </c>
      <c r="E841" s="4">
        <v>28.66</v>
      </c>
      <c r="F841" s="3">
        <v>1485</v>
      </c>
      <c r="G841" s="3" t="s">
        <v>1523</v>
      </c>
      <c r="H841" s="3" t="s">
        <v>38</v>
      </c>
      <c r="I841" s="3" t="s">
        <v>39</v>
      </c>
      <c r="J841" s="3" t="s">
        <v>28</v>
      </c>
      <c r="K841" s="3" t="s">
        <v>140</v>
      </c>
      <c r="L841" s="3" t="s">
        <v>42</v>
      </c>
      <c r="M841" s="3" t="s">
        <v>1527</v>
      </c>
      <c r="N841" s="3">
        <v>0.72</v>
      </c>
      <c r="O841" s="3" t="s">
        <v>32</v>
      </c>
      <c r="P841" s="3" t="s">
        <v>60</v>
      </c>
      <c r="Q841" s="3" t="s">
        <v>177</v>
      </c>
      <c r="R841" s="3" t="s">
        <v>1525</v>
      </c>
      <c r="S841" s="3">
        <v>60516</v>
      </c>
      <c r="T841" s="2">
        <v>42055</v>
      </c>
      <c r="U841" s="2">
        <v>42057</v>
      </c>
      <c r="V841" s="4">
        <v>1428.9104</v>
      </c>
      <c r="W841" s="3">
        <v>21</v>
      </c>
      <c r="X841" s="4">
        <v>4636.63</v>
      </c>
      <c r="Y841" s="3">
        <v>91236</v>
      </c>
      <c r="Z841" s="3" t="str">
        <f>IF(V841&gt;E2797, "High","Low")</f>
        <v>High</v>
      </c>
      <c r="AA841" s="3" t="str">
        <f>IF(OR(C841 &gt; 0.2, N841 &lt; 0.25), "High Risk", "Low Risk")</f>
        <v>Low Risk</v>
      </c>
      <c r="AB841" s="3" t="str">
        <f>IF(NOT(C841 &gt; 0), "No Discount", "Discount Applied")</f>
        <v>Discount Applied</v>
      </c>
      <c r="AC841" s="3" t="str">
        <f>IF(AND(V841 &gt; 100, OR(H841 = "Regular Air", H841 = "Express Air"), NOT(C841 &gt; 0)), "High Profit Non-Standard Shipping", "Other")</f>
        <v>Other</v>
      </c>
      <c r="AD841">
        <f>RANK(X841,$X$2:$X$1954,0)</f>
        <v>104</v>
      </c>
    </row>
    <row r="842" spans="1:30" ht="12.75" customHeight="1" x14ac:dyDescent="0.3">
      <c r="A842" s="3">
        <v>18460</v>
      </c>
      <c r="B842" s="3" t="s">
        <v>24</v>
      </c>
      <c r="C842" s="7">
        <v>0.04</v>
      </c>
      <c r="D842" s="4">
        <v>119.99</v>
      </c>
      <c r="E842" s="4">
        <v>14</v>
      </c>
      <c r="F842" s="3">
        <v>1492</v>
      </c>
      <c r="G842" s="3" t="s">
        <v>1528</v>
      </c>
      <c r="H842" s="3" t="s">
        <v>38</v>
      </c>
      <c r="I842" s="3" t="s">
        <v>39</v>
      </c>
      <c r="J842" s="3" t="s">
        <v>76</v>
      </c>
      <c r="K842" s="3" t="s">
        <v>84</v>
      </c>
      <c r="L842" s="3" t="s">
        <v>42</v>
      </c>
      <c r="M842" s="3" t="s">
        <v>889</v>
      </c>
      <c r="N842" s="3">
        <v>0.36</v>
      </c>
      <c r="O842" s="3" t="s">
        <v>32</v>
      </c>
      <c r="P842" s="3" t="s">
        <v>60</v>
      </c>
      <c r="Q842" s="3" t="s">
        <v>505</v>
      </c>
      <c r="R842" s="3" t="s">
        <v>1529</v>
      </c>
      <c r="S842" s="3">
        <v>65721</v>
      </c>
      <c r="T842" s="2">
        <v>42171</v>
      </c>
      <c r="U842" s="2">
        <v>42173</v>
      </c>
      <c r="V842" s="4">
        <v>509.95830000000001</v>
      </c>
      <c r="W842" s="3">
        <v>6</v>
      </c>
      <c r="X842" s="4">
        <v>739.07</v>
      </c>
      <c r="Y842" s="3">
        <v>88004</v>
      </c>
      <c r="Z842" s="3" t="str">
        <f>IF(V842&gt;E2798, "High","Low")</f>
        <v>High</v>
      </c>
      <c r="AA842" s="3" t="str">
        <f>IF(OR(C842 &gt; 0.2, N842 &lt; 0.25), "High Risk", "Low Risk")</f>
        <v>Low Risk</v>
      </c>
      <c r="AB842" s="3" t="str">
        <f>IF(NOT(C842 &gt; 0), "No Discount", "Discount Applied")</f>
        <v>Discount Applied</v>
      </c>
      <c r="AC842" s="3" t="str">
        <f>IF(AND(V842 &gt; 100, OR(H842 = "Regular Air", H842 = "Express Air"), NOT(C842 &gt; 0)), "High Profit Non-Standard Shipping", "Other")</f>
        <v>Other</v>
      </c>
      <c r="AD842">
        <f>RANK(X842,$X$2:$X$1954,0)</f>
        <v>510</v>
      </c>
    </row>
    <row r="843" spans="1:30" ht="12.75" customHeight="1" x14ac:dyDescent="0.3">
      <c r="A843" s="3">
        <v>19472</v>
      </c>
      <c r="B843" s="3" t="s">
        <v>46</v>
      </c>
      <c r="C843" s="7">
        <v>0.06</v>
      </c>
      <c r="D843" s="4">
        <v>8.3699999999999992</v>
      </c>
      <c r="E843" s="4">
        <v>10.16</v>
      </c>
      <c r="F843" s="3">
        <v>1494</v>
      </c>
      <c r="G843" s="3" t="s">
        <v>1530</v>
      </c>
      <c r="H843" s="3" t="s">
        <v>48</v>
      </c>
      <c r="I843" s="3" t="s">
        <v>39</v>
      </c>
      <c r="J843" s="3" t="s">
        <v>40</v>
      </c>
      <c r="K843" s="3" t="s">
        <v>49</v>
      </c>
      <c r="L843" s="3" t="s">
        <v>235</v>
      </c>
      <c r="M843" s="3" t="s">
        <v>1212</v>
      </c>
      <c r="N843" s="3">
        <v>0.59</v>
      </c>
      <c r="O843" s="3" t="s">
        <v>32</v>
      </c>
      <c r="P843" s="3" t="s">
        <v>52</v>
      </c>
      <c r="Q843" s="3" t="s">
        <v>414</v>
      </c>
      <c r="R843" s="3" t="s">
        <v>1531</v>
      </c>
      <c r="S843" s="3">
        <v>21222</v>
      </c>
      <c r="T843" s="2">
        <v>42074</v>
      </c>
      <c r="U843" s="2">
        <v>42076</v>
      </c>
      <c r="V843" s="4">
        <v>-255.65</v>
      </c>
      <c r="W843" s="3">
        <v>18</v>
      </c>
      <c r="X843" s="4">
        <v>157.63999999999999</v>
      </c>
      <c r="Y843" s="3">
        <v>85880</v>
      </c>
      <c r="Z843" s="3" t="str">
        <f>IF(V843&gt;E2799, "High","Low")</f>
        <v>Low</v>
      </c>
      <c r="AA843" s="3" t="str">
        <f>IF(OR(C843 &gt; 0.2, N843 &lt; 0.25), "High Risk", "Low Risk")</f>
        <v>Low Risk</v>
      </c>
      <c r="AB843" s="3" t="str">
        <f>IF(NOT(C843 &gt; 0), "No Discount", "Discount Applied")</f>
        <v>Discount Applied</v>
      </c>
      <c r="AC843" s="3" t="str">
        <f>IF(AND(V843 &gt; 100, OR(H843 = "Regular Air", H843 = "Express Air"), NOT(C843 &gt; 0)), "High Profit Non-Standard Shipping", "Other")</f>
        <v>Other</v>
      </c>
      <c r="AD843">
        <f>RANK(X843,$X$2:$X$1954,0)</f>
        <v>1066</v>
      </c>
    </row>
    <row r="844" spans="1:30" ht="12.75" customHeight="1" x14ac:dyDescent="0.3">
      <c r="A844" s="3">
        <v>19473</v>
      </c>
      <c r="B844" s="3" t="s">
        <v>46</v>
      </c>
      <c r="C844" s="7">
        <v>0.09</v>
      </c>
      <c r="D844" s="4">
        <v>6.48</v>
      </c>
      <c r="E844" s="4">
        <v>9.17</v>
      </c>
      <c r="F844" s="3">
        <v>1494</v>
      </c>
      <c r="G844" s="3" t="s">
        <v>1530</v>
      </c>
      <c r="H844" s="3" t="s">
        <v>26</v>
      </c>
      <c r="I844" s="3" t="s">
        <v>39</v>
      </c>
      <c r="J844" s="3" t="s">
        <v>28</v>
      </c>
      <c r="K844" s="3" t="s">
        <v>92</v>
      </c>
      <c r="L844" s="3" t="s">
        <v>58</v>
      </c>
      <c r="M844" s="3" t="s">
        <v>293</v>
      </c>
      <c r="N844" s="3">
        <v>0.37</v>
      </c>
      <c r="O844" s="3" t="s">
        <v>32</v>
      </c>
      <c r="P844" s="3" t="s">
        <v>52</v>
      </c>
      <c r="Q844" s="3" t="s">
        <v>414</v>
      </c>
      <c r="R844" s="3" t="s">
        <v>1531</v>
      </c>
      <c r="S844" s="3">
        <v>21222</v>
      </c>
      <c r="T844" s="2">
        <v>42074</v>
      </c>
      <c r="U844" s="2">
        <v>42076</v>
      </c>
      <c r="V844" s="4">
        <v>-76.540000000000006</v>
      </c>
      <c r="W844" s="3">
        <v>6</v>
      </c>
      <c r="X844" s="4">
        <v>42.16</v>
      </c>
      <c r="Y844" s="3">
        <v>85880</v>
      </c>
      <c r="Z844" s="3" t="str">
        <f>IF(V844&gt;E2800, "High","Low")</f>
        <v>Low</v>
      </c>
      <c r="AA844" s="3" t="str">
        <f>IF(OR(C844 &gt; 0.2, N844 &lt; 0.25), "High Risk", "Low Risk")</f>
        <v>Low Risk</v>
      </c>
      <c r="AB844" s="3" t="str">
        <f>IF(NOT(C844 &gt; 0), "No Discount", "Discount Applied")</f>
        <v>Discount Applied</v>
      </c>
      <c r="AC844" s="3" t="str">
        <f>IF(AND(V844 &gt; 100, OR(H844 = "Regular Air", H844 = "Express Air"), NOT(C844 &gt; 0)), "High Profit Non-Standard Shipping", "Other")</f>
        <v>Other</v>
      </c>
      <c r="AD844">
        <f>RANK(X844,$X$2:$X$1954,0)</f>
        <v>1603</v>
      </c>
    </row>
    <row r="845" spans="1:30" ht="12.75" customHeight="1" x14ac:dyDescent="0.3">
      <c r="A845" s="3">
        <v>24286</v>
      </c>
      <c r="B845" s="3" t="s">
        <v>46</v>
      </c>
      <c r="C845" s="7">
        <v>0.09</v>
      </c>
      <c r="D845" s="4">
        <v>6.28</v>
      </c>
      <c r="E845" s="4">
        <v>5.29</v>
      </c>
      <c r="F845" s="3">
        <v>1497</v>
      </c>
      <c r="G845" s="3" t="s">
        <v>1532</v>
      </c>
      <c r="H845" s="3" t="s">
        <v>48</v>
      </c>
      <c r="I845" s="3" t="s">
        <v>39</v>
      </c>
      <c r="J845" s="3" t="s">
        <v>40</v>
      </c>
      <c r="K845" s="3" t="s">
        <v>49</v>
      </c>
      <c r="L845" s="3" t="s">
        <v>58</v>
      </c>
      <c r="M845" s="3" t="s">
        <v>439</v>
      </c>
      <c r="N845" s="3">
        <v>0.43</v>
      </c>
      <c r="O845" s="3" t="s">
        <v>32</v>
      </c>
      <c r="P845" s="3" t="s">
        <v>52</v>
      </c>
      <c r="Q845" s="3" t="s">
        <v>70</v>
      </c>
      <c r="R845" s="3" t="s">
        <v>1533</v>
      </c>
      <c r="S845" s="3">
        <v>14901</v>
      </c>
      <c r="T845" s="2">
        <v>42074</v>
      </c>
      <c r="U845" s="2">
        <v>42075</v>
      </c>
      <c r="V845" s="4">
        <v>-10.09</v>
      </c>
      <c r="W845" s="3">
        <v>2</v>
      </c>
      <c r="X845" s="4">
        <v>14.08</v>
      </c>
      <c r="Y845" s="3">
        <v>85880</v>
      </c>
      <c r="Z845" s="3" t="str">
        <f>IF(V845&gt;E2801, "High","Low")</f>
        <v>Low</v>
      </c>
      <c r="AA845" s="3" t="str">
        <f>IF(OR(C845 &gt; 0.2, N845 &lt; 0.25), "High Risk", "Low Risk")</f>
        <v>Low Risk</v>
      </c>
      <c r="AB845" s="3" t="str">
        <f>IF(NOT(C845 &gt; 0), "No Discount", "Discount Applied")</f>
        <v>Discount Applied</v>
      </c>
      <c r="AC845" s="3" t="str">
        <f>IF(AND(V845 &gt; 100, OR(H845 = "Regular Air", H845 = "Express Air"), NOT(C845 &gt; 0)), "High Profit Non-Standard Shipping", "Other")</f>
        <v>Other</v>
      </c>
      <c r="AD845">
        <f>RANK(X845,$X$2:$X$1954,0)</f>
        <v>1877</v>
      </c>
    </row>
    <row r="846" spans="1:30" ht="12.75" customHeight="1" x14ac:dyDescent="0.3">
      <c r="A846" s="3">
        <v>24287</v>
      </c>
      <c r="B846" s="3" t="s">
        <v>46</v>
      </c>
      <c r="C846" s="7">
        <v>0.03</v>
      </c>
      <c r="D846" s="4">
        <v>15.14</v>
      </c>
      <c r="E846" s="4">
        <v>4.53</v>
      </c>
      <c r="F846" s="3">
        <v>1497</v>
      </c>
      <c r="G846" s="3" t="s">
        <v>1532</v>
      </c>
      <c r="H846" s="3" t="s">
        <v>48</v>
      </c>
      <c r="I846" s="3" t="s">
        <v>39</v>
      </c>
      <c r="J846" s="3" t="s">
        <v>28</v>
      </c>
      <c r="K846" s="3" t="s">
        <v>140</v>
      </c>
      <c r="L846" s="3" t="s">
        <v>58</v>
      </c>
      <c r="M846" s="3" t="s">
        <v>1200</v>
      </c>
      <c r="N846" s="3">
        <v>0.81</v>
      </c>
      <c r="O846" s="3" t="s">
        <v>32</v>
      </c>
      <c r="P846" s="3" t="s">
        <v>52</v>
      </c>
      <c r="Q846" s="3" t="s">
        <v>70</v>
      </c>
      <c r="R846" s="3" t="s">
        <v>1533</v>
      </c>
      <c r="S846" s="3">
        <v>14901</v>
      </c>
      <c r="T846" s="2">
        <v>42074</v>
      </c>
      <c r="U846" s="2">
        <v>42076</v>
      </c>
      <c r="V846" s="4">
        <v>-92.87</v>
      </c>
      <c r="W846" s="3">
        <v>17</v>
      </c>
      <c r="X846" s="4">
        <v>256.73</v>
      </c>
      <c r="Y846" s="3">
        <v>85880</v>
      </c>
      <c r="Z846" s="3" t="str">
        <f>IF(V846&gt;E2802, "High","Low")</f>
        <v>Low</v>
      </c>
      <c r="AA846" s="3" t="str">
        <f>IF(OR(C846 &gt; 0.2, N846 &lt; 0.25), "High Risk", "Low Risk")</f>
        <v>Low Risk</v>
      </c>
      <c r="AB846" s="3" t="str">
        <f>IF(NOT(C846 &gt; 0), "No Discount", "Discount Applied")</f>
        <v>Discount Applied</v>
      </c>
      <c r="AC846" s="3" t="str">
        <f>IF(AND(V846 &gt; 100, OR(H846 = "Regular Air", H846 = "Express Air"), NOT(C846 &gt; 0)), "High Profit Non-Standard Shipping", "Other")</f>
        <v>Other</v>
      </c>
      <c r="AD846">
        <f>RANK(X846,$X$2:$X$1954,0)</f>
        <v>889</v>
      </c>
    </row>
    <row r="847" spans="1:30" ht="12.75" customHeight="1" x14ac:dyDescent="0.3">
      <c r="A847" s="3">
        <v>20016</v>
      </c>
      <c r="B847" s="3" t="s">
        <v>55</v>
      </c>
      <c r="C847" s="7">
        <v>0.05</v>
      </c>
      <c r="D847" s="4">
        <v>2.16</v>
      </c>
      <c r="E847" s="4">
        <v>6.05</v>
      </c>
      <c r="F847" s="3">
        <v>1499</v>
      </c>
      <c r="G847" s="3" t="s">
        <v>1534</v>
      </c>
      <c r="H847" s="3" t="s">
        <v>48</v>
      </c>
      <c r="I847" s="3" t="s">
        <v>39</v>
      </c>
      <c r="J847" s="3" t="s">
        <v>28</v>
      </c>
      <c r="K847" s="3" t="s">
        <v>108</v>
      </c>
      <c r="L847" s="3" t="s">
        <v>58</v>
      </c>
      <c r="M847" s="3" t="s">
        <v>1535</v>
      </c>
      <c r="N847" s="3">
        <v>0.37</v>
      </c>
      <c r="O847" s="3" t="s">
        <v>32</v>
      </c>
      <c r="P847" s="3" t="s">
        <v>135</v>
      </c>
      <c r="Q847" s="3" t="s">
        <v>361</v>
      </c>
      <c r="R847" s="3" t="s">
        <v>1536</v>
      </c>
      <c r="S847" s="3">
        <v>33134</v>
      </c>
      <c r="T847" s="2">
        <v>42039</v>
      </c>
      <c r="U847" s="2">
        <v>42040</v>
      </c>
      <c r="V847" s="4">
        <v>-298.88600000000002</v>
      </c>
      <c r="W847" s="3">
        <v>8</v>
      </c>
      <c r="X847" s="4">
        <v>18.59</v>
      </c>
      <c r="Y847" s="3">
        <v>90731</v>
      </c>
      <c r="Z847" s="3" t="str">
        <f>IF(V847&gt;E2803, "High","Low")</f>
        <v>Low</v>
      </c>
      <c r="AA847" s="3" t="str">
        <f>IF(OR(C847 &gt; 0.2, N847 &lt; 0.25), "High Risk", "Low Risk")</f>
        <v>Low Risk</v>
      </c>
      <c r="AB847" s="3" t="str">
        <f>IF(NOT(C847 &gt; 0), "No Discount", "Discount Applied")</f>
        <v>Discount Applied</v>
      </c>
      <c r="AC847" s="3" t="str">
        <f>IF(AND(V847 &gt; 100, OR(H847 = "Regular Air", H847 = "Express Air"), NOT(C847 &gt; 0)), "High Profit Non-Standard Shipping", "Other")</f>
        <v>Other</v>
      </c>
      <c r="AD847">
        <f>RANK(X847,$X$2:$X$1954,0)</f>
        <v>1834</v>
      </c>
    </row>
    <row r="848" spans="1:30" ht="12.75" customHeight="1" x14ac:dyDescent="0.3">
      <c r="A848" s="3">
        <v>20017</v>
      </c>
      <c r="B848" s="3" t="s">
        <v>55</v>
      </c>
      <c r="C848" s="7">
        <v>0.03</v>
      </c>
      <c r="D848" s="4">
        <v>6.48</v>
      </c>
      <c r="E848" s="4">
        <v>6.6</v>
      </c>
      <c r="F848" s="3">
        <v>1499</v>
      </c>
      <c r="G848" s="3" t="s">
        <v>1534</v>
      </c>
      <c r="H848" s="3" t="s">
        <v>48</v>
      </c>
      <c r="I848" s="3" t="s">
        <v>39</v>
      </c>
      <c r="J848" s="3" t="s">
        <v>28</v>
      </c>
      <c r="K848" s="3" t="s">
        <v>92</v>
      </c>
      <c r="L848" s="3" t="s">
        <v>58</v>
      </c>
      <c r="M848" s="3" t="s">
        <v>602</v>
      </c>
      <c r="N848" s="3">
        <v>0.37</v>
      </c>
      <c r="O848" s="3" t="s">
        <v>32</v>
      </c>
      <c r="P848" s="3" t="s">
        <v>135</v>
      </c>
      <c r="Q848" s="3" t="s">
        <v>361</v>
      </c>
      <c r="R848" s="3" t="s">
        <v>1536</v>
      </c>
      <c r="S848" s="3">
        <v>33134</v>
      </c>
      <c r="T848" s="2">
        <v>42039</v>
      </c>
      <c r="U848" s="2">
        <v>42040</v>
      </c>
      <c r="V848" s="4">
        <v>-145.852</v>
      </c>
      <c r="W848" s="3">
        <v>9</v>
      </c>
      <c r="X848" s="4">
        <v>58.83</v>
      </c>
      <c r="Y848" s="3">
        <v>90731</v>
      </c>
      <c r="Z848" s="3" t="str">
        <f>IF(V848&gt;E2804, "High","Low")</f>
        <v>Low</v>
      </c>
      <c r="AA848" s="3" t="str">
        <f>IF(OR(C848 &gt; 0.2, N848 &lt; 0.25), "High Risk", "Low Risk")</f>
        <v>Low Risk</v>
      </c>
      <c r="AB848" s="3" t="str">
        <f>IF(NOT(C848 &gt; 0), "No Discount", "Discount Applied")</f>
        <v>Discount Applied</v>
      </c>
      <c r="AC848" s="3" t="str">
        <f>IF(AND(V848 &gt; 100, OR(H848 = "Regular Air", H848 = "Express Air"), NOT(C848 &gt; 0)), "High Profit Non-Standard Shipping", "Other")</f>
        <v>Other</v>
      </c>
      <c r="AD848">
        <f>RANK(X848,$X$2:$X$1954,0)</f>
        <v>1463</v>
      </c>
    </row>
    <row r="849" spans="1:30" ht="12.75" customHeight="1" x14ac:dyDescent="0.3">
      <c r="A849" s="3">
        <v>20018</v>
      </c>
      <c r="B849" s="3" t="s">
        <v>55</v>
      </c>
      <c r="C849" s="7">
        <v>0.08</v>
      </c>
      <c r="D849" s="4">
        <v>146.05000000000001</v>
      </c>
      <c r="E849" s="4">
        <v>80.2</v>
      </c>
      <c r="F849" s="3">
        <v>1499</v>
      </c>
      <c r="G849" s="3" t="s">
        <v>1534</v>
      </c>
      <c r="H849" s="3" t="s">
        <v>38</v>
      </c>
      <c r="I849" s="3" t="s">
        <v>39</v>
      </c>
      <c r="J849" s="3" t="s">
        <v>40</v>
      </c>
      <c r="K849" s="3" t="s">
        <v>151</v>
      </c>
      <c r="L849" s="3" t="s">
        <v>120</v>
      </c>
      <c r="M849" s="3" t="s">
        <v>346</v>
      </c>
      <c r="N849" s="3">
        <v>0.71</v>
      </c>
      <c r="O849" s="3" t="s">
        <v>32</v>
      </c>
      <c r="P849" s="3" t="s">
        <v>135</v>
      </c>
      <c r="Q849" s="3" t="s">
        <v>361</v>
      </c>
      <c r="R849" s="3" t="s">
        <v>1536</v>
      </c>
      <c r="S849" s="3">
        <v>33134</v>
      </c>
      <c r="T849" s="2">
        <v>42039</v>
      </c>
      <c r="U849" s="2">
        <v>42040</v>
      </c>
      <c r="V849" s="4">
        <v>-27.951000000000001</v>
      </c>
      <c r="W849" s="3">
        <v>11</v>
      </c>
      <c r="X849" s="4">
        <v>1557.66</v>
      </c>
      <c r="Y849" s="3">
        <v>90731</v>
      </c>
      <c r="Z849" s="3" t="str">
        <f>IF(V849&gt;E2805, "High","Low")</f>
        <v>Low</v>
      </c>
      <c r="AA849" s="3" t="str">
        <f>IF(OR(C849 &gt; 0.2, N849 &lt; 0.25), "High Risk", "Low Risk")</f>
        <v>Low Risk</v>
      </c>
      <c r="AB849" s="3" t="str">
        <f>IF(NOT(C849 &gt; 0), "No Discount", "Discount Applied")</f>
        <v>Discount Applied</v>
      </c>
      <c r="AC849" s="3" t="str">
        <f>IF(AND(V849 &gt; 100, OR(H849 = "Regular Air", H849 = "Express Air"), NOT(C849 &gt; 0)), "High Profit Non-Standard Shipping", "Other")</f>
        <v>Other</v>
      </c>
      <c r="AD849">
        <f>RANK(X849,$X$2:$X$1954,0)</f>
        <v>302</v>
      </c>
    </row>
    <row r="850" spans="1:30" ht="12.75" customHeight="1" x14ac:dyDescent="0.3">
      <c r="A850" s="3">
        <v>21682</v>
      </c>
      <c r="B850" s="3" t="s">
        <v>46</v>
      </c>
      <c r="C850" s="7">
        <v>0.08</v>
      </c>
      <c r="D850" s="4">
        <v>3.69</v>
      </c>
      <c r="E850" s="4">
        <v>0.5</v>
      </c>
      <c r="F850" s="3">
        <v>1502</v>
      </c>
      <c r="G850" s="3" t="s">
        <v>1537</v>
      </c>
      <c r="H850" s="3" t="s">
        <v>48</v>
      </c>
      <c r="I850" s="3" t="s">
        <v>39</v>
      </c>
      <c r="J850" s="3" t="s">
        <v>28</v>
      </c>
      <c r="K850" s="3" t="s">
        <v>133</v>
      </c>
      <c r="L850" s="3" t="s">
        <v>58</v>
      </c>
      <c r="M850" s="3" t="s">
        <v>1538</v>
      </c>
      <c r="N850" s="3">
        <v>0.38</v>
      </c>
      <c r="O850" s="3" t="s">
        <v>32</v>
      </c>
      <c r="P850" s="3" t="s">
        <v>135</v>
      </c>
      <c r="Q850" s="3" t="s">
        <v>361</v>
      </c>
      <c r="R850" s="3" t="s">
        <v>1539</v>
      </c>
      <c r="S850" s="3">
        <v>33065</v>
      </c>
      <c r="T850" s="2">
        <v>42131</v>
      </c>
      <c r="U850" s="2">
        <v>42134</v>
      </c>
      <c r="V850" s="4">
        <v>-3.6547000000000001</v>
      </c>
      <c r="W850" s="3">
        <v>38</v>
      </c>
      <c r="X850" s="4">
        <v>129.43</v>
      </c>
      <c r="Y850" s="3">
        <v>89193</v>
      </c>
      <c r="Z850" s="3" t="str">
        <f>IF(V850&gt;E2806, "High","Low")</f>
        <v>Low</v>
      </c>
      <c r="AA850" s="3" t="str">
        <f>IF(OR(C850 &gt; 0.2, N850 &lt; 0.25), "High Risk", "Low Risk")</f>
        <v>Low Risk</v>
      </c>
      <c r="AB850" s="3" t="str">
        <f>IF(NOT(C850 &gt; 0), "No Discount", "Discount Applied")</f>
        <v>Discount Applied</v>
      </c>
      <c r="AC850" s="3" t="str">
        <f>IF(AND(V850 &gt; 100, OR(H850 = "Regular Air", H850 = "Express Air"), NOT(C850 &gt; 0)), "High Profit Non-Standard Shipping", "Other")</f>
        <v>Other</v>
      </c>
      <c r="AD850">
        <f>RANK(X850,$X$2:$X$1954,0)</f>
        <v>1139</v>
      </c>
    </row>
    <row r="851" spans="1:30" ht="12.75" customHeight="1" x14ac:dyDescent="0.3">
      <c r="A851" s="3">
        <v>18868</v>
      </c>
      <c r="B851" s="3" t="s">
        <v>105</v>
      </c>
      <c r="C851" s="7">
        <v>0.08</v>
      </c>
      <c r="D851" s="4">
        <v>5.84</v>
      </c>
      <c r="E851" s="4">
        <v>1</v>
      </c>
      <c r="F851" s="3">
        <v>1502</v>
      </c>
      <c r="G851" s="3" t="s">
        <v>1537</v>
      </c>
      <c r="H851" s="3" t="s">
        <v>26</v>
      </c>
      <c r="I851" s="3" t="s">
        <v>39</v>
      </c>
      <c r="J851" s="3" t="s">
        <v>28</v>
      </c>
      <c r="K851" s="3" t="s">
        <v>29</v>
      </c>
      <c r="L851" s="3" t="s">
        <v>30</v>
      </c>
      <c r="M851" s="3" t="s">
        <v>1540</v>
      </c>
      <c r="N851" s="3">
        <v>0.38</v>
      </c>
      <c r="O851" s="3" t="s">
        <v>32</v>
      </c>
      <c r="P851" s="3" t="s">
        <v>135</v>
      </c>
      <c r="Q851" s="3" t="s">
        <v>361</v>
      </c>
      <c r="R851" s="3" t="s">
        <v>1539</v>
      </c>
      <c r="S851" s="3">
        <v>33065</v>
      </c>
      <c r="T851" s="2">
        <v>42184</v>
      </c>
      <c r="U851" s="2">
        <v>42188</v>
      </c>
      <c r="V851" s="4">
        <v>731.92199999999991</v>
      </c>
      <c r="W851" s="3">
        <v>11</v>
      </c>
      <c r="X851" s="4">
        <v>61.39</v>
      </c>
      <c r="Y851" s="3">
        <v>89194</v>
      </c>
      <c r="Z851" s="3" t="str">
        <f>IF(V851&gt;E2807, "High","Low")</f>
        <v>High</v>
      </c>
      <c r="AA851" s="3" t="str">
        <f>IF(OR(C851 &gt; 0.2, N851 &lt; 0.25), "High Risk", "Low Risk")</f>
        <v>Low Risk</v>
      </c>
      <c r="AB851" s="3" t="str">
        <f>IF(NOT(C851 &gt; 0), "No Discount", "Discount Applied")</f>
        <v>Discount Applied</v>
      </c>
      <c r="AC851" s="3" t="str">
        <f>IF(AND(V851 &gt; 100, OR(H851 = "Regular Air", H851 = "Express Air"), NOT(C851 &gt; 0)), "High Profit Non-Standard Shipping", "Other")</f>
        <v>Other</v>
      </c>
      <c r="AD851">
        <f>RANK(X851,$X$2:$X$1954,0)</f>
        <v>1448</v>
      </c>
    </row>
    <row r="852" spans="1:30" ht="12.75" customHeight="1" x14ac:dyDescent="0.3">
      <c r="A852" s="3">
        <v>18869</v>
      </c>
      <c r="B852" s="3" t="s">
        <v>105</v>
      </c>
      <c r="C852" s="7">
        <v>0</v>
      </c>
      <c r="D852" s="4">
        <v>205.99</v>
      </c>
      <c r="E852" s="4">
        <v>8.99</v>
      </c>
      <c r="F852" s="3">
        <v>1502</v>
      </c>
      <c r="G852" s="3" t="s">
        <v>1537</v>
      </c>
      <c r="H852" s="3" t="s">
        <v>48</v>
      </c>
      <c r="I852" s="3" t="s">
        <v>39</v>
      </c>
      <c r="J852" s="3" t="s">
        <v>76</v>
      </c>
      <c r="K852" s="3" t="s">
        <v>77</v>
      </c>
      <c r="L852" s="3" t="s">
        <v>58</v>
      </c>
      <c r="M852" s="3" t="s">
        <v>1541</v>
      </c>
      <c r="N852" s="3">
        <v>0.6</v>
      </c>
      <c r="O852" s="3" t="s">
        <v>32</v>
      </c>
      <c r="P852" s="3" t="s">
        <v>135</v>
      </c>
      <c r="Q852" s="3" t="s">
        <v>361</v>
      </c>
      <c r="R852" s="3" t="s">
        <v>1539</v>
      </c>
      <c r="S852" s="3">
        <v>33065</v>
      </c>
      <c r="T852" s="2">
        <v>42184</v>
      </c>
      <c r="U852" s="2">
        <v>42187</v>
      </c>
      <c r="V852" s="4">
        <v>186.55799999999999</v>
      </c>
      <c r="W852" s="3">
        <v>13</v>
      </c>
      <c r="X852" s="4">
        <v>2435.52</v>
      </c>
      <c r="Y852" s="3">
        <v>89194</v>
      </c>
      <c r="Z852" s="3" t="str">
        <f>IF(V852&gt;E2808, "High","Low")</f>
        <v>High</v>
      </c>
      <c r="AA852" s="3" t="str">
        <f>IF(OR(C852 &gt; 0.2, N852 &lt; 0.25), "High Risk", "Low Risk")</f>
        <v>Low Risk</v>
      </c>
      <c r="AB852" s="3" t="str">
        <f>IF(NOT(C852 &gt; 0), "No Discount", "Discount Applied")</f>
        <v>No Discount</v>
      </c>
      <c r="AC852" s="3" t="str">
        <f>IF(AND(V852 &gt; 100, OR(H852 = "Regular Air", H852 = "Express Air"), NOT(C852 &gt; 0)), "High Profit Non-Standard Shipping", "Other")</f>
        <v>High Profit Non-Standard Shipping</v>
      </c>
      <c r="AD852">
        <f>RANK(X852,$X$2:$X$1954,0)</f>
        <v>196</v>
      </c>
    </row>
    <row r="853" spans="1:30" ht="12.75" customHeight="1" x14ac:dyDescent="0.3">
      <c r="A853" s="3">
        <v>18061</v>
      </c>
      <c r="B853" s="3" t="s">
        <v>105</v>
      </c>
      <c r="C853" s="7">
        <v>0</v>
      </c>
      <c r="D853" s="4">
        <v>85.99</v>
      </c>
      <c r="E853" s="4">
        <v>0.99</v>
      </c>
      <c r="F853" s="3">
        <v>1505</v>
      </c>
      <c r="G853" s="3" t="s">
        <v>1542</v>
      </c>
      <c r="H853" s="3" t="s">
        <v>48</v>
      </c>
      <c r="I853" s="3" t="s">
        <v>39</v>
      </c>
      <c r="J853" s="3" t="s">
        <v>76</v>
      </c>
      <c r="K853" s="3" t="s">
        <v>77</v>
      </c>
      <c r="L853" s="3" t="s">
        <v>30</v>
      </c>
      <c r="M853" s="3" t="s">
        <v>481</v>
      </c>
      <c r="N853" s="3">
        <v>0.85</v>
      </c>
      <c r="O853" s="3" t="s">
        <v>32</v>
      </c>
      <c r="P853" s="3" t="s">
        <v>60</v>
      </c>
      <c r="Q853" s="3" t="s">
        <v>129</v>
      </c>
      <c r="R853" s="3" t="s">
        <v>1543</v>
      </c>
      <c r="S853" s="3">
        <v>77840</v>
      </c>
      <c r="T853" s="2">
        <v>42168</v>
      </c>
      <c r="U853" s="2">
        <v>42173</v>
      </c>
      <c r="V853" s="4">
        <v>-138.03680000000003</v>
      </c>
      <c r="W853" s="3">
        <v>6</v>
      </c>
      <c r="X853" s="4">
        <v>464.86</v>
      </c>
      <c r="Y853" s="3">
        <v>86181</v>
      </c>
      <c r="Z853" s="3" t="str">
        <f>IF(V853&gt;E2809, "High","Low")</f>
        <v>Low</v>
      </c>
      <c r="AA853" s="3" t="str">
        <f>IF(OR(C853 &gt; 0.2, N853 &lt; 0.25), "High Risk", "Low Risk")</f>
        <v>Low Risk</v>
      </c>
      <c r="AB853" s="3" t="str">
        <f>IF(NOT(C853 &gt; 0), "No Discount", "Discount Applied")</f>
        <v>No Discount</v>
      </c>
      <c r="AC853" s="3" t="str">
        <f>IF(AND(V853 &gt; 100, OR(H853 = "Regular Air", H853 = "Express Air"), NOT(C853 &gt; 0)), "High Profit Non-Standard Shipping", "Other")</f>
        <v>Other</v>
      </c>
      <c r="AD853">
        <f>RANK(X853,$X$2:$X$1954,0)</f>
        <v>666</v>
      </c>
    </row>
    <row r="854" spans="1:30" ht="12.75" customHeight="1" x14ac:dyDescent="0.3">
      <c r="A854" s="3">
        <v>23329</v>
      </c>
      <c r="B854" s="3" t="s">
        <v>46</v>
      </c>
      <c r="C854" s="7">
        <v>0.09</v>
      </c>
      <c r="D854" s="4">
        <v>20.98</v>
      </c>
      <c r="E854" s="4">
        <v>1.49</v>
      </c>
      <c r="F854" s="3">
        <v>1511</v>
      </c>
      <c r="G854" s="3" t="s">
        <v>1544</v>
      </c>
      <c r="H854" s="3" t="s">
        <v>48</v>
      </c>
      <c r="I854" s="3" t="s">
        <v>39</v>
      </c>
      <c r="J854" s="3" t="s">
        <v>28</v>
      </c>
      <c r="K854" s="3" t="s">
        <v>108</v>
      </c>
      <c r="L854" s="3" t="s">
        <v>58</v>
      </c>
      <c r="M854" s="3" t="s">
        <v>1545</v>
      </c>
      <c r="N854" s="3">
        <v>0.35</v>
      </c>
      <c r="O854" s="3" t="s">
        <v>32</v>
      </c>
      <c r="P854" s="3" t="s">
        <v>60</v>
      </c>
      <c r="Q854" s="3" t="s">
        <v>702</v>
      </c>
      <c r="R854" s="3" t="s">
        <v>1546</v>
      </c>
      <c r="S854" s="3">
        <v>47302</v>
      </c>
      <c r="T854" s="2">
        <v>42177</v>
      </c>
      <c r="U854" s="2">
        <v>42179</v>
      </c>
      <c r="V854" s="4">
        <v>199.1823</v>
      </c>
      <c r="W854" s="3">
        <v>14</v>
      </c>
      <c r="X854" s="4">
        <v>288.67</v>
      </c>
      <c r="Y854" s="3">
        <v>90303</v>
      </c>
      <c r="Z854" s="3" t="str">
        <f>IF(V854&gt;E2810, "High","Low")</f>
        <v>High</v>
      </c>
      <c r="AA854" s="3" t="str">
        <f>IF(OR(C854 &gt; 0.2, N854 &lt; 0.25), "High Risk", "Low Risk")</f>
        <v>Low Risk</v>
      </c>
      <c r="AB854" s="3" t="str">
        <f>IF(NOT(C854 &gt; 0), "No Discount", "Discount Applied")</f>
        <v>Discount Applied</v>
      </c>
      <c r="AC854" s="3" t="str">
        <f>IF(AND(V854 &gt; 100, OR(H854 = "Regular Air", H854 = "Express Air"), NOT(C854 &gt; 0)), "High Profit Non-Standard Shipping", "Other")</f>
        <v>Other</v>
      </c>
      <c r="AD854">
        <f>RANK(X854,$X$2:$X$1954,0)</f>
        <v>834</v>
      </c>
    </row>
    <row r="855" spans="1:30" ht="12.75" customHeight="1" x14ac:dyDescent="0.3">
      <c r="A855" s="3">
        <v>23470</v>
      </c>
      <c r="B855" s="3" t="s">
        <v>46</v>
      </c>
      <c r="C855" s="7">
        <v>0.06</v>
      </c>
      <c r="D855" s="4">
        <v>55.48</v>
      </c>
      <c r="E855" s="4">
        <v>4.8499999999999996</v>
      </c>
      <c r="F855" s="3">
        <v>1519</v>
      </c>
      <c r="G855" s="3" t="s">
        <v>1547</v>
      </c>
      <c r="H855" s="3" t="s">
        <v>48</v>
      </c>
      <c r="I855" s="3" t="s">
        <v>39</v>
      </c>
      <c r="J855" s="3" t="s">
        <v>28</v>
      </c>
      <c r="K855" s="3" t="s">
        <v>92</v>
      </c>
      <c r="L855" s="3" t="s">
        <v>58</v>
      </c>
      <c r="M855" s="3" t="s">
        <v>1548</v>
      </c>
      <c r="N855" s="3">
        <v>0.37</v>
      </c>
      <c r="O855" s="3" t="s">
        <v>32</v>
      </c>
      <c r="P855" s="3" t="s">
        <v>52</v>
      </c>
      <c r="Q855" s="3" t="s">
        <v>187</v>
      </c>
      <c r="R855" s="3" t="s">
        <v>510</v>
      </c>
      <c r="S855" s="3">
        <v>4210</v>
      </c>
      <c r="T855" s="2">
        <v>42169</v>
      </c>
      <c r="U855" s="2">
        <v>42169</v>
      </c>
      <c r="V855" s="4">
        <v>711.05189999999993</v>
      </c>
      <c r="W855" s="3">
        <v>19</v>
      </c>
      <c r="X855" s="4">
        <v>1030.51</v>
      </c>
      <c r="Y855" s="3">
        <v>89957</v>
      </c>
      <c r="Z855" s="3" t="str">
        <f>IF(V855&gt;E2811, "High","Low")</f>
        <v>High</v>
      </c>
      <c r="AA855" s="3" t="str">
        <f>IF(OR(C855 &gt; 0.2, N855 &lt; 0.25), "High Risk", "Low Risk")</f>
        <v>Low Risk</v>
      </c>
      <c r="AB855" s="3" t="str">
        <f>IF(NOT(C855 &gt; 0), "No Discount", "Discount Applied")</f>
        <v>Discount Applied</v>
      </c>
      <c r="AC855" s="3" t="str">
        <f>IF(AND(V855 &gt; 100, OR(H855 = "Regular Air", H855 = "Express Air"), NOT(C855 &gt; 0)), "High Profit Non-Standard Shipping", "Other")</f>
        <v>Other</v>
      </c>
      <c r="AD855">
        <f>RANK(X855,$X$2:$X$1954,0)</f>
        <v>413</v>
      </c>
    </row>
    <row r="856" spans="1:30" ht="12.75" customHeight="1" x14ac:dyDescent="0.3">
      <c r="A856" s="3">
        <v>23471</v>
      </c>
      <c r="B856" s="3" t="s">
        <v>46</v>
      </c>
      <c r="C856" s="7">
        <v>0.1</v>
      </c>
      <c r="D856" s="4">
        <v>122.99</v>
      </c>
      <c r="E856" s="4">
        <v>70.2</v>
      </c>
      <c r="F856" s="3">
        <v>1522</v>
      </c>
      <c r="G856" s="3" t="s">
        <v>1549</v>
      </c>
      <c r="H856" s="3" t="s">
        <v>38</v>
      </c>
      <c r="I856" s="3" t="s">
        <v>39</v>
      </c>
      <c r="J856" s="3" t="s">
        <v>40</v>
      </c>
      <c r="K856" s="3" t="s">
        <v>41</v>
      </c>
      <c r="L856" s="3" t="s">
        <v>42</v>
      </c>
      <c r="M856" s="3" t="s">
        <v>146</v>
      </c>
      <c r="N856" s="3">
        <v>0.74</v>
      </c>
      <c r="O856" s="3" t="s">
        <v>32</v>
      </c>
      <c r="P856" s="3" t="s">
        <v>60</v>
      </c>
      <c r="Q856" s="3" t="s">
        <v>61</v>
      </c>
      <c r="R856" s="3" t="s">
        <v>1550</v>
      </c>
      <c r="S856" s="3">
        <v>55305</v>
      </c>
      <c r="T856" s="2">
        <v>42169</v>
      </c>
      <c r="U856" s="2">
        <v>42170</v>
      </c>
      <c r="V856" s="4">
        <v>-899.67499999999995</v>
      </c>
      <c r="W856" s="3">
        <v>17</v>
      </c>
      <c r="X856" s="4">
        <v>2026.91</v>
      </c>
      <c r="Y856" s="3">
        <v>89957</v>
      </c>
      <c r="Z856" s="3" t="str">
        <f>IF(V856&gt;E2812, "High","Low")</f>
        <v>Low</v>
      </c>
      <c r="AA856" s="3" t="str">
        <f>IF(OR(C856 &gt; 0.2, N856 &lt; 0.25), "High Risk", "Low Risk")</f>
        <v>Low Risk</v>
      </c>
      <c r="AB856" s="3" t="str">
        <f>IF(NOT(C856 &gt; 0), "No Discount", "Discount Applied")</f>
        <v>Discount Applied</v>
      </c>
      <c r="AC856" s="3" t="str">
        <f>IF(AND(V856 &gt; 100, OR(H856 = "Regular Air", H856 = "Express Air"), NOT(C856 &gt; 0)), "High Profit Non-Standard Shipping", "Other")</f>
        <v>Other</v>
      </c>
      <c r="AD856">
        <f>RANK(X856,$X$2:$X$1954,0)</f>
        <v>240</v>
      </c>
    </row>
    <row r="857" spans="1:30" ht="12.75" customHeight="1" x14ac:dyDescent="0.3">
      <c r="A857" s="3">
        <v>19269</v>
      </c>
      <c r="B857" s="3" t="s">
        <v>24</v>
      </c>
      <c r="C857" s="7">
        <v>0.04</v>
      </c>
      <c r="D857" s="4">
        <v>11.34</v>
      </c>
      <c r="E857" s="4">
        <v>5.01</v>
      </c>
      <c r="F857" s="3">
        <v>1526</v>
      </c>
      <c r="G857" s="3" t="s">
        <v>1551</v>
      </c>
      <c r="H857" s="3" t="s">
        <v>48</v>
      </c>
      <c r="I857" s="3" t="s">
        <v>39</v>
      </c>
      <c r="J857" s="3" t="s">
        <v>28</v>
      </c>
      <c r="K857" s="3" t="s">
        <v>92</v>
      </c>
      <c r="L857" s="3" t="s">
        <v>58</v>
      </c>
      <c r="M857" s="3" t="s">
        <v>575</v>
      </c>
      <c r="N857" s="3">
        <v>0.36</v>
      </c>
      <c r="O857" s="3" t="s">
        <v>32</v>
      </c>
      <c r="P857" s="3" t="s">
        <v>135</v>
      </c>
      <c r="Q857" s="3" t="s">
        <v>1277</v>
      </c>
      <c r="R857" s="3" t="s">
        <v>1552</v>
      </c>
      <c r="S857" s="3">
        <v>35211</v>
      </c>
      <c r="T857" s="2">
        <v>42045</v>
      </c>
      <c r="U857" s="2">
        <v>42046</v>
      </c>
      <c r="V857" s="4">
        <v>-189.22399999999999</v>
      </c>
      <c r="W857" s="3">
        <v>10</v>
      </c>
      <c r="X857" s="4">
        <v>115.53</v>
      </c>
      <c r="Y857" s="3">
        <v>86812</v>
      </c>
      <c r="Z857" s="3" t="str">
        <f>IF(V857&gt;E2813, "High","Low")</f>
        <v>Low</v>
      </c>
      <c r="AA857" s="3" t="str">
        <f>IF(OR(C857 &gt; 0.2, N857 &lt; 0.25), "High Risk", "Low Risk")</f>
        <v>Low Risk</v>
      </c>
      <c r="AB857" s="3" t="str">
        <f>IF(NOT(C857 &gt; 0), "No Discount", "Discount Applied")</f>
        <v>Discount Applied</v>
      </c>
      <c r="AC857" s="3" t="str">
        <f>IF(AND(V857 &gt; 100, OR(H857 = "Regular Air", H857 = "Express Air"), NOT(C857 &gt; 0)), "High Profit Non-Standard Shipping", "Other")</f>
        <v>Other</v>
      </c>
      <c r="AD857">
        <f>RANK(X857,$X$2:$X$1954,0)</f>
        <v>1184</v>
      </c>
    </row>
    <row r="858" spans="1:30" ht="12.75" customHeight="1" x14ac:dyDescent="0.3">
      <c r="A858" s="3">
        <v>24974</v>
      </c>
      <c r="B858" s="3" t="s">
        <v>46</v>
      </c>
      <c r="C858" s="7">
        <v>0.03</v>
      </c>
      <c r="D858" s="4">
        <v>30.98</v>
      </c>
      <c r="E858" s="4">
        <v>8.99</v>
      </c>
      <c r="F858" s="3">
        <v>1527</v>
      </c>
      <c r="G858" s="3" t="s">
        <v>1553</v>
      </c>
      <c r="H858" s="3" t="s">
        <v>26</v>
      </c>
      <c r="I858" s="3" t="s">
        <v>39</v>
      </c>
      <c r="J858" s="3" t="s">
        <v>28</v>
      </c>
      <c r="K858" s="3" t="s">
        <v>29</v>
      </c>
      <c r="L858" s="3" t="s">
        <v>50</v>
      </c>
      <c r="M858" s="3" t="s">
        <v>1554</v>
      </c>
      <c r="N858" s="3">
        <v>0.57999999999999996</v>
      </c>
      <c r="O858" s="3" t="s">
        <v>32</v>
      </c>
      <c r="P858" s="3" t="s">
        <v>135</v>
      </c>
      <c r="Q858" s="3" t="s">
        <v>1277</v>
      </c>
      <c r="R858" s="3" t="s">
        <v>1555</v>
      </c>
      <c r="S858" s="3">
        <v>35601</v>
      </c>
      <c r="T858" s="2">
        <v>42013</v>
      </c>
      <c r="U858" s="2">
        <v>42015</v>
      </c>
      <c r="V858" s="4">
        <v>0.50999999999999868</v>
      </c>
      <c r="W858" s="3">
        <v>5</v>
      </c>
      <c r="X858" s="4">
        <v>162.38999999999999</v>
      </c>
      <c r="Y858" s="3">
        <v>86813</v>
      </c>
      <c r="Z858" s="3" t="str">
        <f>IF(V858&gt;E2814, "High","Low")</f>
        <v>High</v>
      </c>
      <c r="AA858" s="3" t="str">
        <f>IF(OR(C858 &gt; 0.2, N858 &lt; 0.25), "High Risk", "Low Risk")</f>
        <v>Low Risk</v>
      </c>
      <c r="AB858" s="3" t="str">
        <f>IF(NOT(C858 &gt; 0), "No Discount", "Discount Applied")</f>
        <v>Discount Applied</v>
      </c>
      <c r="AC858" s="3" t="str">
        <f>IF(AND(V858 &gt; 100, OR(H858 = "Regular Air", H858 = "Express Air"), NOT(C858 &gt; 0)), "High Profit Non-Standard Shipping", "Other")</f>
        <v>Other</v>
      </c>
      <c r="AD858">
        <f>RANK(X858,$X$2:$X$1954,0)</f>
        <v>1054</v>
      </c>
    </row>
    <row r="859" spans="1:30" ht="12.75" customHeight="1" x14ac:dyDescent="0.3">
      <c r="A859" s="3">
        <v>22253</v>
      </c>
      <c r="B859" s="3" t="s">
        <v>105</v>
      </c>
      <c r="C859" s="7">
        <v>0.03</v>
      </c>
      <c r="D859" s="4">
        <v>65.989999999999995</v>
      </c>
      <c r="E859" s="4">
        <v>5.26</v>
      </c>
      <c r="F859" s="3">
        <v>1527</v>
      </c>
      <c r="G859" s="3" t="s">
        <v>1553</v>
      </c>
      <c r="H859" s="3" t="s">
        <v>48</v>
      </c>
      <c r="I859" s="3" t="s">
        <v>39</v>
      </c>
      <c r="J859" s="3" t="s">
        <v>76</v>
      </c>
      <c r="K859" s="3" t="s">
        <v>77</v>
      </c>
      <c r="L859" s="3" t="s">
        <v>58</v>
      </c>
      <c r="M859" s="3" t="s">
        <v>492</v>
      </c>
      <c r="N859" s="3">
        <v>0.56000000000000005</v>
      </c>
      <c r="O859" s="3" t="s">
        <v>32</v>
      </c>
      <c r="P859" s="3" t="s">
        <v>135</v>
      </c>
      <c r="Q859" s="3" t="s">
        <v>1277</v>
      </c>
      <c r="R859" s="3" t="s">
        <v>1555</v>
      </c>
      <c r="S859" s="3">
        <v>35601</v>
      </c>
      <c r="T859" s="2">
        <v>42093</v>
      </c>
      <c r="U859" s="2">
        <v>42103</v>
      </c>
      <c r="V859" s="4">
        <v>-52.248000000000005</v>
      </c>
      <c r="W859" s="3">
        <v>23</v>
      </c>
      <c r="X859" s="4">
        <v>1316.03</v>
      </c>
      <c r="Y859" s="3">
        <v>86814</v>
      </c>
      <c r="Z859" s="3" t="str">
        <f>IF(V859&gt;E2815, "High","Low")</f>
        <v>Low</v>
      </c>
      <c r="AA859" s="3" t="str">
        <f>IF(OR(C859 &gt; 0.2, N859 &lt; 0.25), "High Risk", "Low Risk")</f>
        <v>Low Risk</v>
      </c>
      <c r="AB859" s="3" t="str">
        <f>IF(NOT(C859 &gt; 0), "No Discount", "Discount Applied")</f>
        <v>Discount Applied</v>
      </c>
      <c r="AC859" s="3" t="str">
        <f>IF(AND(V859 &gt; 100, OR(H859 = "Regular Air", H859 = "Express Air"), NOT(C859 &gt; 0)), "High Profit Non-Standard Shipping", "Other")</f>
        <v>Other</v>
      </c>
      <c r="AD859">
        <f>RANK(X859,$X$2:$X$1954,0)</f>
        <v>348</v>
      </c>
    </row>
    <row r="860" spans="1:30" ht="12.75" customHeight="1" x14ac:dyDescent="0.3">
      <c r="A860" s="3">
        <v>21455</v>
      </c>
      <c r="B860" s="3" t="s">
        <v>105</v>
      </c>
      <c r="C860" s="7">
        <v>0.09</v>
      </c>
      <c r="D860" s="4">
        <v>50.98</v>
      </c>
      <c r="E860" s="4">
        <v>6.5</v>
      </c>
      <c r="F860" s="3">
        <v>1527</v>
      </c>
      <c r="G860" s="3" t="s">
        <v>1553</v>
      </c>
      <c r="H860" s="3" t="s">
        <v>48</v>
      </c>
      <c r="I860" s="3" t="s">
        <v>39</v>
      </c>
      <c r="J860" s="3" t="s">
        <v>76</v>
      </c>
      <c r="K860" s="3" t="s">
        <v>179</v>
      </c>
      <c r="L860" s="3" t="s">
        <v>58</v>
      </c>
      <c r="M860" s="3" t="s">
        <v>936</v>
      </c>
      <c r="N860" s="3">
        <v>0.73</v>
      </c>
      <c r="O860" s="3" t="s">
        <v>32</v>
      </c>
      <c r="P860" s="3" t="s">
        <v>135</v>
      </c>
      <c r="Q860" s="3" t="s">
        <v>1277</v>
      </c>
      <c r="R860" s="3" t="s">
        <v>1555</v>
      </c>
      <c r="S860" s="3">
        <v>35601</v>
      </c>
      <c r="T860" s="2">
        <v>42145</v>
      </c>
      <c r="U860" s="2">
        <v>42152</v>
      </c>
      <c r="V860" s="4">
        <v>70.175999999999988</v>
      </c>
      <c r="W860" s="3">
        <v>28</v>
      </c>
      <c r="X860" s="4">
        <v>1395.41</v>
      </c>
      <c r="Y860" s="3">
        <v>86815</v>
      </c>
      <c r="Z860" s="3" t="str">
        <f>IF(V860&gt;E2816, "High","Low")</f>
        <v>High</v>
      </c>
      <c r="AA860" s="3" t="str">
        <f>IF(OR(C860 &gt; 0.2, N860 &lt; 0.25), "High Risk", "Low Risk")</f>
        <v>Low Risk</v>
      </c>
      <c r="AB860" s="3" t="str">
        <f>IF(NOT(C860 &gt; 0), "No Discount", "Discount Applied")</f>
        <v>Discount Applied</v>
      </c>
      <c r="AC860" s="3" t="str">
        <f>IF(AND(V860 &gt; 100, OR(H860 = "Regular Air", H860 = "Express Air"), NOT(C860 &gt; 0)), "High Profit Non-Standard Shipping", "Other")</f>
        <v>Other</v>
      </c>
      <c r="AD860">
        <f>RANK(X860,$X$2:$X$1954,0)</f>
        <v>332</v>
      </c>
    </row>
    <row r="861" spans="1:30" ht="12.75" customHeight="1" x14ac:dyDescent="0.3">
      <c r="A861" s="3">
        <v>24975</v>
      </c>
      <c r="B861" s="3" t="s">
        <v>46</v>
      </c>
      <c r="C861" s="7">
        <v>0.01</v>
      </c>
      <c r="D861" s="4">
        <v>525.98</v>
      </c>
      <c r="E861" s="4">
        <v>19.989999999999998</v>
      </c>
      <c r="F861" s="3">
        <v>1528</v>
      </c>
      <c r="G861" s="3" t="s">
        <v>1556</v>
      </c>
      <c r="H861" s="3" t="s">
        <v>48</v>
      </c>
      <c r="I861" s="3" t="s">
        <v>39</v>
      </c>
      <c r="J861" s="3" t="s">
        <v>28</v>
      </c>
      <c r="K861" s="3" t="s">
        <v>108</v>
      </c>
      <c r="L861" s="3" t="s">
        <v>58</v>
      </c>
      <c r="M861" s="3" t="s">
        <v>1557</v>
      </c>
      <c r="N861" s="3">
        <v>0.37</v>
      </c>
      <c r="O861" s="3" t="s">
        <v>32</v>
      </c>
      <c r="P861" s="3" t="s">
        <v>135</v>
      </c>
      <c r="Q861" s="3" t="s">
        <v>321</v>
      </c>
      <c r="R861" s="3" t="s">
        <v>1558</v>
      </c>
      <c r="S861" s="3">
        <v>27288</v>
      </c>
      <c r="T861" s="2">
        <v>42013</v>
      </c>
      <c r="U861" s="2">
        <v>42015</v>
      </c>
      <c r="V861" s="4">
        <v>-161.92400000000001</v>
      </c>
      <c r="W861" s="3">
        <v>9</v>
      </c>
      <c r="X861" s="4">
        <v>4920.8100000000004</v>
      </c>
      <c r="Y861" s="3">
        <v>86813</v>
      </c>
      <c r="Z861" s="3" t="str">
        <f>IF(V861&gt;E2817, "High","Low")</f>
        <v>Low</v>
      </c>
      <c r="AA861" s="3" t="str">
        <f>IF(OR(C861 &gt; 0.2, N861 &lt; 0.25), "High Risk", "Low Risk")</f>
        <v>Low Risk</v>
      </c>
      <c r="AB861" s="3" t="str">
        <f>IF(NOT(C861 &gt; 0), "No Discount", "Discount Applied")</f>
        <v>Discount Applied</v>
      </c>
      <c r="AC861" s="3" t="str">
        <f>IF(AND(V861 &gt; 100, OR(H861 = "Regular Air", H861 = "Express Air"), NOT(C861 &gt; 0)), "High Profit Non-Standard Shipping", "Other")</f>
        <v>Other</v>
      </c>
      <c r="AD861">
        <f>RANK(X861,$X$2:$X$1954,0)</f>
        <v>96</v>
      </c>
    </row>
    <row r="862" spans="1:30" ht="12.75" customHeight="1" x14ac:dyDescent="0.3">
      <c r="A862" s="3">
        <v>21199</v>
      </c>
      <c r="B862" s="3" t="s">
        <v>46</v>
      </c>
      <c r="C862" s="7">
        <v>7.0000000000000007E-2</v>
      </c>
      <c r="D862" s="4">
        <v>4.91</v>
      </c>
      <c r="E862" s="4">
        <v>0.5</v>
      </c>
      <c r="F862" s="3">
        <v>1531</v>
      </c>
      <c r="G862" s="3" t="s">
        <v>1559</v>
      </c>
      <c r="H862" s="3" t="s">
        <v>48</v>
      </c>
      <c r="I862" s="3" t="s">
        <v>39</v>
      </c>
      <c r="J862" s="3" t="s">
        <v>28</v>
      </c>
      <c r="K862" s="3" t="s">
        <v>133</v>
      </c>
      <c r="L862" s="3" t="s">
        <v>58</v>
      </c>
      <c r="M862" s="3" t="s">
        <v>1560</v>
      </c>
      <c r="N862" s="3">
        <v>0.36</v>
      </c>
      <c r="O862" s="3" t="s">
        <v>32</v>
      </c>
      <c r="P862" s="3" t="s">
        <v>135</v>
      </c>
      <c r="Q862" s="3" t="s">
        <v>361</v>
      </c>
      <c r="R862" s="3" t="s">
        <v>1561</v>
      </c>
      <c r="S862" s="3">
        <v>32137</v>
      </c>
      <c r="T862" s="2">
        <v>42021</v>
      </c>
      <c r="U862" s="2">
        <v>42022</v>
      </c>
      <c r="V862" s="4">
        <v>-157.696</v>
      </c>
      <c r="W862" s="3">
        <v>6</v>
      </c>
      <c r="X862" s="4">
        <v>28.22</v>
      </c>
      <c r="Y862" s="3">
        <v>88852</v>
      </c>
      <c r="Z862" s="3" t="str">
        <f>IF(V862&gt;E2818, "High","Low")</f>
        <v>Low</v>
      </c>
      <c r="AA862" s="3" t="str">
        <f>IF(OR(C862 &gt; 0.2, N862 &lt; 0.25), "High Risk", "Low Risk")</f>
        <v>Low Risk</v>
      </c>
      <c r="AB862" s="3" t="str">
        <f>IF(NOT(C862 &gt; 0), "No Discount", "Discount Applied")</f>
        <v>Discount Applied</v>
      </c>
      <c r="AC862" s="3" t="str">
        <f>IF(AND(V862 &gt; 100, OR(H862 = "Regular Air", H862 = "Express Air"), NOT(C862 &gt; 0)), "High Profit Non-Standard Shipping", "Other")</f>
        <v>Other</v>
      </c>
      <c r="AD862">
        <f>RANK(X862,$X$2:$X$1954,0)</f>
        <v>1733</v>
      </c>
    </row>
    <row r="863" spans="1:30" ht="12.75" customHeight="1" x14ac:dyDescent="0.3">
      <c r="A863" s="3">
        <v>21596</v>
      </c>
      <c r="B863" s="3" t="s">
        <v>24</v>
      </c>
      <c r="C863" s="7">
        <v>0.02</v>
      </c>
      <c r="D863" s="4">
        <v>4.8899999999999997</v>
      </c>
      <c r="E863" s="4">
        <v>4.93</v>
      </c>
      <c r="F863" s="3">
        <v>1533</v>
      </c>
      <c r="G863" s="3" t="s">
        <v>1562</v>
      </c>
      <c r="H863" s="3" t="s">
        <v>48</v>
      </c>
      <c r="I863" s="3" t="s">
        <v>39</v>
      </c>
      <c r="J863" s="3" t="s">
        <v>76</v>
      </c>
      <c r="K863" s="3" t="s">
        <v>179</v>
      </c>
      <c r="L863" s="3" t="s">
        <v>50</v>
      </c>
      <c r="M863" s="3" t="s">
        <v>457</v>
      </c>
      <c r="N863" s="3">
        <v>0.66</v>
      </c>
      <c r="O863" s="3" t="s">
        <v>32</v>
      </c>
      <c r="P863" s="3" t="s">
        <v>60</v>
      </c>
      <c r="Q863" s="3" t="s">
        <v>505</v>
      </c>
      <c r="R863" s="3" t="s">
        <v>1563</v>
      </c>
      <c r="S863" s="3">
        <v>63130</v>
      </c>
      <c r="T863" s="2">
        <v>42041</v>
      </c>
      <c r="U863" s="2">
        <v>42042</v>
      </c>
      <c r="V863" s="4">
        <v>-56.445999999999998</v>
      </c>
      <c r="W863" s="3">
        <v>14</v>
      </c>
      <c r="X863" s="4">
        <v>74.010000000000005</v>
      </c>
      <c r="Y863" s="3">
        <v>91328</v>
      </c>
      <c r="Z863" s="3" t="str">
        <f>IF(V863&gt;E2819, "High","Low")</f>
        <v>Low</v>
      </c>
      <c r="AA863" s="3" t="str">
        <f>IF(OR(C863 &gt; 0.2, N863 &lt; 0.25), "High Risk", "Low Risk")</f>
        <v>Low Risk</v>
      </c>
      <c r="AB863" s="3" t="str">
        <f>IF(NOT(C863 &gt; 0), "No Discount", "Discount Applied")</f>
        <v>Discount Applied</v>
      </c>
      <c r="AC863" s="3" t="str">
        <f>IF(AND(V863 &gt; 100, OR(H863 = "Regular Air", H863 = "Express Air"), NOT(C863 &gt; 0)), "High Profit Non-Standard Shipping", "Other")</f>
        <v>Other</v>
      </c>
      <c r="AD863">
        <f>RANK(X863,$X$2:$X$1954,0)</f>
        <v>1369</v>
      </c>
    </row>
    <row r="864" spans="1:30" ht="12.75" customHeight="1" x14ac:dyDescent="0.3">
      <c r="A864" s="3">
        <v>21597</v>
      </c>
      <c r="B864" s="3" t="s">
        <v>24</v>
      </c>
      <c r="C864" s="7">
        <v>7.0000000000000007E-2</v>
      </c>
      <c r="D864" s="4">
        <v>10.06</v>
      </c>
      <c r="E864" s="4">
        <v>2.06</v>
      </c>
      <c r="F864" s="3">
        <v>1533</v>
      </c>
      <c r="G864" s="3" t="s">
        <v>1562</v>
      </c>
      <c r="H864" s="3" t="s">
        <v>48</v>
      </c>
      <c r="I864" s="3" t="s">
        <v>39</v>
      </c>
      <c r="J864" s="3" t="s">
        <v>28</v>
      </c>
      <c r="K864" s="3" t="s">
        <v>92</v>
      </c>
      <c r="L864" s="3" t="s">
        <v>30</v>
      </c>
      <c r="M864" s="3" t="s">
        <v>279</v>
      </c>
      <c r="N864" s="3">
        <v>0.39</v>
      </c>
      <c r="O864" s="3" t="s">
        <v>32</v>
      </c>
      <c r="P864" s="3" t="s">
        <v>60</v>
      </c>
      <c r="Q864" s="3" t="s">
        <v>505</v>
      </c>
      <c r="R864" s="3" t="s">
        <v>1563</v>
      </c>
      <c r="S864" s="3">
        <v>63130</v>
      </c>
      <c r="T864" s="2">
        <v>42041</v>
      </c>
      <c r="U864" s="2">
        <v>42042</v>
      </c>
      <c r="V864" s="4">
        <v>33.189</v>
      </c>
      <c r="W864" s="3">
        <v>5</v>
      </c>
      <c r="X864" s="4">
        <v>48.1</v>
      </c>
      <c r="Y864" s="3">
        <v>91328</v>
      </c>
      <c r="Z864" s="3" t="str">
        <f>IF(V864&gt;E2820, "High","Low")</f>
        <v>High</v>
      </c>
      <c r="AA864" s="3" t="str">
        <f>IF(OR(C864 &gt; 0.2, N864 &lt; 0.25), "High Risk", "Low Risk")</f>
        <v>Low Risk</v>
      </c>
      <c r="AB864" s="3" t="str">
        <f>IF(NOT(C864 &gt; 0), "No Discount", "Discount Applied")</f>
        <v>Discount Applied</v>
      </c>
      <c r="AC864" s="3" t="str">
        <f>IF(AND(V864 &gt; 100, OR(H864 = "Regular Air", H864 = "Express Air"), NOT(C864 &gt; 0)), "High Profit Non-Standard Shipping", "Other")</f>
        <v>Other</v>
      </c>
      <c r="AD864">
        <f>RANK(X864,$X$2:$X$1954,0)</f>
        <v>1548</v>
      </c>
    </row>
    <row r="865" spans="1:30" ht="12.75" customHeight="1" x14ac:dyDescent="0.3">
      <c r="A865" s="3">
        <v>23147</v>
      </c>
      <c r="B865" s="3" t="s">
        <v>105</v>
      </c>
      <c r="C865" s="7">
        <v>0</v>
      </c>
      <c r="D865" s="4">
        <v>599.99</v>
      </c>
      <c r="E865" s="4">
        <v>24.49</v>
      </c>
      <c r="F865" s="3">
        <v>1548</v>
      </c>
      <c r="G865" s="3" t="s">
        <v>1564</v>
      </c>
      <c r="H865" s="3" t="s">
        <v>48</v>
      </c>
      <c r="I865" s="3" t="s">
        <v>39</v>
      </c>
      <c r="J865" s="3" t="s">
        <v>76</v>
      </c>
      <c r="K865" s="3" t="s">
        <v>586</v>
      </c>
      <c r="L865" s="3" t="s">
        <v>235</v>
      </c>
      <c r="M865" s="3" t="s">
        <v>1565</v>
      </c>
      <c r="N865" s="3">
        <v>0.44</v>
      </c>
      <c r="O865" s="3" t="s">
        <v>32</v>
      </c>
      <c r="P865" s="3" t="s">
        <v>60</v>
      </c>
      <c r="Q865" s="3" t="s">
        <v>702</v>
      </c>
      <c r="R865" s="3" t="s">
        <v>1566</v>
      </c>
      <c r="S865" s="3">
        <v>47374</v>
      </c>
      <c r="T865" s="2">
        <v>42178</v>
      </c>
      <c r="U865" s="2">
        <v>42180</v>
      </c>
      <c r="V865" s="4">
        <v>-367.16500000000002</v>
      </c>
      <c r="W865" s="3">
        <v>18</v>
      </c>
      <c r="X865" s="4">
        <v>11015.82</v>
      </c>
      <c r="Y865" s="3">
        <v>88487</v>
      </c>
      <c r="Z865" s="3" t="str">
        <f>IF(V865&gt;E2821, "High","Low")</f>
        <v>Low</v>
      </c>
      <c r="AA865" s="3" t="str">
        <f>IF(OR(C865 &gt; 0.2, N865 &lt; 0.25), "High Risk", "Low Risk")</f>
        <v>Low Risk</v>
      </c>
      <c r="AB865" s="3" t="str">
        <f>IF(NOT(C865 &gt; 0), "No Discount", "Discount Applied")</f>
        <v>No Discount</v>
      </c>
      <c r="AC865" s="3" t="str">
        <f>IF(AND(V865 &gt; 100, OR(H865 = "Regular Air", H865 = "Express Air"), NOT(C865 &gt; 0)), "High Profit Non-Standard Shipping", "Other")</f>
        <v>Other</v>
      </c>
      <c r="AD865">
        <f>RANK(X865,$X$2:$X$1954,0)</f>
        <v>14</v>
      </c>
    </row>
    <row r="866" spans="1:30" ht="12.75" customHeight="1" x14ac:dyDescent="0.3">
      <c r="A866" s="3">
        <v>19627</v>
      </c>
      <c r="B866" s="3" t="s">
        <v>105</v>
      </c>
      <c r="C866" s="7">
        <v>7.0000000000000007E-2</v>
      </c>
      <c r="D866" s="4">
        <v>17.7</v>
      </c>
      <c r="E866" s="4">
        <v>9.4700000000000006</v>
      </c>
      <c r="F866" s="3">
        <v>1551</v>
      </c>
      <c r="G866" s="3" t="s">
        <v>1567</v>
      </c>
      <c r="H866" s="3" t="s">
        <v>48</v>
      </c>
      <c r="I866" s="3" t="s">
        <v>39</v>
      </c>
      <c r="J866" s="3" t="s">
        <v>28</v>
      </c>
      <c r="K866" s="3" t="s">
        <v>140</v>
      </c>
      <c r="L866" s="3" t="s">
        <v>58</v>
      </c>
      <c r="M866" s="3" t="s">
        <v>1568</v>
      </c>
      <c r="N866" s="3">
        <v>0.59</v>
      </c>
      <c r="O866" s="3" t="s">
        <v>32</v>
      </c>
      <c r="P866" s="3" t="s">
        <v>135</v>
      </c>
      <c r="Q866" s="3" t="s">
        <v>670</v>
      </c>
      <c r="R866" s="3" t="s">
        <v>1569</v>
      </c>
      <c r="S866" s="3">
        <v>39530</v>
      </c>
      <c r="T866" s="2">
        <v>42180</v>
      </c>
      <c r="U866" s="2">
        <v>42186</v>
      </c>
      <c r="V866" s="4">
        <v>-243.54400000000001</v>
      </c>
      <c r="W866" s="3">
        <v>18</v>
      </c>
      <c r="X866" s="4">
        <v>300.67</v>
      </c>
      <c r="Y866" s="3">
        <v>87488</v>
      </c>
      <c r="Z866" s="3" t="str">
        <f>IF(V866&gt;E2822, "High","Low")</f>
        <v>Low</v>
      </c>
      <c r="AA866" s="3" t="str">
        <f>IF(OR(C866 &gt; 0.2, N866 &lt; 0.25), "High Risk", "Low Risk")</f>
        <v>Low Risk</v>
      </c>
      <c r="AB866" s="3" t="str">
        <f>IF(NOT(C866 &gt; 0), "No Discount", "Discount Applied")</f>
        <v>Discount Applied</v>
      </c>
      <c r="AC866" s="3" t="str">
        <f>IF(AND(V866 &gt; 100, OR(H866 = "Regular Air", H866 = "Express Air"), NOT(C866 &gt; 0)), "High Profit Non-Standard Shipping", "Other")</f>
        <v>Other</v>
      </c>
      <c r="AD866">
        <f>RANK(X866,$X$2:$X$1954,0)</f>
        <v>818</v>
      </c>
    </row>
    <row r="867" spans="1:30" ht="12.75" customHeight="1" x14ac:dyDescent="0.3">
      <c r="A867" s="3">
        <v>20993</v>
      </c>
      <c r="B867" s="3" t="s">
        <v>46</v>
      </c>
      <c r="C867" s="7">
        <v>0.01</v>
      </c>
      <c r="D867" s="4">
        <v>348.21</v>
      </c>
      <c r="E867" s="4">
        <v>40.19</v>
      </c>
      <c r="F867" s="3">
        <v>1552</v>
      </c>
      <c r="G867" s="3" t="s">
        <v>1570</v>
      </c>
      <c r="H867" s="3" t="s">
        <v>38</v>
      </c>
      <c r="I867" s="3" t="s">
        <v>39</v>
      </c>
      <c r="J867" s="3" t="s">
        <v>40</v>
      </c>
      <c r="K867" s="3" t="s">
        <v>151</v>
      </c>
      <c r="L867" s="3" t="s">
        <v>120</v>
      </c>
      <c r="M867" s="3" t="s">
        <v>1571</v>
      </c>
      <c r="N867" s="3">
        <v>0.62</v>
      </c>
      <c r="O867" s="3" t="s">
        <v>32</v>
      </c>
      <c r="P867" s="3" t="s">
        <v>135</v>
      </c>
      <c r="Q867" s="3" t="s">
        <v>670</v>
      </c>
      <c r="R867" s="3" t="s">
        <v>1572</v>
      </c>
      <c r="S867" s="3">
        <v>39056</v>
      </c>
      <c r="T867" s="2">
        <v>42005</v>
      </c>
      <c r="U867" s="2">
        <v>42008</v>
      </c>
      <c r="V867" s="4">
        <v>-337.09199999999998</v>
      </c>
      <c r="W867" s="3">
        <v>2</v>
      </c>
      <c r="X867" s="4">
        <v>723.54</v>
      </c>
      <c r="Y867" s="3">
        <v>87486</v>
      </c>
      <c r="Z867" s="3" t="str">
        <f>IF(V867&gt;E2823, "High","Low")</f>
        <v>Low</v>
      </c>
      <c r="AA867" s="3" t="str">
        <f>IF(OR(C867 &gt; 0.2, N867 &lt; 0.25), "High Risk", "Low Risk")</f>
        <v>Low Risk</v>
      </c>
      <c r="AB867" s="3" t="str">
        <f>IF(NOT(C867 &gt; 0), "No Discount", "Discount Applied")</f>
        <v>Discount Applied</v>
      </c>
      <c r="AC867" s="3" t="str">
        <f>IF(AND(V867 &gt; 100, OR(H867 = "Regular Air", H867 = "Express Air"), NOT(C867 &gt; 0)), "High Profit Non-Standard Shipping", "Other")</f>
        <v>Other</v>
      </c>
      <c r="AD867">
        <f>RANK(X867,$X$2:$X$1954,0)</f>
        <v>520</v>
      </c>
    </row>
    <row r="868" spans="1:30" ht="12.75" customHeight="1" x14ac:dyDescent="0.3">
      <c r="A868" s="3">
        <v>24862</v>
      </c>
      <c r="B868" s="3" t="s">
        <v>36</v>
      </c>
      <c r="C868" s="7">
        <v>0.03</v>
      </c>
      <c r="D868" s="4">
        <v>12.28</v>
      </c>
      <c r="E868" s="4">
        <v>6.35</v>
      </c>
      <c r="F868" s="3">
        <v>1553</v>
      </c>
      <c r="G868" s="3" t="s">
        <v>1573</v>
      </c>
      <c r="H868" s="3" t="s">
        <v>48</v>
      </c>
      <c r="I868" s="3" t="s">
        <v>39</v>
      </c>
      <c r="J868" s="3" t="s">
        <v>28</v>
      </c>
      <c r="K868" s="3" t="s">
        <v>92</v>
      </c>
      <c r="L868" s="3" t="s">
        <v>58</v>
      </c>
      <c r="M868" s="3" t="s">
        <v>1574</v>
      </c>
      <c r="N868" s="3">
        <v>0.38</v>
      </c>
      <c r="O868" s="3" t="s">
        <v>32</v>
      </c>
      <c r="P868" s="3" t="s">
        <v>135</v>
      </c>
      <c r="Q868" s="3" t="s">
        <v>670</v>
      </c>
      <c r="R868" s="3" t="s">
        <v>1575</v>
      </c>
      <c r="S868" s="3">
        <v>38701</v>
      </c>
      <c r="T868" s="2">
        <v>42085</v>
      </c>
      <c r="U868" s="2">
        <v>42087</v>
      </c>
      <c r="V868" s="4">
        <v>68.675999999999988</v>
      </c>
      <c r="W868" s="3">
        <v>7</v>
      </c>
      <c r="X868" s="4">
        <v>87.53</v>
      </c>
      <c r="Y868" s="3">
        <v>87484</v>
      </c>
      <c r="Z868" s="3" t="str">
        <f>IF(V868&gt;E2824, "High","Low")</f>
        <v>High</v>
      </c>
      <c r="AA868" s="3" t="str">
        <f>IF(OR(C868 &gt; 0.2, N868 &lt; 0.25), "High Risk", "Low Risk")</f>
        <v>Low Risk</v>
      </c>
      <c r="AB868" s="3" t="str">
        <f>IF(NOT(C868 &gt; 0), "No Discount", "Discount Applied")</f>
        <v>Discount Applied</v>
      </c>
      <c r="AC868" s="3" t="str">
        <f>IF(AND(V868 &gt; 100, OR(H868 = "Regular Air", H868 = "Express Air"), NOT(C868 &gt; 0)), "High Profit Non-Standard Shipping", "Other")</f>
        <v>Other</v>
      </c>
      <c r="AD868">
        <f>RANK(X868,$X$2:$X$1954,0)</f>
        <v>1298</v>
      </c>
    </row>
    <row r="869" spans="1:30" ht="12.75" customHeight="1" x14ac:dyDescent="0.3">
      <c r="A869" s="3">
        <v>26135</v>
      </c>
      <c r="B869" s="3" t="s">
        <v>24</v>
      </c>
      <c r="C869" s="7">
        <v>0.04</v>
      </c>
      <c r="D869" s="4">
        <v>10.98</v>
      </c>
      <c r="E869" s="4">
        <v>3.99</v>
      </c>
      <c r="F869" s="3">
        <v>1554</v>
      </c>
      <c r="G869" s="3" t="s">
        <v>1576</v>
      </c>
      <c r="H869" s="3" t="s">
        <v>48</v>
      </c>
      <c r="I869" s="3" t="s">
        <v>39</v>
      </c>
      <c r="J869" s="3" t="s">
        <v>28</v>
      </c>
      <c r="K869" s="3" t="s">
        <v>256</v>
      </c>
      <c r="L869" s="3" t="s">
        <v>58</v>
      </c>
      <c r="M869" s="3" t="s">
        <v>1577</v>
      </c>
      <c r="N869" s="3">
        <v>0.57999999999999996</v>
      </c>
      <c r="O869" s="3" t="s">
        <v>32</v>
      </c>
      <c r="P869" s="3" t="s">
        <v>135</v>
      </c>
      <c r="Q869" s="3" t="s">
        <v>670</v>
      </c>
      <c r="R869" s="3" t="s">
        <v>1578</v>
      </c>
      <c r="S869" s="3">
        <v>39503</v>
      </c>
      <c r="T869" s="2">
        <v>42142</v>
      </c>
      <c r="U869" s="2">
        <v>42142</v>
      </c>
      <c r="V869" s="4">
        <v>481.03199999999998</v>
      </c>
      <c r="W869" s="3">
        <v>15</v>
      </c>
      <c r="X869" s="4">
        <v>172.22</v>
      </c>
      <c r="Y869" s="3">
        <v>87485</v>
      </c>
      <c r="Z869" s="3" t="str">
        <f>IF(V869&gt;E2825, "High","Low")</f>
        <v>High</v>
      </c>
      <c r="AA869" s="3" t="str">
        <f>IF(OR(C869 &gt; 0.2, N869 &lt; 0.25), "High Risk", "Low Risk")</f>
        <v>Low Risk</v>
      </c>
      <c r="AB869" s="3" t="str">
        <f>IF(NOT(C869 &gt; 0), "No Discount", "Discount Applied")</f>
        <v>Discount Applied</v>
      </c>
      <c r="AC869" s="3" t="str">
        <f>IF(AND(V869 &gt; 100, OR(H869 = "Regular Air", H869 = "Express Air"), NOT(C869 &gt; 0)), "High Profit Non-Standard Shipping", "Other")</f>
        <v>Other</v>
      </c>
      <c r="AD869">
        <f>RANK(X869,$X$2:$X$1954,0)</f>
        <v>1033</v>
      </c>
    </row>
    <row r="870" spans="1:30" ht="12.75" customHeight="1" x14ac:dyDescent="0.3">
      <c r="A870" s="3">
        <v>25409</v>
      </c>
      <c r="B870" s="3" t="s">
        <v>24</v>
      </c>
      <c r="C870" s="7">
        <v>0.03</v>
      </c>
      <c r="D870" s="4">
        <v>124.49</v>
      </c>
      <c r="E870" s="4">
        <v>51.94</v>
      </c>
      <c r="F870" s="3">
        <v>1554</v>
      </c>
      <c r="G870" s="3" t="s">
        <v>1576</v>
      </c>
      <c r="H870" s="3" t="s">
        <v>38</v>
      </c>
      <c r="I870" s="3" t="s">
        <v>39</v>
      </c>
      <c r="J870" s="3" t="s">
        <v>40</v>
      </c>
      <c r="K870" s="3" t="s">
        <v>151</v>
      </c>
      <c r="L870" s="3" t="s">
        <v>120</v>
      </c>
      <c r="M870" s="3" t="s">
        <v>461</v>
      </c>
      <c r="N870" s="3">
        <v>0.63</v>
      </c>
      <c r="O870" s="3" t="s">
        <v>32</v>
      </c>
      <c r="P870" s="3" t="s">
        <v>135</v>
      </c>
      <c r="Q870" s="3" t="s">
        <v>670</v>
      </c>
      <c r="R870" s="3" t="s">
        <v>1578</v>
      </c>
      <c r="S870" s="3">
        <v>39503</v>
      </c>
      <c r="T870" s="2">
        <v>42048</v>
      </c>
      <c r="U870" s="2">
        <v>42049</v>
      </c>
      <c r="V870" s="4">
        <v>-4.0180000000000007</v>
      </c>
      <c r="W870" s="3">
        <v>7</v>
      </c>
      <c r="X870" s="4">
        <v>894.88</v>
      </c>
      <c r="Y870" s="3">
        <v>87487</v>
      </c>
      <c r="Z870" s="3" t="str">
        <f>IF(V870&gt;E2826, "High","Low")</f>
        <v>Low</v>
      </c>
      <c r="AA870" s="3" t="str">
        <f>IF(OR(C870 &gt; 0.2, N870 &lt; 0.25), "High Risk", "Low Risk")</f>
        <v>Low Risk</v>
      </c>
      <c r="AB870" s="3" t="str">
        <f>IF(NOT(C870 &gt; 0), "No Discount", "Discount Applied")</f>
        <v>Discount Applied</v>
      </c>
      <c r="AC870" s="3" t="str">
        <f>IF(AND(V870 &gt; 100, OR(H870 = "Regular Air", H870 = "Express Air"), NOT(C870 &gt; 0)), "High Profit Non-Standard Shipping", "Other")</f>
        <v>Other</v>
      </c>
      <c r="AD870">
        <f>RANK(X870,$X$2:$X$1954,0)</f>
        <v>454</v>
      </c>
    </row>
    <row r="871" spans="1:30" ht="12.75" customHeight="1" x14ac:dyDescent="0.3">
      <c r="A871" s="3">
        <v>18294</v>
      </c>
      <c r="B871" s="3" t="s">
        <v>36</v>
      </c>
      <c r="C871" s="7">
        <v>0.06</v>
      </c>
      <c r="D871" s="4">
        <v>2.89</v>
      </c>
      <c r="E871" s="4">
        <v>0.99</v>
      </c>
      <c r="F871" s="3">
        <v>1556</v>
      </c>
      <c r="G871" s="3" t="s">
        <v>1579</v>
      </c>
      <c r="H871" s="3" t="s">
        <v>48</v>
      </c>
      <c r="I871" s="3" t="s">
        <v>39</v>
      </c>
      <c r="J871" s="3" t="s">
        <v>28</v>
      </c>
      <c r="K871" s="3" t="s">
        <v>133</v>
      </c>
      <c r="L871" s="3" t="s">
        <v>58</v>
      </c>
      <c r="M871" s="3" t="s">
        <v>1580</v>
      </c>
      <c r="N871" s="3">
        <v>0.38</v>
      </c>
      <c r="O871" s="3" t="s">
        <v>32</v>
      </c>
      <c r="P871" s="3" t="s">
        <v>135</v>
      </c>
      <c r="Q871" s="3" t="s">
        <v>136</v>
      </c>
      <c r="R871" s="3" t="s">
        <v>1453</v>
      </c>
      <c r="S871" s="3">
        <v>22304</v>
      </c>
      <c r="T871" s="2">
        <v>42156</v>
      </c>
      <c r="U871" s="2">
        <v>42158</v>
      </c>
      <c r="V871" s="4">
        <v>-2.0097</v>
      </c>
      <c r="W871" s="3">
        <v>6</v>
      </c>
      <c r="X871" s="4">
        <v>16.670000000000002</v>
      </c>
      <c r="Y871" s="3">
        <v>87425</v>
      </c>
      <c r="Z871" s="3" t="str">
        <f>IF(V871&gt;E2827, "High","Low")</f>
        <v>Low</v>
      </c>
      <c r="AA871" s="3" t="str">
        <f>IF(OR(C871 &gt; 0.2, N871 &lt; 0.25), "High Risk", "Low Risk")</f>
        <v>Low Risk</v>
      </c>
      <c r="AB871" s="3" t="str">
        <f>IF(NOT(C871 &gt; 0), "No Discount", "Discount Applied")</f>
        <v>Discount Applied</v>
      </c>
      <c r="AC871" s="3" t="str">
        <f>IF(AND(V871 &gt; 100, OR(H871 = "Regular Air", H871 = "Express Air"), NOT(C871 &gt; 0)), "High Profit Non-Standard Shipping", "Other")</f>
        <v>Other</v>
      </c>
      <c r="AD871">
        <f>RANK(X871,$X$2:$X$1954,0)</f>
        <v>1850</v>
      </c>
    </row>
    <row r="872" spans="1:30" ht="12.75" customHeight="1" x14ac:dyDescent="0.3">
      <c r="A872" s="3">
        <v>18295</v>
      </c>
      <c r="B872" s="3" t="s">
        <v>36</v>
      </c>
      <c r="C872" s="7">
        <v>0.08</v>
      </c>
      <c r="D872" s="4">
        <v>22.84</v>
      </c>
      <c r="E872" s="4">
        <v>11.54</v>
      </c>
      <c r="F872" s="3">
        <v>1556</v>
      </c>
      <c r="G872" s="3" t="s">
        <v>1579</v>
      </c>
      <c r="H872" s="3" t="s">
        <v>48</v>
      </c>
      <c r="I872" s="3" t="s">
        <v>39</v>
      </c>
      <c r="J872" s="3" t="s">
        <v>28</v>
      </c>
      <c r="K872" s="3" t="s">
        <v>92</v>
      </c>
      <c r="L872" s="3" t="s">
        <v>58</v>
      </c>
      <c r="M872" s="3" t="s">
        <v>226</v>
      </c>
      <c r="N872" s="3">
        <v>0.39</v>
      </c>
      <c r="O872" s="3" t="s">
        <v>32</v>
      </c>
      <c r="P872" s="3" t="s">
        <v>135</v>
      </c>
      <c r="Q872" s="3" t="s">
        <v>136</v>
      </c>
      <c r="R872" s="3" t="s">
        <v>1453</v>
      </c>
      <c r="S872" s="3">
        <v>22304</v>
      </c>
      <c r="T872" s="2">
        <v>42156</v>
      </c>
      <c r="U872" s="2">
        <v>42158</v>
      </c>
      <c r="V872" s="4">
        <v>-477.37200000000007</v>
      </c>
      <c r="W872" s="3">
        <v>9</v>
      </c>
      <c r="X872" s="4">
        <v>195.16</v>
      </c>
      <c r="Y872" s="3">
        <v>87425</v>
      </c>
      <c r="Z872" s="3" t="str">
        <f>IF(V872&gt;E2828, "High","Low")</f>
        <v>Low</v>
      </c>
      <c r="AA872" s="3" t="str">
        <f>IF(OR(C872 &gt; 0.2, N872 &lt; 0.25), "High Risk", "Low Risk")</f>
        <v>Low Risk</v>
      </c>
      <c r="AB872" s="3" t="str">
        <f>IF(NOT(C872 &gt; 0), "No Discount", "Discount Applied")</f>
        <v>Discount Applied</v>
      </c>
      <c r="AC872" s="3" t="str">
        <f>IF(AND(V872 &gt; 100, OR(H872 = "Regular Air", H872 = "Express Air"), NOT(C872 &gt; 0)), "High Profit Non-Standard Shipping", "Other")</f>
        <v>Other</v>
      </c>
      <c r="AD872">
        <f>RANK(X872,$X$2:$X$1954,0)</f>
        <v>996</v>
      </c>
    </row>
    <row r="873" spans="1:30" ht="12.75" customHeight="1" x14ac:dyDescent="0.3">
      <c r="A873" s="3">
        <v>18511</v>
      </c>
      <c r="B873" s="3" t="s">
        <v>105</v>
      </c>
      <c r="C873" s="7">
        <v>0.09</v>
      </c>
      <c r="D873" s="4">
        <v>60.98</v>
      </c>
      <c r="E873" s="4">
        <v>49</v>
      </c>
      <c r="F873" s="3">
        <v>1557</v>
      </c>
      <c r="G873" s="3" t="s">
        <v>1581</v>
      </c>
      <c r="H873" s="3" t="s">
        <v>48</v>
      </c>
      <c r="I873" s="3" t="s">
        <v>39</v>
      </c>
      <c r="J873" s="3" t="s">
        <v>28</v>
      </c>
      <c r="K873" s="3" t="s">
        <v>256</v>
      </c>
      <c r="L873" s="3" t="s">
        <v>235</v>
      </c>
      <c r="M873" s="3" t="s">
        <v>1582</v>
      </c>
      <c r="N873" s="3">
        <v>0.59</v>
      </c>
      <c r="O873" s="3" t="s">
        <v>32</v>
      </c>
      <c r="P873" s="3" t="s">
        <v>135</v>
      </c>
      <c r="Q873" s="3" t="s">
        <v>136</v>
      </c>
      <c r="R873" s="3" t="s">
        <v>1583</v>
      </c>
      <c r="S873" s="3">
        <v>22003</v>
      </c>
      <c r="T873" s="2">
        <v>42088</v>
      </c>
      <c r="U873" s="2">
        <v>42096</v>
      </c>
      <c r="V873" s="4">
        <v>-954.75800000000004</v>
      </c>
      <c r="W873" s="3">
        <v>15</v>
      </c>
      <c r="X873" s="4">
        <v>879.62</v>
      </c>
      <c r="Y873" s="3">
        <v>87426</v>
      </c>
      <c r="Z873" s="3" t="str">
        <f>IF(V873&gt;E2829, "High","Low")</f>
        <v>Low</v>
      </c>
      <c r="AA873" s="3" t="str">
        <f>IF(OR(C873 &gt; 0.2, N873 &lt; 0.25), "High Risk", "Low Risk")</f>
        <v>Low Risk</v>
      </c>
      <c r="AB873" s="3" t="str">
        <f>IF(NOT(C873 &gt; 0), "No Discount", "Discount Applied")</f>
        <v>Discount Applied</v>
      </c>
      <c r="AC873" s="3" t="str">
        <f>IF(AND(V873 &gt; 100, OR(H873 = "Regular Air", H873 = "Express Air"), NOT(C873 &gt; 0)), "High Profit Non-Standard Shipping", "Other")</f>
        <v>Other</v>
      </c>
      <c r="AD873">
        <f>RANK(X873,$X$2:$X$1954,0)</f>
        <v>462</v>
      </c>
    </row>
    <row r="874" spans="1:30" ht="12.75" customHeight="1" x14ac:dyDescent="0.3">
      <c r="A874" s="3">
        <v>18512</v>
      </c>
      <c r="B874" s="3" t="s">
        <v>105</v>
      </c>
      <c r="C874" s="7">
        <v>0.05</v>
      </c>
      <c r="D874" s="4">
        <v>29.89</v>
      </c>
      <c r="E874" s="4">
        <v>1.99</v>
      </c>
      <c r="F874" s="3">
        <v>1557</v>
      </c>
      <c r="G874" s="3" t="s">
        <v>1581</v>
      </c>
      <c r="H874" s="3" t="s">
        <v>48</v>
      </c>
      <c r="I874" s="3" t="s">
        <v>39</v>
      </c>
      <c r="J874" s="3" t="s">
        <v>76</v>
      </c>
      <c r="K874" s="3" t="s">
        <v>179</v>
      </c>
      <c r="L874" s="3" t="s">
        <v>50</v>
      </c>
      <c r="M874" s="3" t="s">
        <v>1310</v>
      </c>
      <c r="N874" s="3">
        <v>0.5</v>
      </c>
      <c r="O874" s="3" t="s">
        <v>32</v>
      </c>
      <c r="P874" s="3" t="s">
        <v>135</v>
      </c>
      <c r="Q874" s="3" t="s">
        <v>136</v>
      </c>
      <c r="R874" s="3" t="s">
        <v>1583</v>
      </c>
      <c r="S874" s="3">
        <v>22003</v>
      </c>
      <c r="T874" s="2">
        <v>42088</v>
      </c>
      <c r="U874" s="2">
        <v>42090</v>
      </c>
      <c r="V874" s="4">
        <v>219.4734</v>
      </c>
      <c r="W874" s="3">
        <v>12</v>
      </c>
      <c r="X874" s="4">
        <v>361.19</v>
      </c>
      <c r="Y874" s="3">
        <v>87426</v>
      </c>
      <c r="Z874" s="3" t="str">
        <f>IF(V874&gt;E2830, "High","Low")</f>
        <v>High</v>
      </c>
      <c r="AA874" s="3" t="str">
        <f>IF(OR(C874 &gt; 0.2, N874 &lt; 0.25), "High Risk", "Low Risk")</f>
        <v>Low Risk</v>
      </c>
      <c r="AB874" s="3" t="str">
        <f>IF(NOT(C874 &gt; 0), "No Discount", "Discount Applied")</f>
        <v>Discount Applied</v>
      </c>
      <c r="AC874" s="3" t="str">
        <f>IF(AND(V874 &gt; 100, OR(H874 = "Regular Air", H874 = "Express Air"), NOT(C874 &gt; 0)), "High Profit Non-Standard Shipping", "Other")</f>
        <v>Other</v>
      </c>
      <c r="AD874">
        <f>RANK(X874,$X$2:$X$1954,0)</f>
        <v>759</v>
      </c>
    </row>
    <row r="875" spans="1:30" ht="12.75" customHeight="1" x14ac:dyDescent="0.3">
      <c r="A875" s="3">
        <v>26229</v>
      </c>
      <c r="B875" s="3" t="s">
        <v>46</v>
      </c>
      <c r="C875" s="7">
        <v>0.1</v>
      </c>
      <c r="D875" s="4">
        <v>226.67</v>
      </c>
      <c r="E875" s="4">
        <v>28.16</v>
      </c>
      <c r="F875" s="3">
        <v>1559</v>
      </c>
      <c r="G875" s="3" t="s">
        <v>1584</v>
      </c>
      <c r="H875" s="3" t="s">
        <v>38</v>
      </c>
      <c r="I875" s="3" t="s">
        <v>39</v>
      </c>
      <c r="J875" s="3" t="s">
        <v>40</v>
      </c>
      <c r="K875" s="3" t="s">
        <v>41</v>
      </c>
      <c r="L875" s="3" t="s">
        <v>42</v>
      </c>
      <c r="M875" s="3" t="s">
        <v>1585</v>
      </c>
      <c r="N875" s="3">
        <v>0.59</v>
      </c>
      <c r="O875" s="3" t="s">
        <v>32</v>
      </c>
      <c r="P875" s="3" t="s">
        <v>135</v>
      </c>
      <c r="Q875" s="3" t="s">
        <v>136</v>
      </c>
      <c r="R875" s="3" t="s">
        <v>1586</v>
      </c>
      <c r="S875" s="3">
        <v>24060</v>
      </c>
      <c r="T875" s="2">
        <v>42109</v>
      </c>
      <c r="U875" s="2">
        <v>42111</v>
      </c>
      <c r="V875" s="4">
        <v>-390.76800000000003</v>
      </c>
      <c r="W875" s="3">
        <v>5</v>
      </c>
      <c r="X875" s="4">
        <v>1088.26</v>
      </c>
      <c r="Y875" s="3">
        <v>87424</v>
      </c>
      <c r="Z875" s="3" t="str">
        <f>IF(V875&gt;E2831, "High","Low")</f>
        <v>Low</v>
      </c>
      <c r="AA875" s="3" t="str">
        <f>IF(OR(C875 &gt; 0.2, N875 &lt; 0.25), "High Risk", "Low Risk")</f>
        <v>Low Risk</v>
      </c>
      <c r="AB875" s="3" t="str">
        <f>IF(NOT(C875 &gt; 0), "No Discount", "Discount Applied")</f>
        <v>Discount Applied</v>
      </c>
      <c r="AC875" s="3" t="str">
        <f>IF(AND(V875 &gt; 100, OR(H875 = "Regular Air", H875 = "Express Air"), NOT(C875 &gt; 0)), "High Profit Non-Standard Shipping", "Other")</f>
        <v>Other</v>
      </c>
      <c r="AD875">
        <f>RANK(X875,$X$2:$X$1954,0)</f>
        <v>398</v>
      </c>
    </row>
    <row r="876" spans="1:30" ht="12.75" customHeight="1" x14ac:dyDescent="0.3">
      <c r="A876" s="3">
        <v>19130</v>
      </c>
      <c r="B876" s="3" t="s">
        <v>24</v>
      </c>
      <c r="C876" s="7">
        <v>0.02</v>
      </c>
      <c r="D876" s="4">
        <v>11.34</v>
      </c>
      <c r="E876" s="4">
        <v>11.25</v>
      </c>
      <c r="F876" s="3">
        <v>1561</v>
      </c>
      <c r="G876" s="3" t="s">
        <v>1587</v>
      </c>
      <c r="H876" s="3" t="s">
        <v>48</v>
      </c>
      <c r="I876" s="3" t="s">
        <v>39</v>
      </c>
      <c r="J876" s="3" t="s">
        <v>28</v>
      </c>
      <c r="K876" s="3" t="s">
        <v>92</v>
      </c>
      <c r="L876" s="3" t="s">
        <v>58</v>
      </c>
      <c r="M876" s="3" t="s">
        <v>1588</v>
      </c>
      <c r="N876" s="3">
        <v>0.36</v>
      </c>
      <c r="O876" s="3" t="s">
        <v>32</v>
      </c>
      <c r="P876" s="3" t="s">
        <v>60</v>
      </c>
      <c r="Q876" s="3" t="s">
        <v>129</v>
      </c>
      <c r="R876" s="3" t="s">
        <v>1443</v>
      </c>
      <c r="S876" s="3">
        <v>76063</v>
      </c>
      <c r="T876" s="2">
        <v>42064</v>
      </c>
      <c r="U876" s="2">
        <v>42065</v>
      </c>
      <c r="V876" s="4">
        <v>-155.21</v>
      </c>
      <c r="W876" s="3">
        <v>9</v>
      </c>
      <c r="X876" s="4">
        <v>105.75</v>
      </c>
      <c r="Y876" s="3">
        <v>88093</v>
      </c>
      <c r="Z876" s="3" t="str">
        <f>IF(V876&gt;E2832, "High","Low")</f>
        <v>Low</v>
      </c>
      <c r="AA876" s="3" t="str">
        <f>IF(OR(C876 &gt; 0.2, N876 &lt; 0.25), "High Risk", "Low Risk")</f>
        <v>Low Risk</v>
      </c>
      <c r="AB876" s="3" t="str">
        <f>IF(NOT(C876 &gt; 0), "No Discount", "Discount Applied")</f>
        <v>Discount Applied</v>
      </c>
      <c r="AC876" s="3" t="str">
        <f>IF(AND(V876 &gt; 100, OR(H876 = "Regular Air", H876 = "Express Air"), NOT(C876 &gt; 0)), "High Profit Non-Standard Shipping", "Other")</f>
        <v>Other</v>
      </c>
      <c r="AD876">
        <f>RANK(X876,$X$2:$X$1954,0)</f>
        <v>1213</v>
      </c>
    </row>
    <row r="877" spans="1:30" ht="12.75" customHeight="1" x14ac:dyDescent="0.3">
      <c r="A877" s="3">
        <v>19208</v>
      </c>
      <c r="B877" s="3" t="s">
        <v>46</v>
      </c>
      <c r="C877" s="7">
        <v>0.05</v>
      </c>
      <c r="D877" s="4">
        <v>12.2</v>
      </c>
      <c r="E877" s="4">
        <v>6.02</v>
      </c>
      <c r="F877" s="3">
        <v>1561</v>
      </c>
      <c r="G877" s="3" t="s">
        <v>1587</v>
      </c>
      <c r="H877" s="3" t="s">
        <v>48</v>
      </c>
      <c r="I877" s="3" t="s">
        <v>39</v>
      </c>
      <c r="J877" s="3" t="s">
        <v>40</v>
      </c>
      <c r="K877" s="3" t="s">
        <v>49</v>
      </c>
      <c r="L877" s="3" t="s">
        <v>50</v>
      </c>
      <c r="M877" s="3" t="s">
        <v>1411</v>
      </c>
      <c r="N877" s="3">
        <v>0.43</v>
      </c>
      <c r="O877" s="3" t="s">
        <v>32</v>
      </c>
      <c r="P877" s="3" t="s">
        <v>60</v>
      </c>
      <c r="Q877" s="3" t="s">
        <v>129</v>
      </c>
      <c r="R877" s="3" t="s">
        <v>1443</v>
      </c>
      <c r="S877" s="3">
        <v>76063</v>
      </c>
      <c r="T877" s="2">
        <v>42107</v>
      </c>
      <c r="U877" s="2">
        <v>42108</v>
      </c>
      <c r="V877" s="4">
        <v>-6.6420000000000003</v>
      </c>
      <c r="W877" s="3">
        <v>5</v>
      </c>
      <c r="X877" s="4">
        <v>63.93</v>
      </c>
      <c r="Y877" s="3">
        <v>88094</v>
      </c>
      <c r="Z877" s="3" t="str">
        <f>IF(V877&gt;E2833, "High","Low")</f>
        <v>Low</v>
      </c>
      <c r="AA877" s="3" t="str">
        <f>IF(OR(C877 &gt; 0.2, N877 &lt; 0.25), "High Risk", "Low Risk")</f>
        <v>Low Risk</v>
      </c>
      <c r="AB877" s="3" t="str">
        <f>IF(NOT(C877 &gt; 0), "No Discount", "Discount Applied")</f>
        <v>Discount Applied</v>
      </c>
      <c r="AC877" s="3" t="str">
        <f>IF(AND(V877 &gt; 100, OR(H877 = "Regular Air", H877 = "Express Air"), NOT(C877 &gt; 0)), "High Profit Non-Standard Shipping", "Other")</f>
        <v>Other</v>
      </c>
      <c r="AD877">
        <f>RANK(X877,$X$2:$X$1954,0)</f>
        <v>1436</v>
      </c>
    </row>
    <row r="878" spans="1:30" ht="12.75" customHeight="1" x14ac:dyDescent="0.3">
      <c r="A878" s="3">
        <v>20464</v>
      </c>
      <c r="B878" s="3" t="s">
        <v>55</v>
      </c>
      <c r="C878" s="7">
        <v>7.0000000000000007E-2</v>
      </c>
      <c r="D878" s="4">
        <v>20.95</v>
      </c>
      <c r="E878" s="4">
        <v>5.99</v>
      </c>
      <c r="F878" s="3">
        <v>1574</v>
      </c>
      <c r="G878" s="3" t="s">
        <v>1589</v>
      </c>
      <c r="H878" s="3" t="s">
        <v>48</v>
      </c>
      <c r="I878" s="3" t="s">
        <v>39</v>
      </c>
      <c r="J878" s="3" t="s">
        <v>76</v>
      </c>
      <c r="K878" s="3" t="s">
        <v>179</v>
      </c>
      <c r="L878" s="3" t="s">
        <v>58</v>
      </c>
      <c r="M878" s="3" t="s">
        <v>1590</v>
      </c>
      <c r="N878" s="3">
        <v>0.65</v>
      </c>
      <c r="O878" s="3" t="s">
        <v>32</v>
      </c>
      <c r="P878" s="3" t="s">
        <v>135</v>
      </c>
      <c r="Q878" s="3" t="s">
        <v>321</v>
      </c>
      <c r="R878" s="3" t="s">
        <v>1591</v>
      </c>
      <c r="S878" s="3">
        <v>28314</v>
      </c>
      <c r="T878" s="2">
        <v>42044</v>
      </c>
      <c r="U878" s="2">
        <v>42045</v>
      </c>
      <c r="V878" s="4">
        <v>27.233999999999998</v>
      </c>
      <c r="W878" s="3">
        <v>19</v>
      </c>
      <c r="X878" s="4">
        <v>391.4</v>
      </c>
      <c r="Y878" s="3">
        <v>86966</v>
      </c>
      <c r="Z878" s="3" t="str">
        <f>IF(V878&gt;E2834, "High","Low")</f>
        <v>High</v>
      </c>
      <c r="AA878" s="3" t="str">
        <f>IF(OR(C878 &gt; 0.2, N878 &lt; 0.25), "High Risk", "Low Risk")</f>
        <v>Low Risk</v>
      </c>
      <c r="AB878" s="3" t="str">
        <f>IF(NOT(C878 &gt; 0), "No Discount", "Discount Applied")</f>
        <v>Discount Applied</v>
      </c>
      <c r="AC878" s="3" t="str">
        <f>IF(AND(V878 &gt; 100, OR(H878 = "Regular Air", H878 = "Express Air"), NOT(C878 &gt; 0)), "High Profit Non-Standard Shipping", "Other")</f>
        <v>Other</v>
      </c>
      <c r="AD878">
        <f>RANK(X878,$X$2:$X$1954,0)</f>
        <v>724</v>
      </c>
    </row>
    <row r="879" spans="1:30" ht="12.75" customHeight="1" x14ac:dyDescent="0.3">
      <c r="A879" s="3">
        <v>22127</v>
      </c>
      <c r="B879" s="3" t="s">
        <v>105</v>
      </c>
      <c r="C879" s="7">
        <v>0.1</v>
      </c>
      <c r="D879" s="4">
        <v>11.58</v>
      </c>
      <c r="E879" s="4">
        <v>6.97</v>
      </c>
      <c r="F879" s="3">
        <v>1580</v>
      </c>
      <c r="G879" s="3" t="s">
        <v>1592</v>
      </c>
      <c r="H879" s="3" t="s">
        <v>48</v>
      </c>
      <c r="I879" s="3" t="s">
        <v>39</v>
      </c>
      <c r="J879" s="3" t="s">
        <v>28</v>
      </c>
      <c r="K879" s="3" t="s">
        <v>68</v>
      </c>
      <c r="L879" s="3" t="s">
        <v>58</v>
      </c>
      <c r="M879" s="3" t="s">
        <v>685</v>
      </c>
      <c r="N879" s="3">
        <v>0.35</v>
      </c>
      <c r="O879" s="3" t="s">
        <v>32</v>
      </c>
      <c r="P879" s="3" t="s">
        <v>52</v>
      </c>
      <c r="Q879" s="3" t="s">
        <v>187</v>
      </c>
      <c r="R879" s="3" t="s">
        <v>1593</v>
      </c>
      <c r="S879" s="3">
        <v>4901</v>
      </c>
      <c r="T879" s="2">
        <v>42051</v>
      </c>
      <c r="U879" s="2">
        <v>42055</v>
      </c>
      <c r="V879" s="4">
        <v>-8.3979999999999997</v>
      </c>
      <c r="W879" s="3">
        <v>1</v>
      </c>
      <c r="X879" s="4">
        <v>14.53</v>
      </c>
      <c r="Y879" s="3">
        <v>90934</v>
      </c>
      <c r="Z879" s="3" t="str">
        <f>IF(V879&gt;E2835, "High","Low")</f>
        <v>Low</v>
      </c>
      <c r="AA879" s="3" t="str">
        <f>IF(OR(C879 &gt; 0.2, N879 &lt; 0.25), "High Risk", "Low Risk")</f>
        <v>Low Risk</v>
      </c>
      <c r="AB879" s="3" t="str">
        <f>IF(NOT(C879 &gt; 0), "No Discount", "Discount Applied")</f>
        <v>Discount Applied</v>
      </c>
      <c r="AC879" s="3" t="str">
        <f>IF(AND(V879 &gt; 100, OR(H879 = "Regular Air", H879 = "Express Air"), NOT(C879 &gt; 0)), "High Profit Non-Standard Shipping", "Other")</f>
        <v>Other</v>
      </c>
      <c r="AD879">
        <f>RANK(X879,$X$2:$X$1954,0)</f>
        <v>1870</v>
      </c>
    </row>
    <row r="880" spans="1:30" ht="12.75" customHeight="1" x14ac:dyDescent="0.3">
      <c r="A880" s="3">
        <v>25013</v>
      </c>
      <c r="B880" s="3" t="s">
        <v>55</v>
      </c>
      <c r="C880" s="7">
        <v>0.03</v>
      </c>
      <c r="D880" s="4">
        <v>19.04</v>
      </c>
      <c r="E880" s="4">
        <v>6.38</v>
      </c>
      <c r="F880" s="3">
        <v>1590</v>
      </c>
      <c r="G880" s="3" t="s">
        <v>1594</v>
      </c>
      <c r="H880" s="3" t="s">
        <v>26</v>
      </c>
      <c r="I880" s="3" t="s">
        <v>39</v>
      </c>
      <c r="J880" s="3" t="s">
        <v>40</v>
      </c>
      <c r="K880" s="3" t="s">
        <v>49</v>
      </c>
      <c r="L880" s="3" t="s">
        <v>58</v>
      </c>
      <c r="M880" s="3" t="s">
        <v>1595</v>
      </c>
      <c r="N880" s="3">
        <v>0.56000000000000005</v>
      </c>
      <c r="O880" s="3" t="s">
        <v>32</v>
      </c>
      <c r="P880" s="3" t="s">
        <v>52</v>
      </c>
      <c r="Q880" s="3" t="s">
        <v>153</v>
      </c>
      <c r="R880" s="3" t="s">
        <v>1596</v>
      </c>
      <c r="S880" s="3">
        <v>44094</v>
      </c>
      <c r="T880" s="2">
        <v>42098</v>
      </c>
      <c r="U880" s="2">
        <v>42098</v>
      </c>
      <c r="V880" s="4">
        <v>83.793599999999998</v>
      </c>
      <c r="W880" s="3">
        <v>7</v>
      </c>
      <c r="X880" s="4">
        <v>144.03</v>
      </c>
      <c r="Y880" s="3">
        <v>86668</v>
      </c>
      <c r="Z880" s="3" t="str">
        <f>IF(V880&gt;E2836, "High","Low")</f>
        <v>High</v>
      </c>
      <c r="AA880" s="3" t="str">
        <f>IF(OR(C880 &gt; 0.2, N880 &lt; 0.25), "High Risk", "Low Risk")</f>
        <v>Low Risk</v>
      </c>
      <c r="AB880" s="3" t="str">
        <f>IF(NOT(C880 &gt; 0), "No Discount", "Discount Applied")</f>
        <v>Discount Applied</v>
      </c>
      <c r="AC880" s="3" t="str">
        <f>IF(AND(V880 &gt; 100, OR(H880 = "Regular Air", H880 = "Express Air"), NOT(C880 &gt; 0)), "High Profit Non-Standard Shipping", "Other")</f>
        <v>Other</v>
      </c>
      <c r="AD880">
        <f>RANK(X880,$X$2:$X$1954,0)</f>
        <v>1099</v>
      </c>
    </row>
    <row r="881" spans="1:30" ht="12.75" customHeight="1" x14ac:dyDescent="0.3">
      <c r="A881" s="3">
        <v>25011</v>
      </c>
      <c r="B881" s="3" t="s">
        <v>55</v>
      </c>
      <c r="C881" s="7">
        <v>0.02</v>
      </c>
      <c r="D881" s="4">
        <v>5.53</v>
      </c>
      <c r="E881" s="4">
        <v>6.98</v>
      </c>
      <c r="F881" s="3">
        <v>1593</v>
      </c>
      <c r="G881" s="3" t="s">
        <v>1597</v>
      </c>
      <c r="H881" s="3" t="s">
        <v>48</v>
      </c>
      <c r="I881" s="3" t="s">
        <v>39</v>
      </c>
      <c r="J881" s="3" t="s">
        <v>28</v>
      </c>
      <c r="K881" s="3" t="s">
        <v>108</v>
      </c>
      <c r="L881" s="3" t="s">
        <v>58</v>
      </c>
      <c r="M881" s="3" t="s">
        <v>1598</v>
      </c>
      <c r="N881" s="3">
        <v>0.39</v>
      </c>
      <c r="O881" s="3" t="s">
        <v>32</v>
      </c>
      <c r="P881" s="3" t="s">
        <v>60</v>
      </c>
      <c r="Q881" s="3" t="s">
        <v>303</v>
      </c>
      <c r="R881" s="3" t="s">
        <v>304</v>
      </c>
      <c r="S881" s="3">
        <v>74006</v>
      </c>
      <c r="T881" s="2">
        <v>42098</v>
      </c>
      <c r="U881" s="2">
        <v>42100</v>
      </c>
      <c r="V881" s="4">
        <v>-77.823719999999994</v>
      </c>
      <c r="W881" s="3">
        <v>8</v>
      </c>
      <c r="X881" s="4">
        <v>48.81</v>
      </c>
      <c r="Y881" s="3">
        <v>86668</v>
      </c>
      <c r="Z881" s="3" t="str">
        <f>IF(V881&gt;E2837, "High","Low")</f>
        <v>Low</v>
      </c>
      <c r="AA881" s="3" t="str">
        <f>IF(OR(C881 &gt; 0.2, N881 &lt; 0.25), "High Risk", "Low Risk")</f>
        <v>Low Risk</v>
      </c>
      <c r="AB881" s="3" t="str">
        <f>IF(NOT(C881 &gt; 0), "No Discount", "Discount Applied")</f>
        <v>Discount Applied</v>
      </c>
      <c r="AC881" s="3" t="str">
        <f>IF(AND(V881 &gt; 100, OR(H881 = "Regular Air", H881 = "Express Air"), NOT(C881 &gt; 0)), "High Profit Non-Standard Shipping", "Other")</f>
        <v>Other</v>
      </c>
      <c r="AD881">
        <f>RANK(X881,$X$2:$X$1954,0)</f>
        <v>1543</v>
      </c>
    </row>
    <row r="882" spans="1:30" ht="12.75" customHeight="1" x14ac:dyDescent="0.3">
      <c r="A882" s="3">
        <v>21059</v>
      </c>
      <c r="B882" s="3" t="s">
        <v>24</v>
      </c>
      <c r="C882" s="7">
        <v>0.01</v>
      </c>
      <c r="D882" s="4">
        <v>500.98</v>
      </c>
      <c r="E882" s="4">
        <v>26</v>
      </c>
      <c r="F882" s="3">
        <v>1595</v>
      </c>
      <c r="G882" s="3" t="s">
        <v>1599</v>
      </c>
      <c r="H882" s="3" t="s">
        <v>38</v>
      </c>
      <c r="I882" s="3" t="s">
        <v>39</v>
      </c>
      <c r="J882" s="3" t="s">
        <v>40</v>
      </c>
      <c r="K882" s="3" t="s">
        <v>41</v>
      </c>
      <c r="L882" s="3" t="s">
        <v>42</v>
      </c>
      <c r="M882" s="3" t="s">
        <v>43</v>
      </c>
      <c r="N882" s="3">
        <v>0.6</v>
      </c>
      <c r="O882" s="3" t="s">
        <v>32</v>
      </c>
      <c r="P882" s="3" t="s">
        <v>52</v>
      </c>
      <c r="Q882" s="3" t="s">
        <v>647</v>
      </c>
      <c r="R882" s="3" t="s">
        <v>1600</v>
      </c>
      <c r="S882" s="3">
        <v>25705</v>
      </c>
      <c r="T882" s="2">
        <v>42135</v>
      </c>
      <c r="U882" s="2">
        <v>42136</v>
      </c>
      <c r="V882" s="4">
        <v>5078.5379999999996</v>
      </c>
      <c r="W882" s="3">
        <v>14</v>
      </c>
      <c r="X882" s="4">
        <v>7360.2</v>
      </c>
      <c r="Y882" s="3">
        <v>90796</v>
      </c>
      <c r="Z882" s="3" t="str">
        <f>IF(V882&gt;E2838, "High","Low")</f>
        <v>High</v>
      </c>
      <c r="AA882" s="3" t="str">
        <f>IF(OR(C882 &gt; 0.2, N882 &lt; 0.25), "High Risk", "Low Risk")</f>
        <v>Low Risk</v>
      </c>
      <c r="AB882" s="3" t="str">
        <f>IF(NOT(C882 &gt; 0), "No Discount", "Discount Applied")</f>
        <v>Discount Applied</v>
      </c>
      <c r="AC882" s="3" t="str">
        <f>IF(AND(V882 &gt; 100, OR(H882 = "Regular Air", H882 = "Express Air"), NOT(C882 &gt; 0)), "High Profit Non-Standard Shipping", "Other")</f>
        <v>Other</v>
      </c>
      <c r="AD882">
        <f>RANK(X882,$X$2:$X$1954,0)</f>
        <v>46</v>
      </c>
    </row>
    <row r="883" spans="1:30" ht="12.75" customHeight="1" x14ac:dyDescent="0.3">
      <c r="A883" s="3">
        <v>21060</v>
      </c>
      <c r="B883" s="3" t="s">
        <v>24</v>
      </c>
      <c r="C883" s="7">
        <v>0.08</v>
      </c>
      <c r="D883" s="4">
        <v>9.77</v>
      </c>
      <c r="E883" s="4">
        <v>6.02</v>
      </c>
      <c r="F883" s="3">
        <v>1595</v>
      </c>
      <c r="G883" s="3" t="s">
        <v>1599</v>
      </c>
      <c r="H883" s="3" t="s">
        <v>48</v>
      </c>
      <c r="I883" s="3" t="s">
        <v>39</v>
      </c>
      <c r="J883" s="3" t="s">
        <v>40</v>
      </c>
      <c r="K883" s="3" t="s">
        <v>49</v>
      </c>
      <c r="L883" s="3" t="s">
        <v>85</v>
      </c>
      <c r="M883" s="3" t="s">
        <v>1601</v>
      </c>
      <c r="N883" s="3">
        <v>0.48</v>
      </c>
      <c r="O883" s="3" t="s">
        <v>32</v>
      </c>
      <c r="P883" s="3" t="s">
        <v>52</v>
      </c>
      <c r="Q883" s="3" t="s">
        <v>647</v>
      </c>
      <c r="R883" s="3" t="s">
        <v>1600</v>
      </c>
      <c r="S883" s="3">
        <v>25705</v>
      </c>
      <c r="T883" s="2">
        <v>42135</v>
      </c>
      <c r="U883" s="2">
        <v>42136</v>
      </c>
      <c r="V883" s="4">
        <v>23.276000000000003</v>
      </c>
      <c r="W883" s="3">
        <v>9</v>
      </c>
      <c r="X883" s="4">
        <v>89.06</v>
      </c>
      <c r="Y883" s="3">
        <v>90796</v>
      </c>
      <c r="Z883" s="3" t="str">
        <f>IF(V883&gt;E2839, "High","Low")</f>
        <v>High</v>
      </c>
      <c r="AA883" s="3" t="str">
        <f>IF(OR(C883 &gt; 0.2, N883 &lt; 0.25), "High Risk", "Low Risk")</f>
        <v>Low Risk</v>
      </c>
      <c r="AB883" s="3" t="str">
        <f>IF(NOT(C883 &gt; 0), "No Discount", "Discount Applied")</f>
        <v>Discount Applied</v>
      </c>
      <c r="AC883" s="3" t="str">
        <f>IF(AND(V883 &gt; 100, OR(H883 = "Regular Air", H883 = "Express Air"), NOT(C883 &gt; 0)), "High Profit Non-Standard Shipping", "Other")</f>
        <v>Other</v>
      </c>
      <c r="AD883">
        <f>RANK(X883,$X$2:$X$1954,0)</f>
        <v>1288</v>
      </c>
    </row>
    <row r="884" spans="1:30" ht="12.75" customHeight="1" x14ac:dyDescent="0.3">
      <c r="A884" s="3">
        <v>21061</v>
      </c>
      <c r="B884" s="3" t="s">
        <v>24</v>
      </c>
      <c r="C884" s="7">
        <v>0.09</v>
      </c>
      <c r="D884" s="4">
        <v>3.28</v>
      </c>
      <c r="E884" s="4">
        <v>0.98</v>
      </c>
      <c r="F884" s="3">
        <v>1595</v>
      </c>
      <c r="G884" s="3" t="s">
        <v>1599</v>
      </c>
      <c r="H884" s="3" t="s">
        <v>48</v>
      </c>
      <c r="I884" s="3" t="s">
        <v>39</v>
      </c>
      <c r="J884" s="3" t="s">
        <v>28</v>
      </c>
      <c r="K884" s="3" t="s">
        <v>29</v>
      </c>
      <c r="L884" s="3" t="s">
        <v>30</v>
      </c>
      <c r="M884" s="3" t="s">
        <v>1602</v>
      </c>
      <c r="N884" s="3">
        <v>0.59</v>
      </c>
      <c r="O884" s="3" t="s">
        <v>32</v>
      </c>
      <c r="P884" s="3" t="s">
        <v>52</v>
      </c>
      <c r="Q884" s="3" t="s">
        <v>647</v>
      </c>
      <c r="R884" s="3" t="s">
        <v>1600</v>
      </c>
      <c r="S884" s="3">
        <v>25705</v>
      </c>
      <c r="T884" s="2">
        <v>42135</v>
      </c>
      <c r="U884" s="2">
        <v>42137</v>
      </c>
      <c r="V884" s="4">
        <v>17.754000000000001</v>
      </c>
      <c r="W884" s="3">
        <v>42</v>
      </c>
      <c r="X884" s="4">
        <v>134.97</v>
      </c>
      <c r="Y884" s="3">
        <v>90796</v>
      </c>
      <c r="Z884" s="3" t="str">
        <f>IF(V884&gt;E2840, "High","Low")</f>
        <v>High</v>
      </c>
      <c r="AA884" s="3" t="str">
        <f>IF(OR(C884 &gt; 0.2, N884 &lt; 0.25), "High Risk", "Low Risk")</f>
        <v>Low Risk</v>
      </c>
      <c r="AB884" s="3" t="str">
        <f>IF(NOT(C884 &gt; 0), "No Discount", "Discount Applied")</f>
        <v>Discount Applied</v>
      </c>
      <c r="AC884" s="3" t="str">
        <f>IF(AND(V884 &gt; 100, OR(H884 = "Regular Air", H884 = "Express Air"), NOT(C884 &gt; 0)), "High Profit Non-Standard Shipping", "Other")</f>
        <v>Other</v>
      </c>
      <c r="AD884">
        <f>RANK(X884,$X$2:$X$1954,0)</f>
        <v>1119</v>
      </c>
    </row>
    <row r="885" spans="1:30" ht="12.75" customHeight="1" x14ac:dyDescent="0.3">
      <c r="A885" s="3">
        <v>21928</v>
      </c>
      <c r="B885" s="3" t="s">
        <v>46</v>
      </c>
      <c r="C885" s="7">
        <v>0.1</v>
      </c>
      <c r="D885" s="4">
        <v>9.11</v>
      </c>
      <c r="E885" s="4">
        <v>2.15</v>
      </c>
      <c r="F885" s="3">
        <v>1602</v>
      </c>
      <c r="G885" s="3" t="s">
        <v>1603</v>
      </c>
      <c r="H885" s="3" t="s">
        <v>48</v>
      </c>
      <c r="I885" s="3" t="s">
        <v>39</v>
      </c>
      <c r="J885" s="3" t="s">
        <v>28</v>
      </c>
      <c r="K885" s="3" t="s">
        <v>92</v>
      </c>
      <c r="L885" s="3" t="s">
        <v>30</v>
      </c>
      <c r="M885" s="3" t="s">
        <v>1257</v>
      </c>
      <c r="N885" s="3">
        <v>0.4</v>
      </c>
      <c r="O885" s="3" t="s">
        <v>32</v>
      </c>
      <c r="P885" s="3" t="s">
        <v>52</v>
      </c>
      <c r="Q885" s="3" t="s">
        <v>414</v>
      </c>
      <c r="R885" s="3" t="s">
        <v>1604</v>
      </c>
      <c r="S885" s="3">
        <v>20601</v>
      </c>
      <c r="T885" s="2">
        <v>42104</v>
      </c>
      <c r="U885" s="2">
        <v>42106</v>
      </c>
      <c r="V885" s="4">
        <v>-3.9312</v>
      </c>
      <c r="W885" s="3">
        <v>2</v>
      </c>
      <c r="X885" s="4">
        <v>17.420000000000002</v>
      </c>
      <c r="Y885" s="3">
        <v>89680</v>
      </c>
      <c r="Z885" s="3" t="str">
        <f>IF(V885&gt;E2841, "High","Low")</f>
        <v>Low</v>
      </c>
      <c r="AA885" s="3" t="str">
        <f>IF(OR(C885 &gt; 0.2, N885 &lt; 0.25), "High Risk", "Low Risk")</f>
        <v>Low Risk</v>
      </c>
      <c r="AB885" s="3" t="str">
        <f>IF(NOT(C885 &gt; 0), "No Discount", "Discount Applied")</f>
        <v>Discount Applied</v>
      </c>
      <c r="AC885" s="3" t="str">
        <f>IF(AND(V885 &gt; 100, OR(H885 = "Regular Air", H885 = "Express Air"), NOT(C885 &gt; 0)), "High Profit Non-Standard Shipping", "Other")</f>
        <v>Other</v>
      </c>
      <c r="AD885">
        <f>RANK(X885,$X$2:$X$1954,0)</f>
        <v>1845</v>
      </c>
    </row>
    <row r="886" spans="1:30" ht="12.75" customHeight="1" x14ac:dyDescent="0.3">
      <c r="A886" s="3">
        <v>23533</v>
      </c>
      <c r="B886" s="3" t="s">
        <v>46</v>
      </c>
      <c r="C886" s="7">
        <v>0.09</v>
      </c>
      <c r="D886" s="4">
        <v>2.1800000000000002</v>
      </c>
      <c r="E886" s="4">
        <v>0.78</v>
      </c>
      <c r="F886" s="3">
        <v>1603</v>
      </c>
      <c r="G886" s="3" t="s">
        <v>1605</v>
      </c>
      <c r="H886" s="3" t="s">
        <v>48</v>
      </c>
      <c r="I886" s="3" t="s">
        <v>39</v>
      </c>
      <c r="J886" s="3" t="s">
        <v>28</v>
      </c>
      <c r="K886" s="3" t="s">
        <v>65</v>
      </c>
      <c r="L886" s="3" t="s">
        <v>30</v>
      </c>
      <c r="M886" s="3" t="s">
        <v>1606</v>
      </c>
      <c r="N886" s="3">
        <v>0.52</v>
      </c>
      <c r="O886" s="3" t="s">
        <v>32</v>
      </c>
      <c r="P886" s="3" t="s">
        <v>52</v>
      </c>
      <c r="Q886" s="3" t="s">
        <v>70</v>
      </c>
      <c r="R886" s="3" t="s">
        <v>1607</v>
      </c>
      <c r="S886" s="3">
        <v>11598</v>
      </c>
      <c r="T886" s="2">
        <v>42020</v>
      </c>
      <c r="U886" s="2">
        <v>42022</v>
      </c>
      <c r="V886" s="4">
        <v>2.4548000000000001</v>
      </c>
      <c r="W886" s="3">
        <v>9</v>
      </c>
      <c r="X886" s="4">
        <v>19.12</v>
      </c>
      <c r="Y886" s="3">
        <v>89679</v>
      </c>
      <c r="Z886" s="3" t="str">
        <f>IF(V886&gt;E2842, "High","Low")</f>
        <v>High</v>
      </c>
      <c r="AA886" s="3" t="str">
        <f>IF(OR(C886 &gt; 0.2, N886 &lt; 0.25), "High Risk", "Low Risk")</f>
        <v>Low Risk</v>
      </c>
      <c r="AB886" s="3" t="str">
        <f>IF(NOT(C886 &gt; 0), "No Discount", "Discount Applied")</f>
        <v>Discount Applied</v>
      </c>
      <c r="AC886" s="3" t="str">
        <f>IF(AND(V886 &gt; 100, OR(H886 = "Regular Air", H886 = "Express Air"), NOT(C886 &gt; 0)), "High Profit Non-Standard Shipping", "Other")</f>
        <v>Other</v>
      </c>
      <c r="AD886">
        <f>RANK(X886,$X$2:$X$1954,0)</f>
        <v>1825</v>
      </c>
    </row>
    <row r="887" spans="1:30" ht="12.75" customHeight="1" x14ac:dyDescent="0.3">
      <c r="A887" s="3">
        <v>23534</v>
      </c>
      <c r="B887" s="3" t="s">
        <v>46</v>
      </c>
      <c r="C887" s="7">
        <v>0.05</v>
      </c>
      <c r="D887" s="4">
        <v>179.29</v>
      </c>
      <c r="E887" s="4">
        <v>29.21</v>
      </c>
      <c r="F887" s="3">
        <v>1603</v>
      </c>
      <c r="G887" s="3" t="s">
        <v>1605</v>
      </c>
      <c r="H887" s="3" t="s">
        <v>38</v>
      </c>
      <c r="I887" s="3" t="s">
        <v>39</v>
      </c>
      <c r="J887" s="3" t="s">
        <v>40</v>
      </c>
      <c r="K887" s="3" t="s">
        <v>151</v>
      </c>
      <c r="L887" s="3" t="s">
        <v>120</v>
      </c>
      <c r="M887" s="3" t="s">
        <v>628</v>
      </c>
      <c r="N887" s="3">
        <v>0.76</v>
      </c>
      <c r="O887" s="3" t="s">
        <v>32</v>
      </c>
      <c r="P887" s="3" t="s">
        <v>52</v>
      </c>
      <c r="Q887" s="3" t="s">
        <v>70</v>
      </c>
      <c r="R887" s="3" t="s">
        <v>1607</v>
      </c>
      <c r="S887" s="3">
        <v>11598</v>
      </c>
      <c r="T887" s="2">
        <v>42020</v>
      </c>
      <c r="U887" s="2">
        <v>42022</v>
      </c>
      <c r="V887" s="4">
        <v>-537.27977732000011</v>
      </c>
      <c r="W887" s="3">
        <v>1</v>
      </c>
      <c r="X887" s="4">
        <v>186.64</v>
      </c>
      <c r="Y887" s="3">
        <v>89679</v>
      </c>
      <c r="Z887" s="3" t="str">
        <f>IF(V887&gt;E2843, "High","Low")</f>
        <v>Low</v>
      </c>
      <c r="AA887" s="3" t="str">
        <f>IF(OR(C887 &gt; 0.2, N887 &lt; 0.25), "High Risk", "Low Risk")</f>
        <v>Low Risk</v>
      </c>
      <c r="AB887" s="3" t="str">
        <f>IF(NOT(C887 &gt; 0), "No Discount", "Discount Applied")</f>
        <v>Discount Applied</v>
      </c>
      <c r="AC887" s="3" t="str">
        <f>IF(AND(V887 &gt; 100, OR(H887 = "Regular Air", H887 = "Express Air"), NOT(C887 &gt; 0)), "High Profit Non-Standard Shipping", "Other")</f>
        <v>Other</v>
      </c>
      <c r="AD887">
        <f>RANK(X887,$X$2:$X$1954,0)</f>
        <v>1015</v>
      </c>
    </row>
    <row r="888" spans="1:30" ht="12.75" customHeight="1" x14ac:dyDescent="0.3">
      <c r="A888" s="3">
        <v>18450</v>
      </c>
      <c r="B888" s="3" t="s">
        <v>55</v>
      </c>
      <c r="C888" s="7">
        <v>0.05</v>
      </c>
      <c r="D888" s="4">
        <v>1.98</v>
      </c>
      <c r="E888" s="4">
        <v>4.7699999999999996</v>
      </c>
      <c r="F888" s="3">
        <v>1606</v>
      </c>
      <c r="G888" s="3" t="s">
        <v>1608</v>
      </c>
      <c r="H888" s="3" t="s">
        <v>48</v>
      </c>
      <c r="I888" s="3" t="s">
        <v>39</v>
      </c>
      <c r="J888" s="3" t="s">
        <v>28</v>
      </c>
      <c r="K888" s="3" t="s">
        <v>108</v>
      </c>
      <c r="L888" s="3" t="s">
        <v>58</v>
      </c>
      <c r="M888" s="3" t="s">
        <v>1609</v>
      </c>
      <c r="N888" s="3">
        <v>0.4</v>
      </c>
      <c r="O888" s="3" t="s">
        <v>32</v>
      </c>
      <c r="P888" s="3" t="s">
        <v>52</v>
      </c>
      <c r="Q888" s="3" t="s">
        <v>70</v>
      </c>
      <c r="R888" s="3" t="s">
        <v>1610</v>
      </c>
      <c r="S888" s="3">
        <v>11010</v>
      </c>
      <c r="T888" s="2">
        <v>42011</v>
      </c>
      <c r="U888" s="2">
        <v>42012</v>
      </c>
      <c r="V888" s="4">
        <v>-14.359820000000001</v>
      </c>
      <c r="W888" s="3">
        <v>1</v>
      </c>
      <c r="X888" s="4">
        <v>3.53</v>
      </c>
      <c r="Y888" s="3">
        <v>87993</v>
      </c>
      <c r="Z888" s="3" t="str">
        <f>IF(V888&gt;E2844, "High","Low")</f>
        <v>Low</v>
      </c>
      <c r="AA888" s="3" t="str">
        <f>IF(OR(C888 &gt; 0.2, N888 &lt; 0.25), "High Risk", "Low Risk")</f>
        <v>Low Risk</v>
      </c>
      <c r="AB888" s="3" t="str">
        <f>IF(NOT(C888 &gt; 0), "No Discount", "Discount Applied")</f>
        <v>Discount Applied</v>
      </c>
      <c r="AC888" s="3" t="str">
        <f>IF(AND(V888 &gt; 100, OR(H888 = "Regular Air", H888 = "Express Air"), NOT(C888 &gt; 0)), "High Profit Non-Standard Shipping", "Other")</f>
        <v>Other</v>
      </c>
      <c r="AD888">
        <f>RANK(X888,$X$2:$X$1954,0)</f>
        <v>1945</v>
      </c>
    </row>
    <row r="889" spans="1:30" ht="12.75" customHeight="1" x14ac:dyDescent="0.3">
      <c r="A889" s="3">
        <v>18451</v>
      </c>
      <c r="B889" s="3" t="s">
        <v>55</v>
      </c>
      <c r="C889" s="7">
        <v>7.0000000000000007E-2</v>
      </c>
      <c r="D889" s="4">
        <v>699.99</v>
      </c>
      <c r="E889" s="4">
        <v>24.49</v>
      </c>
      <c r="F889" s="3">
        <v>1606</v>
      </c>
      <c r="G889" s="3" t="s">
        <v>1608</v>
      </c>
      <c r="H889" s="3" t="s">
        <v>26</v>
      </c>
      <c r="I889" s="3" t="s">
        <v>39</v>
      </c>
      <c r="J889" s="3" t="s">
        <v>76</v>
      </c>
      <c r="K889" s="3" t="s">
        <v>586</v>
      </c>
      <c r="L889" s="3" t="s">
        <v>235</v>
      </c>
      <c r="M889" s="3" t="s">
        <v>587</v>
      </c>
      <c r="N889" s="3">
        <v>0.41</v>
      </c>
      <c r="O889" s="3" t="s">
        <v>32</v>
      </c>
      <c r="P889" s="3" t="s">
        <v>52</v>
      </c>
      <c r="Q889" s="3" t="s">
        <v>70</v>
      </c>
      <c r="R889" s="3" t="s">
        <v>1610</v>
      </c>
      <c r="S889" s="3">
        <v>11010</v>
      </c>
      <c r="T889" s="2">
        <v>42011</v>
      </c>
      <c r="U889" s="2">
        <v>42012</v>
      </c>
      <c r="V889" s="4">
        <v>-2870.2775999999994</v>
      </c>
      <c r="W889" s="3">
        <v>1</v>
      </c>
      <c r="X889" s="4">
        <v>706.56</v>
      </c>
      <c r="Y889" s="3">
        <v>87993</v>
      </c>
      <c r="Z889" s="3" t="str">
        <f>IF(V889&gt;E2845, "High","Low")</f>
        <v>Low</v>
      </c>
      <c r="AA889" s="3" t="str">
        <f>IF(OR(C889 &gt; 0.2, N889 &lt; 0.25), "High Risk", "Low Risk")</f>
        <v>Low Risk</v>
      </c>
      <c r="AB889" s="3" t="str">
        <f>IF(NOT(C889 &gt; 0), "No Discount", "Discount Applied")</f>
        <v>Discount Applied</v>
      </c>
      <c r="AC889" s="3" t="str">
        <f>IF(AND(V889 &gt; 100, OR(H889 = "Regular Air", H889 = "Express Air"), NOT(C889 &gt; 0)), "High Profit Non-Standard Shipping", "Other")</f>
        <v>Other</v>
      </c>
      <c r="AD889">
        <f>RANK(X889,$X$2:$X$1954,0)</f>
        <v>527</v>
      </c>
    </row>
    <row r="890" spans="1:30" ht="12.75" customHeight="1" x14ac:dyDescent="0.3">
      <c r="A890" s="3">
        <v>18452</v>
      </c>
      <c r="B890" s="3" t="s">
        <v>55</v>
      </c>
      <c r="C890" s="7">
        <v>7.0000000000000007E-2</v>
      </c>
      <c r="D890" s="4">
        <v>6783.02</v>
      </c>
      <c r="E890" s="4">
        <v>24.49</v>
      </c>
      <c r="F890" s="3">
        <v>1606</v>
      </c>
      <c r="G890" s="3" t="s">
        <v>1608</v>
      </c>
      <c r="H890" s="3" t="s">
        <v>48</v>
      </c>
      <c r="I890" s="3" t="s">
        <v>39</v>
      </c>
      <c r="J890" s="3" t="s">
        <v>76</v>
      </c>
      <c r="K890" s="3" t="s">
        <v>84</v>
      </c>
      <c r="L890" s="3" t="s">
        <v>235</v>
      </c>
      <c r="M890" s="3" t="s">
        <v>1276</v>
      </c>
      <c r="N890" s="3">
        <v>0.39</v>
      </c>
      <c r="O890" s="3" t="s">
        <v>32</v>
      </c>
      <c r="P890" s="3" t="s">
        <v>52</v>
      </c>
      <c r="Q890" s="3" t="s">
        <v>70</v>
      </c>
      <c r="R890" s="3" t="s">
        <v>1610</v>
      </c>
      <c r="S890" s="3">
        <v>11010</v>
      </c>
      <c r="T890" s="2">
        <v>42011</v>
      </c>
      <c r="U890" s="2">
        <v>42012</v>
      </c>
      <c r="V890" s="4">
        <v>77.983599999997679</v>
      </c>
      <c r="W890" s="3">
        <v>2</v>
      </c>
      <c r="X890" s="4">
        <v>13121.07</v>
      </c>
      <c r="Y890" s="3">
        <v>87993</v>
      </c>
      <c r="Z890" s="3" t="str">
        <f>IF(V890&gt;E2846, "High","Low")</f>
        <v>High</v>
      </c>
      <c r="AA890" s="3" t="str">
        <f>IF(OR(C890 &gt; 0.2, N890 &lt; 0.25), "High Risk", "Low Risk")</f>
        <v>Low Risk</v>
      </c>
      <c r="AB890" s="3" t="str">
        <f>IF(NOT(C890 &gt; 0), "No Discount", "Discount Applied")</f>
        <v>Discount Applied</v>
      </c>
      <c r="AC890" s="3" t="str">
        <f>IF(AND(V890 &gt; 100, OR(H890 = "Regular Air", H890 = "Express Air"), NOT(C890 &gt; 0)), "High Profit Non-Standard Shipping", "Other")</f>
        <v>Other</v>
      </c>
      <c r="AD890">
        <f>RANK(X890,$X$2:$X$1954,0)</f>
        <v>8</v>
      </c>
    </row>
    <row r="891" spans="1:30" ht="12.75" customHeight="1" x14ac:dyDescent="0.3">
      <c r="A891" s="3">
        <v>22921</v>
      </c>
      <c r="B891" s="3" t="s">
        <v>36</v>
      </c>
      <c r="C891" s="7">
        <v>0.01</v>
      </c>
      <c r="D891" s="4">
        <v>15.16</v>
      </c>
      <c r="E891" s="4">
        <v>15.09</v>
      </c>
      <c r="F891" s="3">
        <v>1607</v>
      </c>
      <c r="G891" s="3" t="s">
        <v>1611</v>
      </c>
      <c r="H891" s="3" t="s">
        <v>48</v>
      </c>
      <c r="I891" s="3" t="s">
        <v>39</v>
      </c>
      <c r="J891" s="3" t="s">
        <v>28</v>
      </c>
      <c r="K891" s="3" t="s">
        <v>108</v>
      </c>
      <c r="L891" s="3" t="s">
        <v>58</v>
      </c>
      <c r="M891" s="3" t="s">
        <v>1612</v>
      </c>
      <c r="N891" s="3">
        <v>0.39</v>
      </c>
      <c r="O891" s="3" t="s">
        <v>32</v>
      </c>
      <c r="P891" s="3" t="s">
        <v>52</v>
      </c>
      <c r="Q891" s="3" t="s">
        <v>70</v>
      </c>
      <c r="R891" s="3" t="s">
        <v>1613</v>
      </c>
      <c r="S891" s="3">
        <v>11520</v>
      </c>
      <c r="T891" s="2">
        <v>42109</v>
      </c>
      <c r="U891" s="2">
        <v>42109</v>
      </c>
      <c r="V891" s="4">
        <v>-200.85899999999998</v>
      </c>
      <c r="W891" s="3">
        <v>7</v>
      </c>
      <c r="X891" s="4">
        <v>110.93</v>
      </c>
      <c r="Y891" s="3">
        <v>87994</v>
      </c>
      <c r="Z891" s="3" t="str">
        <f>IF(V891&gt;E2847, "High","Low")</f>
        <v>Low</v>
      </c>
      <c r="AA891" s="3" t="str">
        <f>IF(OR(C891 &gt; 0.2, N891 &lt; 0.25), "High Risk", "Low Risk")</f>
        <v>Low Risk</v>
      </c>
      <c r="AB891" s="3" t="str">
        <f>IF(NOT(C891 &gt; 0), "No Discount", "Discount Applied")</f>
        <v>Discount Applied</v>
      </c>
      <c r="AC891" s="3" t="str">
        <f>IF(AND(V891 &gt; 100, OR(H891 = "Regular Air", H891 = "Express Air"), NOT(C891 &gt; 0)), "High Profit Non-Standard Shipping", "Other")</f>
        <v>Other</v>
      </c>
      <c r="AD891">
        <f>RANK(X891,$X$2:$X$1954,0)</f>
        <v>1194</v>
      </c>
    </row>
    <row r="892" spans="1:30" ht="12.75" customHeight="1" x14ac:dyDescent="0.3">
      <c r="A892" s="3">
        <v>24951</v>
      </c>
      <c r="B892" s="3" t="s">
        <v>105</v>
      </c>
      <c r="C892" s="7">
        <v>0.1</v>
      </c>
      <c r="D892" s="4">
        <v>5.68</v>
      </c>
      <c r="E892" s="4">
        <v>3.6</v>
      </c>
      <c r="F892" s="3">
        <v>1607</v>
      </c>
      <c r="G892" s="3" t="s">
        <v>1611</v>
      </c>
      <c r="H892" s="3" t="s">
        <v>26</v>
      </c>
      <c r="I892" s="3" t="s">
        <v>39</v>
      </c>
      <c r="J892" s="3" t="s">
        <v>28</v>
      </c>
      <c r="K892" s="3" t="s">
        <v>173</v>
      </c>
      <c r="L892" s="3" t="s">
        <v>50</v>
      </c>
      <c r="M892" s="3" t="s">
        <v>1614</v>
      </c>
      <c r="N892" s="3">
        <v>0.56000000000000005</v>
      </c>
      <c r="O892" s="3" t="s">
        <v>32</v>
      </c>
      <c r="P892" s="3" t="s">
        <v>52</v>
      </c>
      <c r="Q892" s="3" t="s">
        <v>70</v>
      </c>
      <c r="R892" s="3" t="s">
        <v>1613</v>
      </c>
      <c r="S892" s="3">
        <v>11520</v>
      </c>
      <c r="T892" s="2">
        <v>42041</v>
      </c>
      <c r="U892" s="2">
        <v>42045</v>
      </c>
      <c r="V892" s="4">
        <v>-33.2956</v>
      </c>
      <c r="W892" s="3">
        <v>21</v>
      </c>
      <c r="X892" s="4">
        <v>118.35</v>
      </c>
      <c r="Y892" s="3">
        <v>87995</v>
      </c>
      <c r="Z892" s="3" t="str">
        <f>IF(V892&gt;E2848, "High","Low")</f>
        <v>Low</v>
      </c>
      <c r="AA892" s="3" t="str">
        <f>IF(OR(C892 &gt; 0.2, N892 &lt; 0.25), "High Risk", "Low Risk")</f>
        <v>Low Risk</v>
      </c>
      <c r="AB892" s="3" t="str">
        <f>IF(NOT(C892 &gt; 0), "No Discount", "Discount Applied")</f>
        <v>Discount Applied</v>
      </c>
      <c r="AC892" s="3" t="str">
        <f>IF(AND(V892 &gt; 100, OR(H892 = "Regular Air", H892 = "Express Air"), NOT(C892 &gt; 0)), "High Profit Non-Standard Shipping", "Other")</f>
        <v>Other</v>
      </c>
      <c r="AD892">
        <f>RANK(X892,$X$2:$X$1954,0)</f>
        <v>1177</v>
      </c>
    </row>
    <row r="893" spans="1:30" ht="12.75" customHeight="1" x14ac:dyDescent="0.3">
      <c r="A893" s="3">
        <v>22682</v>
      </c>
      <c r="B893" s="3" t="s">
        <v>24</v>
      </c>
      <c r="C893" s="7">
        <v>0.03</v>
      </c>
      <c r="D893" s="4">
        <v>2.16</v>
      </c>
      <c r="E893" s="4">
        <v>6.05</v>
      </c>
      <c r="F893" s="3">
        <v>1609</v>
      </c>
      <c r="G893" s="3" t="s">
        <v>1615</v>
      </c>
      <c r="H893" s="3" t="s">
        <v>48</v>
      </c>
      <c r="I893" s="3" t="s">
        <v>39</v>
      </c>
      <c r="J893" s="3" t="s">
        <v>28</v>
      </c>
      <c r="K893" s="3" t="s">
        <v>108</v>
      </c>
      <c r="L893" s="3" t="s">
        <v>58</v>
      </c>
      <c r="M893" s="3" t="s">
        <v>1535</v>
      </c>
      <c r="N893" s="3">
        <v>0.37</v>
      </c>
      <c r="O893" s="3" t="s">
        <v>32</v>
      </c>
      <c r="P893" s="3" t="s">
        <v>33</v>
      </c>
      <c r="Q893" s="3" t="s">
        <v>44</v>
      </c>
      <c r="R893" s="3" t="s">
        <v>1616</v>
      </c>
      <c r="S893" s="3">
        <v>95823</v>
      </c>
      <c r="T893" s="2">
        <v>42135</v>
      </c>
      <c r="U893" s="2">
        <v>42136</v>
      </c>
      <c r="V893" s="4">
        <v>-90.585499999999996</v>
      </c>
      <c r="W893" s="3">
        <v>7</v>
      </c>
      <c r="X893" s="4">
        <v>17.309999999999999</v>
      </c>
      <c r="Y893" s="3">
        <v>87824</v>
      </c>
      <c r="Z893" s="3" t="str">
        <f>IF(V893&gt;E2849, "High","Low")</f>
        <v>Low</v>
      </c>
      <c r="AA893" s="3" t="str">
        <f>IF(OR(C893 &gt; 0.2, N893 &lt; 0.25), "High Risk", "Low Risk")</f>
        <v>Low Risk</v>
      </c>
      <c r="AB893" s="3" t="str">
        <f>IF(NOT(C893 &gt; 0), "No Discount", "Discount Applied")</f>
        <v>Discount Applied</v>
      </c>
      <c r="AC893" s="3" t="str">
        <f>IF(AND(V893 &gt; 100, OR(H893 = "Regular Air", H893 = "Express Air"), NOT(C893 &gt; 0)), "High Profit Non-Standard Shipping", "Other")</f>
        <v>Other</v>
      </c>
      <c r="AD893">
        <f>RANK(X893,$X$2:$X$1954,0)</f>
        <v>1848</v>
      </c>
    </row>
    <row r="894" spans="1:30" ht="12.75" customHeight="1" x14ac:dyDescent="0.3">
      <c r="A894" s="3">
        <v>22683</v>
      </c>
      <c r="B894" s="3" t="s">
        <v>24</v>
      </c>
      <c r="C894" s="7">
        <v>0.03</v>
      </c>
      <c r="D894" s="4">
        <v>9.7100000000000009</v>
      </c>
      <c r="E894" s="4">
        <v>9.4499999999999993</v>
      </c>
      <c r="F894" s="3">
        <v>1609</v>
      </c>
      <c r="G894" s="3" t="s">
        <v>1615</v>
      </c>
      <c r="H894" s="3" t="s">
        <v>48</v>
      </c>
      <c r="I894" s="3" t="s">
        <v>39</v>
      </c>
      <c r="J894" s="3" t="s">
        <v>28</v>
      </c>
      <c r="K894" s="3" t="s">
        <v>140</v>
      </c>
      <c r="L894" s="3" t="s">
        <v>58</v>
      </c>
      <c r="M894" s="3" t="s">
        <v>509</v>
      </c>
      <c r="N894" s="3">
        <v>0.6</v>
      </c>
      <c r="O894" s="3" t="s">
        <v>32</v>
      </c>
      <c r="P894" s="3" t="s">
        <v>33</v>
      </c>
      <c r="Q894" s="3" t="s">
        <v>44</v>
      </c>
      <c r="R894" s="3" t="s">
        <v>1616</v>
      </c>
      <c r="S894" s="3">
        <v>95823</v>
      </c>
      <c r="T894" s="2">
        <v>42135</v>
      </c>
      <c r="U894" s="2">
        <v>42135</v>
      </c>
      <c r="V894" s="4">
        <v>-36.9</v>
      </c>
      <c r="W894" s="3">
        <v>2</v>
      </c>
      <c r="X894" s="4">
        <v>23.56</v>
      </c>
      <c r="Y894" s="3">
        <v>87824</v>
      </c>
      <c r="Z894" s="3" t="str">
        <f>IF(V894&gt;E2850, "High","Low")</f>
        <v>Low</v>
      </c>
      <c r="AA894" s="3" t="str">
        <f>IF(OR(C894 &gt; 0.2, N894 &lt; 0.25), "High Risk", "Low Risk")</f>
        <v>Low Risk</v>
      </c>
      <c r="AB894" s="3" t="str">
        <f>IF(NOT(C894 &gt; 0), "No Discount", "Discount Applied")</f>
        <v>Discount Applied</v>
      </c>
      <c r="AC894" s="3" t="str">
        <f>IF(AND(V894 &gt; 100, OR(H894 = "Regular Air", H894 = "Express Air"), NOT(C894 &gt; 0)), "High Profit Non-Standard Shipping", "Other")</f>
        <v>Other</v>
      </c>
      <c r="AD894">
        <f>RANK(X894,$X$2:$X$1954,0)</f>
        <v>1779</v>
      </c>
    </row>
    <row r="895" spans="1:30" ht="12.75" customHeight="1" x14ac:dyDescent="0.3">
      <c r="A895" s="3">
        <v>18394</v>
      </c>
      <c r="B895" s="3" t="s">
        <v>105</v>
      </c>
      <c r="C895" s="7">
        <v>0.06</v>
      </c>
      <c r="D895" s="4">
        <v>40.97</v>
      </c>
      <c r="E895" s="4">
        <v>1.99</v>
      </c>
      <c r="F895" s="3">
        <v>1614</v>
      </c>
      <c r="G895" s="3" t="s">
        <v>1617</v>
      </c>
      <c r="H895" s="3" t="s">
        <v>48</v>
      </c>
      <c r="I895" s="3" t="s">
        <v>39</v>
      </c>
      <c r="J895" s="3" t="s">
        <v>76</v>
      </c>
      <c r="K895" s="3" t="s">
        <v>179</v>
      </c>
      <c r="L895" s="3" t="s">
        <v>50</v>
      </c>
      <c r="M895" s="3" t="s">
        <v>1618</v>
      </c>
      <c r="N895" s="3">
        <v>0.42</v>
      </c>
      <c r="O895" s="3" t="s">
        <v>32</v>
      </c>
      <c r="P895" s="3" t="s">
        <v>52</v>
      </c>
      <c r="Q895" s="3" t="s">
        <v>192</v>
      </c>
      <c r="R895" s="3" t="s">
        <v>1619</v>
      </c>
      <c r="S895" s="3">
        <v>1748</v>
      </c>
      <c r="T895" s="2">
        <v>42102</v>
      </c>
      <c r="U895" s="2">
        <v>42106</v>
      </c>
      <c r="V895" s="4">
        <v>341.19809999999995</v>
      </c>
      <c r="W895" s="3">
        <v>12</v>
      </c>
      <c r="X895" s="4">
        <v>494.49</v>
      </c>
      <c r="Y895" s="3">
        <v>87823</v>
      </c>
      <c r="Z895" s="3" t="str">
        <f>IF(V895&gt;E2851, "High","Low")</f>
        <v>High</v>
      </c>
      <c r="AA895" s="3" t="str">
        <f>IF(OR(C895 &gt; 0.2, N895 &lt; 0.25), "High Risk", "Low Risk")</f>
        <v>Low Risk</v>
      </c>
      <c r="AB895" s="3" t="str">
        <f>IF(NOT(C895 &gt; 0), "No Discount", "Discount Applied")</f>
        <v>Discount Applied</v>
      </c>
      <c r="AC895" s="3" t="str">
        <f>IF(AND(V895 &gt; 100, OR(H895 = "Regular Air", H895 = "Express Air"), NOT(C895 &gt; 0)), "High Profit Non-Standard Shipping", "Other")</f>
        <v>Other</v>
      </c>
      <c r="AD895">
        <f>RANK(X895,$X$2:$X$1954,0)</f>
        <v>647</v>
      </c>
    </row>
    <row r="896" spans="1:30" ht="12.75" customHeight="1" x14ac:dyDescent="0.3">
      <c r="A896" s="3">
        <v>19501</v>
      </c>
      <c r="B896" s="3" t="s">
        <v>24</v>
      </c>
      <c r="C896" s="7">
        <v>0.09</v>
      </c>
      <c r="D896" s="4">
        <v>12.88</v>
      </c>
      <c r="E896" s="4">
        <v>4.59</v>
      </c>
      <c r="F896" s="3">
        <v>1618</v>
      </c>
      <c r="G896" s="3" t="s">
        <v>1620</v>
      </c>
      <c r="H896" s="3" t="s">
        <v>48</v>
      </c>
      <c r="I896" s="3" t="s">
        <v>39</v>
      </c>
      <c r="J896" s="3" t="s">
        <v>28</v>
      </c>
      <c r="K896" s="3" t="s">
        <v>173</v>
      </c>
      <c r="L896" s="3" t="s">
        <v>30</v>
      </c>
      <c r="M896" s="3" t="s">
        <v>1621</v>
      </c>
      <c r="N896" s="3">
        <v>0.82</v>
      </c>
      <c r="O896" s="3" t="s">
        <v>32</v>
      </c>
      <c r="P896" s="3" t="s">
        <v>60</v>
      </c>
      <c r="Q896" s="3" t="s">
        <v>702</v>
      </c>
      <c r="R896" s="3" t="s">
        <v>1622</v>
      </c>
      <c r="S896" s="3">
        <v>46322</v>
      </c>
      <c r="T896" s="2">
        <v>42100</v>
      </c>
      <c r="U896" s="2">
        <v>42100</v>
      </c>
      <c r="V896" s="4">
        <v>-175.13</v>
      </c>
      <c r="W896" s="3">
        <v>13</v>
      </c>
      <c r="X896" s="4">
        <v>158.13</v>
      </c>
      <c r="Y896" s="3">
        <v>90248</v>
      </c>
      <c r="Z896" s="3" t="str">
        <f>IF(V896&gt;E2852, "High","Low")</f>
        <v>Low</v>
      </c>
      <c r="AA896" s="3" t="str">
        <f>IF(OR(C896 &gt; 0.2, N896 &lt; 0.25), "High Risk", "Low Risk")</f>
        <v>Low Risk</v>
      </c>
      <c r="AB896" s="3" t="str">
        <f>IF(NOT(C896 &gt; 0), "No Discount", "Discount Applied")</f>
        <v>Discount Applied</v>
      </c>
      <c r="AC896" s="3" t="str">
        <f>IF(AND(V896 &gt; 100, OR(H896 = "Regular Air", H896 = "Express Air"), NOT(C896 &gt; 0)), "High Profit Non-Standard Shipping", "Other")</f>
        <v>Other</v>
      </c>
      <c r="AD896">
        <f>RANK(X896,$X$2:$X$1954,0)</f>
        <v>1062</v>
      </c>
    </row>
    <row r="897" spans="1:30" ht="12.75" customHeight="1" x14ac:dyDescent="0.3">
      <c r="A897" s="3">
        <v>19502</v>
      </c>
      <c r="B897" s="3" t="s">
        <v>24</v>
      </c>
      <c r="C897" s="7">
        <v>0.02</v>
      </c>
      <c r="D897" s="4">
        <v>45.99</v>
      </c>
      <c r="E897" s="4">
        <v>4.99</v>
      </c>
      <c r="F897" s="3">
        <v>1620</v>
      </c>
      <c r="G897" s="3" t="s">
        <v>1623</v>
      </c>
      <c r="H897" s="3" t="s">
        <v>26</v>
      </c>
      <c r="I897" s="3" t="s">
        <v>39</v>
      </c>
      <c r="J897" s="3" t="s">
        <v>76</v>
      </c>
      <c r="K897" s="3" t="s">
        <v>77</v>
      </c>
      <c r="L897" s="3" t="s">
        <v>58</v>
      </c>
      <c r="M897" s="3" t="s">
        <v>1624</v>
      </c>
      <c r="N897" s="3">
        <v>0.56999999999999995</v>
      </c>
      <c r="O897" s="3" t="s">
        <v>32</v>
      </c>
      <c r="P897" s="3" t="s">
        <v>52</v>
      </c>
      <c r="Q897" s="3" t="s">
        <v>233</v>
      </c>
      <c r="R897" s="3" t="s">
        <v>1210</v>
      </c>
      <c r="S897" s="3">
        <v>17602</v>
      </c>
      <c r="T897" s="2">
        <v>42100</v>
      </c>
      <c r="U897" s="2">
        <v>42101</v>
      </c>
      <c r="V897" s="4">
        <v>3.96</v>
      </c>
      <c r="W897" s="3">
        <v>4</v>
      </c>
      <c r="X897" s="4">
        <v>163.01</v>
      </c>
      <c r="Y897" s="3">
        <v>90248</v>
      </c>
      <c r="Z897" s="3" t="str">
        <f>IF(V897&gt;E2853, "High","Low")</f>
        <v>High</v>
      </c>
      <c r="AA897" s="3" t="str">
        <f>IF(OR(C897 &gt; 0.2, N897 &lt; 0.25), "High Risk", "Low Risk")</f>
        <v>Low Risk</v>
      </c>
      <c r="AB897" s="3" t="str">
        <f>IF(NOT(C897 &gt; 0), "No Discount", "Discount Applied")</f>
        <v>Discount Applied</v>
      </c>
      <c r="AC897" s="3" t="str">
        <f>IF(AND(V897 &gt; 100, OR(H897 = "Regular Air", H897 = "Express Air"), NOT(C897 &gt; 0)), "High Profit Non-Standard Shipping", "Other")</f>
        <v>Other</v>
      </c>
      <c r="AD897">
        <f>RANK(X897,$X$2:$X$1954,0)</f>
        <v>1051</v>
      </c>
    </row>
    <row r="898" spans="1:30" ht="12.75" customHeight="1" x14ac:dyDescent="0.3">
      <c r="A898" s="3">
        <v>23750</v>
      </c>
      <c r="B898" s="3" t="s">
        <v>24</v>
      </c>
      <c r="C898" s="7">
        <v>0.06</v>
      </c>
      <c r="D898" s="4">
        <v>15.01</v>
      </c>
      <c r="E898" s="4">
        <v>8.4</v>
      </c>
      <c r="F898" s="3">
        <v>1623</v>
      </c>
      <c r="G898" s="3" t="s">
        <v>1625</v>
      </c>
      <c r="H898" s="3" t="s">
        <v>48</v>
      </c>
      <c r="I898" s="3" t="s">
        <v>39</v>
      </c>
      <c r="J898" s="3" t="s">
        <v>28</v>
      </c>
      <c r="K898" s="3" t="s">
        <v>108</v>
      </c>
      <c r="L898" s="3" t="s">
        <v>58</v>
      </c>
      <c r="M898" s="3" t="s">
        <v>1626</v>
      </c>
      <c r="N898" s="3">
        <v>0.39</v>
      </c>
      <c r="O898" s="3" t="s">
        <v>32</v>
      </c>
      <c r="P898" s="3" t="s">
        <v>60</v>
      </c>
      <c r="Q898" s="3" t="s">
        <v>702</v>
      </c>
      <c r="R898" s="3" t="s">
        <v>1627</v>
      </c>
      <c r="S898" s="3">
        <v>46375</v>
      </c>
      <c r="T898" s="2">
        <v>42148</v>
      </c>
      <c r="U898" s="2">
        <v>42150</v>
      </c>
      <c r="V898" s="4">
        <v>1.6169000000000011</v>
      </c>
      <c r="W898" s="3">
        <v>22</v>
      </c>
      <c r="X898" s="4">
        <v>333.04</v>
      </c>
      <c r="Y898" s="3">
        <v>87611</v>
      </c>
      <c r="Z898" s="3" t="str">
        <f>IF(V898&gt;E2854, "High","Low")</f>
        <v>High</v>
      </c>
      <c r="AA898" s="3" t="str">
        <f>IF(OR(C898 &gt; 0.2, N898 &lt; 0.25), "High Risk", "Low Risk")</f>
        <v>Low Risk</v>
      </c>
      <c r="AB898" s="3" t="str">
        <f>IF(NOT(C898 &gt; 0), "No Discount", "Discount Applied")</f>
        <v>Discount Applied</v>
      </c>
      <c r="AC898" s="3" t="str">
        <f>IF(AND(V898 &gt; 100, OR(H898 = "Regular Air", H898 = "Express Air"), NOT(C898 &gt; 0)), "High Profit Non-Standard Shipping", "Other")</f>
        <v>Other</v>
      </c>
      <c r="AD898">
        <f>RANK(X898,$X$2:$X$1954,0)</f>
        <v>787</v>
      </c>
    </row>
    <row r="899" spans="1:30" ht="12.75" customHeight="1" x14ac:dyDescent="0.3">
      <c r="A899" s="3">
        <v>23751</v>
      </c>
      <c r="B899" s="3" t="s">
        <v>24</v>
      </c>
      <c r="C899" s="7">
        <v>0.09</v>
      </c>
      <c r="D899" s="4">
        <v>40.479999999999997</v>
      </c>
      <c r="E899" s="4">
        <v>19.989999999999998</v>
      </c>
      <c r="F899" s="3">
        <v>1623</v>
      </c>
      <c r="G899" s="3" t="s">
        <v>1625</v>
      </c>
      <c r="H899" s="3" t="s">
        <v>48</v>
      </c>
      <c r="I899" s="3" t="s">
        <v>39</v>
      </c>
      <c r="J899" s="3" t="s">
        <v>76</v>
      </c>
      <c r="K899" s="3" t="s">
        <v>179</v>
      </c>
      <c r="L899" s="3" t="s">
        <v>58</v>
      </c>
      <c r="M899" s="3" t="s">
        <v>829</v>
      </c>
      <c r="N899" s="3">
        <v>0.77</v>
      </c>
      <c r="O899" s="3" t="s">
        <v>32</v>
      </c>
      <c r="P899" s="3" t="s">
        <v>60</v>
      </c>
      <c r="Q899" s="3" t="s">
        <v>702</v>
      </c>
      <c r="R899" s="3" t="s">
        <v>1627</v>
      </c>
      <c r="S899" s="3">
        <v>46375</v>
      </c>
      <c r="T899" s="2">
        <v>42148</v>
      </c>
      <c r="U899" s="2">
        <v>42150</v>
      </c>
      <c r="V899" s="4">
        <v>65.394000000000062</v>
      </c>
      <c r="W899" s="3">
        <v>12</v>
      </c>
      <c r="X899" s="4">
        <v>472.44</v>
      </c>
      <c r="Y899" s="3">
        <v>87611</v>
      </c>
      <c r="Z899" s="3" t="str">
        <f>IF(V899&gt;E2855, "High","Low")</f>
        <v>High</v>
      </c>
      <c r="AA899" s="3" t="str">
        <f>IF(OR(C899 &gt; 0.2, N899 &lt; 0.25), "High Risk", "Low Risk")</f>
        <v>Low Risk</v>
      </c>
      <c r="AB899" s="3" t="str">
        <f>IF(NOT(C899 &gt; 0), "No Discount", "Discount Applied")</f>
        <v>Discount Applied</v>
      </c>
      <c r="AC899" s="3" t="str">
        <f>IF(AND(V899 &gt; 100, OR(H899 = "Regular Air", H899 = "Express Air"), NOT(C899 &gt; 0)), "High Profit Non-Standard Shipping", "Other")</f>
        <v>Other</v>
      </c>
      <c r="AD899">
        <f>RANK(X899,$X$2:$X$1954,0)</f>
        <v>658</v>
      </c>
    </row>
    <row r="900" spans="1:30" ht="12.75" customHeight="1" x14ac:dyDescent="0.3">
      <c r="A900" s="3">
        <v>23752</v>
      </c>
      <c r="B900" s="3" t="s">
        <v>24</v>
      </c>
      <c r="C900" s="7">
        <v>0.05</v>
      </c>
      <c r="D900" s="4">
        <v>12.28</v>
      </c>
      <c r="E900" s="4">
        <v>6.13</v>
      </c>
      <c r="F900" s="3">
        <v>1623</v>
      </c>
      <c r="G900" s="3" t="s">
        <v>1625</v>
      </c>
      <c r="H900" s="3" t="s">
        <v>48</v>
      </c>
      <c r="I900" s="3" t="s">
        <v>39</v>
      </c>
      <c r="J900" s="3" t="s">
        <v>28</v>
      </c>
      <c r="K900" s="3" t="s">
        <v>140</v>
      </c>
      <c r="L900" s="3" t="s">
        <v>58</v>
      </c>
      <c r="M900" s="3" t="s">
        <v>1460</v>
      </c>
      <c r="N900" s="3">
        <v>0.56999999999999995</v>
      </c>
      <c r="O900" s="3" t="s">
        <v>32</v>
      </c>
      <c r="P900" s="3" t="s">
        <v>60</v>
      </c>
      <c r="Q900" s="3" t="s">
        <v>702</v>
      </c>
      <c r="R900" s="3" t="s">
        <v>1627</v>
      </c>
      <c r="S900" s="3">
        <v>46375</v>
      </c>
      <c r="T900" s="2">
        <v>42148</v>
      </c>
      <c r="U900" s="2">
        <v>42149</v>
      </c>
      <c r="V900" s="4">
        <v>1.3360000000000003</v>
      </c>
      <c r="W900" s="3">
        <v>1</v>
      </c>
      <c r="X900" s="4">
        <v>18.73</v>
      </c>
      <c r="Y900" s="3">
        <v>87611</v>
      </c>
      <c r="Z900" s="3" t="str">
        <f>IF(V900&gt;E2856, "High","Low")</f>
        <v>High</v>
      </c>
      <c r="AA900" s="3" t="str">
        <f>IF(OR(C900 &gt; 0.2, N900 &lt; 0.25), "High Risk", "Low Risk")</f>
        <v>Low Risk</v>
      </c>
      <c r="AB900" s="3" t="str">
        <f>IF(NOT(C900 &gt; 0), "No Discount", "Discount Applied")</f>
        <v>Discount Applied</v>
      </c>
      <c r="AC900" s="3" t="str">
        <f>IF(AND(V900 &gt; 100, OR(H900 = "Regular Air", H900 = "Express Air"), NOT(C900 &gt; 0)), "High Profit Non-Standard Shipping", "Other")</f>
        <v>Other</v>
      </c>
      <c r="AD900">
        <f>RANK(X900,$X$2:$X$1954,0)</f>
        <v>1829</v>
      </c>
    </row>
    <row r="901" spans="1:30" ht="12.75" customHeight="1" x14ac:dyDescent="0.3">
      <c r="A901" s="3">
        <v>21145</v>
      </c>
      <c r="B901" s="3" t="s">
        <v>55</v>
      </c>
      <c r="C901" s="7">
        <v>0.08</v>
      </c>
      <c r="D901" s="4">
        <v>213.45</v>
      </c>
      <c r="E901" s="4">
        <v>14.7</v>
      </c>
      <c r="F901" s="3">
        <v>1625</v>
      </c>
      <c r="G901" s="3" t="s">
        <v>1628</v>
      </c>
      <c r="H901" s="3" t="s">
        <v>38</v>
      </c>
      <c r="I901" s="3" t="s">
        <v>39</v>
      </c>
      <c r="J901" s="3" t="s">
        <v>76</v>
      </c>
      <c r="K901" s="3" t="s">
        <v>84</v>
      </c>
      <c r="L901" s="3" t="s">
        <v>42</v>
      </c>
      <c r="M901" s="3" t="s">
        <v>290</v>
      </c>
      <c r="N901" s="3">
        <v>0.59</v>
      </c>
      <c r="O901" s="3" t="s">
        <v>32</v>
      </c>
      <c r="P901" s="3" t="s">
        <v>52</v>
      </c>
      <c r="Q901" s="3" t="s">
        <v>70</v>
      </c>
      <c r="R901" s="3" t="s">
        <v>1629</v>
      </c>
      <c r="S901" s="3">
        <v>11542</v>
      </c>
      <c r="T901" s="2">
        <v>42090</v>
      </c>
      <c r="U901" s="2">
        <v>42092</v>
      </c>
      <c r="V901" s="4">
        <v>1674.7541999999999</v>
      </c>
      <c r="W901" s="3">
        <v>12</v>
      </c>
      <c r="X901" s="4">
        <v>2427.1799999999998</v>
      </c>
      <c r="Y901" s="3">
        <v>90600</v>
      </c>
      <c r="Z901" s="3" t="str">
        <f>IF(V901&gt;E2857, "High","Low")</f>
        <v>High</v>
      </c>
      <c r="AA901" s="3" t="str">
        <f>IF(OR(C901 &gt; 0.2, N901 &lt; 0.25), "High Risk", "Low Risk")</f>
        <v>Low Risk</v>
      </c>
      <c r="AB901" s="3" t="str">
        <f>IF(NOT(C901 &gt; 0), "No Discount", "Discount Applied")</f>
        <v>Discount Applied</v>
      </c>
      <c r="AC901" s="3" t="str">
        <f>IF(AND(V901 &gt; 100, OR(H901 = "Regular Air", H901 = "Express Air"), NOT(C901 &gt; 0)), "High Profit Non-Standard Shipping", "Other")</f>
        <v>Other</v>
      </c>
      <c r="AD901">
        <f>RANK(X901,$X$2:$X$1954,0)</f>
        <v>197</v>
      </c>
    </row>
    <row r="902" spans="1:30" ht="12.75" customHeight="1" x14ac:dyDescent="0.3">
      <c r="A902" s="3">
        <v>21146</v>
      </c>
      <c r="B902" s="3" t="s">
        <v>55</v>
      </c>
      <c r="C902" s="7">
        <v>0.1</v>
      </c>
      <c r="D902" s="4">
        <v>55.98</v>
      </c>
      <c r="E902" s="4">
        <v>13.88</v>
      </c>
      <c r="F902" s="3">
        <v>1625</v>
      </c>
      <c r="G902" s="3" t="s">
        <v>1628</v>
      </c>
      <c r="H902" s="3" t="s">
        <v>48</v>
      </c>
      <c r="I902" s="3" t="s">
        <v>39</v>
      </c>
      <c r="J902" s="3" t="s">
        <v>28</v>
      </c>
      <c r="K902" s="3" t="s">
        <v>92</v>
      </c>
      <c r="L902" s="3" t="s">
        <v>58</v>
      </c>
      <c r="M902" s="3" t="s">
        <v>1630</v>
      </c>
      <c r="N902" s="3">
        <v>0.36</v>
      </c>
      <c r="O902" s="3" t="s">
        <v>32</v>
      </c>
      <c r="P902" s="3" t="s">
        <v>52</v>
      </c>
      <c r="Q902" s="3" t="s">
        <v>70</v>
      </c>
      <c r="R902" s="3" t="s">
        <v>1629</v>
      </c>
      <c r="S902" s="3">
        <v>11542</v>
      </c>
      <c r="T902" s="2">
        <v>42090</v>
      </c>
      <c r="U902" s="2">
        <v>42092</v>
      </c>
      <c r="V902" s="4">
        <v>300.04649999999998</v>
      </c>
      <c r="W902" s="3">
        <v>8</v>
      </c>
      <c r="X902" s="4">
        <v>434.85</v>
      </c>
      <c r="Y902" s="3">
        <v>90600</v>
      </c>
      <c r="Z902" s="3" t="str">
        <f>IF(V902&gt;E2858, "High","Low")</f>
        <v>High</v>
      </c>
      <c r="AA902" s="3" t="str">
        <f>IF(OR(C902 &gt; 0.2, N902 &lt; 0.25), "High Risk", "Low Risk")</f>
        <v>Low Risk</v>
      </c>
      <c r="AB902" s="3" t="str">
        <f>IF(NOT(C902 &gt; 0), "No Discount", "Discount Applied")</f>
        <v>Discount Applied</v>
      </c>
      <c r="AC902" s="3" t="str">
        <f>IF(AND(V902 &gt; 100, OR(H902 = "Regular Air", H902 = "Express Air"), NOT(C902 &gt; 0)), "High Profit Non-Standard Shipping", "Other")</f>
        <v>Other</v>
      </c>
      <c r="AD902">
        <f>RANK(X902,$X$2:$X$1954,0)</f>
        <v>690</v>
      </c>
    </row>
    <row r="903" spans="1:30" ht="12.75" customHeight="1" x14ac:dyDescent="0.3">
      <c r="A903" s="3">
        <v>21147</v>
      </c>
      <c r="B903" s="3" t="s">
        <v>55</v>
      </c>
      <c r="C903" s="7">
        <v>0</v>
      </c>
      <c r="D903" s="4">
        <v>16.059999999999999</v>
      </c>
      <c r="E903" s="4">
        <v>8.34</v>
      </c>
      <c r="F903" s="3">
        <v>1625</v>
      </c>
      <c r="G903" s="3" t="s">
        <v>1628</v>
      </c>
      <c r="H903" s="3" t="s">
        <v>48</v>
      </c>
      <c r="I903" s="3" t="s">
        <v>39</v>
      </c>
      <c r="J903" s="3" t="s">
        <v>28</v>
      </c>
      <c r="K903" s="3" t="s">
        <v>140</v>
      </c>
      <c r="L903" s="3" t="s">
        <v>58</v>
      </c>
      <c r="M903" s="3" t="s">
        <v>1631</v>
      </c>
      <c r="N903" s="3">
        <v>0.59</v>
      </c>
      <c r="O903" s="3" t="s">
        <v>32</v>
      </c>
      <c r="P903" s="3" t="s">
        <v>52</v>
      </c>
      <c r="Q903" s="3" t="s">
        <v>70</v>
      </c>
      <c r="R903" s="3" t="s">
        <v>1629</v>
      </c>
      <c r="S903" s="3">
        <v>11542</v>
      </c>
      <c r="T903" s="2">
        <v>42090</v>
      </c>
      <c r="U903" s="2">
        <v>42091</v>
      </c>
      <c r="V903" s="4">
        <v>-28.09</v>
      </c>
      <c r="W903" s="3">
        <v>1</v>
      </c>
      <c r="X903" s="4">
        <v>19.16</v>
      </c>
      <c r="Y903" s="3">
        <v>90600</v>
      </c>
      <c r="Z903" s="3" t="str">
        <f>IF(V903&gt;E2859, "High","Low")</f>
        <v>Low</v>
      </c>
      <c r="AA903" s="3" t="str">
        <f>IF(OR(C903 &gt; 0.2, N903 &lt; 0.25), "High Risk", "Low Risk")</f>
        <v>Low Risk</v>
      </c>
      <c r="AB903" s="3" t="str">
        <f>IF(NOT(C903 &gt; 0), "No Discount", "Discount Applied")</f>
        <v>No Discount</v>
      </c>
      <c r="AC903" s="3" t="str">
        <f>IF(AND(V903 &gt; 100, OR(H903 = "Regular Air", H903 = "Express Air"), NOT(C903 &gt; 0)), "High Profit Non-Standard Shipping", "Other")</f>
        <v>Other</v>
      </c>
      <c r="AD903">
        <f>RANK(X903,$X$2:$X$1954,0)</f>
        <v>1823</v>
      </c>
    </row>
    <row r="904" spans="1:30" ht="12.75" customHeight="1" x14ac:dyDescent="0.3">
      <c r="A904" s="3">
        <v>21270</v>
      </c>
      <c r="B904" s="3" t="s">
        <v>55</v>
      </c>
      <c r="C904" s="7">
        <v>0</v>
      </c>
      <c r="D904" s="4">
        <v>209.37</v>
      </c>
      <c r="E904" s="4">
        <v>69</v>
      </c>
      <c r="F904" s="3">
        <v>1625</v>
      </c>
      <c r="G904" s="3" t="s">
        <v>1628</v>
      </c>
      <c r="H904" s="3" t="s">
        <v>48</v>
      </c>
      <c r="I904" s="3" t="s">
        <v>39</v>
      </c>
      <c r="J904" s="3" t="s">
        <v>40</v>
      </c>
      <c r="K904" s="3" t="s">
        <v>151</v>
      </c>
      <c r="L904" s="3" t="s">
        <v>235</v>
      </c>
      <c r="M904" s="3" t="s">
        <v>1632</v>
      </c>
      <c r="N904" s="3">
        <v>0.79</v>
      </c>
      <c r="O904" s="3" t="s">
        <v>32</v>
      </c>
      <c r="P904" s="3" t="s">
        <v>52</v>
      </c>
      <c r="Q904" s="3" t="s">
        <v>70</v>
      </c>
      <c r="R904" s="3" t="s">
        <v>1629</v>
      </c>
      <c r="S904" s="3">
        <v>11542</v>
      </c>
      <c r="T904" s="2">
        <v>42051</v>
      </c>
      <c r="U904" s="2">
        <v>42053</v>
      </c>
      <c r="V904" s="4">
        <v>-263.1119290800001</v>
      </c>
      <c r="W904" s="3">
        <v>11</v>
      </c>
      <c r="X904" s="4">
        <v>1959.88</v>
      </c>
      <c r="Y904" s="3">
        <v>90601</v>
      </c>
      <c r="Z904" s="3" t="str">
        <f>IF(V904&gt;E2860, "High","Low")</f>
        <v>Low</v>
      </c>
      <c r="AA904" s="3" t="str">
        <f>IF(OR(C904 &gt; 0.2, N904 &lt; 0.25), "High Risk", "Low Risk")</f>
        <v>Low Risk</v>
      </c>
      <c r="AB904" s="3" t="str">
        <f>IF(NOT(C904 &gt; 0), "No Discount", "Discount Applied")</f>
        <v>No Discount</v>
      </c>
      <c r="AC904" s="3" t="str">
        <f>IF(AND(V904 &gt; 100, OR(H904 = "Regular Air", H904 = "Express Air"), NOT(C904 &gt; 0)), "High Profit Non-Standard Shipping", "Other")</f>
        <v>Other</v>
      </c>
      <c r="AD904">
        <f>RANK(X904,$X$2:$X$1954,0)</f>
        <v>247</v>
      </c>
    </row>
    <row r="905" spans="1:30" ht="12.75" customHeight="1" x14ac:dyDescent="0.3">
      <c r="A905" s="3">
        <v>23604</v>
      </c>
      <c r="B905" s="3" t="s">
        <v>24</v>
      </c>
      <c r="C905" s="7">
        <v>0.06</v>
      </c>
      <c r="D905" s="4">
        <v>43.57</v>
      </c>
      <c r="E905" s="4">
        <v>16.36</v>
      </c>
      <c r="F905" s="3">
        <v>1627</v>
      </c>
      <c r="G905" s="3" t="s">
        <v>1633</v>
      </c>
      <c r="H905" s="3" t="s">
        <v>48</v>
      </c>
      <c r="I905" s="3" t="s">
        <v>39</v>
      </c>
      <c r="J905" s="3" t="s">
        <v>28</v>
      </c>
      <c r="K905" s="3" t="s">
        <v>140</v>
      </c>
      <c r="L905" s="3" t="s">
        <v>58</v>
      </c>
      <c r="M905" s="3" t="s">
        <v>1634</v>
      </c>
      <c r="N905" s="3">
        <v>0.55000000000000004</v>
      </c>
      <c r="O905" s="3" t="s">
        <v>32</v>
      </c>
      <c r="P905" s="3" t="s">
        <v>135</v>
      </c>
      <c r="Q905" s="3" t="s">
        <v>243</v>
      </c>
      <c r="R905" s="3" t="s">
        <v>1635</v>
      </c>
      <c r="S905" s="3">
        <v>37743</v>
      </c>
      <c r="T905" s="2">
        <v>42152</v>
      </c>
      <c r="U905" s="2">
        <v>42154</v>
      </c>
      <c r="V905" s="4">
        <v>-38.808</v>
      </c>
      <c r="W905" s="3">
        <v>17</v>
      </c>
      <c r="X905" s="4">
        <v>710.16</v>
      </c>
      <c r="Y905" s="3">
        <v>90602</v>
      </c>
      <c r="Z905" s="3" t="str">
        <f>IF(V905&gt;E2861, "High","Low")</f>
        <v>Low</v>
      </c>
      <c r="AA905" s="3" t="str">
        <f>IF(OR(C905 &gt; 0.2, N905 &lt; 0.25), "High Risk", "Low Risk")</f>
        <v>Low Risk</v>
      </c>
      <c r="AB905" s="3" t="str">
        <f>IF(NOT(C905 &gt; 0), "No Discount", "Discount Applied")</f>
        <v>Discount Applied</v>
      </c>
      <c r="AC905" s="3" t="str">
        <f>IF(AND(V905 &gt; 100, OR(H905 = "Regular Air", H905 = "Express Air"), NOT(C905 &gt; 0)), "High Profit Non-Standard Shipping", "Other")</f>
        <v>Other</v>
      </c>
      <c r="AD905">
        <f>RANK(X905,$X$2:$X$1954,0)</f>
        <v>525</v>
      </c>
    </row>
    <row r="906" spans="1:30" ht="12.75" customHeight="1" x14ac:dyDescent="0.3">
      <c r="A906" s="3">
        <v>19769</v>
      </c>
      <c r="B906" s="3" t="s">
        <v>24</v>
      </c>
      <c r="C906" s="7">
        <v>0.08</v>
      </c>
      <c r="D906" s="4">
        <v>8.09</v>
      </c>
      <c r="E906" s="4">
        <v>7.96</v>
      </c>
      <c r="F906" s="3">
        <v>1632</v>
      </c>
      <c r="G906" s="3" t="s">
        <v>1636</v>
      </c>
      <c r="H906" s="3" t="s">
        <v>26</v>
      </c>
      <c r="I906" s="3" t="s">
        <v>39</v>
      </c>
      <c r="J906" s="3" t="s">
        <v>40</v>
      </c>
      <c r="K906" s="3" t="s">
        <v>49</v>
      </c>
      <c r="L906" s="3" t="s">
        <v>58</v>
      </c>
      <c r="M906" s="3" t="s">
        <v>156</v>
      </c>
      <c r="N906" s="3">
        <v>0.49</v>
      </c>
      <c r="O906" s="3" t="s">
        <v>32</v>
      </c>
      <c r="P906" s="3" t="s">
        <v>135</v>
      </c>
      <c r="Q906" s="3" t="s">
        <v>670</v>
      </c>
      <c r="R906" s="3" t="s">
        <v>1637</v>
      </c>
      <c r="S906" s="3">
        <v>39401</v>
      </c>
      <c r="T906" s="2">
        <v>42019</v>
      </c>
      <c r="U906" s="2">
        <v>42020</v>
      </c>
      <c r="V906" s="4">
        <v>15.984</v>
      </c>
      <c r="W906" s="3">
        <v>6</v>
      </c>
      <c r="X906" s="4">
        <v>48.25</v>
      </c>
      <c r="Y906" s="3">
        <v>90530</v>
      </c>
      <c r="Z906" s="3" t="str">
        <f>IF(V906&gt;E2862, "High","Low")</f>
        <v>High</v>
      </c>
      <c r="AA906" s="3" t="str">
        <f>IF(OR(C906 &gt; 0.2, N906 &lt; 0.25), "High Risk", "Low Risk")</f>
        <v>Low Risk</v>
      </c>
      <c r="AB906" s="3" t="str">
        <f>IF(NOT(C906 &gt; 0), "No Discount", "Discount Applied")</f>
        <v>Discount Applied</v>
      </c>
      <c r="AC906" s="3" t="str">
        <f>IF(AND(V906 &gt; 100, OR(H906 = "Regular Air", H906 = "Express Air"), NOT(C906 &gt; 0)), "High Profit Non-Standard Shipping", "Other")</f>
        <v>Other</v>
      </c>
      <c r="AD906">
        <f>RANK(X906,$X$2:$X$1954,0)</f>
        <v>1547</v>
      </c>
    </row>
    <row r="907" spans="1:30" ht="12.75" customHeight="1" x14ac:dyDescent="0.3">
      <c r="A907" s="3">
        <v>20359</v>
      </c>
      <c r="B907" s="3" t="s">
        <v>24</v>
      </c>
      <c r="C907" s="7">
        <v>0.02</v>
      </c>
      <c r="D907" s="4">
        <v>25.99</v>
      </c>
      <c r="E907" s="4">
        <v>5.37</v>
      </c>
      <c r="F907" s="3">
        <v>1632</v>
      </c>
      <c r="G907" s="3" t="s">
        <v>1636</v>
      </c>
      <c r="H907" s="3" t="s">
        <v>48</v>
      </c>
      <c r="I907" s="3" t="s">
        <v>39</v>
      </c>
      <c r="J907" s="3" t="s">
        <v>28</v>
      </c>
      <c r="K907" s="3" t="s">
        <v>29</v>
      </c>
      <c r="L907" s="3" t="s">
        <v>58</v>
      </c>
      <c r="M907" s="3" t="s">
        <v>1638</v>
      </c>
      <c r="N907" s="3">
        <v>0.56000000000000005</v>
      </c>
      <c r="O907" s="3" t="s">
        <v>32</v>
      </c>
      <c r="P907" s="3" t="s">
        <v>135</v>
      </c>
      <c r="Q907" s="3" t="s">
        <v>670</v>
      </c>
      <c r="R907" s="3" t="s">
        <v>1637</v>
      </c>
      <c r="S907" s="3">
        <v>39401</v>
      </c>
      <c r="T907" s="2">
        <v>42109</v>
      </c>
      <c r="U907" s="2">
        <v>42111</v>
      </c>
      <c r="V907" s="4">
        <v>-88.158000000000001</v>
      </c>
      <c r="W907" s="3">
        <v>9</v>
      </c>
      <c r="X907" s="4">
        <v>243.24</v>
      </c>
      <c r="Y907" s="3">
        <v>90533</v>
      </c>
      <c r="Z907" s="3" t="str">
        <f>IF(V907&gt;E2863, "High","Low")</f>
        <v>Low</v>
      </c>
      <c r="AA907" s="3" t="str">
        <f>IF(OR(C907 &gt; 0.2, N907 &lt; 0.25), "High Risk", "Low Risk")</f>
        <v>Low Risk</v>
      </c>
      <c r="AB907" s="3" t="str">
        <f>IF(NOT(C907 &gt; 0), "No Discount", "Discount Applied")</f>
        <v>Discount Applied</v>
      </c>
      <c r="AC907" s="3" t="str">
        <f>IF(AND(V907 &gt; 100, OR(H907 = "Regular Air", H907 = "Express Air"), NOT(C907 &gt; 0)), "High Profit Non-Standard Shipping", "Other")</f>
        <v>Other</v>
      </c>
      <c r="AD907">
        <f>RANK(X907,$X$2:$X$1954,0)</f>
        <v>907</v>
      </c>
    </row>
    <row r="908" spans="1:30" ht="12.75" customHeight="1" x14ac:dyDescent="0.3">
      <c r="A908" s="3">
        <v>24786</v>
      </c>
      <c r="B908" s="3" t="s">
        <v>36</v>
      </c>
      <c r="C908" s="7">
        <v>0.03</v>
      </c>
      <c r="D908" s="4">
        <v>5.98</v>
      </c>
      <c r="E908" s="4">
        <v>3.85</v>
      </c>
      <c r="F908" s="3">
        <v>1633</v>
      </c>
      <c r="G908" s="3" t="s">
        <v>1639</v>
      </c>
      <c r="H908" s="3" t="s">
        <v>48</v>
      </c>
      <c r="I908" s="3" t="s">
        <v>39</v>
      </c>
      <c r="J908" s="3" t="s">
        <v>76</v>
      </c>
      <c r="K908" s="3" t="s">
        <v>179</v>
      </c>
      <c r="L908" s="3" t="s">
        <v>50</v>
      </c>
      <c r="M908" s="3" t="s">
        <v>1136</v>
      </c>
      <c r="N908" s="3">
        <v>0.68</v>
      </c>
      <c r="O908" s="3" t="s">
        <v>32</v>
      </c>
      <c r="P908" s="3" t="s">
        <v>135</v>
      </c>
      <c r="Q908" s="3" t="s">
        <v>670</v>
      </c>
      <c r="R908" s="3" t="s">
        <v>1640</v>
      </c>
      <c r="S908" s="3">
        <v>38637</v>
      </c>
      <c r="T908" s="2">
        <v>42045</v>
      </c>
      <c r="U908" s="2">
        <v>42047</v>
      </c>
      <c r="V908" s="4">
        <v>-76.106800000000007</v>
      </c>
      <c r="W908" s="3">
        <v>6</v>
      </c>
      <c r="X908" s="4">
        <v>38.54</v>
      </c>
      <c r="Y908" s="3">
        <v>90531</v>
      </c>
      <c r="Z908" s="3" t="str">
        <f>IF(V908&gt;E2864, "High","Low")</f>
        <v>Low</v>
      </c>
      <c r="AA908" s="3" t="str">
        <f>IF(OR(C908 &gt; 0.2, N908 &lt; 0.25), "High Risk", "Low Risk")</f>
        <v>Low Risk</v>
      </c>
      <c r="AB908" s="3" t="str">
        <f>IF(NOT(C908 &gt; 0), "No Discount", "Discount Applied")</f>
        <v>Discount Applied</v>
      </c>
      <c r="AC908" s="3" t="str">
        <f>IF(AND(V908 &gt; 100, OR(H908 = "Regular Air", H908 = "Express Air"), NOT(C908 &gt; 0)), "High Profit Non-Standard Shipping", "Other")</f>
        <v>Other</v>
      </c>
      <c r="AD908">
        <f>RANK(X908,$X$2:$X$1954,0)</f>
        <v>1637</v>
      </c>
    </row>
    <row r="909" spans="1:30" ht="12.75" customHeight="1" x14ac:dyDescent="0.3">
      <c r="A909" s="3">
        <v>26340</v>
      </c>
      <c r="B909" s="3" t="s">
        <v>36</v>
      </c>
      <c r="C909" s="7">
        <v>0.08</v>
      </c>
      <c r="D909" s="4">
        <v>100.97</v>
      </c>
      <c r="E909" s="4">
        <v>14</v>
      </c>
      <c r="F909" s="3">
        <v>1634</v>
      </c>
      <c r="G909" s="3" t="s">
        <v>1641</v>
      </c>
      <c r="H909" s="3" t="s">
        <v>38</v>
      </c>
      <c r="I909" s="3" t="s">
        <v>39</v>
      </c>
      <c r="J909" s="3" t="s">
        <v>76</v>
      </c>
      <c r="K909" s="3" t="s">
        <v>84</v>
      </c>
      <c r="L909" s="3" t="s">
        <v>42</v>
      </c>
      <c r="M909" s="3" t="s">
        <v>1642</v>
      </c>
      <c r="N909" s="3">
        <v>0.37</v>
      </c>
      <c r="O909" s="3" t="s">
        <v>32</v>
      </c>
      <c r="P909" s="3" t="s">
        <v>135</v>
      </c>
      <c r="Q909" s="3" t="s">
        <v>670</v>
      </c>
      <c r="R909" s="3" t="s">
        <v>1643</v>
      </c>
      <c r="S909" s="3">
        <v>39212</v>
      </c>
      <c r="T909" s="2">
        <v>42103</v>
      </c>
      <c r="U909" s="2">
        <v>42104</v>
      </c>
      <c r="V909" s="4">
        <v>-73.494119999999938</v>
      </c>
      <c r="W909" s="3">
        <v>15</v>
      </c>
      <c r="X909" s="4">
        <v>1483.16</v>
      </c>
      <c r="Y909" s="3">
        <v>90532</v>
      </c>
      <c r="Z909" s="3" t="str">
        <f>IF(V909&gt;E2865, "High","Low")</f>
        <v>Low</v>
      </c>
      <c r="AA909" s="3" t="str">
        <f>IF(OR(C909 &gt; 0.2, N909 &lt; 0.25), "High Risk", "Low Risk")</f>
        <v>Low Risk</v>
      </c>
      <c r="AB909" s="3" t="str">
        <f>IF(NOT(C909 &gt; 0), "No Discount", "Discount Applied")</f>
        <v>Discount Applied</v>
      </c>
      <c r="AC909" s="3" t="str">
        <f>IF(AND(V909 &gt; 100, OR(H909 = "Regular Air", H909 = "Express Air"), NOT(C909 &gt; 0)), "High Profit Non-Standard Shipping", "Other")</f>
        <v>Other</v>
      </c>
      <c r="AD909">
        <f>RANK(X909,$X$2:$X$1954,0)</f>
        <v>319</v>
      </c>
    </row>
    <row r="910" spans="1:30" ht="12.75" customHeight="1" x14ac:dyDescent="0.3">
      <c r="A910" s="3">
        <v>19144</v>
      </c>
      <c r="B910" s="3" t="s">
        <v>46</v>
      </c>
      <c r="C910" s="7">
        <v>0.08</v>
      </c>
      <c r="D910" s="4">
        <v>115.99</v>
      </c>
      <c r="E910" s="4">
        <v>56.14</v>
      </c>
      <c r="F910" s="3">
        <v>1636</v>
      </c>
      <c r="G910" s="3" t="s">
        <v>1644</v>
      </c>
      <c r="H910" s="3" t="s">
        <v>38</v>
      </c>
      <c r="I910" s="3" t="s">
        <v>39</v>
      </c>
      <c r="J910" s="3" t="s">
        <v>76</v>
      </c>
      <c r="K910" s="3" t="s">
        <v>84</v>
      </c>
      <c r="L910" s="3" t="s">
        <v>42</v>
      </c>
      <c r="M910" s="3" t="s">
        <v>1354</v>
      </c>
      <c r="N910" s="3">
        <v>0.4</v>
      </c>
      <c r="O910" s="3" t="s">
        <v>32</v>
      </c>
      <c r="P910" s="3" t="s">
        <v>33</v>
      </c>
      <c r="Q910" s="3" t="s">
        <v>44</v>
      </c>
      <c r="R910" s="3" t="s">
        <v>1645</v>
      </c>
      <c r="S910" s="3">
        <v>93905</v>
      </c>
      <c r="T910" s="2">
        <v>42018</v>
      </c>
      <c r="U910" s="2">
        <v>42020</v>
      </c>
      <c r="V910" s="4">
        <v>-272.860884</v>
      </c>
      <c r="W910" s="3">
        <v>5</v>
      </c>
      <c r="X910" s="4">
        <v>562.92999999999995</v>
      </c>
      <c r="Y910" s="3">
        <v>89704</v>
      </c>
      <c r="Z910" s="3" t="str">
        <f>IF(V910&gt;E2866, "High","Low")</f>
        <v>Low</v>
      </c>
      <c r="AA910" s="3" t="str">
        <f>IF(OR(C910 &gt; 0.2, N910 &lt; 0.25), "High Risk", "Low Risk")</f>
        <v>Low Risk</v>
      </c>
      <c r="AB910" s="3" t="str">
        <f>IF(NOT(C910 &gt; 0), "No Discount", "Discount Applied")</f>
        <v>Discount Applied</v>
      </c>
      <c r="AC910" s="3" t="str">
        <f>IF(AND(V910 &gt; 100, OR(H910 = "Regular Air", H910 = "Express Air"), NOT(C910 &gt; 0)), "High Profit Non-Standard Shipping", "Other")</f>
        <v>Other</v>
      </c>
      <c r="AD910">
        <f>RANK(X910,$X$2:$X$1954,0)</f>
        <v>607</v>
      </c>
    </row>
    <row r="911" spans="1:30" ht="12.75" customHeight="1" x14ac:dyDescent="0.3">
      <c r="A911" s="3">
        <v>19145</v>
      </c>
      <c r="B911" s="3" t="s">
        <v>46</v>
      </c>
      <c r="C911" s="7">
        <v>0.08</v>
      </c>
      <c r="D911" s="4">
        <v>4.28</v>
      </c>
      <c r="E911" s="4">
        <v>0.94</v>
      </c>
      <c r="F911" s="3">
        <v>1636</v>
      </c>
      <c r="G911" s="3" t="s">
        <v>1644</v>
      </c>
      <c r="H911" s="3" t="s">
        <v>48</v>
      </c>
      <c r="I911" s="3" t="s">
        <v>39</v>
      </c>
      <c r="J911" s="3" t="s">
        <v>28</v>
      </c>
      <c r="K911" s="3" t="s">
        <v>29</v>
      </c>
      <c r="L911" s="3" t="s">
        <v>30</v>
      </c>
      <c r="M911" s="3" t="s">
        <v>1646</v>
      </c>
      <c r="N911" s="3">
        <v>0.56000000000000005</v>
      </c>
      <c r="O911" s="3" t="s">
        <v>32</v>
      </c>
      <c r="P911" s="3" t="s">
        <v>33</v>
      </c>
      <c r="Q911" s="3" t="s">
        <v>44</v>
      </c>
      <c r="R911" s="3" t="s">
        <v>1645</v>
      </c>
      <c r="S911" s="3">
        <v>93905</v>
      </c>
      <c r="T911" s="2">
        <v>42018</v>
      </c>
      <c r="U911" s="2">
        <v>42021</v>
      </c>
      <c r="V911" s="4">
        <v>10.5792</v>
      </c>
      <c r="W911" s="3">
        <v>7</v>
      </c>
      <c r="X911" s="4">
        <v>29.18</v>
      </c>
      <c r="Y911" s="3">
        <v>89704</v>
      </c>
      <c r="Z911" s="3" t="str">
        <f>IF(V911&gt;E2867, "High","Low")</f>
        <v>High</v>
      </c>
      <c r="AA911" s="3" t="str">
        <f>IF(OR(C911 &gt; 0.2, N911 &lt; 0.25), "High Risk", "Low Risk")</f>
        <v>Low Risk</v>
      </c>
      <c r="AB911" s="3" t="str">
        <f>IF(NOT(C911 &gt; 0), "No Discount", "Discount Applied")</f>
        <v>Discount Applied</v>
      </c>
      <c r="AC911" s="3" t="str">
        <f>IF(AND(V911 &gt; 100, OR(H911 = "Regular Air", H911 = "Express Air"), NOT(C911 &gt; 0)), "High Profit Non-Standard Shipping", "Other")</f>
        <v>Other</v>
      </c>
      <c r="AD911">
        <f>RANK(X911,$X$2:$X$1954,0)</f>
        <v>1723</v>
      </c>
    </row>
    <row r="912" spans="1:30" ht="12.75" customHeight="1" x14ac:dyDescent="0.3">
      <c r="A912" s="3">
        <v>20869</v>
      </c>
      <c r="B912" s="3" t="s">
        <v>24</v>
      </c>
      <c r="C912" s="7">
        <v>0.04</v>
      </c>
      <c r="D912" s="4">
        <v>136.97999999999999</v>
      </c>
      <c r="E912" s="4">
        <v>24.49</v>
      </c>
      <c r="F912" s="3">
        <v>1636</v>
      </c>
      <c r="G912" s="3" t="s">
        <v>1644</v>
      </c>
      <c r="H912" s="3" t="s">
        <v>26</v>
      </c>
      <c r="I912" s="3" t="s">
        <v>39</v>
      </c>
      <c r="J912" s="3" t="s">
        <v>40</v>
      </c>
      <c r="K912" s="3" t="s">
        <v>49</v>
      </c>
      <c r="L912" s="3" t="s">
        <v>235</v>
      </c>
      <c r="M912" s="3" t="s">
        <v>1647</v>
      </c>
      <c r="N912" s="3">
        <v>0.59</v>
      </c>
      <c r="O912" s="3" t="s">
        <v>32</v>
      </c>
      <c r="P912" s="3" t="s">
        <v>33</v>
      </c>
      <c r="Q912" s="3" t="s">
        <v>44</v>
      </c>
      <c r="R912" s="3" t="s">
        <v>1645</v>
      </c>
      <c r="S912" s="3">
        <v>93905</v>
      </c>
      <c r="T912" s="2">
        <v>42016</v>
      </c>
      <c r="U912" s="2">
        <v>42018</v>
      </c>
      <c r="V912" s="4">
        <v>1127.5497</v>
      </c>
      <c r="W912" s="3">
        <v>12</v>
      </c>
      <c r="X912" s="4">
        <v>1634.13</v>
      </c>
      <c r="Y912" s="3">
        <v>89706</v>
      </c>
      <c r="Z912" s="3" t="str">
        <f>IF(V912&gt;E2868, "High","Low")</f>
        <v>High</v>
      </c>
      <c r="AA912" s="3" t="str">
        <f>IF(OR(C912 &gt; 0.2, N912 &lt; 0.25), "High Risk", "Low Risk")</f>
        <v>Low Risk</v>
      </c>
      <c r="AB912" s="3" t="str">
        <f>IF(NOT(C912 &gt; 0), "No Discount", "Discount Applied")</f>
        <v>Discount Applied</v>
      </c>
      <c r="AC912" s="3" t="str">
        <f>IF(AND(V912 &gt; 100, OR(H912 = "Regular Air", H912 = "Express Air"), NOT(C912 &gt; 0)), "High Profit Non-Standard Shipping", "Other")</f>
        <v>Other</v>
      </c>
      <c r="AD912">
        <f>RANK(X912,$X$2:$X$1954,0)</f>
        <v>295</v>
      </c>
    </row>
    <row r="913" spans="1:30" ht="12.75" customHeight="1" x14ac:dyDescent="0.3">
      <c r="A913" s="3">
        <v>26109</v>
      </c>
      <c r="B913" s="3" t="s">
        <v>46</v>
      </c>
      <c r="C913" s="7">
        <v>0.08</v>
      </c>
      <c r="D913" s="4">
        <v>55.48</v>
      </c>
      <c r="E913" s="4">
        <v>6.79</v>
      </c>
      <c r="F913" s="3">
        <v>1639</v>
      </c>
      <c r="G913" s="3" t="s">
        <v>1648</v>
      </c>
      <c r="H913" s="3" t="s">
        <v>48</v>
      </c>
      <c r="I913" s="3" t="s">
        <v>39</v>
      </c>
      <c r="J913" s="3" t="s">
        <v>28</v>
      </c>
      <c r="K913" s="3" t="s">
        <v>92</v>
      </c>
      <c r="L913" s="3" t="s">
        <v>58</v>
      </c>
      <c r="M913" s="3" t="s">
        <v>1649</v>
      </c>
      <c r="N913" s="3">
        <v>0.37</v>
      </c>
      <c r="O913" s="3" t="s">
        <v>32</v>
      </c>
      <c r="P913" s="3" t="s">
        <v>52</v>
      </c>
      <c r="Q913" s="3" t="s">
        <v>227</v>
      </c>
      <c r="R913" s="3" t="s">
        <v>1650</v>
      </c>
      <c r="S913" s="3">
        <v>6901</v>
      </c>
      <c r="T913" s="2">
        <v>42061</v>
      </c>
      <c r="U913" s="2">
        <v>42063</v>
      </c>
      <c r="V913" s="4">
        <v>147.75659999999999</v>
      </c>
      <c r="W913" s="3">
        <v>4</v>
      </c>
      <c r="X913" s="4">
        <v>214.14</v>
      </c>
      <c r="Y913" s="3">
        <v>89705</v>
      </c>
      <c r="Z913" s="3" t="str">
        <f>IF(V913&gt;E2869, "High","Low")</f>
        <v>High</v>
      </c>
      <c r="AA913" s="3" t="str">
        <f>IF(OR(C913 &gt; 0.2, N913 &lt; 0.25), "High Risk", "Low Risk")</f>
        <v>Low Risk</v>
      </c>
      <c r="AB913" s="3" t="str">
        <f>IF(NOT(C913 &gt; 0), "No Discount", "Discount Applied")</f>
        <v>Discount Applied</v>
      </c>
      <c r="AC913" s="3" t="str">
        <f>IF(AND(V913 &gt; 100, OR(H913 = "Regular Air", H913 = "Express Air"), NOT(C913 &gt; 0)), "High Profit Non-Standard Shipping", "Other")</f>
        <v>Other</v>
      </c>
      <c r="AD913">
        <f>RANK(X913,$X$2:$X$1954,0)</f>
        <v>955</v>
      </c>
    </row>
    <row r="914" spans="1:30" ht="12.75" customHeight="1" x14ac:dyDescent="0.3">
      <c r="A914" s="3">
        <v>18274</v>
      </c>
      <c r="B914" s="3" t="s">
        <v>105</v>
      </c>
      <c r="C914" s="7">
        <v>0.09</v>
      </c>
      <c r="D914" s="4">
        <v>107.53</v>
      </c>
      <c r="E914" s="4">
        <v>5.81</v>
      </c>
      <c r="F914" s="3">
        <v>1644</v>
      </c>
      <c r="G914" s="3" t="s">
        <v>1651</v>
      </c>
      <c r="H914" s="3" t="s">
        <v>48</v>
      </c>
      <c r="I914" s="3" t="s">
        <v>39</v>
      </c>
      <c r="J914" s="3" t="s">
        <v>40</v>
      </c>
      <c r="K914" s="3" t="s">
        <v>49</v>
      </c>
      <c r="L914" s="3" t="s">
        <v>85</v>
      </c>
      <c r="M914" s="3" t="s">
        <v>1652</v>
      </c>
      <c r="N914" s="3">
        <v>0.65</v>
      </c>
      <c r="O914" s="3" t="s">
        <v>32</v>
      </c>
      <c r="P914" s="3" t="s">
        <v>60</v>
      </c>
      <c r="Q914" s="3" t="s">
        <v>129</v>
      </c>
      <c r="R914" s="3" t="s">
        <v>1653</v>
      </c>
      <c r="S914" s="3">
        <v>77546</v>
      </c>
      <c r="T914" s="2">
        <v>42169</v>
      </c>
      <c r="U914" s="2">
        <v>42171</v>
      </c>
      <c r="V914" s="4">
        <v>69.545100000000005</v>
      </c>
      <c r="W914" s="3">
        <v>1</v>
      </c>
      <c r="X914" s="4">
        <v>100.79</v>
      </c>
      <c r="Y914" s="3">
        <v>87342</v>
      </c>
      <c r="Z914" s="3" t="str">
        <f>IF(V914&gt;E2870, "High","Low")</f>
        <v>High</v>
      </c>
      <c r="AA914" s="3" t="str">
        <f>IF(OR(C914 &gt; 0.2, N914 &lt; 0.25), "High Risk", "Low Risk")</f>
        <v>Low Risk</v>
      </c>
      <c r="AB914" s="3" t="str">
        <f>IF(NOT(C914 &gt; 0), "No Discount", "Discount Applied")</f>
        <v>Discount Applied</v>
      </c>
      <c r="AC914" s="3" t="str">
        <f>IF(AND(V914 &gt; 100, OR(H914 = "Regular Air", H914 = "Express Air"), NOT(C914 &gt; 0)), "High Profit Non-Standard Shipping", "Other")</f>
        <v>Other</v>
      </c>
      <c r="AD914">
        <f>RANK(X914,$X$2:$X$1954,0)</f>
        <v>1234</v>
      </c>
    </row>
    <row r="915" spans="1:30" ht="12.75" customHeight="1" x14ac:dyDescent="0.3">
      <c r="A915" s="3">
        <v>24265</v>
      </c>
      <c r="B915" s="3" t="s">
        <v>36</v>
      </c>
      <c r="C915" s="7">
        <v>0.06</v>
      </c>
      <c r="D915" s="4">
        <v>3.29</v>
      </c>
      <c r="E915" s="4">
        <v>1.35</v>
      </c>
      <c r="F915" s="3">
        <v>1646</v>
      </c>
      <c r="G915" s="3" t="s">
        <v>1654</v>
      </c>
      <c r="H915" s="3" t="s">
        <v>48</v>
      </c>
      <c r="I915" s="3" t="s">
        <v>39</v>
      </c>
      <c r="J915" s="3" t="s">
        <v>28</v>
      </c>
      <c r="K915" s="3" t="s">
        <v>65</v>
      </c>
      <c r="L915" s="3" t="s">
        <v>30</v>
      </c>
      <c r="M915" s="3" t="s">
        <v>295</v>
      </c>
      <c r="N915" s="3">
        <v>0.4</v>
      </c>
      <c r="O915" s="3" t="s">
        <v>32</v>
      </c>
      <c r="P915" s="3" t="s">
        <v>52</v>
      </c>
      <c r="Q915" s="3" t="s">
        <v>70</v>
      </c>
      <c r="R915" s="3" t="s">
        <v>1655</v>
      </c>
      <c r="S915" s="3">
        <v>11714</v>
      </c>
      <c r="T915" s="2">
        <v>42078</v>
      </c>
      <c r="U915" s="2">
        <v>42080</v>
      </c>
      <c r="V915" s="4">
        <v>8.5299999999999994</v>
      </c>
      <c r="W915" s="3">
        <v>11</v>
      </c>
      <c r="X915" s="4">
        <v>35.97</v>
      </c>
      <c r="Y915" s="3">
        <v>90932</v>
      </c>
      <c r="Z915" s="3" t="str">
        <f>IF(V915&gt;E2871, "High","Low")</f>
        <v>High</v>
      </c>
      <c r="AA915" s="3" t="str">
        <f>IF(OR(C915 &gt; 0.2, N915 &lt; 0.25), "High Risk", "Low Risk")</f>
        <v>Low Risk</v>
      </c>
      <c r="AB915" s="3" t="str">
        <f>IF(NOT(C915 &gt; 0), "No Discount", "Discount Applied")</f>
        <v>Discount Applied</v>
      </c>
      <c r="AC915" s="3" t="str">
        <f>IF(AND(V915 &gt; 100, OR(H915 = "Regular Air", H915 = "Express Air"), NOT(C915 &gt; 0)), "High Profit Non-Standard Shipping", "Other")</f>
        <v>Other</v>
      </c>
      <c r="AD915">
        <f>RANK(X915,$X$2:$X$1954,0)</f>
        <v>1655</v>
      </c>
    </row>
    <row r="916" spans="1:30" ht="12.75" customHeight="1" x14ac:dyDescent="0.3">
      <c r="A916" s="3">
        <v>21947</v>
      </c>
      <c r="B916" s="3" t="s">
        <v>46</v>
      </c>
      <c r="C916" s="7">
        <v>0.08</v>
      </c>
      <c r="D916" s="4">
        <v>46.89</v>
      </c>
      <c r="E916" s="4">
        <v>5.0999999999999996</v>
      </c>
      <c r="F916" s="3">
        <v>1648</v>
      </c>
      <c r="G916" s="3" t="s">
        <v>1656</v>
      </c>
      <c r="H916" s="3" t="s">
        <v>48</v>
      </c>
      <c r="I916" s="3" t="s">
        <v>39</v>
      </c>
      <c r="J916" s="3" t="s">
        <v>28</v>
      </c>
      <c r="K916" s="3" t="s">
        <v>256</v>
      </c>
      <c r="L916" s="3" t="s">
        <v>85</v>
      </c>
      <c r="M916" s="3" t="s">
        <v>1344</v>
      </c>
      <c r="N916" s="3">
        <v>0.46</v>
      </c>
      <c r="O916" s="3" t="s">
        <v>32</v>
      </c>
      <c r="P916" s="3" t="s">
        <v>60</v>
      </c>
      <c r="Q916" s="3" t="s">
        <v>177</v>
      </c>
      <c r="R916" s="3" t="s">
        <v>1657</v>
      </c>
      <c r="S916" s="3">
        <v>60098</v>
      </c>
      <c r="T916" s="2">
        <v>42088</v>
      </c>
      <c r="U916" s="2">
        <v>42090</v>
      </c>
      <c r="V916" s="4">
        <v>507.63299999999998</v>
      </c>
      <c r="W916" s="3">
        <v>17</v>
      </c>
      <c r="X916" s="4">
        <v>735.7</v>
      </c>
      <c r="Y916" s="3">
        <v>91043</v>
      </c>
      <c r="Z916" s="3" t="str">
        <f>IF(V916&gt;E2872, "High","Low")</f>
        <v>High</v>
      </c>
      <c r="AA916" s="3" t="str">
        <f>IF(OR(C916 &gt; 0.2, N916 &lt; 0.25), "High Risk", "Low Risk")</f>
        <v>Low Risk</v>
      </c>
      <c r="AB916" s="3" t="str">
        <f>IF(NOT(C916 &gt; 0), "No Discount", "Discount Applied")</f>
        <v>Discount Applied</v>
      </c>
      <c r="AC916" s="3" t="str">
        <f>IF(AND(V916 &gt; 100, OR(H916 = "Regular Air", H916 = "Express Air"), NOT(C916 &gt; 0)), "High Profit Non-Standard Shipping", "Other")</f>
        <v>Other</v>
      </c>
      <c r="AD916">
        <f>RANK(X916,$X$2:$X$1954,0)</f>
        <v>514</v>
      </c>
    </row>
    <row r="917" spans="1:30" ht="12.75" customHeight="1" x14ac:dyDescent="0.3">
      <c r="A917" s="3">
        <v>21948</v>
      </c>
      <c r="B917" s="3" t="s">
        <v>46</v>
      </c>
      <c r="C917" s="7">
        <v>0.05</v>
      </c>
      <c r="D917" s="4">
        <v>12.98</v>
      </c>
      <c r="E917" s="4">
        <v>3.14</v>
      </c>
      <c r="F917" s="3">
        <v>1648</v>
      </c>
      <c r="G917" s="3" t="s">
        <v>1656</v>
      </c>
      <c r="H917" s="3" t="s">
        <v>48</v>
      </c>
      <c r="I917" s="3" t="s">
        <v>39</v>
      </c>
      <c r="J917" s="3" t="s">
        <v>28</v>
      </c>
      <c r="K917" s="3" t="s">
        <v>173</v>
      </c>
      <c r="L917" s="3" t="s">
        <v>50</v>
      </c>
      <c r="M917" s="3" t="s">
        <v>174</v>
      </c>
      <c r="N917" s="3">
        <v>0.6</v>
      </c>
      <c r="O917" s="3" t="s">
        <v>32</v>
      </c>
      <c r="P917" s="3" t="s">
        <v>60</v>
      </c>
      <c r="Q917" s="3" t="s">
        <v>177</v>
      </c>
      <c r="R917" s="3" t="s">
        <v>1657</v>
      </c>
      <c r="S917" s="3">
        <v>60098</v>
      </c>
      <c r="T917" s="2">
        <v>42088</v>
      </c>
      <c r="U917" s="2">
        <v>42088</v>
      </c>
      <c r="V917" s="4">
        <v>38.229999999999997</v>
      </c>
      <c r="W917" s="3">
        <v>18</v>
      </c>
      <c r="X917" s="4">
        <v>225.59</v>
      </c>
      <c r="Y917" s="3">
        <v>91043</v>
      </c>
      <c r="Z917" s="3" t="str">
        <f>IF(V917&gt;E2873, "High","Low")</f>
        <v>High</v>
      </c>
      <c r="AA917" s="3" t="str">
        <f>IF(OR(C917 &gt; 0.2, N917 &lt; 0.25), "High Risk", "Low Risk")</f>
        <v>Low Risk</v>
      </c>
      <c r="AB917" s="3" t="str">
        <f>IF(NOT(C917 &gt; 0), "No Discount", "Discount Applied")</f>
        <v>Discount Applied</v>
      </c>
      <c r="AC917" s="3" t="str">
        <f>IF(AND(V917 &gt; 100, OR(H917 = "Regular Air", H917 = "Express Air"), NOT(C917 &gt; 0)), "High Profit Non-Standard Shipping", "Other")</f>
        <v>Other</v>
      </c>
      <c r="AD917">
        <f>RANK(X917,$X$2:$X$1954,0)</f>
        <v>940</v>
      </c>
    </row>
    <row r="918" spans="1:30" ht="12.75" customHeight="1" x14ac:dyDescent="0.3">
      <c r="A918" s="3">
        <v>20603</v>
      </c>
      <c r="B918" s="3" t="s">
        <v>46</v>
      </c>
      <c r="C918" s="7">
        <v>0.03</v>
      </c>
      <c r="D918" s="4">
        <v>48.58</v>
      </c>
      <c r="E918" s="4">
        <v>3.99</v>
      </c>
      <c r="F918" s="3">
        <v>1649</v>
      </c>
      <c r="G918" s="3" t="s">
        <v>1658</v>
      </c>
      <c r="H918" s="3" t="s">
        <v>26</v>
      </c>
      <c r="I918" s="3" t="s">
        <v>39</v>
      </c>
      <c r="J918" s="3" t="s">
        <v>28</v>
      </c>
      <c r="K918" s="3" t="s">
        <v>256</v>
      </c>
      <c r="L918" s="3" t="s">
        <v>58</v>
      </c>
      <c r="M918" s="3" t="s">
        <v>1659</v>
      </c>
      <c r="N918" s="3">
        <v>0.56000000000000005</v>
      </c>
      <c r="O918" s="3" t="s">
        <v>32</v>
      </c>
      <c r="P918" s="3" t="s">
        <v>52</v>
      </c>
      <c r="Q918" s="3" t="s">
        <v>70</v>
      </c>
      <c r="R918" s="3" t="s">
        <v>1607</v>
      </c>
      <c r="S918" s="3">
        <v>11598</v>
      </c>
      <c r="T918" s="2">
        <v>42059</v>
      </c>
      <c r="U918" s="2">
        <v>42061</v>
      </c>
      <c r="V918" s="4">
        <v>100.13279999999999</v>
      </c>
      <c r="W918" s="3">
        <v>3</v>
      </c>
      <c r="X918" s="4">
        <v>145.12</v>
      </c>
      <c r="Y918" s="3">
        <v>91041</v>
      </c>
      <c r="Z918" s="3" t="str">
        <f>IF(V918&gt;E2874, "High","Low")</f>
        <v>High</v>
      </c>
      <c r="AA918" s="3" t="str">
        <f>IF(OR(C918 &gt; 0.2, N918 &lt; 0.25), "High Risk", "Low Risk")</f>
        <v>Low Risk</v>
      </c>
      <c r="AB918" s="3" t="str">
        <f>IF(NOT(C918 &gt; 0), "No Discount", "Discount Applied")</f>
        <v>Discount Applied</v>
      </c>
      <c r="AC918" s="3" t="str">
        <f>IF(AND(V918 &gt; 100, OR(H918 = "Regular Air", H918 = "Express Air"), NOT(C918 &gt; 0)), "High Profit Non-Standard Shipping", "Other")</f>
        <v>Other</v>
      </c>
      <c r="AD918">
        <f>RANK(X918,$X$2:$X$1954,0)</f>
        <v>1097</v>
      </c>
    </row>
    <row r="919" spans="1:30" ht="12.75" customHeight="1" x14ac:dyDescent="0.3">
      <c r="A919" s="3">
        <v>24016</v>
      </c>
      <c r="B919" s="3" t="s">
        <v>24</v>
      </c>
      <c r="C919" s="7">
        <v>0.05</v>
      </c>
      <c r="D919" s="4">
        <v>6.48</v>
      </c>
      <c r="E919" s="4">
        <v>2.74</v>
      </c>
      <c r="F919" s="3">
        <v>1650</v>
      </c>
      <c r="G919" s="3" t="s">
        <v>1660</v>
      </c>
      <c r="H919" s="3" t="s">
        <v>48</v>
      </c>
      <c r="I919" s="3" t="s">
        <v>39</v>
      </c>
      <c r="J919" s="3" t="s">
        <v>76</v>
      </c>
      <c r="K919" s="3" t="s">
        <v>179</v>
      </c>
      <c r="L919" s="3" t="s">
        <v>50</v>
      </c>
      <c r="M919" s="3" t="s">
        <v>1661</v>
      </c>
      <c r="N919" s="3">
        <v>0.71</v>
      </c>
      <c r="O919" s="3" t="s">
        <v>32</v>
      </c>
      <c r="P919" s="3" t="s">
        <v>135</v>
      </c>
      <c r="Q919" s="3" t="s">
        <v>321</v>
      </c>
      <c r="R919" s="3" t="s">
        <v>1662</v>
      </c>
      <c r="S919" s="3">
        <v>27203</v>
      </c>
      <c r="T919" s="2">
        <v>42133</v>
      </c>
      <c r="U919" s="2">
        <v>42133</v>
      </c>
      <c r="V919" s="4">
        <v>15.096</v>
      </c>
      <c r="W919" s="3">
        <v>15</v>
      </c>
      <c r="X919" s="4">
        <v>94.27</v>
      </c>
      <c r="Y919" s="3">
        <v>91042</v>
      </c>
      <c r="Z919" s="3" t="str">
        <f>IF(V919&gt;E2875, "High","Low")</f>
        <v>High</v>
      </c>
      <c r="AA919" s="3" t="str">
        <f>IF(OR(C919 &gt; 0.2, N919 &lt; 0.25), "High Risk", "Low Risk")</f>
        <v>Low Risk</v>
      </c>
      <c r="AB919" s="3" t="str">
        <f>IF(NOT(C919 &gt; 0), "No Discount", "Discount Applied")</f>
        <v>Discount Applied</v>
      </c>
      <c r="AC919" s="3" t="str">
        <f>IF(AND(V919 &gt; 100, OR(H919 = "Regular Air", H919 = "Express Air"), NOT(C919 &gt; 0)), "High Profit Non-Standard Shipping", "Other")</f>
        <v>Other</v>
      </c>
      <c r="AD919">
        <f>RANK(X919,$X$2:$X$1954,0)</f>
        <v>1264</v>
      </c>
    </row>
    <row r="920" spans="1:30" ht="12.75" customHeight="1" x14ac:dyDescent="0.3">
      <c r="A920" s="3">
        <v>24017</v>
      </c>
      <c r="B920" s="3" t="s">
        <v>24</v>
      </c>
      <c r="C920" s="7">
        <v>0.09</v>
      </c>
      <c r="D920" s="4">
        <v>12.53</v>
      </c>
      <c r="E920" s="4">
        <v>0.5</v>
      </c>
      <c r="F920" s="3">
        <v>1650</v>
      </c>
      <c r="G920" s="3" t="s">
        <v>1660</v>
      </c>
      <c r="H920" s="3" t="s">
        <v>48</v>
      </c>
      <c r="I920" s="3" t="s">
        <v>39</v>
      </c>
      <c r="J920" s="3" t="s">
        <v>28</v>
      </c>
      <c r="K920" s="3" t="s">
        <v>133</v>
      </c>
      <c r="L920" s="3" t="s">
        <v>58</v>
      </c>
      <c r="M920" s="3" t="s">
        <v>1663</v>
      </c>
      <c r="N920" s="3">
        <v>0.38</v>
      </c>
      <c r="O920" s="3" t="s">
        <v>32</v>
      </c>
      <c r="P920" s="3" t="s">
        <v>135</v>
      </c>
      <c r="Q920" s="3" t="s">
        <v>321</v>
      </c>
      <c r="R920" s="3" t="s">
        <v>1662</v>
      </c>
      <c r="S920" s="3">
        <v>27203</v>
      </c>
      <c r="T920" s="2">
        <v>42133</v>
      </c>
      <c r="U920" s="2">
        <v>42134</v>
      </c>
      <c r="V920" s="4">
        <v>14.912399999999998</v>
      </c>
      <c r="W920" s="3">
        <v>7</v>
      </c>
      <c r="X920" s="4">
        <v>82.21</v>
      </c>
      <c r="Y920" s="3">
        <v>91042</v>
      </c>
      <c r="Z920" s="3" t="str">
        <f>IF(V920&gt;E2876, "High","Low")</f>
        <v>High</v>
      </c>
      <c r="AA920" s="3" t="str">
        <f>IF(OR(C920 &gt; 0.2, N920 &lt; 0.25), "High Risk", "Low Risk")</f>
        <v>Low Risk</v>
      </c>
      <c r="AB920" s="3" t="str">
        <f>IF(NOT(C920 &gt; 0), "No Discount", "Discount Applied")</f>
        <v>Discount Applied</v>
      </c>
      <c r="AC920" s="3" t="str">
        <f>IF(AND(V920 &gt; 100, OR(H920 = "Regular Air", H920 = "Express Air"), NOT(C920 &gt; 0)), "High Profit Non-Standard Shipping", "Other")</f>
        <v>Other</v>
      </c>
      <c r="AD920">
        <f>RANK(X920,$X$2:$X$1954,0)</f>
        <v>1326</v>
      </c>
    </row>
    <row r="921" spans="1:30" ht="12.75" customHeight="1" x14ac:dyDescent="0.3">
      <c r="A921" s="3">
        <v>24019</v>
      </c>
      <c r="B921" s="3" t="s">
        <v>24</v>
      </c>
      <c r="C921" s="7">
        <v>0.08</v>
      </c>
      <c r="D921" s="4">
        <v>65.989999999999995</v>
      </c>
      <c r="E921" s="4">
        <v>8.99</v>
      </c>
      <c r="F921" s="3">
        <v>1650</v>
      </c>
      <c r="G921" s="3" t="s">
        <v>1660</v>
      </c>
      <c r="H921" s="3" t="s">
        <v>26</v>
      </c>
      <c r="I921" s="3" t="s">
        <v>39</v>
      </c>
      <c r="J921" s="3" t="s">
        <v>76</v>
      </c>
      <c r="K921" s="3" t="s">
        <v>77</v>
      </c>
      <c r="L921" s="3" t="s">
        <v>58</v>
      </c>
      <c r="M921" s="3" t="s">
        <v>1664</v>
      </c>
      <c r="N921" s="3">
        <v>0.55000000000000004</v>
      </c>
      <c r="O921" s="3" t="s">
        <v>32</v>
      </c>
      <c r="P921" s="3" t="s">
        <v>135</v>
      </c>
      <c r="Q921" s="3" t="s">
        <v>321</v>
      </c>
      <c r="R921" s="3" t="s">
        <v>1662</v>
      </c>
      <c r="S921" s="3">
        <v>27203</v>
      </c>
      <c r="T921" s="2">
        <v>42133</v>
      </c>
      <c r="U921" s="2">
        <v>42135</v>
      </c>
      <c r="V921" s="4">
        <v>-135.226</v>
      </c>
      <c r="W921" s="3">
        <v>8</v>
      </c>
      <c r="X921" s="4">
        <v>417.47</v>
      </c>
      <c r="Y921" s="3">
        <v>91042</v>
      </c>
      <c r="Z921" s="3" t="str">
        <f>IF(V921&gt;E2877, "High","Low")</f>
        <v>Low</v>
      </c>
      <c r="AA921" s="3" t="str">
        <f>IF(OR(C921 &gt; 0.2, N921 &lt; 0.25), "High Risk", "Low Risk")</f>
        <v>Low Risk</v>
      </c>
      <c r="AB921" s="3" t="str">
        <f>IF(NOT(C921 &gt; 0), "No Discount", "Discount Applied")</f>
        <v>Discount Applied</v>
      </c>
      <c r="AC921" s="3" t="str">
        <f>IF(AND(V921 &gt; 100, OR(H921 = "Regular Air", H921 = "Express Air"), NOT(C921 &gt; 0)), "High Profit Non-Standard Shipping", "Other")</f>
        <v>Other</v>
      </c>
      <c r="AD921">
        <f>RANK(X921,$X$2:$X$1954,0)</f>
        <v>702</v>
      </c>
    </row>
    <row r="922" spans="1:30" ht="12.75" customHeight="1" x14ac:dyDescent="0.3">
      <c r="A922" s="3">
        <v>19251</v>
      </c>
      <c r="B922" s="3" t="s">
        <v>36</v>
      </c>
      <c r="C922" s="7">
        <v>0</v>
      </c>
      <c r="D922" s="4">
        <v>101.41</v>
      </c>
      <c r="E922" s="4">
        <v>35</v>
      </c>
      <c r="F922" s="3">
        <v>1653</v>
      </c>
      <c r="G922" s="3" t="s">
        <v>1665</v>
      </c>
      <c r="H922" s="3" t="s">
        <v>26</v>
      </c>
      <c r="I922" s="3" t="s">
        <v>39</v>
      </c>
      <c r="J922" s="3" t="s">
        <v>28</v>
      </c>
      <c r="K922" s="3" t="s">
        <v>140</v>
      </c>
      <c r="L922" s="3" t="s">
        <v>235</v>
      </c>
      <c r="M922" s="3" t="s">
        <v>859</v>
      </c>
      <c r="N922" s="3">
        <v>0.82</v>
      </c>
      <c r="O922" s="3" t="s">
        <v>32</v>
      </c>
      <c r="P922" s="3" t="s">
        <v>33</v>
      </c>
      <c r="Q922" s="3" t="s">
        <v>44</v>
      </c>
      <c r="R922" s="3" t="s">
        <v>1666</v>
      </c>
      <c r="S922" s="3">
        <v>91360</v>
      </c>
      <c r="T922" s="2">
        <v>42028</v>
      </c>
      <c r="U922" s="2">
        <v>42029</v>
      </c>
      <c r="V922" s="4">
        <v>-457.73</v>
      </c>
      <c r="W922" s="3">
        <v>10</v>
      </c>
      <c r="X922" s="4">
        <v>1104.32</v>
      </c>
      <c r="Y922" s="3">
        <v>89885</v>
      </c>
      <c r="Z922" s="3" t="str">
        <f>IF(V922&gt;E2878, "High","Low")</f>
        <v>Low</v>
      </c>
      <c r="AA922" s="3" t="str">
        <f>IF(OR(C922 &gt; 0.2, N922 &lt; 0.25), "High Risk", "Low Risk")</f>
        <v>Low Risk</v>
      </c>
      <c r="AB922" s="3" t="str">
        <f>IF(NOT(C922 &gt; 0), "No Discount", "Discount Applied")</f>
        <v>No Discount</v>
      </c>
      <c r="AC922" s="3" t="str">
        <f>IF(AND(V922 &gt; 100, OR(H922 = "Regular Air", H922 = "Express Air"), NOT(C922 &gt; 0)), "High Profit Non-Standard Shipping", "Other")</f>
        <v>Other</v>
      </c>
      <c r="AD922">
        <f>RANK(X922,$X$2:$X$1954,0)</f>
        <v>395</v>
      </c>
    </row>
    <row r="923" spans="1:30" ht="12.75" customHeight="1" x14ac:dyDescent="0.3">
      <c r="A923" s="3">
        <v>19252</v>
      </c>
      <c r="B923" s="3" t="s">
        <v>36</v>
      </c>
      <c r="C923" s="7">
        <v>0.1</v>
      </c>
      <c r="D923" s="4">
        <v>95.99</v>
      </c>
      <c r="E923" s="4">
        <v>4.9000000000000004</v>
      </c>
      <c r="F923" s="3">
        <v>1653</v>
      </c>
      <c r="G923" s="3" t="s">
        <v>1665</v>
      </c>
      <c r="H923" s="3" t="s">
        <v>48</v>
      </c>
      <c r="I923" s="3" t="s">
        <v>39</v>
      </c>
      <c r="J923" s="3" t="s">
        <v>76</v>
      </c>
      <c r="K923" s="3" t="s">
        <v>77</v>
      </c>
      <c r="L923" s="3" t="s">
        <v>58</v>
      </c>
      <c r="M923" s="3" t="s">
        <v>253</v>
      </c>
      <c r="N923" s="3">
        <v>0.56000000000000005</v>
      </c>
      <c r="O923" s="3" t="s">
        <v>32</v>
      </c>
      <c r="P923" s="3" t="s">
        <v>33</v>
      </c>
      <c r="Q923" s="3" t="s">
        <v>44</v>
      </c>
      <c r="R923" s="3" t="s">
        <v>1666</v>
      </c>
      <c r="S923" s="3">
        <v>91360</v>
      </c>
      <c r="T923" s="2">
        <v>42028</v>
      </c>
      <c r="U923" s="2">
        <v>42029</v>
      </c>
      <c r="V923" s="4">
        <v>-268.66399999999999</v>
      </c>
      <c r="W923" s="3">
        <v>2</v>
      </c>
      <c r="X923" s="4">
        <v>149.80000000000001</v>
      </c>
      <c r="Y923" s="3">
        <v>89885</v>
      </c>
      <c r="Z923" s="3" t="str">
        <f>IF(V923&gt;E2879, "High","Low")</f>
        <v>Low</v>
      </c>
      <c r="AA923" s="3" t="str">
        <f>IF(OR(C923 &gt; 0.2, N923 &lt; 0.25), "High Risk", "Low Risk")</f>
        <v>Low Risk</v>
      </c>
      <c r="AB923" s="3" t="str">
        <f>IF(NOT(C923 &gt; 0), "No Discount", "Discount Applied")</f>
        <v>Discount Applied</v>
      </c>
      <c r="AC923" s="3" t="str">
        <f>IF(AND(V923 &gt; 100, OR(H923 = "Regular Air", H923 = "Express Air"), NOT(C923 &gt; 0)), "High Profit Non-Standard Shipping", "Other")</f>
        <v>Other</v>
      </c>
      <c r="AD923">
        <f>RANK(X923,$X$2:$X$1954,0)</f>
        <v>1085</v>
      </c>
    </row>
    <row r="924" spans="1:30" ht="12.75" customHeight="1" x14ac:dyDescent="0.3">
      <c r="A924" s="3">
        <v>24187</v>
      </c>
      <c r="B924" s="3" t="s">
        <v>24</v>
      </c>
      <c r="C924" s="7">
        <v>0.1</v>
      </c>
      <c r="D924" s="4">
        <v>3.6</v>
      </c>
      <c r="E924" s="4">
        <v>2.2000000000000002</v>
      </c>
      <c r="F924" s="3">
        <v>1665</v>
      </c>
      <c r="G924" s="3" t="s">
        <v>1667</v>
      </c>
      <c r="H924" s="3" t="s">
        <v>48</v>
      </c>
      <c r="I924" s="3" t="s">
        <v>39</v>
      </c>
      <c r="J924" s="3" t="s">
        <v>28</v>
      </c>
      <c r="K924" s="3" t="s">
        <v>92</v>
      </c>
      <c r="L924" s="3" t="s">
        <v>30</v>
      </c>
      <c r="M924" s="3" t="s">
        <v>1668</v>
      </c>
      <c r="N924" s="3">
        <v>0.39</v>
      </c>
      <c r="O924" s="3" t="s">
        <v>32</v>
      </c>
      <c r="P924" s="3" t="s">
        <v>33</v>
      </c>
      <c r="Q924" s="3" t="s">
        <v>44</v>
      </c>
      <c r="R924" s="3" t="s">
        <v>1669</v>
      </c>
      <c r="S924" s="3">
        <v>92653</v>
      </c>
      <c r="T924" s="2">
        <v>42061</v>
      </c>
      <c r="U924" s="2">
        <v>42062</v>
      </c>
      <c r="V924" s="4">
        <v>-8.2799999999999994</v>
      </c>
      <c r="W924" s="3">
        <v>2</v>
      </c>
      <c r="X924" s="4">
        <v>6.97</v>
      </c>
      <c r="Y924" s="3">
        <v>90678</v>
      </c>
      <c r="Z924" s="3" t="str">
        <f>IF(V924&gt;E2880, "High","Low")</f>
        <v>Low</v>
      </c>
      <c r="AA924" s="3" t="str">
        <f>IF(OR(C924 &gt; 0.2, N924 &lt; 0.25), "High Risk", "Low Risk")</f>
        <v>Low Risk</v>
      </c>
      <c r="AB924" s="3" t="str">
        <f>IF(NOT(C924 &gt; 0), "No Discount", "Discount Applied")</f>
        <v>Discount Applied</v>
      </c>
      <c r="AC924" s="3" t="str">
        <f>IF(AND(V924 &gt; 100, OR(H924 = "Regular Air", H924 = "Express Air"), NOT(C924 &gt; 0)), "High Profit Non-Standard Shipping", "Other")</f>
        <v>Other</v>
      </c>
      <c r="AD924">
        <f>RANK(X924,$X$2:$X$1954,0)</f>
        <v>1931</v>
      </c>
    </row>
    <row r="925" spans="1:30" ht="12.75" customHeight="1" x14ac:dyDescent="0.3">
      <c r="A925" s="3">
        <v>21491</v>
      </c>
      <c r="B925" s="3" t="s">
        <v>105</v>
      </c>
      <c r="C925" s="7">
        <v>0.03</v>
      </c>
      <c r="D925" s="4">
        <v>35.409999999999997</v>
      </c>
      <c r="E925" s="4">
        <v>1.99</v>
      </c>
      <c r="F925" s="3">
        <v>1670</v>
      </c>
      <c r="G925" s="3" t="s">
        <v>1670</v>
      </c>
      <c r="H925" s="3" t="s">
        <v>48</v>
      </c>
      <c r="I925" s="3" t="s">
        <v>39</v>
      </c>
      <c r="J925" s="3" t="s">
        <v>76</v>
      </c>
      <c r="K925" s="3" t="s">
        <v>179</v>
      </c>
      <c r="L925" s="3" t="s">
        <v>50</v>
      </c>
      <c r="M925" s="3" t="s">
        <v>1671</v>
      </c>
      <c r="N925" s="3">
        <v>0.43</v>
      </c>
      <c r="O925" s="3" t="s">
        <v>32</v>
      </c>
      <c r="P925" s="3" t="s">
        <v>135</v>
      </c>
      <c r="Q925" s="3" t="s">
        <v>136</v>
      </c>
      <c r="R925" s="3" t="s">
        <v>1586</v>
      </c>
      <c r="S925" s="3">
        <v>24060</v>
      </c>
      <c r="T925" s="2">
        <v>42118</v>
      </c>
      <c r="U925" s="2">
        <v>42120</v>
      </c>
      <c r="V925" s="4">
        <v>1912.4219999999998</v>
      </c>
      <c r="W925" s="3">
        <v>10</v>
      </c>
      <c r="X925" s="4">
        <v>367.52</v>
      </c>
      <c r="Y925" s="3">
        <v>86722</v>
      </c>
      <c r="Z925" s="3" t="str">
        <f>IF(V925&gt;E2881, "High","Low")</f>
        <v>High</v>
      </c>
      <c r="AA925" s="3" t="str">
        <f>IF(OR(C925 &gt; 0.2, N925 &lt; 0.25), "High Risk", "Low Risk")</f>
        <v>Low Risk</v>
      </c>
      <c r="AB925" s="3" t="str">
        <f>IF(NOT(C925 &gt; 0), "No Discount", "Discount Applied")</f>
        <v>Discount Applied</v>
      </c>
      <c r="AC925" s="3" t="str">
        <f>IF(AND(V925 &gt; 100, OR(H925 = "Regular Air", H925 = "Express Air"), NOT(C925 &gt; 0)), "High Profit Non-Standard Shipping", "Other")</f>
        <v>Other</v>
      </c>
      <c r="AD925">
        <f>RANK(X925,$X$2:$X$1954,0)</f>
        <v>751</v>
      </c>
    </row>
    <row r="926" spans="1:30" ht="12.75" customHeight="1" x14ac:dyDescent="0.3">
      <c r="A926" s="3">
        <v>21492</v>
      </c>
      <c r="B926" s="3" t="s">
        <v>105</v>
      </c>
      <c r="C926" s="7">
        <v>0</v>
      </c>
      <c r="D926" s="4">
        <v>142.86000000000001</v>
      </c>
      <c r="E926" s="4">
        <v>19.989999999999998</v>
      </c>
      <c r="F926" s="3">
        <v>1670</v>
      </c>
      <c r="G926" s="3" t="s">
        <v>1670</v>
      </c>
      <c r="H926" s="3" t="s">
        <v>48</v>
      </c>
      <c r="I926" s="3" t="s">
        <v>39</v>
      </c>
      <c r="J926" s="3" t="s">
        <v>28</v>
      </c>
      <c r="K926" s="3" t="s">
        <v>140</v>
      </c>
      <c r="L926" s="3" t="s">
        <v>58</v>
      </c>
      <c r="M926" s="3" t="s">
        <v>1672</v>
      </c>
      <c r="N926" s="3">
        <v>0.56000000000000005</v>
      </c>
      <c r="O926" s="3" t="s">
        <v>32</v>
      </c>
      <c r="P926" s="3" t="s">
        <v>135</v>
      </c>
      <c r="Q926" s="3" t="s">
        <v>136</v>
      </c>
      <c r="R926" s="3" t="s">
        <v>1586</v>
      </c>
      <c r="S926" s="3">
        <v>24060</v>
      </c>
      <c r="T926" s="2">
        <v>42118</v>
      </c>
      <c r="U926" s="2">
        <v>42127</v>
      </c>
      <c r="V926" s="4">
        <v>-739.32600000000002</v>
      </c>
      <c r="W926" s="3">
        <v>11</v>
      </c>
      <c r="X926" s="4">
        <v>1576.35</v>
      </c>
      <c r="Y926" s="3">
        <v>86722</v>
      </c>
      <c r="Z926" s="3" t="str">
        <f>IF(V926&gt;E2882, "High","Low")</f>
        <v>Low</v>
      </c>
      <c r="AA926" s="3" t="str">
        <f>IF(OR(C926 &gt; 0.2, N926 &lt; 0.25), "High Risk", "Low Risk")</f>
        <v>Low Risk</v>
      </c>
      <c r="AB926" s="3" t="str">
        <f>IF(NOT(C926 &gt; 0), "No Discount", "Discount Applied")</f>
        <v>No Discount</v>
      </c>
      <c r="AC926" s="3" t="str">
        <f>IF(AND(V926 &gt; 100, OR(H926 = "Regular Air", H926 = "Express Air"), NOT(C926 &gt; 0)), "High Profit Non-Standard Shipping", "Other")</f>
        <v>Other</v>
      </c>
      <c r="AD926">
        <f>RANK(X926,$X$2:$X$1954,0)</f>
        <v>300</v>
      </c>
    </row>
    <row r="927" spans="1:30" ht="12.75" customHeight="1" x14ac:dyDescent="0.3">
      <c r="A927" s="3">
        <v>23578</v>
      </c>
      <c r="B927" s="3" t="s">
        <v>105</v>
      </c>
      <c r="C927" s="7">
        <v>0.1</v>
      </c>
      <c r="D927" s="4">
        <v>4.13</v>
      </c>
      <c r="E927" s="4">
        <v>0.99</v>
      </c>
      <c r="F927" s="3">
        <v>1671</v>
      </c>
      <c r="G927" s="3" t="s">
        <v>1673</v>
      </c>
      <c r="H927" s="3" t="s">
        <v>48</v>
      </c>
      <c r="I927" s="3" t="s">
        <v>39</v>
      </c>
      <c r="J927" s="3" t="s">
        <v>28</v>
      </c>
      <c r="K927" s="3" t="s">
        <v>133</v>
      </c>
      <c r="L927" s="3" t="s">
        <v>58</v>
      </c>
      <c r="M927" s="3" t="s">
        <v>1419</v>
      </c>
      <c r="N927" s="3">
        <v>0.39</v>
      </c>
      <c r="O927" s="3" t="s">
        <v>32</v>
      </c>
      <c r="P927" s="3" t="s">
        <v>135</v>
      </c>
      <c r="Q927" s="3" t="s">
        <v>136</v>
      </c>
      <c r="R927" s="3" t="s">
        <v>1674</v>
      </c>
      <c r="S927" s="3">
        <v>22015</v>
      </c>
      <c r="T927" s="2">
        <v>42044</v>
      </c>
      <c r="U927" s="2">
        <v>42048</v>
      </c>
      <c r="V927" s="4">
        <v>-40.53</v>
      </c>
      <c r="W927" s="3">
        <v>13</v>
      </c>
      <c r="X927" s="4">
        <v>52.16</v>
      </c>
      <c r="Y927" s="3">
        <v>86724</v>
      </c>
      <c r="Z927" s="3" t="str">
        <f>IF(V927&gt;E2883, "High","Low")</f>
        <v>Low</v>
      </c>
      <c r="AA927" s="3" t="str">
        <f>IF(OR(C927 &gt; 0.2, N927 &lt; 0.25), "High Risk", "Low Risk")</f>
        <v>Low Risk</v>
      </c>
      <c r="AB927" s="3" t="str">
        <f>IF(NOT(C927 &gt; 0), "No Discount", "Discount Applied")</f>
        <v>Discount Applied</v>
      </c>
      <c r="AC927" s="3" t="str">
        <f>IF(AND(V927 &gt; 100, OR(H927 = "Regular Air", H927 = "Express Air"), NOT(C927 &gt; 0)), "High Profit Non-Standard Shipping", "Other")</f>
        <v>Other</v>
      </c>
      <c r="AD927">
        <f>RANK(X927,$X$2:$X$1954,0)</f>
        <v>1519</v>
      </c>
    </row>
    <row r="928" spans="1:30" ht="12.75" customHeight="1" x14ac:dyDescent="0.3">
      <c r="A928" s="3">
        <v>22007</v>
      </c>
      <c r="B928" s="3" t="s">
        <v>46</v>
      </c>
      <c r="C928" s="7">
        <v>0.03</v>
      </c>
      <c r="D928" s="4">
        <v>223.98</v>
      </c>
      <c r="E928" s="4">
        <v>15.01</v>
      </c>
      <c r="F928" s="3">
        <v>1671</v>
      </c>
      <c r="G928" s="3" t="s">
        <v>1673</v>
      </c>
      <c r="H928" s="3" t="s">
        <v>48</v>
      </c>
      <c r="I928" s="3" t="s">
        <v>39</v>
      </c>
      <c r="J928" s="3" t="s">
        <v>28</v>
      </c>
      <c r="K928" s="3" t="s">
        <v>108</v>
      </c>
      <c r="L928" s="3" t="s">
        <v>58</v>
      </c>
      <c r="M928" s="3" t="s">
        <v>1675</v>
      </c>
      <c r="N928" s="3">
        <v>0.38</v>
      </c>
      <c r="O928" s="3" t="s">
        <v>32</v>
      </c>
      <c r="P928" s="3" t="s">
        <v>135</v>
      </c>
      <c r="Q928" s="3" t="s">
        <v>136</v>
      </c>
      <c r="R928" s="3" t="s">
        <v>1674</v>
      </c>
      <c r="S928" s="3">
        <v>22015</v>
      </c>
      <c r="T928" s="2">
        <v>42136</v>
      </c>
      <c r="U928" s="2">
        <v>42137</v>
      </c>
      <c r="V928" s="4">
        <v>0.69599999999999995</v>
      </c>
      <c r="W928" s="3">
        <v>21</v>
      </c>
      <c r="X928" s="4">
        <v>4881.84</v>
      </c>
      <c r="Y928" s="3">
        <v>86725</v>
      </c>
      <c r="Z928" s="3" t="str">
        <f>IF(V928&gt;E2884, "High","Low")</f>
        <v>High</v>
      </c>
      <c r="AA928" s="3" t="str">
        <f>IF(OR(C928 &gt; 0.2, N928 &lt; 0.25), "High Risk", "Low Risk")</f>
        <v>Low Risk</v>
      </c>
      <c r="AB928" s="3" t="str">
        <f>IF(NOT(C928 &gt; 0), "No Discount", "Discount Applied")</f>
        <v>Discount Applied</v>
      </c>
      <c r="AC928" s="3" t="str">
        <f>IF(AND(V928 &gt; 100, OR(H928 = "Regular Air", H928 = "Express Air"), NOT(C928 &gt; 0)), "High Profit Non-Standard Shipping", "Other")</f>
        <v>Other</v>
      </c>
      <c r="AD928">
        <f>RANK(X928,$X$2:$X$1954,0)</f>
        <v>99</v>
      </c>
    </row>
    <row r="929" spans="1:30" ht="12.75" customHeight="1" x14ac:dyDescent="0.3">
      <c r="A929" s="3">
        <v>25066</v>
      </c>
      <c r="B929" s="3" t="s">
        <v>105</v>
      </c>
      <c r="C929" s="7">
        <v>0.02</v>
      </c>
      <c r="D929" s="4">
        <v>284.98</v>
      </c>
      <c r="E929" s="4">
        <v>69.55</v>
      </c>
      <c r="F929" s="3">
        <v>1672</v>
      </c>
      <c r="G929" s="3" t="s">
        <v>1676</v>
      </c>
      <c r="H929" s="3" t="s">
        <v>38</v>
      </c>
      <c r="I929" s="3" t="s">
        <v>39</v>
      </c>
      <c r="J929" s="3" t="s">
        <v>40</v>
      </c>
      <c r="K929" s="3" t="s">
        <v>41</v>
      </c>
      <c r="L929" s="3" t="s">
        <v>42</v>
      </c>
      <c r="M929" s="3" t="s">
        <v>1081</v>
      </c>
      <c r="N929" s="3">
        <v>0.6</v>
      </c>
      <c r="O929" s="3" t="s">
        <v>32</v>
      </c>
      <c r="P929" s="3" t="s">
        <v>135</v>
      </c>
      <c r="Q929" s="3" t="s">
        <v>136</v>
      </c>
      <c r="R929" s="3" t="s">
        <v>1677</v>
      </c>
      <c r="S929" s="3">
        <v>22901</v>
      </c>
      <c r="T929" s="2">
        <v>42162</v>
      </c>
      <c r="U929" s="2">
        <v>42167</v>
      </c>
      <c r="V929" s="4">
        <v>15.527999999999999</v>
      </c>
      <c r="W929" s="3">
        <v>3</v>
      </c>
      <c r="X929" s="4">
        <v>926.3</v>
      </c>
      <c r="Y929" s="3">
        <v>86723</v>
      </c>
      <c r="Z929" s="3" t="str">
        <f>IF(V929&gt;E2885, "High","Low")</f>
        <v>High</v>
      </c>
      <c r="AA929" s="3" t="str">
        <f>IF(OR(C929 &gt; 0.2, N929 &lt; 0.25), "High Risk", "Low Risk")</f>
        <v>Low Risk</v>
      </c>
      <c r="AB929" s="3" t="str">
        <f>IF(NOT(C929 &gt; 0), "No Discount", "Discount Applied")</f>
        <v>Discount Applied</v>
      </c>
      <c r="AC929" s="3" t="str">
        <f>IF(AND(V929 &gt; 100, OR(H929 = "Regular Air", H929 = "Express Air"), NOT(C929 &gt; 0)), "High Profit Non-Standard Shipping", "Other")</f>
        <v>Other</v>
      </c>
      <c r="AD929">
        <f>RANK(X929,$X$2:$X$1954,0)</f>
        <v>443</v>
      </c>
    </row>
    <row r="930" spans="1:30" ht="12.75" customHeight="1" x14ac:dyDescent="0.3">
      <c r="A930" s="3">
        <v>25067</v>
      </c>
      <c r="B930" s="3" t="s">
        <v>105</v>
      </c>
      <c r="C930" s="7">
        <v>0.08</v>
      </c>
      <c r="D930" s="4">
        <v>55.48</v>
      </c>
      <c r="E930" s="4">
        <v>14.3</v>
      </c>
      <c r="F930" s="3">
        <v>1672</v>
      </c>
      <c r="G930" s="3" t="s">
        <v>1676</v>
      </c>
      <c r="H930" s="3" t="s">
        <v>48</v>
      </c>
      <c r="I930" s="3" t="s">
        <v>39</v>
      </c>
      <c r="J930" s="3" t="s">
        <v>28</v>
      </c>
      <c r="K930" s="3" t="s">
        <v>92</v>
      </c>
      <c r="L930" s="3" t="s">
        <v>58</v>
      </c>
      <c r="M930" s="3" t="s">
        <v>93</v>
      </c>
      <c r="N930" s="3">
        <v>0.37</v>
      </c>
      <c r="O930" s="3" t="s">
        <v>32</v>
      </c>
      <c r="P930" s="3" t="s">
        <v>135</v>
      </c>
      <c r="Q930" s="3" t="s">
        <v>136</v>
      </c>
      <c r="R930" s="3" t="s">
        <v>1677</v>
      </c>
      <c r="S930" s="3">
        <v>22901</v>
      </c>
      <c r="T930" s="2">
        <v>42162</v>
      </c>
      <c r="U930" s="2">
        <v>42164</v>
      </c>
      <c r="V930" s="4">
        <v>-225.56379999999999</v>
      </c>
      <c r="W930" s="3">
        <v>17</v>
      </c>
      <c r="X930" s="4">
        <v>942.53</v>
      </c>
      <c r="Y930" s="3">
        <v>86723</v>
      </c>
      <c r="Z930" s="3" t="str">
        <f>IF(V930&gt;E2886, "High","Low")</f>
        <v>Low</v>
      </c>
      <c r="AA930" s="3" t="str">
        <f>IF(OR(C930 &gt; 0.2, N930 &lt; 0.25), "High Risk", "Low Risk")</f>
        <v>Low Risk</v>
      </c>
      <c r="AB930" s="3" t="str">
        <f>IF(NOT(C930 &gt; 0), "No Discount", "Discount Applied")</f>
        <v>Discount Applied</v>
      </c>
      <c r="AC930" s="3" t="str">
        <f>IF(AND(V930 &gt; 100, OR(H930 = "Regular Air", H930 = "Express Air"), NOT(C930 &gt; 0)), "High Profit Non-Standard Shipping", "Other")</f>
        <v>Other</v>
      </c>
      <c r="AD930">
        <f>RANK(X930,$X$2:$X$1954,0)</f>
        <v>436</v>
      </c>
    </row>
    <row r="931" spans="1:30" ht="12.75" customHeight="1" x14ac:dyDescent="0.3">
      <c r="A931" s="3">
        <v>18150</v>
      </c>
      <c r="B931" s="3" t="s">
        <v>55</v>
      </c>
      <c r="C931" s="7">
        <v>7.0000000000000007E-2</v>
      </c>
      <c r="D931" s="4">
        <v>13.73</v>
      </c>
      <c r="E931" s="4">
        <v>6.85</v>
      </c>
      <c r="F931" s="3">
        <v>1679</v>
      </c>
      <c r="G931" s="3" t="s">
        <v>1678</v>
      </c>
      <c r="H931" s="3" t="s">
        <v>48</v>
      </c>
      <c r="I931" s="3" t="s">
        <v>39</v>
      </c>
      <c r="J931" s="3" t="s">
        <v>40</v>
      </c>
      <c r="K931" s="3" t="s">
        <v>49</v>
      </c>
      <c r="L931" s="3" t="s">
        <v>30</v>
      </c>
      <c r="M931" s="3" t="s">
        <v>646</v>
      </c>
      <c r="N931" s="3">
        <v>0.54</v>
      </c>
      <c r="O931" s="3" t="s">
        <v>32</v>
      </c>
      <c r="P931" s="3" t="s">
        <v>52</v>
      </c>
      <c r="Q931" s="3" t="s">
        <v>153</v>
      </c>
      <c r="R931" s="3" t="s">
        <v>1679</v>
      </c>
      <c r="S931" s="3">
        <v>45324</v>
      </c>
      <c r="T931" s="2">
        <v>42083</v>
      </c>
      <c r="U931" s="2">
        <v>42084</v>
      </c>
      <c r="V931" s="4">
        <v>-22.72</v>
      </c>
      <c r="W931" s="3">
        <v>21</v>
      </c>
      <c r="X931" s="4">
        <v>276.64</v>
      </c>
      <c r="Y931" s="3">
        <v>86646</v>
      </c>
      <c r="Z931" s="3" t="str">
        <f>IF(V931&gt;E2887, "High","Low")</f>
        <v>Low</v>
      </c>
      <c r="AA931" s="3" t="str">
        <f>IF(OR(C931 &gt; 0.2, N931 &lt; 0.25), "High Risk", "Low Risk")</f>
        <v>Low Risk</v>
      </c>
      <c r="AB931" s="3" t="str">
        <f>IF(NOT(C931 &gt; 0), "No Discount", "Discount Applied")</f>
        <v>Discount Applied</v>
      </c>
      <c r="AC931" s="3" t="str">
        <f>IF(AND(V931 &gt; 100, OR(H931 = "Regular Air", H931 = "Express Air"), NOT(C931 &gt; 0)), "High Profit Non-Standard Shipping", "Other")</f>
        <v>Other</v>
      </c>
      <c r="AD931">
        <f>RANK(X931,$X$2:$X$1954,0)</f>
        <v>856</v>
      </c>
    </row>
    <row r="932" spans="1:30" ht="12.75" customHeight="1" x14ac:dyDescent="0.3">
      <c r="A932" s="3">
        <v>23524</v>
      </c>
      <c r="B932" s="3" t="s">
        <v>105</v>
      </c>
      <c r="C932" s="7">
        <v>0.09</v>
      </c>
      <c r="D932" s="4">
        <v>30.98</v>
      </c>
      <c r="E932" s="4">
        <v>19.510000000000002</v>
      </c>
      <c r="F932" s="3">
        <v>1680</v>
      </c>
      <c r="G932" s="3" t="s">
        <v>1680</v>
      </c>
      <c r="H932" s="3" t="s">
        <v>48</v>
      </c>
      <c r="I932" s="3" t="s">
        <v>39</v>
      </c>
      <c r="J932" s="3" t="s">
        <v>28</v>
      </c>
      <c r="K932" s="3" t="s">
        <v>68</v>
      </c>
      <c r="L932" s="3" t="s">
        <v>58</v>
      </c>
      <c r="M932" s="3" t="s">
        <v>1681</v>
      </c>
      <c r="N932" s="3">
        <v>0.36</v>
      </c>
      <c r="O932" s="3" t="s">
        <v>32</v>
      </c>
      <c r="P932" s="3" t="s">
        <v>52</v>
      </c>
      <c r="Q932" s="3" t="s">
        <v>153</v>
      </c>
      <c r="R932" s="3" t="s">
        <v>392</v>
      </c>
      <c r="S932" s="3">
        <v>45014</v>
      </c>
      <c r="T932" s="2">
        <v>42127</v>
      </c>
      <c r="U932" s="2">
        <v>42129</v>
      </c>
      <c r="V932" s="4">
        <v>-163.53</v>
      </c>
      <c r="W932" s="3">
        <v>18</v>
      </c>
      <c r="X932" s="4">
        <v>514.62</v>
      </c>
      <c r="Y932" s="3">
        <v>86645</v>
      </c>
      <c r="Z932" s="3" t="str">
        <f>IF(V932&gt;E2888, "High","Low")</f>
        <v>Low</v>
      </c>
      <c r="AA932" s="3" t="str">
        <f>IF(OR(C932 &gt; 0.2, N932 &lt; 0.25), "High Risk", "Low Risk")</f>
        <v>Low Risk</v>
      </c>
      <c r="AB932" s="3" t="str">
        <f>IF(NOT(C932 &gt; 0), "No Discount", "Discount Applied")</f>
        <v>Discount Applied</v>
      </c>
      <c r="AC932" s="3" t="str">
        <f>IF(AND(V932 &gt; 100, OR(H932 = "Regular Air", H932 = "Express Air"), NOT(C932 &gt; 0)), "High Profit Non-Standard Shipping", "Other")</f>
        <v>Other</v>
      </c>
      <c r="AD932">
        <f>RANK(X932,$X$2:$X$1954,0)</f>
        <v>634</v>
      </c>
    </row>
    <row r="933" spans="1:30" ht="12.75" customHeight="1" x14ac:dyDescent="0.3">
      <c r="A933" s="3">
        <v>23525</v>
      </c>
      <c r="B933" s="3" t="s">
        <v>105</v>
      </c>
      <c r="C933" s="7">
        <v>0.03</v>
      </c>
      <c r="D933" s="4">
        <v>49.34</v>
      </c>
      <c r="E933" s="4">
        <v>10.25</v>
      </c>
      <c r="F933" s="3">
        <v>1680</v>
      </c>
      <c r="G933" s="3" t="s">
        <v>1680</v>
      </c>
      <c r="H933" s="3" t="s">
        <v>48</v>
      </c>
      <c r="I933" s="3" t="s">
        <v>39</v>
      </c>
      <c r="J933" s="3" t="s">
        <v>40</v>
      </c>
      <c r="K933" s="3" t="s">
        <v>49</v>
      </c>
      <c r="L933" s="3" t="s">
        <v>235</v>
      </c>
      <c r="M933" s="3" t="s">
        <v>1682</v>
      </c>
      <c r="N933" s="3">
        <v>0.56999999999999995</v>
      </c>
      <c r="O933" s="3" t="s">
        <v>32</v>
      </c>
      <c r="P933" s="3" t="s">
        <v>52</v>
      </c>
      <c r="Q933" s="3" t="s">
        <v>153</v>
      </c>
      <c r="R933" s="3" t="s">
        <v>392</v>
      </c>
      <c r="S933" s="3">
        <v>45014</v>
      </c>
      <c r="T933" s="2">
        <v>42127</v>
      </c>
      <c r="U933" s="2">
        <v>42129</v>
      </c>
      <c r="V933" s="4">
        <v>554.77</v>
      </c>
      <c r="W933" s="3">
        <v>17</v>
      </c>
      <c r="X933" s="4">
        <v>817.32</v>
      </c>
      <c r="Y933" s="3">
        <v>86645</v>
      </c>
      <c r="Z933" s="3" t="str">
        <f>IF(V933&gt;E2889, "High","Low")</f>
        <v>High</v>
      </c>
      <c r="AA933" s="3" t="str">
        <f>IF(OR(C933 &gt; 0.2, N933 &lt; 0.25), "High Risk", "Low Risk")</f>
        <v>Low Risk</v>
      </c>
      <c r="AB933" s="3" t="str">
        <f>IF(NOT(C933 &gt; 0), "No Discount", "Discount Applied")</f>
        <v>Discount Applied</v>
      </c>
      <c r="AC933" s="3" t="str">
        <f>IF(AND(V933 &gt; 100, OR(H933 = "Regular Air", H933 = "Express Air"), NOT(C933 &gt; 0)), "High Profit Non-Standard Shipping", "Other")</f>
        <v>Other</v>
      </c>
      <c r="AD933">
        <f>RANK(X933,$X$2:$X$1954,0)</f>
        <v>482</v>
      </c>
    </row>
    <row r="934" spans="1:30" ht="12.75" customHeight="1" x14ac:dyDescent="0.3">
      <c r="A934" s="3">
        <v>1976</v>
      </c>
      <c r="B934" s="3" t="s">
        <v>36</v>
      </c>
      <c r="C934" s="7">
        <v>0.04</v>
      </c>
      <c r="D934" s="4">
        <v>6.28</v>
      </c>
      <c r="E934" s="4">
        <v>5.41</v>
      </c>
      <c r="F934" s="3">
        <v>1682</v>
      </c>
      <c r="G934" s="3" t="s">
        <v>1683</v>
      </c>
      <c r="H934" s="3" t="s">
        <v>48</v>
      </c>
      <c r="I934" s="3" t="s">
        <v>39</v>
      </c>
      <c r="J934" s="3" t="s">
        <v>40</v>
      </c>
      <c r="K934" s="3" t="s">
        <v>49</v>
      </c>
      <c r="L934" s="3" t="s">
        <v>58</v>
      </c>
      <c r="M934" s="3" t="s">
        <v>1684</v>
      </c>
      <c r="N934" s="3">
        <v>0.53</v>
      </c>
      <c r="O934" s="3" t="s">
        <v>32</v>
      </c>
      <c r="P934" s="3" t="s">
        <v>60</v>
      </c>
      <c r="Q934" s="3" t="s">
        <v>177</v>
      </c>
      <c r="R934" s="3" t="s">
        <v>178</v>
      </c>
      <c r="S934" s="3">
        <v>60611</v>
      </c>
      <c r="T934" s="2">
        <v>42049</v>
      </c>
      <c r="U934" s="2">
        <v>42051</v>
      </c>
      <c r="V934" s="4">
        <v>-38.380000000000003</v>
      </c>
      <c r="W934" s="3">
        <v>43</v>
      </c>
      <c r="X934" s="4">
        <v>284.48</v>
      </c>
      <c r="Y934" s="3">
        <v>14115</v>
      </c>
      <c r="Z934" s="3" t="str">
        <f>IF(V934&gt;E2890, "High","Low")</f>
        <v>Low</v>
      </c>
      <c r="AA934" s="3" t="str">
        <f>IF(OR(C934 &gt; 0.2, N934 &lt; 0.25), "High Risk", "Low Risk")</f>
        <v>Low Risk</v>
      </c>
      <c r="AB934" s="3" t="str">
        <f>IF(NOT(C934 &gt; 0), "No Discount", "Discount Applied")</f>
        <v>Discount Applied</v>
      </c>
      <c r="AC934" s="3" t="str">
        <f>IF(AND(V934 &gt; 100, OR(H934 = "Regular Air", H934 = "Express Air"), NOT(C934 &gt; 0)), "High Profit Non-Standard Shipping", "Other")</f>
        <v>Other</v>
      </c>
      <c r="AD934">
        <f>RANK(X934,$X$2:$X$1954,0)</f>
        <v>839</v>
      </c>
    </row>
    <row r="935" spans="1:30" ht="12.75" customHeight="1" x14ac:dyDescent="0.3">
      <c r="A935" s="3">
        <v>5358</v>
      </c>
      <c r="B935" s="3" t="s">
        <v>36</v>
      </c>
      <c r="C935" s="7">
        <v>0.08</v>
      </c>
      <c r="D935" s="4">
        <v>4.9800000000000004</v>
      </c>
      <c r="E935" s="4">
        <v>4.7</v>
      </c>
      <c r="F935" s="3">
        <v>1682</v>
      </c>
      <c r="G935" s="3" t="s">
        <v>1683</v>
      </c>
      <c r="H935" s="3" t="s">
        <v>48</v>
      </c>
      <c r="I935" s="3" t="s">
        <v>39</v>
      </c>
      <c r="J935" s="3" t="s">
        <v>28</v>
      </c>
      <c r="K935" s="3" t="s">
        <v>92</v>
      </c>
      <c r="L935" s="3" t="s">
        <v>58</v>
      </c>
      <c r="M935" s="3" t="s">
        <v>1685</v>
      </c>
      <c r="N935" s="3">
        <v>0.38</v>
      </c>
      <c r="O935" s="3" t="s">
        <v>32</v>
      </c>
      <c r="P935" s="3" t="s">
        <v>60</v>
      </c>
      <c r="Q935" s="3" t="s">
        <v>177</v>
      </c>
      <c r="R935" s="3" t="s">
        <v>178</v>
      </c>
      <c r="S935" s="3">
        <v>60611</v>
      </c>
      <c r="T935" s="2">
        <v>42077</v>
      </c>
      <c r="U935" s="2">
        <v>42078</v>
      </c>
      <c r="V935" s="4">
        <v>-56.35</v>
      </c>
      <c r="W935" s="3">
        <v>47</v>
      </c>
      <c r="X935" s="4">
        <v>225.98</v>
      </c>
      <c r="Y935" s="3">
        <v>38080</v>
      </c>
      <c r="Z935" s="3" t="str">
        <f>IF(V935&gt;E2891, "High","Low")</f>
        <v>Low</v>
      </c>
      <c r="AA935" s="3" t="str">
        <f>IF(OR(C935 &gt; 0.2, N935 &lt; 0.25), "High Risk", "Low Risk")</f>
        <v>Low Risk</v>
      </c>
      <c r="AB935" s="3" t="str">
        <f>IF(NOT(C935 &gt; 0), "No Discount", "Discount Applied")</f>
        <v>Discount Applied</v>
      </c>
      <c r="AC935" s="3" t="str">
        <f>IF(AND(V935 &gt; 100, OR(H935 = "Regular Air", H935 = "Express Air"), NOT(C935 &gt; 0)), "High Profit Non-Standard Shipping", "Other")</f>
        <v>Other</v>
      </c>
      <c r="AD935">
        <f>RANK(X935,$X$2:$X$1954,0)</f>
        <v>938</v>
      </c>
    </row>
    <row r="936" spans="1:30" ht="12.75" customHeight="1" x14ac:dyDescent="0.3">
      <c r="A936" s="3">
        <v>19976</v>
      </c>
      <c r="B936" s="3" t="s">
        <v>36</v>
      </c>
      <c r="C936" s="7">
        <v>0.04</v>
      </c>
      <c r="D936" s="4">
        <v>6.28</v>
      </c>
      <c r="E936" s="4">
        <v>5.41</v>
      </c>
      <c r="F936" s="3">
        <v>1683</v>
      </c>
      <c r="G936" s="3" t="s">
        <v>1686</v>
      </c>
      <c r="H936" s="3" t="s">
        <v>48</v>
      </c>
      <c r="I936" s="3" t="s">
        <v>39</v>
      </c>
      <c r="J936" s="3" t="s">
        <v>40</v>
      </c>
      <c r="K936" s="3" t="s">
        <v>49</v>
      </c>
      <c r="L936" s="3" t="s">
        <v>58</v>
      </c>
      <c r="M936" s="3" t="s">
        <v>1684</v>
      </c>
      <c r="N936" s="3">
        <v>0.53</v>
      </c>
      <c r="O936" s="3" t="s">
        <v>32</v>
      </c>
      <c r="P936" s="3" t="s">
        <v>60</v>
      </c>
      <c r="Q936" s="3" t="s">
        <v>129</v>
      </c>
      <c r="R936" s="3" t="s">
        <v>1687</v>
      </c>
      <c r="S936" s="3">
        <v>77301</v>
      </c>
      <c r="T936" s="2">
        <v>42049</v>
      </c>
      <c r="U936" s="2">
        <v>42051</v>
      </c>
      <c r="V936" s="4">
        <v>-19.957600000000003</v>
      </c>
      <c r="W936" s="3">
        <v>11</v>
      </c>
      <c r="X936" s="4">
        <v>72.77</v>
      </c>
      <c r="Y936" s="3">
        <v>90612</v>
      </c>
      <c r="Z936" s="3" t="str">
        <f>IF(V936&gt;E2892, "High","Low")</f>
        <v>Low</v>
      </c>
      <c r="AA936" s="3" t="str">
        <f>IF(OR(C936 &gt; 0.2, N936 &lt; 0.25), "High Risk", "Low Risk")</f>
        <v>Low Risk</v>
      </c>
      <c r="AB936" s="3" t="str">
        <f>IF(NOT(C936 &gt; 0), "No Discount", "Discount Applied")</f>
        <v>Discount Applied</v>
      </c>
      <c r="AC936" s="3" t="str">
        <f>IF(AND(V936 &gt; 100, OR(H936 = "Regular Air", H936 = "Express Air"), NOT(C936 &gt; 0)), "High Profit Non-Standard Shipping", "Other")</f>
        <v>Other</v>
      </c>
      <c r="AD936">
        <f>RANK(X936,$X$2:$X$1954,0)</f>
        <v>1380</v>
      </c>
    </row>
    <row r="937" spans="1:30" ht="12.75" customHeight="1" x14ac:dyDescent="0.3">
      <c r="A937" s="3">
        <v>23358</v>
      </c>
      <c r="B937" s="3" t="s">
        <v>36</v>
      </c>
      <c r="C937" s="7">
        <v>0.08</v>
      </c>
      <c r="D937" s="4">
        <v>4.9800000000000004</v>
      </c>
      <c r="E937" s="4">
        <v>4.7</v>
      </c>
      <c r="F937" s="3">
        <v>1683</v>
      </c>
      <c r="G937" s="3" t="s">
        <v>1686</v>
      </c>
      <c r="H937" s="3" t="s">
        <v>48</v>
      </c>
      <c r="I937" s="3" t="s">
        <v>39</v>
      </c>
      <c r="J937" s="3" t="s">
        <v>28</v>
      </c>
      <c r="K937" s="3" t="s">
        <v>92</v>
      </c>
      <c r="L937" s="3" t="s">
        <v>58</v>
      </c>
      <c r="M937" s="3" t="s">
        <v>1685</v>
      </c>
      <c r="N937" s="3">
        <v>0.38</v>
      </c>
      <c r="O937" s="3" t="s">
        <v>32</v>
      </c>
      <c r="P937" s="3" t="s">
        <v>60</v>
      </c>
      <c r="Q937" s="3" t="s">
        <v>129</v>
      </c>
      <c r="R937" s="3" t="s">
        <v>1687</v>
      </c>
      <c r="S937" s="3">
        <v>77301</v>
      </c>
      <c r="T937" s="2">
        <v>42077</v>
      </c>
      <c r="U937" s="2">
        <v>42078</v>
      </c>
      <c r="V937" s="4">
        <v>-56.35</v>
      </c>
      <c r="W937" s="3">
        <v>12</v>
      </c>
      <c r="X937" s="4">
        <v>57.7</v>
      </c>
      <c r="Y937" s="3">
        <v>90613</v>
      </c>
      <c r="Z937" s="3" t="str">
        <f>IF(V937&gt;E2893, "High","Low")</f>
        <v>Low</v>
      </c>
      <c r="AA937" s="3" t="str">
        <f>IF(OR(C937 &gt; 0.2, N937 &lt; 0.25), "High Risk", "Low Risk")</f>
        <v>Low Risk</v>
      </c>
      <c r="AB937" s="3" t="str">
        <f>IF(NOT(C937 &gt; 0), "No Discount", "Discount Applied")</f>
        <v>Discount Applied</v>
      </c>
      <c r="AC937" s="3" t="str">
        <f>IF(AND(V937 &gt; 100, OR(H937 = "Regular Air", H937 = "Express Air"), NOT(C937 &gt; 0)), "High Profit Non-Standard Shipping", "Other")</f>
        <v>Other</v>
      </c>
      <c r="AD937">
        <f>RANK(X937,$X$2:$X$1954,0)</f>
        <v>1474</v>
      </c>
    </row>
    <row r="938" spans="1:30" ht="12.75" customHeight="1" x14ac:dyDescent="0.3">
      <c r="A938" s="3">
        <v>19751</v>
      </c>
      <c r="B938" s="3" t="s">
        <v>105</v>
      </c>
      <c r="C938" s="7">
        <v>0.08</v>
      </c>
      <c r="D938" s="4">
        <v>2.08</v>
      </c>
      <c r="E938" s="4">
        <v>5.33</v>
      </c>
      <c r="F938" s="3">
        <v>1686</v>
      </c>
      <c r="G938" s="3" t="s">
        <v>1688</v>
      </c>
      <c r="H938" s="3" t="s">
        <v>48</v>
      </c>
      <c r="I938" s="3" t="s">
        <v>39</v>
      </c>
      <c r="J938" s="3" t="s">
        <v>40</v>
      </c>
      <c r="K938" s="3" t="s">
        <v>49</v>
      </c>
      <c r="L938" s="3" t="s">
        <v>58</v>
      </c>
      <c r="M938" s="3" t="s">
        <v>743</v>
      </c>
      <c r="N938" s="3">
        <v>0.43</v>
      </c>
      <c r="O938" s="3" t="s">
        <v>32</v>
      </c>
      <c r="P938" s="3" t="s">
        <v>60</v>
      </c>
      <c r="Q938" s="3" t="s">
        <v>177</v>
      </c>
      <c r="R938" s="3" t="s">
        <v>1689</v>
      </c>
      <c r="S938" s="3">
        <v>60123</v>
      </c>
      <c r="T938" s="2">
        <v>42066</v>
      </c>
      <c r="U938" s="2">
        <v>42073</v>
      </c>
      <c r="V938" s="4">
        <v>-129.01</v>
      </c>
      <c r="W938" s="3">
        <v>9</v>
      </c>
      <c r="X938" s="4">
        <v>19.670000000000002</v>
      </c>
      <c r="Y938" s="3">
        <v>86973</v>
      </c>
      <c r="Z938" s="3" t="str">
        <f>IF(V938&gt;E2894, "High","Low")</f>
        <v>Low</v>
      </c>
      <c r="AA938" s="3" t="str">
        <f>IF(OR(C938 &gt; 0.2, N938 &lt; 0.25), "High Risk", "Low Risk")</f>
        <v>Low Risk</v>
      </c>
      <c r="AB938" s="3" t="str">
        <f>IF(NOT(C938 &gt; 0), "No Discount", "Discount Applied")</f>
        <v>Discount Applied</v>
      </c>
      <c r="AC938" s="3" t="str">
        <f>IF(AND(V938 &gt; 100, OR(H938 = "Regular Air", H938 = "Express Air"), NOT(C938 &gt; 0)), "High Profit Non-Standard Shipping", "Other")</f>
        <v>Other</v>
      </c>
      <c r="AD938">
        <f>RANK(X938,$X$2:$X$1954,0)</f>
        <v>1815</v>
      </c>
    </row>
    <row r="939" spans="1:30" ht="12.75" customHeight="1" x14ac:dyDescent="0.3">
      <c r="A939" s="3">
        <v>25690</v>
      </c>
      <c r="B939" s="3" t="s">
        <v>24</v>
      </c>
      <c r="C939" s="7">
        <v>0</v>
      </c>
      <c r="D939" s="4">
        <v>48.91</v>
      </c>
      <c r="E939" s="4">
        <v>35</v>
      </c>
      <c r="F939" s="3">
        <v>1689</v>
      </c>
      <c r="G939" s="3" t="s">
        <v>1690</v>
      </c>
      <c r="H939" s="3" t="s">
        <v>48</v>
      </c>
      <c r="I939" s="3" t="s">
        <v>39</v>
      </c>
      <c r="J939" s="3" t="s">
        <v>28</v>
      </c>
      <c r="K939" s="3" t="s">
        <v>140</v>
      </c>
      <c r="L939" s="3" t="s">
        <v>235</v>
      </c>
      <c r="M939" s="3" t="s">
        <v>1691</v>
      </c>
      <c r="N939" s="3">
        <v>0.83</v>
      </c>
      <c r="O939" s="3" t="s">
        <v>32</v>
      </c>
      <c r="P939" s="3" t="s">
        <v>60</v>
      </c>
      <c r="Q939" s="3" t="s">
        <v>702</v>
      </c>
      <c r="R939" s="3" t="s">
        <v>1622</v>
      </c>
      <c r="S939" s="3">
        <v>46322</v>
      </c>
      <c r="T939" s="2">
        <v>42087</v>
      </c>
      <c r="U939" s="2">
        <v>42088</v>
      </c>
      <c r="V939" s="4">
        <v>-628.38</v>
      </c>
      <c r="W939" s="3">
        <v>10</v>
      </c>
      <c r="X939" s="4">
        <v>514.79</v>
      </c>
      <c r="Y939" s="3">
        <v>91077</v>
      </c>
      <c r="Z939" s="3" t="str">
        <f>IF(V939&gt;E2895, "High","Low")</f>
        <v>Low</v>
      </c>
      <c r="AA939" s="3" t="str">
        <f>IF(OR(C939 &gt; 0.2, N939 &lt; 0.25), "High Risk", "Low Risk")</f>
        <v>Low Risk</v>
      </c>
      <c r="AB939" s="3" t="str">
        <f>IF(NOT(C939 &gt; 0), "No Discount", "Discount Applied")</f>
        <v>No Discount</v>
      </c>
      <c r="AC939" s="3" t="str">
        <f>IF(AND(V939 &gt; 100, OR(H939 = "Regular Air", H939 = "Express Air"), NOT(C939 &gt; 0)), "High Profit Non-Standard Shipping", "Other")</f>
        <v>Other</v>
      </c>
      <c r="AD939">
        <f>RANK(X939,$X$2:$X$1954,0)</f>
        <v>633</v>
      </c>
    </row>
    <row r="940" spans="1:30" ht="12.75" customHeight="1" x14ac:dyDescent="0.3">
      <c r="A940" s="3">
        <v>22798</v>
      </c>
      <c r="B940" s="3" t="s">
        <v>105</v>
      </c>
      <c r="C940" s="7">
        <v>0.05</v>
      </c>
      <c r="D940" s="4">
        <v>115.99</v>
      </c>
      <c r="E940" s="4">
        <v>5.26</v>
      </c>
      <c r="F940" s="3">
        <v>1690</v>
      </c>
      <c r="G940" s="3" t="s">
        <v>1692</v>
      </c>
      <c r="H940" s="3" t="s">
        <v>48</v>
      </c>
      <c r="I940" s="3" t="s">
        <v>39</v>
      </c>
      <c r="J940" s="3" t="s">
        <v>76</v>
      </c>
      <c r="K940" s="3" t="s">
        <v>77</v>
      </c>
      <c r="L940" s="3" t="s">
        <v>58</v>
      </c>
      <c r="M940" s="3" t="s">
        <v>1693</v>
      </c>
      <c r="N940" s="3">
        <v>0.56999999999999995</v>
      </c>
      <c r="O940" s="3" t="s">
        <v>32</v>
      </c>
      <c r="P940" s="3" t="s">
        <v>52</v>
      </c>
      <c r="Q940" s="3" t="s">
        <v>233</v>
      </c>
      <c r="R940" s="3" t="s">
        <v>1694</v>
      </c>
      <c r="S940" s="3">
        <v>17112</v>
      </c>
      <c r="T940" s="2">
        <v>42028</v>
      </c>
      <c r="U940" s="2">
        <v>42032</v>
      </c>
      <c r="V940" s="4">
        <v>616.53569999999991</v>
      </c>
      <c r="W940" s="3">
        <v>9</v>
      </c>
      <c r="X940" s="4">
        <v>893.53</v>
      </c>
      <c r="Y940" s="3">
        <v>91076</v>
      </c>
      <c r="Z940" s="3" t="str">
        <f>IF(V940&gt;E2896, "High","Low")</f>
        <v>High</v>
      </c>
      <c r="AA940" s="3" t="str">
        <f>IF(OR(C940 &gt; 0.2, N940 &lt; 0.25), "High Risk", "Low Risk")</f>
        <v>Low Risk</v>
      </c>
      <c r="AB940" s="3" t="str">
        <f>IF(NOT(C940 &gt; 0), "No Discount", "Discount Applied")</f>
        <v>Discount Applied</v>
      </c>
      <c r="AC940" s="3" t="str">
        <f>IF(AND(V940 &gt; 100, OR(H940 = "Regular Air", H940 = "Express Air"), NOT(C940 &gt; 0)), "High Profit Non-Standard Shipping", "Other")</f>
        <v>Other</v>
      </c>
      <c r="AD940">
        <f>RANK(X940,$X$2:$X$1954,0)</f>
        <v>456</v>
      </c>
    </row>
    <row r="941" spans="1:30" ht="12.75" customHeight="1" x14ac:dyDescent="0.3">
      <c r="A941" s="3">
        <v>23626</v>
      </c>
      <c r="B941" s="3" t="s">
        <v>36</v>
      </c>
      <c r="C941" s="7">
        <v>0.09</v>
      </c>
      <c r="D941" s="4">
        <v>95.43</v>
      </c>
      <c r="E941" s="4">
        <v>19.989999999999998</v>
      </c>
      <c r="F941" s="3">
        <v>1690</v>
      </c>
      <c r="G941" s="3" t="s">
        <v>1692</v>
      </c>
      <c r="H941" s="3" t="s">
        <v>48</v>
      </c>
      <c r="I941" s="3" t="s">
        <v>39</v>
      </c>
      <c r="J941" s="3" t="s">
        <v>28</v>
      </c>
      <c r="K941" s="3" t="s">
        <v>140</v>
      </c>
      <c r="L941" s="3" t="s">
        <v>58</v>
      </c>
      <c r="M941" s="3" t="s">
        <v>848</v>
      </c>
      <c r="N941" s="3">
        <v>0.79</v>
      </c>
      <c r="O941" s="3" t="s">
        <v>32</v>
      </c>
      <c r="P941" s="3" t="s">
        <v>52</v>
      </c>
      <c r="Q941" s="3" t="s">
        <v>233</v>
      </c>
      <c r="R941" s="3" t="s">
        <v>1694</v>
      </c>
      <c r="S941" s="3">
        <v>17112</v>
      </c>
      <c r="T941" s="2">
        <v>42156</v>
      </c>
      <c r="U941" s="2">
        <v>42157</v>
      </c>
      <c r="V941" s="4">
        <v>-143.23500000000001</v>
      </c>
      <c r="W941" s="3">
        <v>22</v>
      </c>
      <c r="X941" s="4">
        <v>2053.6</v>
      </c>
      <c r="Y941" s="3">
        <v>91078</v>
      </c>
      <c r="Z941" s="3" t="str">
        <f>IF(V941&gt;E2897, "High","Low")</f>
        <v>Low</v>
      </c>
      <c r="AA941" s="3" t="str">
        <f>IF(OR(C941 &gt; 0.2, N941 &lt; 0.25), "High Risk", "Low Risk")</f>
        <v>Low Risk</v>
      </c>
      <c r="AB941" s="3" t="str">
        <f>IF(NOT(C941 &gt; 0), "No Discount", "Discount Applied")</f>
        <v>Discount Applied</v>
      </c>
      <c r="AC941" s="3" t="str">
        <f>IF(AND(V941 &gt; 100, OR(H941 = "Regular Air", H941 = "Express Air"), NOT(C941 &gt; 0)), "High Profit Non-Standard Shipping", "Other")</f>
        <v>Other</v>
      </c>
      <c r="AD941">
        <f>RANK(X941,$X$2:$X$1954,0)</f>
        <v>235</v>
      </c>
    </row>
    <row r="942" spans="1:30" ht="12.75" customHeight="1" x14ac:dyDescent="0.3">
      <c r="A942" s="3">
        <v>19481</v>
      </c>
      <c r="B942" s="3" t="s">
        <v>36</v>
      </c>
      <c r="C942" s="7">
        <v>0</v>
      </c>
      <c r="D942" s="4">
        <v>6.84</v>
      </c>
      <c r="E942" s="4">
        <v>8.3699999999999992</v>
      </c>
      <c r="F942" s="3">
        <v>1692</v>
      </c>
      <c r="G942" s="3" t="s">
        <v>1695</v>
      </c>
      <c r="H942" s="3" t="s">
        <v>48</v>
      </c>
      <c r="I942" s="3" t="s">
        <v>39</v>
      </c>
      <c r="J942" s="3" t="s">
        <v>28</v>
      </c>
      <c r="K942" s="3" t="s">
        <v>173</v>
      </c>
      <c r="L942" s="3" t="s">
        <v>50</v>
      </c>
      <c r="M942" s="3" t="s">
        <v>1696</v>
      </c>
      <c r="N942" s="3">
        <v>0.57999999999999996</v>
      </c>
      <c r="O942" s="3" t="s">
        <v>32</v>
      </c>
      <c r="P942" s="3" t="s">
        <v>60</v>
      </c>
      <c r="Q942" s="3" t="s">
        <v>182</v>
      </c>
      <c r="R942" s="3" t="s">
        <v>330</v>
      </c>
      <c r="S942" s="3">
        <v>67114</v>
      </c>
      <c r="T942" s="2">
        <v>42027</v>
      </c>
      <c r="U942" s="2">
        <v>42028</v>
      </c>
      <c r="V942" s="4">
        <v>-123.1816</v>
      </c>
      <c r="W942" s="3">
        <v>5</v>
      </c>
      <c r="X942" s="4">
        <v>37.89</v>
      </c>
      <c r="Y942" s="3">
        <v>90189</v>
      </c>
      <c r="Z942" s="3" t="str">
        <f>IF(V942&gt;E2898, "High","Low")</f>
        <v>Low</v>
      </c>
      <c r="AA942" s="3" t="str">
        <f>IF(OR(C942 &gt; 0.2, N942 &lt; 0.25), "High Risk", "Low Risk")</f>
        <v>Low Risk</v>
      </c>
      <c r="AB942" s="3" t="str">
        <f>IF(NOT(C942 &gt; 0), "No Discount", "Discount Applied")</f>
        <v>No Discount</v>
      </c>
      <c r="AC942" s="3" t="str">
        <f>IF(AND(V942 &gt; 100, OR(H942 = "Regular Air", H942 = "Express Air"), NOT(C942 &gt; 0)), "High Profit Non-Standard Shipping", "Other")</f>
        <v>Other</v>
      </c>
      <c r="AD942">
        <f>RANK(X942,$X$2:$X$1954,0)</f>
        <v>1643</v>
      </c>
    </row>
    <row r="943" spans="1:30" ht="12.75" customHeight="1" x14ac:dyDescent="0.3">
      <c r="A943" s="3">
        <v>19482</v>
      </c>
      <c r="B943" s="3" t="s">
        <v>36</v>
      </c>
      <c r="C943" s="7">
        <v>7.0000000000000007E-2</v>
      </c>
      <c r="D943" s="4">
        <v>30.98</v>
      </c>
      <c r="E943" s="4">
        <v>5.76</v>
      </c>
      <c r="F943" s="3">
        <v>1693</v>
      </c>
      <c r="G943" s="3" t="s">
        <v>1697</v>
      </c>
      <c r="H943" s="3" t="s">
        <v>48</v>
      </c>
      <c r="I943" s="3" t="s">
        <v>39</v>
      </c>
      <c r="J943" s="3" t="s">
        <v>28</v>
      </c>
      <c r="K943" s="3" t="s">
        <v>92</v>
      </c>
      <c r="L943" s="3" t="s">
        <v>58</v>
      </c>
      <c r="M943" s="3" t="s">
        <v>1342</v>
      </c>
      <c r="N943" s="3">
        <v>0.4</v>
      </c>
      <c r="O943" s="3" t="s">
        <v>32</v>
      </c>
      <c r="P943" s="3" t="s">
        <v>135</v>
      </c>
      <c r="Q943" s="3" t="s">
        <v>136</v>
      </c>
      <c r="R943" s="3" t="s">
        <v>1698</v>
      </c>
      <c r="S943" s="3">
        <v>20190</v>
      </c>
      <c r="T943" s="2">
        <v>42027</v>
      </c>
      <c r="U943" s="2">
        <v>42029</v>
      </c>
      <c r="V943" s="4">
        <v>-28.798000000000002</v>
      </c>
      <c r="W943" s="3">
        <v>11</v>
      </c>
      <c r="X943" s="4">
        <v>343.79</v>
      </c>
      <c r="Y943" s="3">
        <v>90189</v>
      </c>
      <c r="Z943" s="3" t="str">
        <f>IF(V943&gt;E2899, "High","Low")</f>
        <v>Low</v>
      </c>
      <c r="AA943" s="3" t="str">
        <f>IF(OR(C943 &gt; 0.2, N943 &lt; 0.25), "High Risk", "Low Risk")</f>
        <v>Low Risk</v>
      </c>
      <c r="AB943" s="3" t="str">
        <f>IF(NOT(C943 &gt; 0), "No Discount", "Discount Applied")</f>
        <v>Discount Applied</v>
      </c>
      <c r="AC943" s="3" t="str">
        <f>IF(AND(V943 &gt; 100, OR(H943 = "Regular Air", H943 = "Express Air"), NOT(C943 &gt; 0)), "High Profit Non-Standard Shipping", "Other")</f>
        <v>Other</v>
      </c>
      <c r="AD943">
        <f>RANK(X943,$X$2:$X$1954,0)</f>
        <v>778</v>
      </c>
    </row>
    <row r="944" spans="1:30" ht="12.75" customHeight="1" x14ac:dyDescent="0.3">
      <c r="A944" s="3">
        <v>21262</v>
      </c>
      <c r="B944" s="3" t="s">
        <v>105</v>
      </c>
      <c r="C944" s="7">
        <v>0.01</v>
      </c>
      <c r="D944" s="4">
        <v>15.67</v>
      </c>
      <c r="E944" s="4">
        <v>1.39</v>
      </c>
      <c r="F944" s="3">
        <v>1693</v>
      </c>
      <c r="G944" s="3" t="s">
        <v>1697</v>
      </c>
      <c r="H944" s="3" t="s">
        <v>26</v>
      </c>
      <c r="I944" s="3" t="s">
        <v>39</v>
      </c>
      <c r="J944" s="3" t="s">
        <v>28</v>
      </c>
      <c r="K944" s="3" t="s">
        <v>68</v>
      </c>
      <c r="L944" s="3" t="s">
        <v>58</v>
      </c>
      <c r="M944" s="3" t="s">
        <v>1699</v>
      </c>
      <c r="N944" s="3">
        <v>0.38</v>
      </c>
      <c r="O944" s="3" t="s">
        <v>32</v>
      </c>
      <c r="P944" s="3" t="s">
        <v>135</v>
      </c>
      <c r="Q944" s="3" t="s">
        <v>136</v>
      </c>
      <c r="R944" s="3" t="s">
        <v>1698</v>
      </c>
      <c r="S944" s="3">
        <v>20190</v>
      </c>
      <c r="T944" s="2">
        <v>42135</v>
      </c>
      <c r="U944" s="2">
        <v>42135</v>
      </c>
      <c r="V944" s="4">
        <v>-273.98</v>
      </c>
      <c r="W944" s="3">
        <v>11</v>
      </c>
      <c r="X944" s="4">
        <v>188.09</v>
      </c>
      <c r="Y944" s="3">
        <v>90190</v>
      </c>
      <c r="Z944" s="3" t="str">
        <f>IF(V944&gt;E2900, "High","Low")</f>
        <v>Low</v>
      </c>
      <c r="AA944" s="3" t="str">
        <f>IF(OR(C944 &gt; 0.2, N944 &lt; 0.25), "High Risk", "Low Risk")</f>
        <v>Low Risk</v>
      </c>
      <c r="AB944" s="3" t="str">
        <f>IF(NOT(C944 &gt; 0), "No Discount", "Discount Applied")</f>
        <v>Discount Applied</v>
      </c>
      <c r="AC944" s="3" t="str">
        <f>IF(AND(V944 &gt; 100, OR(H944 = "Regular Air", H944 = "Express Air"), NOT(C944 &gt; 0)), "High Profit Non-Standard Shipping", "Other")</f>
        <v>Other</v>
      </c>
      <c r="AD944">
        <f>RANK(X944,$X$2:$X$1954,0)</f>
        <v>1014</v>
      </c>
    </row>
    <row r="945" spans="1:30" ht="12.75" customHeight="1" x14ac:dyDescent="0.3">
      <c r="A945" s="3">
        <v>24941</v>
      </c>
      <c r="B945" s="3" t="s">
        <v>55</v>
      </c>
      <c r="C945" s="7">
        <v>0</v>
      </c>
      <c r="D945" s="4">
        <v>13.43</v>
      </c>
      <c r="E945" s="4">
        <v>5.5</v>
      </c>
      <c r="F945" s="3">
        <v>1697</v>
      </c>
      <c r="G945" s="3" t="s">
        <v>1700</v>
      </c>
      <c r="H945" s="3" t="s">
        <v>48</v>
      </c>
      <c r="I945" s="3" t="s">
        <v>39</v>
      </c>
      <c r="J945" s="3" t="s">
        <v>28</v>
      </c>
      <c r="K945" s="3" t="s">
        <v>140</v>
      </c>
      <c r="L945" s="3" t="s">
        <v>58</v>
      </c>
      <c r="M945" s="3" t="s">
        <v>1701</v>
      </c>
      <c r="N945" s="3">
        <v>0.56999999999999995</v>
      </c>
      <c r="O945" s="3" t="s">
        <v>32</v>
      </c>
      <c r="P945" s="3" t="s">
        <v>135</v>
      </c>
      <c r="Q945" s="3" t="s">
        <v>957</v>
      </c>
      <c r="R945" s="3" t="s">
        <v>1702</v>
      </c>
      <c r="S945" s="3">
        <v>71901</v>
      </c>
      <c r="T945" s="2">
        <v>42020</v>
      </c>
      <c r="U945" s="2">
        <v>42021</v>
      </c>
      <c r="V945" s="4">
        <v>-253.77800000000002</v>
      </c>
      <c r="W945" s="3">
        <v>9</v>
      </c>
      <c r="X945" s="4">
        <v>129.54</v>
      </c>
      <c r="Y945" s="3">
        <v>86338</v>
      </c>
      <c r="Z945" s="3" t="str">
        <f>IF(V945&gt;E2901, "High","Low")</f>
        <v>Low</v>
      </c>
      <c r="AA945" s="3" t="str">
        <f>IF(OR(C945 &gt; 0.2, N945 &lt; 0.25), "High Risk", "Low Risk")</f>
        <v>Low Risk</v>
      </c>
      <c r="AB945" s="3" t="str">
        <f>IF(NOT(C945 &gt; 0), "No Discount", "Discount Applied")</f>
        <v>No Discount</v>
      </c>
      <c r="AC945" s="3" t="str">
        <f>IF(AND(V945 &gt; 100, OR(H945 = "Regular Air", H945 = "Express Air"), NOT(C945 &gt; 0)), "High Profit Non-Standard Shipping", "Other")</f>
        <v>Other</v>
      </c>
      <c r="AD945">
        <f>RANK(X945,$X$2:$X$1954,0)</f>
        <v>1136</v>
      </c>
    </row>
    <row r="946" spans="1:30" ht="12.75" customHeight="1" x14ac:dyDescent="0.3">
      <c r="A946" s="3">
        <v>18275</v>
      </c>
      <c r="B946" s="3" t="s">
        <v>105</v>
      </c>
      <c r="C946" s="7">
        <v>0.05</v>
      </c>
      <c r="D946" s="4">
        <v>3.98</v>
      </c>
      <c r="E946" s="4">
        <v>5.26</v>
      </c>
      <c r="F946" s="3">
        <v>1699</v>
      </c>
      <c r="G946" s="3" t="s">
        <v>1703</v>
      </c>
      <c r="H946" s="3" t="s">
        <v>48</v>
      </c>
      <c r="I946" s="3" t="s">
        <v>39</v>
      </c>
      <c r="J946" s="3" t="s">
        <v>28</v>
      </c>
      <c r="K946" s="3" t="s">
        <v>108</v>
      </c>
      <c r="L946" s="3" t="s">
        <v>58</v>
      </c>
      <c r="M946" s="3" t="s">
        <v>1704</v>
      </c>
      <c r="N946" s="3">
        <v>0.38</v>
      </c>
      <c r="O946" s="3" t="s">
        <v>32</v>
      </c>
      <c r="P946" s="3" t="s">
        <v>52</v>
      </c>
      <c r="Q946" s="3" t="s">
        <v>233</v>
      </c>
      <c r="R946" s="3" t="s">
        <v>1705</v>
      </c>
      <c r="S946" s="3">
        <v>19057</v>
      </c>
      <c r="T946" s="2">
        <v>42088</v>
      </c>
      <c r="U946" s="2">
        <v>42092</v>
      </c>
      <c r="V946" s="4">
        <v>-152.52449999999999</v>
      </c>
      <c r="W946" s="3">
        <v>12</v>
      </c>
      <c r="X946" s="4">
        <v>49.44</v>
      </c>
      <c r="Y946" s="3">
        <v>87345</v>
      </c>
      <c r="Z946" s="3" t="str">
        <f>IF(V946&gt;E2902, "High","Low")</f>
        <v>Low</v>
      </c>
      <c r="AA946" s="3" t="str">
        <f>IF(OR(C946 &gt; 0.2, N946 &lt; 0.25), "High Risk", "Low Risk")</f>
        <v>Low Risk</v>
      </c>
      <c r="AB946" s="3" t="str">
        <f>IF(NOT(C946 &gt; 0), "No Discount", "Discount Applied")</f>
        <v>Discount Applied</v>
      </c>
      <c r="AC946" s="3" t="str">
        <f>IF(AND(V946 &gt; 100, OR(H946 = "Regular Air", H946 = "Express Air"), NOT(C946 &gt; 0)), "High Profit Non-Standard Shipping", "Other")</f>
        <v>Other</v>
      </c>
      <c r="AD946">
        <f>RANK(X946,$X$2:$X$1954,0)</f>
        <v>1538</v>
      </c>
    </row>
    <row r="947" spans="1:30" ht="12.75" customHeight="1" x14ac:dyDescent="0.3">
      <c r="A947" s="3">
        <v>18276</v>
      </c>
      <c r="B947" s="3" t="s">
        <v>105</v>
      </c>
      <c r="C947" s="7">
        <v>0.01</v>
      </c>
      <c r="D947" s="4">
        <v>6.48</v>
      </c>
      <c r="E947" s="4">
        <v>5.4</v>
      </c>
      <c r="F947" s="3">
        <v>1699</v>
      </c>
      <c r="G947" s="3" t="s">
        <v>1703</v>
      </c>
      <c r="H947" s="3" t="s">
        <v>48</v>
      </c>
      <c r="I947" s="3" t="s">
        <v>39</v>
      </c>
      <c r="J947" s="3" t="s">
        <v>28</v>
      </c>
      <c r="K947" s="3" t="s">
        <v>92</v>
      </c>
      <c r="L947" s="3" t="s">
        <v>58</v>
      </c>
      <c r="M947" s="3" t="s">
        <v>1706</v>
      </c>
      <c r="N947" s="3">
        <v>0.37</v>
      </c>
      <c r="O947" s="3" t="s">
        <v>32</v>
      </c>
      <c r="P947" s="3" t="s">
        <v>52</v>
      </c>
      <c r="Q947" s="3" t="s">
        <v>233</v>
      </c>
      <c r="R947" s="3" t="s">
        <v>1705</v>
      </c>
      <c r="S947" s="3">
        <v>19057</v>
      </c>
      <c r="T947" s="2">
        <v>42088</v>
      </c>
      <c r="U947" s="2">
        <v>42088</v>
      </c>
      <c r="V947" s="4">
        <v>-18.850000000000001</v>
      </c>
      <c r="W947" s="3">
        <v>2</v>
      </c>
      <c r="X947" s="4">
        <v>14.29</v>
      </c>
      <c r="Y947" s="3">
        <v>87345</v>
      </c>
      <c r="Z947" s="3" t="str">
        <f>IF(V947&gt;E2903, "High","Low")</f>
        <v>Low</v>
      </c>
      <c r="AA947" s="3" t="str">
        <f>IF(OR(C947 &gt; 0.2, N947 &lt; 0.25), "High Risk", "Low Risk")</f>
        <v>Low Risk</v>
      </c>
      <c r="AB947" s="3" t="str">
        <f>IF(NOT(C947 &gt; 0), "No Discount", "Discount Applied")</f>
        <v>Discount Applied</v>
      </c>
      <c r="AC947" s="3" t="str">
        <f>IF(AND(V947 &gt; 100, OR(H947 = "Regular Air", H947 = "Express Air"), NOT(C947 &gt; 0)), "High Profit Non-Standard Shipping", "Other")</f>
        <v>Other</v>
      </c>
      <c r="AD947">
        <f>RANK(X947,$X$2:$X$1954,0)</f>
        <v>1873</v>
      </c>
    </row>
    <row r="948" spans="1:30" ht="12.75" customHeight="1" x14ac:dyDescent="0.3">
      <c r="A948" s="3">
        <v>24158</v>
      </c>
      <c r="B948" s="3" t="s">
        <v>55</v>
      </c>
      <c r="C948" s="7">
        <v>0.05</v>
      </c>
      <c r="D948" s="4">
        <v>14.81</v>
      </c>
      <c r="E948" s="4">
        <v>13.32</v>
      </c>
      <c r="F948" s="3">
        <v>1702</v>
      </c>
      <c r="G948" s="3" t="s">
        <v>1707</v>
      </c>
      <c r="H948" s="3" t="s">
        <v>48</v>
      </c>
      <c r="I948" s="3" t="s">
        <v>39</v>
      </c>
      <c r="J948" s="3" t="s">
        <v>28</v>
      </c>
      <c r="K948" s="3" t="s">
        <v>256</v>
      </c>
      <c r="L948" s="3" t="s">
        <v>58</v>
      </c>
      <c r="M948" s="3" t="s">
        <v>832</v>
      </c>
      <c r="N948" s="3">
        <v>0.43</v>
      </c>
      <c r="O948" s="3" t="s">
        <v>32</v>
      </c>
      <c r="P948" s="3" t="s">
        <v>135</v>
      </c>
      <c r="Q948" s="3" t="s">
        <v>670</v>
      </c>
      <c r="R948" s="3" t="s">
        <v>1708</v>
      </c>
      <c r="S948" s="3">
        <v>39301</v>
      </c>
      <c r="T948" s="2">
        <v>42021</v>
      </c>
      <c r="U948" s="2">
        <v>42024</v>
      </c>
      <c r="V948" s="4">
        <v>-220.05200000000002</v>
      </c>
      <c r="W948" s="3">
        <v>3</v>
      </c>
      <c r="X948" s="4">
        <v>45.28</v>
      </c>
      <c r="Y948" s="3">
        <v>90473</v>
      </c>
      <c r="Z948" s="3" t="str">
        <f>IF(V948&gt;E2904, "High","Low")</f>
        <v>Low</v>
      </c>
      <c r="AA948" s="3" t="str">
        <f>IF(OR(C948 &gt; 0.2, N948 &lt; 0.25), "High Risk", "Low Risk")</f>
        <v>Low Risk</v>
      </c>
      <c r="AB948" s="3" t="str">
        <f>IF(NOT(C948 &gt; 0), "No Discount", "Discount Applied")</f>
        <v>Discount Applied</v>
      </c>
      <c r="AC948" s="3" t="str">
        <f>IF(AND(V948 &gt; 100, OR(H948 = "Regular Air", H948 = "Express Air"), NOT(C948 &gt; 0)), "High Profit Non-Standard Shipping", "Other")</f>
        <v>Other</v>
      </c>
      <c r="AD948">
        <f>RANK(X948,$X$2:$X$1954,0)</f>
        <v>1568</v>
      </c>
    </row>
    <row r="949" spans="1:30" ht="12.75" customHeight="1" x14ac:dyDescent="0.3">
      <c r="A949" s="3">
        <v>24159</v>
      </c>
      <c r="B949" s="3" t="s">
        <v>55</v>
      </c>
      <c r="C949" s="7">
        <v>0.05</v>
      </c>
      <c r="D949" s="4">
        <v>4.2</v>
      </c>
      <c r="E949" s="4">
        <v>2.2599999999999998</v>
      </c>
      <c r="F949" s="3">
        <v>1702</v>
      </c>
      <c r="G949" s="3" t="s">
        <v>1707</v>
      </c>
      <c r="H949" s="3" t="s">
        <v>26</v>
      </c>
      <c r="I949" s="3" t="s">
        <v>39</v>
      </c>
      <c r="J949" s="3" t="s">
        <v>28</v>
      </c>
      <c r="K949" s="3" t="s">
        <v>92</v>
      </c>
      <c r="L949" s="3" t="s">
        <v>30</v>
      </c>
      <c r="M949" s="3" t="s">
        <v>1233</v>
      </c>
      <c r="N949" s="3">
        <v>0.36</v>
      </c>
      <c r="O949" s="3" t="s">
        <v>32</v>
      </c>
      <c r="P949" s="3" t="s">
        <v>135</v>
      </c>
      <c r="Q949" s="3" t="s">
        <v>670</v>
      </c>
      <c r="R949" s="3" t="s">
        <v>1708</v>
      </c>
      <c r="S949" s="3">
        <v>39301</v>
      </c>
      <c r="T949" s="2">
        <v>42021</v>
      </c>
      <c r="U949" s="2">
        <v>42023</v>
      </c>
      <c r="V949" s="4">
        <v>20.393369999999997</v>
      </c>
      <c r="W949" s="3">
        <v>3</v>
      </c>
      <c r="X949" s="4">
        <v>13.57</v>
      </c>
      <c r="Y949" s="3">
        <v>90473</v>
      </c>
      <c r="Z949" s="3" t="str">
        <f>IF(V949&gt;E2905, "High","Low")</f>
        <v>High</v>
      </c>
      <c r="AA949" s="3" t="str">
        <f>IF(OR(C949 &gt; 0.2, N949 &lt; 0.25), "High Risk", "Low Risk")</f>
        <v>Low Risk</v>
      </c>
      <c r="AB949" s="3" t="str">
        <f>IF(NOT(C949 &gt; 0), "No Discount", "Discount Applied")</f>
        <v>Discount Applied</v>
      </c>
      <c r="AC949" s="3" t="str">
        <f>IF(AND(V949 &gt; 100, OR(H949 = "Regular Air", H949 = "Express Air"), NOT(C949 &gt; 0)), "High Profit Non-Standard Shipping", "Other")</f>
        <v>Other</v>
      </c>
      <c r="AD949">
        <f>RANK(X949,$X$2:$X$1954,0)</f>
        <v>1880</v>
      </c>
    </row>
    <row r="950" spans="1:30" ht="12.75" customHeight="1" x14ac:dyDescent="0.3">
      <c r="A950" s="3">
        <v>25761</v>
      </c>
      <c r="B950" s="3" t="s">
        <v>55</v>
      </c>
      <c r="C950" s="7">
        <v>0.05</v>
      </c>
      <c r="D950" s="4">
        <v>5.68</v>
      </c>
      <c r="E950" s="4">
        <v>1.39</v>
      </c>
      <c r="F950" s="3">
        <v>1708</v>
      </c>
      <c r="G950" s="3" t="s">
        <v>1709</v>
      </c>
      <c r="H950" s="3" t="s">
        <v>48</v>
      </c>
      <c r="I950" s="3" t="s">
        <v>39</v>
      </c>
      <c r="J950" s="3" t="s">
        <v>28</v>
      </c>
      <c r="K950" s="3" t="s">
        <v>68</v>
      </c>
      <c r="L950" s="3" t="s">
        <v>58</v>
      </c>
      <c r="M950" s="3" t="s">
        <v>997</v>
      </c>
      <c r="N950" s="3">
        <v>0.38</v>
      </c>
      <c r="O950" s="3" t="s">
        <v>32</v>
      </c>
      <c r="P950" s="3" t="s">
        <v>52</v>
      </c>
      <c r="Q950" s="3" t="s">
        <v>153</v>
      </c>
      <c r="R950" s="3" t="s">
        <v>1710</v>
      </c>
      <c r="S950" s="3">
        <v>44118</v>
      </c>
      <c r="T950" s="2">
        <v>42021</v>
      </c>
      <c r="U950" s="2">
        <v>42022</v>
      </c>
      <c r="V950" s="4">
        <v>38.281199999999998</v>
      </c>
      <c r="W950" s="3">
        <v>10</v>
      </c>
      <c r="X950" s="4">
        <v>55.48</v>
      </c>
      <c r="Y950" s="3">
        <v>88781</v>
      </c>
      <c r="Z950" s="3" t="str">
        <f>IF(V950&gt;E2906, "High","Low")</f>
        <v>High</v>
      </c>
      <c r="AA950" s="3" t="str">
        <f>IF(OR(C950 &gt; 0.2, N950 &lt; 0.25), "High Risk", "Low Risk")</f>
        <v>Low Risk</v>
      </c>
      <c r="AB950" s="3" t="str">
        <f>IF(NOT(C950 &gt; 0), "No Discount", "Discount Applied")</f>
        <v>Discount Applied</v>
      </c>
      <c r="AC950" s="3" t="str">
        <f>IF(AND(V950 &gt; 100, OR(H950 = "Regular Air", H950 = "Express Air"), NOT(C950 &gt; 0)), "High Profit Non-Standard Shipping", "Other")</f>
        <v>Other</v>
      </c>
      <c r="AD950">
        <f>RANK(X950,$X$2:$X$1954,0)</f>
        <v>1495</v>
      </c>
    </row>
    <row r="951" spans="1:30" ht="12.75" customHeight="1" x14ac:dyDescent="0.3">
      <c r="A951" s="3">
        <v>26037</v>
      </c>
      <c r="B951" s="3" t="s">
        <v>36</v>
      </c>
      <c r="C951" s="7">
        <v>0.03</v>
      </c>
      <c r="D951" s="4">
        <v>205.99</v>
      </c>
      <c r="E951" s="4">
        <v>3</v>
      </c>
      <c r="F951" s="3">
        <v>1708</v>
      </c>
      <c r="G951" s="3" t="s">
        <v>1709</v>
      </c>
      <c r="H951" s="3" t="s">
        <v>48</v>
      </c>
      <c r="I951" s="3" t="s">
        <v>39</v>
      </c>
      <c r="J951" s="3" t="s">
        <v>76</v>
      </c>
      <c r="K951" s="3" t="s">
        <v>77</v>
      </c>
      <c r="L951" s="3" t="s">
        <v>58</v>
      </c>
      <c r="M951" s="3" t="s">
        <v>213</v>
      </c>
      <c r="N951" s="3">
        <v>0.57999999999999996</v>
      </c>
      <c r="O951" s="3" t="s">
        <v>32</v>
      </c>
      <c r="P951" s="3" t="s">
        <v>52</v>
      </c>
      <c r="Q951" s="3" t="s">
        <v>153</v>
      </c>
      <c r="R951" s="3" t="s">
        <v>1710</v>
      </c>
      <c r="S951" s="3">
        <v>44118</v>
      </c>
      <c r="T951" s="2">
        <v>42144</v>
      </c>
      <c r="U951" s="2">
        <v>42145</v>
      </c>
      <c r="V951" s="4">
        <v>3670.3514999999998</v>
      </c>
      <c r="W951" s="3">
        <v>29</v>
      </c>
      <c r="X951" s="4">
        <v>5319.35</v>
      </c>
      <c r="Y951" s="3">
        <v>88784</v>
      </c>
      <c r="Z951" s="3" t="str">
        <f>IF(V951&gt;E2907, "High","Low")</f>
        <v>High</v>
      </c>
      <c r="AA951" s="3" t="str">
        <f>IF(OR(C951 &gt; 0.2, N951 &lt; 0.25), "High Risk", "Low Risk")</f>
        <v>Low Risk</v>
      </c>
      <c r="AB951" s="3" t="str">
        <f>IF(NOT(C951 &gt; 0), "No Discount", "Discount Applied")</f>
        <v>Discount Applied</v>
      </c>
      <c r="AC951" s="3" t="str">
        <f>IF(AND(V951 &gt; 100, OR(H951 = "Regular Air", H951 = "Express Air"), NOT(C951 &gt; 0)), "High Profit Non-Standard Shipping", "Other")</f>
        <v>Other</v>
      </c>
      <c r="AD951">
        <f>RANK(X951,$X$2:$X$1954,0)</f>
        <v>85</v>
      </c>
    </row>
    <row r="952" spans="1:30" ht="12.75" customHeight="1" x14ac:dyDescent="0.3">
      <c r="A952" s="3">
        <v>23822</v>
      </c>
      <c r="B952" s="3" t="s">
        <v>36</v>
      </c>
      <c r="C952" s="7">
        <v>0.01</v>
      </c>
      <c r="D952" s="4">
        <v>14.28</v>
      </c>
      <c r="E952" s="4">
        <v>2.99</v>
      </c>
      <c r="F952" s="3">
        <v>1709</v>
      </c>
      <c r="G952" s="3" t="s">
        <v>1711</v>
      </c>
      <c r="H952" s="3" t="s">
        <v>48</v>
      </c>
      <c r="I952" s="3" t="s">
        <v>39</v>
      </c>
      <c r="J952" s="3" t="s">
        <v>28</v>
      </c>
      <c r="K952" s="3" t="s">
        <v>108</v>
      </c>
      <c r="L952" s="3" t="s">
        <v>58</v>
      </c>
      <c r="M952" s="3" t="s">
        <v>1712</v>
      </c>
      <c r="N952" s="3">
        <v>0.39</v>
      </c>
      <c r="O952" s="3" t="s">
        <v>32</v>
      </c>
      <c r="P952" s="3" t="s">
        <v>52</v>
      </c>
      <c r="Q952" s="3" t="s">
        <v>233</v>
      </c>
      <c r="R952" s="3" t="s">
        <v>1713</v>
      </c>
      <c r="S952" s="3">
        <v>19464</v>
      </c>
      <c r="T952" s="2">
        <v>42025</v>
      </c>
      <c r="U952" s="2">
        <v>42026</v>
      </c>
      <c r="V952" s="4">
        <v>21.003500000000003</v>
      </c>
      <c r="W952" s="3">
        <v>2</v>
      </c>
      <c r="X952" s="4">
        <v>30.44</v>
      </c>
      <c r="Y952" s="3">
        <v>88782</v>
      </c>
      <c r="Z952" s="3" t="str">
        <f>IF(V952&gt;E2908, "High","Low")</f>
        <v>High</v>
      </c>
      <c r="AA952" s="3" t="str">
        <f>IF(OR(C952 &gt; 0.2, N952 &lt; 0.25), "High Risk", "Low Risk")</f>
        <v>Low Risk</v>
      </c>
      <c r="AB952" s="3" t="str">
        <f>IF(NOT(C952 &gt; 0), "No Discount", "Discount Applied")</f>
        <v>Discount Applied</v>
      </c>
      <c r="AC952" s="3" t="str">
        <f>IF(AND(V952 &gt; 100, OR(H952 = "Regular Air", H952 = "Express Air"), NOT(C952 &gt; 0)), "High Profit Non-Standard Shipping", "Other")</f>
        <v>Other</v>
      </c>
      <c r="AD952">
        <f>RANK(X952,$X$2:$X$1954,0)</f>
        <v>1712</v>
      </c>
    </row>
    <row r="953" spans="1:30" ht="12.75" customHeight="1" x14ac:dyDescent="0.3">
      <c r="A953" s="3">
        <v>24577</v>
      </c>
      <c r="B953" s="3" t="s">
        <v>55</v>
      </c>
      <c r="C953" s="7">
        <v>0.04</v>
      </c>
      <c r="D953" s="4">
        <v>95.43</v>
      </c>
      <c r="E953" s="4">
        <v>19.989999999999998</v>
      </c>
      <c r="F953" s="3">
        <v>1709</v>
      </c>
      <c r="G953" s="3" t="s">
        <v>1711</v>
      </c>
      <c r="H953" s="3" t="s">
        <v>48</v>
      </c>
      <c r="I953" s="3" t="s">
        <v>39</v>
      </c>
      <c r="J953" s="3" t="s">
        <v>28</v>
      </c>
      <c r="K953" s="3" t="s">
        <v>140</v>
      </c>
      <c r="L953" s="3" t="s">
        <v>58</v>
      </c>
      <c r="M953" s="3" t="s">
        <v>848</v>
      </c>
      <c r="N953" s="3">
        <v>0.79</v>
      </c>
      <c r="O953" s="3" t="s">
        <v>32</v>
      </c>
      <c r="P953" s="3" t="s">
        <v>52</v>
      </c>
      <c r="Q953" s="3" t="s">
        <v>233</v>
      </c>
      <c r="R953" s="3" t="s">
        <v>1713</v>
      </c>
      <c r="S953" s="3">
        <v>19464</v>
      </c>
      <c r="T953" s="2">
        <v>42134</v>
      </c>
      <c r="U953" s="2">
        <v>42136</v>
      </c>
      <c r="V953" s="4">
        <v>13.536000000000016</v>
      </c>
      <c r="W953" s="3">
        <v>33</v>
      </c>
      <c r="X953" s="4">
        <v>3251.76</v>
      </c>
      <c r="Y953" s="3">
        <v>88783</v>
      </c>
      <c r="Z953" s="3" t="str">
        <f>IF(V953&gt;E2909, "High","Low")</f>
        <v>High</v>
      </c>
      <c r="AA953" s="3" t="str">
        <f>IF(OR(C953 &gt; 0.2, N953 &lt; 0.25), "High Risk", "Low Risk")</f>
        <v>Low Risk</v>
      </c>
      <c r="AB953" s="3" t="str">
        <f>IF(NOT(C953 &gt; 0), "No Discount", "Discount Applied")</f>
        <v>Discount Applied</v>
      </c>
      <c r="AC953" s="3" t="str">
        <f>IF(AND(V953 &gt; 100, OR(H953 = "Regular Air", H953 = "Express Air"), NOT(C953 &gt; 0)), "High Profit Non-Standard Shipping", "Other")</f>
        <v>Other</v>
      </c>
      <c r="AD953">
        <f>RANK(X953,$X$2:$X$1954,0)</f>
        <v>148</v>
      </c>
    </row>
    <row r="954" spans="1:30" ht="12.75" customHeight="1" x14ac:dyDescent="0.3">
      <c r="A954" s="3">
        <v>19287</v>
      </c>
      <c r="B954" s="3" t="s">
        <v>36</v>
      </c>
      <c r="C954" s="7">
        <v>7.0000000000000007E-2</v>
      </c>
      <c r="D954" s="4">
        <v>7.59</v>
      </c>
      <c r="E954" s="4">
        <v>4</v>
      </c>
      <c r="F954" s="3">
        <v>1711</v>
      </c>
      <c r="G954" s="3" t="s">
        <v>1714</v>
      </c>
      <c r="H954" s="3" t="s">
        <v>48</v>
      </c>
      <c r="I954" s="3" t="s">
        <v>39</v>
      </c>
      <c r="J954" s="3" t="s">
        <v>40</v>
      </c>
      <c r="K954" s="3" t="s">
        <v>49</v>
      </c>
      <c r="L954" s="3" t="s">
        <v>30</v>
      </c>
      <c r="M954" s="3" t="s">
        <v>443</v>
      </c>
      <c r="N954" s="3">
        <v>0.42</v>
      </c>
      <c r="O954" s="3" t="s">
        <v>32</v>
      </c>
      <c r="P954" s="3" t="s">
        <v>135</v>
      </c>
      <c r="Q954" s="3" t="s">
        <v>386</v>
      </c>
      <c r="R954" s="3" t="s">
        <v>1715</v>
      </c>
      <c r="S954" s="3">
        <v>30062</v>
      </c>
      <c r="T954" s="2">
        <v>42079</v>
      </c>
      <c r="U954" s="2">
        <v>42081</v>
      </c>
      <c r="V954" s="4">
        <v>-167.048</v>
      </c>
      <c r="W954" s="3">
        <v>3</v>
      </c>
      <c r="X954" s="4">
        <v>22.48</v>
      </c>
      <c r="Y954" s="3">
        <v>87747</v>
      </c>
      <c r="Z954" s="3" t="str">
        <f>IF(V954&gt;E2910, "High","Low")</f>
        <v>Low</v>
      </c>
      <c r="AA954" s="3" t="str">
        <f>IF(OR(C954 &gt; 0.2, N954 &lt; 0.25), "High Risk", "Low Risk")</f>
        <v>Low Risk</v>
      </c>
      <c r="AB954" s="3" t="str">
        <f>IF(NOT(C954 &gt; 0), "No Discount", "Discount Applied")</f>
        <v>Discount Applied</v>
      </c>
      <c r="AC954" s="3" t="str">
        <f>IF(AND(V954 &gt; 100, OR(H954 = "Regular Air", H954 = "Express Air"), NOT(C954 &gt; 0)), "High Profit Non-Standard Shipping", "Other")</f>
        <v>Other</v>
      </c>
      <c r="AD954">
        <f>RANK(X954,$X$2:$X$1954,0)</f>
        <v>1786</v>
      </c>
    </row>
    <row r="955" spans="1:30" ht="12.75" customHeight="1" x14ac:dyDescent="0.3">
      <c r="A955" s="3">
        <v>21655</v>
      </c>
      <c r="B955" s="3" t="s">
        <v>105</v>
      </c>
      <c r="C955" s="7">
        <v>0.03</v>
      </c>
      <c r="D955" s="4">
        <v>11.66</v>
      </c>
      <c r="E955" s="4">
        <v>7.95</v>
      </c>
      <c r="F955" s="3">
        <v>1712</v>
      </c>
      <c r="G955" s="3" t="s">
        <v>1716</v>
      </c>
      <c r="H955" s="3" t="s">
        <v>48</v>
      </c>
      <c r="I955" s="3" t="s">
        <v>39</v>
      </c>
      <c r="J955" s="3" t="s">
        <v>28</v>
      </c>
      <c r="K955" s="3" t="s">
        <v>29</v>
      </c>
      <c r="L955" s="3" t="s">
        <v>50</v>
      </c>
      <c r="M955" s="3" t="s">
        <v>1717</v>
      </c>
      <c r="N955" s="3">
        <v>0.57999999999999996</v>
      </c>
      <c r="O955" s="3" t="s">
        <v>32</v>
      </c>
      <c r="P955" s="3" t="s">
        <v>135</v>
      </c>
      <c r="Q955" s="3" t="s">
        <v>386</v>
      </c>
      <c r="R955" s="3" t="s">
        <v>1718</v>
      </c>
      <c r="S955" s="3">
        <v>30907</v>
      </c>
      <c r="T955" s="2">
        <v>42105</v>
      </c>
      <c r="U955" s="2">
        <v>42114</v>
      </c>
      <c r="V955" s="4">
        <v>-31.094000000000001</v>
      </c>
      <c r="W955" s="3">
        <v>22</v>
      </c>
      <c r="X955" s="4">
        <v>267.32</v>
      </c>
      <c r="Y955" s="3">
        <v>87749</v>
      </c>
      <c r="Z955" s="3" t="str">
        <f>IF(V955&gt;E2911, "High","Low")</f>
        <v>Low</v>
      </c>
      <c r="AA955" s="3" t="str">
        <f>IF(OR(C955 &gt; 0.2, N955 &lt; 0.25), "High Risk", "Low Risk")</f>
        <v>Low Risk</v>
      </c>
      <c r="AB955" s="3" t="str">
        <f>IF(NOT(C955 &gt; 0), "No Discount", "Discount Applied")</f>
        <v>Discount Applied</v>
      </c>
      <c r="AC955" s="3" t="str">
        <f>IF(AND(V955 &gt; 100, OR(H955 = "Regular Air", H955 = "Express Air"), NOT(C955 &gt; 0)), "High Profit Non-Standard Shipping", "Other")</f>
        <v>Other</v>
      </c>
      <c r="AD955">
        <f>RANK(X955,$X$2:$X$1954,0)</f>
        <v>870</v>
      </c>
    </row>
    <row r="956" spans="1:30" ht="12.75" customHeight="1" x14ac:dyDescent="0.3">
      <c r="A956" s="3">
        <v>25078</v>
      </c>
      <c r="B956" s="3" t="s">
        <v>24</v>
      </c>
      <c r="C956" s="7">
        <v>0.01</v>
      </c>
      <c r="D956" s="4">
        <v>23.99</v>
      </c>
      <c r="E956" s="4">
        <v>6.3</v>
      </c>
      <c r="F956" s="3">
        <v>1713</v>
      </c>
      <c r="G956" s="3" t="s">
        <v>1719</v>
      </c>
      <c r="H956" s="3" t="s">
        <v>48</v>
      </c>
      <c r="I956" s="3" t="s">
        <v>39</v>
      </c>
      <c r="J956" s="3" t="s">
        <v>76</v>
      </c>
      <c r="K956" s="3" t="s">
        <v>84</v>
      </c>
      <c r="L956" s="3" t="s">
        <v>85</v>
      </c>
      <c r="M956" s="3" t="s">
        <v>1720</v>
      </c>
      <c r="N956" s="3">
        <v>0.38</v>
      </c>
      <c r="O956" s="3" t="s">
        <v>32</v>
      </c>
      <c r="P956" s="3" t="s">
        <v>135</v>
      </c>
      <c r="Q956" s="3" t="s">
        <v>386</v>
      </c>
      <c r="R956" s="3" t="s">
        <v>1721</v>
      </c>
      <c r="S956" s="3">
        <v>30265</v>
      </c>
      <c r="T956" s="2">
        <v>42153</v>
      </c>
      <c r="U956" s="2">
        <v>42155</v>
      </c>
      <c r="V956" s="4">
        <v>-6.202</v>
      </c>
      <c r="W956" s="3">
        <v>11</v>
      </c>
      <c r="X956" s="4">
        <v>284.39</v>
      </c>
      <c r="Y956" s="3">
        <v>87748</v>
      </c>
      <c r="Z956" s="3" t="str">
        <f>IF(V956&gt;E2912, "High","Low")</f>
        <v>Low</v>
      </c>
      <c r="AA956" s="3" t="str">
        <f>IF(OR(C956 &gt; 0.2, N956 &lt; 0.25), "High Risk", "Low Risk")</f>
        <v>Low Risk</v>
      </c>
      <c r="AB956" s="3" t="str">
        <f>IF(NOT(C956 &gt; 0), "No Discount", "Discount Applied")</f>
        <v>Discount Applied</v>
      </c>
      <c r="AC956" s="3" t="str">
        <f>IF(AND(V956 &gt; 100, OR(H956 = "Regular Air", H956 = "Express Air"), NOT(C956 &gt; 0)), "High Profit Non-Standard Shipping", "Other")</f>
        <v>Other</v>
      </c>
      <c r="AD956">
        <f>RANK(X956,$X$2:$X$1954,0)</f>
        <v>840</v>
      </c>
    </row>
    <row r="957" spans="1:30" ht="12.75" customHeight="1" x14ac:dyDescent="0.3">
      <c r="A957" s="3">
        <v>19884</v>
      </c>
      <c r="B957" s="3" t="s">
        <v>105</v>
      </c>
      <c r="C957" s="7">
        <v>0.01</v>
      </c>
      <c r="D957" s="4">
        <v>300.98</v>
      </c>
      <c r="E957" s="4">
        <v>64.73</v>
      </c>
      <c r="F957" s="3">
        <v>1718</v>
      </c>
      <c r="G957" s="3" t="s">
        <v>1722</v>
      </c>
      <c r="H957" s="3" t="s">
        <v>38</v>
      </c>
      <c r="I957" s="3" t="s">
        <v>39</v>
      </c>
      <c r="J957" s="3" t="s">
        <v>40</v>
      </c>
      <c r="K957" s="3" t="s">
        <v>41</v>
      </c>
      <c r="L957" s="3" t="s">
        <v>42</v>
      </c>
      <c r="M957" s="3" t="s">
        <v>1488</v>
      </c>
      <c r="N957" s="3">
        <v>0.56000000000000005</v>
      </c>
      <c r="O957" s="3" t="s">
        <v>32</v>
      </c>
      <c r="P957" s="3" t="s">
        <v>135</v>
      </c>
      <c r="Q957" s="3" t="s">
        <v>321</v>
      </c>
      <c r="R957" s="3" t="s">
        <v>1723</v>
      </c>
      <c r="S957" s="3">
        <v>27529</v>
      </c>
      <c r="T957" s="2">
        <v>42071</v>
      </c>
      <c r="U957" s="2">
        <v>42078</v>
      </c>
      <c r="V957" s="4">
        <v>-48.873999999999995</v>
      </c>
      <c r="W957" s="3">
        <v>3</v>
      </c>
      <c r="X957" s="4">
        <v>974.14</v>
      </c>
      <c r="Y957" s="3">
        <v>90621</v>
      </c>
      <c r="Z957" s="3" t="str">
        <f>IF(V957&gt;E2913, "High","Low")</f>
        <v>Low</v>
      </c>
      <c r="AA957" s="3" t="str">
        <f>IF(OR(C957 &gt; 0.2, N957 &lt; 0.25), "High Risk", "Low Risk")</f>
        <v>Low Risk</v>
      </c>
      <c r="AB957" s="3" t="str">
        <f>IF(NOT(C957 &gt; 0), "No Discount", "Discount Applied")</f>
        <v>Discount Applied</v>
      </c>
      <c r="AC957" s="3" t="str">
        <f>IF(AND(V957 &gt; 100, OR(H957 = "Regular Air", H957 = "Express Air"), NOT(C957 &gt; 0)), "High Profit Non-Standard Shipping", "Other")</f>
        <v>Other</v>
      </c>
      <c r="AD957">
        <f>RANK(X957,$X$2:$X$1954,0)</f>
        <v>427</v>
      </c>
    </row>
    <row r="958" spans="1:30" ht="12.75" customHeight="1" x14ac:dyDescent="0.3">
      <c r="A958" s="3">
        <v>20619</v>
      </c>
      <c r="B958" s="3" t="s">
        <v>55</v>
      </c>
      <c r="C958" s="7">
        <v>0.06</v>
      </c>
      <c r="D958" s="4">
        <v>16.48</v>
      </c>
      <c r="E958" s="4">
        <v>1.99</v>
      </c>
      <c r="F958" s="3">
        <v>1719</v>
      </c>
      <c r="G958" s="3" t="s">
        <v>1724</v>
      </c>
      <c r="H958" s="3" t="s">
        <v>48</v>
      </c>
      <c r="I958" s="3" t="s">
        <v>39</v>
      </c>
      <c r="J958" s="3" t="s">
        <v>76</v>
      </c>
      <c r="K958" s="3" t="s">
        <v>179</v>
      </c>
      <c r="L958" s="3" t="s">
        <v>50</v>
      </c>
      <c r="M958" s="3" t="s">
        <v>1471</v>
      </c>
      <c r="N958" s="3">
        <v>0.42</v>
      </c>
      <c r="O958" s="3" t="s">
        <v>32</v>
      </c>
      <c r="P958" s="3" t="s">
        <v>135</v>
      </c>
      <c r="Q958" s="3" t="s">
        <v>1277</v>
      </c>
      <c r="R958" s="3" t="s">
        <v>1725</v>
      </c>
      <c r="S958" s="3">
        <v>35473</v>
      </c>
      <c r="T958" s="2">
        <v>42021</v>
      </c>
      <c r="U958" s="2">
        <v>42023</v>
      </c>
      <c r="V958" s="4">
        <v>-144.59200000000001</v>
      </c>
      <c r="W958" s="3">
        <v>8</v>
      </c>
      <c r="X958" s="4">
        <v>128.13</v>
      </c>
      <c r="Y958" s="3">
        <v>90786</v>
      </c>
      <c r="Z958" s="3" t="str">
        <f>IF(V958&gt;E2914, "High","Low")</f>
        <v>Low</v>
      </c>
      <c r="AA958" s="3" t="str">
        <f>IF(OR(C958 &gt; 0.2, N958 &lt; 0.25), "High Risk", "Low Risk")</f>
        <v>Low Risk</v>
      </c>
      <c r="AB958" s="3" t="str">
        <f>IF(NOT(C958 &gt; 0), "No Discount", "Discount Applied")</f>
        <v>Discount Applied</v>
      </c>
      <c r="AC958" s="3" t="str">
        <f>IF(AND(V958 &gt; 100, OR(H958 = "Regular Air", H958 = "Express Air"), NOT(C958 &gt; 0)), "High Profit Non-Standard Shipping", "Other")</f>
        <v>Other</v>
      </c>
      <c r="AD958">
        <f>RANK(X958,$X$2:$X$1954,0)</f>
        <v>1140</v>
      </c>
    </row>
    <row r="959" spans="1:30" ht="12.75" customHeight="1" x14ac:dyDescent="0.3">
      <c r="A959" s="3">
        <v>22596</v>
      </c>
      <c r="B959" s="3" t="s">
        <v>24</v>
      </c>
      <c r="C959" s="7">
        <v>0.04</v>
      </c>
      <c r="D959" s="4">
        <v>12.44</v>
      </c>
      <c r="E959" s="4">
        <v>6.27</v>
      </c>
      <c r="F959" s="3">
        <v>1721</v>
      </c>
      <c r="G959" s="3" t="s">
        <v>1726</v>
      </c>
      <c r="H959" s="3" t="s">
        <v>48</v>
      </c>
      <c r="I959" s="3" t="s">
        <v>39</v>
      </c>
      <c r="J959" s="3" t="s">
        <v>28</v>
      </c>
      <c r="K959" s="3" t="s">
        <v>140</v>
      </c>
      <c r="L959" s="3" t="s">
        <v>85</v>
      </c>
      <c r="M959" s="3" t="s">
        <v>1727</v>
      </c>
      <c r="N959" s="3">
        <v>0.56999999999999995</v>
      </c>
      <c r="O959" s="3" t="s">
        <v>32</v>
      </c>
      <c r="P959" s="3" t="s">
        <v>135</v>
      </c>
      <c r="Q959" s="3" t="s">
        <v>957</v>
      </c>
      <c r="R959" s="3" t="s">
        <v>1728</v>
      </c>
      <c r="S959" s="3">
        <v>72401</v>
      </c>
      <c r="T959" s="2">
        <v>42140</v>
      </c>
      <c r="U959" s="2">
        <v>42141</v>
      </c>
      <c r="V959" s="4">
        <v>-258.56600000000003</v>
      </c>
      <c r="W959" s="3">
        <v>37</v>
      </c>
      <c r="X959" s="4">
        <v>464.94</v>
      </c>
      <c r="Y959" s="3">
        <v>90787</v>
      </c>
      <c r="Z959" s="3" t="str">
        <f>IF(V959&gt;E2915, "High","Low")</f>
        <v>Low</v>
      </c>
      <c r="AA959" s="3" t="str">
        <f>IF(OR(C959 &gt; 0.2, N959 &lt; 0.25), "High Risk", "Low Risk")</f>
        <v>Low Risk</v>
      </c>
      <c r="AB959" s="3" t="str">
        <f>IF(NOT(C959 &gt; 0), "No Discount", "Discount Applied")</f>
        <v>Discount Applied</v>
      </c>
      <c r="AC959" s="3" t="str">
        <f>IF(AND(V959 &gt; 100, OR(H959 = "Regular Air", H959 = "Express Air"), NOT(C959 &gt; 0)), "High Profit Non-Standard Shipping", "Other")</f>
        <v>Other</v>
      </c>
      <c r="AD959">
        <f>RANK(X959,$X$2:$X$1954,0)</f>
        <v>665</v>
      </c>
    </row>
    <row r="960" spans="1:30" ht="12.75" customHeight="1" x14ac:dyDescent="0.3">
      <c r="A960" s="3">
        <v>5670</v>
      </c>
      <c r="B960" s="3" t="s">
        <v>105</v>
      </c>
      <c r="C960" s="7">
        <v>0.1</v>
      </c>
      <c r="D960" s="4">
        <v>49.99</v>
      </c>
      <c r="E960" s="4">
        <v>19.989999999999998</v>
      </c>
      <c r="F960" s="3">
        <v>1723</v>
      </c>
      <c r="G960" s="3" t="s">
        <v>1729</v>
      </c>
      <c r="H960" s="3" t="s">
        <v>26</v>
      </c>
      <c r="I960" s="3" t="s">
        <v>39</v>
      </c>
      <c r="J960" s="3" t="s">
        <v>76</v>
      </c>
      <c r="K960" s="3" t="s">
        <v>179</v>
      </c>
      <c r="L960" s="3" t="s">
        <v>58</v>
      </c>
      <c r="M960" s="3" t="s">
        <v>1730</v>
      </c>
      <c r="N960" s="3">
        <v>0.45</v>
      </c>
      <c r="O960" s="3" t="s">
        <v>32</v>
      </c>
      <c r="P960" s="3" t="s">
        <v>33</v>
      </c>
      <c r="Q960" s="3" t="s">
        <v>44</v>
      </c>
      <c r="R960" s="3" t="s">
        <v>1731</v>
      </c>
      <c r="S960" s="3">
        <v>92037</v>
      </c>
      <c r="T960" s="2">
        <v>42035</v>
      </c>
      <c r="U960" s="2">
        <v>42040</v>
      </c>
      <c r="V960" s="4">
        <v>13.508000000000003</v>
      </c>
      <c r="W960" s="3">
        <v>46</v>
      </c>
      <c r="X960" s="4">
        <v>2188.06</v>
      </c>
      <c r="Y960" s="3">
        <v>40101</v>
      </c>
      <c r="Z960" s="3" t="str">
        <f>IF(V960&gt;E2916, "High","Low")</f>
        <v>High</v>
      </c>
      <c r="AA960" s="3" t="str">
        <f>IF(OR(C960 &gt; 0.2, N960 &lt; 0.25), "High Risk", "Low Risk")</f>
        <v>Low Risk</v>
      </c>
      <c r="AB960" s="3" t="str">
        <f>IF(NOT(C960 &gt; 0), "No Discount", "Discount Applied")</f>
        <v>Discount Applied</v>
      </c>
      <c r="AC960" s="3" t="str">
        <f>IF(AND(V960 &gt; 100, OR(H960 = "Regular Air", H960 = "Express Air"), NOT(C960 &gt; 0)), "High Profit Non-Standard Shipping", "Other")</f>
        <v>Other</v>
      </c>
      <c r="AD960">
        <f>RANK(X960,$X$2:$X$1954,0)</f>
        <v>223</v>
      </c>
    </row>
    <row r="961" spans="1:30" ht="12.75" customHeight="1" x14ac:dyDescent="0.3">
      <c r="A961" s="3">
        <v>6212</v>
      </c>
      <c r="B961" s="3" t="s">
        <v>55</v>
      </c>
      <c r="C961" s="7">
        <v>0.05</v>
      </c>
      <c r="D961" s="4">
        <v>6.68</v>
      </c>
      <c r="E961" s="4">
        <v>5.66</v>
      </c>
      <c r="F961" s="3">
        <v>1723</v>
      </c>
      <c r="G961" s="3" t="s">
        <v>1729</v>
      </c>
      <c r="H961" s="3" t="s">
        <v>48</v>
      </c>
      <c r="I961" s="3" t="s">
        <v>39</v>
      </c>
      <c r="J961" s="3" t="s">
        <v>28</v>
      </c>
      <c r="K961" s="3" t="s">
        <v>92</v>
      </c>
      <c r="L961" s="3" t="s">
        <v>58</v>
      </c>
      <c r="M961" s="3" t="s">
        <v>1163</v>
      </c>
      <c r="N961" s="3">
        <v>0.37</v>
      </c>
      <c r="O961" s="3" t="s">
        <v>32</v>
      </c>
      <c r="P961" s="3" t="s">
        <v>33</v>
      </c>
      <c r="Q961" s="3" t="s">
        <v>44</v>
      </c>
      <c r="R961" s="3" t="s">
        <v>1731</v>
      </c>
      <c r="S961" s="3">
        <v>92037</v>
      </c>
      <c r="T961" s="2">
        <v>42042</v>
      </c>
      <c r="U961" s="2">
        <v>42044</v>
      </c>
      <c r="V961" s="4">
        <v>-66.48</v>
      </c>
      <c r="W961" s="3">
        <v>46</v>
      </c>
      <c r="X961" s="4">
        <v>320.93</v>
      </c>
      <c r="Y961" s="3">
        <v>44002</v>
      </c>
      <c r="Z961" s="3" t="str">
        <f>IF(V961&gt;E2917, "High","Low")</f>
        <v>Low</v>
      </c>
      <c r="AA961" s="3" t="str">
        <f>IF(OR(C961 &gt; 0.2, N961 &lt; 0.25), "High Risk", "Low Risk")</f>
        <v>Low Risk</v>
      </c>
      <c r="AB961" s="3" t="str">
        <f>IF(NOT(C961 &gt; 0), "No Discount", "Discount Applied")</f>
        <v>Discount Applied</v>
      </c>
      <c r="AC961" s="3" t="str">
        <f>IF(AND(V961 &gt; 100, OR(H961 = "Regular Air", H961 = "Express Air"), NOT(C961 &gt; 0)), "High Profit Non-Standard Shipping", "Other")</f>
        <v>Other</v>
      </c>
      <c r="AD961">
        <f>RANK(X961,$X$2:$X$1954,0)</f>
        <v>799</v>
      </c>
    </row>
    <row r="962" spans="1:30" ht="12.75" customHeight="1" x14ac:dyDescent="0.3">
      <c r="A962" s="3">
        <v>6213</v>
      </c>
      <c r="B962" s="3" t="s">
        <v>55</v>
      </c>
      <c r="C962" s="7">
        <v>0.03</v>
      </c>
      <c r="D962" s="4">
        <v>17.7</v>
      </c>
      <c r="E962" s="4">
        <v>9.4700000000000006</v>
      </c>
      <c r="F962" s="3">
        <v>1723</v>
      </c>
      <c r="G962" s="3" t="s">
        <v>1729</v>
      </c>
      <c r="H962" s="3" t="s">
        <v>48</v>
      </c>
      <c r="I962" s="3" t="s">
        <v>39</v>
      </c>
      <c r="J962" s="3" t="s">
        <v>28</v>
      </c>
      <c r="K962" s="3" t="s">
        <v>140</v>
      </c>
      <c r="L962" s="3" t="s">
        <v>58</v>
      </c>
      <c r="M962" s="3" t="s">
        <v>1568</v>
      </c>
      <c r="N962" s="3">
        <v>0.59</v>
      </c>
      <c r="O962" s="3" t="s">
        <v>32</v>
      </c>
      <c r="P962" s="3" t="s">
        <v>33</v>
      </c>
      <c r="Q962" s="3" t="s">
        <v>44</v>
      </c>
      <c r="R962" s="3" t="s">
        <v>1731</v>
      </c>
      <c r="S962" s="3">
        <v>92037</v>
      </c>
      <c r="T962" s="2">
        <v>42042</v>
      </c>
      <c r="U962" s="2">
        <v>42042</v>
      </c>
      <c r="V962" s="4">
        <v>-52.33</v>
      </c>
      <c r="W962" s="3">
        <v>14</v>
      </c>
      <c r="X962" s="4">
        <v>261.85000000000002</v>
      </c>
      <c r="Y962" s="3">
        <v>44002</v>
      </c>
      <c r="Z962" s="3" t="str">
        <f>IF(V962&gt;E2918, "High","Low")</f>
        <v>Low</v>
      </c>
      <c r="AA962" s="3" t="str">
        <f>IF(OR(C962 &gt; 0.2, N962 &lt; 0.25), "High Risk", "Low Risk")</f>
        <v>Low Risk</v>
      </c>
      <c r="AB962" s="3" t="str">
        <f>IF(NOT(C962 &gt; 0), "No Discount", "Discount Applied")</f>
        <v>Discount Applied</v>
      </c>
      <c r="AC962" s="3" t="str">
        <f>IF(AND(V962 &gt; 100, OR(H962 = "Regular Air", H962 = "Express Air"), NOT(C962 &gt; 0)), "High Profit Non-Standard Shipping", "Other")</f>
        <v>Other</v>
      </c>
      <c r="AD962">
        <f>RANK(X962,$X$2:$X$1954,0)</f>
        <v>876</v>
      </c>
    </row>
    <row r="963" spans="1:30" ht="12.75" customHeight="1" x14ac:dyDescent="0.3">
      <c r="A963" s="3">
        <v>4596</v>
      </c>
      <c r="B963" s="3" t="s">
        <v>24</v>
      </c>
      <c r="C963" s="7">
        <v>0.04</v>
      </c>
      <c r="D963" s="4">
        <v>12.44</v>
      </c>
      <c r="E963" s="4">
        <v>6.27</v>
      </c>
      <c r="F963" s="3">
        <v>1723</v>
      </c>
      <c r="G963" s="3" t="s">
        <v>1729</v>
      </c>
      <c r="H963" s="3" t="s">
        <v>48</v>
      </c>
      <c r="I963" s="3" t="s">
        <v>39</v>
      </c>
      <c r="J963" s="3" t="s">
        <v>28</v>
      </c>
      <c r="K963" s="3" t="s">
        <v>140</v>
      </c>
      <c r="L963" s="3" t="s">
        <v>85</v>
      </c>
      <c r="M963" s="3" t="s">
        <v>1727</v>
      </c>
      <c r="N963" s="3">
        <v>0.56999999999999995</v>
      </c>
      <c r="O963" s="3" t="s">
        <v>32</v>
      </c>
      <c r="P963" s="3" t="s">
        <v>33</v>
      </c>
      <c r="Q963" s="3" t="s">
        <v>44</v>
      </c>
      <c r="R963" s="3" t="s">
        <v>1731</v>
      </c>
      <c r="S963" s="3">
        <v>92037</v>
      </c>
      <c r="T963" s="2">
        <v>42140</v>
      </c>
      <c r="U963" s="2">
        <v>42141</v>
      </c>
      <c r="V963" s="4">
        <v>-59.06</v>
      </c>
      <c r="W963" s="3">
        <v>146</v>
      </c>
      <c r="X963" s="4">
        <v>1834.61</v>
      </c>
      <c r="Y963" s="3">
        <v>32710</v>
      </c>
      <c r="Z963" s="3" t="str">
        <f>IF(V963&gt;E2919, "High","Low")</f>
        <v>Low</v>
      </c>
      <c r="AA963" s="3" t="str">
        <f>IF(OR(C963 &gt; 0.2, N963 &lt; 0.25), "High Risk", "Low Risk")</f>
        <v>Low Risk</v>
      </c>
      <c r="AB963" s="3" t="str">
        <f>IF(NOT(C963 &gt; 0), "No Discount", "Discount Applied")</f>
        <v>Discount Applied</v>
      </c>
      <c r="AC963" s="3" t="str">
        <f>IF(AND(V963 &gt; 100, OR(H963 = "Regular Air", H963 = "Express Air"), NOT(C963 &gt; 0)), "High Profit Non-Standard Shipping", "Other")</f>
        <v>Other</v>
      </c>
      <c r="AD963">
        <f>RANK(X963,$X$2:$X$1954,0)</f>
        <v>264</v>
      </c>
    </row>
    <row r="964" spans="1:30" ht="12.75" customHeight="1" x14ac:dyDescent="0.3">
      <c r="A964" s="3">
        <v>18244</v>
      </c>
      <c r="B964" s="3" t="s">
        <v>24</v>
      </c>
      <c r="C964" s="7">
        <v>0.05</v>
      </c>
      <c r="D964" s="4">
        <v>35.99</v>
      </c>
      <c r="E964" s="4">
        <v>1.1000000000000001</v>
      </c>
      <c r="F964" s="3">
        <v>1725</v>
      </c>
      <c r="G964" s="3" t="s">
        <v>1732</v>
      </c>
      <c r="H964" s="3" t="s">
        <v>48</v>
      </c>
      <c r="I964" s="3" t="s">
        <v>39</v>
      </c>
      <c r="J964" s="3" t="s">
        <v>76</v>
      </c>
      <c r="K964" s="3" t="s">
        <v>77</v>
      </c>
      <c r="L964" s="3" t="s">
        <v>58</v>
      </c>
      <c r="M964" s="3" t="s">
        <v>934</v>
      </c>
      <c r="N964" s="3">
        <v>0.55000000000000004</v>
      </c>
      <c r="O964" s="3" t="s">
        <v>32</v>
      </c>
      <c r="P964" s="3" t="s">
        <v>52</v>
      </c>
      <c r="Q964" s="3" t="s">
        <v>153</v>
      </c>
      <c r="R964" s="3" t="s">
        <v>1733</v>
      </c>
      <c r="S964" s="3">
        <v>43026</v>
      </c>
      <c r="T964" s="2">
        <v>42131</v>
      </c>
      <c r="U964" s="2">
        <v>42133</v>
      </c>
      <c r="V964" s="4">
        <v>149.166</v>
      </c>
      <c r="W964" s="3">
        <v>9</v>
      </c>
      <c r="X964" s="4">
        <v>261.56</v>
      </c>
      <c r="Y964" s="3">
        <v>87193</v>
      </c>
      <c r="Z964" s="3" t="str">
        <f>IF(V964&gt;E2920, "High","Low")</f>
        <v>High</v>
      </c>
      <c r="AA964" s="3" t="str">
        <f>IF(OR(C964 &gt; 0.2, N964 &lt; 0.25), "High Risk", "Low Risk")</f>
        <v>Low Risk</v>
      </c>
      <c r="AB964" s="3" t="str">
        <f>IF(NOT(C964 &gt; 0), "No Discount", "Discount Applied")</f>
        <v>Discount Applied</v>
      </c>
      <c r="AC964" s="3" t="str">
        <f>IF(AND(V964 &gt; 100, OR(H964 = "Regular Air", H964 = "Express Air"), NOT(C964 &gt; 0)), "High Profit Non-Standard Shipping", "Other")</f>
        <v>Other</v>
      </c>
      <c r="AD964">
        <f>RANK(X964,$X$2:$X$1954,0)</f>
        <v>877</v>
      </c>
    </row>
    <row r="965" spans="1:30" ht="12.75" customHeight="1" x14ac:dyDescent="0.3">
      <c r="A965" s="3">
        <v>24872</v>
      </c>
      <c r="B965" s="3" t="s">
        <v>36</v>
      </c>
      <c r="C965" s="7">
        <v>0.1</v>
      </c>
      <c r="D965" s="4">
        <v>14.98</v>
      </c>
      <c r="E965" s="4">
        <v>7.69</v>
      </c>
      <c r="F965" s="3">
        <v>1727</v>
      </c>
      <c r="G965" s="3" t="s">
        <v>1734</v>
      </c>
      <c r="H965" s="3" t="s">
        <v>26</v>
      </c>
      <c r="I965" s="3" t="s">
        <v>39</v>
      </c>
      <c r="J965" s="3" t="s">
        <v>28</v>
      </c>
      <c r="K965" s="3" t="s">
        <v>140</v>
      </c>
      <c r="L965" s="3" t="s">
        <v>58</v>
      </c>
      <c r="M965" s="3" t="s">
        <v>1735</v>
      </c>
      <c r="N965" s="3">
        <v>0.56999999999999995</v>
      </c>
      <c r="O965" s="3" t="s">
        <v>32</v>
      </c>
      <c r="P965" s="3" t="s">
        <v>52</v>
      </c>
      <c r="Q965" s="3" t="s">
        <v>153</v>
      </c>
      <c r="R965" s="3" t="s">
        <v>1736</v>
      </c>
      <c r="S965" s="3">
        <v>44240</v>
      </c>
      <c r="T965" s="2">
        <v>42025</v>
      </c>
      <c r="U965" s="2">
        <v>42027</v>
      </c>
      <c r="V965" s="4">
        <v>-76.900000000000006</v>
      </c>
      <c r="W965" s="3">
        <v>8</v>
      </c>
      <c r="X965" s="4">
        <v>114.81</v>
      </c>
      <c r="Y965" s="3">
        <v>87194</v>
      </c>
      <c r="Z965" s="3" t="str">
        <f>IF(V965&gt;E2921, "High","Low")</f>
        <v>Low</v>
      </c>
      <c r="AA965" s="3" t="str">
        <f>IF(OR(C965 &gt; 0.2, N965 &lt; 0.25), "High Risk", "Low Risk")</f>
        <v>Low Risk</v>
      </c>
      <c r="AB965" s="3" t="str">
        <f>IF(NOT(C965 &gt; 0), "No Discount", "Discount Applied")</f>
        <v>Discount Applied</v>
      </c>
      <c r="AC965" s="3" t="str">
        <f>IF(AND(V965 &gt; 100, OR(H965 = "Regular Air", H965 = "Express Air"), NOT(C965 &gt; 0)), "High Profit Non-Standard Shipping", "Other")</f>
        <v>Other</v>
      </c>
      <c r="AD965">
        <f>RANK(X965,$X$2:$X$1954,0)</f>
        <v>1187</v>
      </c>
    </row>
    <row r="966" spans="1:30" ht="12.75" customHeight="1" x14ac:dyDescent="0.3">
      <c r="A966" s="3">
        <v>26066</v>
      </c>
      <c r="B966" s="3" t="s">
        <v>24</v>
      </c>
      <c r="C966" s="7">
        <v>0.04</v>
      </c>
      <c r="D966" s="4">
        <v>55.48</v>
      </c>
      <c r="E966" s="4">
        <v>6.79</v>
      </c>
      <c r="F966" s="3">
        <v>1728</v>
      </c>
      <c r="G966" s="3" t="s">
        <v>1737</v>
      </c>
      <c r="H966" s="3" t="s">
        <v>48</v>
      </c>
      <c r="I966" s="3" t="s">
        <v>39</v>
      </c>
      <c r="J966" s="3" t="s">
        <v>28</v>
      </c>
      <c r="K966" s="3" t="s">
        <v>92</v>
      </c>
      <c r="L966" s="3" t="s">
        <v>58</v>
      </c>
      <c r="M966" s="3" t="s">
        <v>1649</v>
      </c>
      <c r="N966" s="3">
        <v>0.37</v>
      </c>
      <c r="O966" s="3" t="s">
        <v>32</v>
      </c>
      <c r="P966" s="3" t="s">
        <v>52</v>
      </c>
      <c r="Q966" s="3" t="s">
        <v>153</v>
      </c>
      <c r="R966" s="3" t="s">
        <v>1738</v>
      </c>
      <c r="S966" s="3">
        <v>45429</v>
      </c>
      <c r="T966" s="2">
        <v>42057</v>
      </c>
      <c r="U966" s="2">
        <v>42059</v>
      </c>
      <c r="V966" s="4">
        <v>376.88490000000002</v>
      </c>
      <c r="W966" s="3">
        <v>10</v>
      </c>
      <c r="X966" s="4">
        <v>546.21</v>
      </c>
      <c r="Y966" s="3">
        <v>87195</v>
      </c>
      <c r="Z966" s="3" t="str">
        <f>IF(V966&gt;E2922, "High","Low")</f>
        <v>High</v>
      </c>
      <c r="AA966" s="3" t="str">
        <f>IF(OR(C966 &gt; 0.2, N966 &lt; 0.25), "High Risk", "Low Risk")</f>
        <v>Low Risk</v>
      </c>
      <c r="AB966" s="3" t="str">
        <f>IF(NOT(C966 &gt; 0), "No Discount", "Discount Applied")</f>
        <v>Discount Applied</v>
      </c>
      <c r="AC966" s="3" t="str">
        <f>IF(AND(V966 &gt; 100, OR(H966 = "Regular Air", H966 = "Express Air"), NOT(C966 &gt; 0)), "High Profit Non-Standard Shipping", "Other")</f>
        <v>Other</v>
      </c>
      <c r="AD966">
        <f>RANK(X966,$X$2:$X$1954,0)</f>
        <v>619</v>
      </c>
    </row>
    <row r="967" spans="1:30" ht="12.75" customHeight="1" x14ac:dyDescent="0.3">
      <c r="A967" s="3">
        <v>24545</v>
      </c>
      <c r="B967" s="3" t="s">
        <v>24</v>
      </c>
      <c r="C967" s="7">
        <v>0.1</v>
      </c>
      <c r="D967" s="4">
        <v>65.989999999999995</v>
      </c>
      <c r="E967" s="4">
        <v>3.99</v>
      </c>
      <c r="F967" s="3">
        <v>1730</v>
      </c>
      <c r="G967" s="3" t="s">
        <v>1739</v>
      </c>
      <c r="H967" s="3" t="s">
        <v>26</v>
      </c>
      <c r="I967" s="3" t="s">
        <v>39</v>
      </c>
      <c r="J967" s="3" t="s">
        <v>76</v>
      </c>
      <c r="K967" s="3" t="s">
        <v>77</v>
      </c>
      <c r="L967" s="3" t="s">
        <v>58</v>
      </c>
      <c r="M967" s="3" t="s">
        <v>1052</v>
      </c>
      <c r="N967" s="3">
        <v>0.59</v>
      </c>
      <c r="O967" s="3" t="s">
        <v>32</v>
      </c>
      <c r="P967" s="3" t="s">
        <v>33</v>
      </c>
      <c r="Q967" s="3" t="s">
        <v>1740</v>
      </c>
      <c r="R967" s="3" t="s">
        <v>1741</v>
      </c>
      <c r="S967" s="3">
        <v>83843</v>
      </c>
      <c r="T967" s="2">
        <v>42101</v>
      </c>
      <c r="U967" s="2">
        <v>42103</v>
      </c>
      <c r="V967" s="4">
        <v>-88.624800000000008</v>
      </c>
      <c r="W967" s="3">
        <v>5</v>
      </c>
      <c r="X967" s="4">
        <v>272.86</v>
      </c>
      <c r="Y967" s="3">
        <v>90653</v>
      </c>
      <c r="Z967" s="3" t="str">
        <f>IF(V967&gt;E2923, "High","Low")</f>
        <v>Low</v>
      </c>
      <c r="AA967" s="3" t="str">
        <f>IF(OR(C967 &gt; 0.2, N967 &lt; 0.25), "High Risk", "Low Risk")</f>
        <v>Low Risk</v>
      </c>
      <c r="AB967" s="3" t="str">
        <f>IF(NOT(C967 &gt; 0), "No Discount", "Discount Applied")</f>
        <v>Discount Applied</v>
      </c>
      <c r="AC967" s="3" t="str">
        <f>IF(AND(V967 &gt; 100, OR(H967 = "Regular Air", H967 = "Express Air"), NOT(C967 &gt; 0)), "High Profit Non-Standard Shipping", "Other")</f>
        <v>Other</v>
      </c>
      <c r="AD967">
        <f>RANK(X967,$X$2:$X$1954,0)</f>
        <v>861</v>
      </c>
    </row>
    <row r="968" spans="1:30" ht="12.75" customHeight="1" x14ac:dyDescent="0.3">
      <c r="A968" s="3">
        <v>566</v>
      </c>
      <c r="B968" s="3" t="s">
        <v>36</v>
      </c>
      <c r="C968" s="7">
        <v>0.02</v>
      </c>
      <c r="D968" s="4">
        <v>60.98</v>
      </c>
      <c r="E968" s="4">
        <v>49</v>
      </c>
      <c r="F968" s="3">
        <v>1733</v>
      </c>
      <c r="G968" s="3" t="s">
        <v>1742</v>
      </c>
      <c r="H968" s="3" t="s">
        <v>48</v>
      </c>
      <c r="I968" s="3" t="s">
        <v>39</v>
      </c>
      <c r="J968" s="3" t="s">
        <v>28</v>
      </c>
      <c r="K968" s="3" t="s">
        <v>256</v>
      </c>
      <c r="L968" s="3" t="s">
        <v>235</v>
      </c>
      <c r="M968" s="3" t="s">
        <v>1582</v>
      </c>
      <c r="N968" s="3">
        <v>0.59</v>
      </c>
      <c r="O968" s="3" t="s">
        <v>32</v>
      </c>
      <c r="P968" s="3" t="s">
        <v>52</v>
      </c>
      <c r="Q968" s="3" t="s">
        <v>1007</v>
      </c>
      <c r="R968" s="3" t="s">
        <v>34</v>
      </c>
      <c r="S968" s="3">
        <v>20012</v>
      </c>
      <c r="T968" s="2">
        <v>42098</v>
      </c>
      <c r="U968" s="2">
        <v>42100</v>
      </c>
      <c r="V968" s="4">
        <v>-662.52</v>
      </c>
      <c r="W968" s="3">
        <v>34</v>
      </c>
      <c r="X968" s="4">
        <v>2119.54</v>
      </c>
      <c r="Y968" s="3">
        <v>3841</v>
      </c>
      <c r="Z968" s="3" t="str">
        <f>IF(V968&gt;E2924, "High","Low")</f>
        <v>Low</v>
      </c>
      <c r="AA968" s="3" t="str">
        <f>IF(OR(C968 &gt; 0.2, N968 &lt; 0.25), "High Risk", "Low Risk")</f>
        <v>Low Risk</v>
      </c>
      <c r="AB968" s="3" t="str">
        <f>IF(NOT(C968 &gt; 0), "No Discount", "Discount Applied")</f>
        <v>Discount Applied</v>
      </c>
      <c r="AC968" s="3" t="str">
        <f>IF(AND(V968 &gt; 100, OR(H968 = "Regular Air", H968 = "Express Air"), NOT(C968 &gt; 0)), "High Profit Non-Standard Shipping", "Other")</f>
        <v>Other</v>
      </c>
      <c r="AD968">
        <f>RANK(X968,$X$2:$X$1954,0)</f>
        <v>229</v>
      </c>
    </row>
    <row r="969" spans="1:30" ht="12.75" customHeight="1" x14ac:dyDescent="0.3">
      <c r="A969" s="3">
        <v>567</v>
      </c>
      <c r="B969" s="3" t="s">
        <v>36</v>
      </c>
      <c r="C969" s="7">
        <v>0.02</v>
      </c>
      <c r="D969" s="4">
        <v>1270.99</v>
      </c>
      <c r="E969" s="4">
        <v>19.989999999999998</v>
      </c>
      <c r="F969" s="3">
        <v>1733</v>
      </c>
      <c r="G969" s="3" t="s">
        <v>1742</v>
      </c>
      <c r="H969" s="3" t="s">
        <v>48</v>
      </c>
      <c r="I969" s="3" t="s">
        <v>39</v>
      </c>
      <c r="J969" s="3" t="s">
        <v>28</v>
      </c>
      <c r="K969" s="3" t="s">
        <v>108</v>
      </c>
      <c r="L969" s="3" t="s">
        <v>58</v>
      </c>
      <c r="M969" s="3" t="s">
        <v>630</v>
      </c>
      <c r="N969" s="3">
        <v>0.35</v>
      </c>
      <c r="O969" s="3" t="s">
        <v>32</v>
      </c>
      <c r="P969" s="3" t="s">
        <v>52</v>
      </c>
      <c r="Q969" s="3" t="s">
        <v>1007</v>
      </c>
      <c r="R969" s="3" t="s">
        <v>34</v>
      </c>
      <c r="S969" s="3">
        <v>20012</v>
      </c>
      <c r="T969" s="2">
        <v>42098</v>
      </c>
      <c r="U969" s="2">
        <v>42100</v>
      </c>
      <c r="V969" s="4">
        <v>9228.2255999999998</v>
      </c>
      <c r="W969" s="3">
        <v>36</v>
      </c>
      <c r="X969" s="4">
        <v>45737.33</v>
      </c>
      <c r="Y969" s="3">
        <v>3841</v>
      </c>
      <c r="Z969" s="3" t="str">
        <f>IF(V969&gt;E2925, "High","Low")</f>
        <v>High</v>
      </c>
      <c r="AA969" s="3" t="str">
        <f>IF(OR(C969 &gt; 0.2, N969 &lt; 0.25), "High Risk", "Low Risk")</f>
        <v>Low Risk</v>
      </c>
      <c r="AB969" s="3" t="str">
        <f>IF(NOT(C969 &gt; 0), "No Discount", "Discount Applied")</f>
        <v>Discount Applied</v>
      </c>
      <c r="AC969" s="3" t="str">
        <f>IF(AND(V969 &gt; 100, OR(H969 = "Regular Air", H969 = "Express Air"), NOT(C969 &gt; 0)), "High Profit Non-Standard Shipping", "Other")</f>
        <v>Other</v>
      </c>
      <c r="AD969">
        <f>RANK(X969,$X$2:$X$1954,0)</f>
        <v>1</v>
      </c>
    </row>
    <row r="970" spans="1:30" ht="12.75" customHeight="1" x14ac:dyDescent="0.3">
      <c r="A970" s="3">
        <v>8389</v>
      </c>
      <c r="B970" s="3" t="s">
        <v>24</v>
      </c>
      <c r="C970" s="7">
        <v>0.02</v>
      </c>
      <c r="D970" s="4">
        <v>30.98</v>
      </c>
      <c r="E970" s="4">
        <v>17.079999999999998</v>
      </c>
      <c r="F970" s="3">
        <v>1733</v>
      </c>
      <c r="G970" s="3" t="s">
        <v>1742</v>
      </c>
      <c r="H970" s="3" t="s">
        <v>48</v>
      </c>
      <c r="I970" s="3" t="s">
        <v>39</v>
      </c>
      <c r="J970" s="3" t="s">
        <v>28</v>
      </c>
      <c r="K970" s="3" t="s">
        <v>92</v>
      </c>
      <c r="L970" s="3" t="s">
        <v>58</v>
      </c>
      <c r="M970" s="3" t="s">
        <v>1743</v>
      </c>
      <c r="N970" s="3">
        <v>0.4</v>
      </c>
      <c r="O970" s="3" t="s">
        <v>32</v>
      </c>
      <c r="P970" s="3" t="s">
        <v>52</v>
      </c>
      <c r="Q970" s="3" t="s">
        <v>1007</v>
      </c>
      <c r="R970" s="3" t="s">
        <v>34</v>
      </c>
      <c r="S970" s="3">
        <v>20012</v>
      </c>
      <c r="T970" s="2">
        <v>42183</v>
      </c>
      <c r="U970" s="2">
        <v>42184</v>
      </c>
      <c r="V970" s="4">
        <v>-32.28</v>
      </c>
      <c r="W970" s="3">
        <v>13</v>
      </c>
      <c r="X970" s="4">
        <v>438.25</v>
      </c>
      <c r="Y970" s="3">
        <v>59937</v>
      </c>
      <c r="Z970" s="3" t="str">
        <f>IF(V970&gt;E2926, "High","Low")</f>
        <v>Low</v>
      </c>
      <c r="AA970" s="3" t="str">
        <f>IF(OR(C970 &gt; 0.2, N970 &lt; 0.25), "High Risk", "Low Risk")</f>
        <v>Low Risk</v>
      </c>
      <c r="AB970" s="3" t="str">
        <f>IF(NOT(C970 &gt; 0), "No Discount", "Discount Applied")</f>
        <v>Discount Applied</v>
      </c>
      <c r="AC970" s="3" t="str">
        <f>IF(AND(V970 &gt; 100, OR(H970 = "Regular Air", H970 = "Express Air"), NOT(C970 &gt; 0)), "High Profit Non-Standard Shipping", "Other")</f>
        <v>Other</v>
      </c>
      <c r="AD970">
        <f>RANK(X970,$X$2:$X$1954,0)</f>
        <v>687</v>
      </c>
    </row>
    <row r="971" spans="1:30" ht="12.75" customHeight="1" x14ac:dyDescent="0.3">
      <c r="A971" s="3">
        <v>18566</v>
      </c>
      <c r="B971" s="3" t="s">
        <v>36</v>
      </c>
      <c r="C971" s="7">
        <v>0.02</v>
      </c>
      <c r="D971" s="4">
        <v>60.98</v>
      </c>
      <c r="E971" s="4">
        <v>49</v>
      </c>
      <c r="F971" s="3">
        <v>1734</v>
      </c>
      <c r="G971" s="3" t="s">
        <v>1744</v>
      </c>
      <c r="H971" s="3" t="s">
        <v>48</v>
      </c>
      <c r="I971" s="3" t="s">
        <v>39</v>
      </c>
      <c r="J971" s="3" t="s">
        <v>28</v>
      </c>
      <c r="K971" s="3" t="s">
        <v>256</v>
      </c>
      <c r="L971" s="3" t="s">
        <v>235</v>
      </c>
      <c r="M971" s="3" t="s">
        <v>1582</v>
      </c>
      <c r="N971" s="3">
        <v>0.59</v>
      </c>
      <c r="O971" s="3" t="s">
        <v>32</v>
      </c>
      <c r="P971" s="3" t="s">
        <v>52</v>
      </c>
      <c r="Q971" s="3" t="s">
        <v>70</v>
      </c>
      <c r="R971" s="3" t="s">
        <v>1745</v>
      </c>
      <c r="S971" s="3">
        <v>10528</v>
      </c>
      <c r="T971" s="2">
        <v>42098</v>
      </c>
      <c r="U971" s="2">
        <v>42100</v>
      </c>
      <c r="V971" s="4">
        <v>-596.26800000000003</v>
      </c>
      <c r="W971" s="3">
        <v>9</v>
      </c>
      <c r="X971" s="4">
        <v>561.05999999999995</v>
      </c>
      <c r="Y971" s="3">
        <v>88443</v>
      </c>
      <c r="Z971" s="3" t="str">
        <f>IF(V971&gt;E2927, "High","Low")</f>
        <v>Low</v>
      </c>
      <c r="AA971" s="3" t="str">
        <f>IF(OR(C971 &gt; 0.2, N971 &lt; 0.25), "High Risk", "Low Risk")</f>
        <v>Low Risk</v>
      </c>
      <c r="AB971" s="3" t="str">
        <f>IF(NOT(C971 &gt; 0), "No Discount", "Discount Applied")</f>
        <v>Discount Applied</v>
      </c>
      <c r="AC971" s="3" t="str">
        <f>IF(AND(V971 &gt; 100, OR(H971 = "Regular Air", H971 = "Express Air"), NOT(C971 &gt; 0)), "High Profit Non-Standard Shipping", "Other")</f>
        <v>Other</v>
      </c>
      <c r="AD971">
        <f>RANK(X971,$X$2:$X$1954,0)</f>
        <v>609</v>
      </c>
    </row>
    <row r="972" spans="1:30" ht="12.75" customHeight="1" x14ac:dyDescent="0.3">
      <c r="A972" s="3">
        <v>18567</v>
      </c>
      <c r="B972" s="3" t="s">
        <v>36</v>
      </c>
      <c r="C972" s="7">
        <v>0.02</v>
      </c>
      <c r="D972" s="4">
        <v>1270.99</v>
      </c>
      <c r="E972" s="4">
        <v>19.989999999999998</v>
      </c>
      <c r="F972" s="3">
        <v>1734</v>
      </c>
      <c r="G972" s="3" t="s">
        <v>1744</v>
      </c>
      <c r="H972" s="3" t="s">
        <v>48</v>
      </c>
      <c r="I972" s="3" t="s">
        <v>39</v>
      </c>
      <c r="J972" s="3" t="s">
        <v>28</v>
      </c>
      <c r="K972" s="3" t="s">
        <v>108</v>
      </c>
      <c r="L972" s="3" t="s">
        <v>58</v>
      </c>
      <c r="M972" s="3" t="s">
        <v>630</v>
      </c>
      <c r="N972" s="3">
        <v>0.35</v>
      </c>
      <c r="O972" s="3" t="s">
        <v>32</v>
      </c>
      <c r="P972" s="3" t="s">
        <v>52</v>
      </c>
      <c r="Q972" s="3" t="s">
        <v>70</v>
      </c>
      <c r="R972" s="3" t="s">
        <v>1745</v>
      </c>
      <c r="S972" s="3">
        <v>10528</v>
      </c>
      <c r="T972" s="2">
        <v>42098</v>
      </c>
      <c r="U972" s="2">
        <v>42100</v>
      </c>
      <c r="V972" s="4">
        <v>7889.6876999999995</v>
      </c>
      <c r="W972" s="3">
        <v>9</v>
      </c>
      <c r="X972" s="4">
        <v>11434.33</v>
      </c>
      <c r="Y972" s="3">
        <v>88443</v>
      </c>
      <c r="Z972" s="3" t="str">
        <f>IF(V972&gt;E2928, "High","Low")</f>
        <v>High</v>
      </c>
      <c r="AA972" s="3" t="str">
        <f>IF(OR(C972 &gt; 0.2, N972 &lt; 0.25), "High Risk", "Low Risk")</f>
        <v>Low Risk</v>
      </c>
      <c r="AB972" s="3" t="str">
        <f>IF(NOT(C972 &gt; 0), "No Discount", "Discount Applied")</f>
        <v>Discount Applied</v>
      </c>
      <c r="AC972" s="3" t="str">
        <f>IF(AND(V972 &gt; 100, OR(H972 = "Regular Air", H972 = "Express Air"), NOT(C972 &gt; 0)), "High Profit Non-Standard Shipping", "Other")</f>
        <v>Other</v>
      </c>
      <c r="AD972">
        <f>RANK(X972,$X$2:$X$1954,0)</f>
        <v>12</v>
      </c>
    </row>
    <row r="973" spans="1:30" ht="12.75" customHeight="1" x14ac:dyDescent="0.3">
      <c r="A973" s="3">
        <v>18568</v>
      </c>
      <c r="B973" s="3" t="s">
        <v>36</v>
      </c>
      <c r="C973" s="7">
        <v>0.05</v>
      </c>
      <c r="D973" s="4">
        <v>205.99</v>
      </c>
      <c r="E973" s="4">
        <v>8.99</v>
      </c>
      <c r="F973" s="3">
        <v>1734</v>
      </c>
      <c r="G973" s="3" t="s">
        <v>1744</v>
      </c>
      <c r="H973" s="3" t="s">
        <v>26</v>
      </c>
      <c r="I973" s="3" t="s">
        <v>39</v>
      </c>
      <c r="J973" s="3" t="s">
        <v>76</v>
      </c>
      <c r="K973" s="3" t="s">
        <v>77</v>
      </c>
      <c r="L973" s="3" t="s">
        <v>58</v>
      </c>
      <c r="M973" s="3" t="s">
        <v>1541</v>
      </c>
      <c r="N973" s="3">
        <v>0.6</v>
      </c>
      <c r="O973" s="3" t="s">
        <v>32</v>
      </c>
      <c r="P973" s="3" t="s">
        <v>52</v>
      </c>
      <c r="Q973" s="3" t="s">
        <v>70</v>
      </c>
      <c r="R973" s="3" t="s">
        <v>1745</v>
      </c>
      <c r="S973" s="3">
        <v>10528</v>
      </c>
      <c r="T973" s="2">
        <v>42098</v>
      </c>
      <c r="U973" s="2">
        <v>42100</v>
      </c>
      <c r="V973" s="4">
        <v>1545.8097600000001</v>
      </c>
      <c r="W973" s="3">
        <v>19</v>
      </c>
      <c r="X973" s="4">
        <v>3229.24</v>
      </c>
      <c r="Y973" s="3">
        <v>88443</v>
      </c>
      <c r="Z973" s="3" t="str">
        <f>IF(V973&gt;E2929, "High","Low")</f>
        <v>High</v>
      </c>
      <c r="AA973" s="3" t="str">
        <f>IF(OR(C973 &gt; 0.2, N973 &lt; 0.25), "High Risk", "Low Risk")</f>
        <v>Low Risk</v>
      </c>
      <c r="AB973" s="3" t="str">
        <f>IF(NOT(C973 &gt; 0), "No Discount", "Discount Applied")</f>
        <v>Discount Applied</v>
      </c>
      <c r="AC973" s="3" t="str">
        <f>IF(AND(V973 &gt; 100, OR(H973 = "Regular Air", H973 = "Express Air"), NOT(C973 &gt; 0)), "High Profit Non-Standard Shipping", "Other")</f>
        <v>Other</v>
      </c>
      <c r="AD973">
        <f>RANK(X973,$X$2:$X$1954,0)</f>
        <v>150</v>
      </c>
    </row>
    <row r="974" spans="1:30" ht="12.75" customHeight="1" x14ac:dyDescent="0.3">
      <c r="A974" s="3">
        <v>26389</v>
      </c>
      <c r="B974" s="3" t="s">
        <v>24</v>
      </c>
      <c r="C974" s="7">
        <v>0.02</v>
      </c>
      <c r="D974" s="4">
        <v>30.98</v>
      </c>
      <c r="E974" s="4">
        <v>17.079999999999998</v>
      </c>
      <c r="F974" s="3">
        <v>1735</v>
      </c>
      <c r="G974" s="3" t="s">
        <v>1746</v>
      </c>
      <c r="H974" s="3" t="s">
        <v>48</v>
      </c>
      <c r="I974" s="3" t="s">
        <v>39</v>
      </c>
      <c r="J974" s="3" t="s">
        <v>28</v>
      </c>
      <c r="K974" s="3" t="s">
        <v>92</v>
      </c>
      <c r="L974" s="3" t="s">
        <v>58</v>
      </c>
      <c r="M974" s="3" t="s">
        <v>1743</v>
      </c>
      <c r="N974" s="3">
        <v>0.4</v>
      </c>
      <c r="O974" s="3" t="s">
        <v>32</v>
      </c>
      <c r="P974" s="3" t="s">
        <v>52</v>
      </c>
      <c r="Q974" s="3" t="s">
        <v>70</v>
      </c>
      <c r="R974" s="3" t="s">
        <v>1747</v>
      </c>
      <c r="S974" s="3">
        <v>11550</v>
      </c>
      <c r="T974" s="2">
        <v>42183</v>
      </c>
      <c r="U974" s="2">
        <v>42184</v>
      </c>
      <c r="V974" s="4">
        <v>-16.14</v>
      </c>
      <c r="W974" s="3">
        <v>3</v>
      </c>
      <c r="X974" s="4">
        <v>101.13</v>
      </c>
      <c r="Y974" s="3">
        <v>88444</v>
      </c>
      <c r="Z974" s="3" t="str">
        <f>IF(V974&gt;E2930, "High","Low")</f>
        <v>Low</v>
      </c>
      <c r="AA974" s="3" t="str">
        <f>IF(OR(C974 &gt; 0.2, N974 &lt; 0.25), "High Risk", "Low Risk")</f>
        <v>Low Risk</v>
      </c>
      <c r="AB974" s="3" t="str">
        <f>IF(NOT(C974 &gt; 0), "No Discount", "Discount Applied")</f>
        <v>Discount Applied</v>
      </c>
      <c r="AC974" s="3" t="str">
        <f>IF(AND(V974 &gt; 100, OR(H974 = "Regular Air", H974 = "Express Air"), NOT(C974 &gt; 0)), "High Profit Non-Standard Shipping", "Other")</f>
        <v>Other</v>
      </c>
      <c r="AD974">
        <f>RANK(X974,$X$2:$X$1954,0)</f>
        <v>1230</v>
      </c>
    </row>
    <row r="975" spans="1:30" ht="12.75" customHeight="1" x14ac:dyDescent="0.3">
      <c r="A975" s="3">
        <v>18012</v>
      </c>
      <c r="B975" s="3" t="s">
        <v>36</v>
      </c>
      <c r="C975" s="7">
        <v>0.09</v>
      </c>
      <c r="D975" s="4">
        <v>30.93</v>
      </c>
      <c r="E975" s="4">
        <v>3.92</v>
      </c>
      <c r="F975" s="3">
        <v>1737</v>
      </c>
      <c r="G975" s="3" t="s">
        <v>1748</v>
      </c>
      <c r="H975" s="3" t="s">
        <v>48</v>
      </c>
      <c r="I975" s="3" t="s">
        <v>39</v>
      </c>
      <c r="J975" s="3" t="s">
        <v>40</v>
      </c>
      <c r="K975" s="3" t="s">
        <v>49</v>
      </c>
      <c r="L975" s="3" t="s">
        <v>50</v>
      </c>
      <c r="M975" s="3" t="s">
        <v>1749</v>
      </c>
      <c r="N975" s="3">
        <v>0.44</v>
      </c>
      <c r="O975" s="3" t="s">
        <v>32</v>
      </c>
      <c r="P975" s="3" t="s">
        <v>135</v>
      </c>
      <c r="Q975" s="3" t="s">
        <v>321</v>
      </c>
      <c r="R975" s="3" t="s">
        <v>1723</v>
      </c>
      <c r="S975" s="3">
        <v>27529</v>
      </c>
      <c r="T975" s="2">
        <v>42158</v>
      </c>
      <c r="U975" s="2">
        <v>42160</v>
      </c>
      <c r="V975" s="4">
        <v>-130.42400000000001</v>
      </c>
      <c r="W975" s="3">
        <v>16</v>
      </c>
      <c r="X975" s="4">
        <v>451.83</v>
      </c>
      <c r="Y975" s="3">
        <v>85866</v>
      </c>
      <c r="Z975" s="3" t="str">
        <f>IF(V975&gt;E2931, "High","Low")</f>
        <v>Low</v>
      </c>
      <c r="AA975" s="3" t="str">
        <f>IF(OR(C975 &gt; 0.2, N975 &lt; 0.25), "High Risk", "Low Risk")</f>
        <v>Low Risk</v>
      </c>
      <c r="AB975" s="3" t="str">
        <f>IF(NOT(C975 &gt; 0), "No Discount", "Discount Applied")</f>
        <v>Discount Applied</v>
      </c>
      <c r="AC975" s="3" t="str">
        <f>IF(AND(V975 &gt; 100, OR(H975 = "Regular Air", H975 = "Express Air"), NOT(C975 &gt; 0)), "High Profit Non-Standard Shipping", "Other")</f>
        <v>Other</v>
      </c>
      <c r="AD975">
        <f>RANK(X975,$X$2:$X$1954,0)</f>
        <v>677</v>
      </c>
    </row>
    <row r="976" spans="1:30" ht="12.75" customHeight="1" x14ac:dyDescent="0.3">
      <c r="A976" s="3">
        <v>18013</v>
      </c>
      <c r="B976" s="3" t="s">
        <v>36</v>
      </c>
      <c r="C976" s="7">
        <v>0.03</v>
      </c>
      <c r="D976" s="4">
        <v>1.68</v>
      </c>
      <c r="E976" s="4">
        <v>0.7</v>
      </c>
      <c r="F976" s="3">
        <v>1737</v>
      </c>
      <c r="G976" s="3" t="s">
        <v>1748</v>
      </c>
      <c r="H976" s="3" t="s">
        <v>26</v>
      </c>
      <c r="I976" s="3" t="s">
        <v>39</v>
      </c>
      <c r="J976" s="3" t="s">
        <v>28</v>
      </c>
      <c r="K976" s="3" t="s">
        <v>29</v>
      </c>
      <c r="L976" s="3" t="s">
        <v>30</v>
      </c>
      <c r="M976" s="3" t="s">
        <v>1750</v>
      </c>
      <c r="N976" s="3">
        <v>0.6</v>
      </c>
      <c r="O976" s="3" t="s">
        <v>32</v>
      </c>
      <c r="P976" s="3" t="s">
        <v>135</v>
      </c>
      <c r="Q976" s="3" t="s">
        <v>321</v>
      </c>
      <c r="R976" s="3" t="s">
        <v>1723</v>
      </c>
      <c r="S976" s="3">
        <v>27529</v>
      </c>
      <c r="T976" s="2">
        <v>42158</v>
      </c>
      <c r="U976" s="2">
        <v>42160</v>
      </c>
      <c r="V976" s="4">
        <v>-106.42100000000001</v>
      </c>
      <c r="W976" s="3">
        <v>11</v>
      </c>
      <c r="X976" s="4">
        <v>20.239999999999998</v>
      </c>
      <c r="Y976" s="3">
        <v>85866</v>
      </c>
      <c r="Z976" s="3" t="str">
        <f>IF(V976&gt;E2932, "High","Low")</f>
        <v>Low</v>
      </c>
      <c r="AA976" s="3" t="str">
        <f>IF(OR(C976 &gt; 0.2, N976 &lt; 0.25), "High Risk", "Low Risk")</f>
        <v>Low Risk</v>
      </c>
      <c r="AB976" s="3" t="str">
        <f>IF(NOT(C976 &gt; 0), "No Discount", "Discount Applied")</f>
        <v>Discount Applied</v>
      </c>
      <c r="AC976" s="3" t="str">
        <f>IF(AND(V976 &gt; 100, OR(H976 = "Regular Air", H976 = "Express Air"), NOT(C976 &gt; 0)), "High Profit Non-Standard Shipping", "Other")</f>
        <v>Other</v>
      </c>
      <c r="AD976">
        <f>RANK(X976,$X$2:$X$1954,0)</f>
        <v>1808</v>
      </c>
    </row>
    <row r="977" spans="1:30" ht="12.75" customHeight="1" x14ac:dyDescent="0.3">
      <c r="A977" s="3">
        <v>18306</v>
      </c>
      <c r="B977" s="3" t="s">
        <v>55</v>
      </c>
      <c r="C977" s="7">
        <v>0.08</v>
      </c>
      <c r="D977" s="4">
        <v>175.99</v>
      </c>
      <c r="E977" s="4">
        <v>4.99</v>
      </c>
      <c r="F977" s="3">
        <v>1738</v>
      </c>
      <c r="G977" s="3" t="s">
        <v>1751</v>
      </c>
      <c r="H977" s="3" t="s">
        <v>48</v>
      </c>
      <c r="I977" s="3" t="s">
        <v>39</v>
      </c>
      <c r="J977" s="3" t="s">
        <v>76</v>
      </c>
      <c r="K977" s="3" t="s">
        <v>77</v>
      </c>
      <c r="L977" s="3" t="s">
        <v>58</v>
      </c>
      <c r="M977" s="3" t="s">
        <v>138</v>
      </c>
      <c r="N977" s="3">
        <v>0.59</v>
      </c>
      <c r="O977" s="3" t="s">
        <v>32</v>
      </c>
      <c r="P977" s="3" t="s">
        <v>135</v>
      </c>
      <c r="Q977" s="3" t="s">
        <v>321</v>
      </c>
      <c r="R977" s="3" t="s">
        <v>1752</v>
      </c>
      <c r="S977" s="3">
        <v>28052</v>
      </c>
      <c r="T977" s="2">
        <v>42091</v>
      </c>
      <c r="U977" s="2">
        <v>42091</v>
      </c>
      <c r="V977" s="4">
        <v>-16476.838</v>
      </c>
      <c r="W977" s="3">
        <v>10</v>
      </c>
      <c r="X977" s="4">
        <v>1486.34</v>
      </c>
      <c r="Y977" s="3">
        <v>85865</v>
      </c>
      <c r="Z977" s="3" t="str">
        <f>IF(V977&gt;E2933, "High","Low")</f>
        <v>Low</v>
      </c>
      <c r="AA977" s="3" t="str">
        <f>IF(OR(C977 &gt; 0.2, N977 &lt; 0.25), "High Risk", "Low Risk")</f>
        <v>Low Risk</v>
      </c>
      <c r="AB977" s="3" t="str">
        <f>IF(NOT(C977 &gt; 0), "No Discount", "Discount Applied")</f>
        <v>Discount Applied</v>
      </c>
      <c r="AC977" s="3" t="str">
        <f>IF(AND(V977 &gt; 100, OR(H977 = "Regular Air", H977 = "Express Air"), NOT(C977 &gt; 0)), "High Profit Non-Standard Shipping", "Other")</f>
        <v>Other</v>
      </c>
      <c r="AD977">
        <f>RANK(X977,$X$2:$X$1954,0)</f>
        <v>317</v>
      </c>
    </row>
    <row r="978" spans="1:30" ht="12.75" customHeight="1" x14ac:dyDescent="0.3">
      <c r="A978" s="3">
        <v>18804</v>
      </c>
      <c r="B978" s="3" t="s">
        <v>105</v>
      </c>
      <c r="C978" s="7">
        <v>0.04</v>
      </c>
      <c r="D978" s="4">
        <v>35.44</v>
      </c>
      <c r="E978" s="4">
        <v>19.989999999999998</v>
      </c>
      <c r="F978" s="3">
        <v>1738</v>
      </c>
      <c r="G978" s="3" t="s">
        <v>1751</v>
      </c>
      <c r="H978" s="3" t="s">
        <v>48</v>
      </c>
      <c r="I978" s="3" t="s">
        <v>39</v>
      </c>
      <c r="J978" s="3" t="s">
        <v>28</v>
      </c>
      <c r="K978" s="3" t="s">
        <v>92</v>
      </c>
      <c r="L978" s="3" t="s">
        <v>58</v>
      </c>
      <c r="M978" s="3" t="s">
        <v>1753</v>
      </c>
      <c r="N978" s="3">
        <v>0.38</v>
      </c>
      <c r="O978" s="3" t="s">
        <v>32</v>
      </c>
      <c r="P978" s="3" t="s">
        <v>135</v>
      </c>
      <c r="Q978" s="3" t="s">
        <v>321</v>
      </c>
      <c r="R978" s="3" t="s">
        <v>1752</v>
      </c>
      <c r="S978" s="3">
        <v>28052</v>
      </c>
      <c r="T978" s="2">
        <v>42169</v>
      </c>
      <c r="U978" s="2">
        <v>42176</v>
      </c>
      <c r="V978" s="4">
        <v>-108.27250000000001</v>
      </c>
      <c r="W978" s="3">
        <v>11</v>
      </c>
      <c r="X978" s="4">
        <v>406.26</v>
      </c>
      <c r="Y978" s="3">
        <v>85868</v>
      </c>
      <c r="Z978" s="3" t="str">
        <f>IF(V978&gt;E2934, "High","Low")</f>
        <v>Low</v>
      </c>
      <c r="AA978" s="3" t="str">
        <f>IF(OR(C978 &gt; 0.2, N978 &lt; 0.25), "High Risk", "Low Risk")</f>
        <v>Low Risk</v>
      </c>
      <c r="AB978" s="3" t="str">
        <f>IF(NOT(C978 &gt; 0), "No Discount", "Discount Applied")</f>
        <v>Discount Applied</v>
      </c>
      <c r="AC978" s="3" t="str">
        <f>IF(AND(V978 &gt; 100, OR(H978 = "Regular Air", H978 = "Express Air"), NOT(C978 &gt; 0)), "High Profit Non-Standard Shipping", "Other")</f>
        <v>Other</v>
      </c>
      <c r="AD978">
        <f>RANK(X978,$X$2:$X$1954,0)</f>
        <v>712</v>
      </c>
    </row>
    <row r="979" spans="1:30" ht="12.75" customHeight="1" x14ac:dyDescent="0.3">
      <c r="A979" s="3">
        <v>22593</v>
      </c>
      <c r="B979" s="3" t="s">
        <v>24</v>
      </c>
      <c r="C979" s="7">
        <v>0.09</v>
      </c>
      <c r="D979" s="4">
        <v>349.45</v>
      </c>
      <c r="E979" s="4">
        <v>60</v>
      </c>
      <c r="F979" s="3">
        <v>1739</v>
      </c>
      <c r="G979" s="3" t="s">
        <v>1754</v>
      </c>
      <c r="H979" s="3" t="s">
        <v>38</v>
      </c>
      <c r="I979" s="3" t="s">
        <v>39</v>
      </c>
      <c r="J979" s="3" t="s">
        <v>40</v>
      </c>
      <c r="K979" s="3" t="s">
        <v>151</v>
      </c>
      <c r="L979" s="3" t="s">
        <v>42</v>
      </c>
      <c r="M979" s="3" t="s">
        <v>988</v>
      </c>
      <c r="N979" s="3"/>
      <c r="O979" s="3" t="s">
        <v>32</v>
      </c>
      <c r="P979" s="3" t="s">
        <v>135</v>
      </c>
      <c r="Q979" s="3" t="s">
        <v>321</v>
      </c>
      <c r="R979" s="3" t="s">
        <v>1755</v>
      </c>
      <c r="S979" s="3">
        <v>27534</v>
      </c>
      <c r="T979" s="2">
        <v>42127</v>
      </c>
      <c r="U979" s="2">
        <v>42128</v>
      </c>
      <c r="V979" s="4">
        <v>-90.74799999999999</v>
      </c>
      <c r="W979" s="3">
        <v>17</v>
      </c>
      <c r="X979" s="4">
        <v>5835.41</v>
      </c>
      <c r="Y979" s="3">
        <v>85867</v>
      </c>
      <c r="Z979" s="3" t="str">
        <f>IF(V979&gt;E2935, "High","Low")</f>
        <v>Low</v>
      </c>
      <c r="AA979" s="3" t="str">
        <f>IF(OR(C979 &gt; 0.2, N979 &lt; 0.25), "High Risk", "Low Risk")</f>
        <v>High Risk</v>
      </c>
      <c r="AB979" s="3" t="str">
        <f>IF(NOT(C979 &gt; 0), "No Discount", "Discount Applied")</f>
        <v>Discount Applied</v>
      </c>
      <c r="AC979" s="3" t="str">
        <f>IF(AND(V979 &gt; 100, OR(H979 = "Regular Air", H979 = "Express Air"), NOT(C979 &gt; 0)), "High Profit Non-Standard Shipping", "Other")</f>
        <v>Other</v>
      </c>
      <c r="AD979">
        <f>RANK(X979,$X$2:$X$1954,0)</f>
        <v>75</v>
      </c>
    </row>
    <row r="980" spans="1:30" ht="12.75" customHeight="1" x14ac:dyDescent="0.3">
      <c r="A980" s="3">
        <v>20591</v>
      </c>
      <c r="B980" s="3" t="s">
        <v>55</v>
      </c>
      <c r="C980" s="7">
        <v>0</v>
      </c>
      <c r="D980" s="4">
        <v>55.99</v>
      </c>
      <c r="E980" s="4">
        <v>2.5</v>
      </c>
      <c r="F980" s="3">
        <v>1743</v>
      </c>
      <c r="G980" s="3" t="s">
        <v>1756</v>
      </c>
      <c r="H980" s="3" t="s">
        <v>48</v>
      </c>
      <c r="I980" s="3" t="s">
        <v>39</v>
      </c>
      <c r="J980" s="3" t="s">
        <v>76</v>
      </c>
      <c r="K980" s="3" t="s">
        <v>77</v>
      </c>
      <c r="L980" s="3" t="s">
        <v>50</v>
      </c>
      <c r="M980" s="3" t="s">
        <v>1757</v>
      </c>
      <c r="N980" s="3">
        <v>0.83</v>
      </c>
      <c r="O980" s="3" t="s">
        <v>32</v>
      </c>
      <c r="P980" s="3" t="s">
        <v>60</v>
      </c>
      <c r="Q980" s="3" t="s">
        <v>129</v>
      </c>
      <c r="R980" s="3" t="s">
        <v>1653</v>
      </c>
      <c r="S980" s="3">
        <v>77546</v>
      </c>
      <c r="T980" s="2">
        <v>42047</v>
      </c>
      <c r="U980" s="2">
        <v>42049</v>
      </c>
      <c r="V980" s="4">
        <v>-121.05807999999999</v>
      </c>
      <c r="W980" s="3">
        <v>1</v>
      </c>
      <c r="X980" s="4">
        <v>52.1</v>
      </c>
      <c r="Y980" s="3">
        <v>91025</v>
      </c>
      <c r="Z980" s="3" t="str">
        <f>IF(V980&gt;E2936, "High","Low")</f>
        <v>Low</v>
      </c>
      <c r="AA980" s="3" t="str">
        <f>IF(OR(C980 &gt; 0.2, N980 &lt; 0.25), "High Risk", "Low Risk")</f>
        <v>Low Risk</v>
      </c>
      <c r="AB980" s="3" t="str">
        <f>IF(NOT(C980 &gt; 0), "No Discount", "Discount Applied")</f>
        <v>No Discount</v>
      </c>
      <c r="AC980" s="3" t="str">
        <f>IF(AND(V980 &gt; 100, OR(H980 = "Regular Air", H980 = "Express Air"), NOT(C980 &gt; 0)), "High Profit Non-Standard Shipping", "Other")</f>
        <v>Other</v>
      </c>
      <c r="AD980">
        <f>RANK(X980,$X$2:$X$1954,0)</f>
        <v>1520</v>
      </c>
    </row>
    <row r="981" spans="1:30" ht="12.75" customHeight="1" x14ac:dyDescent="0.3">
      <c r="A981" s="3">
        <v>2571</v>
      </c>
      <c r="B981" s="3" t="s">
        <v>36</v>
      </c>
      <c r="C981" s="7">
        <v>0.02</v>
      </c>
      <c r="D981" s="4">
        <v>4.13</v>
      </c>
      <c r="E981" s="4">
        <v>6.89</v>
      </c>
      <c r="F981" s="3">
        <v>1745</v>
      </c>
      <c r="G981" s="3" t="s">
        <v>1758</v>
      </c>
      <c r="H981" s="3" t="s">
        <v>48</v>
      </c>
      <c r="I981" s="3" t="s">
        <v>39</v>
      </c>
      <c r="J981" s="3" t="s">
        <v>28</v>
      </c>
      <c r="K981" s="3" t="s">
        <v>133</v>
      </c>
      <c r="L981" s="3" t="s">
        <v>58</v>
      </c>
      <c r="M981" s="3" t="s">
        <v>1759</v>
      </c>
      <c r="N981" s="3">
        <v>0.39</v>
      </c>
      <c r="O981" s="3" t="s">
        <v>32</v>
      </c>
      <c r="P981" s="3" t="s">
        <v>135</v>
      </c>
      <c r="Q981" s="3" t="s">
        <v>386</v>
      </c>
      <c r="R981" s="3" t="s">
        <v>579</v>
      </c>
      <c r="S981" s="3">
        <v>30305</v>
      </c>
      <c r="T981" s="2">
        <v>42013</v>
      </c>
      <c r="U981" s="2">
        <v>42014</v>
      </c>
      <c r="V981" s="4">
        <v>-51.736999999999995</v>
      </c>
      <c r="W981" s="3">
        <v>9</v>
      </c>
      <c r="X981" s="4">
        <v>45.87</v>
      </c>
      <c r="Y981" s="3">
        <v>18561</v>
      </c>
      <c r="Z981" s="3" t="str">
        <f>IF(V981&gt;E2937, "High","Low")</f>
        <v>Low</v>
      </c>
      <c r="AA981" s="3" t="str">
        <f>IF(OR(C981 &gt; 0.2, N981 &lt; 0.25), "High Risk", "Low Risk")</f>
        <v>Low Risk</v>
      </c>
      <c r="AB981" s="3" t="str">
        <f>IF(NOT(C981 &gt; 0), "No Discount", "Discount Applied")</f>
        <v>Discount Applied</v>
      </c>
      <c r="AC981" s="3" t="str">
        <f>IF(AND(V981 &gt; 100, OR(H981 = "Regular Air", H981 = "Express Air"), NOT(C981 &gt; 0)), "High Profit Non-Standard Shipping", "Other")</f>
        <v>Other</v>
      </c>
      <c r="AD981">
        <f>RANK(X981,$X$2:$X$1954,0)</f>
        <v>1565</v>
      </c>
    </row>
    <row r="982" spans="1:30" ht="12.75" customHeight="1" x14ac:dyDescent="0.3">
      <c r="A982" s="3">
        <v>1863</v>
      </c>
      <c r="B982" s="3" t="s">
        <v>105</v>
      </c>
      <c r="C982" s="7">
        <v>0.04</v>
      </c>
      <c r="D982" s="4">
        <v>60.65</v>
      </c>
      <c r="E982" s="4">
        <v>12.23</v>
      </c>
      <c r="F982" s="3">
        <v>1745</v>
      </c>
      <c r="G982" s="3" t="s">
        <v>1758</v>
      </c>
      <c r="H982" s="3" t="s">
        <v>48</v>
      </c>
      <c r="I982" s="3" t="s">
        <v>39</v>
      </c>
      <c r="J982" s="3" t="s">
        <v>40</v>
      </c>
      <c r="K982" s="3" t="s">
        <v>49</v>
      </c>
      <c r="L982" s="3" t="s">
        <v>85</v>
      </c>
      <c r="M982" s="3" t="s">
        <v>1760</v>
      </c>
      <c r="N982" s="3">
        <v>0.64</v>
      </c>
      <c r="O982" s="3" t="s">
        <v>32</v>
      </c>
      <c r="P982" s="3" t="s">
        <v>135</v>
      </c>
      <c r="Q982" s="3" t="s">
        <v>386</v>
      </c>
      <c r="R982" s="3" t="s">
        <v>579</v>
      </c>
      <c r="S982" s="3">
        <v>30305</v>
      </c>
      <c r="T982" s="2">
        <v>42049</v>
      </c>
      <c r="U982" s="2">
        <v>42051</v>
      </c>
      <c r="V982" s="4">
        <v>116.50629999999998</v>
      </c>
      <c r="W982" s="3">
        <v>4</v>
      </c>
      <c r="X982" s="4">
        <v>256.77</v>
      </c>
      <c r="Y982" s="3">
        <v>13408</v>
      </c>
      <c r="Z982" s="3" t="str">
        <f>IF(V982&gt;E2938, "High","Low")</f>
        <v>High</v>
      </c>
      <c r="AA982" s="3" t="str">
        <f>IF(OR(C982 &gt; 0.2, N982 &lt; 0.25), "High Risk", "Low Risk")</f>
        <v>Low Risk</v>
      </c>
      <c r="AB982" s="3" t="str">
        <f>IF(NOT(C982 &gt; 0), "No Discount", "Discount Applied")</f>
        <v>Discount Applied</v>
      </c>
      <c r="AC982" s="3" t="str">
        <f>IF(AND(V982 &gt; 100, OR(H982 = "Regular Air", H982 = "Express Air"), NOT(C982 &gt; 0)), "High Profit Non-Standard Shipping", "Other")</f>
        <v>Other</v>
      </c>
      <c r="AD982">
        <f>RANK(X982,$X$2:$X$1954,0)</f>
        <v>888</v>
      </c>
    </row>
    <row r="983" spans="1:30" ht="12.75" customHeight="1" x14ac:dyDescent="0.3">
      <c r="A983" s="3">
        <v>1692</v>
      </c>
      <c r="B983" s="3" t="s">
        <v>24</v>
      </c>
      <c r="C983" s="7">
        <v>0.04</v>
      </c>
      <c r="D983" s="4">
        <v>124.49</v>
      </c>
      <c r="E983" s="4">
        <v>51.94</v>
      </c>
      <c r="F983" s="3">
        <v>1745</v>
      </c>
      <c r="G983" s="3" t="s">
        <v>1758</v>
      </c>
      <c r="H983" s="3" t="s">
        <v>38</v>
      </c>
      <c r="I983" s="3" t="s">
        <v>39</v>
      </c>
      <c r="J983" s="3" t="s">
        <v>40</v>
      </c>
      <c r="K983" s="3" t="s">
        <v>151</v>
      </c>
      <c r="L983" s="3" t="s">
        <v>120</v>
      </c>
      <c r="M983" s="3" t="s">
        <v>461</v>
      </c>
      <c r="N983" s="3">
        <v>0.63</v>
      </c>
      <c r="O983" s="3" t="s">
        <v>32</v>
      </c>
      <c r="P983" s="3" t="s">
        <v>135</v>
      </c>
      <c r="Q983" s="3" t="s">
        <v>386</v>
      </c>
      <c r="R983" s="3" t="s">
        <v>579</v>
      </c>
      <c r="S983" s="3">
        <v>30305</v>
      </c>
      <c r="T983" s="2">
        <v>42167</v>
      </c>
      <c r="U983" s="2">
        <v>42169</v>
      </c>
      <c r="V983" s="4">
        <v>-247.55157000000003</v>
      </c>
      <c r="W983" s="3">
        <v>4</v>
      </c>
      <c r="X983" s="4">
        <v>605.82000000000005</v>
      </c>
      <c r="Y983" s="3">
        <v>12224</v>
      </c>
      <c r="Z983" s="3" t="str">
        <f>IF(V983&gt;E2939, "High","Low")</f>
        <v>Low</v>
      </c>
      <c r="AA983" s="3" t="str">
        <f>IF(OR(C983 &gt; 0.2, N983 &lt; 0.25), "High Risk", "Low Risk")</f>
        <v>Low Risk</v>
      </c>
      <c r="AB983" s="3" t="str">
        <f>IF(NOT(C983 &gt; 0), "No Discount", "Discount Applied")</f>
        <v>Discount Applied</v>
      </c>
      <c r="AC983" s="3" t="str">
        <f>IF(AND(V983 &gt; 100, OR(H983 = "Regular Air", H983 = "Express Air"), NOT(C983 &gt; 0)), "High Profit Non-Standard Shipping", "Other")</f>
        <v>Other</v>
      </c>
      <c r="AD983">
        <f>RANK(X983,$X$2:$X$1954,0)</f>
        <v>584</v>
      </c>
    </row>
    <row r="984" spans="1:30" ht="12.75" customHeight="1" x14ac:dyDescent="0.3">
      <c r="A984" s="3">
        <v>1693</v>
      </c>
      <c r="B984" s="3" t="s">
        <v>24</v>
      </c>
      <c r="C984" s="7">
        <v>0.1</v>
      </c>
      <c r="D984" s="4">
        <v>35.99</v>
      </c>
      <c r="E984" s="4">
        <v>5</v>
      </c>
      <c r="F984" s="3">
        <v>1745</v>
      </c>
      <c r="G984" s="3" t="s">
        <v>1758</v>
      </c>
      <c r="H984" s="3" t="s">
        <v>48</v>
      </c>
      <c r="I984" s="3" t="s">
        <v>39</v>
      </c>
      <c r="J984" s="3" t="s">
        <v>76</v>
      </c>
      <c r="K984" s="3" t="s">
        <v>77</v>
      </c>
      <c r="L984" s="3" t="s">
        <v>30</v>
      </c>
      <c r="M984" s="3" t="s">
        <v>1761</v>
      </c>
      <c r="N984" s="3">
        <v>0.82</v>
      </c>
      <c r="O984" s="3" t="s">
        <v>32</v>
      </c>
      <c r="P984" s="3" t="s">
        <v>135</v>
      </c>
      <c r="Q984" s="3" t="s">
        <v>386</v>
      </c>
      <c r="R984" s="3" t="s">
        <v>579</v>
      </c>
      <c r="S984" s="3">
        <v>30305</v>
      </c>
      <c r="T984" s="2">
        <v>42167</v>
      </c>
      <c r="U984" s="2">
        <v>42167</v>
      </c>
      <c r="V984" s="4">
        <v>-277.20924000000002</v>
      </c>
      <c r="W984" s="3">
        <v>54</v>
      </c>
      <c r="X984" s="4">
        <v>1569</v>
      </c>
      <c r="Y984" s="3">
        <v>12224</v>
      </c>
      <c r="Z984" s="3" t="str">
        <f>IF(V984&gt;E2940, "High","Low")</f>
        <v>Low</v>
      </c>
      <c r="AA984" s="3" t="str">
        <f>IF(OR(C984 &gt; 0.2, N984 &lt; 0.25), "High Risk", "Low Risk")</f>
        <v>Low Risk</v>
      </c>
      <c r="AB984" s="3" t="str">
        <f>IF(NOT(C984 &gt; 0), "No Discount", "Discount Applied")</f>
        <v>Discount Applied</v>
      </c>
      <c r="AC984" s="3" t="str">
        <f>IF(AND(V984 &gt; 100, OR(H984 = "Regular Air", H984 = "Express Air"), NOT(C984 &gt; 0)), "High Profit Non-Standard Shipping", "Other")</f>
        <v>Other</v>
      </c>
      <c r="AD984">
        <f>RANK(X984,$X$2:$X$1954,0)</f>
        <v>301</v>
      </c>
    </row>
    <row r="985" spans="1:30" ht="12.75" customHeight="1" x14ac:dyDescent="0.3">
      <c r="A985" s="3">
        <v>19692</v>
      </c>
      <c r="B985" s="3" t="s">
        <v>24</v>
      </c>
      <c r="C985" s="7">
        <v>0.04</v>
      </c>
      <c r="D985" s="4">
        <v>124.49</v>
      </c>
      <c r="E985" s="4">
        <v>51.94</v>
      </c>
      <c r="F985" s="3">
        <v>1748</v>
      </c>
      <c r="G985" s="3" t="s">
        <v>1762</v>
      </c>
      <c r="H985" s="3" t="s">
        <v>38</v>
      </c>
      <c r="I985" s="3" t="s">
        <v>39</v>
      </c>
      <c r="J985" s="3" t="s">
        <v>40</v>
      </c>
      <c r="K985" s="3" t="s">
        <v>151</v>
      </c>
      <c r="L985" s="3" t="s">
        <v>120</v>
      </c>
      <c r="M985" s="3" t="s">
        <v>461</v>
      </c>
      <c r="N985" s="3">
        <v>0.63</v>
      </c>
      <c r="O985" s="3" t="s">
        <v>32</v>
      </c>
      <c r="P985" s="3" t="s">
        <v>60</v>
      </c>
      <c r="Q985" s="3" t="s">
        <v>303</v>
      </c>
      <c r="R985" s="3" t="s">
        <v>1763</v>
      </c>
      <c r="S985" s="3">
        <v>73703</v>
      </c>
      <c r="T985" s="2">
        <v>42167</v>
      </c>
      <c r="U985" s="2">
        <v>42169</v>
      </c>
      <c r="V985" s="4">
        <v>-93.06450000000001</v>
      </c>
      <c r="W985" s="3">
        <v>1</v>
      </c>
      <c r="X985" s="4">
        <v>151.46</v>
      </c>
      <c r="Y985" s="3">
        <v>87245</v>
      </c>
      <c r="Z985" s="3" t="str">
        <f>IF(V985&gt;E2941, "High","Low")</f>
        <v>Low</v>
      </c>
      <c r="AA985" s="3" t="str">
        <f>IF(OR(C985 &gt; 0.2, N985 &lt; 0.25), "High Risk", "Low Risk")</f>
        <v>Low Risk</v>
      </c>
      <c r="AB985" s="3" t="str">
        <f>IF(NOT(C985 &gt; 0), "No Discount", "Discount Applied")</f>
        <v>Discount Applied</v>
      </c>
      <c r="AC985" s="3" t="str">
        <f>IF(AND(V985 &gt; 100, OR(H985 = "Regular Air", H985 = "Express Air"), NOT(C985 &gt; 0)), "High Profit Non-Standard Shipping", "Other")</f>
        <v>Other</v>
      </c>
      <c r="AD985">
        <f>RANK(X985,$X$2:$X$1954,0)</f>
        <v>1081</v>
      </c>
    </row>
    <row r="986" spans="1:30" ht="12.75" customHeight="1" x14ac:dyDescent="0.3">
      <c r="A986" s="3">
        <v>20571</v>
      </c>
      <c r="B986" s="3" t="s">
        <v>36</v>
      </c>
      <c r="C986" s="7">
        <v>0.02</v>
      </c>
      <c r="D986" s="4">
        <v>4.13</v>
      </c>
      <c r="E986" s="4">
        <v>6.89</v>
      </c>
      <c r="F986" s="3">
        <v>1749</v>
      </c>
      <c r="G986" s="3" t="s">
        <v>1764</v>
      </c>
      <c r="H986" s="3" t="s">
        <v>48</v>
      </c>
      <c r="I986" s="3" t="s">
        <v>39</v>
      </c>
      <c r="J986" s="3" t="s">
        <v>28</v>
      </c>
      <c r="K986" s="3" t="s">
        <v>133</v>
      </c>
      <c r="L986" s="3" t="s">
        <v>58</v>
      </c>
      <c r="M986" s="3" t="s">
        <v>1759</v>
      </c>
      <c r="N986" s="3">
        <v>0.39</v>
      </c>
      <c r="O986" s="3" t="s">
        <v>32</v>
      </c>
      <c r="P986" s="3" t="s">
        <v>60</v>
      </c>
      <c r="Q986" s="3" t="s">
        <v>303</v>
      </c>
      <c r="R986" s="3" t="s">
        <v>1765</v>
      </c>
      <c r="S986" s="3">
        <v>73505</v>
      </c>
      <c r="T986" s="2">
        <v>42013</v>
      </c>
      <c r="U986" s="2">
        <v>42014</v>
      </c>
      <c r="V986" s="4">
        <v>-48.235999999999997</v>
      </c>
      <c r="W986" s="3">
        <v>2</v>
      </c>
      <c r="X986" s="4">
        <v>10.19</v>
      </c>
      <c r="Y986" s="3">
        <v>87243</v>
      </c>
      <c r="Z986" s="3" t="str">
        <f>IF(V986&gt;E2942, "High","Low")</f>
        <v>Low</v>
      </c>
      <c r="AA986" s="3" t="str">
        <f>IF(OR(C986 &gt; 0.2, N986 &lt; 0.25), "High Risk", "Low Risk")</f>
        <v>Low Risk</v>
      </c>
      <c r="AB986" s="3" t="str">
        <f>IF(NOT(C986 &gt; 0), "No Discount", "Discount Applied")</f>
        <v>Discount Applied</v>
      </c>
      <c r="AC986" s="3" t="str">
        <f>IF(AND(V986 &gt; 100, OR(H986 = "Regular Air", H986 = "Express Air"), NOT(C986 &gt; 0)), "High Profit Non-Standard Shipping", "Other")</f>
        <v>Other</v>
      </c>
      <c r="AD986">
        <f>RANK(X986,$X$2:$X$1954,0)</f>
        <v>1903</v>
      </c>
    </row>
    <row r="987" spans="1:30" ht="12.75" customHeight="1" x14ac:dyDescent="0.3">
      <c r="A987" s="3">
        <v>19863</v>
      </c>
      <c r="B987" s="3" t="s">
        <v>105</v>
      </c>
      <c r="C987" s="7">
        <v>0.04</v>
      </c>
      <c r="D987" s="4">
        <v>60.65</v>
      </c>
      <c r="E987" s="4">
        <v>12.23</v>
      </c>
      <c r="F987" s="3">
        <v>1749</v>
      </c>
      <c r="G987" s="3" t="s">
        <v>1764</v>
      </c>
      <c r="H987" s="3" t="s">
        <v>48</v>
      </c>
      <c r="I987" s="3" t="s">
        <v>39</v>
      </c>
      <c r="J987" s="3" t="s">
        <v>40</v>
      </c>
      <c r="K987" s="3" t="s">
        <v>49</v>
      </c>
      <c r="L987" s="3" t="s">
        <v>85</v>
      </c>
      <c r="M987" s="3" t="s">
        <v>1760</v>
      </c>
      <c r="N987" s="3">
        <v>0.64</v>
      </c>
      <c r="O987" s="3" t="s">
        <v>32</v>
      </c>
      <c r="P987" s="3" t="s">
        <v>60</v>
      </c>
      <c r="Q987" s="3" t="s">
        <v>303</v>
      </c>
      <c r="R987" s="3" t="s">
        <v>1765</v>
      </c>
      <c r="S987" s="3">
        <v>73505</v>
      </c>
      <c r="T987" s="2">
        <v>42049</v>
      </c>
      <c r="U987" s="2">
        <v>42051</v>
      </c>
      <c r="V987" s="4">
        <v>44.291099999999993</v>
      </c>
      <c r="W987" s="3">
        <v>1</v>
      </c>
      <c r="X987" s="4">
        <v>64.19</v>
      </c>
      <c r="Y987" s="3">
        <v>87244</v>
      </c>
      <c r="Z987" s="3" t="str">
        <f>IF(V987&gt;E2943, "High","Low")</f>
        <v>High</v>
      </c>
      <c r="AA987" s="3" t="str">
        <f>IF(OR(C987 &gt; 0.2, N987 &lt; 0.25), "High Risk", "Low Risk")</f>
        <v>Low Risk</v>
      </c>
      <c r="AB987" s="3" t="str">
        <f>IF(NOT(C987 &gt; 0), "No Discount", "Discount Applied")</f>
        <v>Discount Applied</v>
      </c>
      <c r="AC987" s="3" t="str">
        <f>IF(AND(V987 &gt; 100, OR(H987 = "Regular Air", H987 = "Express Air"), NOT(C987 &gt; 0)), "High Profit Non-Standard Shipping", "Other")</f>
        <v>Other</v>
      </c>
      <c r="AD987">
        <f>RANK(X987,$X$2:$X$1954,0)</f>
        <v>1435</v>
      </c>
    </row>
    <row r="988" spans="1:30" ht="12.75" customHeight="1" x14ac:dyDescent="0.3">
      <c r="A988" s="3">
        <v>19477</v>
      </c>
      <c r="B988" s="3" t="s">
        <v>105</v>
      </c>
      <c r="C988" s="7">
        <v>0.04</v>
      </c>
      <c r="D988" s="4">
        <v>8.5</v>
      </c>
      <c r="E988" s="4">
        <v>1.99</v>
      </c>
      <c r="F988" s="3">
        <v>1754</v>
      </c>
      <c r="G988" s="3" t="s">
        <v>1766</v>
      </c>
      <c r="H988" s="3" t="s">
        <v>48</v>
      </c>
      <c r="I988" s="3" t="s">
        <v>39</v>
      </c>
      <c r="J988" s="3" t="s">
        <v>76</v>
      </c>
      <c r="K988" s="3" t="s">
        <v>179</v>
      </c>
      <c r="L988" s="3" t="s">
        <v>50</v>
      </c>
      <c r="M988" s="3" t="s">
        <v>846</v>
      </c>
      <c r="N988" s="3">
        <v>0.49</v>
      </c>
      <c r="O988" s="3" t="s">
        <v>32</v>
      </c>
      <c r="P988" s="3" t="s">
        <v>33</v>
      </c>
      <c r="Q988" s="3" t="s">
        <v>44</v>
      </c>
      <c r="R988" s="3" t="s">
        <v>1767</v>
      </c>
      <c r="S988" s="3">
        <v>90503</v>
      </c>
      <c r="T988" s="2">
        <v>42062</v>
      </c>
      <c r="U988" s="2">
        <v>42063</v>
      </c>
      <c r="V988" s="4">
        <v>43.275199999999998</v>
      </c>
      <c r="W988" s="3">
        <v>14</v>
      </c>
      <c r="X988" s="4">
        <v>118.57</v>
      </c>
      <c r="Y988" s="3">
        <v>90178</v>
      </c>
      <c r="Z988" s="3" t="str">
        <f>IF(V988&gt;E2944, "High","Low")</f>
        <v>High</v>
      </c>
      <c r="AA988" s="3" t="str">
        <f>IF(OR(C988 &gt; 0.2, N988 &lt; 0.25), "High Risk", "Low Risk")</f>
        <v>Low Risk</v>
      </c>
      <c r="AB988" s="3" t="str">
        <f>IF(NOT(C988 &gt; 0), "No Discount", "Discount Applied")</f>
        <v>Discount Applied</v>
      </c>
      <c r="AC988" s="3" t="str">
        <f>IF(AND(V988 &gt; 100, OR(H988 = "Regular Air", H988 = "Express Air"), NOT(C988 &gt; 0)), "High Profit Non-Standard Shipping", "Other")</f>
        <v>Other</v>
      </c>
      <c r="AD988">
        <f>RANK(X988,$X$2:$X$1954,0)</f>
        <v>1176</v>
      </c>
    </row>
    <row r="989" spans="1:30" ht="12.75" customHeight="1" x14ac:dyDescent="0.3">
      <c r="A989" s="3">
        <v>19478</v>
      </c>
      <c r="B989" s="3" t="s">
        <v>105</v>
      </c>
      <c r="C989" s="7">
        <v>0.1</v>
      </c>
      <c r="D989" s="4">
        <v>15.99</v>
      </c>
      <c r="E989" s="4">
        <v>9.4</v>
      </c>
      <c r="F989" s="3">
        <v>1754</v>
      </c>
      <c r="G989" s="3" t="s">
        <v>1766</v>
      </c>
      <c r="H989" s="3" t="s">
        <v>48</v>
      </c>
      <c r="I989" s="3" t="s">
        <v>39</v>
      </c>
      <c r="J989" s="3" t="s">
        <v>76</v>
      </c>
      <c r="K989" s="3" t="s">
        <v>84</v>
      </c>
      <c r="L989" s="3" t="s">
        <v>58</v>
      </c>
      <c r="M989" s="3" t="s">
        <v>1768</v>
      </c>
      <c r="N989" s="3">
        <v>0.49</v>
      </c>
      <c r="O989" s="3" t="s">
        <v>32</v>
      </c>
      <c r="P989" s="3" t="s">
        <v>33</v>
      </c>
      <c r="Q989" s="3" t="s">
        <v>44</v>
      </c>
      <c r="R989" s="3" t="s">
        <v>1767</v>
      </c>
      <c r="S989" s="3">
        <v>90503</v>
      </c>
      <c r="T989" s="2">
        <v>42062</v>
      </c>
      <c r="U989" s="2">
        <v>42062</v>
      </c>
      <c r="V989" s="4">
        <v>-36.214620000000004</v>
      </c>
      <c r="W989" s="3">
        <v>5</v>
      </c>
      <c r="X989" s="4">
        <v>79.47</v>
      </c>
      <c r="Y989" s="3">
        <v>90178</v>
      </c>
      <c r="Z989" s="3" t="str">
        <f>IF(V989&gt;E2945, "High","Low")</f>
        <v>Low</v>
      </c>
      <c r="AA989" s="3" t="str">
        <f>IF(OR(C989 &gt; 0.2, N989 &lt; 0.25), "High Risk", "Low Risk")</f>
        <v>Low Risk</v>
      </c>
      <c r="AB989" s="3" t="str">
        <f>IF(NOT(C989 &gt; 0), "No Discount", "Discount Applied")</f>
        <v>Discount Applied</v>
      </c>
      <c r="AC989" s="3" t="str">
        <f>IF(AND(V989 &gt; 100, OR(H989 = "Regular Air", H989 = "Express Air"), NOT(C989 &gt; 0)), "High Profit Non-Standard Shipping", "Other")</f>
        <v>Other</v>
      </c>
      <c r="AD989">
        <f>RANK(X989,$X$2:$X$1954,0)</f>
        <v>1341</v>
      </c>
    </row>
    <row r="990" spans="1:30" ht="12.75" customHeight="1" x14ac:dyDescent="0.3">
      <c r="A990" s="3">
        <v>19479</v>
      </c>
      <c r="B990" s="3" t="s">
        <v>105</v>
      </c>
      <c r="C990" s="7">
        <v>0.09</v>
      </c>
      <c r="D990" s="4">
        <v>95.99</v>
      </c>
      <c r="E990" s="4">
        <v>8.99</v>
      </c>
      <c r="F990" s="3">
        <v>1754</v>
      </c>
      <c r="G990" s="3" t="s">
        <v>1766</v>
      </c>
      <c r="H990" s="3" t="s">
        <v>48</v>
      </c>
      <c r="I990" s="3" t="s">
        <v>39</v>
      </c>
      <c r="J990" s="3" t="s">
        <v>76</v>
      </c>
      <c r="K990" s="3" t="s">
        <v>77</v>
      </c>
      <c r="L990" s="3" t="s">
        <v>58</v>
      </c>
      <c r="M990" s="3" t="s">
        <v>1769</v>
      </c>
      <c r="N990" s="3">
        <v>0.56999999999999995</v>
      </c>
      <c r="O990" s="3" t="s">
        <v>32</v>
      </c>
      <c r="P990" s="3" t="s">
        <v>33</v>
      </c>
      <c r="Q990" s="3" t="s">
        <v>44</v>
      </c>
      <c r="R990" s="3" t="s">
        <v>1767</v>
      </c>
      <c r="S990" s="3">
        <v>90503</v>
      </c>
      <c r="T990" s="2">
        <v>42062</v>
      </c>
      <c r="U990" s="2">
        <v>42066</v>
      </c>
      <c r="V990" s="4">
        <v>7.032960000000001</v>
      </c>
      <c r="W990" s="3">
        <v>8</v>
      </c>
      <c r="X990" s="4">
        <v>627.28</v>
      </c>
      <c r="Y990" s="3">
        <v>90178</v>
      </c>
      <c r="Z990" s="3" t="str">
        <f>IF(V990&gt;E2946, "High","Low")</f>
        <v>High</v>
      </c>
      <c r="AA990" s="3" t="str">
        <f>IF(OR(C990 &gt; 0.2, N990 &lt; 0.25), "High Risk", "Low Risk")</f>
        <v>Low Risk</v>
      </c>
      <c r="AB990" s="3" t="str">
        <f>IF(NOT(C990 &gt; 0), "No Discount", "Discount Applied")</f>
        <v>Discount Applied</v>
      </c>
      <c r="AC990" s="3" t="str">
        <f>IF(AND(V990 &gt; 100, OR(H990 = "Regular Air", H990 = "Express Air"), NOT(C990 &gt; 0)), "High Profit Non-Standard Shipping", "Other")</f>
        <v>Other</v>
      </c>
      <c r="AD990">
        <f>RANK(X990,$X$2:$X$1954,0)</f>
        <v>568</v>
      </c>
    </row>
    <row r="991" spans="1:30" ht="12.75" customHeight="1" x14ac:dyDescent="0.3">
      <c r="A991" s="3">
        <v>25920</v>
      </c>
      <c r="B991" s="3" t="s">
        <v>24</v>
      </c>
      <c r="C991" s="7">
        <v>0</v>
      </c>
      <c r="D991" s="4">
        <v>115.99</v>
      </c>
      <c r="E991" s="4">
        <v>5.92</v>
      </c>
      <c r="F991" s="3">
        <v>1764</v>
      </c>
      <c r="G991" s="3" t="s">
        <v>1770</v>
      </c>
      <c r="H991" s="3" t="s">
        <v>48</v>
      </c>
      <c r="I991" s="3" t="s">
        <v>39</v>
      </c>
      <c r="J991" s="3" t="s">
        <v>76</v>
      </c>
      <c r="K991" s="3" t="s">
        <v>77</v>
      </c>
      <c r="L991" s="3" t="s">
        <v>58</v>
      </c>
      <c r="M991" s="3" t="s">
        <v>1771</v>
      </c>
      <c r="N991" s="3">
        <v>0.57999999999999996</v>
      </c>
      <c r="O991" s="3" t="s">
        <v>32</v>
      </c>
      <c r="P991" s="3" t="s">
        <v>135</v>
      </c>
      <c r="Q991" s="3" t="s">
        <v>361</v>
      </c>
      <c r="R991" s="3" t="s">
        <v>1772</v>
      </c>
      <c r="S991" s="3">
        <v>34698</v>
      </c>
      <c r="T991" s="2">
        <v>42026</v>
      </c>
      <c r="U991" s="2">
        <v>42026</v>
      </c>
      <c r="V991" s="4">
        <v>-16.772000000000002</v>
      </c>
      <c r="W991" s="3">
        <v>11</v>
      </c>
      <c r="X991" s="4">
        <v>1160.42</v>
      </c>
      <c r="Y991" s="3">
        <v>89775</v>
      </c>
      <c r="Z991" s="3" t="str">
        <f>IF(V991&gt;E2947, "High","Low")</f>
        <v>Low</v>
      </c>
      <c r="AA991" s="3" t="str">
        <f>IF(OR(C991 &gt; 0.2, N991 &lt; 0.25), "High Risk", "Low Risk")</f>
        <v>Low Risk</v>
      </c>
      <c r="AB991" s="3" t="str">
        <f>IF(NOT(C991 &gt; 0), "No Discount", "Discount Applied")</f>
        <v>No Discount</v>
      </c>
      <c r="AC991" s="3" t="str">
        <f>IF(AND(V991 &gt; 100, OR(H991 = "Regular Air", H991 = "Express Air"), NOT(C991 &gt; 0)), "High Profit Non-Standard Shipping", "Other")</f>
        <v>Other</v>
      </c>
      <c r="AD991">
        <f>RANK(X991,$X$2:$X$1954,0)</f>
        <v>381</v>
      </c>
    </row>
    <row r="992" spans="1:30" ht="12.75" customHeight="1" x14ac:dyDescent="0.3">
      <c r="A992" s="3">
        <v>25608</v>
      </c>
      <c r="B992" s="3" t="s">
        <v>24</v>
      </c>
      <c r="C992" s="7">
        <v>0.06</v>
      </c>
      <c r="D992" s="4">
        <v>19.98</v>
      </c>
      <c r="E992" s="4">
        <v>10.49</v>
      </c>
      <c r="F992" s="3">
        <v>1764</v>
      </c>
      <c r="G992" s="3" t="s">
        <v>1770</v>
      </c>
      <c r="H992" s="3" t="s">
        <v>48</v>
      </c>
      <c r="I992" s="3" t="s">
        <v>39</v>
      </c>
      <c r="J992" s="3" t="s">
        <v>40</v>
      </c>
      <c r="K992" s="3" t="s">
        <v>49</v>
      </c>
      <c r="L992" s="3" t="s">
        <v>58</v>
      </c>
      <c r="M992" s="3" t="s">
        <v>1773</v>
      </c>
      <c r="N992" s="3">
        <v>0.49</v>
      </c>
      <c r="O992" s="3" t="s">
        <v>32</v>
      </c>
      <c r="P992" s="3" t="s">
        <v>135</v>
      </c>
      <c r="Q992" s="3" t="s">
        <v>361</v>
      </c>
      <c r="R992" s="3" t="s">
        <v>1772</v>
      </c>
      <c r="S992" s="3">
        <v>34698</v>
      </c>
      <c r="T992" s="2">
        <v>42064</v>
      </c>
      <c r="U992" s="2">
        <v>42066</v>
      </c>
      <c r="V992" s="4">
        <v>514.17719999999997</v>
      </c>
      <c r="W992" s="3">
        <v>5</v>
      </c>
      <c r="X992" s="4">
        <v>103.37</v>
      </c>
      <c r="Y992" s="3">
        <v>89776</v>
      </c>
      <c r="Z992" s="3" t="str">
        <f>IF(V992&gt;E2948, "High","Low")</f>
        <v>High</v>
      </c>
      <c r="AA992" s="3" t="str">
        <f>IF(OR(C992 &gt; 0.2, N992 &lt; 0.25), "High Risk", "Low Risk")</f>
        <v>Low Risk</v>
      </c>
      <c r="AB992" s="3" t="str">
        <f>IF(NOT(C992 &gt; 0), "No Discount", "Discount Applied")</f>
        <v>Discount Applied</v>
      </c>
      <c r="AC992" s="3" t="str">
        <f>IF(AND(V992 &gt; 100, OR(H992 = "Regular Air", H992 = "Express Air"), NOT(C992 &gt; 0)), "High Profit Non-Standard Shipping", "Other")</f>
        <v>Other</v>
      </c>
      <c r="AD992">
        <f>RANK(X992,$X$2:$X$1954,0)</f>
        <v>1220</v>
      </c>
    </row>
    <row r="993" spans="1:30" ht="12.75" customHeight="1" x14ac:dyDescent="0.3">
      <c r="A993" s="3">
        <v>25609</v>
      </c>
      <c r="B993" s="3" t="s">
        <v>24</v>
      </c>
      <c r="C993" s="7">
        <v>0.08</v>
      </c>
      <c r="D993" s="4">
        <v>1.76</v>
      </c>
      <c r="E993" s="4">
        <v>4.8600000000000003</v>
      </c>
      <c r="F993" s="3">
        <v>1764</v>
      </c>
      <c r="G993" s="3" t="s">
        <v>1770</v>
      </c>
      <c r="H993" s="3" t="s">
        <v>48</v>
      </c>
      <c r="I993" s="3" t="s">
        <v>39</v>
      </c>
      <c r="J993" s="3" t="s">
        <v>40</v>
      </c>
      <c r="K993" s="3" t="s">
        <v>49</v>
      </c>
      <c r="L993" s="3" t="s">
        <v>58</v>
      </c>
      <c r="M993" s="3" t="s">
        <v>1774</v>
      </c>
      <c r="N993" s="3">
        <v>0.41</v>
      </c>
      <c r="O993" s="3" t="s">
        <v>32</v>
      </c>
      <c r="P993" s="3" t="s">
        <v>135</v>
      </c>
      <c r="Q993" s="3" t="s">
        <v>361</v>
      </c>
      <c r="R993" s="3" t="s">
        <v>1772</v>
      </c>
      <c r="S993" s="3">
        <v>34698</v>
      </c>
      <c r="T993" s="2">
        <v>42064</v>
      </c>
      <c r="U993" s="2">
        <v>42065</v>
      </c>
      <c r="V993" s="4">
        <v>235.65599999999998</v>
      </c>
      <c r="W993" s="3">
        <v>23</v>
      </c>
      <c r="X993" s="4">
        <v>40.22</v>
      </c>
      <c r="Y993" s="3">
        <v>89776</v>
      </c>
      <c r="Z993" s="3" t="str">
        <f>IF(V993&gt;E2949, "High","Low")</f>
        <v>High</v>
      </c>
      <c r="AA993" s="3" t="str">
        <f>IF(OR(C993 &gt; 0.2, N993 &lt; 0.25), "High Risk", "Low Risk")</f>
        <v>Low Risk</v>
      </c>
      <c r="AB993" s="3" t="str">
        <f>IF(NOT(C993 &gt; 0), "No Discount", "Discount Applied")</f>
        <v>Discount Applied</v>
      </c>
      <c r="AC993" s="3" t="str">
        <f>IF(AND(V993 &gt; 100, OR(H993 = "Regular Air", H993 = "Express Air"), NOT(C993 &gt; 0)), "High Profit Non-Standard Shipping", "Other")</f>
        <v>Other</v>
      </c>
      <c r="AD993">
        <f>RANK(X993,$X$2:$X$1954,0)</f>
        <v>1619</v>
      </c>
    </row>
    <row r="994" spans="1:30" ht="12.75" customHeight="1" x14ac:dyDescent="0.3">
      <c r="A994" s="3">
        <v>25054</v>
      </c>
      <c r="B994" s="3" t="s">
        <v>36</v>
      </c>
      <c r="C994" s="7">
        <v>0</v>
      </c>
      <c r="D994" s="4">
        <v>5.77</v>
      </c>
      <c r="E994" s="4">
        <v>4.97</v>
      </c>
      <c r="F994" s="3">
        <v>1765</v>
      </c>
      <c r="G994" s="3" t="s">
        <v>1775</v>
      </c>
      <c r="H994" s="3" t="s">
        <v>48</v>
      </c>
      <c r="I994" s="3" t="s">
        <v>39</v>
      </c>
      <c r="J994" s="3" t="s">
        <v>28</v>
      </c>
      <c r="K994" s="3" t="s">
        <v>108</v>
      </c>
      <c r="L994" s="3" t="s">
        <v>58</v>
      </c>
      <c r="M994" s="3" t="s">
        <v>1776</v>
      </c>
      <c r="N994" s="3">
        <v>0.35</v>
      </c>
      <c r="O994" s="3" t="s">
        <v>32</v>
      </c>
      <c r="P994" s="3" t="s">
        <v>60</v>
      </c>
      <c r="Q994" s="3" t="s">
        <v>505</v>
      </c>
      <c r="R994" s="3" t="s">
        <v>1777</v>
      </c>
      <c r="S994" s="3">
        <v>63141</v>
      </c>
      <c r="T994" s="2">
        <v>42128</v>
      </c>
      <c r="U994" s="2">
        <v>42129</v>
      </c>
      <c r="V994" s="4">
        <v>3.5581000000000031</v>
      </c>
      <c r="W994" s="3">
        <v>8</v>
      </c>
      <c r="X994" s="4">
        <v>52.43</v>
      </c>
      <c r="Y994" s="3">
        <v>89777</v>
      </c>
      <c r="Z994" s="3" t="str">
        <f>IF(V994&gt;E2950, "High","Low")</f>
        <v>High</v>
      </c>
      <c r="AA994" s="3" t="str">
        <f>IF(OR(C994 &gt; 0.2, N994 &lt; 0.25), "High Risk", "Low Risk")</f>
        <v>Low Risk</v>
      </c>
      <c r="AB994" s="3" t="str">
        <f>IF(NOT(C994 &gt; 0), "No Discount", "Discount Applied")</f>
        <v>No Discount</v>
      </c>
      <c r="AC994" s="3" t="str">
        <f>IF(AND(V994 &gt; 100, OR(H994 = "Regular Air", H994 = "Express Air"), NOT(C994 &gt; 0)), "High Profit Non-Standard Shipping", "Other")</f>
        <v>Other</v>
      </c>
      <c r="AD994">
        <f>RANK(X994,$X$2:$X$1954,0)</f>
        <v>1517</v>
      </c>
    </row>
    <row r="995" spans="1:30" ht="12.75" customHeight="1" x14ac:dyDescent="0.3">
      <c r="A995" s="3">
        <v>20636</v>
      </c>
      <c r="B995" s="3" t="s">
        <v>46</v>
      </c>
      <c r="C995" s="7">
        <v>0.01</v>
      </c>
      <c r="D995" s="4">
        <v>50.98</v>
      </c>
      <c r="E995" s="4">
        <v>6.5</v>
      </c>
      <c r="F995" s="3">
        <v>1767</v>
      </c>
      <c r="G995" s="3" t="s">
        <v>1778</v>
      </c>
      <c r="H995" s="3" t="s">
        <v>48</v>
      </c>
      <c r="I995" s="3" t="s">
        <v>39</v>
      </c>
      <c r="J995" s="3" t="s">
        <v>76</v>
      </c>
      <c r="K995" s="3" t="s">
        <v>179</v>
      </c>
      <c r="L995" s="3" t="s">
        <v>58</v>
      </c>
      <c r="M995" s="3" t="s">
        <v>936</v>
      </c>
      <c r="N995" s="3">
        <v>0.73</v>
      </c>
      <c r="O995" s="3" t="s">
        <v>32</v>
      </c>
      <c r="P995" s="3" t="s">
        <v>135</v>
      </c>
      <c r="Q995" s="3" t="s">
        <v>386</v>
      </c>
      <c r="R995" s="3" t="s">
        <v>1721</v>
      </c>
      <c r="S995" s="3">
        <v>30265</v>
      </c>
      <c r="T995" s="2">
        <v>42089</v>
      </c>
      <c r="U995" s="2">
        <v>42090</v>
      </c>
      <c r="V995" s="4">
        <v>5.3396999999999997</v>
      </c>
      <c r="W995" s="3">
        <v>16</v>
      </c>
      <c r="X995" s="4">
        <v>818.49</v>
      </c>
      <c r="Y995" s="3">
        <v>89211</v>
      </c>
      <c r="Z995" s="3" t="str">
        <f>IF(V995&gt;E2951, "High","Low")</f>
        <v>High</v>
      </c>
      <c r="AA995" s="3" t="str">
        <f>IF(OR(C995 &gt; 0.2, N995 &lt; 0.25), "High Risk", "Low Risk")</f>
        <v>Low Risk</v>
      </c>
      <c r="AB995" s="3" t="str">
        <f>IF(NOT(C995 &gt; 0), "No Discount", "Discount Applied")</f>
        <v>Discount Applied</v>
      </c>
      <c r="AC995" s="3" t="str">
        <f>IF(AND(V995 &gt; 100, OR(H995 = "Regular Air", H995 = "Express Air"), NOT(C995 &gt; 0)), "High Profit Non-Standard Shipping", "Other")</f>
        <v>Other</v>
      </c>
      <c r="AD995">
        <f>RANK(X995,$X$2:$X$1954,0)</f>
        <v>481</v>
      </c>
    </row>
    <row r="996" spans="1:30" ht="12.75" customHeight="1" x14ac:dyDescent="0.3">
      <c r="A996" s="3">
        <v>24894</v>
      </c>
      <c r="B996" s="3" t="s">
        <v>55</v>
      </c>
      <c r="C996" s="7">
        <v>7.0000000000000007E-2</v>
      </c>
      <c r="D996" s="4">
        <v>60.98</v>
      </c>
      <c r="E996" s="4">
        <v>49</v>
      </c>
      <c r="F996" s="3">
        <v>1771</v>
      </c>
      <c r="G996" s="3" t="s">
        <v>1779</v>
      </c>
      <c r="H996" s="3" t="s">
        <v>48</v>
      </c>
      <c r="I996" s="3" t="s">
        <v>39</v>
      </c>
      <c r="J996" s="3" t="s">
        <v>28</v>
      </c>
      <c r="K996" s="3" t="s">
        <v>256</v>
      </c>
      <c r="L996" s="3" t="s">
        <v>235</v>
      </c>
      <c r="M996" s="3" t="s">
        <v>1582</v>
      </c>
      <c r="N996" s="3">
        <v>0.59</v>
      </c>
      <c r="O996" s="3" t="s">
        <v>32</v>
      </c>
      <c r="P996" s="3" t="s">
        <v>60</v>
      </c>
      <c r="Q996" s="3" t="s">
        <v>177</v>
      </c>
      <c r="R996" s="3" t="s">
        <v>1613</v>
      </c>
      <c r="S996" s="3">
        <v>61032</v>
      </c>
      <c r="T996" s="2">
        <v>42069</v>
      </c>
      <c r="U996" s="2">
        <v>42070</v>
      </c>
      <c r="V996" s="4">
        <v>-807.89</v>
      </c>
      <c r="W996" s="3">
        <v>7</v>
      </c>
      <c r="X996" s="4">
        <v>410.17</v>
      </c>
      <c r="Y996" s="3">
        <v>89106</v>
      </c>
      <c r="Z996" s="3" t="str">
        <f>IF(V996&gt;E2952, "High","Low")</f>
        <v>Low</v>
      </c>
      <c r="AA996" s="3" t="str">
        <f>IF(OR(C996 &gt; 0.2, N996 &lt; 0.25), "High Risk", "Low Risk")</f>
        <v>Low Risk</v>
      </c>
      <c r="AB996" s="3" t="str">
        <f>IF(NOT(C996 &gt; 0), "No Discount", "Discount Applied")</f>
        <v>Discount Applied</v>
      </c>
      <c r="AC996" s="3" t="str">
        <f>IF(AND(V996 &gt; 100, OR(H996 = "Regular Air", H996 = "Express Air"), NOT(C996 &gt; 0)), "High Profit Non-Standard Shipping", "Other")</f>
        <v>Other</v>
      </c>
      <c r="AD996">
        <f>RANK(X996,$X$2:$X$1954,0)</f>
        <v>709</v>
      </c>
    </row>
    <row r="997" spans="1:30" ht="12.75" customHeight="1" x14ac:dyDescent="0.3">
      <c r="A997" s="3">
        <v>19826</v>
      </c>
      <c r="B997" s="3" t="s">
        <v>105</v>
      </c>
      <c r="C997" s="7">
        <v>0.09</v>
      </c>
      <c r="D997" s="4">
        <v>12.95</v>
      </c>
      <c r="E997" s="4">
        <v>4.9800000000000004</v>
      </c>
      <c r="F997" s="3">
        <v>1775</v>
      </c>
      <c r="G997" s="3" t="s">
        <v>1780</v>
      </c>
      <c r="H997" s="3" t="s">
        <v>48</v>
      </c>
      <c r="I997" s="3" t="s">
        <v>39</v>
      </c>
      <c r="J997" s="3" t="s">
        <v>28</v>
      </c>
      <c r="K997" s="3" t="s">
        <v>108</v>
      </c>
      <c r="L997" s="3" t="s">
        <v>58</v>
      </c>
      <c r="M997" s="3" t="s">
        <v>1503</v>
      </c>
      <c r="N997" s="3">
        <v>0.4</v>
      </c>
      <c r="O997" s="3" t="s">
        <v>32</v>
      </c>
      <c r="P997" s="3" t="s">
        <v>60</v>
      </c>
      <c r="Q997" s="3" t="s">
        <v>702</v>
      </c>
      <c r="R997" s="3" t="s">
        <v>1781</v>
      </c>
      <c r="S997" s="3">
        <v>46614</v>
      </c>
      <c r="T997" s="2">
        <v>42169</v>
      </c>
      <c r="U997" s="2">
        <v>42176</v>
      </c>
      <c r="V997" s="4">
        <v>123.89175</v>
      </c>
      <c r="W997" s="3">
        <v>21</v>
      </c>
      <c r="X997" s="4">
        <v>269.54000000000002</v>
      </c>
      <c r="Y997" s="3">
        <v>89944</v>
      </c>
      <c r="Z997" s="3" t="str">
        <f>IF(V997&gt;E2953, "High","Low")</f>
        <v>High</v>
      </c>
      <c r="AA997" s="3" t="str">
        <f>IF(OR(C997 &gt; 0.2, N997 &lt; 0.25), "High Risk", "Low Risk")</f>
        <v>Low Risk</v>
      </c>
      <c r="AB997" s="3" t="str">
        <f>IF(NOT(C997 &gt; 0), "No Discount", "Discount Applied")</f>
        <v>Discount Applied</v>
      </c>
      <c r="AC997" s="3" t="str">
        <f>IF(AND(V997 &gt; 100, OR(H997 = "Regular Air", H997 = "Express Air"), NOT(C997 &gt; 0)), "High Profit Non-Standard Shipping", "Other")</f>
        <v>Other</v>
      </c>
      <c r="AD997">
        <f>RANK(X997,$X$2:$X$1954,0)</f>
        <v>864</v>
      </c>
    </row>
    <row r="998" spans="1:30" ht="12.75" customHeight="1" x14ac:dyDescent="0.3">
      <c r="A998" s="3">
        <v>20278</v>
      </c>
      <c r="B998" s="3" t="s">
        <v>36</v>
      </c>
      <c r="C998" s="7">
        <v>0.08</v>
      </c>
      <c r="D998" s="4">
        <v>5.78</v>
      </c>
      <c r="E998" s="4">
        <v>5.67</v>
      </c>
      <c r="F998" s="3">
        <v>1776</v>
      </c>
      <c r="G998" s="3" t="s">
        <v>1782</v>
      </c>
      <c r="H998" s="3" t="s">
        <v>48</v>
      </c>
      <c r="I998" s="3" t="s">
        <v>39</v>
      </c>
      <c r="J998" s="3" t="s">
        <v>28</v>
      </c>
      <c r="K998" s="3" t="s">
        <v>92</v>
      </c>
      <c r="L998" s="3" t="s">
        <v>58</v>
      </c>
      <c r="M998" s="3" t="s">
        <v>635</v>
      </c>
      <c r="N998" s="3">
        <v>0.36</v>
      </c>
      <c r="O998" s="3" t="s">
        <v>32</v>
      </c>
      <c r="P998" s="3" t="s">
        <v>60</v>
      </c>
      <c r="Q998" s="3" t="s">
        <v>702</v>
      </c>
      <c r="R998" s="3" t="s">
        <v>1783</v>
      </c>
      <c r="S998" s="3">
        <v>47802</v>
      </c>
      <c r="T998" s="2">
        <v>42039</v>
      </c>
      <c r="U998" s="2">
        <v>42040</v>
      </c>
      <c r="V998" s="4">
        <v>-53.898000000000003</v>
      </c>
      <c r="W998" s="3">
        <v>19</v>
      </c>
      <c r="X998" s="4">
        <v>106.57</v>
      </c>
      <c r="Y998" s="3">
        <v>89941</v>
      </c>
      <c r="Z998" s="3" t="str">
        <f>IF(V998&gt;E2954, "High","Low")</f>
        <v>Low</v>
      </c>
      <c r="AA998" s="3" t="str">
        <f>IF(OR(C998 &gt; 0.2, N998 &lt; 0.25), "High Risk", "Low Risk")</f>
        <v>Low Risk</v>
      </c>
      <c r="AB998" s="3" t="str">
        <f>IF(NOT(C998 &gt; 0), "No Discount", "Discount Applied")</f>
        <v>Discount Applied</v>
      </c>
      <c r="AC998" s="3" t="str">
        <f>IF(AND(V998 &gt; 100, OR(H998 = "Regular Air", H998 = "Express Air"), NOT(C998 &gt; 0)), "High Profit Non-Standard Shipping", "Other")</f>
        <v>Other</v>
      </c>
      <c r="AD998">
        <f>RANK(X998,$X$2:$X$1954,0)</f>
        <v>1212</v>
      </c>
    </row>
    <row r="999" spans="1:30" ht="12.75" customHeight="1" x14ac:dyDescent="0.3">
      <c r="A999" s="3">
        <v>20391</v>
      </c>
      <c r="B999" s="3" t="s">
        <v>105</v>
      </c>
      <c r="C999" s="7">
        <v>7.0000000000000007E-2</v>
      </c>
      <c r="D999" s="4">
        <v>5.43</v>
      </c>
      <c r="E999" s="4">
        <v>0.95</v>
      </c>
      <c r="F999" s="3">
        <v>1777</v>
      </c>
      <c r="G999" s="3" t="s">
        <v>1784</v>
      </c>
      <c r="H999" s="3" t="s">
        <v>48</v>
      </c>
      <c r="I999" s="3" t="s">
        <v>39</v>
      </c>
      <c r="J999" s="3" t="s">
        <v>28</v>
      </c>
      <c r="K999" s="3" t="s">
        <v>92</v>
      </c>
      <c r="L999" s="3" t="s">
        <v>30</v>
      </c>
      <c r="M999" s="3" t="s">
        <v>627</v>
      </c>
      <c r="N999" s="3">
        <v>0.36</v>
      </c>
      <c r="O999" s="3" t="s">
        <v>32</v>
      </c>
      <c r="P999" s="3" t="s">
        <v>60</v>
      </c>
      <c r="Q999" s="3" t="s">
        <v>702</v>
      </c>
      <c r="R999" s="3" t="s">
        <v>1785</v>
      </c>
      <c r="S999" s="3">
        <v>46383</v>
      </c>
      <c r="T999" s="2">
        <v>42116</v>
      </c>
      <c r="U999" s="2">
        <v>42120</v>
      </c>
      <c r="V999" s="4">
        <v>26.502899999999997</v>
      </c>
      <c r="W999" s="3">
        <v>7</v>
      </c>
      <c r="X999" s="4">
        <v>38.409999999999997</v>
      </c>
      <c r="Y999" s="3">
        <v>89939</v>
      </c>
      <c r="Z999" s="3" t="str">
        <f>IF(V999&gt;E2955, "High","Low")</f>
        <v>High</v>
      </c>
      <c r="AA999" s="3" t="str">
        <f>IF(OR(C999 &gt; 0.2, N999 &lt; 0.25), "High Risk", "Low Risk")</f>
        <v>Low Risk</v>
      </c>
      <c r="AB999" s="3" t="str">
        <f>IF(NOT(C999 &gt; 0), "No Discount", "Discount Applied")</f>
        <v>Discount Applied</v>
      </c>
      <c r="AC999" s="3" t="str">
        <f>IF(AND(V999 &gt; 100, OR(H999 = "Regular Air", H999 = "Express Air"), NOT(C999 &gt; 0)), "High Profit Non-Standard Shipping", "Other")</f>
        <v>Other</v>
      </c>
      <c r="AD999">
        <f>RANK(X999,$X$2:$X$1954,0)</f>
        <v>1639</v>
      </c>
    </row>
    <row r="1000" spans="1:30" ht="12.75" customHeight="1" x14ac:dyDescent="0.3">
      <c r="A1000" s="3">
        <v>21163</v>
      </c>
      <c r="B1000" s="3" t="s">
        <v>105</v>
      </c>
      <c r="C1000" s="7">
        <v>0.02</v>
      </c>
      <c r="D1000" s="4">
        <v>10.06</v>
      </c>
      <c r="E1000" s="4">
        <v>2.06</v>
      </c>
      <c r="F1000" s="3">
        <v>1777</v>
      </c>
      <c r="G1000" s="3" t="s">
        <v>1784</v>
      </c>
      <c r="H1000" s="3" t="s">
        <v>48</v>
      </c>
      <c r="I1000" s="3" t="s">
        <v>39</v>
      </c>
      <c r="J1000" s="3" t="s">
        <v>28</v>
      </c>
      <c r="K1000" s="3" t="s">
        <v>92</v>
      </c>
      <c r="L1000" s="3" t="s">
        <v>30</v>
      </c>
      <c r="M1000" s="3" t="s">
        <v>279</v>
      </c>
      <c r="N1000" s="3">
        <v>0.39</v>
      </c>
      <c r="O1000" s="3" t="s">
        <v>32</v>
      </c>
      <c r="P1000" s="3" t="s">
        <v>60</v>
      </c>
      <c r="Q1000" s="3" t="s">
        <v>702</v>
      </c>
      <c r="R1000" s="3" t="s">
        <v>1785</v>
      </c>
      <c r="S1000" s="3">
        <v>46383</v>
      </c>
      <c r="T1000" s="2">
        <v>42007</v>
      </c>
      <c r="U1000" s="2">
        <v>42012</v>
      </c>
      <c r="V1000" s="4">
        <v>90.624600000000001</v>
      </c>
      <c r="W1000" s="3">
        <v>13</v>
      </c>
      <c r="X1000" s="4">
        <v>131.34</v>
      </c>
      <c r="Y1000" s="3">
        <v>89940</v>
      </c>
      <c r="Z1000" s="3" t="str">
        <f>IF(V1000&gt;E2956, "High","Low")</f>
        <v>High</v>
      </c>
      <c r="AA1000" s="3" t="str">
        <f>IF(OR(C1000 &gt; 0.2, N1000 &lt; 0.25), "High Risk", "Low Risk")</f>
        <v>Low Risk</v>
      </c>
      <c r="AB1000" s="3" t="str">
        <f>IF(NOT(C1000 &gt; 0), "No Discount", "Discount Applied")</f>
        <v>Discount Applied</v>
      </c>
      <c r="AC1000" s="3" t="str">
        <f>IF(AND(V1000 &gt; 100, OR(H1000 = "Regular Air", H1000 = "Express Air"), NOT(C1000 &gt; 0)), "High Profit Non-Standard Shipping", "Other")</f>
        <v>Other</v>
      </c>
      <c r="AD1000">
        <f>RANK(X1000,$X$2:$X$1954,0)</f>
        <v>1129</v>
      </c>
    </row>
    <row r="1001" spans="1:30" ht="12.75" customHeight="1" x14ac:dyDescent="0.3">
      <c r="A1001" s="3">
        <v>20600</v>
      </c>
      <c r="B1001" s="3" t="s">
        <v>36</v>
      </c>
      <c r="C1001" s="7">
        <v>0.03</v>
      </c>
      <c r="D1001" s="4">
        <v>19.989999999999998</v>
      </c>
      <c r="E1001" s="4">
        <v>11.17</v>
      </c>
      <c r="F1001" s="3">
        <v>1777</v>
      </c>
      <c r="G1001" s="3" t="s">
        <v>1784</v>
      </c>
      <c r="H1001" s="3" t="s">
        <v>48</v>
      </c>
      <c r="I1001" s="3" t="s">
        <v>39</v>
      </c>
      <c r="J1001" s="3" t="s">
        <v>40</v>
      </c>
      <c r="K1001" s="3" t="s">
        <v>49</v>
      </c>
      <c r="L1001" s="3" t="s">
        <v>235</v>
      </c>
      <c r="M1001" s="3" t="s">
        <v>507</v>
      </c>
      <c r="N1001" s="3">
        <v>0.6</v>
      </c>
      <c r="O1001" s="3" t="s">
        <v>32</v>
      </c>
      <c r="P1001" s="3" t="s">
        <v>60</v>
      </c>
      <c r="Q1001" s="3" t="s">
        <v>702</v>
      </c>
      <c r="R1001" s="3" t="s">
        <v>1785</v>
      </c>
      <c r="S1001" s="3">
        <v>46383</v>
      </c>
      <c r="T1001" s="2">
        <v>42096</v>
      </c>
      <c r="U1001" s="2">
        <v>42097</v>
      </c>
      <c r="V1001" s="4">
        <v>-20.876399999999997</v>
      </c>
      <c r="W1001" s="3">
        <v>12</v>
      </c>
      <c r="X1001" s="4">
        <v>251.61</v>
      </c>
      <c r="Y1001" s="3">
        <v>89942</v>
      </c>
      <c r="Z1001" s="3" t="str">
        <f>IF(V1001&gt;E2957, "High","Low")</f>
        <v>Low</v>
      </c>
      <c r="AA1001" s="3" t="str">
        <f>IF(OR(C1001 &gt; 0.2, N1001 &lt; 0.25), "High Risk", "Low Risk")</f>
        <v>Low Risk</v>
      </c>
      <c r="AB1001" s="3" t="str">
        <f>IF(NOT(C1001 &gt; 0), "No Discount", "Discount Applied")</f>
        <v>Discount Applied</v>
      </c>
      <c r="AC1001" s="3" t="str">
        <f>IF(AND(V1001 &gt; 100, OR(H1001 = "Regular Air", H1001 = "Express Air"), NOT(C1001 &gt; 0)), "High Profit Non-Standard Shipping", "Other")</f>
        <v>Other</v>
      </c>
      <c r="AD1001">
        <f>RANK(X1001,$X$2:$X$1954,0)</f>
        <v>895</v>
      </c>
    </row>
    <row r="1002" spans="1:30" ht="12.75" customHeight="1" x14ac:dyDescent="0.3">
      <c r="A1002" s="3">
        <v>25498</v>
      </c>
      <c r="B1002" s="3" t="s">
        <v>24</v>
      </c>
      <c r="C1002" s="7">
        <v>0.06</v>
      </c>
      <c r="D1002" s="4">
        <v>13.99</v>
      </c>
      <c r="E1002" s="4">
        <v>7.51</v>
      </c>
      <c r="F1002" s="3">
        <v>1778</v>
      </c>
      <c r="G1002" s="3" t="s">
        <v>1786</v>
      </c>
      <c r="H1002" s="3" t="s">
        <v>48</v>
      </c>
      <c r="I1002" s="3" t="s">
        <v>39</v>
      </c>
      <c r="J1002" s="3" t="s">
        <v>76</v>
      </c>
      <c r="K1002" s="3" t="s">
        <v>84</v>
      </c>
      <c r="L1002" s="3" t="s">
        <v>85</v>
      </c>
      <c r="M1002" s="3" t="s">
        <v>1365</v>
      </c>
      <c r="N1002" s="3">
        <v>0.39</v>
      </c>
      <c r="O1002" s="3" t="s">
        <v>32</v>
      </c>
      <c r="P1002" s="3" t="s">
        <v>60</v>
      </c>
      <c r="Q1002" s="3" t="s">
        <v>702</v>
      </c>
      <c r="R1002" s="3" t="s">
        <v>1787</v>
      </c>
      <c r="S1002" s="3">
        <v>47906</v>
      </c>
      <c r="T1002" s="2">
        <v>42134</v>
      </c>
      <c r="U1002" s="2">
        <v>42136</v>
      </c>
      <c r="V1002" s="4">
        <v>6.4832400000000021</v>
      </c>
      <c r="W1002" s="3">
        <v>21</v>
      </c>
      <c r="X1002" s="4">
        <v>287.99</v>
      </c>
      <c r="Y1002" s="3">
        <v>89943</v>
      </c>
      <c r="Z1002" s="3" t="str">
        <f>IF(V1002&gt;E2958, "High","Low")</f>
        <v>High</v>
      </c>
      <c r="AA1002" s="3" t="str">
        <f>IF(OR(C1002 &gt; 0.2, N1002 &lt; 0.25), "High Risk", "Low Risk")</f>
        <v>Low Risk</v>
      </c>
      <c r="AB1002" s="3" t="str">
        <f>IF(NOT(C1002 &gt; 0), "No Discount", "Discount Applied")</f>
        <v>Discount Applied</v>
      </c>
      <c r="AC1002" s="3" t="str">
        <f>IF(AND(V1002 &gt; 100, OR(H1002 = "Regular Air", H1002 = "Express Air"), NOT(C1002 &gt; 0)), "High Profit Non-Standard Shipping", "Other")</f>
        <v>Other</v>
      </c>
      <c r="AD1002">
        <f>RANK(X1002,$X$2:$X$1954,0)</f>
        <v>836</v>
      </c>
    </row>
    <row r="1003" spans="1:30" ht="12.75" customHeight="1" x14ac:dyDescent="0.3">
      <c r="A1003" s="3">
        <v>25499</v>
      </c>
      <c r="B1003" s="3" t="s">
        <v>24</v>
      </c>
      <c r="C1003" s="7">
        <v>0.06</v>
      </c>
      <c r="D1003" s="4">
        <v>15.04</v>
      </c>
      <c r="E1003" s="4">
        <v>1.97</v>
      </c>
      <c r="F1003" s="3">
        <v>1778</v>
      </c>
      <c r="G1003" s="3" t="s">
        <v>1786</v>
      </c>
      <c r="H1003" s="3" t="s">
        <v>48</v>
      </c>
      <c r="I1003" s="3" t="s">
        <v>39</v>
      </c>
      <c r="J1003" s="3" t="s">
        <v>28</v>
      </c>
      <c r="K1003" s="3" t="s">
        <v>92</v>
      </c>
      <c r="L1003" s="3" t="s">
        <v>30</v>
      </c>
      <c r="M1003" s="3" t="s">
        <v>658</v>
      </c>
      <c r="N1003" s="3">
        <v>0.39</v>
      </c>
      <c r="O1003" s="3" t="s">
        <v>32</v>
      </c>
      <c r="P1003" s="3" t="s">
        <v>60</v>
      </c>
      <c r="Q1003" s="3" t="s">
        <v>702</v>
      </c>
      <c r="R1003" s="3" t="s">
        <v>1787</v>
      </c>
      <c r="S1003" s="3">
        <v>47906</v>
      </c>
      <c r="T1003" s="2">
        <v>42134</v>
      </c>
      <c r="U1003" s="2">
        <v>42134</v>
      </c>
      <c r="V1003" s="4">
        <v>2.3320000000000003</v>
      </c>
      <c r="W1003" s="3">
        <v>3</v>
      </c>
      <c r="X1003" s="4">
        <v>46.86</v>
      </c>
      <c r="Y1003" s="3">
        <v>89943</v>
      </c>
      <c r="Z1003" s="3" t="str">
        <f>IF(V1003&gt;E2959, "High","Low")</f>
        <v>High</v>
      </c>
      <c r="AA1003" s="3" t="str">
        <f>IF(OR(C1003 &gt; 0.2, N1003 &lt; 0.25), "High Risk", "Low Risk")</f>
        <v>Low Risk</v>
      </c>
      <c r="AB1003" s="3" t="str">
        <f>IF(NOT(C1003 &gt; 0), "No Discount", "Discount Applied")</f>
        <v>Discount Applied</v>
      </c>
      <c r="AC1003" s="3" t="str">
        <f>IF(AND(V1003 &gt; 100, OR(H1003 = "Regular Air", H1003 = "Express Air"), NOT(C1003 &gt; 0)), "High Profit Non-Standard Shipping", "Other")</f>
        <v>Other</v>
      </c>
      <c r="AD1003">
        <f>RANK(X1003,$X$2:$X$1954,0)</f>
        <v>1558</v>
      </c>
    </row>
    <row r="1004" spans="1:30" ht="12.75" customHeight="1" x14ac:dyDescent="0.3">
      <c r="A1004" s="3">
        <v>19237</v>
      </c>
      <c r="B1004" s="3" t="s">
        <v>24</v>
      </c>
      <c r="C1004" s="7">
        <v>0</v>
      </c>
      <c r="D1004" s="4">
        <v>55.48</v>
      </c>
      <c r="E1004" s="4">
        <v>14.3</v>
      </c>
      <c r="F1004" s="3">
        <v>1781</v>
      </c>
      <c r="G1004" s="3" t="s">
        <v>1788</v>
      </c>
      <c r="H1004" s="3" t="s">
        <v>48</v>
      </c>
      <c r="I1004" s="3" t="s">
        <v>39</v>
      </c>
      <c r="J1004" s="3" t="s">
        <v>28</v>
      </c>
      <c r="K1004" s="3" t="s">
        <v>92</v>
      </c>
      <c r="L1004" s="3" t="s">
        <v>58</v>
      </c>
      <c r="M1004" s="3" t="s">
        <v>93</v>
      </c>
      <c r="N1004" s="3">
        <v>0.37</v>
      </c>
      <c r="O1004" s="3" t="s">
        <v>32</v>
      </c>
      <c r="P1004" s="3" t="s">
        <v>33</v>
      </c>
      <c r="Q1004" s="3" t="s">
        <v>44</v>
      </c>
      <c r="R1004" s="3" t="s">
        <v>1789</v>
      </c>
      <c r="S1004" s="3">
        <v>94070</v>
      </c>
      <c r="T1004" s="2">
        <v>42167</v>
      </c>
      <c r="U1004" s="2">
        <v>42169</v>
      </c>
      <c r="V1004" s="4">
        <v>454.44779999999997</v>
      </c>
      <c r="W1004" s="3">
        <v>11</v>
      </c>
      <c r="X1004" s="4">
        <v>658.62</v>
      </c>
      <c r="Y1004" s="3">
        <v>89857</v>
      </c>
      <c r="Z1004" s="3" t="str">
        <f>IF(V1004&gt;E2960, "High","Low")</f>
        <v>High</v>
      </c>
      <c r="AA1004" s="3" t="str">
        <f>IF(OR(C1004 &gt; 0.2, N1004 &lt; 0.25), "High Risk", "Low Risk")</f>
        <v>Low Risk</v>
      </c>
      <c r="AB1004" s="3" t="str">
        <f>IF(NOT(C1004 &gt; 0), "No Discount", "Discount Applied")</f>
        <v>No Discount</v>
      </c>
      <c r="AC1004" s="3" t="str">
        <f>IF(AND(V1004 &gt; 100, OR(H1004 = "Regular Air", H1004 = "Express Air"), NOT(C1004 &gt; 0)), "High Profit Non-Standard Shipping", "Other")</f>
        <v>High Profit Non-Standard Shipping</v>
      </c>
      <c r="AD1004">
        <f>RANK(X1004,$X$2:$X$1954,0)</f>
        <v>549</v>
      </c>
    </row>
    <row r="1005" spans="1:30" ht="12.75" customHeight="1" x14ac:dyDescent="0.3">
      <c r="A1005" s="3">
        <v>19419</v>
      </c>
      <c r="B1005" s="3" t="s">
        <v>105</v>
      </c>
      <c r="C1005" s="7">
        <v>0.03</v>
      </c>
      <c r="D1005" s="4">
        <v>5.08</v>
      </c>
      <c r="E1005" s="4">
        <v>2.0299999999999998</v>
      </c>
      <c r="F1005" s="3">
        <v>1781</v>
      </c>
      <c r="G1005" s="3" t="s">
        <v>1788</v>
      </c>
      <c r="H1005" s="3" t="s">
        <v>48</v>
      </c>
      <c r="I1005" s="3" t="s">
        <v>39</v>
      </c>
      <c r="J1005" s="3" t="s">
        <v>40</v>
      </c>
      <c r="K1005" s="3" t="s">
        <v>49</v>
      </c>
      <c r="L1005" s="3" t="s">
        <v>30</v>
      </c>
      <c r="M1005" s="3" t="s">
        <v>1790</v>
      </c>
      <c r="N1005" s="3">
        <v>0.51</v>
      </c>
      <c r="O1005" s="3" t="s">
        <v>32</v>
      </c>
      <c r="P1005" s="3" t="s">
        <v>33</v>
      </c>
      <c r="Q1005" s="3" t="s">
        <v>44</v>
      </c>
      <c r="R1005" s="3" t="s">
        <v>1789</v>
      </c>
      <c r="S1005" s="3">
        <v>94070</v>
      </c>
      <c r="T1005" s="2">
        <v>42011</v>
      </c>
      <c r="U1005" s="2">
        <v>42016</v>
      </c>
      <c r="V1005" s="4">
        <v>15.1524</v>
      </c>
      <c r="W1005" s="3">
        <v>4</v>
      </c>
      <c r="X1005" s="4">
        <v>21.96</v>
      </c>
      <c r="Y1005" s="3">
        <v>89858</v>
      </c>
      <c r="Z1005" s="3" t="str">
        <f>IF(V1005&gt;E2961, "High","Low")</f>
        <v>High</v>
      </c>
      <c r="AA1005" s="3" t="str">
        <f>IF(OR(C1005 &gt; 0.2, N1005 &lt; 0.25), "High Risk", "Low Risk")</f>
        <v>Low Risk</v>
      </c>
      <c r="AB1005" s="3" t="str">
        <f>IF(NOT(C1005 &gt; 0), "No Discount", "Discount Applied")</f>
        <v>Discount Applied</v>
      </c>
      <c r="AC1005" s="3" t="str">
        <f>IF(AND(V1005 &gt; 100, OR(H1005 = "Regular Air", H1005 = "Express Air"), NOT(C1005 &gt; 0)), "High Profit Non-Standard Shipping", "Other")</f>
        <v>Other</v>
      </c>
      <c r="AD1005">
        <f>RANK(X1005,$X$2:$X$1954,0)</f>
        <v>1790</v>
      </c>
    </row>
    <row r="1006" spans="1:30" ht="12.75" customHeight="1" x14ac:dyDescent="0.3">
      <c r="A1006" s="3">
        <v>21283</v>
      </c>
      <c r="B1006" s="3" t="s">
        <v>24</v>
      </c>
      <c r="C1006" s="7">
        <v>0.03</v>
      </c>
      <c r="D1006" s="4">
        <v>3.28</v>
      </c>
      <c r="E1006" s="4">
        <v>3.97</v>
      </c>
      <c r="F1006" s="3">
        <v>1782</v>
      </c>
      <c r="G1006" s="3" t="s">
        <v>1791</v>
      </c>
      <c r="H1006" s="3" t="s">
        <v>48</v>
      </c>
      <c r="I1006" s="3" t="s">
        <v>39</v>
      </c>
      <c r="J1006" s="3" t="s">
        <v>28</v>
      </c>
      <c r="K1006" s="3" t="s">
        <v>29</v>
      </c>
      <c r="L1006" s="3" t="s">
        <v>30</v>
      </c>
      <c r="M1006" s="3" t="s">
        <v>1792</v>
      </c>
      <c r="N1006" s="3">
        <v>0.56000000000000005</v>
      </c>
      <c r="O1006" s="3" t="s">
        <v>32</v>
      </c>
      <c r="P1006" s="3" t="s">
        <v>33</v>
      </c>
      <c r="Q1006" s="3" t="s">
        <v>44</v>
      </c>
      <c r="R1006" s="3" t="s">
        <v>1793</v>
      </c>
      <c r="S1006" s="3">
        <v>92672</v>
      </c>
      <c r="T1006" s="2">
        <v>42010</v>
      </c>
      <c r="U1006" s="2">
        <v>42012</v>
      </c>
      <c r="V1006" s="4">
        <v>-90.755600000000001</v>
      </c>
      <c r="W1006" s="3">
        <v>7</v>
      </c>
      <c r="X1006" s="4">
        <v>24.57</v>
      </c>
      <c r="Y1006" s="3">
        <v>89856</v>
      </c>
      <c r="Z1006" s="3" t="str">
        <f>IF(V1006&gt;E2962, "High","Low")</f>
        <v>Low</v>
      </c>
      <c r="AA1006" s="3" t="str">
        <f>IF(OR(C1006 &gt; 0.2, N1006 &lt; 0.25), "High Risk", "Low Risk")</f>
        <v>Low Risk</v>
      </c>
      <c r="AB1006" s="3" t="str">
        <f>IF(NOT(C1006 &gt; 0), "No Discount", "Discount Applied")</f>
        <v>Discount Applied</v>
      </c>
      <c r="AC1006" s="3" t="str">
        <f>IF(AND(V1006 &gt; 100, OR(H1006 = "Regular Air", H1006 = "Express Air"), NOT(C1006 &gt; 0)), "High Profit Non-Standard Shipping", "Other")</f>
        <v>Other</v>
      </c>
      <c r="AD1006">
        <f>RANK(X1006,$X$2:$X$1954,0)</f>
        <v>1773</v>
      </c>
    </row>
    <row r="1007" spans="1:30" ht="12.75" customHeight="1" x14ac:dyDescent="0.3">
      <c r="A1007" s="3">
        <v>23966</v>
      </c>
      <c r="B1007" s="3" t="s">
        <v>46</v>
      </c>
      <c r="C1007" s="7">
        <v>0.04</v>
      </c>
      <c r="D1007" s="4">
        <v>205.99</v>
      </c>
      <c r="E1007" s="4">
        <v>8.99</v>
      </c>
      <c r="F1007" s="3">
        <v>1788</v>
      </c>
      <c r="G1007" s="3" t="s">
        <v>1794</v>
      </c>
      <c r="H1007" s="3" t="s">
        <v>48</v>
      </c>
      <c r="I1007" s="3" t="s">
        <v>39</v>
      </c>
      <c r="J1007" s="3" t="s">
        <v>76</v>
      </c>
      <c r="K1007" s="3" t="s">
        <v>77</v>
      </c>
      <c r="L1007" s="3" t="s">
        <v>58</v>
      </c>
      <c r="M1007" s="3" t="s">
        <v>106</v>
      </c>
      <c r="N1007" s="3">
        <v>0.56000000000000005</v>
      </c>
      <c r="O1007" s="3" t="s">
        <v>32</v>
      </c>
      <c r="P1007" s="3" t="s">
        <v>135</v>
      </c>
      <c r="Q1007" s="3" t="s">
        <v>386</v>
      </c>
      <c r="R1007" s="3" t="s">
        <v>1657</v>
      </c>
      <c r="S1007" s="3">
        <v>30188</v>
      </c>
      <c r="T1007" s="2">
        <v>42025</v>
      </c>
      <c r="U1007" s="2">
        <v>42026</v>
      </c>
      <c r="V1007" s="4">
        <v>960.98400000000004</v>
      </c>
      <c r="W1007" s="3">
        <v>6</v>
      </c>
      <c r="X1007" s="4">
        <v>1008.53</v>
      </c>
      <c r="Y1007" s="3">
        <v>88256</v>
      </c>
      <c r="Z1007" s="3" t="str">
        <f>IF(V1007&gt;E2963, "High","Low")</f>
        <v>High</v>
      </c>
      <c r="AA1007" s="3" t="str">
        <f>IF(OR(C1007 &gt; 0.2, N1007 &lt; 0.25), "High Risk", "Low Risk")</f>
        <v>Low Risk</v>
      </c>
      <c r="AB1007" s="3" t="str">
        <f>IF(NOT(C1007 &gt; 0), "No Discount", "Discount Applied")</f>
        <v>Discount Applied</v>
      </c>
      <c r="AC1007" s="3" t="str">
        <f>IF(AND(V1007 &gt; 100, OR(H1007 = "Regular Air", H1007 = "Express Air"), NOT(C1007 &gt; 0)), "High Profit Non-Standard Shipping", "Other")</f>
        <v>Other</v>
      </c>
      <c r="AD1007">
        <f>RANK(X1007,$X$2:$X$1954,0)</f>
        <v>421</v>
      </c>
    </row>
    <row r="1008" spans="1:30" ht="12.75" customHeight="1" x14ac:dyDescent="0.3">
      <c r="A1008" s="3">
        <v>21284</v>
      </c>
      <c r="B1008" s="3" t="s">
        <v>46</v>
      </c>
      <c r="C1008" s="7">
        <v>0.04</v>
      </c>
      <c r="D1008" s="4">
        <v>880.98</v>
      </c>
      <c r="E1008" s="4">
        <v>44.55</v>
      </c>
      <c r="F1008" s="3">
        <v>1793</v>
      </c>
      <c r="G1008" s="3" t="s">
        <v>1795</v>
      </c>
      <c r="H1008" s="3" t="s">
        <v>38</v>
      </c>
      <c r="I1008" s="3" t="s">
        <v>39</v>
      </c>
      <c r="J1008" s="3" t="s">
        <v>40</v>
      </c>
      <c r="K1008" s="3" t="s">
        <v>190</v>
      </c>
      <c r="L1008" s="3" t="s">
        <v>120</v>
      </c>
      <c r="M1008" s="3" t="s">
        <v>768</v>
      </c>
      <c r="N1008" s="3">
        <v>0.62</v>
      </c>
      <c r="O1008" s="3" t="s">
        <v>32</v>
      </c>
      <c r="P1008" s="3" t="s">
        <v>60</v>
      </c>
      <c r="Q1008" s="3" t="s">
        <v>177</v>
      </c>
      <c r="R1008" s="3" t="s">
        <v>1796</v>
      </c>
      <c r="S1008" s="3">
        <v>61401</v>
      </c>
      <c r="T1008" s="2">
        <v>42010</v>
      </c>
      <c r="U1008" s="2">
        <v>42011</v>
      </c>
      <c r="V1008" s="4">
        <v>-13706.464</v>
      </c>
      <c r="W1008" s="3">
        <v>8</v>
      </c>
      <c r="X1008" s="4">
        <v>6968.9</v>
      </c>
      <c r="Y1008" s="3">
        <v>87853</v>
      </c>
      <c r="Z1008" s="3" t="str">
        <f>IF(V1008&gt;E2964, "High","Low")</f>
        <v>Low</v>
      </c>
      <c r="AA1008" s="3" t="str">
        <f>IF(OR(C1008 &gt; 0.2, N1008 &lt; 0.25), "High Risk", "Low Risk")</f>
        <v>Low Risk</v>
      </c>
      <c r="AB1008" s="3" t="str">
        <f>IF(NOT(C1008 &gt; 0), "No Discount", "Discount Applied")</f>
        <v>Discount Applied</v>
      </c>
      <c r="AC1008" s="3" t="str">
        <f>IF(AND(V1008 &gt; 100, OR(H1008 = "Regular Air", H1008 = "Express Air"), NOT(C1008 &gt; 0)), "High Profit Non-Standard Shipping", "Other")</f>
        <v>Other</v>
      </c>
      <c r="AD1008">
        <f>RANK(X1008,$X$2:$X$1954,0)</f>
        <v>51</v>
      </c>
    </row>
    <row r="1009" spans="1:30" ht="12.75" customHeight="1" x14ac:dyDescent="0.3">
      <c r="A1009" s="3">
        <v>22986</v>
      </c>
      <c r="B1009" s="3" t="s">
        <v>46</v>
      </c>
      <c r="C1009" s="7">
        <v>0.04</v>
      </c>
      <c r="D1009" s="4">
        <v>3.68</v>
      </c>
      <c r="E1009" s="4">
        <v>1.32</v>
      </c>
      <c r="F1009" s="3">
        <v>1802</v>
      </c>
      <c r="G1009" s="3" t="s">
        <v>1797</v>
      </c>
      <c r="H1009" s="3" t="s">
        <v>48</v>
      </c>
      <c r="I1009" s="3" t="s">
        <v>39</v>
      </c>
      <c r="J1009" s="3" t="s">
        <v>28</v>
      </c>
      <c r="K1009" s="3" t="s">
        <v>173</v>
      </c>
      <c r="L1009" s="3" t="s">
        <v>30</v>
      </c>
      <c r="M1009" s="3" t="s">
        <v>838</v>
      </c>
      <c r="N1009" s="3">
        <v>0.83</v>
      </c>
      <c r="O1009" s="3" t="s">
        <v>32</v>
      </c>
      <c r="P1009" s="3" t="s">
        <v>135</v>
      </c>
      <c r="Q1009" s="3" t="s">
        <v>361</v>
      </c>
      <c r="R1009" s="3" t="s">
        <v>1772</v>
      </c>
      <c r="S1009" s="3">
        <v>34698</v>
      </c>
      <c r="T1009" s="2">
        <v>42156</v>
      </c>
      <c r="U1009" s="2">
        <v>42157</v>
      </c>
      <c r="V1009" s="4">
        <v>300.92579999999998</v>
      </c>
      <c r="W1009" s="3">
        <v>11</v>
      </c>
      <c r="X1009" s="4">
        <v>41.29</v>
      </c>
      <c r="Y1009" s="3">
        <v>91543</v>
      </c>
      <c r="Z1009" s="3" t="str">
        <f>IF(V1009&gt;E2965, "High","Low")</f>
        <v>High</v>
      </c>
      <c r="AA1009" s="3" t="str">
        <f>IF(OR(C1009 &gt; 0.2, N1009 &lt; 0.25), "High Risk", "Low Risk")</f>
        <v>Low Risk</v>
      </c>
      <c r="AB1009" s="3" t="str">
        <f>IF(NOT(C1009 &gt; 0), "No Discount", "Discount Applied")</f>
        <v>Discount Applied</v>
      </c>
      <c r="AC1009" s="3" t="str">
        <f>IF(AND(V1009 &gt; 100, OR(H1009 = "Regular Air", H1009 = "Express Air"), NOT(C1009 &gt; 0)), "High Profit Non-Standard Shipping", "Other")</f>
        <v>Other</v>
      </c>
      <c r="AD1009">
        <f>RANK(X1009,$X$2:$X$1954,0)</f>
        <v>1609</v>
      </c>
    </row>
    <row r="1010" spans="1:30" ht="12.75" customHeight="1" x14ac:dyDescent="0.3">
      <c r="A1010" s="3">
        <v>18901</v>
      </c>
      <c r="B1010" s="3" t="s">
        <v>55</v>
      </c>
      <c r="C1010" s="7">
        <v>0.01</v>
      </c>
      <c r="D1010" s="4">
        <v>8.1199999999999992</v>
      </c>
      <c r="E1010" s="4">
        <v>2.83</v>
      </c>
      <c r="F1010" s="3">
        <v>1808</v>
      </c>
      <c r="G1010" s="3" t="s">
        <v>1798</v>
      </c>
      <c r="H1010" s="3" t="s">
        <v>26</v>
      </c>
      <c r="I1010" s="3" t="s">
        <v>39</v>
      </c>
      <c r="J1010" s="3" t="s">
        <v>76</v>
      </c>
      <c r="K1010" s="3" t="s">
        <v>179</v>
      </c>
      <c r="L1010" s="3" t="s">
        <v>50</v>
      </c>
      <c r="M1010" s="3" t="s">
        <v>826</v>
      </c>
      <c r="N1010" s="3">
        <v>0.77</v>
      </c>
      <c r="O1010" s="3" t="s">
        <v>32</v>
      </c>
      <c r="P1010" s="3" t="s">
        <v>52</v>
      </c>
      <c r="Q1010" s="3" t="s">
        <v>647</v>
      </c>
      <c r="R1010" s="3" t="s">
        <v>1799</v>
      </c>
      <c r="S1010" s="3">
        <v>26101</v>
      </c>
      <c r="T1010" s="2">
        <v>42080</v>
      </c>
      <c r="U1010" s="2">
        <v>42081</v>
      </c>
      <c r="V1010" s="4">
        <v>-40.76</v>
      </c>
      <c r="W1010" s="3">
        <v>10</v>
      </c>
      <c r="X1010" s="4">
        <v>88.64</v>
      </c>
      <c r="Y1010" s="3">
        <v>89251</v>
      </c>
      <c r="Z1010" s="3" t="str">
        <f>IF(V1010&gt;E2966, "High","Low")</f>
        <v>Low</v>
      </c>
      <c r="AA1010" s="3" t="str">
        <f>IF(OR(C1010 &gt; 0.2, N1010 &lt; 0.25), "High Risk", "Low Risk")</f>
        <v>Low Risk</v>
      </c>
      <c r="AB1010" s="3" t="str">
        <f>IF(NOT(C1010 &gt; 0), "No Discount", "Discount Applied")</f>
        <v>Discount Applied</v>
      </c>
      <c r="AC1010" s="3" t="str">
        <f>IF(AND(V1010 &gt; 100, OR(H1010 = "Regular Air", H1010 = "Express Air"), NOT(C1010 &gt; 0)), "High Profit Non-Standard Shipping", "Other")</f>
        <v>Other</v>
      </c>
      <c r="AD1010">
        <f>RANK(X1010,$X$2:$X$1954,0)</f>
        <v>1292</v>
      </c>
    </row>
    <row r="1011" spans="1:30" ht="12.75" customHeight="1" x14ac:dyDescent="0.3">
      <c r="A1011" s="3">
        <v>21746</v>
      </c>
      <c r="B1011" s="3" t="s">
        <v>36</v>
      </c>
      <c r="C1011" s="7">
        <v>0.09</v>
      </c>
      <c r="D1011" s="4">
        <v>77.510000000000005</v>
      </c>
      <c r="E1011" s="4">
        <v>4</v>
      </c>
      <c r="F1011" s="3">
        <v>1814</v>
      </c>
      <c r="G1011" s="3" t="s">
        <v>1800</v>
      </c>
      <c r="H1011" s="3" t="s">
        <v>26</v>
      </c>
      <c r="I1011" s="3" t="s">
        <v>39</v>
      </c>
      <c r="J1011" s="3" t="s">
        <v>76</v>
      </c>
      <c r="K1011" s="3" t="s">
        <v>179</v>
      </c>
      <c r="L1011" s="3" t="s">
        <v>58</v>
      </c>
      <c r="M1011" s="3" t="s">
        <v>1801</v>
      </c>
      <c r="N1011" s="3">
        <v>0.76</v>
      </c>
      <c r="O1011" s="3" t="s">
        <v>32</v>
      </c>
      <c r="P1011" s="3" t="s">
        <v>135</v>
      </c>
      <c r="Q1011" s="3" t="s">
        <v>670</v>
      </c>
      <c r="R1011" s="3" t="s">
        <v>1802</v>
      </c>
      <c r="S1011" s="3">
        <v>38654</v>
      </c>
      <c r="T1011" s="2">
        <v>42147</v>
      </c>
      <c r="U1011" s="2">
        <v>42149</v>
      </c>
      <c r="V1011" s="4">
        <v>-986.52399999999989</v>
      </c>
      <c r="W1011" s="3">
        <v>17</v>
      </c>
      <c r="X1011" s="4">
        <v>1300.54</v>
      </c>
      <c r="Y1011" s="3">
        <v>90524</v>
      </c>
      <c r="Z1011" s="3" t="str">
        <f>IF(V1011&gt;E2967, "High","Low")</f>
        <v>Low</v>
      </c>
      <c r="AA1011" s="3" t="str">
        <f>IF(OR(C1011 &gt; 0.2, N1011 &lt; 0.25), "High Risk", "Low Risk")</f>
        <v>Low Risk</v>
      </c>
      <c r="AB1011" s="3" t="str">
        <f>IF(NOT(C1011 &gt; 0), "No Discount", "Discount Applied")</f>
        <v>Discount Applied</v>
      </c>
      <c r="AC1011" s="3" t="str">
        <f>IF(AND(V1011 &gt; 100, OR(H1011 = "Regular Air", H1011 = "Express Air"), NOT(C1011 &gt; 0)), "High Profit Non-Standard Shipping", "Other")</f>
        <v>Other</v>
      </c>
      <c r="AD1011">
        <f>RANK(X1011,$X$2:$X$1954,0)</f>
        <v>351</v>
      </c>
    </row>
    <row r="1012" spans="1:30" ht="12.75" customHeight="1" x14ac:dyDescent="0.3">
      <c r="A1012" s="3">
        <v>21747</v>
      </c>
      <c r="B1012" s="3" t="s">
        <v>36</v>
      </c>
      <c r="C1012" s="7">
        <v>0</v>
      </c>
      <c r="D1012" s="4">
        <v>2.88</v>
      </c>
      <c r="E1012" s="4">
        <v>0.7</v>
      </c>
      <c r="F1012" s="3">
        <v>1814</v>
      </c>
      <c r="G1012" s="3" t="s">
        <v>1800</v>
      </c>
      <c r="H1012" s="3" t="s">
        <v>48</v>
      </c>
      <c r="I1012" s="3" t="s">
        <v>39</v>
      </c>
      <c r="J1012" s="3" t="s">
        <v>28</v>
      </c>
      <c r="K1012" s="3" t="s">
        <v>29</v>
      </c>
      <c r="L1012" s="3" t="s">
        <v>30</v>
      </c>
      <c r="M1012" s="3" t="s">
        <v>364</v>
      </c>
      <c r="N1012" s="3">
        <v>0.56000000000000005</v>
      </c>
      <c r="O1012" s="3" t="s">
        <v>32</v>
      </c>
      <c r="P1012" s="3" t="s">
        <v>135</v>
      </c>
      <c r="Q1012" s="3" t="s">
        <v>670</v>
      </c>
      <c r="R1012" s="3" t="s">
        <v>1802</v>
      </c>
      <c r="S1012" s="3">
        <v>38654</v>
      </c>
      <c r="T1012" s="2">
        <v>42147</v>
      </c>
      <c r="U1012" s="2">
        <v>42149</v>
      </c>
      <c r="V1012" s="4">
        <v>-141.666</v>
      </c>
      <c r="W1012" s="3">
        <v>13</v>
      </c>
      <c r="X1012" s="4">
        <v>38.06</v>
      </c>
      <c r="Y1012" s="3">
        <v>90524</v>
      </c>
      <c r="Z1012" s="3" t="str">
        <f>IF(V1012&gt;E2968, "High","Low")</f>
        <v>Low</v>
      </c>
      <c r="AA1012" s="3" t="str">
        <f>IF(OR(C1012 &gt; 0.2, N1012 &lt; 0.25), "High Risk", "Low Risk")</f>
        <v>Low Risk</v>
      </c>
      <c r="AB1012" s="3" t="str">
        <f>IF(NOT(C1012 &gt; 0), "No Discount", "Discount Applied")</f>
        <v>No Discount</v>
      </c>
      <c r="AC1012" s="3" t="str">
        <f>IF(AND(V1012 &gt; 100, OR(H1012 = "Regular Air", H1012 = "Express Air"), NOT(C1012 &gt; 0)), "High Profit Non-Standard Shipping", "Other")</f>
        <v>Other</v>
      </c>
      <c r="AD1012">
        <f>RANK(X1012,$X$2:$X$1954,0)</f>
        <v>1641</v>
      </c>
    </row>
    <row r="1013" spans="1:30" ht="12.75" customHeight="1" x14ac:dyDescent="0.3">
      <c r="A1013" s="3">
        <v>24463</v>
      </c>
      <c r="B1013" s="3" t="s">
        <v>55</v>
      </c>
      <c r="C1013" s="7">
        <v>0.06</v>
      </c>
      <c r="D1013" s="4">
        <v>90.97</v>
      </c>
      <c r="E1013" s="4">
        <v>14</v>
      </c>
      <c r="F1013" s="3">
        <v>1815</v>
      </c>
      <c r="G1013" s="3" t="s">
        <v>1803</v>
      </c>
      <c r="H1013" s="3" t="s">
        <v>38</v>
      </c>
      <c r="I1013" s="3" t="s">
        <v>39</v>
      </c>
      <c r="J1013" s="3" t="s">
        <v>76</v>
      </c>
      <c r="K1013" s="3" t="s">
        <v>84</v>
      </c>
      <c r="L1013" s="3" t="s">
        <v>42</v>
      </c>
      <c r="M1013" s="3" t="s">
        <v>1804</v>
      </c>
      <c r="N1013" s="3">
        <v>0.36</v>
      </c>
      <c r="O1013" s="3" t="s">
        <v>32</v>
      </c>
      <c r="P1013" s="3" t="s">
        <v>135</v>
      </c>
      <c r="Q1013" s="3" t="s">
        <v>670</v>
      </c>
      <c r="R1013" s="3" t="s">
        <v>1805</v>
      </c>
      <c r="S1013" s="3">
        <v>39208</v>
      </c>
      <c r="T1013" s="2">
        <v>42046</v>
      </c>
      <c r="U1013" s="2">
        <v>42047</v>
      </c>
      <c r="V1013" s="4">
        <v>47.334000000000003</v>
      </c>
      <c r="W1013" s="3">
        <v>14</v>
      </c>
      <c r="X1013" s="4">
        <v>1263.3499999999999</v>
      </c>
      <c r="Y1013" s="3">
        <v>90525</v>
      </c>
      <c r="Z1013" s="3" t="str">
        <f>IF(V1013&gt;E2969, "High","Low")</f>
        <v>High</v>
      </c>
      <c r="AA1013" s="3" t="str">
        <f>IF(OR(C1013 &gt; 0.2, N1013 &lt; 0.25), "High Risk", "Low Risk")</f>
        <v>Low Risk</v>
      </c>
      <c r="AB1013" s="3" t="str">
        <f>IF(NOT(C1013 &gt; 0), "No Discount", "Discount Applied")</f>
        <v>Discount Applied</v>
      </c>
      <c r="AC1013" s="3" t="str">
        <f>IF(AND(V1013 &gt; 100, OR(H1013 = "Regular Air", H1013 = "Express Air"), NOT(C1013 &gt; 0)), "High Profit Non-Standard Shipping", "Other")</f>
        <v>Other</v>
      </c>
      <c r="AD1013">
        <f>RANK(X1013,$X$2:$X$1954,0)</f>
        <v>358</v>
      </c>
    </row>
    <row r="1014" spans="1:30" ht="12.75" customHeight="1" x14ac:dyDescent="0.3">
      <c r="A1014" s="3">
        <v>22843</v>
      </c>
      <c r="B1014" s="3" t="s">
        <v>105</v>
      </c>
      <c r="C1014" s="7">
        <v>0.01</v>
      </c>
      <c r="D1014" s="4">
        <v>10.48</v>
      </c>
      <c r="E1014" s="4">
        <v>2.89</v>
      </c>
      <c r="F1014" s="3">
        <v>1816</v>
      </c>
      <c r="G1014" s="3" t="s">
        <v>1806</v>
      </c>
      <c r="H1014" s="3" t="s">
        <v>48</v>
      </c>
      <c r="I1014" s="3" t="s">
        <v>39</v>
      </c>
      <c r="J1014" s="3" t="s">
        <v>28</v>
      </c>
      <c r="K1014" s="3" t="s">
        <v>29</v>
      </c>
      <c r="L1014" s="3" t="s">
        <v>50</v>
      </c>
      <c r="M1014" s="3" t="s">
        <v>1807</v>
      </c>
      <c r="N1014" s="3">
        <v>0.6</v>
      </c>
      <c r="O1014" s="3" t="s">
        <v>32</v>
      </c>
      <c r="P1014" s="3" t="s">
        <v>60</v>
      </c>
      <c r="Q1014" s="3" t="s">
        <v>299</v>
      </c>
      <c r="R1014" s="3" t="s">
        <v>154</v>
      </c>
      <c r="S1014" s="3">
        <v>48187</v>
      </c>
      <c r="T1014" s="2">
        <v>42040</v>
      </c>
      <c r="U1014" s="2">
        <v>42042</v>
      </c>
      <c r="V1014" s="4">
        <v>60.561599999999999</v>
      </c>
      <c r="W1014" s="3">
        <v>19</v>
      </c>
      <c r="X1014" s="4">
        <v>202.38</v>
      </c>
      <c r="Y1014" s="3">
        <v>85990</v>
      </c>
      <c r="Z1014" s="3" t="str">
        <f>IF(V1014&gt;E2970, "High","Low")</f>
        <v>High</v>
      </c>
      <c r="AA1014" s="3" t="str">
        <f>IF(OR(C1014 &gt; 0.2, N1014 &lt; 0.25), "High Risk", "Low Risk")</f>
        <v>Low Risk</v>
      </c>
      <c r="AB1014" s="3" t="str">
        <f>IF(NOT(C1014 &gt; 0), "No Discount", "Discount Applied")</f>
        <v>Discount Applied</v>
      </c>
      <c r="AC1014" s="3" t="str">
        <f>IF(AND(V1014 &gt; 100, OR(H1014 = "Regular Air", H1014 = "Express Air"), NOT(C1014 &gt; 0)), "High Profit Non-Standard Shipping", "Other")</f>
        <v>Other</v>
      </c>
      <c r="AD1014">
        <f>RANK(X1014,$X$2:$X$1954,0)</f>
        <v>977</v>
      </c>
    </row>
    <row r="1015" spans="1:30" ht="12.75" customHeight="1" x14ac:dyDescent="0.3">
      <c r="A1015" s="3">
        <v>24622</v>
      </c>
      <c r="B1015" s="3" t="s">
        <v>36</v>
      </c>
      <c r="C1015" s="7">
        <v>0.06</v>
      </c>
      <c r="D1015" s="4">
        <v>17.98</v>
      </c>
      <c r="E1015" s="4">
        <v>8.51</v>
      </c>
      <c r="F1015" s="3">
        <v>1818</v>
      </c>
      <c r="G1015" s="3" t="s">
        <v>1808</v>
      </c>
      <c r="H1015" s="3" t="s">
        <v>48</v>
      </c>
      <c r="I1015" s="3" t="s">
        <v>39</v>
      </c>
      <c r="J1015" s="3" t="s">
        <v>76</v>
      </c>
      <c r="K1015" s="3" t="s">
        <v>84</v>
      </c>
      <c r="L1015" s="3" t="s">
        <v>85</v>
      </c>
      <c r="M1015" s="3" t="s">
        <v>103</v>
      </c>
      <c r="N1015" s="3">
        <v>0.4</v>
      </c>
      <c r="O1015" s="3" t="s">
        <v>32</v>
      </c>
      <c r="P1015" s="3" t="s">
        <v>60</v>
      </c>
      <c r="Q1015" s="3" t="s">
        <v>299</v>
      </c>
      <c r="R1015" s="3" t="s">
        <v>1809</v>
      </c>
      <c r="S1015" s="3">
        <v>48126</v>
      </c>
      <c r="T1015" s="2">
        <v>42109</v>
      </c>
      <c r="U1015" s="2">
        <v>42111</v>
      </c>
      <c r="V1015" s="4">
        <v>-47.243088</v>
      </c>
      <c r="W1015" s="3">
        <v>3</v>
      </c>
      <c r="X1015" s="4">
        <v>56.38</v>
      </c>
      <c r="Y1015" s="3">
        <v>85991</v>
      </c>
      <c r="Z1015" s="3" t="str">
        <f>IF(V1015&gt;E2971, "High","Low")</f>
        <v>Low</v>
      </c>
      <c r="AA1015" s="3" t="str">
        <f>IF(OR(C1015 &gt; 0.2, N1015 &lt; 0.25), "High Risk", "Low Risk")</f>
        <v>Low Risk</v>
      </c>
      <c r="AB1015" s="3" t="str">
        <f>IF(NOT(C1015 &gt; 0), "No Discount", "Discount Applied")</f>
        <v>Discount Applied</v>
      </c>
      <c r="AC1015" s="3" t="str">
        <f>IF(AND(V1015 &gt; 100, OR(H1015 = "Regular Air", H1015 = "Express Air"), NOT(C1015 &gt; 0)), "High Profit Non-Standard Shipping", "Other")</f>
        <v>Other</v>
      </c>
      <c r="AD1015">
        <f>RANK(X1015,$X$2:$X$1954,0)</f>
        <v>1487</v>
      </c>
    </row>
    <row r="1016" spans="1:30" ht="12.75" customHeight="1" x14ac:dyDescent="0.3">
      <c r="A1016" s="3">
        <v>24623</v>
      </c>
      <c r="B1016" s="3" t="s">
        <v>36</v>
      </c>
      <c r="C1016" s="7">
        <v>0.1</v>
      </c>
      <c r="D1016" s="4">
        <v>9.99</v>
      </c>
      <c r="E1016" s="4">
        <v>4.78</v>
      </c>
      <c r="F1016" s="3">
        <v>1818</v>
      </c>
      <c r="G1016" s="3" t="s">
        <v>1808</v>
      </c>
      <c r="H1016" s="3" t="s">
        <v>26</v>
      </c>
      <c r="I1016" s="3" t="s">
        <v>39</v>
      </c>
      <c r="J1016" s="3" t="s">
        <v>28</v>
      </c>
      <c r="K1016" s="3" t="s">
        <v>92</v>
      </c>
      <c r="L1016" s="3" t="s">
        <v>58</v>
      </c>
      <c r="M1016" s="3" t="s">
        <v>1810</v>
      </c>
      <c r="N1016" s="3">
        <v>0.4</v>
      </c>
      <c r="O1016" s="3" t="s">
        <v>32</v>
      </c>
      <c r="P1016" s="3" t="s">
        <v>60</v>
      </c>
      <c r="Q1016" s="3" t="s">
        <v>299</v>
      </c>
      <c r="R1016" s="3" t="s">
        <v>1809</v>
      </c>
      <c r="S1016" s="3">
        <v>48126</v>
      </c>
      <c r="T1016" s="2">
        <v>42109</v>
      </c>
      <c r="U1016" s="2">
        <v>42112</v>
      </c>
      <c r="V1016" s="4">
        <v>9.1539999999999999</v>
      </c>
      <c r="W1016" s="3">
        <v>12</v>
      </c>
      <c r="X1016" s="4">
        <v>119.13</v>
      </c>
      <c r="Y1016" s="3">
        <v>85991</v>
      </c>
      <c r="Z1016" s="3" t="str">
        <f>IF(V1016&gt;E2972, "High","Low")</f>
        <v>High</v>
      </c>
      <c r="AA1016" s="3" t="str">
        <f>IF(OR(C1016 &gt; 0.2, N1016 &lt; 0.25), "High Risk", "Low Risk")</f>
        <v>Low Risk</v>
      </c>
      <c r="AB1016" s="3" t="str">
        <f>IF(NOT(C1016 &gt; 0), "No Discount", "Discount Applied")</f>
        <v>Discount Applied</v>
      </c>
      <c r="AC1016" s="3" t="str">
        <f>IF(AND(V1016 &gt; 100, OR(H1016 = "Regular Air", H1016 = "Express Air"), NOT(C1016 &gt; 0)), "High Profit Non-Standard Shipping", "Other")</f>
        <v>Other</v>
      </c>
      <c r="AD1016">
        <f>RANK(X1016,$X$2:$X$1954,0)</f>
        <v>1175</v>
      </c>
    </row>
    <row r="1017" spans="1:30" ht="12.75" customHeight="1" x14ac:dyDescent="0.3">
      <c r="A1017" s="3">
        <v>4843</v>
      </c>
      <c r="B1017" s="3" t="s">
        <v>105</v>
      </c>
      <c r="C1017" s="7">
        <v>0.01</v>
      </c>
      <c r="D1017" s="4">
        <v>10.48</v>
      </c>
      <c r="E1017" s="4">
        <v>2.89</v>
      </c>
      <c r="F1017" s="3">
        <v>1821</v>
      </c>
      <c r="G1017" s="3" t="s">
        <v>1811</v>
      </c>
      <c r="H1017" s="3" t="s">
        <v>48</v>
      </c>
      <c r="I1017" s="3" t="s">
        <v>39</v>
      </c>
      <c r="J1017" s="3" t="s">
        <v>28</v>
      </c>
      <c r="K1017" s="3" t="s">
        <v>29</v>
      </c>
      <c r="L1017" s="3" t="s">
        <v>50</v>
      </c>
      <c r="M1017" s="3" t="s">
        <v>1807</v>
      </c>
      <c r="N1017" s="3">
        <v>0.6</v>
      </c>
      <c r="O1017" s="3" t="s">
        <v>32</v>
      </c>
      <c r="P1017" s="3" t="s">
        <v>52</v>
      </c>
      <c r="Q1017" s="3" t="s">
        <v>70</v>
      </c>
      <c r="R1017" s="3" t="s">
        <v>89</v>
      </c>
      <c r="S1017" s="3">
        <v>10177</v>
      </c>
      <c r="T1017" s="2">
        <v>42040</v>
      </c>
      <c r="U1017" s="2">
        <v>42042</v>
      </c>
      <c r="V1017" s="4">
        <v>40.92</v>
      </c>
      <c r="W1017" s="3">
        <v>76</v>
      </c>
      <c r="X1017" s="4">
        <v>809.51</v>
      </c>
      <c r="Y1017" s="3">
        <v>34435</v>
      </c>
      <c r="Z1017" s="3" t="str">
        <f>IF(V1017&gt;E2973, "High","Low")</f>
        <v>High</v>
      </c>
      <c r="AA1017" s="3" t="str">
        <f>IF(OR(C1017 &gt; 0.2, N1017 &lt; 0.25), "High Risk", "Low Risk")</f>
        <v>Low Risk</v>
      </c>
      <c r="AB1017" s="3" t="str">
        <f>IF(NOT(C1017 &gt; 0), "No Discount", "Discount Applied")</f>
        <v>Discount Applied</v>
      </c>
      <c r="AC1017" s="3" t="str">
        <f>IF(AND(V1017 &gt; 100, OR(H1017 = "Regular Air", H1017 = "Express Air"), NOT(C1017 &gt; 0)), "High Profit Non-Standard Shipping", "Other")</f>
        <v>Other</v>
      </c>
      <c r="AD1017">
        <f>RANK(X1017,$X$2:$X$1954,0)</f>
        <v>484</v>
      </c>
    </row>
    <row r="1018" spans="1:30" ht="12.75" customHeight="1" x14ac:dyDescent="0.3">
      <c r="A1018" s="3">
        <v>6621</v>
      </c>
      <c r="B1018" s="3" t="s">
        <v>36</v>
      </c>
      <c r="C1018" s="7">
        <v>7.0000000000000007E-2</v>
      </c>
      <c r="D1018" s="4">
        <v>18.649999999999999</v>
      </c>
      <c r="E1018" s="4">
        <v>3.77</v>
      </c>
      <c r="F1018" s="3">
        <v>1821</v>
      </c>
      <c r="G1018" s="3" t="s">
        <v>1811</v>
      </c>
      <c r="H1018" s="3" t="s">
        <v>48</v>
      </c>
      <c r="I1018" s="3" t="s">
        <v>39</v>
      </c>
      <c r="J1018" s="3" t="s">
        <v>40</v>
      </c>
      <c r="K1018" s="3" t="s">
        <v>49</v>
      </c>
      <c r="L1018" s="3" t="s">
        <v>50</v>
      </c>
      <c r="M1018" s="3" t="s">
        <v>1812</v>
      </c>
      <c r="N1018" s="3">
        <v>0.39</v>
      </c>
      <c r="O1018" s="3" t="s">
        <v>32</v>
      </c>
      <c r="P1018" s="3" t="s">
        <v>52</v>
      </c>
      <c r="Q1018" s="3" t="s">
        <v>70</v>
      </c>
      <c r="R1018" s="3" t="s">
        <v>89</v>
      </c>
      <c r="S1018" s="3">
        <v>10177</v>
      </c>
      <c r="T1018" s="2">
        <v>42109</v>
      </c>
      <c r="U1018" s="2">
        <v>42110</v>
      </c>
      <c r="V1018" s="4">
        <v>149.72</v>
      </c>
      <c r="W1018" s="3">
        <v>34</v>
      </c>
      <c r="X1018" s="4">
        <v>643.64</v>
      </c>
      <c r="Y1018" s="3">
        <v>47108</v>
      </c>
      <c r="Z1018" s="3" t="str">
        <f>IF(V1018&gt;E2974, "High","Low")</f>
        <v>High</v>
      </c>
      <c r="AA1018" s="3" t="str">
        <f>IF(OR(C1018 &gt; 0.2, N1018 &lt; 0.25), "High Risk", "Low Risk")</f>
        <v>Low Risk</v>
      </c>
      <c r="AB1018" s="3" t="str">
        <f>IF(NOT(C1018 &gt; 0), "No Discount", "Discount Applied")</f>
        <v>Discount Applied</v>
      </c>
      <c r="AC1018" s="3" t="str">
        <f>IF(AND(V1018 &gt; 100, OR(H1018 = "Regular Air", H1018 = "Express Air"), NOT(C1018 &gt; 0)), "High Profit Non-Standard Shipping", "Other")</f>
        <v>Other</v>
      </c>
      <c r="AD1018">
        <f>RANK(X1018,$X$2:$X$1954,0)</f>
        <v>557</v>
      </c>
    </row>
    <row r="1019" spans="1:30" ht="12.75" customHeight="1" x14ac:dyDescent="0.3">
      <c r="A1019" s="3">
        <v>6622</v>
      </c>
      <c r="B1019" s="3" t="s">
        <v>36</v>
      </c>
      <c r="C1019" s="7">
        <v>0.06</v>
      </c>
      <c r="D1019" s="4">
        <v>17.98</v>
      </c>
      <c r="E1019" s="4">
        <v>8.51</v>
      </c>
      <c r="F1019" s="3">
        <v>1821</v>
      </c>
      <c r="G1019" s="3" t="s">
        <v>1811</v>
      </c>
      <c r="H1019" s="3" t="s">
        <v>48</v>
      </c>
      <c r="I1019" s="3" t="s">
        <v>39</v>
      </c>
      <c r="J1019" s="3" t="s">
        <v>76</v>
      </c>
      <c r="K1019" s="3" t="s">
        <v>84</v>
      </c>
      <c r="L1019" s="3" t="s">
        <v>85</v>
      </c>
      <c r="M1019" s="3" t="s">
        <v>103</v>
      </c>
      <c r="N1019" s="3">
        <v>0.4</v>
      </c>
      <c r="O1019" s="3" t="s">
        <v>32</v>
      </c>
      <c r="P1019" s="3" t="s">
        <v>52</v>
      </c>
      <c r="Q1019" s="3" t="s">
        <v>70</v>
      </c>
      <c r="R1019" s="3" t="s">
        <v>89</v>
      </c>
      <c r="S1019" s="3">
        <v>10177</v>
      </c>
      <c r="T1019" s="2">
        <v>42109</v>
      </c>
      <c r="U1019" s="2">
        <v>42111</v>
      </c>
      <c r="V1019" s="4">
        <v>-52.492319999999999</v>
      </c>
      <c r="W1019" s="3">
        <v>13</v>
      </c>
      <c r="X1019" s="4">
        <v>244.31</v>
      </c>
      <c r="Y1019" s="3">
        <v>47108</v>
      </c>
      <c r="Z1019" s="3" t="str">
        <f>IF(V1019&gt;E2975, "High","Low")</f>
        <v>Low</v>
      </c>
      <c r="AA1019" s="3" t="str">
        <f>IF(OR(C1019 &gt; 0.2, N1019 &lt; 0.25), "High Risk", "Low Risk")</f>
        <v>Low Risk</v>
      </c>
      <c r="AB1019" s="3" t="str">
        <f>IF(NOT(C1019 &gt; 0), "No Discount", "Discount Applied")</f>
        <v>Discount Applied</v>
      </c>
      <c r="AC1019" s="3" t="str">
        <f>IF(AND(V1019 &gt; 100, OR(H1019 = "Regular Air", H1019 = "Express Air"), NOT(C1019 &gt; 0)), "High Profit Non-Standard Shipping", "Other")</f>
        <v>Other</v>
      </c>
      <c r="AD1019">
        <f>RANK(X1019,$X$2:$X$1954,0)</f>
        <v>904</v>
      </c>
    </row>
    <row r="1020" spans="1:30" ht="12.75" customHeight="1" x14ac:dyDescent="0.3">
      <c r="A1020" s="3">
        <v>6623</v>
      </c>
      <c r="B1020" s="3" t="s">
        <v>36</v>
      </c>
      <c r="C1020" s="7">
        <v>0.1</v>
      </c>
      <c r="D1020" s="4">
        <v>9.99</v>
      </c>
      <c r="E1020" s="4">
        <v>4.78</v>
      </c>
      <c r="F1020" s="3">
        <v>1821</v>
      </c>
      <c r="G1020" s="3" t="s">
        <v>1811</v>
      </c>
      <c r="H1020" s="3" t="s">
        <v>26</v>
      </c>
      <c r="I1020" s="3" t="s">
        <v>39</v>
      </c>
      <c r="J1020" s="3" t="s">
        <v>28</v>
      </c>
      <c r="K1020" s="3" t="s">
        <v>92</v>
      </c>
      <c r="L1020" s="3" t="s">
        <v>58</v>
      </c>
      <c r="M1020" s="3" t="s">
        <v>1810</v>
      </c>
      <c r="N1020" s="3">
        <v>0.4</v>
      </c>
      <c r="O1020" s="3" t="s">
        <v>32</v>
      </c>
      <c r="P1020" s="3" t="s">
        <v>52</v>
      </c>
      <c r="Q1020" s="3" t="s">
        <v>70</v>
      </c>
      <c r="R1020" s="3" t="s">
        <v>89</v>
      </c>
      <c r="S1020" s="3">
        <v>10177</v>
      </c>
      <c r="T1020" s="2">
        <v>42109</v>
      </c>
      <c r="U1020" s="2">
        <v>42112</v>
      </c>
      <c r="V1020" s="4">
        <v>7.9599999999999991</v>
      </c>
      <c r="W1020" s="3">
        <v>47</v>
      </c>
      <c r="X1020" s="4">
        <v>466.58</v>
      </c>
      <c r="Y1020" s="3">
        <v>47108</v>
      </c>
      <c r="Z1020" s="3" t="str">
        <f>IF(V1020&gt;E2976, "High","Low")</f>
        <v>High</v>
      </c>
      <c r="AA1020" s="3" t="str">
        <f>IF(OR(C1020 &gt; 0.2, N1020 &lt; 0.25), "High Risk", "Low Risk")</f>
        <v>Low Risk</v>
      </c>
      <c r="AB1020" s="3" t="str">
        <f>IF(NOT(C1020 &gt; 0), "No Discount", "Discount Applied")</f>
        <v>Discount Applied</v>
      </c>
      <c r="AC1020" s="3" t="str">
        <f>IF(AND(V1020 &gt; 100, OR(H1020 = "Regular Air", H1020 = "Express Air"), NOT(C1020 &gt; 0)), "High Profit Non-Standard Shipping", "Other")</f>
        <v>Other</v>
      </c>
      <c r="AD1020">
        <f>RANK(X1020,$X$2:$X$1954,0)</f>
        <v>664</v>
      </c>
    </row>
    <row r="1021" spans="1:30" ht="12.75" customHeight="1" x14ac:dyDescent="0.3">
      <c r="A1021" s="3">
        <v>6624</v>
      </c>
      <c r="B1021" s="3" t="s">
        <v>36</v>
      </c>
      <c r="C1021" s="7">
        <v>0.08</v>
      </c>
      <c r="D1021" s="4">
        <v>175.99</v>
      </c>
      <c r="E1021" s="4">
        <v>8.99</v>
      </c>
      <c r="F1021" s="3">
        <v>1821</v>
      </c>
      <c r="G1021" s="3" t="s">
        <v>1811</v>
      </c>
      <c r="H1021" s="3" t="s">
        <v>26</v>
      </c>
      <c r="I1021" s="3" t="s">
        <v>39</v>
      </c>
      <c r="J1021" s="3" t="s">
        <v>76</v>
      </c>
      <c r="K1021" s="3" t="s">
        <v>77</v>
      </c>
      <c r="L1021" s="3" t="s">
        <v>58</v>
      </c>
      <c r="M1021" s="3" t="s">
        <v>167</v>
      </c>
      <c r="N1021" s="3">
        <v>0.56999999999999995</v>
      </c>
      <c r="O1021" s="3" t="s">
        <v>32</v>
      </c>
      <c r="P1021" s="3" t="s">
        <v>52</v>
      </c>
      <c r="Q1021" s="3" t="s">
        <v>70</v>
      </c>
      <c r="R1021" s="3" t="s">
        <v>89</v>
      </c>
      <c r="S1021" s="3">
        <v>10177</v>
      </c>
      <c r="T1021" s="2">
        <v>42109</v>
      </c>
      <c r="U1021" s="2">
        <v>42110</v>
      </c>
      <c r="V1021" s="4">
        <v>-459.08280000000002</v>
      </c>
      <c r="W1021" s="3">
        <v>16</v>
      </c>
      <c r="X1021" s="4">
        <v>2290.69</v>
      </c>
      <c r="Y1021" s="3">
        <v>47108</v>
      </c>
      <c r="Z1021" s="3" t="str">
        <f>IF(V1021&gt;E2977, "High","Low")</f>
        <v>Low</v>
      </c>
      <c r="AA1021" s="3" t="str">
        <f>IF(OR(C1021 &gt; 0.2, N1021 &lt; 0.25), "High Risk", "Low Risk")</f>
        <v>Low Risk</v>
      </c>
      <c r="AB1021" s="3" t="str">
        <f>IF(NOT(C1021 &gt; 0), "No Discount", "Discount Applied")</f>
        <v>Discount Applied</v>
      </c>
      <c r="AC1021" s="3" t="str">
        <f>IF(AND(V1021 &gt; 100, OR(H1021 = "Regular Air", H1021 = "Express Air"), NOT(C1021 &gt; 0)), "High Profit Non-Standard Shipping", "Other")</f>
        <v>Other</v>
      </c>
      <c r="AD1021">
        <f>RANK(X1021,$X$2:$X$1954,0)</f>
        <v>216</v>
      </c>
    </row>
    <row r="1022" spans="1:30" ht="12.75" customHeight="1" x14ac:dyDescent="0.3">
      <c r="A1022" s="3">
        <v>19596</v>
      </c>
      <c r="B1022" s="3" t="s">
        <v>55</v>
      </c>
      <c r="C1022" s="7">
        <v>0.1</v>
      </c>
      <c r="D1022" s="4">
        <v>52.99</v>
      </c>
      <c r="E1022" s="4">
        <v>19.989999999999998</v>
      </c>
      <c r="F1022" s="3">
        <v>1826</v>
      </c>
      <c r="G1022" s="3" t="s">
        <v>1813</v>
      </c>
      <c r="H1022" s="3" t="s">
        <v>26</v>
      </c>
      <c r="I1022" s="3" t="s">
        <v>39</v>
      </c>
      <c r="J1022" s="3" t="s">
        <v>28</v>
      </c>
      <c r="K1022" s="3" t="s">
        <v>140</v>
      </c>
      <c r="L1022" s="3" t="s">
        <v>58</v>
      </c>
      <c r="M1022" s="3" t="s">
        <v>1814</v>
      </c>
      <c r="N1022" s="3">
        <v>0.81</v>
      </c>
      <c r="O1022" s="3" t="s">
        <v>32</v>
      </c>
      <c r="P1022" s="3" t="s">
        <v>60</v>
      </c>
      <c r="Q1022" s="3" t="s">
        <v>329</v>
      </c>
      <c r="R1022" s="3" t="s">
        <v>1815</v>
      </c>
      <c r="S1022" s="3">
        <v>52722</v>
      </c>
      <c r="T1022" s="2">
        <v>42112</v>
      </c>
      <c r="U1022" s="2">
        <v>42113</v>
      </c>
      <c r="V1022" s="4">
        <v>-517.16999999999996</v>
      </c>
      <c r="W1022" s="3">
        <v>7</v>
      </c>
      <c r="X1022" s="4">
        <v>337.59</v>
      </c>
      <c r="Y1022" s="3">
        <v>86958</v>
      </c>
      <c r="Z1022" s="3" t="str">
        <f>IF(V1022&gt;E2978, "High","Low")</f>
        <v>Low</v>
      </c>
      <c r="AA1022" s="3" t="str">
        <f>IF(OR(C1022 &gt; 0.2, N1022 &lt; 0.25), "High Risk", "Low Risk")</f>
        <v>Low Risk</v>
      </c>
      <c r="AB1022" s="3" t="str">
        <f>IF(NOT(C1022 &gt; 0), "No Discount", "Discount Applied")</f>
        <v>Discount Applied</v>
      </c>
      <c r="AC1022" s="3" t="str">
        <f>IF(AND(V1022 &gt; 100, OR(H1022 = "Regular Air", H1022 = "Express Air"), NOT(C1022 &gt; 0)), "High Profit Non-Standard Shipping", "Other")</f>
        <v>Other</v>
      </c>
      <c r="AD1022">
        <f>RANK(X1022,$X$2:$X$1954,0)</f>
        <v>782</v>
      </c>
    </row>
    <row r="1023" spans="1:30" ht="12.75" customHeight="1" x14ac:dyDescent="0.3">
      <c r="A1023" s="3">
        <v>18199</v>
      </c>
      <c r="B1023" s="3" t="s">
        <v>55</v>
      </c>
      <c r="C1023" s="7">
        <v>0</v>
      </c>
      <c r="D1023" s="4">
        <v>9.27</v>
      </c>
      <c r="E1023" s="4">
        <v>4.3899999999999997</v>
      </c>
      <c r="F1023" s="3">
        <v>1826</v>
      </c>
      <c r="G1023" s="3" t="s">
        <v>1813</v>
      </c>
      <c r="H1023" s="3" t="s">
        <v>48</v>
      </c>
      <c r="I1023" s="3" t="s">
        <v>39</v>
      </c>
      <c r="J1023" s="3" t="s">
        <v>28</v>
      </c>
      <c r="K1023" s="3" t="s">
        <v>92</v>
      </c>
      <c r="L1023" s="3" t="s">
        <v>30</v>
      </c>
      <c r="M1023" s="3" t="s">
        <v>1816</v>
      </c>
      <c r="N1023" s="3">
        <v>0.38</v>
      </c>
      <c r="O1023" s="3" t="s">
        <v>32</v>
      </c>
      <c r="P1023" s="3" t="s">
        <v>60</v>
      </c>
      <c r="Q1023" s="3" t="s">
        <v>329</v>
      </c>
      <c r="R1023" s="3" t="s">
        <v>1815</v>
      </c>
      <c r="S1023" s="3">
        <v>52722</v>
      </c>
      <c r="T1023" s="2">
        <v>42136</v>
      </c>
      <c r="U1023" s="2">
        <v>42138</v>
      </c>
      <c r="V1023" s="4">
        <v>-7.61</v>
      </c>
      <c r="W1023" s="3">
        <v>1</v>
      </c>
      <c r="X1023" s="4">
        <v>10.65</v>
      </c>
      <c r="Y1023" s="3">
        <v>86959</v>
      </c>
      <c r="Z1023" s="3" t="str">
        <f>IF(V1023&gt;E2979, "High","Low")</f>
        <v>Low</v>
      </c>
      <c r="AA1023" s="3" t="str">
        <f>IF(OR(C1023 &gt; 0.2, N1023 &lt; 0.25), "High Risk", "Low Risk")</f>
        <v>Low Risk</v>
      </c>
      <c r="AB1023" s="3" t="str">
        <f>IF(NOT(C1023 &gt; 0), "No Discount", "Discount Applied")</f>
        <v>No Discount</v>
      </c>
      <c r="AC1023" s="3" t="str">
        <f>IF(AND(V1023 &gt; 100, OR(H1023 = "Regular Air", H1023 = "Express Air"), NOT(C1023 &gt; 0)), "High Profit Non-Standard Shipping", "Other")</f>
        <v>Other</v>
      </c>
      <c r="AD1023">
        <f>RANK(X1023,$X$2:$X$1954,0)</f>
        <v>1899</v>
      </c>
    </row>
    <row r="1024" spans="1:30" ht="12.75" customHeight="1" x14ac:dyDescent="0.3">
      <c r="A1024" s="3">
        <v>20551</v>
      </c>
      <c r="B1024" s="3" t="s">
        <v>36</v>
      </c>
      <c r="C1024" s="7">
        <v>0</v>
      </c>
      <c r="D1024" s="4">
        <v>5.98</v>
      </c>
      <c r="E1024" s="4">
        <v>0.96</v>
      </c>
      <c r="F1024" s="3">
        <v>1827</v>
      </c>
      <c r="G1024" s="3" t="s">
        <v>1817</v>
      </c>
      <c r="H1024" s="3" t="s">
        <v>48</v>
      </c>
      <c r="I1024" s="3" t="s">
        <v>39</v>
      </c>
      <c r="J1024" s="3" t="s">
        <v>28</v>
      </c>
      <c r="K1024" s="3" t="s">
        <v>29</v>
      </c>
      <c r="L1024" s="3" t="s">
        <v>30</v>
      </c>
      <c r="M1024" s="3" t="s">
        <v>1818</v>
      </c>
      <c r="N1024" s="3">
        <v>0.6</v>
      </c>
      <c r="O1024" s="3" t="s">
        <v>32</v>
      </c>
      <c r="P1024" s="3" t="s">
        <v>60</v>
      </c>
      <c r="Q1024" s="3" t="s">
        <v>329</v>
      </c>
      <c r="R1024" s="3" t="s">
        <v>149</v>
      </c>
      <c r="S1024" s="3">
        <v>52601</v>
      </c>
      <c r="T1024" s="2">
        <v>42054</v>
      </c>
      <c r="U1024" s="2">
        <v>42055</v>
      </c>
      <c r="V1024" s="4">
        <v>38.039699999999996</v>
      </c>
      <c r="W1024" s="3">
        <v>9</v>
      </c>
      <c r="X1024" s="4">
        <v>55.13</v>
      </c>
      <c r="Y1024" s="3">
        <v>86956</v>
      </c>
      <c r="Z1024" s="3" t="str">
        <f>IF(V1024&gt;E2980, "High","Low")</f>
        <v>High</v>
      </c>
      <c r="AA1024" s="3" t="str">
        <f>IF(OR(C1024 &gt; 0.2, N1024 &lt; 0.25), "High Risk", "Low Risk")</f>
        <v>Low Risk</v>
      </c>
      <c r="AB1024" s="3" t="str">
        <f>IF(NOT(C1024 &gt; 0), "No Discount", "Discount Applied")</f>
        <v>No Discount</v>
      </c>
      <c r="AC1024" s="3" t="str">
        <f>IF(AND(V1024 &gt; 100, OR(H1024 = "Regular Air", H1024 = "Express Air"), NOT(C1024 &gt; 0)), "High Profit Non-Standard Shipping", "Other")</f>
        <v>Other</v>
      </c>
      <c r="AD1024">
        <f>RANK(X1024,$X$2:$X$1954,0)</f>
        <v>1499</v>
      </c>
    </row>
    <row r="1025" spans="1:30" ht="12.75" customHeight="1" x14ac:dyDescent="0.3">
      <c r="A1025" s="3">
        <v>19597</v>
      </c>
      <c r="B1025" s="3" t="s">
        <v>55</v>
      </c>
      <c r="C1025" s="7">
        <v>7.0000000000000007E-2</v>
      </c>
      <c r="D1025" s="4">
        <v>100.98</v>
      </c>
      <c r="E1025" s="4">
        <v>57.38</v>
      </c>
      <c r="F1025" s="3">
        <v>1827</v>
      </c>
      <c r="G1025" s="3" t="s">
        <v>1817</v>
      </c>
      <c r="H1025" s="3" t="s">
        <v>38</v>
      </c>
      <c r="I1025" s="3" t="s">
        <v>39</v>
      </c>
      <c r="J1025" s="3" t="s">
        <v>40</v>
      </c>
      <c r="K1025" s="3" t="s">
        <v>190</v>
      </c>
      <c r="L1025" s="3" t="s">
        <v>120</v>
      </c>
      <c r="M1025" s="3" t="s">
        <v>1819</v>
      </c>
      <c r="N1025" s="3">
        <v>0.78</v>
      </c>
      <c r="O1025" s="3" t="s">
        <v>32</v>
      </c>
      <c r="P1025" s="3" t="s">
        <v>60</v>
      </c>
      <c r="Q1025" s="3" t="s">
        <v>329</v>
      </c>
      <c r="R1025" s="3" t="s">
        <v>149</v>
      </c>
      <c r="S1025" s="3">
        <v>52601</v>
      </c>
      <c r="T1025" s="2">
        <v>42112</v>
      </c>
      <c r="U1025" s="2">
        <v>42115</v>
      </c>
      <c r="V1025" s="4">
        <v>-429.86</v>
      </c>
      <c r="W1025" s="3">
        <v>2</v>
      </c>
      <c r="X1025" s="4">
        <v>215.32</v>
      </c>
      <c r="Y1025" s="3">
        <v>86958</v>
      </c>
      <c r="Z1025" s="3" t="str">
        <f>IF(V1025&gt;E2981, "High","Low")</f>
        <v>Low</v>
      </c>
      <c r="AA1025" s="3" t="str">
        <f>IF(OR(C1025 &gt; 0.2, N1025 &lt; 0.25), "High Risk", "Low Risk")</f>
        <v>Low Risk</v>
      </c>
      <c r="AB1025" s="3" t="str">
        <f>IF(NOT(C1025 &gt; 0), "No Discount", "Discount Applied")</f>
        <v>Discount Applied</v>
      </c>
      <c r="AC1025" s="3" t="str">
        <f>IF(AND(V1025 &gt; 100, OR(H1025 = "Regular Air", H1025 = "Express Air"), NOT(C1025 &gt; 0)), "High Profit Non-Standard Shipping", "Other")</f>
        <v>Other</v>
      </c>
      <c r="AD1025">
        <f>RANK(X1025,$X$2:$X$1954,0)</f>
        <v>952</v>
      </c>
    </row>
    <row r="1026" spans="1:30" ht="12.75" customHeight="1" x14ac:dyDescent="0.3">
      <c r="A1026" s="3">
        <v>19598</v>
      </c>
      <c r="B1026" s="3" t="s">
        <v>55</v>
      </c>
      <c r="C1026" s="7">
        <v>0.03</v>
      </c>
      <c r="D1026" s="4">
        <v>85.99</v>
      </c>
      <c r="E1026" s="4">
        <v>0.99</v>
      </c>
      <c r="F1026" s="3">
        <v>1827</v>
      </c>
      <c r="G1026" s="3" t="s">
        <v>1817</v>
      </c>
      <c r="H1026" s="3" t="s">
        <v>48</v>
      </c>
      <c r="I1026" s="3" t="s">
        <v>39</v>
      </c>
      <c r="J1026" s="3" t="s">
        <v>76</v>
      </c>
      <c r="K1026" s="3" t="s">
        <v>77</v>
      </c>
      <c r="L1026" s="3" t="s">
        <v>30</v>
      </c>
      <c r="M1026" s="3" t="s">
        <v>416</v>
      </c>
      <c r="N1026" s="3">
        <v>0.55000000000000004</v>
      </c>
      <c r="O1026" s="3" t="s">
        <v>32</v>
      </c>
      <c r="P1026" s="3" t="s">
        <v>60</v>
      </c>
      <c r="Q1026" s="3" t="s">
        <v>329</v>
      </c>
      <c r="R1026" s="3" t="s">
        <v>149</v>
      </c>
      <c r="S1026" s="3">
        <v>52601</v>
      </c>
      <c r="T1026" s="2">
        <v>42112</v>
      </c>
      <c r="U1026" s="2">
        <v>42114</v>
      </c>
      <c r="V1026" s="4">
        <v>264.16649999999998</v>
      </c>
      <c r="W1026" s="3">
        <v>5</v>
      </c>
      <c r="X1026" s="4">
        <v>382.85</v>
      </c>
      <c r="Y1026" s="3">
        <v>86958</v>
      </c>
      <c r="Z1026" s="3" t="str">
        <f>IF(V1026&gt;E2982, "High","Low")</f>
        <v>High</v>
      </c>
      <c r="AA1026" s="3" t="str">
        <f>IF(OR(C1026 &gt; 0.2, N1026 &lt; 0.25), "High Risk", "Low Risk")</f>
        <v>Low Risk</v>
      </c>
      <c r="AB1026" s="3" t="str">
        <f>IF(NOT(C1026 &gt; 0), "No Discount", "Discount Applied")</f>
        <v>Discount Applied</v>
      </c>
      <c r="AC1026" s="3" t="str">
        <f>IF(AND(V1026 &gt; 100, OR(H1026 = "Regular Air", H1026 = "Express Air"), NOT(C1026 &gt; 0)), "High Profit Non-Standard Shipping", "Other")</f>
        <v>Other</v>
      </c>
      <c r="AD1026">
        <f>RANK(X1026,$X$2:$X$1954,0)</f>
        <v>731</v>
      </c>
    </row>
    <row r="1027" spans="1:30" ht="12.75" customHeight="1" x14ac:dyDescent="0.3">
      <c r="A1027" s="3">
        <v>20553</v>
      </c>
      <c r="B1027" s="3" t="s">
        <v>36</v>
      </c>
      <c r="C1027" s="7">
        <v>0.02</v>
      </c>
      <c r="D1027" s="4">
        <v>5.98</v>
      </c>
      <c r="E1027" s="4">
        <v>5.46</v>
      </c>
      <c r="F1027" s="3">
        <v>1828</v>
      </c>
      <c r="G1027" s="3" t="s">
        <v>1820</v>
      </c>
      <c r="H1027" s="3" t="s">
        <v>48</v>
      </c>
      <c r="I1027" s="3" t="s">
        <v>39</v>
      </c>
      <c r="J1027" s="3" t="s">
        <v>28</v>
      </c>
      <c r="K1027" s="3" t="s">
        <v>92</v>
      </c>
      <c r="L1027" s="3" t="s">
        <v>58</v>
      </c>
      <c r="M1027" s="3" t="s">
        <v>1050</v>
      </c>
      <c r="N1027" s="3">
        <v>0.36</v>
      </c>
      <c r="O1027" s="3" t="s">
        <v>32</v>
      </c>
      <c r="P1027" s="3" t="s">
        <v>60</v>
      </c>
      <c r="Q1027" s="3" t="s">
        <v>329</v>
      </c>
      <c r="R1027" s="3" t="s">
        <v>1821</v>
      </c>
      <c r="S1027" s="3">
        <v>50613</v>
      </c>
      <c r="T1027" s="2">
        <v>42054</v>
      </c>
      <c r="U1027" s="2">
        <v>42055</v>
      </c>
      <c r="V1027" s="4">
        <v>-47.12</v>
      </c>
      <c r="W1027" s="3">
        <v>7</v>
      </c>
      <c r="X1027" s="4">
        <v>44.8</v>
      </c>
      <c r="Y1027" s="3">
        <v>86956</v>
      </c>
      <c r="Z1027" s="3" t="str">
        <f>IF(V1027&gt;E2983, "High","Low")</f>
        <v>Low</v>
      </c>
      <c r="AA1027" s="3" t="str">
        <f>IF(OR(C1027 &gt; 0.2, N1027 &lt; 0.25), "High Risk", "Low Risk")</f>
        <v>Low Risk</v>
      </c>
      <c r="AB1027" s="3" t="str">
        <f>IF(NOT(C1027 &gt; 0), "No Discount", "Discount Applied")</f>
        <v>Discount Applied</v>
      </c>
      <c r="AC1027" s="3" t="str">
        <f>IF(AND(V1027 &gt; 100, OR(H1027 = "Regular Air", H1027 = "Express Air"), NOT(C1027 &gt; 0)), "High Profit Non-Standard Shipping", "Other")</f>
        <v>Other</v>
      </c>
      <c r="AD1027">
        <f>RANK(X1027,$X$2:$X$1954,0)</f>
        <v>1577</v>
      </c>
    </row>
    <row r="1028" spans="1:30" ht="12.75" customHeight="1" x14ac:dyDescent="0.3">
      <c r="A1028" s="3">
        <v>21383</v>
      </c>
      <c r="B1028" s="3" t="s">
        <v>105</v>
      </c>
      <c r="C1028" s="7">
        <v>0.05</v>
      </c>
      <c r="D1028" s="4">
        <v>7.1</v>
      </c>
      <c r="E1028" s="4">
        <v>6.05</v>
      </c>
      <c r="F1028" s="3">
        <v>1828</v>
      </c>
      <c r="G1028" s="3" t="s">
        <v>1820</v>
      </c>
      <c r="H1028" s="3" t="s">
        <v>48</v>
      </c>
      <c r="I1028" s="3" t="s">
        <v>39</v>
      </c>
      <c r="J1028" s="3" t="s">
        <v>28</v>
      </c>
      <c r="K1028" s="3" t="s">
        <v>108</v>
      </c>
      <c r="L1028" s="3" t="s">
        <v>58</v>
      </c>
      <c r="M1028" s="3" t="s">
        <v>650</v>
      </c>
      <c r="N1028" s="3">
        <v>0.39</v>
      </c>
      <c r="O1028" s="3" t="s">
        <v>32</v>
      </c>
      <c r="P1028" s="3" t="s">
        <v>60</v>
      </c>
      <c r="Q1028" s="3" t="s">
        <v>329</v>
      </c>
      <c r="R1028" s="3" t="s">
        <v>1821</v>
      </c>
      <c r="S1028" s="3">
        <v>50613</v>
      </c>
      <c r="T1028" s="2">
        <v>42010</v>
      </c>
      <c r="U1028" s="2">
        <v>42010</v>
      </c>
      <c r="V1028" s="4">
        <v>-101.24600000000001</v>
      </c>
      <c r="W1028" s="3">
        <v>14</v>
      </c>
      <c r="X1028" s="4">
        <v>100.99</v>
      </c>
      <c r="Y1028" s="3">
        <v>86960</v>
      </c>
      <c r="Z1028" s="3" t="str">
        <f>IF(V1028&gt;E2984, "High","Low")</f>
        <v>Low</v>
      </c>
      <c r="AA1028" s="3" t="str">
        <f>IF(OR(C1028 &gt; 0.2, N1028 &lt; 0.25), "High Risk", "Low Risk")</f>
        <v>Low Risk</v>
      </c>
      <c r="AB1028" s="3" t="str">
        <f>IF(NOT(C1028 &gt; 0), "No Discount", "Discount Applied")</f>
        <v>Discount Applied</v>
      </c>
      <c r="AC1028" s="3" t="str">
        <f>IF(AND(V1028 &gt; 100, OR(H1028 = "Regular Air", H1028 = "Express Air"), NOT(C1028 &gt; 0)), "High Profit Non-Standard Shipping", "Other")</f>
        <v>Other</v>
      </c>
      <c r="AD1028">
        <f>RANK(X1028,$X$2:$X$1954,0)</f>
        <v>1232</v>
      </c>
    </row>
    <row r="1029" spans="1:30" ht="12.75" customHeight="1" x14ac:dyDescent="0.3">
      <c r="A1029" s="3">
        <v>21384</v>
      </c>
      <c r="B1029" s="3" t="s">
        <v>105</v>
      </c>
      <c r="C1029" s="7">
        <v>0.04</v>
      </c>
      <c r="D1029" s="4">
        <v>20.95</v>
      </c>
      <c r="E1029" s="4">
        <v>4</v>
      </c>
      <c r="F1029" s="3">
        <v>1828</v>
      </c>
      <c r="G1029" s="3" t="s">
        <v>1820</v>
      </c>
      <c r="H1029" s="3" t="s">
        <v>48</v>
      </c>
      <c r="I1029" s="3" t="s">
        <v>39</v>
      </c>
      <c r="J1029" s="3" t="s">
        <v>76</v>
      </c>
      <c r="K1029" s="3" t="s">
        <v>179</v>
      </c>
      <c r="L1029" s="3" t="s">
        <v>58</v>
      </c>
      <c r="M1029" s="3" t="s">
        <v>1590</v>
      </c>
      <c r="N1029" s="3">
        <v>0.6</v>
      </c>
      <c r="O1029" s="3" t="s">
        <v>32</v>
      </c>
      <c r="P1029" s="3" t="s">
        <v>60</v>
      </c>
      <c r="Q1029" s="3" t="s">
        <v>329</v>
      </c>
      <c r="R1029" s="3" t="s">
        <v>1821</v>
      </c>
      <c r="S1029" s="3">
        <v>50613</v>
      </c>
      <c r="T1029" s="2">
        <v>42010</v>
      </c>
      <c r="U1029" s="2">
        <v>42015</v>
      </c>
      <c r="V1029" s="4">
        <v>-1.88</v>
      </c>
      <c r="W1029" s="3">
        <v>7</v>
      </c>
      <c r="X1029" s="4">
        <v>142.06</v>
      </c>
      <c r="Y1029" s="3">
        <v>86960</v>
      </c>
      <c r="Z1029" s="3" t="str">
        <f>IF(V1029&gt;E2985, "High","Low")</f>
        <v>Low</v>
      </c>
      <c r="AA1029" s="3" t="str">
        <f>IF(OR(C1029 &gt; 0.2, N1029 &lt; 0.25), "High Risk", "Low Risk")</f>
        <v>Low Risk</v>
      </c>
      <c r="AB1029" s="3" t="str">
        <f>IF(NOT(C1029 &gt; 0), "No Discount", "Discount Applied")</f>
        <v>Discount Applied</v>
      </c>
      <c r="AC1029" s="3" t="str">
        <f>IF(AND(V1029 &gt; 100, OR(H1029 = "Regular Air", H1029 = "Express Air"), NOT(C1029 &gt; 0)), "High Profit Non-Standard Shipping", "Other")</f>
        <v>Other</v>
      </c>
      <c r="AD1029">
        <f>RANK(X1029,$X$2:$X$1954,0)</f>
        <v>1103</v>
      </c>
    </row>
    <row r="1030" spans="1:30" ht="12.75" customHeight="1" x14ac:dyDescent="0.3">
      <c r="A1030" s="3">
        <v>23430</v>
      </c>
      <c r="B1030" s="3" t="s">
        <v>46</v>
      </c>
      <c r="C1030" s="7">
        <v>0.01</v>
      </c>
      <c r="D1030" s="4">
        <v>10.64</v>
      </c>
      <c r="E1030" s="4">
        <v>5.16</v>
      </c>
      <c r="F1030" s="3">
        <v>1829</v>
      </c>
      <c r="G1030" s="3" t="s">
        <v>1822</v>
      </c>
      <c r="H1030" s="3" t="s">
        <v>26</v>
      </c>
      <c r="I1030" s="3" t="s">
        <v>39</v>
      </c>
      <c r="J1030" s="3" t="s">
        <v>40</v>
      </c>
      <c r="K1030" s="3" t="s">
        <v>49</v>
      </c>
      <c r="L1030" s="3" t="s">
        <v>58</v>
      </c>
      <c r="M1030" s="3" t="s">
        <v>850</v>
      </c>
      <c r="N1030" s="3">
        <v>0.56999999999999995</v>
      </c>
      <c r="O1030" s="3" t="s">
        <v>32</v>
      </c>
      <c r="P1030" s="3" t="s">
        <v>60</v>
      </c>
      <c r="Q1030" s="3" t="s">
        <v>329</v>
      </c>
      <c r="R1030" s="3" t="s">
        <v>1823</v>
      </c>
      <c r="S1030" s="3">
        <v>52402</v>
      </c>
      <c r="T1030" s="2">
        <v>42088</v>
      </c>
      <c r="U1030" s="2">
        <v>42090</v>
      </c>
      <c r="V1030" s="4">
        <v>-11.69</v>
      </c>
      <c r="W1030" s="3">
        <v>5</v>
      </c>
      <c r="X1030" s="4">
        <v>58.52</v>
      </c>
      <c r="Y1030" s="3">
        <v>86957</v>
      </c>
      <c r="Z1030" s="3" t="str">
        <f>IF(V1030&gt;E2986, "High","Low")</f>
        <v>Low</v>
      </c>
      <c r="AA1030" s="3" t="str">
        <f>IF(OR(C1030 &gt; 0.2, N1030 &lt; 0.25), "High Risk", "Low Risk")</f>
        <v>Low Risk</v>
      </c>
      <c r="AB1030" s="3" t="str">
        <f>IF(NOT(C1030 &gt; 0), "No Discount", "Discount Applied")</f>
        <v>Discount Applied</v>
      </c>
      <c r="AC1030" s="3" t="str">
        <f>IF(AND(V1030 &gt; 100, OR(H1030 = "Regular Air", H1030 = "Express Air"), NOT(C1030 &gt; 0)), "High Profit Non-Standard Shipping", "Other")</f>
        <v>Other</v>
      </c>
      <c r="AD1030">
        <f>RANK(X1030,$X$2:$X$1954,0)</f>
        <v>1468</v>
      </c>
    </row>
    <row r="1031" spans="1:30" ht="12.75" customHeight="1" x14ac:dyDescent="0.3">
      <c r="A1031" s="3">
        <v>21385</v>
      </c>
      <c r="B1031" s="3" t="s">
        <v>105</v>
      </c>
      <c r="C1031" s="7">
        <v>0.05</v>
      </c>
      <c r="D1031" s="4">
        <v>39.06</v>
      </c>
      <c r="E1031" s="4">
        <v>10.55</v>
      </c>
      <c r="F1031" s="3">
        <v>1829</v>
      </c>
      <c r="G1031" s="3" t="s">
        <v>1822</v>
      </c>
      <c r="H1031" s="3" t="s">
        <v>48</v>
      </c>
      <c r="I1031" s="3" t="s">
        <v>39</v>
      </c>
      <c r="J1031" s="3" t="s">
        <v>28</v>
      </c>
      <c r="K1031" s="3" t="s">
        <v>108</v>
      </c>
      <c r="L1031" s="3" t="s">
        <v>58</v>
      </c>
      <c r="M1031" s="3" t="s">
        <v>1131</v>
      </c>
      <c r="N1031" s="3">
        <v>0.37</v>
      </c>
      <c r="O1031" s="3" t="s">
        <v>32</v>
      </c>
      <c r="P1031" s="3" t="s">
        <v>60</v>
      </c>
      <c r="Q1031" s="3" t="s">
        <v>329</v>
      </c>
      <c r="R1031" s="3" t="s">
        <v>1823</v>
      </c>
      <c r="S1031" s="3">
        <v>52402</v>
      </c>
      <c r="T1031" s="2">
        <v>42010</v>
      </c>
      <c r="U1031" s="2">
        <v>42017</v>
      </c>
      <c r="V1031" s="4">
        <v>250.98059999999998</v>
      </c>
      <c r="W1031" s="3">
        <v>9</v>
      </c>
      <c r="X1031" s="4">
        <v>363.74</v>
      </c>
      <c r="Y1031" s="3">
        <v>86960</v>
      </c>
      <c r="Z1031" s="3" t="str">
        <f>IF(V1031&gt;E2987, "High","Low")</f>
        <v>High</v>
      </c>
      <c r="AA1031" s="3" t="str">
        <f>IF(OR(C1031 &gt; 0.2, N1031 &lt; 0.25), "High Risk", "Low Risk")</f>
        <v>Low Risk</v>
      </c>
      <c r="AB1031" s="3" t="str">
        <f>IF(NOT(C1031 &gt; 0), "No Discount", "Discount Applied")</f>
        <v>Discount Applied</v>
      </c>
      <c r="AC1031" s="3" t="str">
        <f>IF(AND(V1031 &gt; 100, OR(H1031 = "Regular Air", H1031 = "Express Air"), NOT(C1031 &gt; 0)), "High Profit Non-Standard Shipping", "Other")</f>
        <v>Other</v>
      </c>
      <c r="AD1031">
        <f>RANK(X1031,$X$2:$X$1954,0)</f>
        <v>756</v>
      </c>
    </row>
    <row r="1032" spans="1:30" ht="12.75" customHeight="1" x14ac:dyDescent="0.3">
      <c r="A1032" s="3">
        <v>21386</v>
      </c>
      <c r="B1032" s="3" t="s">
        <v>105</v>
      </c>
      <c r="C1032" s="7">
        <v>0.04</v>
      </c>
      <c r="D1032" s="4">
        <v>3.52</v>
      </c>
      <c r="E1032" s="4">
        <v>6.83</v>
      </c>
      <c r="F1032" s="3">
        <v>1829</v>
      </c>
      <c r="G1032" s="3" t="s">
        <v>1822</v>
      </c>
      <c r="H1032" s="3" t="s">
        <v>48</v>
      </c>
      <c r="I1032" s="3" t="s">
        <v>39</v>
      </c>
      <c r="J1032" s="3" t="s">
        <v>28</v>
      </c>
      <c r="K1032" s="3" t="s">
        <v>108</v>
      </c>
      <c r="L1032" s="3" t="s">
        <v>58</v>
      </c>
      <c r="M1032" s="3" t="s">
        <v>1824</v>
      </c>
      <c r="N1032" s="3">
        <v>0.38</v>
      </c>
      <c r="O1032" s="3" t="s">
        <v>32</v>
      </c>
      <c r="P1032" s="3" t="s">
        <v>60</v>
      </c>
      <c r="Q1032" s="3" t="s">
        <v>329</v>
      </c>
      <c r="R1032" s="3" t="s">
        <v>1823</v>
      </c>
      <c r="S1032" s="3">
        <v>52402</v>
      </c>
      <c r="T1032" s="2">
        <v>42010</v>
      </c>
      <c r="U1032" s="2">
        <v>42019</v>
      </c>
      <c r="V1032" s="4">
        <v>-57.753</v>
      </c>
      <c r="W1032" s="3">
        <v>4</v>
      </c>
      <c r="X1032" s="4">
        <v>15.93</v>
      </c>
      <c r="Y1032" s="3">
        <v>86960</v>
      </c>
      <c r="Z1032" s="3" t="str">
        <f>IF(V1032&gt;E2988, "High","Low")</f>
        <v>Low</v>
      </c>
      <c r="AA1032" s="3" t="str">
        <f>IF(OR(C1032 &gt; 0.2, N1032 &lt; 0.25), "High Risk", "Low Risk")</f>
        <v>Low Risk</v>
      </c>
      <c r="AB1032" s="3" t="str">
        <f>IF(NOT(C1032 &gt; 0), "No Discount", "Discount Applied")</f>
        <v>Discount Applied</v>
      </c>
      <c r="AC1032" s="3" t="str">
        <f>IF(AND(V1032 &gt; 100, OR(H1032 = "Regular Air", H1032 = "Express Air"), NOT(C1032 &gt; 0)), "High Profit Non-Standard Shipping", "Other")</f>
        <v>Other</v>
      </c>
      <c r="AD1032">
        <f>RANK(X1032,$X$2:$X$1954,0)</f>
        <v>1858</v>
      </c>
    </row>
    <row r="1033" spans="1:30" ht="12.75" customHeight="1" x14ac:dyDescent="0.3">
      <c r="A1033" s="3">
        <v>21387</v>
      </c>
      <c r="B1033" s="3" t="s">
        <v>105</v>
      </c>
      <c r="C1033" s="7">
        <v>0.02</v>
      </c>
      <c r="D1033" s="4">
        <v>15.51</v>
      </c>
      <c r="E1033" s="4">
        <v>17.78</v>
      </c>
      <c r="F1033" s="3">
        <v>1829</v>
      </c>
      <c r="G1033" s="3" t="s">
        <v>1822</v>
      </c>
      <c r="H1033" s="3" t="s">
        <v>48</v>
      </c>
      <c r="I1033" s="3" t="s">
        <v>39</v>
      </c>
      <c r="J1033" s="3" t="s">
        <v>28</v>
      </c>
      <c r="K1033" s="3" t="s">
        <v>140</v>
      </c>
      <c r="L1033" s="3" t="s">
        <v>58</v>
      </c>
      <c r="M1033" s="3" t="s">
        <v>690</v>
      </c>
      <c r="N1033" s="3">
        <v>0.59</v>
      </c>
      <c r="O1033" s="3" t="s">
        <v>32</v>
      </c>
      <c r="P1033" s="3" t="s">
        <v>60</v>
      </c>
      <c r="Q1033" s="3" t="s">
        <v>329</v>
      </c>
      <c r="R1033" s="3" t="s">
        <v>1823</v>
      </c>
      <c r="S1033" s="3">
        <v>52402</v>
      </c>
      <c r="T1033" s="2">
        <v>42010</v>
      </c>
      <c r="U1033" s="2">
        <v>42017</v>
      </c>
      <c r="V1033" s="4">
        <v>-47.97</v>
      </c>
      <c r="W1033" s="3">
        <v>1</v>
      </c>
      <c r="X1033" s="4">
        <v>21.28</v>
      </c>
      <c r="Y1033" s="3">
        <v>86960</v>
      </c>
      <c r="Z1033" s="3" t="str">
        <f>IF(V1033&gt;E2989, "High","Low")</f>
        <v>Low</v>
      </c>
      <c r="AA1033" s="3" t="str">
        <f>IF(OR(C1033 &gt; 0.2, N1033 &lt; 0.25), "High Risk", "Low Risk")</f>
        <v>Low Risk</v>
      </c>
      <c r="AB1033" s="3" t="str">
        <f>IF(NOT(C1033 &gt; 0), "No Discount", "Discount Applied")</f>
        <v>Discount Applied</v>
      </c>
      <c r="AC1033" s="3" t="str">
        <f>IF(AND(V1033 &gt; 100, OR(H1033 = "Regular Air", H1033 = "Express Air"), NOT(C1033 &gt; 0)), "High Profit Non-Standard Shipping", "Other")</f>
        <v>Other</v>
      </c>
      <c r="AD1033">
        <f>RANK(X1033,$X$2:$X$1954,0)</f>
        <v>1799</v>
      </c>
    </row>
    <row r="1034" spans="1:30" ht="12.75" customHeight="1" x14ac:dyDescent="0.3">
      <c r="A1034" s="3">
        <v>23589</v>
      </c>
      <c r="B1034" s="3" t="s">
        <v>24</v>
      </c>
      <c r="C1034" s="7">
        <v>0.01</v>
      </c>
      <c r="D1034" s="4">
        <v>155.99</v>
      </c>
      <c r="E1034" s="4">
        <v>8.99</v>
      </c>
      <c r="F1034" s="3">
        <v>1836</v>
      </c>
      <c r="G1034" s="3" t="s">
        <v>1825</v>
      </c>
      <c r="H1034" s="3" t="s">
        <v>26</v>
      </c>
      <c r="I1034" s="3" t="s">
        <v>39</v>
      </c>
      <c r="J1034" s="3" t="s">
        <v>76</v>
      </c>
      <c r="K1034" s="3" t="s">
        <v>77</v>
      </c>
      <c r="L1034" s="3" t="s">
        <v>58</v>
      </c>
      <c r="M1034" s="3" t="s">
        <v>995</v>
      </c>
      <c r="N1034" s="3">
        <v>0.57999999999999996</v>
      </c>
      <c r="O1034" s="3" t="s">
        <v>32</v>
      </c>
      <c r="P1034" s="3" t="s">
        <v>33</v>
      </c>
      <c r="Q1034" s="3" t="s">
        <v>44</v>
      </c>
      <c r="R1034" s="3" t="s">
        <v>275</v>
      </c>
      <c r="S1034" s="3">
        <v>94110</v>
      </c>
      <c r="T1034" s="2">
        <v>42113</v>
      </c>
      <c r="U1034" s="2">
        <v>42114</v>
      </c>
      <c r="V1034" s="4">
        <v>-219.07908</v>
      </c>
      <c r="W1034" s="3">
        <v>5</v>
      </c>
      <c r="X1034" s="4">
        <v>675.83</v>
      </c>
      <c r="Y1034" s="3">
        <v>86600</v>
      </c>
      <c r="Z1034" s="3" t="str">
        <f>IF(V1034&gt;E2990, "High","Low")</f>
        <v>Low</v>
      </c>
      <c r="AA1034" s="3" t="str">
        <f>IF(OR(C1034 &gt; 0.2, N1034 &lt; 0.25), "High Risk", "Low Risk")</f>
        <v>Low Risk</v>
      </c>
      <c r="AB1034" s="3" t="str">
        <f>IF(NOT(C1034 &gt; 0), "No Discount", "Discount Applied")</f>
        <v>Discount Applied</v>
      </c>
      <c r="AC1034" s="3" t="str">
        <f>IF(AND(V1034 &gt; 100, OR(H1034 = "Regular Air", H1034 = "Express Air"), NOT(C1034 &gt; 0)), "High Profit Non-Standard Shipping", "Other")</f>
        <v>Other</v>
      </c>
      <c r="AD1034">
        <f>RANK(X1034,$X$2:$X$1954,0)</f>
        <v>539</v>
      </c>
    </row>
    <row r="1035" spans="1:30" ht="12.75" customHeight="1" x14ac:dyDescent="0.3">
      <c r="A1035" s="3">
        <v>23590</v>
      </c>
      <c r="B1035" s="3" t="s">
        <v>24</v>
      </c>
      <c r="C1035" s="7">
        <v>0.01</v>
      </c>
      <c r="D1035" s="4">
        <v>5.98</v>
      </c>
      <c r="E1035" s="4">
        <v>5.46</v>
      </c>
      <c r="F1035" s="3">
        <v>1837</v>
      </c>
      <c r="G1035" s="3" t="s">
        <v>1826</v>
      </c>
      <c r="H1035" s="3" t="s">
        <v>48</v>
      </c>
      <c r="I1035" s="3" t="s">
        <v>39</v>
      </c>
      <c r="J1035" s="3" t="s">
        <v>28</v>
      </c>
      <c r="K1035" s="3" t="s">
        <v>92</v>
      </c>
      <c r="L1035" s="3" t="s">
        <v>58</v>
      </c>
      <c r="M1035" s="3" t="s">
        <v>1050</v>
      </c>
      <c r="N1035" s="3">
        <v>0.36</v>
      </c>
      <c r="O1035" s="3" t="s">
        <v>32</v>
      </c>
      <c r="P1035" s="3" t="s">
        <v>33</v>
      </c>
      <c r="Q1035" s="3" t="s">
        <v>44</v>
      </c>
      <c r="R1035" s="3" t="s">
        <v>45</v>
      </c>
      <c r="S1035" s="3">
        <v>91776</v>
      </c>
      <c r="T1035" s="2">
        <v>42113</v>
      </c>
      <c r="U1035" s="2">
        <v>42115</v>
      </c>
      <c r="V1035" s="4">
        <v>-18.878399999999999</v>
      </c>
      <c r="W1035" s="3">
        <v>4</v>
      </c>
      <c r="X1035" s="4">
        <v>28</v>
      </c>
      <c r="Y1035" s="3">
        <v>86600</v>
      </c>
      <c r="Z1035" s="3" t="str">
        <f>IF(V1035&gt;E2991, "High","Low")</f>
        <v>Low</v>
      </c>
      <c r="AA1035" s="3" t="str">
        <f>IF(OR(C1035 &gt; 0.2, N1035 &lt; 0.25), "High Risk", "Low Risk")</f>
        <v>Low Risk</v>
      </c>
      <c r="AB1035" s="3" t="str">
        <f>IF(NOT(C1035 &gt; 0), "No Discount", "Discount Applied")</f>
        <v>Discount Applied</v>
      </c>
      <c r="AC1035" s="3" t="str">
        <f>IF(AND(V1035 &gt; 100, OR(H1035 = "Regular Air", H1035 = "Express Air"), NOT(C1035 &gt; 0)), "High Profit Non-Standard Shipping", "Other")</f>
        <v>Other</v>
      </c>
      <c r="AD1035">
        <f>RANK(X1035,$X$2:$X$1954,0)</f>
        <v>1739</v>
      </c>
    </row>
    <row r="1036" spans="1:30" ht="12.75" customHeight="1" x14ac:dyDescent="0.3">
      <c r="A1036" s="3">
        <v>18141</v>
      </c>
      <c r="B1036" s="3" t="s">
        <v>36</v>
      </c>
      <c r="C1036" s="7">
        <v>7.0000000000000007E-2</v>
      </c>
      <c r="D1036" s="4">
        <v>40.98</v>
      </c>
      <c r="E1036" s="4">
        <v>2.99</v>
      </c>
      <c r="F1036" s="3">
        <v>1840</v>
      </c>
      <c r="G1036" s="3" t="s">
        <v>1827</v>
      </c>
      <c r="H1036" s="3" t="s">
        <v>48</v>
      </c>
      <c r="I1036" s="3" t="s">
        <v>39</v>
      </c>
      <c r="J1036" s="3" t="s">
        <v>28</v>
      </c>
      <c r="K1036" s="3" t="s">
        <v>108</v>
      </c>
      <c r="L1036" s="3" t="s">
        <v>58</v>
      </c>
      <c r="M1036" s="3" t="s">
        <v>1065</v>
      </c>
      <c r="N1036" s="3">
        <v>0.36</v>
      </c>
      <c r="O1036" s="3" t="s">
        <v>32</v>
      </c>
      <c r="P1036" s="3" t="s">
        <v>52</v>
      </c>
      <c r="Q1036" s="3" t="s">
        <v>192</v>
      </c>
      <c r="R1036" s="3" t="s">
        <v>1828</v>
      </c>
      <c r="S1036" s="3">
        <v>1469</v>
      </c>
      <c r="T1036" s="2">
        <v>42093</v>
      </c>
      <c r="U1036" s="2">
        <v>42095</v>
      </c>
      <c r="V1036" s="4">
        <v>369.20519999999999</v>
      </c>
      <c r="W1036" s="3">
        <v>13</v>
      </c>
      <c r="X1036" s="4">
        <v>535.08000000000004</v>
      </c>
      <c r="Y1036" s="3">
        <v>86599</v>
      </c>
      <c r="Z1036" s="3" t="str">
        <f>IF(V1036&gt;E2992, "High","Low")</f>
        <v>High</v>
      </c>
      <c r="AA1036" s="3" t="str">
        <f>IF(OR(C1036 &gt; 0.2, N1036 &lt; 0.25), "High Risk", "Low Risk")</f>
        <v>Low Risk</v>
      </c>
      <c r="AB1036" s="3" t="str">
        <f>IF(NOT(C1036 &gt; 0), "No Discount", "Discount Applied")</f>
        <v>Discount Applied</v>
      </c>
      <c r="AC1036" s="3" t="str">
        <f>IF(AND(V1036 &gt; 100, OR(H1036 = "Regular Air", H1036 = "Express Air"), NOT(C1036 &gt; 0)), "High Profit Non-Standard Shipping", "Other")</f>
        <v>Other</v>
      </c>
      <c r="AD1036">
        <f>RANK(X1036,$X$2:$X$1954,0)</f>
        <v>625</v>
      </c>
    </row>
    <row r="1037" spans="1:30" ht="12.75" customHeight="1" x14ac:dyDescent="0.3">
      <c r="A1037" s="3">
        <v>19139</v>
      </c>
      <c r="B1037" s="3" t="s">
        <v>24</v>
      </c>
      <c r="C1037" s="7">
        <v>0.09</v>
      </c>
      <c r="D1037" s="4">
        <v>35.99</v>
      </c>
      <c r="E1037" s="4">
        <v>1.1000000000000001</v>
      </c>
      <c r="F1037" s="3">
        <v>1849</v>
      </c>
      <c r="G1037" s="3" t="s">
        <v>1829</v>
      </c>
      <c r="H1037" s="3" t="s">
        <v>48</v>
      </c>
      <c r="I1037" s="3" t="s">
        <v>39</v>
      </c>
      <c r="J1037" s="3" t="s">
        <v>76</v>
      </c>
      <c r="K1037" s="3" t="s">
        <v>77</v>
      </c>
      <c r="L1037" s="3" t="s">
        <v>58</v>
      </c>
      <c r="M1037" s="3" t="s">
        <v>934</v>
      </c>
      <c r="N1037" s="3">
        <v>0.55000000000000004</v>
      </c>
      <c r="O1037" s="3" t="s">
        <v>32</v>
      </c>
      <c r="P1037" s="3" t="s">
        <v>135</v>
      </c>
      <c r="Q1037" s="3" t="s">
        <v>1277</v>
      </c>
      <c r="R1037" s="3" t="s">
        <v>1830</v>
      </c>
      <c r="S1037" s="3">
        <v>36330</v>
      </c>
      <c r="T1037" s="2">
        <v>42095</v>
      </c>
      <c r="U1037" s="2">
        <v>42097</v>
      </c>
      <c r="V1037" s="4">
        <v>19.350000000000001</v>
      </c>
      <c r="W1037" s="3">
        <v>8</v>
      </c>
      <c r="X1037" s="4">
        <v>222.71</v>
      </c>
      <c r="Y1037" s="3">
        <v>89697</v>
      </c>
      <c r="Z1037" s="3" t="str">
        <f>IF(V1037&gt;E2993, "High","Low")</f>
        <v>High</v>
      </c>
      <c r="AA1037" s="3" t="str">
        <f>IF(OR(C1037 &gt; 0.2, N1037 &lt; 0.25), "High Risk", "Low Risk")</f>
        <v>Low Risk</v>
      </c>
      <c r="AB1037" s="3" t="str">
        <f>IF(NOT(C1037 &gt; 0), "No Discount", "Discount Applied")</f>
        <v>Discount Applied</v>
      </c>
      <c r="AC1037" s="3" t="str">
        <f>IF(AND(V1037 &gt; 100, OR(H1037 = "Regular Air", H1037 = "Express Air"), NOT(C1037 &gt; 0)), "High Profit Non-Standard Shipping", "Other")</f>
        <v>Other</v>
      </c>
      <c r="AD1037">
        <f>RANK(X1037,$X$2:$X$1954,0)</f>
        <v>943</v>
      </c>
    </row>
    <row r="1038" spans="1:30" ht="12.75" customHeight="1" x14ac:dyDescent="0.3">
      <c r="A1038" s="3">
        <v>19140</v>
      </c>
      <c r="B1038" s="3" t="s">
        <v>24</v>
      </c>
      <c r="C1038" s="7">
        <v>0.01</v>
      </c>
      <c r="D1038" s="4">
        <v>125.99</v>
      </c>
      <c r="E1038" s="4">
        <v>2.5</v>
      </c>
      <c r="F1038" s="3">
        <v>1849</v>
      </c>
      <c r="G1038" s="3" t="s">
        <v>1829</v>
      </c>
      <c r="H1038" s="3" t="s">
        <v>48</v>
      </c>
      <c r="I1038" s="3" t="s">
        <v>39</v>
      </c>
      <c r="J1038" s="3" t="s">
        <v>76</v>
      </c>
      <c r="K1038" s="3" t="s">
        <v>77</v>
      </c>
      <c r="L1038" s="3" t="s">
        <v>58</v>
      </c>
      <c r="M1038" s="3" t="s">
        <v>1147</v>
      </c>
      <c r="N1038" s="3">
        <v>0.6</v>
      </c>
      <c r="O1038" s="3" t="s">
        <v>32</v>
      </c>
      <c r="P1038" s="3" t="s">
        <v>135</v>
      </c>
      <c r="Q1038" s="3" t="s">
        <v>1277</v>
      </c>
      <c r="R1038" s="3" t="s">
        <v>1830</v>
      </c>
      <c r="S1038" s="3">
        <v>36330</v>
      </c>
      <c r="T1038" s="2">
        <v>42095</v>
      </c>
      <c r="U1038" s="2">
        <v>42096</v>
      </c>
      <c r="V1038" s="4">
        <v>-967.83399999999995</v>
      </c>
      <c r="W1038" s="3">
        <v>2</v>
      </c>
      <c r="X1038" s="4">
        <v>220.52</v>
      </c>
      <c r="Y1038" s="3">
        <v>89697</v>
      </c>
      <c r="Z1038" s="3" t="str">
        <f>IF(V1038&gt;E2994, "High","Low")</f>
        <v>Low</v>
      </c>
      <c r="AA1038" s="3" t="str">
        <f>IF(OR(C1038 &gt; 0.2, N1038 &lt; 0.25), "High Risk", "Low Risk")</f>
        <v>Low Risk</v>
      </c>
      <c r="AB1038" s="3" t="str">
        <f>IF(NOT(C1038 &gt; 0), "No Discount", "Discount Applied")</f>
        <v>Discount Applied</v>
      </c>
      <c r="AC1038" s="3" t="str">
        <f>IF(AND(V1038 &gt; 100, OR(H1038 = "Regular Air", H1038 = "Express Air"), NOT(C1038 &gt; 0)), "High Profit Non-Standard Shipping", "Other")</f>
        <v>Other</v>
      </c>
      <c r="AD1038">
        <f>RANK(X1038,$X$2:$X$1954,0)</f>
        <v>947</v>
      </c>
    </row>
    <row r="1039" spans="1:30" ht="12.75" customHeight="1" x14ac:dyDescent="0.3">
      <c r="A1039" s="3">
        <v>19141</v>
      </c>
      <c r="B1039" s="3" t="s">
        <v>36</v>
      </c>
      <c r="C1039" s="7">
        <v>0.06</v>
      </c>
      <c r="D1039" s="4">
        <v>6.48</v>
      </c>
      <c r="E1039" s="4">
        <v>5.14</v>
      </c>
      <c r="F1039" s="3">
        <v>1852</v>
      </c>
      <c r="G1039" s="3" t="s">
        <v>1831</v>
      </c>
      <c r="H1039" s="3" t="s">
        <v>26</v>
      </c>
      <c r="I1039" s="3" t="s">
        <v>39</v>
      </c>
      <c r="J1039" s="3" t="s">
        <v>28</v>
      </c>
      <c r="K1039" s="3" t="s">
        <v>92</v>
      </c>
      <c r="L1039" s="3" t="s">
        <v>58</v>
      </c>
      <c r="M1039" s="3" t="s">
        <v>937</v>
      </c>
      <c r="N1039" s="3">
        <v>0.37</v>
      </c>
      <c r="O1039" s="3" t="s">
        <v>32</v>
      </c>
      <c r="P1039" s="3" t="s">
        <v>33</v>
      </c>
      <c r="Q1039" s="3" t="s">
        <v>44</v>
      </c>
      <c r="R1039" s="3" t="s">
        <v>1832</v>
      </c>
      <c r="S1039" s="3">
        <v>92008</v>
      </c>
      <c r="T1039" s="2">
        <v>42082</v>
      </c>
      <c r="U1039" s="2">
        <v>42084</v>
      </c>
      <c r="V1039" s="4">
        <v>-28.45</v>
      </c>
      <c r="W1039" s="3">
        <v>10</v>
      </c>
      <c r="X1039" s="4">
        <v>68.34</v>
      </c>
      <c r="Y1039" s="3">
        <v>86847</v>
      </c>
      <c r="Z1039" s="3" t="str">
        <f>IF(V1039&gt;E2995, "High","Low")</f>
        <v>Low</v>
      </c>
      <c r="AA1039" s="3" t="str">
        <f>IF(OR(C1039 &gt; 0.2, N1039 &lt; 0.25), "High Risk", "Low Risk")</f>
        <v>Low Risk</v>
      </c>
      <c r="AB1039" s="3" t="str">
        <f>IF(NOT(C1039 &gt; 0), "No Discount", "Discount Applied")</f>
        <v>Discount Applied</v>
      </c>
      <c r="AC1039" s="3" t="str">
        <f>IF(AND(V1039 &gt; 100, OR(H1039 = "Regular Air", H1039 = "Express Air"), NOT(C1039 &gt; 0)), "High Profit Non-Standard Shipping", "Other")</f>
        <v>Other</v>
      </c>
      <c r="AD1039">
        <f>RANK(X1039,$X$2:$X$1954,0)</f>
        <v>1402</v>
      </c>
    </row>
    <row r="1040" spans="1:30" ht="12.75" customHeight="1" x14ac:dyDescent="0.3">
      <c r="A1040" s="3">
        <v>19142</v>
      </c>
      <c r="B1040" s="3" t="s">
        <v>36</v>
      </c>
      <c r="C1040" s="7">
        <v>0.02</v>
      </c>
      <c r="D1040" s="4">
        <v>30.73</v>
      </c>
      <c r="E1040" s="4">
        <v>4</v>
      </c>
      <c r="F1040" s="3">
        <v>1854</v>
      </c>
      <c r="G1040" s="3" t="s">
        <v>1833</v>
      </c>
      <c r="H1040" s="3" t="s">
        <v>48</v>
      </c>
      <c r="I1040" s="3" t="s">
        <v>39</v>
      </c>
      <c r="J1040" s="3" t="s">
        <v>76</v>
      </c>
      <c r="K1040" s="3" t="s">
        <v>179</v>
      </c>
      <c r="L1040" s="3" t="s">
        <v>58</v>
      </c>
      <c r="M1040" s="3" t="s">
        <v>287</v>
      </c>
      <c r="N1040" s="3">
        <v>0.75</v>
      </c>
      <c r="O1040" s="3" t="s">
        <v>32</v>
      </c>
      <c r="P1040" s="3" t="s">
        <v>52</v>
      </c>
      <c r="Q1040" s="3" t="s">
        <v>227</v>
      </c>
      <c r="R1040" s="3" t="s">
        <v>686</v>
      </c>
      <c r="S1040" s="3">
        <v>6478</v>
      </c>
      <c r="T1040" s="2">
        <v>42082</v>
      </c>
      <c r="U1040" s="2">
        <v>42085</v>
      </c>
      <c r="V1040" s="4">
        <v>72.78</v>
      </c>
      <c r="W1040" s="3">
        <v>16</v>
      </c>
      <c r="X1040" s="4">
        <v>522.22</v>
      </c>
      <c r="Y1040" s="3">
        <v>86847</v>
      </c>
      <c r="Z1040" s="3" t="str">
        <f>IF(V1040&gt;E2996, "High","Low")</f>
        <v>High</v>
      </c>
      <c r="AA1040" s="3" t="str">
        <f>IF(OR(C1040 &gt; 0.2, N1040 &lt; 0.25), "High Risk", "Low Risk")</f>
        <v>Low Risk</v>
      </c>
      <c r="AB1040" s="3" t="str">
        <f>IF(NOT(C1040 &gt; 0), "No Discount", "Discount Applied")</f>
        <v>Discount Applied</v>
      </c>
      <c r="AC1040" s="3" t="str">
        <f>IF(AND(V1040 &gt; 100, OR(H1040 = "Regular Air", H1040 = "Express Air"), NOT(C1040 &gt; 0)), "High Profit Non-Standard Shipping", "Other")</f>
        <v>Other</v>
      </c>
      <c r="AD1040">
        <f>RANK(X1040,$X$2:$X$1954,0)</f>
        <v>628</v>
      </c>
    </row>
    <row r="1041" spans="1:30" ht="12.75" customHeight="1" x14ac:dyDescent="0.3">
      <c r="A1041" s="3">
        <v>20036</v>
      </c>
      <c r="B1041" s="3" t="s">
        <v>46</v>
      </c>
      <c r="C1041" s="7">
        <v>0.09</v>
      </c>
      <c r="D1041" s="4">
        <v>5.98</v>
      </c>
      <c r="E1041" s="4">
        <v>1.49</v>
      </c>
      <c r="F1041" s="3">
        <v>1860</v>
      </c>
      <c r="G1041" s="3" t="s">
        <v>1834</v>
      </c>
      <c r="H1041" s="3" t="s">
        <v>48</v>
      </c>
      <c r="I1041" s="3" t="s">
        <v>39</v>
      </c>
      <c r="J1041" s="3" t="s">
        <v>28</v>
      </c>
      <c r="K1041" s="3" t="s">
        <v>108</v>
      </c>
      <c r="L1041" s="3" t="s">
        <v>58</v>
      </c>
      <c r="M1041" s="3" t="s">
        <v>1019</v>
      </c>
      <c r="N1041" s="3">
        <v>0.39</v>
      </c>
      <c r="O1041" s="3" t="s">
        <v>32</v>
      </c>
      <c r="P1041" s="3" t="s">
        <v>52</v>
      </c>
      <c r="Q1041" s="3" t="s">
        <v>192</v>
      </c>
      <c r="R1041" s="3" t="s">
        <v>1835</v>
      </c>
      <c r="S1041" s="3">
        <v>1570</v>
      </c>
      <c r="T1041" s="2">
        <v>42170</v>
      </c>
      <c r="U1041" s="2">
        <v>42172</v>
      </c>
      <c r="V1041" s="4">
        <v>13.2294</v>
      </c>
      <c r="W1041" s="3">
        <v>5</v>
      </c>
      <c r="X1041" s="4">
        <v>28.01</v>
      </c>
      <c r="Y1041" s="3">
        <v>86846</v>
      </c>
      <c r="Z1041" s="3" t="str">
        <f>IF(V1041&gt;E2997, "High","Low")</f>
        <v>High</v>
      </c>
      <c r="AA1041" s="3" t="str">
        <f>IF(OR(C1041 &gt; 0.2, N1041 &lt; 0.25), "High Risk", "Low Risk")</f>
        <v>Low Risk</v>
      </c>
      <c r="AB1041" s="3" t="str">
        <f>IF(NOT(C1041 &gt; 0), "No Discount", "Discount Applied")</f>
        <v>Discount Applied</v>
      </c>
      <c r="AC1041" s="3" t="str">
        <f>IF(AND(V1041 &gt; 100, OR(H1041 = "Regular Air", H1041 = "Express Air"), NOT(C1041 &gt; 0)), "High Profit Non-Standard Shipping", "Other")</f>
        <v>Other</v>
      </c>
      <c r="AD1041">
        <f>RANK(X1041,$X$2:$X$1954,0)</f>
        <v>1738</v>
      </c>
    </row>
    <row r="1042" spans="1:30" ht="12.75" customHeight="1" x14ac:dyDescent="0.3">
      <c r="A1042" s="3">
        <v>18879</v>
      </c>
      <c r="B1042" s="3" t="s">
        <v>36</v>
      </c>
      <c r="C1042" s="7">
        <v>0.08</v>
      </c>
      <c r="D1042" s="4">
        <v>8.09</v>
      </c>
      <c r="E1042" s="4">
        <v>7.96</v>
      </c>
      <c r="F1042" s="3">
        <v>1869</v>
      </c>
      <c r="G1042" s="3" t="s">
        <v>1836</v>
      </c>
      <c r="H1042" s="3" t="s">
        <v>48</v>
      </c>
      <c r="I1042" s="3" t="s">
        <v>39</v>
      </c>
      <c r="J1042" s="3" t="s">
        <v>40</v>
      </c>
      <c r="K1042" s="3" t="s">
        <v>49</v>
      </c>
      <c r="L1042" s="3" t="s">
        <v>58</v>
      </c>
      <c r="M1042" s="3" t="s">
        <v>156</v>
      </c>
      <c r="N1042" s="3">
        <v>0.49</v>
      </c>
      <c r="O1042" s="3" t="s">
        <v>32</v>
      </c>
      <c r="P1042" s="3" t="s">
        <v>33</v>
      </c>
      <c r="Q1042" s="3" t="s">
        <v>365</v>
      </c>
      <c r="R1042" s="3" t="s">
        <v>1837</v>
      </c>
      <c r="S1042" s="3">
        <v>88310</v>
      </c>
      <c r="T1042" s="2">
        <v>42127</v>
      </c>
      <c r="U1042" s="2">
        <v>42128</v>
      </c>
      <c r="V1042" s="4">
        <v>-88.82</v>
      </c>
      <c r="W1042" s="3">
        <v>10</v>
      </c>
      <c r="X1042" s="4">
        <v>80.349999999999994</v>
      </c>
      <c r="Y1042" s="3">
        <v>89209</v>
      </c>
      <c r="Z1042" s="3" t="str">
        <f>IF(V1042&gt;E2998, "High","Low")</f>
        <v>Low</v>
      </c>
      <c r="AA1042" s="3" t="str">
        <f>IF(OR(C1042 &gt; 0.2, N1042 &lt; 0.25), "High Risk", "Low Risk")</f>
        <v>Low Risk</v>
      </c>
      <c r="AB1042" s="3" t="str">
        <f>IF(NOT(C1042 &gt; 0), "No Discount", "Discount Applied")</f>
        <v>Discount Applied</v>
      </c>
      <c r="AC1042" s="3" t="str">
        <f>IF(AND(V1042 &gt; 100, OR(H1042 = "Regular Air", H1042 = "Express Air"), NOT(C1042 &gt; 0)), "High Profit Non-Standard Shipping", "Other")</f>
        <v>Other</v>
      </c>
      <c r="AD1042">
        <f>RANK(X1042,$X$2:$X$1954,0)</f>
        <v>1332</v>
      </c>
    </row>
    <row r="1043" spans="1:30" ht="12.75" customHeight="1" x14ac:dyDescent="0.3">
      <c r="A1043" s="3">
        <v>19415</v>
      </c>
      <c r="B1043" s="3" t="s">
        <v>55</v>
      </c>
      <c r="C1043" s="7">
        <v>0.03</v>
      </c>
      <c r="D1043" s="4">
        <v>90.48</v>
      </c>
      <c r="E1043" s="4">
        <v>19.989999999999998</v>
      </c>
      <c r="F1043" s="3">
        <v>1873</v>
      </c>
      <c r="G1043" s="3" t="s">
        <v>1838</v>
      </c>
      <c r="H1043" s="3" t="s">
        <v>48</v>
      </c>
      <c r="I1043" s="3" t="s">
        <v>39</v>
      </c>
      <c r="J1043" s="3" t="s">
        <v>28</v>
      </c>
      <c r="K1043" s="3" t="s">
        <v>68</v>
      </c>
      <c r="L1043" s="3" t="s">
        <v>58</v>
      </c>
      <c r="M1043" s="3" t="s">
        <v>1839</v>
      </c>
      <c r="N1043" s="3">
        <v>0.4</v>
      </c>
      <c r="O1043" s="3" t="s">
        <v>32</v>
      </c>
      <c r="P1043" s="3" t="s">
        <v>135</v>
      </c>
      <c r="Q1043" s="3" t="s">
        <v>361</v>
      </c>
      <c r="R1043" s="3" t="s">
        <v>1840</v>
      </c>
      <c r="S1043" s="3">
        <v>33403</v>
      </c>
      <c r="T1043" s="2">
        <v>42021</v>
      </c>
      <c r="U1043" s="2">
        <v>42023</v>
      </c>
      <c r="V1043" s="4">
        <v>15.353999999999999</v>
      </c>
      <c r="W1043" s="3">
        <v>1</v>
      </c>
      <c r="X1043" s="4">
        <v>99.69</v>
      </c>
      <c r="Y1043" s="3">
        <v>90099</v>
      </c>
      <c r="Z1043" s="3" t="str">
        <f>IF(V1043&gt;E2999, "High","Low")</f>
        <v>High</v>
      </c>
      <c r="AA1043" s="3" t="str">
        <f>IF(OR(C1043 &gt; 0.2, N1043 &lt; 0.25), "High Risk", "Low Risk")</f>
        <v>Low Risk</v>
      </c>
      <c r="AB1043" s="3" t="str">
        <f>IF(NOT(C1043 &gt; 0), "No Discount", "Discount Applied")</f>
        <v>Discount Applied</v>
      </c>
      <c r="AC1043" s="3" t="str">
        <f>IF(AND(V1043 &gt; 100, OR(H1043 = "Regular Air", H1043 = "Express Air"), NOT(C1043 &gt; 0)), "High Profit Non-Standard Shipping", "Other")</f>
        <v>Other</v>
      </c>
      <c r="AD1043">
        <f>RANK(X1043,$X$2:$X$1954,0)</f>
        <v>1242</v>
      </c>
    </row>
    <row r="1044" spans="1:30" ht="12.75" customHeight="1" x14ac:dyDescent="0.3">
      <c r="A1044" s="3">
        <v>19416</v>
      </c>
      <c r="B1044" s="3" t="s">
        <v>55</v>
      </c>
      <c r="C1044" s="7">
        <v>0.06</v>
      </c>
      <c r="D1044" s="4">
        <v>22.84</v>
      </c>
      <c r="E1044" s="4">
        <v>8.18</v>
      </c>
      <c r="F1044" s="3">
        <v>1873</v>
      </c>
      <c r="G1044" s="3" t="s">
        <v>1838</v>
      </c>
      <c r="H1044" s="3" t="s">
        <v>48</v>
      </c>
      <c r="I1044" s="3" t="s">
        <v>39</v>
      </c>
      <c r="J1044" s="3" t="s">
        <v>28</v>
      </c>
      <c r="K1044" s="3" t="s">
        <v>92</v>
      </c>
      <c r="L1044" s="3" t="s">
        <v>58</v>
      </c>
      <c r="M1044" s="3" t="s">
        <v>1841</v>
      </c>
      <c r="N1044" s="3">
        <v>0.39</v>
      </c>
      <c r="O1044" s="3" t="s">
        <v>32</v>
      </c>
      <c r="P1044" s="3" t="s">
        <v>135</v>
      </c>
      <c r="Q1044" s="3" t="s">
        <v>361</v>
      </c>
      <c r="R1044" s="3" t="s">
        <v>1840</v>
      </c>
      <c r="S1044" s="3">
        <v>33403</v>
      </c>
      <c r="T1044" s="2">
        <v>42021</v>
      </c>
      <c r="U1044" s="2">
        <v>42021</v>
      </c>
      <c r="V1044" s="4">
        <v>-357.92399999999998</v>
      </c>
      <c r="W1044" s="3">
        <v>7</v>
      </c>
      <c r="X1044" s="4">
        <v>152.49</v>
      </c>
      <c r="Y1044" s="3">
        <v>90099</v>
      </c>
      <c r="Z1044" s="3" t="str">
        <f>IF(V1044&gt;E3000, "High","Low")</f>
        <v>Low</v>
      </c>
      <c r="AA1044" s="3" t="str">
        <f>IF(OR(C1044 &gt; 0.2, N1044 &lt; 0.25), "High Risk", "Low Risk")</f>
        <v>Low Risk</v>
      </c>
      <c r="AB1044" s="3" t="str">
        <f>IF(NOT(C1044 &gt; 0), "No Discount", "Discount Applied")</f>
        <v>Discount Applied</v>
      </c>
      <c r="AC1044" s="3" t="str">
        <f>IF(AND(V1044 &gt; 100, OR(H1044 = "Regular Air", H1044 = "Express Air"), NOT(C1044 &gt; 0)), "High Profit Non-Standard Shipping", "Other")</f>
        <v>Other</v>
      </c>
      <c r="AD1044">
        <f>RANK(X1044,$X$2:$X$1954,0)</f>
        <v>1074</v>
      </c>
    </row>
    <row r="1045" spans="1:30" ht="12.75" customHeight="1" x14ac:dyDescent="0.3">
      <c r="A1045" s="3">
        <v>20844</v>
      </c>
      <c r="B1045" s="3" t="s">
        <v>46</v>
      </c>
      <c r="C1045" s="7">
        <v>0.09</v>
      </c>
      <c r="D1045" s="4">
        <v>95.99</v>
      </c>
      <c r="E1045" s="4">
        <v>4.9000000000000004</v>
      </c>
      <c r="F1045" s="3">
        <v>1875</v>
      </c>
      <c r="G1045" s="3" t="s">
        <v>1842</v>
      </c>
      <c r="H1045" s="3" t="s">
        <v>48</v>
      </c>
      <c r="I1045" s="3" t="s">
        <v>39</v>
      </c>
      <c r="J1045" s="3" t="s">
        <v>76</v>
      </c>
      <c r="K1045" s="3" t="s">
        <v>77</v>
      </c>
      <c r="L1045" s="3" t="s">
        <v>58</v>
      </c>
      <c r="M1045" s="3" t="s">
        <v>253</v>
      </c>
      <c r="N1045" s="3">
        <v>0.56000000000000005</v>
      </c>
      <c r="O1045" s="3" t="s">
        <v>32</v>
      </c>
      <c r="P1045" s="3" t="s">
        <v>135</v>
      </c>
      <c r="Q1045" s="3" t="s">
        <v>136</v>
      </c>
      <c r="R1045" s="3" t="s">
        <v>1843</v>
      </c>
      <c r="S1045" s="3">
        <v>23320</v>
      </c>
      <c r="T1045" s="2">
        <v>42033</v>
      </c>
      <c r="U1045" s="2">
        <v>42035</v>
      </c>
      <c r="V1045" s="4">
        <v>34.302</v>
      </c>
      <c r="W1045" s="3">
        <v>4</v>
      </c>
      <c r="X1045" s="4">
        <v>320.75</v>
      </c>
      <c r="Y1045" s="3">
        <v>90899</v>
      </c>
      <c r="Z1045" s="3" t="str">
        <f>IF(V1045&gt;E3001, "High","Low")</f>
        <v>High</v>
      </c>
      <c r="AA1045" s="3" t="str">
        <f>IF(OR(C1045 &gt; 0.2, N1045 &lt; 0.25), "High Risk", "Low Risk")</f>
        <v>Low Risk</v>
      </c>
      <c r="AB1045" s="3" t="str">
        <f>IF(NOT(C1045 &gt; 0), "No Discount", "Discount Applied")</f>
        <v>Discount Applied</v>
      </c>
      <c r="AC1045" s="3" t="str">
        <f>IF(AND(V1045 &gt; 100, OR(H1045 = "Regular Air", H1045 = "Express Air"), NOT(C1045 &gt; 0)), "High Profit Non-Standard Shipping", "Other")</f>
        <v>Other</v>
      </c>
      <c r="AD1045">
        <f>RANK(X1045,$X$2:$X$1954,0)</f>
        <v>800</v>
      </c>
    </row>
    <row r="1046" spans="1:30" ht="12.75" customHeight="1" x14ac:dyDescent="0.3">
      <c r="A1046" s="3">
        <v>18284</v>
      </c>
      <c r="B1046" s="3" t="s">
        <v>36</v>
      </c>
      <c r="C1046" s="7">
        <v>0.09</v>
      </c>
      <c r="D1046" s="4">
        <v>5.78</v>
      </c>
      <c r="E1046" s="4">
        <v>5.67</v>
      </c>
      <c r="F1046" s="3">
        <v>1882</v>
      </c>
      <c r="G1046" s="3" t="s">
        <v>1844</v>
      </c>
      <c r="H1046" s="3" t="s">
        <v>48</v>
      </c>
      <c r="I1046" s="3" t="s">
        <v>39</v>
      </c>
      <c r="J1046" s="3" t="s">
        <v>28</v>
      </c>
      <c r="K1046" s="3" t="s">
        <v>92</v>
      </c>
      <c r="L1046" s="3" t="s">
        <v>58</v>
      </c>
      <c r="M1046" s="3" t="s">
        <v>635</v>
      </c>
      <c r="N1046" s="3">
        <v>0.36</v>
      </c>
      <c r="O1046" s="3" t="s">
        <v>32</v>
      </c>
      <c r="P1046" s="3" t="s">
        <v>52</v>
      </c>
      <c r="Q1046" s="3" t="s">
        <v>53</v>
      </c>
      <c r="R1046" s="3" t="s">
        <v>1845</v>
      </c>
      <c r="S1046" s="3">
        <v>7036</v>
      </c>
      <c r="T1046" s="2">
        <v>42064</v>
      </c>
      <c r="U1046" s="2">
        <v>42066</v>
      </c>
      <c r="V1046" s="4">
        <v>-7.96</v>
      </c>
      <c r="W1046" s="3">
        <v>1</v>
      </c>
      <c r="X1046" s="4">
        <v>11.35</v>
      </c>
      <c r="Y1046" s="3">
        <v>87378</v>
      </c>
      <c r="Z1046" s="3" t="str">
        <f>IF(V1046&gt;E3002, "High","Low")</f>
        <v>Low</v>
      </c>
      <c r="AA1046" s="3" t="str">
        <f>IF(OR(C1046 &gt; 0.2, N1046 &lt; 0.25), "High Risk", "Low Risk")</f>
        <v>Low Risk</v>
      </c>
      <c r="AB1046" s="3" t="str">
        <f>IF(NOT(C1046 &gt; 0), "No Discount", "Discount Applied")</f>
        <v>Discount Applied</v>
      </c>
      <c r="AC1046" s="3" t="str">
        <f>IF(AND(V1046 &gt; 100, OR(H1046 = "Regular Air", H1046 = "Express Air"), NOT(C1046 &gt; 0)), "High Profit Non-Standard Shipping", "Other")</f>
        <v>Other</v>
      </c>
      <c r="AD1046">
        <f>RANK(X1046,$X$2:$X$1954,0)</f>
        <v>1891</v>
      </c>
    </row>
    <row r="1047" spans="1:30" ht="12.75" customHeight="1" x14ac:dyDescent="0.3">
      <c r="A1047" s="3">
        <v>18283</v>
      </c>
      <c r="B1047" s="3" t="s">
        <v>36</v>
      </c>
      <c r="C1047" s="7">
        <v>0.05</v>
      </c>
      <c r="D1047" s="4">
        <v>535.64</v>
      </c>
      <c r="E1047" s="4">
        <v>14.7</v>
      </c>
      <c r="F1047" s="3">
        <v>1885</v>
      </c>
      <c r="G1047" s="3" t="s">
        <v>1846</v>
      </c>
      <c r="H1047" s="3" t="s">
        <v>38</v>
      </c>
      <c r="I1047" s="3" t="s">
        <v>39</v>
      </c>
      <c r="J1047" s="3" t="s">
        <v>76</v>
      </c>
      <c r="K1047" s="3" t="s">
        <v>84</v>
      </c>
      <c r="L1047" s="3" t="s">
        <v>42</v>
      </c>
      <c r="M1047" s="3" t="s">
        <v>1847</v>
      </c>
      <c r="N1047" s="3">
        <v>0.59</v>
      </c>
      <c r="O1047" s="3" t="s">
        <v>32</v>
      </c>
      <c r="P1047" s="3" t="s">
        <v>52</v>
      </c>
      <c r="Q1047" s="3" t="s">
        <v>468</v>
      </c>
      <c r="R1047" s="3" t="s">
        <v>1848</v>
      </c>
      <c r="S1047" s="3">
        <v>2806</v>
      </c>
      <c r="T1047" s="2">
        <v>42064</v>
      </c>
      <c r="U1047" s="2">
        <v>42066</v>
      </c>
      <c r="V1047" s="4">
        <v>4407.4399999999996</v>
      </c>
      <c r="W1047" s="3">
        <v>15</v>
      </c>
      <c r="X1047" s="4">
        <v>7029.1</v>
      </c>
      <c r="Y1047" s="3">
        <v>87378</v>
      </c>
      <c r="Z1047" s="3" t="str">
        <f>IF(V1047&gt;E3003, "High","Low")</f>
        <v>High</v>
      </c>
      <c r="AA1047" s="3" t="str">
        <f>IF(OR(C1047 &gt; 0.2, N1047 &lt; 0.25), "High Risk", "Low Risk")</f>
        <v>Low Risk</v>
      </c>
      <c r="AB1047" s="3" t="str">
        <f>IF(NOT(C1047 &gt; 0), "No Discount", "Discount Applied")</f>
        <v>Discount Applied</v>
      </c>
      <c r="AC1047" s="3" t="str">
        <f>IF(AND(V1047 &gt; 100, OR(H1047 = "Regular Air", H1047 = "Express Air"), NOT(C1047 &gt; 0)), "High Profit Non-Standard Shipping", "Other")</f>
        <v>Other</v>
      </c>
      <c r="AD1047">
        <f>RANK(X1047,$X$2:$X$1954,0)</f>
        <v>50</v>
      </c>
    </row>
    <row r="1048" spans="1:30" ht="12.75" customHeight="1" x14ac:dyDescent="0.3">
      <c r="A1048" s="3">
        <v>19918</v>
      </c>
      <c r="B1048" s="3" t="s">
        <v>105</v>
      </c>
      <c r="C1048" s="7">
        <v>0.09</v>
      </c>
      <c r="D1048" s="4">
        <v>78.8</v>
      </c>
      <c r="E1048" s="4">
        <v>35</v>
      </c>
      <c r="F1048" s="3">
        <v>1889</v>
      </c>
      <c r="G1048" s="3" t="s">
        <v>1849</v>
      </c>
      <c r="H1048" s="3" t="s">
        <v>48</v>
      </c>
      <c r="I1048" s="3" t="s">
        <v>39</v>
      </c>
      <c r="J1048" s="3" t="s">
        <v>28</v>
      </c>
      <c r="K1048" s="3" t="s">
        <v>140</v>
      </c>
      <c r="L1048" s="3" t="s">
        <v>235</v>
      </c>
      <c r="M1048" s="3" t="s">
        <v>1850</v>
      </c>
      <c r="N1048" s="3">
        <v>0.83</v>
      </c>
      <c r="O1048" s="3" t="s">
        <v>32</v>
      </c>
      <c r="P1048" s="3" t="s">
        <v>52</v>
      </c>
      <c r="Q1048" s="3" t="s">
        <v>153</v>
      </c>
      <c r="R1048" s="3" t="s">
        <v>1738</v>
      </c>
      <c r="S1048" s="3">
        <v>45429</v>
      </c>
      <c r="T1048" s="2">
        <v>42111</v>
      </c>
      <c r="U1048" s="2">
        <v>42115</v>
      </c>
      <c r="V1048" s="4">
        <v>-1025.0172</v>
      </c>
      <c r="W1048" s="3">
        <v>14</v>
      </c>
      <c r="X1048" s="4">
        <v>1059.3800000000001</v>
      </c>
      <c r="Y1048" s="3">
        <v>90631</v>
      </c>
      <c r="Z1048" s="3" t="str">
        <f>IF(V1048&gt;E3004, "High","Low")</f>
        <v>Low</v>
      </c>
      <c r="AA1048" s="3" t="str">
        <f>IF(OR(C1048 &gt; 0.2, N1048 &lt; 0.25), "High Risk", "Low Risk")</f>
        <v>Low Risk</v>
      </c>
      <c r="AB1048" s="3" t="str">
        <f>IF(NOT(C1048 &gt; 0), "No Discount", "Discount Applied")</f>
        <v>Discount Applied</v>
      </c>
      <c r="AC1048" s="3" t="str">
        <f>IF(AND(V1048 &gt; 100, OR(H1048 = "Regular Air", H1048 = "Express Air"), NOT(C1048 &gt; 0)), "High Profit Non-Standard Shipping", "Other")</f>
        <v>Other</v>
      </c>
      <c r="AD1048">
        <f>RANK(X1048,$X$2:$X$1954,0)</f>
        <v>404</v>
      </c>
    </row>
    <row r="1049" spans="1:30" ht="12.75" customHeight="1" x14ac:dyDescent="0.3">
      <c r="A1049" s="3">
        <v>23886</v>
      </c>
      <c r="B1049" s="3" t="s">
        <v>36</v>
      </c>
      <c r="C1049" s="7">
        <v>0.03</v>
      </c>
      <c r="D1049" s="4">
        <v>320.64</v>
      </c>
      <c r="E1049" s="4">
        <v>29.2</v>
      </c>
      <c r="F1049" s="3">
        <v>1891</v>
      </c>
      <c r="G1049" s="3" t="s">
        <v>1851</v>
      </c>
      <c r="H1049" s="3" t="s">
        <v>38</v>
      </c>
      <c r="I1049" s="3" t="s">
        <v>39</v>
      </c>
      <c r="J1049" s="3" t="s">
        <v>40</v>
      </c>
      <c r="K1049" s="3" t="s">
        <v>151</v>
      </c>
      <c r="L1049" s="3" t="s">
        <v>120</v>
      </c>
      <c r="M1049" s="3" t="s">
        <v>1852</v>
      </c>
      <c r="N1049" s="3">
        <v>0.66</v>
      </c>
      <c r="O1049" s="3" t="s">
        <v>32</v>
      </c>
      <c r="P1049" s="3" t="s">
        <v>52</v>
      </c>
      <c r="Q1049" s="3" t="s">
        <v>153</v>
      </c>
      <c r="R1049" s="3" t="s">
        <v>1853</v>
      </c>
      <c r="S1049" s="3">
        <v>45801</v>
      </c>
      <c r="T1049" s="2">
        <v>42099</v>
      </c>
      <c r="U1049" s="2">
        <v>42101</v>
      </c>
      <c r="V1049" s="4">
        <v>429.75435600000003</v>
      </c>
      <c r="W1049" s="3">
        <v>7</v>
      </c>
      <c r="X1049" s="4">
        <v>2233.46</v>
      </c>
      <c r="Y1049" s="3">
        <v>90630</v>
      </c>
      <c r="Z1049" s="3" t="str">
        <f>IF(V1049&gt;E3005, "High","Low")</f>
        <v>High</v>
      </c>
      <c r="AA1049" s="3" t="str">
        <f>IF(OR(C1049 &gt; 0.2, N1049 &lt; 0.25), "High Risk", "Low Risk")</f>
        <v>Low Risk</v>
      </c>
      <c r="AB1049" s="3" t="str">
        <f>IF(NOT(C1049 &gt; 0), "No Discount", "Discount Applied")</f>
        <v>Discount Applied</v>
      </c>
      <c r="AC1049" s="3" t="str">
        <f>IF(AND(V1049 &gt; 100, OR(H1049 = "Regular Air", H1049 = "Express Air"), NOT(C1049 &gt; 0)), "High Profit Non-Standard Shipping", "Other")</f>
        <v>Other</v>
      </c>
      <c r="AD1049">
        <f>RANK(X1049,$X$2:$X$1954,0)</f>
        <v>221</v>
      </c>
    </row>
    <row r="1050" spans="1:30" ht="12.75" customHeight="1" x14ac:dyDescent="0.3">
      <c r="A1050" s="3">
        <v>22858</v>
      </c>
      <c r="B1050" s="3" t="s">
        <v>105</v>
      </c>
      <c r="C1050" s="7">
        <v>0.03</v>
      </c>
      <c r="D1050" s="4">
        <v>180.98</v>
      </c>
      <c r="E1050" s="4">
        <v>26.2</v>
      </c>
      <c r="F1050" s="3">
        <v>1893</v>
      </c>
      <c r="G1050" s="3" t="s">
        <v>1854</v>
      </c>
      <c r="H1050" s="3" t="s">
        <v>38</v>
      </c>
      <c r="I1050" s="3" t="s">
        <v>39</v>
      </c>
      <c r="J1050" s="3" t="s">
        <v>40</v>
      </c>
      <c r="K1050" s="3" t="s">
        <v>41</v>
      </c>
      <c r="L1050" s="3" t="s">
        <v>42</v>
      </c>
      <c r="M1050" s="3" t="s">
        <v>240</v>
      </c>
      <c r="N1050" s="3">
        <v>0.59</v>
      </c>
      <c r="O1050" s="3" t="s">
        <v>32</v>
      </c>
      <c r="P1050" s="3" t="s">
        <v>60</v>
      </c>
      <c r="Q1050" s="3" t="s">
        <v>505</v>
      </c>
      <c r="R1050" s="3" t="s">
        <v>1855</v>
      </c>
      <c r="S1050" s="3">
        <v>63119</v>
      </c>
      <c r="T1050" s="2">
        <v>42120</v>
      </c>
      <c r="U1050" s="2">
        <v>42124</v>
      </c>
      <c r="V1050" s="4">
        <v>588.54</v>
      </c>
      <c r="W1050" s="3">
        <v>5</v>
      </c>
      <c r="X1050" s="4">
        <v>928.92</v>
      </c>
      <c r="Y1050" s="3">
        <v>91262</v>
      </c>
      <c r="Z1050" s="3" t="str">
        <f>IF(V1050&gt;E3006, "High","Low")</f>
        <v>High</v>
      </c>
      <c r="AA1050" s="3" t="str">
        <f>IF(OR(C1050 &gt; 0.2, N1050 &lt; 0.25), "High Risk", "Low Risk")</f>
        <v>Low Risk</v>
      </c>
      <c r="AB1050" s="3" t="str">
        <f>IF(NOT(C1050 &gt; 0), "No Discount", "Discount Applied")</f>
        <v>Discount Applied</v>
      </c>
      <c r="AC1050" s="3" t="str">
        <f>IF(AND(V1050 &gt; 100, OR(H1050 = "Regular Air", H1050 = "Express Air"), NOT(C1050 &gt; 0)), "High Profit Non-Standard Shipping", "Other")</f>
        <v>Other</v>
      </c>
      <c r="AD1050">
        <f>RANK(X1050,$X$2:$X$1954,0)</f>
        <v>442</v>
      </c>
    </row>
    <row r="1051" spans="1:30" ht="12.75" customHeight="1" x14ac:dyDescent="0.3">
      <c r="A1051" s="3">
        <v>23260</v>
      </c>
      <c r="B1051" s="3" t="s">
        <v>46</v>
      </c>
      <c r="C1051" s="7">
        <v>0</v>
      </c>
      <c r="D1051" s="4">
        <v>300.98</v>
      </c>
      <c r="E1051" s="4">
        <v>164.73</v>
      </c>
      <c r="F1051" s="3">
        <v>1894</v>
      </c>
      <c r="G1051" s="3" t="s">
        <v>1856</v>
      </c>
      <c r="H1051" s="3" t="s">
        <v>38</v>
      </c>
      <c r="I1051" s="3" t="s">
        <v>39</v>
      </c>
      <c r="J1051" s="3" t="s">
        <v>40</v>
      </c>
      <c r="K1051" s="3" t="s">
        <v>41</v>
      </c>
      <c r="L1051" s="3" t="s">
        <v>42</v>
      </c>
      <c r="M1051" s="3" t="s">
        <v>1488</v>
      </c>
      <c r="N1051" s="3">
        <v>0.56000000000000005</v>
      </c>
      <c r="O1051" s="3" t="s">
        <v>32</v>
      </c>
      <c r="P1051" s="3" t="s">
        <v>60</v>
      </c>
      <c r="Q1051" s="3" t="s">
        <v>1857</v>
      </c>
      <c r="R1051" s="3" t="s">
        <v>1858</v>
      </c>
      <c r="S1051" s="3">
        <v>54915</v>
      </c>
      <c r="T1051" s="2">
        <v>42059</v>
      </c>
      <c r="U1051" s="2">
        <v>42060</v>
      </c>
      <c r="V1051" s="4">
        <v>2653.2914999999998</v>
      </c>
      <c r="W1051" s="3">
        <v>12</v>
      </c>
      <c r="X1051" s="4">
        <v>3845.35</v>
      </c>
      <c r="Y1051" s="3">
        <v>91261</v>
      </c>
      <c r="Z1051" s="3" t="str">
        <f>IF(V1051&gt;E3007, "High","Low")</f>
        <v>High</v>
      </c>
      <c r="AA1051" s="3" t="str">
        <f>IF(OR(C1051 &gt; 0.2, N1051 &lt; 0.25), "High Risk", "Low Risk")</f>
        <v>Low Risk</v>
      </c>
      <c r="AB1051" s="3" t="str">
        <f>IF(NOT(C1051 &gt; 0), "No Discount", "Discount Applied")</f>
        <v>No Discount</v>
      </c>
      <c r="AC1051" s="3" t="str">
        <f>IF(AND(V1051 &gt; 100, OR(H1051 = "Regular Air", H1051 = "Express Air"), NOT(C1051 &gt; 0)), "High Profit Non-Standard Shipping", "Other")</f>
        <v>Other</v>
      </c>
      <c r="AD1051">
        <f>RANK(X1051,$X$2:$X$1954,0)</f>
        <v>124</v>
      </c>
    </row>
    <row r="1052" spans="1:30" ht="12.75" customHeight="1" x14ac:dyDescent="0.3">
      <c r="A1052" s="3">
        <v>23261</v>
      </c>
      <c r="B1052" s="3" t="s">
        <v>46</v>
      </c>
      <c r="C1052" s="7">
        <v>0.09</v>
      </c>
      <c r="D1052" s="4">
        <v>2.94</v>
      </c>
      <c r="E1052" s="4">
        <v>0.96</v>
      </c>
      <c r="F1052" s="3">
        <v>1894</v>
      </c>
      <c r="G1052" s="3" t="s">
        <v>1856</v>
      </c>
      <c r="H1052" s="3" t="s">
        <v>48</v>
      </c>
      <c r="I1052" s="3" t="s">
        <v>39</v>
      </c>
      <c r="J1052" s="3" t="s">
        <v>28</v>
      </c>
      <c r="K1052" s="3" t="s">
        <v>29</v>
      </c>
      <c r="L1052" s="3" t="s">
        <v>30</v>
      </c>
      <c r="M1052" s="3" t="s">
        <v>598</v>
      </c>
      <c r="N1052" s="3">
        <v>0.57999999999999996</v>
      </c>
      <c r="O1052" s="3" t="s">
        <v>32</v>
      </c>
      <c r="P1052" s="3" t="s">
        <v>60</v>
      </c>
      <c r="Q1052" s="3" t="s">
        <v>1857</v>
      </c>
      <c r="R1052" s="3" t="s">
        <v>1858</v>
      </c>
      <c r="S1052" s="3">
        <v>54915</v>
      </c>
      <c r="T1052" s="2">
        <v>42059</v>
      </c>
      <c r="U1052" s="2">
        <v>42061</v>
      </c>
      <c r="V1052" s="4">
        <v>-1.84</v>
      </c>
      <c r="W1052" s="3">
        <v>1</v>
      </c>
      <c r="X1052" s="4">
        <v>3.77</v>
      </c>
      <c r="Y1052" s="3">
        <v>91261</v>
      </c>
      <c r="Z1052" s="3" t="str">
        <f>IF(V1052&gt;E3008, "High","Low")</f>
        <v>Low</v>
      </c>
      <c r="AA1052" s="3" t="str">
        <f>IF(OR(C1052 &gt; 0.2, N1052 &lt; 0.25), "High Risk", "Low Risk")</f>
        <v>Low Risk</v>
      </c>
      <c r="AB1052" s="3" t="str">
        <f>IF(NOT(C1052 &gt; 0), "No Discount", "Discount Applied")</f>
        <v>Discount Applied</v>
      </c>
      <c r="AC1052" s="3" t="str">
        <f>IF(AND(V1052 &gt; 100, OR(H1052 = "Regular Air", H1052 = "Express Air"), NOT(C1052 &gt; 0)), "High Profit Non-Standard Shipping", "Other")</f>
        <v>Other</v>
      </c>
      <c r="AD1052">
        <f>RANK(X1052,$X$2:$X$1954,0)</f>
        <v>1944</v>
      </c>
    </row>
    <row r="1053" spans="1:30" ht="12.75" customHeight="1" x14ac:dyDescent="0.3">
      <c r="A1053" s="3">
        <v>23237</v>
      </c>
      <c r="B1053" s="3" t="s">
        <v>24</v>
      </c>
      <c r="C1053" s="7">
        <v>0.01</v>
      </c>
      <c r="D1053" s="4">
        <v>26.17</v>
      </c>
      <c r="E1053" s="4">
        <v>1.39</v>
      </c>
      <c r="F1053" s="3">
        <v>1894</v>
      </c>
      <c r="G1053" s="3" t="s">
        <v>1856</v>
      </c>
      <c r="H1053" s="3" t="s">
        <v>48</v>
      </c>
      <c r="I1053" s="3" t="s">
        <v>39</v>
      </c>
      <c r="J1053" s="3" t="s">
        <v>28</v>
      </c>
      <c r="K1053" s="3" t="s">
        <v>68</v>
      </c>
      <c r="L1053" s="3" t="s">
        <v>58</v>
      </c>
      <c r="M1053" s="3" t="s">
        <v>1859</v>
      </c>
      <c r="N1053" s="3">
        <v>0.38</v>
      </c>
      <c r="O1053" s="3" t="s">
        <v>32</v>
      </c>
      <c r="P1053" s="3" t="s">
        <v>60</v>
      </c>
      <c r="Q1053" s="3" t="s">
        <v>1857</v>
      </c>
      <c r="R1053" s="3" t="s">
        <v>1858</v>
      </c>
      <c r="S1053" s="3">
        <v>54915</v>
      </c>
      <c r="T1053" s="2">
        <v>42081</v>
      </c>
      <c r="U1053" s="2">
        <v>42082</v>
      </c>
      <c r="V1053" s="4">
        <v>237.04259999999999</v>
      </c>
      <c r="W1053" s="3">
        <v>13</v>
      </c>
      <c r="X1053" s="4">
        <v>343.54</v>
      </c>
      <c r="Y1053" s="3">
        <v>91263</v>
      </c>
      <c r="Z1053" s="3" t="str">
        <f>IF(V1053&gt;E3009, "High","Low")</f>
        <v>High</v>
      </c>
      <c r="AA1053" s="3" t="str">
        <f>IF(OR(C1053 &gt; 0.2, N1053 &lt; 0.25), "High Risk", "Low Risk")</f>
        <v>Low Risk</v>
      </c>
      <c r="AB1053" s="3" t="str">
        <f>IF(NOT(C1053 &gt; 0), "No Discount", "Discount Applied")</f>
        <v>Discount Applied</v>
      </c>
      <c r="AC1053" s="3" t="str">
        <f>IF(AND(V1053 &gt; 100, OR(H1053 = "Regular Air", H1053 = "Express Air"), NOT(C1053 &gt; 0)), "High Profit Non-Standard Shipping", "Other")</f>
        <v>Other</v>
      </c>
      <c r="AD1053">
        <f>RANK(X1053,$X$2:$X$1954,0)</f>
        <v>779</v>
      </c>
    </row>
    <row r="1054" spans="1:30" ht="12.75" customHeight="1" x14ac:dyDescent="0.3">
      <c r="A1054" s="3">
        <v>19048</v>
      </c>
      <c r="B1054" s="3" t="s">
        <v>105</v>
      </c>
      <c r="C1054" s="7">
        <v>7.0000000000000007E-2</v>
      </c>
      <c r="D1054" s="4">
        <v>172.99</v>
      </c>
      <c r="E1054" s="4">
        <v>19.989999999999998</v>
      </c>
      <c r="F1054" s="3">
        <v>1906</v>
      </c>
      <c r="G1054" s="3" t="s">
        <v>1860</v>
      </c>
      <c r="H1054" s="3" t="s">
        <v>48</v>
      </c>
      <c r="I1054" s="3" t="s">
        <v>39</v>
      </c>
      <c r="J1054" s="3" t="s">
        <v>28</v>
      </c>
      <c r="K1054" s="3" t="s">
        <v>108</v>
      </c>
      <c r="L1054" s="3" t="s">
        <v>58</v>
      </c>
      <c r="M1054" s="3" t="s">
        <v>1861</v>
      </c>
      <c r="N1054" s="3">
        <v>0.39</v>
      </c>
      <c r="O1054" s="3" t="s">
        <v>32</v>
      </c>
      <c r="P1054" s="3" t="s">
        <v>52</v>
      </c>
      <c r="Q1054" s="3" t="s">
        <v>153</v>
      </c>
      <c r="R1054" s="3" t="s">
        <v>1853</v>
      </c>
      <c r="S1054" s="3">
        <v>45801</v>
      </c>
      <c r="T1054" s="2">
        <v>42141</v>
      </c>
      <c r="U1054" s="2">
        <v>42141</v>
      </c>
      <c r="V1054" s="4">
        <v>2502.6851999999999</v>
      </c>
      <c r="W1054" s="3">
        <v>22</v>
      </c>
      <c r="X1054" s="4">
        <v>3627.08</v>
      </c>
      <c r="Y1054" s="3">
        <v>86500</v>
      </c>
      <c r="Z1054" s="3" t="str">
        <f>IF(V1054&gt;E3010, "High","Low")</f>
        <v>High</v>
      </c>
      <c r="AA1054" s="3" t="str">
        <f>IF(OR(C1054 &gt; 0.2, N1054 &lt; 0.25), "High Risk", "Low Risk")</f>
        <v>Low Risk</v>
      </c>
      <c r="AB1054" s="3" t="str">
        <f>IF(NOT(C1054 &gt; 0), "No Discount", "Discount Applied")</f>
        <v>Discount Applied</v>
      </c>
      <c r="AC1054" s="3" t="str">
        <f>IF(AND(V1054 &gt; 100, OR(H1054 = "Regular Air", H1054 = "Express Air"), NOT(C1054 &gt; 0)), "High Profit Non-Standard Shipping", "Other")</f>
        <v>Other</v>
      </c>
      <c r="AD1054">
        <f>RANK(X1054,$X$2:$X$1954,0)</f>
        <v>135</v>
      </c>
    </row>
    <row r="1055" spans="1:30" ht="12.75" customHeight="1" x14ac:dyDescent="0.3">
      <c r="A1055" s="3">
        <v>19049</v>
      </c>
      <c r="B1055" s="3" t="s">
        <v>105</v>
      </c>
      <c r="C1055" s="7">
        <v>0.09</v>
      </c>
      <c r="D1055" s="4">
        <v>7.64</v>
      </c>
      <c r="E1055" s="4">
        <v>1.39</v>
      </c>
      <c r="F1055" s="3">
        <v>1907</v>
      </c>
      <c r="G1055" s="3" t="s">
        <v>1862</v>
      </c>
      <c r="H1055" s="3" t="s">
        <v>48</v>
      </c>
      <c r="I1055" s="3" t="s">
        <v>39</v>
      </c>
      <c r="J1055" s="3" t="s">
        <v>28</v>
      </c>
      <c r="K1055" s="3" t="s">
        <v>68</v>
      </c>
      <c r="L1055" s="3" t="s">
        <v>58</v>
      </c>
      <c r="M1055" s="3" t="s">
        <v>1238</v>
      </c>
      <c r="N1055" s="3">
        <v>0.36</v>
      </c>
      <c r="O1055" s="3" t="s">
        <v>32</v>
      </c>
      <c r="P1055" s="3" t="s">
        <v>52</v>
      </c>
      <c r="Q1055" s="3" t="s">
        <v>153</v>
      </c>
      <c r="R1055" s="3" t="s">
        <v>1863</v>
      </c>
      <c r="S1055" s="3">
        <v>44052</v>
      </c>
      <c r="T1055" s="2">
        <v>42141</v>
      </c>
      <c r="U1055" s="2">
        <v>42150</v>
      </c>
      <c r="V1055" s="4">
        <v>0.68800000000000017</v>
      </c>
      <c r="W1055" s="3">
        <v>1</v>
      </c>
      <c r="X1055" s="4">
        <v>8.34</v>
      </c>
      <c r="Y1055" s="3">
        <v>86500</v>
      </c>
      <c r="Z1055" s="3" t="str">
        <f>IF(V1055&gt;E3011, "High","Low")</f>
        <v>High</v>
      </c>
      <c r="AA1055" s="3" t="str">
        <f>IF(OR(C1055 &gt; 0.2, N1055 &lt; 0.25), "High Risk", "Low Risk")</f>
        <v>Low Risk</v>
      </c>
      <c r="AB1055" s="3" t="str">
        <f>IF(NOT(C1055 &gt; 0), "No Discount", "Discount Applied")</f>
        <v>Discount Applied</v>
      </c>
      <c r="AC1055" s="3" t="str">
        <f>IF(AND(V1055 &gt; 100, OR(H1055 = "Regular Air", H1055 = "Express Air"), NOT(C1055 &gt; 0)), "High Profit Non-Standard Shipping", "Other")</f>
        <v>Other</v>
      </c>
      <c r="AD1055">
        <f>RANK(X1055,$X$2:$X$1954,0)</f>
        <v>1921</v>
      </c>
    </row>
    <row r="1056" spans="1:30" ht="12.75" customHeight="1" x14ac:dyDescent="0.3">
      <c r="A1056" s="3">
        <v>23812</v>
      </c>
      <c r="B1056" s="3" t="s">
        <v>36</v>
      </c>
      <c r="C1056" s="7">
        <v>0.02</v>
      </c>
      <c r="D1056" s="4">
        <v>29.17</v>
      </c>
      <c r="E1056" s="4">
        <v>6.27</v>
      </c>
      <c r="F1056" s="3">
        <v>1910</v>
      </c>
      <c r="G1056" s="3" t="s">
        <v>1864</v>
      </c>
      <c r="H1056" s="3" t="s">
        <v>48</v>
      </c>
      <c r="I1056" s="3" t="s">
        <v>39</v>
      </c>
      <c r="J1056" s="3" t="s">
        <v>28</v>
      </c>
      <c r="K1056" s="3" t="s">
        <v>108</v>
      </c>
      <c r="L1056" s="3" t="s">
        <v>58</v>
      </c>
      <c r="M1056" s="3" t="s">
        <v>524</v>
      </c>
      <c r="N1056" s="3">
        <v>0.37</v>
      </c>
      <c r="O1056" s="3" t="s">
        <v>32</v>
      </c>
      <c r="P1056" s="3" t="s">
        <v>135</v>
      </c>
      <c r="Q1056" s="3" t="s">
        <v>386</v>
      </c>
      <c r="R1056" s="3" t="s">
        <v>1865</v>
      </c>
      <c r="S1056" s="3">
        <v>30269</v>
      </c>
      <c r="T1056" s="2">
        <v>42005</v>
      </c>
      <c r="U1056" s="2">
        <v>42006</v>
      </c>
      <c r="V1056" s="4">
        <v>36.905999999999999</v>
      </c>
      <c r="W1056" s="3">
        <v>2</v>
      </c>
      <c r="X1056" s="4">
        <v>63.32</v>
      </c>
      <c r="Y1056" s="3">
        <v>91371</v>
      </c>
      <c r="Z1056" s="3" t="str">
        <f>IF(V1056&gt;E3012, "High","Low")</f>
        <v>High</v>
      </c>
      <c r="AA1056" s="3" t="str">
        <f>IF(OR(C1056 &gt; 0.2, N1056 &lt; 0.25), "High Risk", "Low Risk")</f>
        <v>Low Risk</v>
      </c>
      <c r="AB1056" s="3" t="str">
        <f>IF(NOT(C1056 &gt; 0), "No Discount", "Discount Applied")</f>
        <v>Discount Applied</v>
      </c>
      <c r="AC1056" s="3" t="str">
        <f>IF(AND(V1056 &gt; 100, OR(H1056 = "Regular Air", H1056 = "Express Air"), NOT(C1056 &gt; 0)), "High Profit Non-Standard Shipping", "Other")</f>
        <v>Other</v>
      </c>
      <c r="AD1056">
        <f>RANK(X1056,$X$2:$X$1954,0)</f>
        <v>1440</v>
      </c>
    </row>
    <row r="1057" spans="1:30" ht="12.75" customHeight="1" x14ac:dyDescent="0.3">
      <c r="A1057" s="3">
        <v>18962</v>
      </c>
      <c r="B1057" s="3" t="s">
        <v>46</v>
      </c>
      <c r="C1057" s="7">
        <v>0.03</v>
      </c>
      <c r="D1057" s="4">
        <v>11.99</v>
      </c>
      <c r="E1057" s="4">
        <v>5.99</v>
      </c>
      <c r="F1057" s="3">
        <v>1916</v>
      </c>
      <c r="G1057" s="3" t="s">
        <v>1866</v>
      </c>
      <c r="H1057" s="3" t="s">
        <v>48</v>
      </c>
      <c r="I1057" s="3" t="s">
        <v>39</v>
      </c>
      <c r="J1057" s="3" t="s">
        <v>76</v>
      </c>
      <c r="K1057" s="3" t="s">
        <v>84</v>
      </c>
      <c r="L1057" s="3" t="s">
        <v>85</v>
      </c>
      <c r="M1057" s="3" t="s">
        <v>1867</v>
      </c>
      <c r="N1057" s="3">
        <v>0.36</v>
      </c>
      <c r="O1057" s="3" t="s">
        <v>32</v>
      </c>
      <c r="P1057" s="3" t="s">
        <v>135</v>
      </c>
      <c r="Q1057" s="3" t="s">
        <v>957</v>
      </c>
      <c r="R1057" s="3" t="s">
        <v>1868</v>
      </c>
      <c r="S1057" s="3">
        <v>72209</v>
      </c>
      <c r="T1057" s="2">
        <v>42062</v>
      </c>
      <c r="U1057" s="2">
        <v>42063</v>
      </c>
      <c r="V1057" s="4">
        <v>-216.02980000000002</v>
      </c>
      <c r="W1057" s="3">
        <v>7</v>
      </c>
      <c r="X1057" s="4">
        <v>83.72</v>
      </c>
      <c r="Y1057" s="3">
        <v>85893</v>
      </c>
      <c r="Z1057" s="3" t="str">
        <f>IF(V1057&gt;E3013, "High","Low")</f>
        <v>Low</v>
      </c>
      <c r="AA1057" s="3" t="str">
        <f>IF(OR(C1057 &gt; 0.2, N1057 &lt; 0.25), "High Risk", "Low Risk")</f>
        <v>Low Risk</v>
      </c>
      <c r="AB1057" s="3" t="str">
        <f>IF(NOT(C1057 &gt; 0), "No Discount", "Discount Applied")</f>
        <v>Discount Applied</v>
      </c>
      <c r="AC1057" s="3" t="str">
        <f>IF(AND(V1057 &gt; 100, OR(H1057 = "Regular Air", H1057 = "Express Air"), NOT(C1057 &gt; 0)), "High Profit Non-Standard Shipping", "Other")</f>
        <v>Other</v>
      </c>
      <c r="AD1057">
        <f>RANK(X1057,$X$2:$X$1954,0)</f>
        <v>1321</v>
      </c>
    </row>
    <row r="1058" spans="1:30" ht="12.75" customHeight="1" x14ac:dyDescent="0.3">
      <c r="A1058" s="3">
        <v>18016</v>
      </c>
      <c r="B1058" s="3" t="s">
        <v>24</v>
      </c>
      <c r="C1058" s="7">
        <v>0.01</v>
      </c>
      <c r="D1058" s="4">
        <v>125.99</v>
      </c>
      <c r="E1058" s="4">
        <v>8.99</v>
      </c>
      <c r="F1058" s="3">
        <v>1916</v>
      </c>
      <c r="G1058" s="3" t="s">
        <v>1866</v>
      </c>
      <c r="H1058" s="3" t="s">
        <v>48</v>
      </c>
      <c r="I1058" s="3" t="s">
        <v>39</v>
      </c>
      <c r="J1058" s="3" t="s">
        <v>76</v>
      </c>
      <c r="K1058" s="3" t="s">
        <v>77</v>
      </c>
      <c r="L1058" s="3" t="s">
        <v>58</v>
      </c>
      <c r="M1058" s="3" t="s">
        <v>855</v>
      </c>
      <c r="N1058" s="3">
        <v>0.55000000000000004</v>
      </c>
      <c r="O1058" s="3" t="s">
        <v>32</v>
      </c>
      <c r="P1058" s="3" t="s">
        <v>135</v>
      </c>
      <c r="Q1058" s="3" t="s">
        <v>957</v>
      </c>
      <c r="R1058" s="3" t="s">
        <v>1868</v>
      </c>
      <c r="S1058" s="3">
        <v>72209</v>
      </c>
      <c r="T1058" s="2">
        <v>42110</v>
      </c>
      <c r="U1058" s="2">
        <v>42112</v>
      </c>
      <c r="V1058" s="4">
        <v>-45.471999999999994</v>
      </c>
      <c r="W1058" s="3">
        <v>9</v>
      </c>
      <c r="X1058" s="4">
        <v>1011.44</v>
      </c>
      <c r="Y1058" s="3">
        <v>85895</v>
      </c>
      <c r="Z1058" s="3" t="str">
        <f>IF(V1058&gt;E3014, "High","Low")</f>
        <v>Low</v>
      </c>
      <c r="AA1058" s="3" t="str">
        <f>IF(OR(C1058 &gt; 0.2, N1058 &lt; 0.25), "High Risk", "Low Risk")</f>
        <v>Low Risk</v>
      </c>
      <c r="AB1058" s="3" t="str">
        <f>IF(NOT(C1058 &gt; 0), "No Discount", "Discount Applied")</f>
        <v>Discount Applied</v>
      </c>
      <c r="AC1058" s="3" t="str">
        <f>IF(AND(V1058 &gt; 100, OR(H1058 = "Regular Air", H1058 = "Express Air"), NOT(C1058 &gt; 0)), "High Profit Non-Standard Shipping", "Other")</f>
        <v>Other</v>
      </c>
      <c r="AD1058">
        <f>RANK(X1058,$X$2:$X$1954,0)</f>
        <v>418</v>
      </c>
    </row>
    <row r="1059" spans="1:30" ht="12.75" customHeight="1" x14ac:dyDescent="0.3">
      <c r="A1059" s="3">
        <v>21000</v>
      </c>
      <c r="B1059" s="3" t="s">
        <v>55</v>
      </c>
      <c r="C1059" s="7">
        <v>0.08</v>
      </c>
      <c r="D1059" s="4">
        <v>18.7</v>
      </c>
      <c r="E1059" s="4">
        <v>8.99</v>
      </c>
      <c r="F1059" s="3">
        <v>1917</v>
      </c>
      <c r="G1059" s="3" t="s">
        <v>1869</v>
      </c>
      <c r="H1059" s="3" t="s">
        <v>48</v>
      </c>
      <c r="I1059" s="3" t="s">
        <v>39</v>
      </c>
      <c r="J1059" s="3" t="s">
        <v>40</v>
      </c>
      <c r="K1059" s="3" t="s">
        <v>49</v>
      </c>
      <c r="L1059" s="3" t="s">
        <v>50</v>
      </c>
      <c r="M1059" s="3" t="s">
        <v>1870</v>
      </c>
      <c r="N1059" s="3">
        <v>0.47</v>
      </c>
      <c r="O1059" s="3" t="s">
        <v>32</v>
      </c>
      <c r="P1059" s="3" t="s">
        <v>135</v>
      </c>
      <c r="Q1059" s="3" t="s">
        <v>957</v>
      </c>
      <c r="R1059" s="3" t="s">
        <v>1871</v>
      </c>
      <c r="S1059" s="3">
        <v>72113</v>
      </c>
      <c r="T1059" s="2">
        <v>42090</v>
      </c>
      <c r="U1059" s="2">
        <v>42091</v>
      </c>
      <c r="V1059" s="4">
        <v>16.136400000000002</v>
      </c>
      <c r="W1059" s="3">
        <v>7</v>
      </c>
      <c r="X1059" s="4">
        <v>132.22999999999999</v>
      </c>
      <c r="Y1059" s="3">
        <v>85894</v>
      </c>
      <c r="Z1059" s="3" t="str">
        <f>IF(V1059&gt;E3015, "High","Low")</f>
        <v>High</v>
      </c>
      <c r="AA1059" s="3" t="str">
        <f>IF(OR(C1059 &gt; 0.2, N1059 &lt; 0.25), "High Risk", "Low Risk")</f>
        <v>Low Risk</v>
      </c>
      <c r="AB1059" s="3" t="str">
        <f>IF(NOT(C1059 &gt; 0), "No Discount", "Discount Applied")</f>
        <v>Discount Applied</v>
      </c>
      <c r="AC1059" s="3" t="str">
        <f>IF(AND(V1059 &gt; 100, OR(H1059 = "Regular Air", H1059 = "Express Air"), NOT(C1059 &gt; 0)), "High Profit Non-Standard Shipping", "Other")</f>
        <v>Other</v>
      </c>
      <c r="AD1059">
        <f>RANK(X1059,$X$2:$X$1954,0)</f>
        <v>1124</v>
      </c>
    </row>
    <row r="1060" spans="1:30" ht="12.75" customHeight="1" x14ac:dyDescent="0.3">
      <c r="A1060" s="3">
        <v>19967</v>
      </c>
      <c r="B1060" s="3" t="s">
        <v>24</v>
      </c>
      <c r="C1060" s="7">
        <v>0.08</v>
      </c>
      <c r="D1060" s="4">
        <v>22.23</v>
      </c>
      <c r="E1060" s="4">
        <v>3.63</v>
      </c>
      <c r="F1060" s="3">
        <v>1917</v>
      </c>
      <c r="G1060" s="3" t="s">
        <v>1869</v>
      </c>
      <c r="H1060" s="3" t="s">
        <v>48</v>
      </c>
      <c r="I1060" s="3" t="s">
        <v>39</v>
      </c>
      <c r="J1060" s="3" t="s">
        <v>40</v>
      </c>
      <c r="K1060" s="3" t="s">
        <v>49</v>
      </c>
      <c r="L1060" s="3" t="s">
        <v>50</v>
      </c>
      <c r="M1060" s="3" t="s">
        <v>1872</v>
      </c>
      <c r="N1060" s="3">
        <v>0.52</v>
      </c>
      <c r="O1060" s="3" t="s">
        <v>32</v>
      </c>
      <c r="P1060" s="3" t="s">
        <v>135</v>
      </c>
      <c r="Q1060" s="3" t="s">
        <v>957</v>
      </c>
      <c r="R1060" s="3" t="s">
        <v>1871</v>
      </c>
      <c r="S1060" s="3">
        <v>72113</v>
      </c>
      <c r="T1060" s="2">
        <v>42064</v>
      </c>
      <c r="U1060" s="2">
        <v>42066</v>
      </c>
      <c r="V1060" s="4">
        <v>-29.61</v>
      </c>
      <c r="W1060" s="3">
        <v>10</v>
      </c>
      <c r="X1060" s="4">
        <v>210.33</v>
      </c>
      <c r="Y1060" s="3">
        <v>85897</v>
      </c>
      <c r="Z1060" s="3" t="str">
        <f>IF(V1060&gt;E3016, "High","Low")</f>
        <v>Low</v>
      </c>
      <c r="AA1060" s="3" t="str">
        <f>IF(OR(C1060 &gt; 0.2, N1060 &lt; 0.25), "High Risk", "Low Risk")</f>
        <v>Low Risk</v>
      </c>
      <c r="AB1060" s="3" t="str">
        <f>IF(NOT(C1060 &gt; 0), "No Discount", "Discount Applied")</f>
        <v>Discount Applied</v>
      </c>
      <c r="AC1060" s="3" t="str">
        <f>IF(AND(V1060 &gt; 100, OR(H1060 = "Regular Air", H1060 = "Express Air"), NOT(C1060 &gt; 0)), "High Profit Non-Standard Shipping", "Other")</f>
        <v>Other</v>
      </c>
      <c r="AD1060">
        <f>RANK(X1060,$X$2:$X$1954,0)</f>
        <v>960</v>
      </c>
    </row>
    <row r="1061" spans="1:30" ht="12.75" customHeight="1" x14ac:dyDescent="0.3">
      <c r="A1061" s="3">
        <v>22246</v>
      </c>
      <c r="B1061" s="3" t="s">
        <v>105</v>
      </c>
      <c r="C1061" s="7">
        <v>0.1</v>
      </c>
      <c r="D1061" s="4">
        <v>10.44</v>
      </c>
      <c r="E1061" s="4">
        <v>5.75</v>
      </c>
      <c r="F1061" s="3">
        <v>1918</v>
      </c>
      <c r="G1061" s="3" t="s">
        <v>1873</v>
      </c>
      <c r="H1061" s="3" t="s">
        <v>26</v>
      </c>
      <c r="I1061" s="3" t="s">
        <v>39</v>
      </c>
      <c r="J1061" s="3" t="s">
        <v>28</v>
      </c>
      <c r="K1061" s="3" t="s">
        <v>108</v>
      </c>
      <c r="L1061" s="3" t="s">
        <v>58</v>
      </c>
      <c r="M1061" s="3" t="s">
        <v>1874</v>
      </c>
      <c r="N1061" s="3">
        <v>0.39</v>
      </c>
      <c r="O1061" s="3" t="s">
        <v>32</v>
      </c>
      <c r="P1061" s="3" t="s">
        <v>135</v>
      </c>
      <c r="Q1061" s="3" t="s">
        <v>957</v>
      </c>
      <c r="R1061" s="3" t="s">
        <v>1875</v>
      </c>
      <c r="S1061" s="3">
        <v>72450</v>
      </c>
      <c r="T1061" s="2">
        <v>42098</v>
      </c>
      <c r="U1061" s="2">
        <v>42105</v>
      </c>
      <c r="V1061" s="4">
        <v>125.72399999999999</v>
      </c>
      <c r="W1061" s="3">
        <v>17</v>
      </c>
      <c r="X1061" s="4">
        <v>168.04</v>
      </c>
      <c r="Y1061" s="3">
        <v>85898</v>
      </c>
      <c r="Z1061" s="3" t="str">
        <f>IF(V1061&gt;E3017, "High","Low")</f>
        <v>High</v>
      </c>
      <c r="AA1061" s="3" t="str">
        <f>IF(OR(C1061 &gt; 0.2, N1061 &lt; 0.25), "High Risk", "Low Risk")</f>
        <v>Low Risk</v>
      </c>
      <c r="AB1061" s="3" t="str">
        <f>IF(NOT(C1061 &gt; 0), "No Discount", "Discount Applied")</f>
        <v>Discount Applied</v>
      </c>
      <c r="AC1061" s="3" t="str">
        <f>IF(AND(V1061 &gt; 100, OR(H1061 = "Regular Air", H1061 = "Express Air"), NOT(C1061 &gt; 0)), "High Profit Non-Standard Shipping", "Other")</f>
        <v>Other</v>
      </c>
      <c r="AD1061">
        <f>RANK(X1061,$X$2:$X$1954,0)</f>
        <v>1044</v>
      </c>
    </row>
    <row r="1062" spans="1:30" ht="12.75" customHeight="1" x14ac:dyDescent="0.3">
      <c r="A1062" s="3">
        <v>24971</v>
      </c>
      <c r="B1062" s="3" t="s">
        <v>24</v>
      </c>
      <c r="C1062" s="7">
        <v>0</v>
      </c>
      <c r="D1062" s="4">
        <v>195.99</v>
      </c>
      <c r="E1062" s="4">
        <v>8.99</v>
      </c>
      <c r="F1062" s="3">
        <v>1919</v>
      </c>
      <c r="G1062" s="3" t="s">
        <v>1876</v>
      </c>
      <c r="H1062" s="3" t="s">
        <v>48</v>
      </c>
      <c r="I1062" s="3" t="s">
        <v>39</v>
      </c>
      <c r="J1062" s="3" t="s">
        <v>76</v>
      </c>
      <c r="K1062" s="3" t="s">
        <v>77</v>
      </c>
      <c r="L1062" s="3" t="s">
        <v>58</v>
      </c>
      <c r="M1062" s="3" t="s">
        <v>733</v>
      </c>
      <c r="N1062" s="3">
        <v>0.6</v>
      </c>
      <c r="O1062" s="3" t="s">
        <v>32</v>
      </c>
      <c r="P1062" s="3" t="s">
        <v>135</v>
      </c>
      <c r="Q1062" s="3" t="s">
        <v>957</v>
      </c>
      <c r="R1062" s="3" t="s">
        <v>1877</v>
      </c>
      <c r="S1062" s="3">
        <v>71603</v>
      </c>
      <c r="T1062" s="2">
        <v>42059</v>
      </c>
      <c r="U1062" s="2">
        <v>42060</v>
      </c>
      <c r="V1062" s="4">
        <v>114.88199999999999</v>
      </c>
      <c r="W1062" s="3">
        <v>5</v>
      </c>
      <c r="X1062" s="4">
        <v>882.93</v>
      </c>
      <c r="Y1062" s="3">
        <v>85896</v>
      </c>
      <c r="Z1062" s="3" t="str">
        <f>IF(V1062&gt;E3018, "High","Low")</f>
        <v>High</v>
      </c>
      <c r="AA1062" s="3" t="str">
        <f>IF(OR(C1062 &gt; 0.2, N1062 &lt; 0.25), "High Risk", "Low Risk")</f>
        <v>Low Risk</v>
      </c>
      <c r="AB1062" s="3" t="str">
        <f>IF(NOT(C1062 &gt; 0), "No Discount", "Discount Applied")</f>
        <v>No Discount</v>
      </c>
      <c r="AC1062" s="3" t="str">
        <f>IF(AND(V1062 &gt; 100, OR(H1062 = "Regular Air", H1062 = "Express Air"), NOT(C1062 &gt; 0)), "High Profit Non-Standard Shipping", "Other")</f>
        <v>High Profit Non-Standard Shipping</v>
      </c>
      <c r="AD1062">
        <f>RANK(X1062,$X$2:$X$1954,0)</f>
        <v>459</v>
      </c>
    </row>
    <row r="1063" spans="1:30" ht="12.75" customHeight="1" x14ac:dyDescent="0.3">
      <c r="A1063" s="3">
        <v>21563</v>
      </c>
      <c r="B1063" s="3" t="s">
        <v>24</v>
      </c>
      <c r="C1063" s="7">
        <v>0.02</v>
      </c>
      <c r="D1063" s="4">
        <v>259.70999999999998</v>
      </c>
      <c r="E1063" s="4">
        <v>66.67</v>
      </c>
      <c r="F1063" s="3">
        <v>1927</v>
      </c>
      <c r="G1063" s="3" t="s">
        <v>1878</v>
      </c>
      <c r="H1063" s="3" t="s">
        <v>38</v>
      </c>
      <c r="I1063" s="3" t="s">
        <v>39</v>
      </c>
      <c r="J1063" s="3" t="s">
        <v>40</v>
      </c>
      <c r="K1063" s="3" t="s">
        <v>151</v>
      </c>
      <c r="L1063" s="3" t="s">
        <v>120</v>
      </c>
      <c r="M1063" s="3" t="s">
        <v>341</v>
      </c>
      <c r="N1063" s="3">
        <v>0.65</v>
      </c>
      <c r="O1063" s="3" t="s">
        <v>32</v>
      </c>
      <c r="P1063" s="3" t="s">
        <v>135</v>
      </c>
      <c r="Q1063" s="3" t="s">
        <v>931</v>
      </c>
      <c r="R1063" s="3" t="s">
        <v>1575</v>
      </c>
      <c r="S1063" s="3">
        <v>29611</v>
      </c>
      <c r="T1063" s="2">
        <v>42041</v>
      </c>
      <c r="U1063" s="2">
        <v>42041</v>
      </c>
      <c r="V1063" s="4">
        <v>-14.448</v>
      </c>
      <c r="W1063" s="3">
        <v>8</v>
      </c>
      <c r="X1063" s="4">
        <v>1757.15</v>
      </c>
      <c r="Y1063" s="3">
        <v>88579</v>
      </c>
      <c r="Z1063" s="3" t="str">
        <f>IF(V1063&gt;E3019, "High","Low")</f>
        <v>Low</v>
      </c>
      <c r="AA1063" s="3" t="str">
        <f>IF(OR(C1063 &gt; 0.2, N1063 &lt; 0.25), "High Risk", "Low Risk")</f>
        <v>Low Risk</v>
      </c>
      <c r="AB1063" s="3" t="str">
        <f>IF(NOT(C1063 &gt; 0), "No Discount", "Discount Applied")</f>
        <v>Discount Applied</v>
      </c>
      <c r="AC1063" s="3" t="str">
        <f>IF(AND(V1063 &gt; 100, OR(H1063 = "Regular Air", H1063 = "Express Air"), NOT(C1063 &gt; 0)), "High Profit Non-Standard Shipping", "Other")</f>
        <v>Other</v>
      </c>
      <c r="AD1063">
        <f>RANK(X1063,$X$2:$X$1954,0)</f>
        <v>282</v>
      </c>
    </row>
    <row r="1064" spans="1:30" ht="12.75" customHeight="1" x14ac:dyDescent="0.3">
      <c r="A1064" s="3">
        <v>22686</v>
      </c>
      <c r="B1064" s="3" t="s">
        <v>36</v>
      </c>
      <c r="C1064" s="7">
        <v>0.1</v>
      </c>
      <c r="D1064" s="4">
        <v>1889.99</v>
      </c>
      <c r="E1064" s="4">
        <v>19.989999999999998</v>
      </c>
      <c r="F1064" s="3">
        <v>1928</v>
      </c>
      <c r="G1064" s="3" t="s">
        <v>1879</v>
      </c>
      <c r="H1064" s="3" t="s">
        <v>48</v>
      </c>
      <c r="I1064" s="3" t="s">
        <v>39</v>
      </c>
      <c r="J1064" s="3" t="s">
        <v>28</v>
      </c>
      <c r="K1064" s="3" t="s">
        <v>108</v>
      </c>
      <c r="L1064" s="3" t="s">
        <v>58</v>
      </c>
      <c r="M1064" s="3" t="s">
        <v>1880</v>
      </c>
      <c r="N1064" s="3">
        <v>0.36</v>
      </c>
      <c r="O1064" s="3" t="s">
        <v>32</v>
      </c>
      <c r="P1064" s="3" t="s">
        <v>135</v>
      </c>
      <c r="Q1064" s="3" t="s">
        <v>931</v>
      </c>
      <c r="R1064" s="3" t="s">
        <v>1881</v>
      </c>
      <c r="S1064" s="3">
        <v>29651</v>
      </c>
      <c r="T1064" s="2">
        <v>42025</v>
      </c>
      <c r="U1064" s="2">
        <v>42025</v>
      </c>
      <c r="V1064" s="4">
        <v>-42.545999999999999</v>
      </c>
      <c r="W1064" s="3">
        <v>1</v>
      </c>
      <c r="X1064" s="4">
        <v>1786.04</v>
      </c>
      <c r="Y1064" s="3">
        <v>88580</v>
      </c>
      <c r="Z1064" s="3" t="str">
        <f>IF(V1064&gt;E3020, "High","Low")</f>
        <v>Low</v>
      </c>
      <c r="AA1064" s="3" t="str">
        <f>IF(OR(C1064 &gt; 0.2, N1064 &lt; 0.25), "High Risk", "Low Risk")</f>
        <v>Low Risk</v>
      </c>
      <c r="AB1064" s="3" t="str">
        <f>IF(NOT(C1064 &gt; 0), "No Discount", "Discount Applied")</f>
        <v>Discount Applied</v>
      </c>
      <c r="AC1064" s="3" t="str">
        <f>IF(AND(V1064 &gt; 100, OR(H1064 = "Regular Air", H1064 = "Express Air"), NOT(C1064 &gt; 0)), "High Profit Non-Standard Shipping", "Other")</f>
        <v>Other</v>
      </c>
      <c r="AD1064">
        <f>RANK(X1064,$X$2:$X$1954,0)</f>
        <v>275</v>
      </c>
    </row>
    <row r="1065" spans="1:30" ht="12.75" customHeight="1" x14ac:dyDescent="0.3">
      <c r="A1065" s="3">
        <v>18159</v>
      </c>
      <c r="B1065" s="3" t="s">
        <v>105</v>
      </c>
      <c r="C1065" s="7">
        <v>0.06</v>
      </c>
      <c r="D1065" s="4">
        <v>3.58</v>
      </c>
      <c r="E1065" s="4">
        <v>1.63</v>
      </c>
      <c r="F1065" s="3">
        <v>1933</v>
      </c>
      <c r="G1065" s="3" t="s">
        <v>1882</v>
      </c>
      <c r="H1065" s="3" t="s">
        <v>48</v>
      </c>
      <c r="I1065" s="3" t="s">
        <v>39</v>
      </c>
      <c r="J1065" s="3" t="s">
        <v>28</v>
      </c>
      <c r="K1065" s="3" t="s">
        <v>65</v>
      </c>
      <c r="L1065" s="3" t="s">
        <v>30</v>
      </c>
      <c r="M1065" s="3" t="s">
        <v>66</v>
      </c>
      <c r="N1065" s="3">
        <v>0.36</v>
      </c>
      <c r="O1065" s="3" t="s">
        <v>32</v>
      </c>
      <c r="P1065" s="3" t="s">
        <v>60</v>
      </c>
      <c r="Q1065" s="3" t="s">
        <v>129</v>
      </c>
      <c r="R1065" s="3" t="s">
        <v>1883</v>
      </c>
      <c r="S1065" s="3">
        <v>75043</v>
      </c>
      <c r="T1065" s="2">
        <v>42113</v>
      </c>
      <c r="U1065" s="2">
        <v>42117</v>
      </c>
      <c r="V1065" s="4">
        <v>14</v>
      </c>
      <c r="W1065" s="3">
        <v>10</v>
      </c>
      <c r="X1065" s="4">
        <v>34.76</v>
      </c>
      <c r="Y1065" s="3">
        <v>86687</v>
      </c>
      <c r="Z1065" s="3" t="str">
        <f>IF(V1065&gt;E3021, "High","Low")</f>
        <v>High</v>
      </c>
      <c r="AA1065" s="3" t="str">
        <f>IF(OR(C1065 &gt; 0.2, N1065 &lt; 0.25), "High Risk", "Low Risk")</f>
        <v>Low Risk</v>
      </c>
      <c r="AB1065" s="3" t="str">
        <f>IF(NOT(C1065 &gt; 0), "No Discount", "Discount Applied")</f>
        <v>Discount Applied</v>
      </c>
      <c r="AC1065" s="3" t="str">
        <f>IF(AND(V1065 &gt; 100, OR(H1065 = "Regular Air", H1065 = "Express Air"), NOT(C1065 &gt; 0)), "High Profit Non-Standard Shipping", "Other")</f>
        <v>Other</v>
      </c>
      <c r="AD1065">
        <f>RANK(X1065,$X$2:$X$1954,0)</f>
        <v>1667</v>
      </c>
    </row>
    <row r="1066" spans="1:30" ht="12.75" customHeight="1" x14ac:dyDescent="0.3">
      <c r="A1066" s="3">
        <v>19697</v>
      </c>
      <c r="B1066" s="3" t="s">
        <v>105</v>
      </c>
      <c r="C1066" s="7">
        <v>0.04</v>
      </c>
      <c r="D1066" s="4">
        <v>180.98</v>
      </c>
      <c r="E1066" s="4">
        <v>30</v>
      </c>
      <c r="F1066" s="3">
        <v>1934</v>
      </c>
      <c r="G1066" s="3" t="s">
        <v>1884</v>
      </c>
      <c r="H1066" s="3" t="s">
        <v>38</v>
      </c>
      <c r="I1066" s="3" t="s">
        <v>39</v>
      </c>
      <c r="J1066" s="3" t="s">
        <v>40</v>
      </c>
      <c r="K1066" s="3" t="s">
        <v>41</v>
      </c>
      <c r="L1066" s="3" t="s">
        <v>42</v>
      </c>
      <c r="M1066" s="3" t="s">
        <v>1885</v>
      </c>
      <c r="N1066" s="3">
        <v>0.69</v>
      </c>
      <c r="O1066" s="3" t="s">
        <v>32</v>
      </c>
      <c r="P1066" s="3" t="s">
        <v>60</v>
      </c>
      <c r="Q1066" s="3" t="s">
        <v>129</v>
      </c>
      <c r="R1066" s="3" t="s">
        <v>882</v>
      </c>
      <c r="S1066" s="3">
        <v>78626</v>
      </c>
      <c r="T1066" s="2">
        <v>42154</v>
      </c>
      <c r="U1066" s="2">
        <v>42154</v>
      </c>
      <c r="V1066" s="4">
        <v>52.988000000000056</v>
      </c>
      <c r="W1066" s="3">
        <v>3</v>
      </c>
      <c r="X1066" s="4">
        <v>561.65</v>
      </c>
      <c r="Y1066" s="3">
        <v>86688</v>
      </c>
      <c r="Z1066" s="3" t="str">
        <f>IF(V1066&gt;E3022, "High","Low")</f>
        <v>High</v>
      </c>
      <c r="AA1066" s="3" t="str">
        <f>IF(OR(C1066 &gt; 0.2, N1066 &lt; 0.25), "High Risk", "Low Risk")</f>
        <v>Low Risk</v>
      </c>
      <c r="AB1066" s="3" t="str">
        <f>IF(NOT(C1066 &gt; 0), "No Discount", "Discount Applied")</f>
        <v>Discount Applied</v>
      </c>
      <c r="AC1066" s="3" t="str">
        <f>IF(AND(V1066 &gt; 100, OR(H1066 = "Regular Air", H1066 = "Express Air"), NOT(C1066 &gt; 0)), "High Profit Non-Standard Shipping", "Other")</f>
        <v>Other</v>
      </c>
      <c r="AD1066">
        <f>RANK(X1066,$X$2:$X$1954,0)</f>
        <v>608</v>
      </c>
    </row>
    <row r="1067" spans="1:30" ht="12.75" customHeight="1" x14ac:dyDescent="0.3">
      <c r="A1067" s="3">
        <v>19780</v>
      </c>
      <c r="B1067" s="3" t="s">
        <v>46</v>
      </c>
      <c r="C1067" s="7">
        <v>0.01</v>
      </c>
      <c r="D1067" s="4">
        <v>42.98</v>
      </c>
      <c r="E1067" s="4">
        <v>4.62</v>
      </c>
      <c r="F1067" s="3">
        <v>1935</v>
      </c>
      <c r="G1067" s="3" t="s">
        <v>1886</v>
      </c>
      <c r="H1067" s="3" t="s">
        <v>26</v>
      </c>
      <c r="I1067" s="3" t="s">
        <v>39</v>
      </c>
      <c r="J1067" s="3" t="s">
        <v>28</v>
      </c>
      <c r="K1067" s="3" t="s">
        <v>256</v>
      </c>
      <c r="L1067" s="3" t="s">
        <v>58</v>
      </c>
      <c r="M1067" s="3" t="s">
        <v>1887</v>
      </c>
      <c r="N1067" s="3">
        <v>0.56000000000000005</v>
      </c>
      <c r="O1067" s="3" t="s">
        <v>32</v>
      </c>
      <c r="P1067" s="3" t="s">
        <v>60</v>
      </c>
      <c r="Q1067" s="3" t="s">
        <v>129</v>
      </c>
      <c r="R1067" s="3" t="s">
        <v>1888</v>
      </c>
      <c r="S1067" s="3">
        <v>75051</v>
      </c>
      <c r="T1067" s="2">
        <v>42102</v>
      </c>
      <c r="U1067" s="2">
        <v>42104</v>
      </c>
      <c r="V1067" s="4">
        <v>285.47370000000001</v>
      </c>
      <c r="W1067" s="3">
        <v>9</v>
      </c>
      <c r="X1067" s="4">
        <v>413.73</v>
      </c>
      <c r="Y1067" s="3">
        <v>86686</v>
      </c>
      <c r="Z1067" s="3" t="str">
        <f>IF(V1067&gt;E3023, "High","Low")</f>
        <v>High</v>
      </c>
      <c r="AA1067" s="3" t="str">
        <f>IF(OR(C1067 &gt; 0.2, N1067 &lt; 0.25), "High Risk", "Low Risk")</f>
        <v>Low Risk</v>
      </c>
      <c r="AB1067" s="3" t="str">
        <f>IF(NOT(C1067 &gt; 0), "No Discount", "Discount Applied")</f>
        <v>Discount Applied</v>
      </c>
      <c r="AC1067" s="3" t="str">
        <f>IF(AND(V1067 &gt; 100, OR(H1067 = "Regular Air", H1067 = "Express Air"), NOT(C1067 &gt; 0)), "High Profit Non-Standard Shipping", "Other")</f>
        <v>Other</v>
      </c>
      <c r="AD1067">
        <f>RANK(X1067,$X$2:$X$1954,0)</f>
        <v>706</v>
      </c>
    </row>
    <row r="1068" spans="1:30" ht="12.75" customHeight="1" x14ac:dyDescent="0.3">
      <c r="A1068" s="3">
        <v>19698</v>
      </c>
      <c r="B1068" s="3" t="s">
        <v>105</v>
      </c>
      <c r="C1068" s="7">
        <v>0.06</v>
      </c>
      <c r="D1068" s="4">
        <v>3.25</v>
      </c>
      <c r="E1068" s="4">
        <v>49</v>
      </c>
      <c r="F1068" s="3">
        <v>1935</v>
      </c>
      <c r="G1068" s="3" t="s">
        <v>1886</v>
      </c>
      <c r="H1068" s="3" t="s">
        <v>48</v>
      </c>
      <c r="I1068" s="3" t="s">
        <v>39</v>
      </c>
      <c r="J1068" s="3" t="s">
        <v>28</v>
      </c>
      <c r="K1068" s="3" t="s">
        <v>256</v>
      </c>
      <c r="L1068" s="3" t="s">
        <v>235</v>
      </c>
      <c r="M1068" s="3" t="s">
        <v>1889</v>
      </c>
      <c r="N1068" s="3">
        <v>0.56000000000000005</v>
      </c>
      <c r="O1068" s="3" t="s">
        <v>32</v>
      </c>
      <c r="P1068" s="3" t="s">
        <v>60</v>
      </c>
      <c r="Q1068" s="3" t="s">
        <v>129</v>
      </c>
      <c r="R1068" s="3" t="s">
        <v>1888</v>
      </c>
      <c r="S1068" s="3">
        <v>75051</v>
      </c>
      <c r="T1068" s="2">
        <v>42154</v>
      </c>
      <c r="U1068" s="2">
        <v>42160</v>
      </c>
      <c r="V1068" s="4">
        <v>10.50800000000001</v>
      </c>
      <c r="W1068" s="3">
        <v>2</v>
      </c>
      <c r="X1068" s="4">
        <v>55.6</v>
      </c>
      <c r="Y1068" s="3">
        <v>86688</v>
      </c>
      <c r="Z1068" s="3" t="str">
        <f>IF(V1068&gt;E3024, "High","Low")</f>
        <v>High</v>
      </c>
      <c r="AA1068" s="3" t="str">
        <f>IF(OR(C1068 &gt; 0.2, N1068 &lt; 0.25), "High Risk", "Low Risk")</f>
        <v>Low Risk</v>
      </c>
      <c r="AB1068" s="3" t="str">
        <f>IF(NOT(C1068 &gt; 0), "No Discount", "Discount Applied")</f>
        <v>Discount Applied</v>
      </c>
      <c r="AC1068" s="3" t="str">
        <f>IF(AND(V1068 &gt; 100, OR(H1068 = "Regular Air", H1068 = "Express Air"), NOT(C1068 &gt; 0)), "High Profit Non-Standard Shipping", "Other")</f>
        <v>Other</v>
      </c>
      <c r="AD1068">
        <f>RANK(X1068,$X$2:$X$1954,0)</f>
        <v>1493</v>
      </c>
    </row>
    <row r="1069" spans="1:30" ht="12.75" customHeight="1" x14ac:dyDescent="0.3">
      <c r="A1069" s="3">
        <v>19699</v>
      </c>
      <c r="B1069" s="3" t="s">
        <v>105</v>
      </c>
      <c r="C1069" s="7">
        <v>0.01</v>
      </c>
      <c r="D1069" s="4">
        <v>110.98</v>
      </c>
      <c r="E1069" s="4">
        <v>13.99</v>
      </c>
      <c r="F1069" s="3">
        <v>1935</v>
      </c>
      <c r="G1069" s="3" t="s">
        <v>1886</v>
      </c>
      <c r="H1069" s="3" t="s">
        <v>48</v>
      </c>
      <c r="I1069" s="3" t="s">
        <v>39</v>
      </c>
      <c r="J1069" s="3" t="s">
        <v>40</v>
      </c>
      <c r="K1069" s="3" t="s">
        <v>49</v>
      </c>
      <c r="L1069" s="3" t="s">
        <v>85</v>
      </c>
      <c r="M1069" s="3" t="s">
        <v>1890</v>
      </c>
      <c r="N1069" s="3">
        <v>0.69</v>
      </c>
      <c r="O1069" s="3" t="s">
        <v>32</v>
      </c>
      <c r="P1069" s="3" t="s">
        <v>60</v>
      </c>
      <c r="Q1069" s="3" t="s">
        <v>129</v>
      </c>
      <c r="R1069" s="3" t="s">
        <v>1888</v>
      </c>
      <c r="S1069" s="3">
        <v>75051</v>
      </c>
      <c r="T1069" s="2">
        <v>42154</v>
      </c>
      <c r="U1069" s="2">
        <v>42159</v>
      </c>
      <c r="V1069" s="4">
        <v>1448.7309</v>
      </c>
      <c r="W1069" s="3">
        <v>19</v>
      </c>
      <c r="X1069" s="4">
        <v>2099.61</v>
      </c>
      <c r="Y1069" s="3">
        <v>86688</v>
      </c>
      <c r="Z1069" s="3" t="str">
        <f>IF(V1069&gt;E3025, "High","Low")</f>
        <v>High</v>
      </c>
      <c r="AA1069" s="3" t="str">
        <f>IF(OR(C1069 &gt; 0.2, N1069 &lt; 0.25), "High Risk", "Low Risk")</f>
        <v>Low Risk</v>
      </c>
      <c r="AB1069" s="3" t="str">
        <f>IF(NOT(C1069 &gt; 0), "No Discount", "Discount Applied")</f>
        <v>Discount Applied</v>
      </c>
      <c r="AC1069" s="3" t="str">
        <f>IF(AND(V1069 &gt; 100, OR(H1069 = "Regular Air", H1069 = "Express Air"), NOT(C1069 &gt; 0)), "High Profit Non-Standard Shipping", "Other")</f>
        <v>Other</v>
      </c>
      <c r="AD1069">
        <f>RANK(X1069,$X$2:$X$1954,0)</f>
        <v>233</v>
      </c>
    </row>
    <row r="1070" spans="1:30" ht="12.75" customHeight="1" x14ac:dyDescent="0.3">
      <c r="A1070" s="3">
        <v>19700</v>
      </c>
      <c r="B1070" s="3" t="s">
        <v>105</v>
      </c>
      <c r="C1070" s="7">
        <v>0.05</v>
      </c>
      <c r="D1070" s="4">
        <v>3.95</v>
      </c>
      <c r="E1070" s="4">
        <v>2</v>
      </c>
      <c r="F1070" s="3">
        <v>1935</v>
      </c>
      <c r="G1070" s="3" t="s">
        <v>1886</v>
      </c>
      <c r="H1070" s="3" t="s">
        <v>26</v>
      </c>
      <c r="I1070" s="3" t="s">
        <v>39</v>
      </c>
      <c r="J1070" s="3" t="s">
        <v>28</v>
      </c>
      <c r="K1070" s="3" t="s">
        <v>65</v>
      </c>
      <c r="L1070" s="3" t="s">
        <v>30</v>
      </c>
      <c r="M1070" s="3" t="s">
        <v>1352</v>
      </c>
      <c r="N1070" s="3">
        <v>0.53</v>
      </c>
      <c r="O1070" s="3" t="s">
        <v>32</v>
      </c>
      <c r="P1070" s="3" t="s">
        <v>60</v>
      </c>
      <c r="Q1070" s="3" t="s">
        <v>129</v>
      </c>
      <c r="R1070" s="3" t="s">
        <v>1888</v>
      </c>
      <c r="S1070" s="3">
        <v>75051</v>
      </c>
      <c r="T1070" s="2">
        <v>42154</v>
      </c>
      <c r="U1070" s="2">
        <v>42162</v>
      </c>
      <c r="V1070" s="4">
        <v>1.0040000000000004</v>
      </c>
      <c r="W1070" s="3">
        <v>23</v>
      </c>
      <c r="X1070" s="4">
        <v>96.6</v>
      </c>
      <c r="Y1070" s="3">
        <v>86688</v>
      </c>
      <c r="Z1070" s="3" t="str">
        <f>IF(V1070&gt;E3026, "High","Low")</f>
        <v>High</v>
      </c>
      <c r="AA1070" s="3" t="str">
        <f>IF(OR(C1070 &gt; 0.2, N1070 &lt; 0.25), "High Risk", "Low Risk")</f>
        <v>Low Risk</v>
      </c>
      <c r="AB1070" s="3" t="str">
        <f>IF(NOT(C1070 &gt; 0), "No Discount", "Discount Applied")</f>
        <v>Discount Applied</v>
      </c>
      <c r="AC1070" s="3" t="str">
        <f>IF(AND(V1070 &gt; 100, OR(H1070 = "Regular Air", H1070 = "Express Air"), NOT(C1070 &gt; 0)), "High Profit Non-Standard Shipping", "Other")</f>
        <v>Other</v>
      </c>
      <c r="AD1070">
        <f>RANK(X1070,$X$2:$X$1954,0)</f>
        <v>1257</v>
      </c>
    </row>
    <row r="1071" spans="1:30" ht="12.75" customHeight="1" x14ac:dyDescent="0.3">
      <c r="A1071" s="3">
        <v>23551</v>
      </c>
      <c r="B1071" s="3" t="s">
        <v>55</v>
      </c>
      <c r="C1071" s="7">
        <v>0.1</v>
      </c>
      <c r="D1071" s="4">
        <v>152.47999999999999</v>
      </c>
      <c r="E1071" s="4">
        <v>4</v>
      </c>
      <c r="F1071" s="3">
        <v>1938</v>
      </c>
      <c r="G1071" s="3" t="s">
        <v>1891</v>
      </c>
      <c r="H1071" s="3" t="s">
        <v>26</v>
      </c>
      <c r="I1071" s="3" t="s">
        <v>39</v>
      </c>
      <c r="J1071" s="3" t="s">
        <v>76</v>
      </c>
      <c r="K1071" s="3" t="s">
        <v>179</v>
      </c>
      <c r="L1071" s="3" t="s">
        <v>58</v>
      </c>
      <c r="M1071" s="3" t="s">
        <v>608</v>
      </c>
      <c r="N1071" s="3">
        <v>0.79</v>
      </c>
      <c r="O1071" s="3" t="s">
        <v>32</v>
      </c>
      <c r="P1071" s="3" t="s">
        <v>60</v>
      </c>
      <c r="Q1071" s="3" t="s">
        <v>182</v>
      </c>
      <c r="R1071" s="3" t="s">
        <v>1892</v>
      </c>
      <c r="S1071" s="3">
        <v>66801</v>
      </c>
      <c r="T1071" s="2">
        <v>42085</v>
      </c>
      <c r="U1071" s="2">
        <v>42086</v>
      </c>
      <c r="V1071" s="4">
        <v>-521.09</v>
      </c>
      <c r="W1071" s="3">
        <v>4</v>
      </c>
      <c r="X1071" s="4">
        <v>558.16999999999996</v>
      </c>
      <c r="Y1071" s="3">
        <v>88870</v>
      </c>
      <c r="Z1071" s="3" t="str">
        <f>IF(V1071&gt;E3027, "High","Low")</f>
        <v>Low</v>
      </c>
      <c r="AA1071" s="3" t="str">
        <f>IF(OR(C1071 &gt; 0.2, N1071 &lt; 0.25), "High Risk", "Low Risk")</f>
        <v>Low Risk</v>
      </c>
      <c r="AB1071" s="3" t="str">
        <f>IF(NOT(C1071 &gt; 0), "No Discount", "Discount Applied")</f>
        <v>Discount Applied</v>
      </c>
      <c r="AC1071" s="3" t="str">
        <f>IF(AND(V1071 &gt; 100, OR(H1071 = "Regular Air", H1071 = "Express Air"), NOT(C1071 &gt; 0)), "High Profit Non-Standard Shipping", "Other")</f>
        <v>Other</v>
      </c>
      <c r="AD1071">
        <f>RANK(X1071,$X$2:$X$1954,0)</f>
        <v>612</v>
      </c>
    </row>
    <row r="1072" spans="1:30" ht="12.75" customHeight="1" x14ac:dyDescent="0.3">
      <c r="A1072" s="3">
        <v>23550</v>
      </c>
      <c r="B1072" s="3" t="s">
        <v>55</v>
      </c>
      <c r="C1072" s="7">
        <v>0.08</v>
      </c>
      <c r="D1072" s="4">
        <v>6.84</v>
      </c>
      <c r="E1072" s="4">
        <v>8.3699999999999992</v>
      </c>
      <c r="F1072" s="3">
        <v>1940</v>
      </c>
      <c r="G1072" s="3" t="s">
        <v>1893</v>
      </c>
      <c r="H1072" s="3" t="s">
        <v>48</v>
      </c>
      <c r="I1072" s="3" t="s">
        <v>39</v>
      </c>
      <c r="J1072" s="3" t="s">
        <v>28</v>
      </c>
      <c r="K1072" s="3" t="s">
        <v>173</v>
      </c>
      <c r="L1072" s="3" t="s">
        <v>50</v>
      </c>
      <c r="M1072" s="3" t="s">
        <v>1696</v>
      </c>
      <c r="N1072" s="3">
        <v>0.57999999999999996</v>
      </c>
      <c r="O1072" s="3" t="s">
        <v>32</v>
      </c>
      <c r="P1072" s="3" t="s">
        <v>33</v>
      </c>
      <c r="Q1072" s="3" t="s">
        <v>211</v>
      </c>
      <c r="R1072" s="3" t="s">
        <v>1894</v>
      </c>
      <c r="S1072" s="3">
        <v>84020</v>
      </c>
      <c r="T1072" s="2">
        <v>42085</v>
      </c>
      <c r="U1072" s="2">
        <v>42087</v>
      </c>
      <c r="V1072" s="4">
        <v>-29.49</v>
      </c>
      <c r="W1072" s="3">
        <v>1</v>
      </c>
      <c r="X1072" s="4">
        <v>8.39</v>
      </c>
      <c r="Y1072" s="3">
        <v>88870</v>
      </c>
      <c r="Z1072" s="3" t="str">
        <f>IF(V1072&gt;E3028, "High","Low")</f>
        <v>Low</v>
      </c>
      <c r="AA1072" s="3" t="str">
        <f>IF(OR(C1072 &gt; 0.2, N1072 &lt; 0.25), "High Risk", "Low Risk")</f>
        <v>Low Risk</v>
      </c>
      <c r="AB1072" s="3" t="str">
        <f>IF(NOT(C1072 &gt; 0), "No Discount", "Discount Applied")</f>
        <v>Discount Applied</v>
      </c>
      <c r="AC1072" s="3" t="str">
        <f>IF(AND(V1072 &gt; 100, OR(H1072 = "Regular Air", H1072 = "Express Air"), NOT(C1072 &gt; 0)), "High Profit Non-Standard Shipping", "Other")</f>
        <v>Other</v>
      </c>
      <c r="AD1072">
        <f>RANK(X1072,$X$2:$X$1954,0)</f>
        <v>1920</v>
      </c>
    </row>
    <row r="1073" spans="1:30" ht="12.75" customHeight="1" x14ac:dyDescent="0.3">
      <c r="A1073" s="3">
        <v>25531</v>
      </c>
      <c r="B1073" s="3" t="s">
        <v>105</v>
      </c>
      <c r="C1073" s="7">
        <v>0</v>
      </c>
      <c r="D1073" s="4">
        <v>78.650000000000006</v>
      </c>
      <c r="E1073" s="4">
        <v>13.99</v>
      </c>
      <c r="F1073" s="3">
        <v>1940</v>
      </c>
      <c r="G1073" s="3" t="s">
        <v>1893</v>
      </c>
      <c r="H1073" s="3" t="s">
        <v>48</v>
      </c>
      <c r="I1073" s="3" t="s">
        <v>39</v>
      </c>
      <c r="J1073" s="3" t="s">
        <v>28</v>
      </c>
      <c r="K1073" s="3" t="s">
        <v>256</v>
      </c>
      <c r="L1073" s="3" t="s">
        <v>85</v>
      </c>
      <c r="M1073" s="3" t="s">
        <v>1895</v>
      </c>
      <c r="N1073" s="3">
        <v>0.52</v>
      </c>
      <c r="O1073" s="3" t="s">
        <v>32</v>
      </c>
      <c r="P1073" s="3" t="s">
        <v>33</v>
      </c>
      <c r="Q1073" s="3" t="s">
        <v>211</v>
      </c>
      <c r="R1073" s="3" t="s">
        <v>1894</v>
      </c>
      <c r="S1073" s="3">
        <v>84020</v>
      </c>
      <c r="T1073" s="2">
        <v>42113</v>
      </c>
      <c r="U1073" s="2">
        <v>42120</v>
      </c>
      <c r="V1073" s="4">
        <v>386.00669999999991</v>
      </c>
      <c r="W1073" s="3">
        <v>7</v>
      </c>
      <c r="X1073" s="4">
        <v>559.42999999999995</v>
      </c>
      <c r="Y1073" s="3">
        <v>88871</v>
      </c>
      <c r="Z1073" s="3" t="str">
        <f>IF(V1073&gt;E3029, "High","Low")</f>
        <v>High</v>
      </c>
      <c r="AA1073" s="3" t="str">
        <f>IF(OR(C1073 &gt; 0.2, N1073 &lt; 0.25), "High Risk", "Low Risk")</f>
        <v>Low Risk</v>
      </c>
      <c r="AB1073" s="3" t="str">
        <f>IF(NOT(C1073 &gt; 0), "No Discount", "Discount Applied")</f>
        <v>No Discount</v>
      </c>
      <c r="AC1073" s="3" t="str">
        <f>IF(AND(V1073 &gt; 100, OR(H1073 = "Regular Air", H1073 = "Express Air"), NOT(C1073 &gt; 0)), "High Profit Non-Standard Shipping", "Other")</f>
        <v>High Profit Non-Standard Shipping</v>
      </c>
      <c r="AD1073">
        <f>RANK(X1073,$X$2:$X$1954,0)</f>
        <v>610</v>
      </c>
    </row>
    <row r="1074" spans="1:30" ht="12.75" customHeight="1" x14ac:dyDescent="0.3">
      <c r="A1074" s="3">
        <v>25532</v>
      </c>
      <c r="B1074" s="3" t="s">
        <v>105</v>
      </c>
      <c r="C1074" s="7">
        <v>0.08</v>
      </c>
      <c r="D1074" s="4">
        <v>122.99</v>
      </c>
      <c r="E1074" s="4">
        <v>70.2</v>
      </c>
      <c r="F1074" s="3">
        <v>1940</v>
      </c>
      <c r="G1074" s="3" t="s">
        <v>1893</v>
      </c>
      <c r="H1074" s="3" t="s">
        <v>38</v>
      </c>
      <c r="I1074" s="3" t="s">
        <v>39</v>
      </c>
      <c r="J1074" s="3" t="s">
        <v>40</v>
      </c>
      <c r="K1074" s="3" t="s">
        <v>41</v>
      </c>
      <c r="L1074" s="3" t="s">
        <v>42</v>
      </c>
      <c r="M1074" s="3" t="s">
        <v>146</v>
      </c>
      <c r="N1074" s="3">
        <v>0.74</v>
      </c>
      <c r="O1074" s="3" t="s">
        <v>32</v>
      </c>
      <c r="P1074" s="3" t="s">
        <v>33</v>
      </c>
      <c r="Q1074" s="3" t="s">
        <v>211</v>
      </c>
      <c r="R1074" s="3" t="s">
        <v>1894</v>
      </c>
      <c r="S1074" s="3">
        <v>84020</v>
      </c>
      <c r="T1074" s="2">
        <v>42113</v>
      </c>
      <c r="U1074" s="2">
        <v>42118</v>
      </c>
      <c r="V1074" s="4">
        <v>-1867.97</v>
      </c>
      <c r="W1074" s="3">
        <v>10</v>
      </c>
      <c r="X1074" s="4">
        <v>1216.52</v>
      </c>
      <c r="Y1074" s="3">
        <v>88871</v>
      </c>
      <c r="Z1074" s="3" t="str">
        <f>IF(V1074&gt;E3030, "High","Low")</f>
        <v>Low</v>
      </c>
      <c r="AA1074" s="3" t="str">
        <f>IF(OR(C1074 &gt; 0.2, N1074 &lt; 0.25), "High Risk", "Low Risk")</f>
        <v>Low Risk</v>
      </c>
      <c r="AB1074" s="3" t="str">
        <f>IF(NOT(C1074 &gt; 0), "No Discount", "Discount Applied")</f>
        <v>Discount Applied</v>
      </c>
      <c r="AC1074" s="3" t="str">
        <f>IF(AND(V1074 &gt; 100, OR(H1074 = "Regular Air", H1074 = "Express Air"), NOT(C1074 &gt; 0)), "High Profit Non-Standard Shipping", "Other")</f>
        <v>Other</v>
      </c>
      <c r="AD1074">
        <f>RANK(X1074,$X$2:$X$1954,0)</f>
        <v>366</v>
      </c>
    </row>
    <row r="1075" spans="1:30" ht="12.75" customHeight="1" x14ac:dyDescent="0.3">
      <c r="A1075" s="3">
        <v>20371</v>
      </c>
      <c r="B1075" s="3" t="s">
        <v>55</v>
      </c>
      <c r="C1075" s="7">
        <v>0.08</v>
      </c>
      <c r="D1075" s="4">
        <v>90.98</v>
      </c>
      <c r="E1075" s="4">
        <v>56.2</v>
      </c>
      <c r="F1075" s="3">
        <v>1946</v>
      </c>
      <c r="G1075" s="3" t="s">
        <v>1896</v>
      </c>
      <c r="H1075" s="3" t="s">
        <v>48</v>
      </c>
      <c r="I1075" s="3" t="s">
        <v>39</v>
      </c>
      <c r="J1075" s="3" t="s">
        <v>40</v>
      </c>
      <c r="K1075" s="3" t="s">
        <v>49</v>
      </c>
      <c r="L1075" s="3" t="s">
        <v>85</v>
      </c>
      <c r="M1075" s="3" t="s">
        <v>1060</v>
      </c>
      <c r="N1075" s="3">
        <v>0.74</v>
      </c>
      <c r="O1075" s="3" t="s">
        <v>32</v>
      </c>
      <c r="P1075" s="3" t="s">
        <v>52</v>
      </c>
      <c r="Q1075" s="3" t="s">
        <v>233</v>
      </c>
      <c r="R1075" s="3" t="s">
        <v>1897</v>
      </c>
      <c r="S1075" s="3">
        <v>15228</v>
      </c>
      <c r="T1075" s="2">
        <v>42030</v>
      </c>
      <c r="U1075" s="2">
        <v>42032</v>
      </c>
      <c r="V1075" s="4">
        <v>-1920.9336000000001</v>
      </c>
      <c r="W1075" s="3">
        <v>12</v>
      </c>
      <c r="X1075" s="4">
        <v>1058.3599999999999</v>
      </c>
      <c r="Y1075" s="3">
        <v>86331</v>
      </c>
      <c r="Z1075" s="3" t="str">
        <f>IF(V1075&gt;E3031, "High","Low")</f>
        <v>Low</v>
      </c>
      <c r="AA1075" s="3" t="str">
        <f>IF(OR(C1075 &gt; 0.2, N1075 &lt; 0.25), "High Risk", "Low Risk")</f>
        <v>Low Risk</v>
      </c>
      <c r="AB1075" s="3" t="str">
        <f>IF(NOT(C1075 &gt; 0), "No Discount", "Discount Applied")</f>
        <v>Discount Applied</v>
      </c>
      <c r="AC1075" s="3" t="str">
        <f>IF(AND(V1075 &gt; 100, OR(H1075 = "Regular Air", H1075 = "Express Air"), NOT(C1075 &gt; 0)), "High Profit Non-Standard Shipping", "Other")</f>
        <v>Other</v>
      </c>
      <c r="AD1075">
        <f>RANK(X1075,$X$2:$X$1954,0)</f>
        <v>405</v>
      </c>
    </row>
    <row r="1076" spans="1:30" ht="12.75" customHeight="1" x14ac:dyDescent="0.3">
      <c r="A1076" s="3">
        <v>20372</v>
      </c>
      <c r="B1076" s="3" t="s">
        <v>55</v>
      </c>
      <c r="C1076" s="7">
        <v>7.0000000000000007E-2</v>
      </c>
      <c r="D1076" s="4">
        <v>5.98</v>
      </c>
      <c r="E1076" s="4">
        <v>5.35</v>
      </c>
      <c r="F1076" s="3">
        <v>1946</v>
      </c>
      <c r="G1076" s="3" t="s">
        <v>1896</v>
      </c>
      <c r="H1076" s="3" t="s">
        <v>48</v>
      </c>
      <c r="I1076" s="3" t="s">
        <v>39</v>
      </c>
      <c r="J1076" s="3" t="s">
        <v>28</v>
      </c>
      <c r="K1076" s="3" t="s">
        <v>92</v>
      </c>
      <c r="L1076" s="3" t="s">
        <v>58</v>
      </c>
      <c r="M1076" s="3" t="s">
        <v>1436</v>
      </c>
      <c r="N1076" s="3">
        <v>0.4</v>
      </c>
      <c r="O1076" s="3" t="s">
        <v>32</v>
      </c>
      <c r="P1076" s="3" t="s">
        <v>52</v>
      </c>
      <c r="Q1076" s="3" t="s">
        <v>233</v>
      </c>
      <c r="R1076" s="3" t="s">
        <v>1897</v>
      </c>
      <c r="S1076" s="3">
        <v>15228</v>
      </c>
      <c r="T1076" s="2">
        <v>42030</v>
      </c>
      <c r="U1076" s="2">
        <v>42032</v>
      </c>
      <c r="V1076" s="4">
        <v>-37.175200000000004</v>
      </c>
      <c r="W1076" s="3">
        <v>3</v>
      </c>
      <c r="X1076" s="4">
        <v>18.309999999999999</v>
      </c>
      <c r="Y1076" s="3">
        <v>86331</v>
      </c>
      <c r="Z1076" s="3" t="str">
        <f>IF(V1076&gt;E3032, "High","Low")</f>
        <v>Low</v>
      </c>
      <c r="AA1076" s="3" t="str">
        <f>IF(OR(C1076 &gt; 0.2, N1076 &lt; 0.25), "High Risk", "Low Risk")</f>
        <v>Low Risk</v>
      </c>
      <c r="AB1076" s="3" t="str">
        <f>IF(NOT(C1076 &gt; 0), "No Discount", "Discount Applied")</f>
        <v>Discount Applied</v>
      </c>
      <c r="AC1076" s="3" t="str">
        <f>IF(AND(V1076 &gt; 100, OR(H1076 = "Regular Air", H1076 = "Express Air"), NOT(C1076 &gt; 0)), "High Profit Non-Standard Shipping", "Other")</f>
        <v>Other</v>
      </c>
      <c r="AD1076">
        <f>RANK(X1076,$X$2:$X$1954,0)</f>
        <v>1837</v>
      </c>
    </row>
    <row r="1077" spans="1:30" ht="12.75" customHeight="1" x14ac:dyDescent="0.3">
      <c r="A1077" s="3">
        <v>21762</v>
      </c>
      <c r="B1077" s="3" t="s">
        <v>105</v>
      </c>
      <c r="C1077" s="7">
        <v>0.05</v>
      </c>
      <c r="D1077" s="4">
        <v>424.21</v>
      </c>
      <c r="E1077" s="4">
        <v>110.2</v>
      </c>
      <c r="F1077" s="3">
        <v>1949</v>
      </c>
      <c r="G1077" s="3" t="s">
        <v>1898</v>
      </c>
      <c r="H1077" s="3" t="s">
        <v>38</v>
      </c>
      <c r="I1077" s="3" t="s">
        <v>39</v>
      </c>
      <c r="J1077" s="3" t="s">
        <v>40</v>
      </c>
      <c r="K1077" s="3" t="s">
        <v>151</v>
      </c>
      <c r="L1077" s="3" t="s">
        <v>120</v>
      </c>
      <c r="M1077" s="3" t="s">
        <v>1899</v>
      </c>
      <c r="N1077" s="3">
        <v>0.67</v>
      </c>
      <c r="O1077" s="3" t="s">
        <v>32</v>
      </c>
      <c r="P1077" s="3" t="s">
        <v>33</v>
      </c>
      <c r="Q1077" s="3" t="s">
        <v>81</v>
      </c>
      <c r="R1077" s="3" t="s">
        <v>1900</v>
      </c>
      <c r="S1077" s="3">
        <v>59715</v>
      </c>
      <c r="T1077" s="2">
        <v>42036</v>
      </c>
      <c r="U1077" s="2">
        <v>42040</v>
      </c>
      <c r="V1077" s="4">
        <v>-213.40280000000001</v>
      </c>
      <c r="W1077" s="3">
        <v>12</v>
      </c>
      <c r="X1077" s="4">
        <v>4935.22</v>
      </c>
      <c r="Y1077" s="3">
        <v>90415</v>
      </c>
      <c r="Z1077" s="3" t="str">
        <f>IF(V1077&gt;E3033, "High","Low")</f>
        <v>Low</v>
      </c>
      <c r="AA1077" s="3" t="str">
        <f>IF(OR(C1077 &gt; 0.2, N1077 &lt; 0.25), "High Risk", "Low Risk")</f>
        <v>Low Risk</v>
      </c>
      <c r="AB1077" s="3" t="str">
        <f>IF(NOT(C1077 &gt; 0), "No Discount", "Discount Applied")</f>
        <v>Discount Applied</v>
      </c>
      <c r="AC1077" s="3" t="str">
        <f>IF(AND(V1077 &gt; 100, OR(H1077 = "Regular Air", H1077 = "Express Air"), NOT(C1077 &gt; 0)), "High Profit Non-Standard Shipping", "Other")</f>
        <v>Other</v>
      </c>
      <c r="AD1077">
        <f>RANK(X1077,$X$2:$X$1954,0)</f>
        <v>95</v>
      </c>
    </row>
    <row r="1078" spans="1:30" ht="12.75" customHeight="1" x14ac:dyDescent="0.3">
      <c r="A1078" s="3">
        <v>24793</v>
      </c>
      <c r="B1078" s="3" t="s">
        <v>36</v>
      </c>
      <c r="C1078" s="7">
        <v>0.01</v>
      </c>
      <c r="D1078" s="4">
        <v>6.68</v>
      </c>
      <c r="E1078" s="4">
        <v>4.91</v>
      </c>
      <c r="F1078" s="3">
        <v>1950</v>
      </c>
      <c r="G1078" s="3" t="s">
        <v>1901</v>
      </c>
      <c r="H1078" s="3" t="s">
        <v>48</v>
      </c>
      <c r="I1078" s="3" t="s">
        <v>39</v>
      </c>
      <c r="J1078" s="3" t="s">
        <v>28</v>
      </c>
      <c r="K1078" s="3" t="s">
        <v>92</v>
      </c>
      <c r="L1078" s="3" t="s">
        <v>58</v>
      </c>
      <c r="M1078" s="3" t="s">
        <v>1902</v>
      </c>
      <c r="N1078" s="3">
        <v>0.37</v>
      </c>
      <c r="O1078" s="3" t="s">
        <v>32</v>
      </c>
      <c r="P1078" s="3" t="s">
        <v>33</v>
      </c>
      <c r="Q1078" s="3" t="s">
        <v>81</v>
      </c>
      <c r="R1078" s="3" t="s">
        <v>1903</v>
      </c>
      <c r="S1078" s="3">
        <v>59750</v>
      </c>
      <c r="T1078" s="2">
        <v>42010</v>
      </c>
      <c r="U1078" s="2">
        <v>42012</v>
      </c>
      <c r="V1078" s="4">
        <v>-15.48</v>
      </c>
      <c r="W1078" s="3">
        <v>7</v>
      </c>
      <c r="X1078" s="4">
        <v>51.03</v>
      </c>
      <c r="Y1078" s="3">
        <v>90414</v>
      </c>
      <c r="Z1078" s="3" t="str">
        <f>IF(V1078&gt;E3034, "High","Low")</f>
        <v>Low</v>
      </c>
      <c r="AA1078" s="3" t="str">
        <f>IF(OR(C1078 &gt; 0.2, N1078 &lt; 0.25), "High Risk", "Low Risk")</f>
        <v>Low Risk</v>
      </c>
      <c r="AB1078" s="3" t="str">
        <f>IF(NOT(C1078 &gt; 0), "No Discount", "Discount Applied")</f>
        <v>Discount Applied</v>
      </c>
      <c r="AC1078" s="3" t="str">
        <f>IF(AND(V1078 &gt; 100, OR(H1078 = "Regular Air", H1078 = "Express Air"), NOT(C1078 &gt; 0)), "High Profit Non-Standard Shipping", "Other")</f>
        <v>Other</v>
      </c>
      <c r="AD1078">
        <f>RANK(X1078,$X$2:$X$1954,0)</f>
        <v>1529</v>
      </c>
    </row>
    <row r="1079" spans="1:30" ht="12.75" customHeight="1" x14ac:dyDescent="0.3">
      <c r="A1079" s="3">
        <v>23378</v>
      </c>
      <c r="B1079" s="3" t="s">
        <v>24</v>
      </c>
      <c r="C1079" s="7">
        <v>0.09</v>
      </c>
      <c r="D1079" s="4">
        <v>40.98</v>
      </c>
      <c r="E1079" s="4">
        <v>6.5</v>
      </c>
      <c r="F1079" s="3">
        <v>1956</v>
      </c>
      <c r="G1079" s="3" t="s">
        <v>1904</v>
      </c>
      <c r="H1079" s="3" t="s">
        <v>48</v>
      </c>
      <c r="I1079" s="3" t="s">
        <v>39</v>
      </c>
      <c r="J1079" s="3" t="s">
        <v>76</v>
      </c>
      <c r="K1079" s="3" t="s">
        <v>179</v>
      </c>
      <c r="L1079" s="3" t="s">
        <v>58</v>
      </c>
      <c r="M1079" s="3" t="s">
        <v>1269</v>
      </c>
      <c r="N1079" s="3">
        <v>0.74</v>
      </c>
      <c r="O1079" s="3" t="s">
        <v>32</v>
      </c>
      <c r="P1079" s="3" t="s">
        <v>33</v>
      </c>
      <c r="Q1079" s="3" t="s">
        <v>254</v>
      </c>
      <c r="R1079" s="3" t="s">
        <v>336</v>
      </c>
      <c r="S1079" s="3">
        <v>80027</v>
      </c>
      <c r="T1079" s="2">
        <v>42174</v>
      </c>
      <c r="U1079" s="2">
        <v>42176</v>
      </c>
      <c r="V1079" s="4">
        <v>-50.244999999999997</v>
      </c>
      <c r="W1079" s="3">
        <v>19</v>
      </c>
      <c r="X1079" s="4">
        <v>746.91</v>
      </c>
      <c r="Y1079" s="3">
        <v>89820</v>
      </c>
      <c r="Z1079" s="3" t="str">
        <f>IF(V1079&gt;E3035, "High","Low")</f>
        <v>Low</v>
      </c>
      <c r="AA1079" s="3" t="str">
        <f>IF(OR(C1079 &gt; 0.2, N1079 &lt; 0.25), "High Risk", "Low Risk")</f>
        <v>Low Risk</v>
      </c>
      <c r="AB1079" s="3" t="str">
        <f>IF(NOT(C1079 &gt; 0), "No Discount", "Discount Applied")</f>
        <v>Discount Applied</v>
      </c>
      <c r="AC1079" s="3" t="str">
        <f>IF(AND(V1079 &gt; 100, OR(H1079 = "Regular Air", H1079 = "Express Air"), NOT(C1079 &gt; 0)), "High Profit Non-Standard Shipping", "Other")</f>
        <v>Other</v>
      </c>
      <c r="AD1079">
        <f>RANK(X1079,$X$2:$X$1954,0)</f>
        <v>508</v>
      </c>
    </row>
    <row r="1080" spans="1:30" ht="12.75" customHeight="1" x14ac:dyDescent="0.3">
      <c r="A1080" s="3">
        <v>21638</v>
      </c>
      <c r="B1080" s="3" t="s">
        <v>24</v>
      </c>
      <c r="C1080" s="7">
        <v>0.09</v>
      </c>
      <c r="D1080" s="4">
        <v>77.510000000000005</v>
      </c>
      <c r="E1080" s="4">
        <v>4</v>
      </c>
      <c r="F1080" s="3">
        <v>1957</v>
      </c>
      <c r="G1080" s="3" t="s">
        <v>1905</v>
      </c>
      <c r="H1080" s="3" t="s">
        <v>48</v>
      </c>
      <c r="I1080" s="3" t="s">
        <v>39</v>
      </c>
      <c r="J1080" s="3" t="s">
        <v>76</v>
      </c>
      <c r="K1080" s="3" t="s">
        <v>179</v>
      </c>
      <c r="L1080" s="3" t="s">
        <v>58</v>
      </c>
      <c r="M1080" s="3" t="s">
        <v>1801</v>
      </c>
      <c r="N1080" s="3">
        <v>0.76</v>
      </c>
      <c r="O1080" s="3" t="s">
        <v>32</v>
      </c>
      <c r="P1080" s="3" t="s">
        <v>60</v>
      </c>
      <c r="Q1080" s="3" t="s">
        <v>505</v>
      </c>
      <c r="R1080" s="3" t="s">
        <v>1563</v>
      </c>
      <c r="S1080" s="3">
        <v>63130</v>
      </c>
      <c r="T1080" s="2">
        <v>42101</v>
      </c>
      <c r="U1080" s="2">
        <v>42103</v>
      </c>
      <c r="V1080" s="4">
        <v>-387.1044</v>
      </c>
      <c r="W1080" s="3">
        <v>1</v>
      </c>
      <c r="X1080" s="4">
        <v>77.47</v>
      </c>
      <c r="Y1080" s="3">
        <v>89818</v>
      </c>
      <c r="Z1080" s="3" t="str">
        <f>IF(V1080&gt;E3036, "High","Low")</f>
        <v>Low</v>
      </c>
      <c r="AA1080" s="3" t="str">
        <f>IF(OR(C1080 &gt; 0.2, N1080 &lt; 0.25), "High Risk", "Low Risk")</f>
        <v>Low Risk</v>
      </c>
      <c r="AB1080" s="3" t="str">
        <f>IF(NOT(C1080 &gt; 0), "No Discount", "Discount Applied")</f>
        <v>Discount Applied</v>
      </c>
      <c r="AC1080" s="3" t="str">
        <f>IF(AND(V1080 &gt; 100, OR(H1080 = "Regular Air", H1080 = "Express Air"), NOT(C1080 &gt; 0)), "High Profit Non-Standard Shipping", "Other")</f>
        <v>Other</v>
      </c>
      <c r="AD1080">
        <f>RANK(X1080,$X$2:$X$1954,0)</f>
        <v>1353</v>
      </c>
    </row>
    <row r="1081" spans="1:30" ht="12.75" customHeight="1" x14ac:dyDescent="0.3">
      <c r="A1081" s="3">
        <v>24640</v>
      </c>
      <c r="B1081" s="3" t="s">
        <v>105</v>
      </c>
      <c r="C1081" s="7">
        <v>0.09</v>
      </c>
      <c r="D1081" s="4">
        <v>30.98</v>
      </c>
      <c r="E1081" s="4">
        <v>6.5</v>
      </c>
      <c r="F1081" s="3">
        <v>1958</v>
      </c>
      <c r="G1081" s="3" t="s">
        <v>1906</v>
      </c>
      <c r="H1081" s="3" t="s">
        <v>26</v>
      </c>
      <c r="I1081" s="3" t="s">
        <v>39</v>
      </c>
      <c r="J1081" s="3" t="s">
        <v>76</v>
      </c>
      <c r="K1081" s="3" t="s">
        <v>179</v>
      </c>
      <c r="L1081" s="3" t="s">
        <v>58</v>
      </c>
      <c r="M1081" s="3" t="s">
        <v>1907</v>
      </c>
      <c r="N1081" s="3">
        <v>0.64</v>
      </c>
      <c r="O1081" s="3" t="s">
        <v>32</v>
      </c>
      <c r="P1081" s="3" t="s">
        <v>33</v>
      </c>
      <c r="Q1081" s="3" t="s">
        <v>101</v>
      </c>
      <c r="R1081" s="3" t="s">
        <v>905</v>
      </c>
      <c r="S1081" s="3">
        <v>97068</v>
      </c>
      <c r="T1081" s="2">
        <v>42173</v>
      </c>
      <c r="U1081" s="2">
        <v>42177</v>
      </c>
      <c r="V1081" s="4">
        <v>-55.97</v>
      </c>
      <c r="W1081" s="3">
        <v>7</v>
      </c>
      <c r="X1081" s="4">
        <v>204.34</v>
      </c>
      <c r="Y1081" s="3">
        <v>89819</v>
      </c>
      <c r="Z1081" s="3" t="str">
        <f>IF(V1081&gt;E3037, "High","Low")</f>
        <v>Low</v>
      </c>
      <c r="AA1081" s="3" t="str">
        <f>IF(OR(C1081 &gt; 0.2, N1081 &lt; 0.25), "High Risk", "Low Risk")</f>
        <v>Low Risk</v>
      </c>
      <c r="AB1081" s="3" t="str">
        <f>IF(NOT(C1081 &gt; 0), "No Discount", "Discount Applied")</f>
        <v>Discount Applied</v>
      </c>
      <c r="AC1081" s="3" t="str">
        <f>IF(AND(V1081 &gt; 100, OR(H1081 = "Regular Air", H1081 = "Express Air"), NOT(C1081 &gt; 0)), "High Profit Non-Standard Shipping", "Other")</f>
        <v>Other</v>
      </c>
      <c r="AD1081">
        <f>RANK(X1081,$X$2:$X$1954,0)</f>
        <v>970</v>
      </c>
    </row>
    <row r="1082" spans="1:30" ht="12.75" customHeight="1" x14ac:dyDescent="0.3">
      <c r="A1082" s="3">
        <v>3956</v>
      </c>
      <c r="B1082" s="3" t="s">
        <v>46</v>
      </c>
      <c r="C1082" s="7">
        <v>0</v>
      </c>
      <c r="D1082" s="4">
        <v>20.28</v>
      </c>
      <c r="E1082" s="4">
        <v>14.39</v>
      </c>
      <c r="F1082" s="3">
        <v>1959</v>
      </c>
      <c r="G1082" s="3" t="s">
        <v>1908</v>
      </c>
      <c r="H1082" s="3" t="s">
        <v>48</v>
      </c>
      <c r="I1082" s="3" t="s">
        <v>39</v>
      </c>
      <c r="J1082" s="3" t="s">
        <v>40</v>
      </c>
      <c r="K1082" s="3" t="s">
        <v>49</v>
      </c>
      <c r="L1082" s="3" t="s">
        <v>58</v>
      </c>
      <c r="M1082" s="3" t="s">
        <v>1909</v>
      </c>
      <c r="N1082" s="3">
        <v>0.47</v>
      </c>
      <c r="O1082" s="3" t="s">
        <v>32</v>
      </c>
      <c r="P1082" s="3" t="s">
        <v>135</v>
      </c>
      <c r="Q1082" s="3" t="s">
        <v>361</v>
      </c>
      <c r="R1082" s="3" t="s">
        <v>446</v>
      </c>
      <c r="S1082" s="3">
        <v>33916</v>
      </c>
      <c r="T1082" s="2">
        <v>42026</v>
      </c>
      <c r="U1082" s="2">
        <v>42026</v>
      </c>
      <c r="V1082" s="4">
        <v>-66.247299999999996</v>
      </c>
      <c r="W1082" s="3">
        <v>9</v>
      </c>
      <c r="X1082" s="4">
        <v>206.04</v>
      </c>
      <c r="Y1082" s="3">
        <v>28225</v>
      </c>
      <c r="Z1082" s="3" t="str">
        <f>IF(V1082&gt;E3038, "High","Low")</f>
        <v>Low</v>
      </c>
      <c r="AA1082" s="3" t="str">
        <f>IF(OR(C1082 &gt; 0.2, N1082 &lt; 0.25), "High Risk", "Low Risk")</f>
        <v>Low Risk</v>
      </c>
      <c r="AB1082" s="3" t="str">
        <f>IF(NOT(C1082 &gt; 0), "No Discount", "Discount Applied")</f>
        <v>No Discount</v>
      </c>
      <c r="AC1082" s="3" t="str">
        <f>IF(AND(V1082 &gt; 100, OR(H1082 = "Regular Air", H1082 = "Express Air"), NOT(C1082 &gt; 0)), "High Profit Non-Standard Shipping", "Other")</f>
        <v>Other</v>
      </c>
      <c r="AD1082">
        <f>RANK(X1082,$X$2:$X$1954,0)</f>
        <v>968</v>
      </c>
    </row>
    <row r="1083" spans="1:30" ht="12.75" customHeight="1" x14ac:dyDescent="0.3">
      <c r="A1083" s="3">
        <v>3684</v>
      </c>
      <c r="B1083" s="3" t="s">
        <v>105</v>
      </c>
      <c r="C1083" s="7">
        <v>0.02</v>
      </c>
      <c r="D1083" s="4">
        <v>9.99</v>
      </c>
      <c r="E1083" s="4">
        <v>11.59</v>
      </c>
      <c r="F1083" s="3">
        <v>1959</v>
      </c>
      <c r="G1083" s="3" t="s">
        <v>1908</v>
      </c>
      <c r="H1083" s="3" t="s">
        <v>48</v>
      </c>
      <c r="I1083" s="3" t="s">
        <v>39</v>
      </c>
      <c r="J1083" s="3" t="s">
        <v>28</v>
      </c>
      <c r="K1083" s="3" t="s">
        <v>92</v>
      </c>
      <c r="L1083" s="3" t="s">
        <v>58</v>
      </c>
      <c r="M1083" s="3" t="s">
        <v>1910</v>
      </c>
      <c r="N1083" s="3">
        <v>0.4</v>
      </c>
      <c r="O1083" s="3" t="s">
        <v>32</v>
      </c>
      <c r="P1083" s="3" t="s">
        <v>135</v>
      </c>
      <c r="Q1083" s="3" t="s">
        <v>361</v>
      </c>
      <c r="R1083" s="3" t="s">
        <v>446</v>
      </c>
      <c r="S1083" s="3">
        <v>33916</v>
      </c>
      <c r="T1083" s="2">
        <v>42112</v>
      </c>
      <c r="U1083" s="2">
        <v>42121</v>
      </c>
      <c r="V1083" s="4">
        <v>-171.15770000000001</v>
      </c>
      <c r="W1083" s="3">
        <v>43</v>
      </c>
      <c r="X1083" s="4">
        <v>475.42</v>
      </c>
      <c r="Y1083" s="3">
        <v>26342</v>
      </c>
      <c r="Z1083" s="3" t="str">
        <f>IF(V1083&gt;E3039, "High","Low")</f>
        <v>Low</v>
      </c>
      <c r="AA1083" s="3" t="str">
        <f>IF(OR(C1083 &gt; 0.2, N1083 &lt; 0.25), "High Risk", "Low Risk")</f>
        <v>Low Risk</v>
      </c>
      <c r="AB1083" s="3" t="str">
        <f>IF(NOT(C1083 &gt; 0), "No Discount", "Discount Applied")</f>
        <v>Discount Applied</v>
      </c>
      <c r="AC1083" s="3" t="str">
        <f>IF(AND(V1083 &gt; 100, OR(H1083 = "Regular Air", H1083 = "Express Air"), NOT(C1083 &gt; 0)), "High Profit Non-Standard Shipping", "Other")</f>
        <v>Other</v>
      </c>
      <c r="AD1083">
        <f>RANK(X1083,$X$2:$X$1954,0)</f>
        <v>656</v>
      </c>
    </row>
    <row r="1084" spans="1:30" ht="12.75" customHeight="1" x14ac:dyDescent="0.3">
      <c r="A1084" s="3">
        <v>3685</v>
      </c>
      <c r="B1084" s="3" t="s">
        <v>105</v>
      </c>
      <c r="C1084" s="7">
        <v>0.02</v>
      </c>
      <c r="D1084" s="4">
        <v>48.04</v>
      </c>
      <c r="E1084" s="4">
        <v>5.79</v>
      </c>
      <c r="F1084" s="3">
        <v>1959</v>
      </c>
      <c r="G1084" s="3" t="s">
        <v>1908</v>
      </c>
      <c r="H1084" s="3" t="s">
        <v>48</v>
      </c>
      <c r="I1084" s="3" t="s">
        <v>39</v>
      </c>
      <c r="J1084" s="3" t="s">
        <v>28</v>
      </c>
      <c r="K1084" s="3" t="s">
        <v>92</v>
      </c>
      <c r="L1084" s="3" t="s">
        <v>58</v>
      </c>
      <c r="M1084" s="3" t="s">
        <v>863</v>
      </c>
      <c r="N1084" s="3">
        <v>0.37</v>
      </c>
      <c r="O1084" s="3" t="s">
        <v>32</v>
      </c>
      <c r="P1084" s="3" t="s">
        <v>135</v>
      </c>
      <c r="Q1084" s="3" t="s">
        <v>361</v>
      </c>
      <c r="R1084" s="3" t="s">
        <v>446</v>
      </c>
      <c r="S1084" s="3">
        <v>33916</v>
      </c>
      <c r="T1084" s="2">
        <v>42112</v>
      </c>
      <c r="U1084" s="2">
        <v>42117</v>
      </c>
      <c r="V1084" s="4">
        <v>624.23900000000003</v>
      </c>
      <c r="W1084" s="3">
        <v>74</v>
      </c>
      <c r="X1084" s="4">
        <v>3598.82</v>
      </c>
      <c r="Y1084" s="3">
        <v>26342</v>
      </c>
      <c r="Z1084" s="3" t="str">
        <f>IF(V1084&gt;E3040, "High","Low")</f>
        <v>High</v>
      </c>
      <c r="AA1084" s="3" t="str">
        <f>IF(OR(C1084 &gt; 0.2, N1084 &lt; 0.25), "High Risk", "Low Risk")</f>
        <v>Low Risk</v>
      </c>
      <c r="AB1084" s="3" t="str">
        <f>IF(NOT(C1084 &gt; 0), "No Discount", "Discount Applied")</f>
        <v>Discount Applied</v>
      </c>
      <c r="AC1084" s="3" t="str">
        <f>IF(AND(V1084 &gt; 100, OR(H1084 = "Regular Air", H1084 = "Express Air"), NOT(C1084 &gt; 0)), "High Profit Non-Standard Shipping", "Other")</f>
        <v>Other</v>
      </c>
      <c r="AD1084">
        <f>RANK(X1084,$X$2:$X$1954,0)</f>
        <v>138</v>
      </c>
    </row>
    <row r="1085" spans="1:30" ht="12.75" customHeight="1" x14ac:dyDescent="0.3">
      <c r="A1085" s="3">
        <v>3686</v>
      </c>
      <c r="B1085" s="3" t="s">
        <v>105</v>
      </c>
      <c r="C1085" s="7">
        <v>0.04</v>
      </c>
      <c r="D1085" s="4">
        <v>6.68</v>
      </c>
      <c r="E1085" s="4">
        <v>4.91</v>
      </c>
      <c r="F1085" s="3">
        <v>1959</v>
      </c>
      <c r="G1085" s="3" t="s">
        <v>1908</v>
      </c>
      <c r="H1085" s="3" t="s">
        <v>48</v>
      </c>
      <c r="I1085" s="3" t="s">
        <v>39</v>
      </c>
      <c r="J1085" s="3" t="s">
        <v>28</v>
      </c>
      <c r="K1085" s="3" t="s">
        <v>92</v>
      </c>
      <c r="L1085" s="3" t="s">
        <v>58</v>
      </c>
      <c r="M1085" s="3" t="s">
        <v>1902</v>
      </c>
      <c r="N1085" s="3">
        <v>0.37</v>
      </c>
      <c r="O1085" s="3" t="s">
        <v>32</v>
      </c>
      <c r="P1085" s="3" t="s">
        <v>135</v>
      </c>
      <c r="Q1085" s="3" t="s">
        <v>361</v>
      </c>
      <c r="R1085" s="3" t="s">
        <v>446</v>
      </c>
      <c r="S1085" s="3">
        <v>33916</v>
      </c>
      <c r="T1085" s="2">
        <v>42112</v>
      </c>
      <c r="U1085" s="2">
        <v>42119</v>
      </c>
      <c r="V1085" s="4">
        <v>-14.3241</v>
      </c>
      <c r="W1085" s="3">
        <v>5</v>
      </c>
      <c r="X1085" s="4">
        <v>41.22</v>
      </c>
      <c r="Y1085" s="3">
        <v>26342</v>
      </c>
      <c r="Z1085" s="3" t="str">
        <f>IF(V1085&gt;E3041, "High","Low")</f>
        <v>Low</v>
      </c>
      <c r="AA1085" s="3" t="str">
        <f>IF(OR(C1085 &gt; 0.2, N1085 &lt; 0.25), "High Risk", "Low Risk")</f>
        <v>Low Risk</v>
      </c>
      <c r="AB1085" s="3" t="str">
        <f>IF(NOT(C1085 &gt; 0), "No Discount", "Discount Applied")</f>
        <v>Discount Applied</v>
      </c>
      <c r="AC1085" s="3" t="str">
        <f>IF(AND(V1085 &gt; 100, OR(H1085 = "Regular Air", H1085 = "Express Air"), NOT(C1085 &gt; 0)), "High Profit Non-Standard Shipping", "Other")</f>
        <v>Other</v>
      </c>
      <c r="AD1085">
        <f>RANK(X1085,$X$2:$X$1954,0)</f>
        <v>1610</v>
      </c>
    </row>
    <row r="1086" spans="1:30" ht="12.75" customHeight="1" x14ac:dyDescent="0.3">
      <c r="A1086" s="3">
        <v>21685</v>
      </c>
      <c r="B1086" s="3" t="s">
        <v>105</v>
      </c>
      <c r="C1086" s="7">
        <v>0.02</v>
      </c>
      <c r="D1086" s="4">
        <v>48.04</v>
      </c>
      <c r="E1086" s="4">
        <v>5.79</v>
      </c>
      <c r="F1086" s="3">
        <v>1962</v>
      </c>
      <c r="G1086" s="3" t="s">
        <v>1911</v>
      </c>
      <c r="H1086" s="3" t="s">
        <v>48</v>
      </c>
      <c r="I1086" s="3" t="s">
        <v>39</v>
      </c>
      <c r="J1086" s="3" t="s">
        <v>28</v>
      </c>
      <c r="K1086" s="3" t="s">
        <v>92</v>
      </c>
      <c r="L1086" s="3" t="s">
        <v>58</v>
      </c>
      <c r="M1086" s="3" t="s">
        <v>863</v>
      </c>
      <c r="N1086" s="3">
        <v>0.37</v>
      </c>
      <c r="O1086" s="3" t="s">
        <v>32</v>
      </c>
      <c r="P1086" s="3" t="s">
        <v>60</v>
      </c>
      <c r="Q1086" s="3" t="s">
        <v>299</v>
      </c>
      <c r="R1086" s="3" t="s">
        <v>1912</v>
      </c>
      <c r="S1086" s="3">
        <v>48601</v>
      </c>
      <c r="T1086" s="2">
        <v>42112</v>
      </c>
      <c r="U1086" s="2">
        <v>42117</v>
      </c>
      <c r="V1086" s="4">
        <v>604.01909999999998</v>
      </c>
      <c r="W1086" s="3">
        <v>18</v>
      </c>
      <c r="X1086" s="4">
        <v>875.39</v>
      </c>
      <c r="Y1086" s="3">
        <v>88857</v>
      </c>
      <c r="Z1086" s="3" t="str">
        <f>IF(V1086&gt;E3042, "High","Low")</f>
        <v>High</v>
      </c>
      <c r="AA1086" s="3" t="str">
        <f>IF(OR(C1086 &gt; 0.2, N1086 &lt; 0.25), "High Risk", "Low Risk")</f>
        <v>Low Risk</v>
      </c>
      <c r="AB1086" s="3" t="str">
        <f>IF(NOT(C1086 &gt; 0), "No Discount", "Discount Applied")</f>
        <v>Discount Applied</v>
      </c>
      <c r="AC1086" s="3" t="str">
        <f>IF(AND(V1086 &gt; 100, OR(H1086 = "Regular Air", H1086 = "Express Air"), NOT(C1086 &gt; 0)), "High Profit Non-Standard Shipping", "Other")</f>
        <v>Other</v>
      </c>
      <c r="AD1086">
        <f>RANK(X1086,$X$2:$X$1954,0)</f>
        <v>465</v>
      </c>
    </row>
    <row r="1087" spans="1:30" ht="12.75" customHeight="1" x14ac:dyDescent="0.3">
      <c r="A1087" s="3">
        <v>21686</v>
      </c>
      <c r="B1087" s="3" t="s">
        <v>105</v>
      </c>
      <c r="C1087" s="7">
        <v>0.04</v>
      </c>
      <c r="D1087" s="4">
        <v>6.68</v>
      </c>
      <c r="E1087" s="4">
        <v>4.91</v>
      </c>
      <c r="F1087" s="3">
        <v>1962</v>
      </c>
      <c r="G1087" s="3" t="s">
        <v>1911</v>
      </c>
      <c r="H1087" s="3" t="s">
        <v>48</v>
      </c>
      <c r="I1087" s="3" t="s">
        <v>39</v>
      </c>
      <c r="J1087" s="3" t="s">
        <v>28</v>
      </c>
      <c r="K1087" s="3" t="s">
        <v>92</v>
      </c>
      <c r="L1087" s="3" t="s">
        <v>58</v>
      </c>
      <c r="M1087" s="3" t="s">
        <v>1902</v>
      </c>
      <c r="N1087" s="3">
        <v>0.37</v>
      </c>
      <c r="O1087" s="3" t="s">
        <v>32</v>
      </c>
      <c r="P1087" s="3" t="s">
        <v>60</v>
      </c>
      <c r="Q1087" s="3" t="s">
        <v>299</v>
      </c>
      <c r="R1087" s="3" t="s">
        <v>1912</v>
      </c>
      <c r="S1087" s="3">
        <v>48601</v>
      </c>
      <c r="T1087" s="2">
        <v>42112</v>
      </c>
      <c r="U1087" s="2">
        <v>42119</v>
      </c>
      <c r="V1087" s="4">
        <v>-11.631599999999999</v>
      </c>
      <c r="W1087" s="3">
        <v>1</v>
      </c>
      <c r="X1087" s="4">
        <v>8.24</v>
      </c>
      <c r="Y1087" s="3">
        <v>88857</v>
      </c>
      <c r="Z1087" s="3" t="str">
        <f>IF(V1087&gt;E3043, "High","Low")</f>
        <v>Low</v>
      </c>
      <c r="AA1087" s="3" t="str">
        <f>IF(OR(C1087 &gt; 0.2, N1087 &lt; 0.25), "High Risk", "Low Risk")</f>
        <v>Low Risk</v>
      </c>
      <c r="AB1087" s="3" t="str">
        <f>IF(NOT(C1087 &gt; 0), "No Discount", "Discount Applied")</f>
        <v>Discount Applied</v>
      </c>
      <c r="AC1087" s="3" t="str">
        <f>IF(AND(V1087 &gt; 100, OR(H1087 = "Regular Air", H1087 = "Express Air"), NOT(C1087 &gt; 0)), "High Profit Non-Standard Shipping", "Other")</f>
        <v>Other</v>
      </c>
      <c r="AD1087">
        <f>RANK(X1087,$X$2:$X$1954,0)</f>
        <v>1924</v>
      </c>
    </row>
    <row r="1088" spans="1:30" ht="12.75" customHeight="1" x14ac:dyDescent="0.3">
      <c r="A1088" s="3">
        <v>22488</v>
      </c>
      <c r="B1088" s="3" t="s">
        <v>55</v>
      </c>
      <c r="C1088" s="7">
        <v>0.01</v>
      </c>
      <c r="D1088" s="4">
        <v>78.650000000000006</v>
      </c>
      <c r="E1088" s="4">
        <v>13.99</v>
      </c>
      <c r="F1088" s="3">
        <v>1967</v>
      </c>
      <c r="G1088" s="3" t="s">
        <v>1913</v>
      </c>
      <c r="H1088" s="3" t="s">
        <v>26</v>
      </c>
      <c r="I1088" s="3" t="s">
        <v>39</v>
      </c>
      <c r="J1088" s="3" t="s">
        <v>28</v>
      </c>
      <c r="K1088" s="3" t="s">
        <v>256</v>
      </c>
      <c r="L1088" s="3" t="s">
        <v>85</v>
      </c>
      <c r="M1088" s="3" t="s">
        <v>1895</v>
      </c>
      <c r="N1088" s="3">
        <v>0.52</v>
      </c>
      <c r="O1088" s="3" t="s">
        <v>32</v>
      </c>
      <c r="P1088" s="3" t="s">
        <v>60</v>
      </c>
      <c r="Q1088" s="3" t="s">
        <v>329</v>
      </c>
      <c r="R1088" s="3" t="s">
        <v>1572</v>
      </c>
      <c r="S1088" s="3">
        <v>52732</v>
      </c>
      <c r="T1088" s="2">
        <v>42081</v>
      </c>
      <c r="U1088" s="2">
        <v>42082</v>
      </c>
      <c r="V1088" s="4">
        <v>442.36589999999995</v>
      </c>
      <c r="W1088" s="3">
        <v>8</v>
      </c>
      <c r="X1088" s="4">
        <v>641.11</v>
      </c>
      <c r="Y1088" s="3">
        <v>89456</v>
      </c>
      <c r="Z1088" s="3" t="str">
        <f>IF(V1088&gt;E3044, "High","Low")</f>
        <v>High</v>
      </c>
      <c r="AA1088" s="3" t="str">
        <f>IF(OR(C1088 &gt; 0.2, N1088 &lt; 0.25), "High Risk", "Low Risk")</f>
        <v>Low Risk</v>
      </c>
      <c r="AB1088" s="3" t="str">
        <f>IF(NOT(C1088 &gt; 0), "No Discount", "Discount Applied")</f>
        <v>Discount Applied</v>
      </c>
      <c r="AC1088" s="3" t="str">
        <f>IF(AND(V1088 &gt; 100, OR(H1088 = "Regular Air", H1088 = "Express Air"), NOT(C1088 &gt; 0)), "High Profit Non-Standard Shipping", "Other")</f>
        <v>Other</v>
      </c>
      <c r="AD1088">
        <f>RANK(X1088,$X$2:$X$1954,0)</f>
        <v>559</v>
      </c>
    </row>
    <row r="1089" spans="1:30" ht="12.75" customHeight="1" x14ac:dyDescent="0.3">
      <c r="A1089" s="3">
        <v>26220</v>
      </c>
      <c r="B1089" s="3" t="s">
        <v>55</v>
      </c>
      <c r="C1089" s="7">
        <v>0.02</v>
      </c>
      <c r="D1089" s="4">
        <v>11.58</v>
      </c>
      <c r="E1089" s="4">
        <v>5.72</v>
      </c>
      <c r="F1089" s="3">
        <v>1971</v>
      </c>
      <c r="G1089" s="3" t="s">
        <v>1914</v>
      </c>
      <c r="H1089" s="3" t="s">
        <v>48</v>
      </c>
      <c r="I1089" s="3" t="s">
        <v>39</v>
      </c>
      <c r="J1089" s="3" t="s">
        <v>28</v>
      </c>
      <c r="K1089" s="3" t="s">
        <v>68</v>
      </c>
      <c r="L1089" s="3" t="s">
        <v>58</v>
      </c>
      <c r="M1089" s="3" t="s">
        <v>685</v>
      </c>
      <c r="N1089" s="3">
        <v>0.35</v>
      </c>
      <c r="O1089" s="3" t="s">
        <v>32</v>
      </c>
      <c r="P1089" s="3" t="s">
        <v>135</v>
      </c>
      <c r="Q1089" s="3" t="s">
        <v>670</v>
      </c>
      <c r="R1089" s="3" t="s">
        <v>1915</v>
      </c>
      <c r="S1089" s="3">
        <v>38801</v>
      </c>
      <c r="T1089" s="2">
        <v>42022</v>
      </c>
      <c r="U1089" s="2">
        <v>42023</v>
      </c>
      <c r="V1089" s="4">
        <v>-259.75599999999997</v>
      </c>
      <c r="W1089" s="3">
        <v>3</v>
      </c>
      <c r="X1089" s="4">
        <v>35.479999999999997</v>
      </c>
      <c r="Y1089" s="3">
        <v>91550</v>
      </c>
      <c r="Z1089" s="3" t="str">
        <f>IF(V1089&gt;E3045, "High","Low")</f>
        <v>Low</v>
      </c>
      <c r="AA1089" s="3" t="str">
        <f>IF(OR(C1089 &gt; 0.2, N1089 &lt; 0.25), "High Risk", "Low Risk")</f>
        <v>Low Risk</v>
      </c>
      <c r="AB1089" s="3" t="str">
        <f>IF(NOT(C1089 &gt; 0), "No Discount", "Discount Applied")</f>
        <v>Discount Applied</v>
      </c>
      <c r="AC1089" s="3" t="str">
        <f>IF(AND(V1089 &gt; 100, OR(H1089 = "Regular Air", H1089 = "Express Air"), NOT(C1089 &gt; 0)), "High Profit Non-Standard Shipping", "Other")</f>
        <v>Other</v>
      </c>
      <c r="AD1089">
        <f>RANK(X1089,$X$2:$X$1954,0)</f>
        <v>1659</v>
      </c>
    </row>
    <row r="1090" spans="1:30" ht="12.75" customHeight="1" x14ac:dyDescent="0.3">
      <c r="A1090" s="3">
        <v>26223</v>
      </c>
      <c r="B1090" s="3" t="s">
        <v>55</v>
      </c>
      <c r="C1090" s="7">
        <v>0.05</v>
      </c>
      <c r="D1090" s="4">
        <v>350.99</v>
      </c>
      <c r="E1090" s="4">
        <v>39</v>
      </c>
      <c r="F1090" s="3">
        <v>1972</v>
      </c>
      <c r="G1090" s="3" t="s">
        <v>1916</v>
      </c>
      <c r="H1090" s="3" t="s">
        <v>38</v>
      </c>
      <c r="I1090" s="3" t="s">
        <v>39</v>
      </c>
      <c r="J1090" s="3" t="s">
        <v>40</v>
      </c>
      <c r="K1090" s="3" t="s">
        <v>41</v>
      </c>
      <c r="L1090" s="3" t="s">
        <v>42</v>
      </c>
      <c r="M1090" s="3" t="s">
        <v>1268</v>
      </c>
      <c r="N1090" s="3">
        <v>0.55000000000000004</v>
      </c>
      <c r="O1090" s="3" t="s">
        <v>32</v>
      </c>
      <c r="P1090" s="3" t="s">
        <v>52</v>
      </c>
      <c r="Q1090" s="3" t="s">
        <v>233</v>
      </c>
      <c r="R1090" s="3" t="s">
        <v>1917</v>
      </c>
      <c r="S1090" s="3">
        <v>19090</v>
      </c>
      <c r="T1090" s="2">
        <v>42022</v>
      </c>
      <c r="U1090" s="2">
        <v>42024</v>
      </c>
      <c r="V1090" s="4">
        <v>1469.7275999999999</v>
      </c>
      <c r="W1090" s="3">
        <v>6</v>
      </c>
      <c r="X1090" s="4">
        <v>2130.04</v>
      </c>
      <c r="Y1090" s="3">
        <v>91550</v>
      </c>
      <c r="Z1090" s="3" t="str">
        <f>IF(V1090&gt;E3046, "High","Low")</f>
        <v>High</v>
      </c>
      <c r="AA1090" s="3" t="str">
        <f>IF(OR(C1090 &gt; 0.2, N1090 &lt; 0.25), "High Risk", "Low Risk")</f>
        <v>Low Risk</v>
      </c>
      <c r="AB1090" s="3" t="str">
        <f>IF(NOT(C1090 &gt; 0), "No Discount", "Discount Applied")</f>
        <v>Discount Applied</v>
      </c>
      <c r="AC1090" s="3" t="str">
        <f>IF(AND(V1090 &gt; 100, OR(H1090 = "Regular Air", H1090 = "Express Air"), NOT(C1090 &gt; 0)), "High Profit Non-Standard Shipping", "Other")</f>
        <v>Other</v>
      </c>
      <c r="AD1090">
        <f>RANK(X1090,$X$2:$X$1954,0)</f>
        <v>227</v>
      </c>
    </row>
    <row r="1091" spans="1:30" ht="12.75" customHeight="1" x14ac:dyDescent="0.3">
      <c r="A1091" s="3">
        <v>26224</v>
      </c>
      <c r="B1091" s="3" t="s">
        <v>55</v>
      </c>
      <c r="C1091" s="7">
        <v>0.04</v>
      </c>
      <c r="D1091" s="4">
        <v>15.99</v>
      </c>
      <c r="E1091" s="4">
        <v>9.4</v>
      </c>
      <c r="F1091" s="3">
        <v>1972</v>
      </c>
      <c r="G1091" s="3" t="s">
        <v>1916</v>
      </c>
      <c r="H1091" s="3" t="s">
        <v>26</v>
      </c>
      <c r="I1091" s="3" t="s">
        <v>39</v>
      </c>
      <c r="J1091" s="3" t="s">
        <v>76</v>
      </c>
      <c r="K1091" s="3" t="s">
        <v>84</v>
      </c>
      <c r="L1091" s="3" t="s">
        <v>58</v>
      </c>
      <c r="M1091" s="3" t="s">
        <v>1768</v>
      </c>
      <c r="N1091" s="3">
        <v>0.49</v>
      </c>
      <c r="O1091" s="3" t="s">
        <v>32</v>
      </c>
      <c r="P1091" s="3" t="s">
        <v>52</v>
      </c>
      <c r="Q1091" s="3" t="s">
        <v>233</v>
      </c>
      <c r="R1091" s="3" t="s">
        <v>1917</v>
      </c>
      <c r="S1091" s="3">
        <v>19090</v>
      </c>
      <c r="T1091" s="2">
        <v>42022</v>
      </c>
      <c r="U1091" s="2">
        <v>42024</v>
      </c>
      <c r="V1091" s="4">
        <v>-83.553060000000002</v>
      </c>
      <c r="W1091" s="3">
        <v>5</v>
      </c>
      <c r="X1091" s="4">
        <v>82.8</v>
      </c>
      <c r="Y1091" s="3">
        <v>91550</v>
      </c>
      <c r="Z1091" s="3" t="str">
        <f>IF(V1091&gt;E3047, "High","Low")</f>
        <v>Low</v>
      </c>
      <c r="AA1091" s="3" t="str">
        <f>IF(OR(C1091 &gt; 0.2, N1091 &lt; 0.25), "High Risk", "Low Risk")</f>
        <v>Low Risk</v>
      </c>
      <c r="AB1091" s="3" t="str">
        <f>IF(NOT(C1091 &gt; 0), "No Discount", "Discount Applied")</f>
        <v>Discount Applied</v>
      </c>
      <c r="AC1091" s="3" t="str">
        <f>IF(AND(V1091 &gt; 100, OR(H1091 = "Regular Air", H1091 = "Express Air"), NOT(C1091 &gt; 0)), "High Profit Non-Standard Shipping", "Other")</f>
        <v>Other</v>
      </c>
      <c r="AD1091">
        <f>RANK(X1091,$X$2:$X$1954,0)</f>
        <v>1324</v>
      </c>
    </row>
    <row r="1092" spans="1:30" ht="12.75" customHeight="1" x14ac:dyDescent="0.3">
      <c r="A1092" s="3">
        <v>18795</v>
      </c>
      <c r="B1092" s="3" t="s">
        <v>55</v>
      </c>
      <c r="C1092" s="7">
        <v>0.09</v>
      </c>
      <c r="D1092" s="4">
        <v>20.48</v>
      </c>
      <c r="E1092" s="4">
        <v>6.32</v>
      </c>
      <c r="F1092" s="3">
        <v>1974</v>
      </c>
      <c r="G1092" s="3" t="s">
        <v>1918</v>
      </c>
      <c r="H1092" s="3" t="s">
        <v>48</v>
      </c>
      <c r="I1092" s="3" t="s">
        <v>39</v>
      </c>
      <c r="J1092" s="3" t="s">
        <v>28</v>
      </c>
      <c r="K1092" s="3" t="s">
        <v>256</v>
      </c>
      <c r="L1092" s="3" t="s">
        <v>58</v>
      </c>
      <c r="M1092" s="3" t="s">
        <v>1919</v>
      </c>
      <c r="N1092" s="3">
        <v>0.57999999999999996</v>
      </c>
      <c r="O1092" s="3" t="s">
        <v>32</v>
      </c>
      <c r="P1092" s="3" t="s">
        <v>60</v>
      </c>
      <c r="Q1092" s="3" t="s">
        <v>299</v>
      </c>
      <c r="R1092" s="3" t="s">
        <v>1920</v>
      </c>
      <c r="S1092" s="3">
        <v>48127</v>
      </c>
      <c r="T1092" s="2">
        <v>42144</v>
      </c>
      <c r="U1092" s="2">
        <v>42145</v>
      </c>
      <c r="V1092" s="4">
        <v>-16.89</v>
      </c>
      <c r="W1092" s="3">
        <v>5</v>
      </c>
      <c r="X1092" s="4">
        <v>99.02</v>
      </c>
      <c r="Y1092" s="3">
        <v>89040</v>
      </c>
      <c r="Z1092" s="3" t="str">
        <f>IF(V1092&gt;E3048, "High","Low")</f>
        <v>Low</v>
      </c>
      <c r="AA1092" s="3" t="str">
        <f>IF(OR(C1092 &gt; 0.2, N1092 &lt; 0.25), "High Risk", "Low Risk")</f>
        <v>Low Risk</v>
      </c>
      <c r="AB1092" s="3" t="str">
        <f>IF(NOT(C1092 &gt; 0), "No Discount", "Discount Applied")</f>
        <v>Discount Applied</v>
      </c>
      <c r="AC1092" s="3" t="str">
        <f>IF(AND(V1092 &gt; 100, OR(H1092 = "Regular Air", H1092 = "Express Air"), NOT(C1092 &gt; 0)), "High Profit Non-Standard Shipping", "Other")</f>
        <v>Other</v>
      </c>
      <c r="AD1092">
        <f>RANK(X1092,$X$2:$X$1954,0)</f>
        <v>1245</v>
      </c>
    </row>
    <row r="1093" spans="1:30" ht="12.75" customHeight="1" x14ac:dyDescent="0.3">
      <c r="A1093" s="3">
        <v>18796</v>
      </c>
      <c r="B1093" s="3" t="s">
        <v>55</v>
      </c>
      <c r="C1093" s="7">
        <v>0.06</v>
      </c>
      <c r="D1093" s="4">
        <v>15.67</v>
      </c>
      <c r="E1093" s="4">
        <v>1.39</v>
      </c>
      <c r="F1093" s="3">
        <v>1974</v>
      </c>
      <c r="G1093" s="3" t="s">
        <v>1918</v>
      </c>
      <c r="H1093" s="3" t="s">
        <v>48</v>
      </c>
      <c r="I1093" s="3" t="s">
        <v>39</v>
      </c>
      <c r="J1093" s="3" t="s">
        <v>28</v>
      </c>
      <c r="K1093" s="3" t="s">
        <v>68</v>
      </c>
      <c r="L1093" s="3" t="s">
        <v>58</v>
      </c>
      <c r="M1093" s="3" t="s">
        <v>1699</v>
      </c>
      <c r="N1093" s="3">
        <v>0.38</v>
      </c>
      <c r="O1093" s="3" t="s">
        <v>32</v>
      </c>
      <c r="P1093" s="3" t="s">
        <v>60</v>
      </c>
      <c r="Q1093" s="3" t="s">
        <v>299</v>
      </c>
      <c r="R1093" s="3" t="s">
        <v>1920</v>
      </c>
      <c r="S1093" s="3">
        <v>48127</v>
      </c>
      <c r="T1093" s="2">
        <v>42144</v>
      </c>
      <c r="U1093" s="2">
        <v>42145</v>
      </c>
      <c r="V1093" s="4">
        <v>25.51</v>
      </c>
      <c r="W1093" s="3">
        <v>3</v>
      </c>
      <c r="X1093" s="4">
        <v>46.4</v>
      </c>
      <c r="Y1093" s="3">
        <v>89040</v>
      </c>
      <c r="Z1093" s="3" t="str">
        <f>IF(V1093&gt;E3049, "High","Low")</f>
        <v>High</v>
      </c>
      <c r="AA1093" s="3" t="str">
        <f>IF(OR(C1093 &gt; 0.2, N1093 &lt; 0.25), "High Risk", "Low Risk")</f>
        <v>Low Risk</v>
      </c>
      <c r="AB1093" s="3" t="str">
        <f>IF(NOT(C1093 &gt; 0), "No Discount", "Discount Applied")</f>
        <v>Discount Applied</v>
      </c>
      <c r="AC1093" s="3" t="str">
        <f>IF(AND(V1093 &gt; 100, OR(H1093 = "Regular Air", H1093 = "Express Air"), NOT(C1093 &gt; 0)), "High Profit Non-Standard Shipping", "Other")</f>
        <v>Other</v>
      </c>
      <c r="AD1093">
        <f>RANK(X1093,$X$2:$X$1954,0)</f>
        <v>1562</v>
      </c>
    </row>
    <row r="1094" spans="1:30" ht="12.75" customHeight="1" x14ac:dyDescent="0.3">
      <c r="A1094" s="3">
        <v>25731</v>
      </c>
      <c r="B1094" s="3" t="s">
        <v>46</v>
      </c>
      <c r="C1094" s="7">
        <v>0.05</v>
      </c>
      <c r="D1094" s="4">
        <v>70.98</v>
      </c>
      <c r="E1094" s="4">
        <v>46.74</v>
      </c>
      <c r="F1094" s="3">
        <v>1976</v>
      </c>
      <c r="G1094" s="3" t="s">
        <v>1921</v>
      </c>
      <c r="H1094" s="3" t="s">
        <v>38</v>
      </c>
      <c r="I1094" s="3" t="s">
        <v>39</v>
      </c>
      <c r="J1094" s="3" t="s">
        <v>40</v>
      </c>
      <c r="K1094" s="3" t="s">
        <v>190</v>
      </c>
      <c r="L1094" s="3" t="s">
        <v>120</v>
      </c>
      <c r="M1094" s="3" t="s">
        <v>866</v>
      </c>
      <c r="N1094" s="3">
        <v>0.56000000000000005</v>
      </c>
      <c r="O1094" s="3" t="s">
        <v>32</v>
      </c>
      <c r="P1094" s="3" t="s">
        <v>60</v>
      </c>
      <c r="Q1094" s="3" t="s">
        <v>299</v>
      </c>
      <c r="R1094" s="3" t="s">
        <v>1922</v>
      </c>
      <c r="S1094" s="3">
        <v>48823</v>
      </c>
      <c r="T1094" s="2">
        <v>42014</v>
      </c>
      <c r="U1094" s="2">
        <v>42015</v>
      </c>
      <c r="V1094" s="4">
        <v>-850.65239999999994</v>
      </c>
      <c r="W1094" s="3">
        <v>8</v>
      </c>
      <c r="X1094" s="4">
        <v>551.51</v>
      </c>
      <c r="Y1094" s="3">
        <v>89039</v>
      </c>
      <c r="Z1094" s="3" t="str">
        <f>IF(V1094&gt;E3050, "High","Low")</f>
        <v>Low</v>
      </c>
      <c r="AA1094" s="3" t="str">
        <f>IF(OR(C1094 &gt; 0.2, N1094 &lt; 0.25), "High Risk", "Low Risk")</f>
        <v>Low Risk</v>
      </c>
      <c r="AB1094" s="3" t="str">
        <f>IF(NOT(C1094 &gt; 0), "No Discount", "Discount Applied")</f>
        <v>Discount Applied</v>
      </c>
      <c r="AC1094" s="3" t="str">
        <f>IF(AND(V1094 &gt; 100, OR(H1094 = "Regular Air", H1094 = "Express Air"), NOT(C1094 &gt; 0)), "High Profit Non-Standard Shipping", "Other")</f>
        <v>Other</v>
      </c>
      <c r="AD1094">
        <f>RANK(X1094,$X$2:$X$1954,0)</f>
        <v>616</v>
      </c>
    </row>
    <row r="1095" spans="1:30" ht="12.75" customHeight="1" x14ac:dyDescent="0.3">
      <c r="A1095" s="3">
        <v>25732</v>
      </c>
      <c r="B1095" s="3" t="s">
        <v>46</v>
      </c>
      <c r="C1095" s="7">
        <v>0.05</v>
      </c>
      <c r="D1095" s="4">
        <v>11.55</v>
      </c>
      <c r="E1095" s="4">
        <v>2.36</v>
      </c>
      <c r="F1095" s="3">
        <v>1976</v>
      </c>
      <c r="G1095" s="3" t="s">
        <v>1921</v>
      </c>
      <c r="H1095" s="3" t="s">
        <v>48</v>
      </c>
      <c r="I1095" s="3" t="s">
        <v>39</v>
      </c>
      <c r="J1095" s="3" t="s">
        <v>28</v>
      </c>
      <c r="K1095" s="3" t="s">
        <v>29</v>
      </c>
      <c r="L1095" s="3" t="s">
        <v>30</v>
      </c>
      <c r="M1095" s="3" t="s">
        <v>311</v>
      </c>
      <c r="N1095" s="3">
        <v>0.55000000000000004</v>
      </c>
      <c r="O1095" s="3" t="s">
        <v>32</v>
      </c>
      <c r="P1095" s="3" t="s">
        <v>60</v>
      </c>
      <c r="Q1095" s="3" t="s">
        <v>299</v>
      </c>
      <c r="R1095" s="3" t="s">
        <v>1922</v>
      </c>
      <c r="S1095" s="3">
        <v>48823</v>
      </c>
      <c r="T1095" s="2">
        <v>42014</v>
      </c>
      <c r="U1095" s="2">
        <v>42016</v>
      </c>
      <c r="V1095" s="4">
        <v>98.525099999999981</v>
      </c>
      <c r="W1095" s="3">
        <v>12</v>
      </c>
      <c r="X1095" s="4">
        <v>142.79</v>
      </c>
      <c r="Y1095" s="3">
        <v>89039</v>
      </c>
      <c r="Z1095" s="3" t="str">
        <f>IF(V1095&gt;E3051, "High","Low")</f>
        <v>High</v>
      </c>
      <c r="AA1095" s="3" t="str">
        <f>IF(OR(C1095 &gt; 0.2, N1095 &lt; 0.25), "High Risk", "Low Risk")</f>
        <v>Low Risk</v>
      </c>
      <c r="AB1095" s="3" t="str">
        <f>IF(NOT(C1095 &gt; 0), "No Discount", "Discount Applied")</f>
        <v>Discount Applied</v>
      </c>
      <c r="AC1095" s="3" t="str">
        <f>IF(AND(V1095 &gt; 100, OR(H1095 = "Regular Air", H1095 = "Express Air"), NOT(C1095 &gt; 0)), "High Profit Non-Standard Shipping", "Other")</f>
        <v>Other</v>
      </c>
      <c r="AD1095">
        <f>RANK(X1095,$X$2:$X$1954,0)</f>
        <v>1102</v>
      </c>
    </row>
    <row r="1096" spans="1:30" ht="12.75" customHeight="1" x14ac:dyDescent="0.3">
      <c r="A1096" s="3">
        <v>24887</v>
      </c>
      <c r="B1096" s="3" t="s">
        <v>46</v>
      </c>
      <c r="C1096" s="7">
        <v>0.06</v>
      </c>
      <c r="D1096" s="4">
        <v>40.99</v>
      </c>
      <c r="E1096" s="4">
        <v>17.48</v>
      </c>
      <c r="F1096" s="3">
        <v>1976</v>
      </c>
      <c r="G1096" s="3" t="s">
        <v>1921</v>
      </c>
      <c r="H1096" s="3" t="s">
        <v>48</v>
      </c>
      <c r="I1096" s="3" t="s">
        <v>39</v>
      </c>
      <c r="J1096" s="3" t="s">
        <v>28</v>
      </c>
      <c r="K1096" s="3" t="s">
        <v>92</v>
      </c>
      <c r="L1096" s="3" t="s">
        <v>58</v>
      </c>
      <c r="M1096" s="3" t="s">
        <v>1105</v>
      </c>
      <c r="N1096" s="3">
        <v>0.36</v>
      </c>
      <c r="O1096" s="3" t="s">
        <v>32</v>
      </c>
      <c r="P1096" s="3" t="s">
        <v>60</v>
      </c>
      <c r="Q1096" s="3" t="s">
        <v>299</v>
      </c>
      <c r="R1096" s="3" t="s">
        <v>1922</v>
      </c>
      <c r="S1096" s="3">
        <v>48823</v>
      </c>
      <c r="T1096" s="2">
        <v>42086</v>
      </c>
      <c r="U1096" s="2">
        <v>42088</v>
      </c>
      <c r="V1096" s="4">
        <v>214.23</v>
      </c>
      <c r="W1096" s="3">
        <v>14</v>
      </c>
      <c r="X1096" s="4">
        <v>585.08000000000004</v>
      </c>
      <c r="Y1096" s="3">
        <v>89041</v>
      </c>
      <c r="Z1096" s="3" t="str">
        <f>IF(V1096&gt;E3052, "High","Low")</f>
        <v>High</v>
      </c>
      <c r="AA1096" s="3" t="str">
        <f>IF(OR(C1096 &gt; 0.2, N1096 &lt; 0.25), "High Risk", "Low Risk")</f>
        <v>Low Risk</v>
      </c>
      <c r="AB1096" s="3" t="str">
        <f>IF(NOT(C1096 &gt; 0), "No Discount", "Discount Applied")</f>
        <v>Discount Applied</v>
      </c>
      <c r="AC1096" s="3" t="str">
        <f>IF(AND(V1096 &gt; 100, OR(H1096 = "Regular Air", H1096 = "Express Air"), NOT(C1096 &gt; 0)), "High Profit Non-Standard Shipping", "Other")</f>
        <v>Other</v>
      </c>
      <c r="AD1096">
        <f>RANK(X1096,$X$2:$X$1954,0)</f>
        <v>594</v>
      </c>
    </row>
    <row r="1097" spans="1:30" ht="12.75" customHeight="1" x14ac:dyDescent="0.3">
      <c r="A1097" s="3">
        <v>21692</v>
      </c>
      <c r="B1097" s="3" t="s">
        <v>36</v>
      </c>
      <c r="C1097" s="7">
        <v>0.05</v>
      </c>
      <c r="D1097" s="4">
        <v>20.99</v>
      </c>
      <c r="E1097" s="4">
        <v>3.3</v>
      </c>
      <c r="F1097" s="3">
        <v>1979</v>
      </c>
      <c r="G1097" s="3" t="s">
        <v>1923</v>
      </c>
      <c r="H1097" s="3" t="s">
        <v>48</v>
      </c>
      <c r="I1097" s="3" t="s">
        <v>39</v>
      </c>
      <c r="J1097" s="3" t="s">
        <v>76</v>
      </c>
      <c r="K1097" s="3" t="s">
        <v>77</v>
      </c>
      <c r="L1097" s="3" t="s">
        <v>50</v>
      </c>
      <c r="M1097" s="3" t="s">
        <v>894</v>
      </c>
      <c r="N1097" s="3">
        <v>0.81</v>
      </c>
      <c r="O1097" s="3" t="s">
        <v>32</v>
      </c>
      <c r="P1097" s="3" t="s">
        <v>33</v>
      </c>
      <c r="Q1097" s="3" t="s">
        <v>254</v>
      </c>
      <c r="R1097" s="3" t="s">
        <v>1924</v>
      </c>
      <c r="S1097" s="3">
        <v>80122</v>
      </c>
      <c r="T1097" s="2">
        <v>42129</v>
      </c>
      <c r="U1097" s="2">
        <v>42130</v>
      </c>
      <c r="V1097" s="4">
        <v>21.883400000000023</v>
      </c>
      <c r="W1097" s="3">
        <v>4</v>
      </c>
      <c r="X1097" s="4">
        <v>72.75</v>
      </c>
      <c r="Y1097" s="3">
        <v>87757</v>
      </c>
      <c r="Z1097" s="3" t="str">
        <f>IF(V1097&gt;E3053, "High","Low")</f>
        <v>High</v>
      </c>
      <c r="AA1097" s="3" t="str">
        <f>IF(OR(C1097 &gt; 0.2, N1097 &lt; 0.25), "High Risk", "Low Risk")</f>
        <v>Low Risk</v>
      </c>
      <c r="AB1097" s="3" t="str">
        <f>IF(NOT(C1097 &gt; 0), "No Discount", "Discount Applied")</f>
        <v>Discount Applied</v>
      </c>
      <c r="AC1097" s="3" t="str">
        <f>IF(AND(V1097 &gt; 100, OR(H1097 = "Regular Air", H1097 = "Express Air"), NOT(C1097 &gt; 0)), "High Profit Non-Standard Shipping", "Other")</f>
        <v>Other</v>
      </c>
      <c r="AD1097">
        <f>RANK(X1097,$X$2:$X$1954,0)</f>
        <v>1382</v>
      </c>
    </row>
    <row r="1098" spans="1:30" ht="12.75" customHeight="1" x14ac:dyDescent="0.3">
      <c r="A1098" s="3">
        <v>24935</v>
      </c>
      <c r="B1098" s="3" t="s">
        <v>36</v>
      </c>
      <c r="C1098" s="7">
        <v>0.1</v>
      </c>
      <c r="D1098" s="4">
        <v>7.37</v>
      </c>
      <c r="E1098" s="4">
        <v>5.53</v>
      </c>
      <c r="F1098" s="3">
        <v>1984</v>
      </c>
      <c r="G1098" s="3" t="s">
        <v>1925</v>
      </c>
      <c r="H1098" s="3" t="s">
        <v>48</v>
      </c>
      <c r="I1098" s="3" t="s">
        <v>39</v>
      </c>
      <c r="J1098" s="3" t="s">
        <v>76</v>
      </c>
      <c r="K1098" s="3" t="s">
        <v>179</v>
      </c>
      <c r="L1098" s="3" t="s">
        <v>50</v>
      </c>
      <c r="M1098" s="3" t="s">
        <v>305</v>
      </c>
      <c r="N1098" s="3">
        <v>0.69</v>
      </c>
      <c r="O1098" s="3" t="s">
        <v>32</v>
      </c>
      <c r="P1098" s="3" t="s">
        <v>135</v>
      </c>
      <c r="Q1098" s="3" t="s">
        <v>931</v>
      </c>
      <c r="R1098" s="3" t="s">
        <v>932</v>
      </c>
      <c r="S1098" s="3">
        <v>29915</v>
      </c>
      <c r="T1098" s="2">
        <v>42140</v>
      </c>
      <c r="U1098" s="2">
        <v>42140</v>
      </c>
      <c r="V1098" s="4">
        <v>290.202</v>
      </c>
      <c r="W1098" s="3">
        <v>38</v>
      </c>
      <c r="X1098" s="4">
        <v>269.33</v>
      </c>
      <c r="Y1098" s="3">
        <v>91258</v>
      </c>
      <c r="Z1098" s="3" t="str">
        <f>IF(V1098&gt;E3054, "High","Low")</f>
        <v>High</v>
      </c>
      <c r="AA1098" s="3" t="str">
        <f>IF(OR(C1098 &gt; 0.2, N1098 &lt; 0.25), "High Risk", "Low Risk")</f>
        <v>Low Risk</v>
      </c>
      <c r="AB1098" s="3" t="str">
        <f>IF(NOT(C1098 &gt; 0), "No Discount", "Discount Applied")</f>
        <v>Discount Applied</v>
      </c>
      <c r="AC1098" s="3" t="str">
        <f>IF(AND(V1098 &gt; 100, OR(H1098 = "Regular Air", H1098 = "Express Air"), NOT(C1098 &gt; 0)), "High Profit Non-Standard Shipping", "Other")</f>
        <v>Other</v>
      </c>
      <c r="AD1098">
        <f>RANK(X1098,$X$2:$X$1954,0)</f>
        <v>865</v>
      </c>
    </row>
    <row r="1099" spans="1:30" ht="12.75" customHeight="1" x14ac:dyDescent="0.3">
      <c r="A1099" s="3">
        <v>20568</v>
      </c>
      <c r="B1099" s="3" t="s">
        <v>36</v>
      </c>
      <c r="C1099" s="7">
        <v>0.01</v>
      </c>
      <c r="D1099" s="4">
        <v>15.31</v>
      </c>
      <c r="E1099" s="4">
        <v>8.7799999999999994</v>
      </c>
      <c r="F1099" s="3">
        <v>1986</v>
      </c>
      <c r="G1099" s="3" t="s">
        <v>1926</v>
      </c>
      <c r="H1099" s="3" t="s">
        <v>48</v>
      </c>
      <c r="I1099" s="3" t="s">
        <v>39</v>
      </c>
      <c r="J1099" s="3" t="s">
        <v>28</v>
      </c>
      <c r="K1099" s="3" t="s">
        <v>140</v>
      </c>
      <c r="L1099" s="3" t="s">
        <v>58</v>
      </c>
      <c r="M1099" s="3" t="s">
        <v>1927</v>
      </c>
      <c r="N1099" s="3">
        <v>0.56999999999999995</v>
      </c>
      <c r="O1099" s="3" t="s">
        <v>32</v>
      </c>
      <c r="P1099" s="3" t="s">
        <v>60</v>
      </c>
      <c r="Q1099" s="3" t="s">
        <v>129</v>
      </c>
      <c r="R1099" s="3" t="s">
        <v>1928</v>
      </c>
      <c r="S1099" s="3">
        <v>79701</v>
      </c>
      <c r="T1099" s="2">
        <v>42130</v>
      </c>
      <c r="U1099" s="2">
        <v>42131</v>
      </c>
      <c r="V1099" s="4">
        <v>12.146000000000008</v>
      </c>
      <c r="W1099" s="3">
        <v>23</v>
      </c>
      <c r="X1099" s="4">
        <v>377</v>
      </c>
      <c r="Y1099" s="3">
        <v>90888</v>
      </c>
      <c r="Z1099" s="3" t="str">
        <f>IF(V1099&gt;E3055, "High","Low")</f>
        <v>High</v>
      </c>
      <c r="AA1099" s="3" t="str">
        <f>IF(OR(C1099 &gt; 0.2, N1099 &lt; 0.25), "High Risk", "Low Risk")</f>
        <v>Low Risk</v>
      </c>
      <c r="AB1099" s="3" t="str">
        <f>IF(NOT(C1099 &gt; 0), "No Discount", "Discount Applied")</f>
        <v>Discount Applied</v>
      </c>
      <c r="AC1099" s="3" t="str">
        <f>IF(AND(V1099 &gt; 100, OR(H1099 = "Regular Air", H1099 = "Express Air"), NOT(C1099 &gt; 0)), "High Profit Non-Standard Shipping", "Other")</f>
        <v>Other</v>
      </c>
      <c r="AD1099">
        <f>RANK(X1099,$X$2:$X$1954,0)</f>
        <v>741</v>
      </c>
    </row>
    <row r="1100" spans="1:30" ht="12.75" customHeight="1" x14ac:dyDescent="0.3">
      <c r="A1100" s="3">
        <v>20569</v>
      </c>
      <c r="B1100" s="3" t="s">
        <v>36</v>
      </c>
      <c r="C1100" s="7">
        <v>0.05</v>
      </c>
      <c r="D1100" s="4">
        <v>7.99</v>
      </c>
      <c r="E1100" s="4">
        <v>5.03</v>
      </c>
      <c r="F1100" s="3">
        <v>1986</v>
      </c>
      <c r="G1100" s="3" t="s">
        <v>1926</v>
      </c>
      <c r="H1100" s="3" t="s">
        <v>26</v>
      </c>
      <c r="I1100" s="3" t="s">
        <v>39</v>
      </c>
      <c r="J1100" s="3" t="s">
        <v>76</v>
      </c>
      <c r="K1100" s="3" t="s">
        <v>77</v>
      </c>
      <c r="L1100" s="3" t="s">
        <v>85</v>
      </c>
      <c r="M1100" s="3" t="s">
        <v>429</v>
      </c>
      <c r="N1100" s="3">
        <v>0.6</v>
      </c>
      <c r="O1100" s="3" t="s">
        <v>32</v>
      </c>
      <c r="P1100" s="3" t="s">
        <v>60</v>
      </c>
      <c r="Q1100" s="3" t="s">
        <v>129</v>
      </c>
      <c r="R1100" s="3" t="s">
        <v>1928</v>
      </c>
      <c r="S1100" s="3">
        <v>79701</v>
      </c>
      <c r="T1100" s="2">
        <v>42130</v>
      </c>
      <c r="U1100" s="2">
        <v>42132</v>
      </c>
      <c r="V1100" s="4">
        <v>5.6870000000000083</v>
      </c>
      <c r="W1100" s="3">
        <v>4</v>
      </c>
      <c r="X1100" s="4">
        <v>42.99</v>
      </c>
      <c r="Y1100" s="3">
        <v>90888</v>
      </c>
      <c r="Z1100" s="3" t="str">
        <f>IF(V1100&gt;E3056, "High","Low")</f>
        <v>High</v>
      </c>
      <c r="AA1100" s="3" t="str">
        <f>IF(OR(C1100 &gt; 0.2, N1100 &lt; 0.25), "High Risk", "Low Risk")</f>
        <v>Low Risk</v>
      </c>
      <c r="AB1100" s="3" t="str">
        <f>IF(NOT(C1100 &gt; 0), "No Discount", "Discount Applied")</f>
        <v>Discount Applied</v>
      </c>
      <c r="AC1100" s="3" t="str">
        <f>IF(AND(V1100 &gt; 100, OR(H1100 = "Regular Air", H1100 = "Express Air"), NOT(C1100 &gt; 0)), "High Profit Non-Standard Shipping", "Other")</f>
        <v>Other</v>
      </c>
      <c r="AD1100">
        <f>RANK(X1100,$X$2:$X$1954,0)</f>
        <v>1592</v>
      </c>
    </row>
    <row r="1101" spans="1:30" ht="12.75" customHeight="1" x14ac:dyDescent="0.3">
      <c r="A1101" s="3">
        <v>19336</v>
      </c>
      <c r="B1101" s="3" t="s">
        <v>24</v>
      </c>
      <c r="C1101" s="7">
        <v>0.05</v>
      </c>
      <c r="D1101" s="4">
        <v>20.98</v>
      </c>
      <c r="E1101" s="4">
        <v>21.2</v>
      </c>
      <c r="F1101" s="3">
        <v>1988</v>
      </c>
      <c r="G1101" s="3" t="s">
        <v>1929</v>
      </c>
      <c r="H1101" s="3" t="s">
        <v>48</v>
      </c>
      <c r="I1101" s="3" t="s">
        <v>39</v>
      </c>
      <c r="J1101" s="3" t="s">
        <v>40</v>
      </c>
      <c r="K1101" s="3" t="s">
        <v>49</v>
      </c>
      <c r="L1101" s="3" t="s">
        <v>85</v>
      </c>
      <c r="M1101" s="3" t="s">
        <v>1930</v>
      </c>
      <c r="N1101" s="3">
        <v>0.78</v>
      </c>
      <c r="O1101" s="3" t="s">
        <v>32</v>
      </c>
      <c r="P1101" s="3" t="s">
        <v>33</v>
      </c>
      <c r="Q1101" s="3" t="s">
        <v>211</v>
      </c>
      <c r="R1101" s="3" t="s">
        <v>1894</v>
      </c>
      <c r="S1101" s="3">
        <v>84020</v>
      </c>
      <c r="T1101" s="2">
        <v>42007</v>
      </c>
      <c r="U1101" s="2">
        <v>42008</v>
      </c>
      <c r="V1101" s="4">
        <v>-181.102</v>
      </c>
      <c r="W1101" s="3">
        <v>3</v>
      </c>
      <c r="X1101" s="4">
        <v>65.69</v>
      </c>
      <c r="Y1101" s="3">
        <v>89999</v>
      </c>
      <c r="Z1101" s="3" t="str">
        <f>IF(V1101&gt;E3057, "High","Low")</f>
        <v>Low</v>
      </c>
      <c r="AA1101" s="3" t="str">
        <f>IF(OR(C1101 &gt; 0.2, N1101 &lt; 0.25), "High Risk", "Low Risk")</f>
        <v>Low Risk</v>
      </c>
      <c r="AB1101" s="3" t="str">
        <f>IF(NOT(C1101 &gt; 0), "No Discount", "Discount Applied")</f>
        <v>Discount Applied</v>
      </c>
      <c r="AC1101" s="3" t="str">
        <f>IF(AND(V1101 &gt; 100, OR(H1101 = "Regular Air", H1101 = "Express Air"), NOT(C1101 &gt; 0)), "High Profit Non-Standard Shipping", "Other")</f>
        <v>Other</v>
      </c>
      <c r="AD1101">
        <f>RANK(X1101,$X$2:$X$1954,0)</f>
        <v>1424</v>
      </c>
    </row>
    <row r="1102" spans="1:30" ht="12.75" customHeight="1" x14ac:dyDescent="0.3">
      <c r="A1102" s="3">
        <v>22600</v>
      </c>
      <c r="B1102" s="3" t="s">
        <v>36</v>
      </c>
      <c r="C1102" s="7">
        <v>0.04</v>
      </c>
      <c r="D1102" s="4">
        <v>355.98</v>
      </c>
      <c r="E1102" s="4">
        <v>58.92</v>
      </c>
      <c r="F1102" s="3">
        <v>1989</v>
      </c>
      <c r="G1102" s="3" t="s">
        <v>1931</v>
      </c>
      <c r="H1102" s="3" t="s">
        <v>38</v>
      </c>
      <c r="I1102" s="3" t="s">
        <v>39</v>
      </c>
      <c r="J1102" s="3" t="s">
        <v>40</v>
      </c>
      <c r="K1102" s="3" t="s">
        <v>41</v>
      </c>
      <c r="L1102" s="3" t="s">
        <v>42</v>
      </c>
      <c r="M1102" s="3" t="s">
        <v>1293</v>
      </c>
      <c r="N1102" s="3">
        <v>0.64</v>
      </c>
      <c r="O1102" s="3" t="s">
        <v>32</v>
      </c>
      <c r="P1102" s="3" t="s">
        <v>33</v>
      </c>
      <c r="Q1102" s="3" t="s">
        <v>211</v>
      </c>
      <c r="R1102" s="3" t="s">
        <v>1932</v>
      </c>
      <c r="S1102" s="3">
        <v>84117</v>
      </c>
      <c r="T1102" s="2">
        <v>42025</v>
      </c>
      <c r="U1102" s="2">
        <v>42026</v>
      </c>
      <c r="V1102" s="4">
        <v>882.93000000000006</v>
      </c>
      <c r="W1102" s="3">
        <v>8</v>
      </c>
      <c r="X1102" s="4">
        <v>2748.21</v>
      </c>
      <c r="Y1102" s="3">
        <v>90000</v>
      </c>
      <c r="Z1102" s="3" t="str">
        <f>IF(V1102&gt;E3058, "High","Low")</f>
        <v>High</v>
      </c>
      <c r="AA1102" s="3" t="str">
        <f>IF(OR(C1102 &gt; 0.2, N1102 &lt; 0.25), "High Risk", "Low Risk")</f>
        <v>Low Risk</v>
      </c>
      <c r="AB1102" s="3" t="str">
        <f>IF(NOT(C1102 &gt; 0), "No Discount", "Discount Applied")</f>
        <v>Discount Applied</v>
      </c>
      <c r="AC1102" s="3" t="str">
        <f>IF(AND(V1102 &gt; 100, OR(H1102 = "Regular Air", H1102 = "Express Air"), NOT(C1102 &gt; 0)), "High Profit Non-Standard Shipping", "Other")</f>
        <v>Other</v>
      </c>
      <c r="AD1102">
        <f>RANK(X1102,$X$2:$X$1954,0)</f>
        <v>172</v>
      </c>
    </row>
    <row r="1103" spans="1:30" ht="12.75" customHeight="1" x14ac:dyDescent="0.3">
      <c r="A1103" s="3">
        <v>22601</v>
      </c>
      <c r="B1103" s="3" t="s">
        <v>36</v>
      </c>
      <c r="C1103" s="7">
        <v>0.09</v>
      </c>
      <c r="D1103" s="4">
        <v>19.98</v>
      </c>
      <c r="E1103" s="4">
        <v>8.68</v>
      </c>
      <c r="F1103" s="3">
        <v>1989</v>
      </c>
      <c r="G1103" s="3" t="s">
        <v>1931</v>
      </c>
      <c r="H1103" s="3" t="s">
        <v>48</v>
      </c>
      <c r="I1103" s="3" t="s">
        <v>39</v>
      </c>
      <c r="J1103" s="3" t="s">
        <v>28</v>
      </c>
      <c r="K1103" s="3" t="s">
        <v>92</v>
      </c>
      <c r="L1103" s="3" t="s">
        <v>58</v>
      </c>
      <c r="M1103" s="3" t="s">
        <v>1222</v>
      </c>
      <c r="N1103" s="3">
        <v>0.37</v>
      </c>
      <c r="O1103" s="3" t="s">
        <v>32</v>
      </c>
      <c r="P1103" s="3" t="s">
        <v>33</v>
      </c>
      <c r="Q1103" s="3" t="s">
        <v>211</v>
      </c>
      <c r="R1103" s="3" t="s">
        <v>1932</v>
      </c>
      <c r="S1103" s="3">
        <v>84117</v>
      </c>
      <c r="T1103" s="2">
        <v>42025</v>
      </c>
      <c r="U1103" s="2">
        <v>42026</v>
      </c>
      <c r="V1103" s="4">
        <v>6.6803999999999988</v>
      </c>
      <c r="W1103" s="3">
        <v>5</v>
      </c>
      <c r="X1103" s="4">
        <v>93.19</v>
      </c>
      <c r="Y1103" s="3">
        <v>90000</v>
      </c>
      <c r="Z1103" s="3" t="str">
        <f>IF(V1103&gt;E3059, "High","Low")</f>
        <v>High</v>
      </c>
      <c r="AA1103" s="3" t="str">
        <f>IF(OR(C1103 &gt; 0.2, N1103 &lt; 0.25), "High Risk", "Low Risk")</f>
        <v>Low Risk</v>
      </c>
      <c r="AB1103" s="3" t="str">
        <f>IF(NOT(C1103 &gt; 0), "No Discount", "Discount Applied")</f>
        <v>Discount Applied</v>
      </c>
      <c r="AC1103" s="3" t="str">
        <f>IF(AND(V1103 &gt; 100, OR(H1103 = "Regular Air", H1103 = "Express Air"), NOT(C1103 &gt; 0)), "High Profit Non-Standard Shipping", "Other")</f>
        <v>Other</v>
      </c>
      <c r="AD1103">
        <f>RANK(X1103,$X$2:$X$1954,0)</f>
        <v>1271</v>
      </c>
    </row>
    <row r="1104" spans="1:30" ht="12.75" customHeight="1" x14ac:dyDescent="0.3">
      <c r="A1104" s="3">
        <v>20554</v>
      </c>
      <c r="B1104" s="3" t="s">
        <v>24</v>
      </c>
      <c r="C1104" s="7">
        <v>0.01</v>
      </c>
      <c r="D1104" s="4">
        <v>30.98</v>
      </c>
      <c r="E1104" s="4">
        <v>6.5</v>
      </c>
      <c r="F1104" s="3">
        <v>1989</v>
      </c>
      <c r="G1104" s="3" t="s">
        <v>1931</v>
      </c>
      <c r="H1104" s="3" t="s">
        <v>48</v>
      </c>
      <c r="I1104" s="3" t="s">
        <v>39</v>
      </c>
      <c r="J1104" s="3" t="s">
        <v>76</v>
      </c>
      <c r="K1104" s="3" t="s">
        <v>179</v>
      </c>
      <c r="L1104" s="3" t="s">
        <v>58</v>
      </c>
      <c r="M1104" s="3" t="s">
        <v>1907</v>
      </c>
      <c r="N1104" s="3">
        <v>0.64</v>
      </c>
      <c r="O1104" s="3" t="s">
        <v>32</v>
      </c>
      <c r="P1104" s="3" t="s">
        <v>33</v>
      </c>
      <c r="Q1104" s="3" t="s">
        <v>211</v>
      </c>
      <c r="R1104" s="3" t="s">
        <v>1932</v>
      </c>
      <c r="S1104" s="3">
        <v>84117</v>
      </c>
      <c r="T1104" s="2">
        <v>42139</v>
      </c>
      <c r="U1104" s="2">
        <v>42140</v>
      </c>
      <c r="V1104" s="4">
        <v>46.29</v>
      </c>
      <c r="W1104" s="3">
        <v>11</v>
      </c>
      <c r="X1104" s="4">
        <v>363.37</v>
      </c>
      <c r="Y1104" s="3">
        <v>90001</v>
      </c>
      <c r="Z1104" s="3" t="str">
        <f>IF(V1104&gt;E3060, "High","Low")</f>
        <v>High</v>
      </c>
      <c r="AA1104" s="3" t="str">
        <f>IF(OR(C1104 &gt; 0.2, N1104 &lt; 0.25), "High Risk", "Low Risk")</f>
        <v>Low Risk</v>
      </c>
      <c r="AB1104" s="3" t="str">
        <f>IF(NOT(C1104 &gt; 0), "No Discount", "Discount Applied")</f>
        <v>Discount Applied</v>
      </c>
      <c r="AC1104" s="3" t="str">
        <f>IF(AND(V1104 &gt; 100, OR(H1104 = "Regular Air", H1104 = "Express Air"), NOT(C1104 &gt; 0)), "High Profit Non-Standard Shipping", "Other")</f>
        <v>Other</v>
      </c>
      <c r="AD1104">
        <f>RANK(X1104,$X$2:$X$1954,0)</f>
        <v>757</v>
      </c>
    </row>
    <row r="1105" spans="1:30" ht="12.75" customHeight="1" x14ac:dyDescent="0.3">
      <c r="A1105" s="3">
        <v>20555</v>
      </c>
      <c r="B1105" s="3" t="s">
        <v>24</v>
      </c>
      <c r="C1105" s="7">
        <v>0.01</v>
      </c>
      <c r="D1105" s="4">
        <v>40.99</v>
      </c>
      <c r="E1105" s="4">
        <v>19.989999999999998</v>
      </c>
      <c r="F1105" s="3">
        <v>1989</v>
      </c>
      <c r="G1105" s="3" t="s">
        <v>1931</v>
      </c>
      <c r="H1105" s="3" t="s">
        <v>48</v>
      </c>
      <c r="I1105" s="3" t="s">
        <v>39</v>
      </c>
      <c r="J1105" s="3" t="s">
        <v>28</v>
      </c>
      <c r="K1105" s="3" t="s">
        <v>92</v>
      </c>
      <c r="L1105" s="3" t="s">
        <v>58</v>
      </c>
      <c r="M1105" s="3" t="s">
        <v>1933</v>
      </c>
      <c r="N1105" s="3">
        <v>0.36</v>
      </c>
      <c r="O1105" s="3" t="s">
        <v>32</v>
      </c>
      <c r="P1105" s="3" t="s">
        <v>33</v>
      </c>
      <c r="Q1105" s="3" t="s">
        <v>211</v>
      </c>
      <c r="R1105" s="3" t="s">
        <v>1932</v>
      </c>
      <c r="S1105" s="3">
        <v>84117</v>
      </c>
      <c r="T1105" s="2">
        <v>42139</v>
      </c>
      <c r="U1105" s="2">
        <v>42142</v>
      </c>
      <c r="V1105" s="4">
        <v>177.79</v>
      </c>
      <c r="W1105" s="3">
        <v>11</v>
      </c>
      <c r="X1105" s="4">
        <v>480.75</v>
      </c>
      <c r="Y1105" s="3">
        <v>90001</v>
      </c>
      <c r="Z1105" s="3" t="str">
        <f>IF(V1105&gt;E3061, "High","Low")</f>
        <v>High</v>
      </c>
      <c r="AA1105" s="3" t="str">
        <f>IF(OR(C1105 &gt; 0.2, N1105 &lt; 0.25), "High Risk", "Low Risk")</f>
        <v>Low Risk</v>
      </c>
      <c r="AB1105" s="3" t="str">
        <f>IF(NOT(C1105 &gt; 0), "No Discount", "Discount Applied")</f>
        <v>Discount Applied</v>
      </c>
      <c r="AC1105" s="3" t="str">
        <f>IF(AND(V1105 &gt; 100, OR(H1105 = "Regular Air", H1105 = "Express Air"), NOT(C1105 &gt; 0)), "High Profit Non-Standard Shipping", "Other")</f>
        <v>Other</v>
      </c>
      <c r="AD1105">
        <f>RANK(X1105,$X$2:$X$1954,0)</f>
        <v>651</v>
      </c>
    </row>
    <row r="1106" spans="1:30" ht="12.75" customHeight="1" x14ac:dyDescent="0.3">
      <c r="A1106" s="3">
        <v>21723</v>
      </c>
      <c r="B1106" s="3" t="s">
        <v>55</v>
      </c>
      <c r="C1106" s="7">
        <v>0.1</v>
      </c>
      <c r="D1106" s="4">
        <v>1.6</v>
      </c>
      <c r="E1106" s="4">
        <v>1.29</v>
      </c>
      <c r="F1106" s="3">
        <v>1989</v>
      </c>
      <c r="G1106" s="3" t="s">
        <v>1931</v>
      </c>
      <c r="H1106" s="3" t="s">
        <v>48</v>
      </c>
      <c r="I1106" s="3" t="s">
        <v>39</v>
      </c>
      <c r="J1106" s="3" t="s">
        <v>28</v>
      </c>
      <c r="K1106" s="3" t="s">
        <v>29</v>
      </c>
      <c r="L1106" s="3" t="s">
        <v>30</v>
      </c>
      <c r="M1106" s="3" t="s">
        <v>1934</v>
      </c>
      <c r="N1106" s="3">
        <v>0.42</v>
      </c>
      <c r="O1106" s="3" t="s">
        <v>32</v>
      </c>
      <c r="P1106" s="3" t="s">
        <v>33</v>
      </c>
      <c r="Q1106" s="3" t="s">
        <v>211</v>
      </c>
      <c r="R1106" s="3" t="s">
        <v>1932</v>
      </c>
      <c r="S1106" s="3">
        <v>84117</v>
      </c>
      <c r="T1106" s="2">
        <v>42124</v>
      </c>
      <c r="U1106" s="2">
        <v>42124</v>
      </c>
      <c r="V1106" s="4">
        <v>-14.990400000000001</v>
      </c>
      <c r="W1106" s="3">
        <v>11</v>
      </c>
      <c r="X1106" s="4">
        <v>16.88</v>
      </c>
      <c r="Y1106" s="3">
        <v>90003</v>
      </c>
      <c r="Z1106" s="3" t="str">
        <f>IF(V1106&gt;E3062, "High","Low")</f>
        <v>Low</v>
      </c>
      <c r="AA1106" s="3" t="str">
        <f>IF(OR(C1106 &gt; 0.2, N1106 &lt; 0.25), "High Risk", "Low Risk")</f>
        <v>Low Risk</v>
      </c>
      <c r="AB1106" s="3" t="str">
        <f>IF(NOT(C1106 &gt; 0), "No Discount", "Discount Applied")</f>
        <v>Discount Applied</v>
      </c>
      <c r="AC1106" s="3" t="str">
        <f>IF(AND(V1106 &gt; 100, OR(H1106 = "Regular Air", H1106 = "Express Air"), NOT(C1106 &gt; 0)), "High Profit Non-Standard Shipping", "Other")</f>
        <v>Other</v>
      </c>
      <c r="AD1106">
        <f>RANK(X1106,$X$2:$X$1954,0)</f>
        <v>1849</v>
      </c>
    </row>
    <row r="1107" spans="1:30" ht="12.75" customHeight="1" x14ac:dyDescent="0.3">
      <c r="A1107" s="3">
        <v>25417</v>
      </c>
      <c r="B1107" s="3" t="s">
        <v>55</v>
      </c>
      <c r="C1107" s="7">
        <v>0</v>
      </c>
      <c r="D1107" s="4">
        <v>47.9</v>
      </c>
      <c r="E1107" s="4">
        <v>5.86</v>
      </c>
      <c r="F1107" s="3">
        <v>1991</v>
      </c>
      <c r="G1107" s="3" t="s">
        <v>1935</v>
      </c>
      <c r="H1107" s="3" t="s">
        <v>48</v>
      </c>
      <c r="I1107" s="3" t="s">
        <v>39</v>
      </c>
      <c r="J1107" s="3" t="s">
        <v>28</v>
      </c>
      <c r="K1107" s="3" t="s">
        <v>92</v>
      </c>
      <c r="L1107" s="3" t="s">
        <v>58</v>
      </c>
      <c r="M1107" s="3" t="s">
        <v>1936</v>
      </c>
      <c r="N1107" s="3">
        <v>0.37</v>
      </c>
      <c r="O1107" s="3" t="s">
        <v>32</v>
      </c>
      <c r="P1107" s="3" t="s">
        <v>33</v>
      </c>
      <c r="Q1107" s="3" t="s">
        <v>211</v>
      </c>
      <c r="R1107" s="3" t="s">
        <v>1937</v>
      </c>
      <c r="S1107" s="3">
        <v>84118</v>
      </c>
      <c r="T1107" s="2">
        <v>42057</v>
      </c>
      <c r="U1107" s="2">
        <v>42059</v>
      </c>
      <c r="V1107" s="4">
        <v>638.38109999999995</v>
      </c>
      <c r="W1107" s="3">
        <v>18</v>
      </c>
      <c r="X1107" s="4">
        <v>925.19</v>
      </c>
      <c r="Y1107" s="3">
        <v>90002</v>
      </c>
      <c r="Z1107" s="3" t="str">
        <f>IF(V1107&gt;E3063, "High","Low")</f>
        <v>High</v>
      </c>
      <c r="AA1107" s="3" t="str">
        <f>IF(OR(C1107 &gt; 0.2, N1107 &lt; 0.25), "High Risk", "Low Risk")</f>
        <v>Low Risk</v>
      </c>
      <c r="AB1107" s="3" t="str">
        <f>IF(NOT(C1107 &gt; 0), "No Discount", "Discount Applied")</f>
        <v>No Discount</v>
      </c>
      <c r="AC1107" s="3" t="str">
        <f>IF(AND(V1107 &gt; 100, OR(H1107 = "Regular Air", H1107 = "Express Air"), NOT(C1107 &gt; 0)), "High Profit Non-Standard Shipping", "Other")</f>
        <v>High Profit Non-Standard Shipping</v>
      </c>
      <c r="AD1107">
        <f>RANK(X1107,$X$2:$X$1954,0)</f>
        <v>444</v>
      </c>
    </row>
    <row r="1108" spans="1:30" ht="12.75" customHeight="1" x14ac:dyDescent="0.3">
      <c r="A1108" s="3">
        <v>19797</v>
      </c>
      <c r="B1108" s="3" t="s">
        <v>36</v>
      </c>
      <c r="C1108" s="7">
        <v>0.1</v>
      </c>
      <c r="D1108" s="4">
        <v>125.99</v>
      </c>
      <c r="E1108" s="4">
        <v>8.99</v>
      </c>
      <c r="F1108" s="3">
        <v>1997</v>
      </c>
      <c r="G1108" s="3" t="s">
        <v>1938</v>
      </c>
      <c r="H1108" s="3" t="s">
        <v>48</v>
      </c>
      <c r="I1108" s="3" t="s">
        <v>39</v>
      </c>
      <c r="J1108" s="3" t="s">
        <v>76</v>
      </c>
      <c r="K1108" s="3" t="s">
        <v>77</v>
      </c>
      <c r="L1108" s="3" t="s">
        <v>58</v>
      </c>
      <c r="M1108" s="3" t="s">
        <v>897</v>
      </c>
      <c r="N1108" s="3">
        <v>0.56999999999999995</v>
      </c>
      <c r="O1108" s="3" t="s">
        <v>32</v>
      </c>
      <c r="P1108" s="3" t="s">
        <v>135</v>
      </c>
      <c r="Q1108" s="3" t="s">
        <v>931</v>
      </c>
      <c r="R1108" s="3" t="s">
        <v>932</v>
      </c>
      <c r="S1108" s="3">
        <v>29915</v>
      </c>
      <c r="T1108" s="2">
        <v>42029</v>
      </c>
      <c r="U1108" s="2">
        <v>42032</v>
      </c>
      <c r="V1108" s="4">
        <v>17.652000000000001</v>
      </c>
      <c r="W1108" s="3">
        <v>4</v>
      </c>
      <c r="X1108" s="4">
        <v>408.66</v>
      </c>
      <c r="Y1108" s="3">
        <v>90333</v>
      </c>
      <c r="Z1108" s="3" t="str">
        <f>IF(V1108&gt;E3064, "High","Low")</f>
        <v>High</v>
      </c>
      <c r="AA1108" s="3" t="str">
        <f>IF(OR(C1108 &gt; 0.2, N1108 &lt; 0.25), "High Risk", "Low Risk")</f>
        <v>Low Risk</v>
      </c>
      <c r="AB1108" s="3" t="str">
        <f>IF(NOT(C1108 &gt; 0), "No Discount", "Discount Applied")</f>
        <v>Discount Applied</v>
      </c>
      <c r="AC1108" s="3" t="str">
        <f>IF(AND(V1108 &gt; 100, OR(H1108 = "Regular Air", H1108 = "Express Air"), NOT(C1108 &gt; 0)), "High Profit Non-Standard Shipping", "Other")</f>
        <v>Other</v>
      </c>
      <c r="AD1108">
        <f>RANK(X1108,$X$2:$X$1954,0)</f>
        <v>710</v>
      </c>
    </row>
    <row r="1109" spans="1:30" ht="12.75" customHeight="1" x14ac:dyDescent="0.3">
      <c r="A1109" s="3">
        <v>19581</v>
      </c>
      <c r="B1109" s="3" t="s">
        <v>55</v>
      </c>
      <c r="C1109" s="7">
        <v>0.01</v>
      </c>
      <c r="D1109" s="4">
        <v>16.48</v>
      </c>
      <c r="E1109" s="4">
        <v>1.99</v>
      </c>
      <c r="F1109" s="3">
        <v>1997</v>
      </c>
      <c r="G1109" s="3" t="s">
        <v>1938</v>
      </c>
      <c r="H1109" s="3" t="s">
        <v>48</v>
      </c>
      <c r="I1109" s="3" t="s">
        <v>39</v>
      </c>
      <c r="J1109" s="3" t="s">
        <v>76</v>
      </c>
      <c r="K1109" s="3" t="s">
        <v>179</v>
      </c>
      <c r="L1109" s="3" t="s">
        <v>50</v>
      </c>
      <c r="M1109" s="3" t="s">
        <v>1471</v>
      </c>
      <c r="N1109" s="3">
        <v>0.42</v>
      </c>
      <c r="O1109" s="3" t="s">
        <v>32</v>
      </c>
      <c r="P1109" s="3" t="s">
        <v>135</v>
      </c>
      <c r="Q1109" s="3" t="s">
        <v>931</v>
      </c>
      <c r="R1109" s="3" t="s">
        <v>932</v>
      </c>
      <c r="S1109" s="3">
        <v>29915</v>
      </c>
      <c r="T1109" s="2">
        <v>42131</v>
      </c>
      <c r="U1109" s="2">
        <v>42132</v>
      </c>
      <c r="V1109" s="4">
        <v>739.67399999999998</v>
      </c>
      <c r="W1109" s="3">
        <v>7</v>
      </c>
      <c r="X1109" s="4">
        <v>122.93</v>
      </c>
      <c r="Y1109" s="3">
        <v>90334</v>
      </c>
      <c r="Z1109" s="3" t="str">
        <f>IF(V1109&gt;E3065, "High","Low")</f>
        <v>High</v>
      </c>
      <c r="AA1109" s="3" t="str">
        <f>IF(OR(C1109 &gt; 0.2, N1109 &lt; 0.25), "High Risk", "Low Risk")</f>
        <v>Low Risk</v>
      </c>
      <c r="AB1109" s="3" t="str">
        <f>IF(NOT(C1109 &gt; 0), "No Discount", "Discount Applied")</f>
        <v>Discount Applied</v>
      </c>
      <c r="AC1109" s="3" t="str">
        <f>IF(AND(V1109 &gt; 100, OR(H1109 = "Regular Air", H1109 = "Express Air"), NOT(C1109 &gt; 0)), "High Profit Non-Standard Shipping", "Other")</f>
        <v>Other</v>
      </c>
      <c r="AD1109">
        <f>RANK(X1109,$X$2:$X$1954,0)</f>
        <v>1157</v>
      </c>
    </row>
    <row r="1110" spans="1:30" ht="12.75" customHeight="1" x14ac:dyDescent="0.3">
      <c r="A1110" s="3">
        <v>21003</v>
      </c>
      <c r="B1110" s="3" t="s">
        <v>105</v>
      </c>
      <c r="C1110" s="7">
        <v>0</v>
      </c>
      <c r="D1110" s="4">
        <v>24.92</v>
      </c>
      <c r="E1110" s="4">
        <v>12.98</v>
      </c>
      <c r="F1110" s="3">
        <v>1997</v>
      </c>
      <c r="G1110" s="3" t="s">
        <v>1938</v>
      </c>
      <c r="H1110" s="3" t="s">
        <v>48</v>
      </c>
      <c r="I1110" s="3" t="s">
        <v>39</v>
      </c>
      <c r="J1110" s="3" t="s">
        <v>28</v>
      </c>
      <c r="K1110" s="3" t="s">
        <v>108</v>
      </c>
      <c r="L1110" s="3" t="s">
        <v>58</v>
      </c>
      <c r="M1110" s="3" t="s">
        <v>1939</v>
      </c>
      <c r="N1110" s="3">
        <v>0.39</v>
      </c>
      <c r="O1110" s="3" t="s">
        <v>32</v>
      </c>
      <c r="P1110" s="3" t="s">
        <v>135</v>
      </c>
      <c r="Q1110" s="3" t="s">
        <v>931</v>
      </c>
      <c r="R1110" s="3" t="s">
        <v>932</v>
      </c>
      <c r="S1110" s="3">
        <v>29915</v>
      </c>
      <c r="T1110" s="2">
        <v>42157</v>
      </c>
      <c r="U1110" s="2">
        <v>42157</v>
      </c>
      <c r="V1110" s="4">
        <v>-23.155999999999999</v>
      </c>
      <c r="W1110" s="3">
        <v>1</v>
      </c>
      <c r="X1110" s="4">
        <v>32.659999999999997</v>
      </c>
      <c r="Y1110" s="3">
        <v>90335</v>
      </c>
      <c r="Z1110" s="3" t="str">
        <f>IF(V1110&gt;E3066, "High","Low")</f>
        <v>Low</v>
      </c>
      <c r="AA1110" s="3" t="str">
        <f>IF(OR(C1110 &gt; 0.2, N1110 &lt; 0.25), "High Risk", "Low Risk")</f>
        <v>Low Risk</v>
      </c>
      <c r="AB1110" s="3" t="str">
        <f>IF(NOT(C1110 &gt; 0), "No Discount", "Discount Applied")</f>
        <v>No Discount</v>
      </c>
      <c r="AC1110" s="3" t="str">
        <f>IF(AND(V1110 &gt; 100, OR(H1110 = "Regular Air", H1110 = "Express Air"), NOT(C1110 &gt; 0)), "High Profit Non-Standard Shipping", "Other")</f>
        <v>Other</v>
      </c>
      <c r="AD1110">
        <f>RANK(X1110,$X$2:$X$1954,0)</f>
        <v>1688</v>
      </c>
    </row>
    <row r="1111" spans="1:30" ht="12.75" customHeight="1" x14ac:dyDescent="0.3">
      <c r="A1111" s="3">
        <v>20392</v>
      </c>
      <c r="B1111" s="3" t="s">
        <v>36</v>
      </c>
      <c r="C1111" s="7">
        <v>0.06</v>
      </c>
      <c r="D1111" s="4">
        <v>4.42</v>
      </c>
      <c r="E1111" s="4">
        <v>4.99</v>
      </c>
      <c r="F1111" s="3">
        <v>1998</v>
      </c>
      <c r="G1111" s="3" t="s">
        <v>1940</v>
      </c>
      <c r="H1111" s="3" t="s">
        <v>48</v>
      </c>
      <c r="I1111" s="3" t="s">
        <v>39</v>
      </c>
      <c r="J1111" s="3" t="s">
        <v>28</v>
      </c>
      <c r="K1111" s="3" t="s">
        <v>68</v>
      </c>
      <c r="L1111" s="3" t="s">
        <v>58</v>
      </c>
      <c r="M1111" s="3" t="s">
        <v>69</v>
      </c>
      <c r="N1111" s="3">
        <v>0.38</v>
      </c>
      <c r="O1111" s="3" t="s">
        <v>32</v>
      </c>
      <c r="P1111" s="3" t="s">
        <v>52</v>
      </c>
      <c r="Q1111" s="3" t="s">
        <v>70</v>
      </c>
      <c r="R1111" s="3" t="s">
        <v>1941</v>
      </c>
      <c r="S1111" s="3">
        <v>11758</v>
      </c>
      <c r="T1111" s="2">
        <v>42158</v>
      </c>
      <c r="U1111" s="2">
        <v>42160</v>
      </c>
      <c r="V1111" s="4">
        <v>-10.435</v>
      </c>
      <c r="W1111" s="3">
        <v>3</v>
      </c>
      <c r="X1111" s="4">
        <v>14.85</v>
      </c>
      <c r="Y1111" s="3">
        <v>90568</v>
      </c>
      <c r="Z1111" s="3" t="str">
        <f>IF(V1111&gt;E3067, "High","Low")</f>
        <v>Low</v>
      </c>
      <c r="AA1111" s="3" t="str">
        <f>IF(OR(C1111 &gt; 0.2, N1111 &lt; 0.25), "High Risk", "Low Risk")</f>
        <v>Low Risk</v>
      </c>
      <c r="AB1111" s="3" t="str">
        <f>IF(NOT(C1111 &gt; 0), "No Discount", "Discount Applied")</f>
        <v>Discount Applied</v>
      </c>
      <c r="AC1111" s="3" t="str">
        <f>IF(AND(V1111 &gt; 100, OR(H1111 = "Regular Air", H1111 = "Express Air"), NOT(C1111 &gt; 0)), "High Profit Non-Standard Shipping", "Other")</f>
        <v>Other</v>
      </c>
      <c r="AD1111">
        <f>RANK(X1111,$X$2:$X$1954,0)</f>
        <v>1865</v>
      </c>
    </row>
    <row r="1112" spans="1:30" ht="12.75" customHeight="1" x14ac:dyDescent="0.3">
      <c r="A1112" s="3">
        <v>24075</v>
      </c>
      <c r="B1112" s="3" t="s">
        <v>55</v>
      </c>
      <c r="C1112" s="7">
        <v>0.06</v>
      </c>
      <c r="D1112" s="4">
        <v>4.24</v>
      </c>
      <c r="E1112" s="4">
        <v>5.41</v>
      </c>
      <c r="F1112" s="3">
        <v>2004</v>
      </c>
      <c r="G1112" s="3" t="s">
        <v>1942</v>
      </c>
      <c r="H1112" s="3" t="s">
        <v>48</v>
      </c>
      <c r="I1112" s="3" t="s">
        <v>39</v>
      </c>
      <c r="J1112" s="3" t="s">
        <v>28</v>
      </c>
      <c r="K1112" s="3" t="s">
        <v>108</v>
      </c>
      <c r="L1112" s="3" t="s">
        <v>58</v>
      </c>
      <c r="M1112" s="3" t="s">
        <v>109</v>
      </c>
      <c r="N1112" s="3">
        <v>0.35</v>
      </c>
      <c r="O1112" s="3" t="s">
        <v>32</v>
      </c>
      <c r="P1112" s="3" t="s">
        <v>33</v>
      </c>
      <c r="Q1112" s="3" t="s">
        <v>81</v>
      </c>
      <c r="R1112" s="3" t="s">
        <v>1900</v>
      </c>
      <c r="S1112" s="3">
        <v>59715</v>
      </c>
      <c r="T1112" s="2">
        <v>42111</v>
      </c>
      <c r="U1112" s="2">
        <v>42113</v>
      </c>
      <c r="V1112" s="4">
        <v>-78.916679999999999</v>
      </c>
      <c r="W1112" s="3">
        <v>10</v>
      </c>
      <c r="X1112" s="4">
        <v>45</v>
      </c>
      <c r="Y1112" s="3">
        <v>91277</v>
      </c>
      <c r="Z1112" s="3" t="str">
        <f>IF(V1112&gt;E3068, "High","Low")</f>
        <v>Low</v>
      </c>
      <c r="AA1112" s="3" t="str">
        <f>IF(OR(C1112 &gt; 0.2, N1112 &lt; 0.25), "High Risk", "Low Risk")</f>
        <v>Low Risk</v>
      </c>
      <c r="AB1112" s="3" t="str">
        <f>IF(NOT(C1112 &gt; 0), "No Discount", "Discount Applied")</f>
        <v>Discount Applied</v>
      </c>
      <c r="AC1112" s="3" t="str">
        <f>IF(AND(V1112 &gt; 100, OR(H1112 = "Regular Air", H1112 = "Express Air"), NOT(C1112 &gt; 0)), "High Profit Non-Standard Shipping", "Other")</f>
        <v>Other</v>
      </c>
      <c r="AD1112">
        <f>RANK(X1112,$X$2:$X$1954,0)</f>
        <v>1574</v>
      </c>
    </row>
    <row r="1113" spans="1:30" ht="12.75" customHeight="1" x14ac:dyDescent="0.3">
      <c r="A1113" s="3">
        <v>24076</v>
      </c>
      <c r="B1113" s="3" t="s">
        <v>55</v>
      </c>
      <c r="C1113" s="7">
        <v>0.04</v>
      </c>
      <c r="D1113" s="4">
        <v>6783.02</v>
      </c>
      <c r="E1113" s="4">
        <v>24.49</v>
      </c>
      <c r="F1113" s="3">
        <v>2004</v>
      </c>
      <c r="G1113" s="3" t="s">
        <v>1942</v>
      </c>
      <c r="H1113" s="3" t="s">
        <v>48</v>
      </c>
      <c r="I1113" s="3" t="s">
        <v>39</v>
      </c>
      <c r="J1113" s="3" t="s">
        <v>76</v>
      </c>
      <c r="K1113" s="3" t="s">
        <v>84</v>
      </c>
      <c r="L1113" s="3" t="s">
        <v>235</v>
      </c>
      <c r="M1113" s="3" t="s">
        <v>1276</v>
      </c>
      <c r="N1113" s="3">
        <v>0.39</v>
      </c>
      <c r="O1113" s="3" t="s">
        <v>32</v>
      </c>
      <c r="P1113" s="3" t="s">
        <v>33</v>
      </c>
      <c r="Q1113" s="3" t="s">
        <v>81</v>
      </c>
      <c r="R1113" s="3" t="s">
        <v>1900</v>
      </c>
      <c r="S1113" s="3">
        <v>59715</v>
      </c>
      <c r="T1113" s="2">
        <v>42111</v>
      </c>
      <c r="U1113" s="2">
        <v>42113</v>
      </c>
      <c r="V1113" s="4">
        <v>-13562.637407999999</v>
      </c>
      <c r="W1113" s="3">
        <v>1</v>
      </c>
      <c r="X1113" s="4">
        <v>6569.07</v>
      </c>
      <c r="Y1113" s="3">
        <v>91277</v>
      </c>
      <c r="Z1113" s="3" t="str">
        <f>IF(V1113&gt;E3069, "High","Low")</f>
        <v>Low</v>
      </c>
      <c r="AA1113" s="3" t="str">
        <f>IF(OR(C1113 &gt; 0.2, N1113 &lt; 0.25), "High Risk", "Low Risk")</f>
        <v>Low Risk</v>
      </c>
      <c r="AB1113" s="3" t="str">
        <f>IF(NOT(C1113 &gt; 0), "No Discount", "Discount Applied")</f>
        <v>Discount Applied</v>
      </c>
      <c r="AC1113" s="3" t="str">
        <f>IF(AND(V1113 &gt; 100, OR(H1113 = "Regular Air", H1113 = "Express Air"), NOT(C1113 &gt; 0)), "High Profit Non-Standard Shipping", "Other")</f>
        <v>Other</v>
      </c>
      <c r="AD1113">
        <f>RANK(X1113,$X$2:$X$1954,0)</f>
        <v>63</v>
      </c>
    </row>
    <row r="1114" spans="1:30" ht="12.75" customHeight="1" x14ac:dyDescent="0.3">
      <c r="A1114" s="3">
        <v>25251</v>
      </c>
      <c r="B1114" s="3" t="s">
        <v>36</v>
      </c>
      <c r="C1114" s="7">
        <v>0.03</v>
      </c>
      <c r="D1114" s="4">
        <v>5.78</v>
      </c>
      <c r="E1114" s="4">
        <v>5.37</v>
      </c>
      <c r="F1114" s="3">
        <v>2006</v>
      </c>
      <c r="G1114" s="3" t="s">
        <v>1943</v>
      </c>
      <c r="H1114" s="3" t="s">
        <v>48</v>
      </c>
      <c r="I1114" s="3" t="s">
        <v>39</v>
      </c>
      <c r="J1114" s="3" t="s">
        <v>28</v>
      </c>
      <c r="K1114" s="3" t="s">
        <v>92</v>
      </c>
      <c r="L1114" s="3" t="s">
        <v>58</v>
      </c>
      <c r="M1114" s="3" t="s">
        <v>1944</v>
      </c>
      <c r="N1114" s="3">
        <v>0.36</v>
      </c>
      <c r="O1114" s="3" t="s">
        <v>32</v>
      </c>
      <c r="P1114" s="3" t="s">
        <v>33</v>
      </c>
      <c r="Q1114" s="3" t="s">
        <v>254</v>
      </c>
      <c r="R1114" s="3" t="s">
        <v>1945</v>
      </c>
      <c r="S1114" s="3">
        <v>81301</v>
      </c>
      <c r="T1114" s="2">
        <v>42068</v>
      </c>
      <c r="U1114" s="2">
        <v>42069</v>
      </c>
      <c r="V1114" s="4">
        <v>-63.35</v>
      </c>
      <c r="W1114" s="3">
        <v>15</v>
      </c>
      <c r="X1114" s="4">
        <v>88.22</v>
      </c>
      <c r="Y1114" s="3">
        <v>88798</v>
      </c>
      <c r="Z1114" s="3" t="str">
        <f>IF(V1114&gt;E3070, "High","Low")</f>
        <v>Low</v>
      </c>
      <c r="AA1114" s="3" t="str">
        <f>IF(OR(C1114 &gt; 0.2, N1114 &lt; 0.25), "High Risk", "Low Risk")</f>
        <v>Low Risk</v>
      </c>
      <c r="AB1114" s="3" t="str">
        <f>IF(NOT(C1114 &gt; 0), "No Discount", "Discount Applied")</f>
        <v>Discount Applied</v>
      </c>
      <c r="AC1114" s="3" t="str">
        <f>IF(AND(V1114 &gt; 100, OR(H1114 = "Regular Air", H1114 = "Express Air"), NOT(C1114 &gt; 0)), "High Profit Non-Standard Shipping", "Other")</f>
        <v>Other</v>
      </c>
      <c r="AD1114">
        <f>RANK(X1114,$X$2:$X$1954,0)</f>
        <v>1293</v>
      </c>
    </row>
    <row r="1115" spans="1:30" ht="12.75" customHeight="1" x14ac:dyDescent="0.3">
      <c r="A1115" s="3">
        <v>20006</v>
      </c>
      <c r="B1115" s="3" t="s">
        <v>55</v>
      </c>
      <c r="C1115" s="7">
        <v>0.1</v>
      </c>
      <c r="D1115" s="4">
        <v>10.48</v>
      </c>
      <c r="E1115" s="4">
        <v>2.89</v>
      </c>
      <c r="F1115" s="3">
        <v>2016</v>
      </c>
      <c r="G1115" s="3" t="s">
        <v>1946</v>
      </c>
      <c r="H1115" s="3" t="s">
        <v>48</v>
      </c>
      <c r="I1115" s="3" t="s">
        <v>39</v>
      </c>
      <c r="J1115" s="3" t="s">
        <v>28</v>
      </c>
      <c r="K1115" s="3" t="s">
        <v>29</v>
      </c>
      <c r="L1115" s="3" t="s">
        <v>50</v>
      </c>
      <c r="M1115" s="3" t="s">
        <v>1807</v>
      </c>
      <c r="N1115" s="3">
        <v>0.6</v>
      </c>
      <c r="O1115" s="3" t="s">
        <v>32</v>
      </c>
      <c r="P1115" s="3" t="s">
        <v>60</v>
      </c>
      <c r="Q1115" s="3" t="s">
        <v>299</v>
      </c>
      <c r="R1115" s="3" t="s">
        <v>730</v>
      </c>
      <c r="S1115" s="3">
        <v>48195</v>
      </c>
      <c r="T1115" s="2">
        <v>42173</v>
      </c>
      <c r="U1115" s="2">
        <v>42174</v>
      </c>
      <c r="V1115" s="4">
        <v>-8.9039999999999999</v>
      </c>
      <c r="W1115" s="3">
        <v>4</v>
      </c>
      <c r="X1115" s="4">
        <v>40.29</v>
      </c>
      <c r="Y1115" s="3">
        <v>86874</v>
      </c>
      <c r="Z1115" s="3" t="str">
        <f>IF(V1115&gt;E3071, "High","Low")</f>
        <v>Low</v>
      </c>
      <c r="AA1115" s="3" t="str">
        <f>IF(OR(C1115 &gt; 0.2, N1115 &lt; 0.25), "High Risk", "Low Risk")</f>
        <v>Low Risk</v>
      </c>
      <c r="AB1115" s="3" t="str">
        <f>IF(NOT(C1115 &gt; 0), "No Discount", "Discount Applied")</f>
        <v>Discount Applied</v>
      </c>
      <c r="AC1115" s="3" t="str">
        <f>IF(AND(V1115 &gt; 100, OR(H1115 = "Regular Air", H1115 = "Express Air"), NOT(C1115 &gt; 0)), "High Profit Non-Standard Shipping", "Other")</f>
        <v>Other</v>
      </c>
      <c r="AD1115">
        <f>RANK(X1115,$X$2:$X$1954,0)</f>
        <v>1617</v>
      </c>
    </row>
    <row r="1116" spans="1:30" ht="12.75" customHeight="1" x14ac:dyDescent="0.3">
      <c r="A1116" s="3">
        <v>18989</v>
      </c>
      <c r="B1116" s="3" t="s">
        <v>24</v>
      </c>
      <c r="C1116" s="7">
        <v>7.0000000000000007E-2</v>
      </c>
      <c r="D1116" s="4">
        <v>39.479999999999997</v>
      </c>
      <c r="E1116" s="4">
        <v>1.99</v>
      </c>
      <c r="F1116" s="3">
        <v>2014</v>
      </c>
      <c r="G1116" s="3" t="s">
        <v>1947</v>
      </c>
      <c r="H1116" s="3" t="s">
        <v>48</v>
      </c>
      <c r="I1116" s="3" t="s">
        <v>39</v>
      </c>
      <c r="J1116" s="3" t="s">
        <v>76</v>
      </c>
      <c r="K1116" s="3" t="s">
        <v>179</v>
      </c>
      <c r="L1116" s="3" t="s">
        <v>50</v>
      </c>
      <c r="M1116" s="3" t="s">
        <v>704</v>
      </c>
      <c r="N1116" s="3">
        <v>0.54</v>
      </c>
      <c r="O1116" s="3" t="s">
        <v>32</v>
      </c>
      <c r="P1116" s="3" t="s">
        <v>60</v>
      </c>
      <c r="Q1116" s="3" t="s">
        <v>329</v>
      </c>
      <c r="R1116" s="3" t="s">
        <v>1948</v>
      </c>
      <c r="S1116" s="3">
        <v>51503</v>
      </c>
      <c r="T1116" s="2">
        <v>42085</v>
      </c>
      <c r="U1116" s="2">
        <v>42087</v>
      </c>
      <c r="V1116" s="4">
        <v>88.72</v>
      </c>
      <c r="W1116" s="3">
        <v>4</v>
      </c>
      <c r="X1116" s="4">
        <v>151.27000000000001</v>
      </c>
      <c r="Y1116" s="3">
        <v>88367</v>
      </c>
      <c r="Z1116" s="3" t="str">
        <f>IF(V1116&gt;E3072, "High","Low")</f>
        <v>High</v>
      </c>
      <c r="AA1116" s="3" t="str">
        <f>IF(OR(C1116 &gt; 0.2, N1116 &lt; 0.25), "High Risk", "Low Risk")</f>
        <v>Low Risk</v>
      </c>
      <c r="AB1116" s="3" t="str">
        <f>IF(NOT(C1116 &gt; 0), "No Discount", "Discount Applied")</f>
        <v>Discount Applied</v>
      </c>
      <c r="AC1116" s="3" t="str">
        <f>IF(AND(V1116 &gt; 100, OR(H1116 = "Regular Air", H1116 = "Express Air"), NOT(C1116 &gt; 0)), "High Profit Non-Standard Shipping", "Other")</f>
        <v>Other</v>
      </c>
      <c r="AD1116">
        <f>RANK(X1116,$X$2:$X$1954,0)</f>
        <v>1083</v>
      </c>
    </row>
    <row r="1117" spans="1:30" ht="12.75" customHeight="1" x14ac:dyDescent="0.3">
      <c r="A1117" s="3">
        <v>18990</v>
      </c>
      <c r="B1117" s="3" t="s">
        <v>24</v>
      </c>
      <c r="C1117" s="7">
        <v>0</v>
      </c>
      <c r="D1117" s="4">
        <v>4.91</v>
      </c>
      <c r="E1117" s="4">
        <v>0.5</v>
      </c>
      <c r="F1117" s="3">
        <v>2014</v>
      </c>
      <c r="G1117" s="3" t="s">
        <v>1947</v>
      </c>
      <c r="H1117" s="3" t="s">
        <v>48</v>
      </c>
      <c r="I1117" s="3" t="s">
        <v>39</v>
      </c>
      <c r="J1117" s="3" t="s">
        <v>28</v>
      </c>
      <c r="K1117" s="3" t="s">
        <v>133</v>
      </c>
      <c r="L1117" s="3" t="s">
        <v>58</v>
      </c>
      <c r="M1117" s="3" t="s">
        <v>162</v>
      </c>
      <c r="N1117" s="3">
        <v>0.36</v>
      </c>
      <c r="O1117" s="3" t="s">
        <v>32</v>
      </c>
      <c r="P1117" s="3" t="s">
        <v>60</v>
      </c>
      <c r="Q1117" s="3" t="s">
        <v>329</v>
      </c>
      <c r="R1117" s="3" t="s">
        <v>1948</v>
      </c>
      <c r="S1117" s="3">
        <v>51503</v>
      </c>
      <c r="T1117" s="2">
        <v>42085</v>
      </c>
      <c r="U1117" s="2">
        <v>42087</v>
      </c>
      <c r="V1117" s="4">
        <v>7.2518999999999991</v>
      </c>
      <c r="W1117" s="3">
        <v>2</v>
      </c>
      <c r="X1117" s="4">
        <v>10.51</v>
      </c>
      <c r="Y1117" s="3">
        <v>88367</v>
      </c>
      <c r="Z1117" s="3" t="str">
        <f>IF(V1117&gt;E3073, "High","Low")</f>
        <v>High</v>
      </c>
      <c r="AA1117" s="3" t="str">
        <f>IF(OR(C1117 &gt; 0.2, N1117 &lt; 0.25), "High Risk", "Low Risk")</f>
        <v>Low Risk</v>
      </c>
      <c r="AB1117" s="3" t="str">
        <f>IF(NOT(C1117 &gt; 0), "No Discount", "Discount Applied")</f>
        <v>No Discount</v>
      </c>
      <c r="AC1117" s="3" t="str">
        <f>IF(AND(V1117 &gt; 100, OR(H1117 = "Regular Air", H1117 = "Express Air"), NOT(C1117 &gt; 0)), "High Profit Non-Standard Shipping", "Other")</f>
        <v>Other</v>
      </c>
      <c r="AD1117">
        <f>RANK(X1117,$X$2:$X$1954,0)</f>
        <v>1900</v>
      </c>
    </row>
    <row r="1118" spans="1:30" ht="12.75" customHeight="1" x14ac:dyDescent="0.3">
      <c r="A1118" s="3">
        <v>21573</v>
      </c>
      <c r="B1118" s="3" t="s">
        <v>46</v>
      </c>
      <c r="C1118" s="7">
        <v>0.06</v>
      </c>
      <c r="D1118" s="4">
        <v>6.48</v>
      </c>
      <c r="E1118" s="4">
        <v>7.49</v>
      </c>
      <c r="F1118" s="3">
        <v>2014</v>
      </c>
      <c r="G1118" s="3" t="s">
        <v>1947</v>
      </c>
      <c r="H1118" s="3" t="s">
        <v>48</v>
      </c>
      <c r="I1118" s="3" t="s">
        <v>39</v>
      </c>
      <c r="J1118" s="3" t="s">
        <v>28</v>
      </c>
      <c r="K1118" s="3" t="s">
        <v>92</v>
      </c>
      <c r="L1118" s="3" t="s">
        <v>58</v>
      </c>
      <c r="M1118" s="3" t="s">
        <v>1949</v>
      </c>
      <c r="N1118" s="3">
        <v>0.37</v>
      </c>
      <c r="O1118" s="3" t="s">
        <v>32</v>
      </c>
      <c r="P1118" s="3" t="s">
        <v>60</v>
      </c>
      <c r="Q1118" s="3" t="s">
        <v>329</v>
      </c>
      <c r="R1118" s="3" t="s">
        <v>1948</v>
      </c>
      <c r="S1118" s="3">
        <v>51503</v>
      </c>
      <c r="T1118" s="2">
        <v>42098</v>
      </c>
      <c r="U1118" s="2">
        <v>42098</v>
      </c>
      <c r="V1118" s="4">
        <v>-191.49</v>
      </c>
      <c r="W1118" s="3">
        <v>12</v>
      </c>
      <c r="X1118" s="4">
        <v>74.930000000000007</v>
      </c>
      <c r="Y1118" s="3">
        <v>88368</v>
      </c>
      <c r="Z1118" s="3" t="str">
        <f>IF(V1118&gt;E3074, "High","Low")</f>
        <v>Low</v>
      </c>
      <c r="AA1118" s="3" t="str">
        <f>IF(OR(C1118 &gt; 0.2, N1118 &lt; 0.25), "High Risk", "Low Risk")</f>
        <v>Low Risk</v>
      </c>
      <c r="AB1118" s="3" t="str">
        <f>IF(NOT(C1118 &gt; 0), "No Discount", "Discount Applied")</f>
        <v>Discount Applied</v>
      </c>
      <c r="AC1118" s="3" t="str">
        <f>IF(AND(V1118 &gt; 100, OR(H1118 = "Regular Air", H1118 = "Express Air"), NOT(C1118 &gt; 0)), "High Profit Non-Standard Shipping", "Other")</f>
        <v>Other</v>
      </c>
      <c r="AD1118">
        <f>RANK(X1118,$X$2:$X$1954,0)</f>
        <v>1365</v>
      </c>
    </row>
    <row r="1119" spans="1:30" ht="12.75" customHeight="1" x14ac:dyDescent="0.3">
      <c r="A1119" s="3">
        <v>25557</v>
      </c>
      <c r="B1119" s="3" t="s">
        <v>46</v>
      </c>
      <c r="C1119" s="7">
        <v>0.02</v>
      </c>
      <c r="D1119" s="4">
        <v>120.98</v>
      </c>
      <c r="E1119" s="4">
        <v>58.64</v>
      </c>
      <c r="F1119" s="3">
        <v>2020</v>
      </c>
      <c r="G1119" s="3" t="s">
        <v>1950</v>
      </c>
      <c r="H1119" s="3" t="s">
        <v>38</v>
      </c>
      <c r="I1119" s="3" t="s">
        <v>39</v>
      </c>
      <c r="J1119" s="3" t="s">
        <v>40</v>
      </c>
      <c r="K1119" s="3" t="s">
        <v>190</v>
      </c>
      <c r="L1119" s="3" t="s">
        <v>120</v>
      </c>
      <c r="M1119" s="3" t="s">
        <v>1951</v>
      </c>
      <c r="N1119" s="3">
        <v>0.75</v>
      </c>
      <c r="O1119" s="3" t="s">
        <v>32</v>
      </c>
      <c r="P1119" s="3" t="s">
        <v>52</v>
      </c>
      <c r="Q1119" s="3" t="s">
        <v>233</v>
      </c>
      <c r="R1119" s="3" t="s">
        <v>1952</v>
      </c>
      <c r="S1119" s="3">
        <v>15239</v>
      </c>
      <c r="T1119" s="2">
        <v>42048</v>
      </c>
      <c r="U1119" s="2">
        <v>42050</v>
      </c>
      <c r="V1119" s="4">
        <v>-1330.5</v>
      </c>
      <c r="W1119" s="3">
        <v>11</v>
      </c>
      <c r="X1119" s="4">
        <v>1370.99</v>
      </c>
      <c r="Y1119" s="3">
        <v>86933</v>
      </c>
      <c r="Z1119" s="3" t="str">
        <f>IF(V1119&gt;E3075, "High","Low")</f>
        <v>Low</v>
      </c>
      <c r="AA1119" s="3" t="str">
        <f>IF(OR(C1119 &gt; 0.2, N1119 &lt; 0.25), "High Risk", "Low Risk")</f>
        <v>Low Risk</v>
      </c>
      <c r="AB1119" s="3" t="str">
        <f>IF(NOT(C1119 &gt; 0), "No Discount", "Discount Applied")</f>
        <v>Discount Applied</v>
      </c>
      <c r="AC1119" s="3" t="str">
        <f>IF(AND(V1119 &gt; 100, OR(H1119 = "Regular Air", H1119 = "Express Air"), NOT(C1119 &gt; 0)), "High Profit Non-Standard Shipping", "Other")</f>
        <v>Other</v>
      </c>
      <c r="AD1119">
        <f>RANK(X1119,$X$2:$X$1954,0)</f>
        <v>335</v>
      </c>
    </row>
    <row r="1120" spans="1:30" ht="12.75" customHeight="1" x14ac:dyDescent="0.3">
      <c r="A1120" s="3">
        <v>22145</v>
      </c>
      <c r="B1120" s="3" t="s">
        <v>46</v>
      </c>
      <c r="C1120" s="7">
        <v>0.04</v>
      </c>
      <c r="D1120" s="4">
        <v>120.97</v>
      </c>
      <c r="E1120" s="4">
        <v>7.11</v>
      </c>
      <c r="F1120" s="3">
        <v>2030</v>
      </c>
      <c r="G1120" s="3" t="s">
        <v>1953</v>
      </c>
      <c r="H1120" s="3" t="s">
        <v>48</v>
      </c>
      <c r="I1120" s="3" t="s">
        <v>39</v>
      </c>
      <c r="J1120" s="3" t="s">
        <v>76</v>
      </c>
      <c r="K1120" s="3" t="s">
        <v>84</v>
      </c>
      <c r="L1120" s="3" t="s">
        <v>85</v>
      </c>
      <c r="M1120" s="3" t="s">
        <v>1954</v>
      </c>
      <c r="N1120" s="3">
        <v>0.36</v>
      </c>
      <c r="O1120" s="3" t="s">
        <v>32</v>
      </c>
      <c r="P1120" s="3" t="s">
        <v>60</v>
      </c>
      <c r="Q1120" s="3" t="s">
        <v>129</v>
      </c>
      <c r="R1120" s="3" t="s">
        <v>1575</v>
      </c>
      <c r="S1120" s="3">
        <v>75401</v>
      </c>
      <c r="T1120" s="2">
        <v>42080</v>
      </c>
      <c r="U1120" s="2">
        <v>42080</v>
      </c>
      <c r="V1120" s="4">
        <v>1320.5495999999998</v>
      </c>
      <c r="W1120" s="3">
        <v>16</v>
      </c>
      <c r="X1120" s="4">
        <v>1913.84</v>
      </c>
      <c r="Y1120" s="3">
        <v>91059</v>
      </c>
      <c r="Z1120" s="3" t="str">
        <f>IF(V1120&gt;E3076, "High","Low")</f>
        <v>High</v>
      </c>
      <c r="AA1120" s="3" t="str">
        <f>IF(OR(C1120 &gt; 0.2, N1120 &lt; 0.25), "High Risk", "Low Risk")</f>
        <v>Low Risk</v>
      </c>
      <c r="AB1120" s="3" t="str">
        <f>IF(NOT(C1120 &gt; 0), "No Discount", "Discount Applied")</f>
        <v>Discount Applied</v>
      </c>
      <c r="AC1120" s="3" t="str">
        <f>IF(AND(V1120 &gt; 100, OR(H1120 = "Regular Air", H1120 = "Express Air"), NOT(C1120 &gt; 0)), "High Profit Non-Standard Shipping", "Other")</f>
        <v>Other</v>
      </c>
      <c r="AD1120">
        <f>RANK(X1120,$X$2:$X$1954,0)</f>
        <v>252</v>
      </c>
    </row>
    <row r="1121" spans="1:30" ht="12.75" customHeight="1" x14ac:dyDescent="0.3">
      <c r="A1121" s="3">
        <v>22146</v>
      </c>
      <c r="B1121" s="3" t="s">
        <v>46</v>
      </c>
      <c r="C1121" s="7">
        <v>0</v>
      </c>
      <c r="D1121" s="4">
        <v>195.99</v>
      </c>
      <c r="E1121" s="4">
        <v>4.2</v>
      </c>
      <c r="F1121" s="3">
        <v>2030</v>
      </c>
      <c r="G1121" s="3" t="s">
        <v>1953</v>
      </c>
      <c r="H1121" s="3" t="s">
        <v>48</v>
      </c>
      <c r="I1121" s="3" t="s">
        <v>39</v>
      </c>
      <c r="J1121" s="3" t="s">
        <v>76</v>
      </c>
      <c r="K1121" s="3" t="s">
        <v>77</v>
      </c>
      <c r="L1121" s="3" t="s">
        <v>58</v>
      </c>
      <c r="M1121" s="3" t="s">
        <v>1955</v>
      </c>
      <c r="N1121" s="3">
        <v>0.6</v>
      </c>
      <c r="O1121" s="3" t="s">
        <v>32</v>
      </c>
      <c r="P1121" s="3" t="s">
        <v>60</v>
      </c>
      <c r="Q1121" s="3" t="s">
        <v>129</v>
      </c>
      <c r="R1121" s="3" t="s">
        <v>1575</v>
      </c>
      <c r="S1121" s="3">
        <v>75401</v>
      </c>
      <c r="T1121" s="2">
        <v>42080</v>
      </c>
      <c r="U1121" s="2">
        <v>42082</v>
      </c>
      <c r="V1121" s="4">
        <v>1585.5030000000002</v>
      </c>
      <c r="W1121" s="3">
        <v>16</v>
      </c>
      <c r="X1121" s="4">
        <v>2692.12</v>
      </c>
      <c r="Y1121" s="3">
        <v>91059</v>
      </c>
      <c r="Z1121" s="3" t="str">
        <f>IF(V1121&gt;E3077, "High","Low")</f>
        <v>High</v>
      </c>
      <c r="AA1121" s="3" t="str">
        <f>IF(OR(C1121 &gt; 0.2, N1121 &lt; 0.25), "High Risk", "Low Risk")</f>
        <v>Low Risk</v>
      </c>
      <c r="AB1121" s="3" t="str">
        <f>IF(NOT(C1121 &gt; 0), "No Discount", "Discount Applied")</f>
        <v>No Discount</v>
      </c>
      <c r="AC1121" s="3" t="str">
        <f>IF(AND(V1121 &gt; 100, OR(H1121 = "Regular Air", H1121 = "Express Air"), NOT(C1121 &gt; 0)), "High Profit Non-Standard Shipping", "Other")</f>
        <v>High Profit Non-Standard Shipping</v>
      </c>
      <c r="AD1121">
        <f>RANK(X1121,$X$2:$X$1954,0)</f>
        <v>176</v>
      </c>
    </row>
    <row r="1122" spans="1:30" ht="12.75" customHeight="1" x14ac:dyDescent="0.3">
      <c r="A1122" s="3">
        <v>20654</v>
      </c>
      <c r="B1122" s="3" t="s">
        <v>55</v>
      </c>
      <c r="C1122" s="7">
        <v>0.03</v>
      </c>
      <c r="D1122" s="4">
        <v>55.98</v>
      </c>
      <c r="E1122" s="4">
        <v>4.8600000000000003</v>
      </c>
      <c r="F1122" s="3">
        <v>2030</v>
      </c>
      <c r="G1122" s="3" t="s">
        <v>1953</v>
      </c>
      <c r="H1122" s="3" t="s">
        <v>48</v>
      </c>
      <c r="I1122" s="3" t="s">
        <v>39</v>
      </c>
      <c r="J1122" s="3" t="s">
        <v>28</v>
      </c>
      <c r="K1122" s="3" t="s">
        <v>92</v>
      </c>
      <c r="L1122" s="3" t="s">
        <v>58</v>
      </c>
      <c r="M1122" s="3" t="s">
        <v>611</v>
      </c>
      <c r="N1122" s="3">
        <v>0.36</v>
      </c>
      <c r="O1122" s="3" t="s">
        <v>32</v>
      </c>
      <c r="P1122" s="3" t="s">
        <v>60</v>
      </c>
      <c r="Q1122" s="3" t="s">
        <v>129</v>
      </c>
      <c r="R1122" s="3" t="s">
        <v>1575</v>
      </c>
      <c r="S1122" s="3">
        <v>75401</v>
      </c>
      <c r="T1122" s="2">
        <v>42081</v>
      </c>
      <c r="U1122" s="2">
        <v>42083</v>
      </c>
      <c r="V1122" s="4">
        <v>526.04219999999998</v>
      </c>
      <c r="W1122" s="3">
        <v>13</v>
      </c>
      <c r="X1122" s="4">
        <v>762.38</v>
      </c>
      <c r="Y1122" s="3">
        <v>91060</v>
      </c>
      <c r="Z1122" s="3" t="str">
        <f>IF(V1122&gt;E3078, "High","Low")</f>
        <v>High</v>
      </c>
      <c r="AA1122" s="3" t="str">
        <f>IF(OR(C1122 &gt; 0.2, N1122 &lt; 0.25), "High Risk", "Low Risk")</f>
        <v>Low Risk</v>
      </c>
      <c r="AB1122" s="3" t="str">
        <f>IF(NOT(C1122 &gt; 0), "No Discount", "Discount Applied")</f>
        <v>Discount Applied</v>
      </c>
      <c r="AC1122" s="3" t="str">
        <f>IF(AND(V1122 &gt; 100, OR(H1122 = "Regular Air", H1122 = "Express Air"), NOT(C1122 &gt; 0)), "High Profit Non-Standard Shipping", "Other")</f>
        <v>Other</v>
      </c>
      <c r="AD1122">
        <f>RANK(X1122,$X$2:$X$1954,0)</f>
        <v>501</v>
      </c>
    </row>
    <row r="1123" spans="1:30" ht="12.75" customHeight="1" x14ac:dyDescent="0.3">
      <c r="A1123" s="3">
        <v>25918</v>
      </c>
      <c r="B1123" s="3" t="s">
        <v>46</v>
      </c>
      <c r="C1123" s="7">
        <v>0.1</v>
      </c>
      <c r="D1123" s="4">
        <v>1.89</v>
      </c>
      <c r="E1123" s="4">
        <v>0.76</v>
      </c>
      <c r="F1123" s="3">
        <v>2035</v>
      </c>
      <c r="G1123" s="3" t="s">
        <v>1956</v>
      </c>
      <c r="H1123" s="3" t="s">
        <v>48</v>
      </c>
      <c r="I1123" s="3" t="s">
        <v>39</v>
      </c>
      <c r="J1123" s="3" t="s">
        <v>28</v>
      </c>
      <c r="K1123" s="3" t="s">
        <v>65</v>
      </c>
      <c r="L1123" s="3" t="s">
        <v>30</v>
      </c>
      <c r="M1123" s="3" t="s">
        <v>1957</v>
      </c>
      <c r="N1123" s="3">
        <v>0.83</v>
      </c>
      <c r="O1123" s="3" t="s">
        <v>32</v>
      </c>
      <c r="P1123" s="3" t="s">
        <v>135</v>
      </c>
      <c r="Q1123" s="3" t="s">
        <v>361</v>
      </c>
      <c r="R1123" s="3" t="s">
        <v>1840</v>
      </c>
      <c r="S1123" s="3">
        <v>33403</v>
      </c>
      <c r="T1123" s="2">
        <v>42142</v>
      </c>
      <c r="U1123" s="2">
        <v>42144</v>
      </c>
      <c r="V1123" s="4">
        <v>-40.432000000000002</v>
      </c>
      <c r="W1123" s="3">
        <v>20</v>
      </c>
      <c r="X1123" s="4">
        <v>36.72</v>
      </c>
      <c r="Y1123" s="3">
        <v>87117</v>
      </c>
      <c r="Z1123" s="3" t="str">
        <f>IF(V1123&gt;E3079, "High","Low")</f>
        <v>Low</v>
      </c>
      <c r="AA1123" s="3" t="str">
        <f>IF(OR(C1123 &gt; 0.2, N1123 &lt; 0.25), "High Risk", "Low Risk")</f>
        <v>Low Risk</v>
      </c>
      <c r="AB1123" s="3" t="str">
        <f>IF(NOT(C1123 &gt; 0), "No Discount", "Discount Applied")</f>
        <v>Discount Applied</v>
      </c>
      <c r="AC1123" s="3" t="str">
        <f>IF(AND(V1123 &gt; 100, OR(H1123 = "Regular Air", H1123 = "Express Air"), NOT(C1123 &gt; 0)), "High Profit Non-Standard Shipping", "Other")</f>
        <v>Other</v>
      </c>
      <c r="AD1123">
        <f>RANK(X1123,$X$2:$X$1954,0)</f>
        <v>1650</v>
      </c>
    </row>
    <row r="1124" spans="1:30" ht="12.75" customHeight="1" x14ac:dyDescent="0.3">
      <c r="A1124" s="3">
        <v>19733</v>
      </c>
      <c r="B1124" s="3" t="s">
        <v>36</v>
      </c>
      <c r="C1124" s="7">
        <v>0</v>
      </c>
      <c r="D1124" s="4">
        <v>73.98</v>
      </c>
      <c r="E1124" s="4">
        <v>14.52</v>
      </c>
      <c r="F1124" s="3">
        <v>2037</v>
      </c>
      <c r="G1124" s="3" t="s">
        <v>1958</v>
      </c>
      <c r="H1124" s="3" t="s">
        <v>48</v>
      </c>
      <c r="I1124" s="3" t="s">
        <v>39</v>
      </c>
      <c r="J1124" s="3" t="s">
        <v>76</v>
      </c>
      <c r="K1124" s="3" t="s">
        <v>179</v>
      </c>
      <c r="L1124" s="3" t="s">
        <v>58</v>
      </c>
      <c r="M1124" s="3" t="s">
        <v>1139</v>
      </c>
      <c r="N1124" s="3">
        <v>0.65</v>
      </c>
      <c r="O1124" s="3" t="s">
        <v>32</v>
      </c>
      <c r="P1124" s="3" t="s">
        <v>33</v>
      </c>
      <c r="Q1124" s="3" t="s">
        <v>81</v>
      </c>
      <c r="R1124" s="3" t="s">
        <v>1900</v>
      </c>
      <c r="S1124" s="3">
        <v>59715</v>
      </c>
      <c r="T1124" s="2">
        <v>42075</v>
      </c>
      <c r="U1124" s="2">
        <v>42077</v>
      </c>
      <c r="V1124" s="4">
        <v>-88.61</v>
      </c>
      <c r="W1124" s="3">
        <v>4</v>
      </c>
      <c r="X1124" s="4">
        <v>305.70999999999998</v>
      </c>
      <c r="Y1124" s="3">
        <v>89333</v>
      </c>
      <c r="Z1124" s="3" t="str">
        <f>IF(V1124&gt;E3080, "High","Low")</f>
        <v>Low</v>
      </c>
      <c r="AA1124" s="3" t="str">
        <f>IF(OR(C1124 &gt; 0.2, N1124 &lt; 0.25), "High Risk", "Low Risk")</f>
        <v>Low Risk</v>
      </c>
      <c r="AB1124" s="3" t="str">
        <f>IF(NOT(C1124 &gt; 0), "No Discount", "Discount Applied")</f>
        <v>No Discount</v>
      </c>
      <c r="AC1124" s="3" t="str">
        <f>IF(AND(V1124 &gt; 100, OR(H1124 = "Regular Air", H1124 = "Express Air"), NOT(C1124 &gt; 0)), "High Profit Non-Standard Shipping", "Other")</f>
        <v>Other</v>
      </c>
      <c r="AD1124">
        <f>RANK(X1124,$X$2:$X$1954,0)</f>
        <v>814</v>
      </c>
    </row>
    <row r="1125" spans="1:30" ht="12.75" customHeight="1" x14ac:dyDescent="0.3">
      <c r="A1125" s="3">
        <v>22018</v>
      </c>
      <c r="B1125" s="3" t="s">
        <v>24</v>
      </c>
      <c r="C1125" s="7">
        <v>0.06</v>
      </c>
      <c r="D1125" s="4">
        <v>40.99</v>
      </c>
      <c r="E1125" s="4">
        <v>17.48</v>
      </c>
      <c r="F1125" s="3">
        <v>2038</v>
      </c>
      <c r="G1125" s="3" t="s">
        <v>1959</v>
      </c>
      <c r="H1125" s="3" t="s">
        <v>48</v>
      </c>
      <c r="I1125" s="3" t="s">
        <v>39</v>
      </c>
      <c r="J1125" s="3" t="s">
        <v>28</v>
      </c>
      <c r="K1125" s="3" t="s">
        <v>92</v>
      </c>
      <c r="L1125" s="3" t="s">
        <v>58</v>
      </c>
      <c r="M1125" s="3" t="s">
        <v>1105</v>
      </c>
      <c r="N1125" s="3">
        <v>0.36</v>
      </c>
      <c r="O1125" s="3" t="s">
        <v>32</v>
      </c>
      <c r="P1125" s="3" t="s">
        <v>52</v>
      </c>
      <c r="Q1125" s="3" t="s">
        <v>70</v>
      </c>
      <c r="R1125" s="3" t="s">
        <v>1960</v>
      </c>
      <c r="S1125" s="3">
        <v>10550</v>
      </c>
      <c r="T1125" s="2">
        <v>42115</v>
      </c>
      <c r="U1125" s="2">
        <v>42115</v>
      </c>
      <c r="V1125" s="4">
        <v>109.16</v>
      </c>
      <c r="W1125" s="3">
        <v>7</v>
      </c>
      <c r="X1125" s="4">
        <v>277.12</v>
      </c>
      <c r="Y1125" s="3">
        <v>89334</v>
      </c>
      <c r="Z1125" s="3" t="str">
        <f>IF(V1125&gt;E3081, "High","Low")</f>
        <v>High</v>
      </c>
      <c r="AA1125" s="3" t="str">
        <f>IF(OR(C1125 &gt; 0.2, N1125 &lt; 0.25), "High Risk", "Low Risk")</f>
        <v>Low Risk</v>
      </c>
      <c r="AB1125" s="3" t="str">
        <f>IF(NOT(C1125 &gt; 0), "No Discount", "Discount Applied")</f>
        <v>Discount Applied</v>
      </c>
      <c r="AC1125" s="3" t="str">
        <f>IF(AND(V1125 &gt; 100, OR(H1125 = "Regular Air", H1125 = "Express Air"), NOT(C1125 &gt; 0)), "High Profit Non-Standard Shipping", "Other")</f>
        <v>Other</v>
      </c>
      <c r="AD1125">
        <f>RANK(X1125,$X$2:$X$1954,0)</f>
        <v>854</v>
      </c>
    </row>
    <row r="1126" spans="1:30" ht="12.75" customHeight="1" x14ac:dyDescent="0.3">
      <c r="A1126" s="3">
        <v>24731</v>
      </c>
      <c r="B1126" s="3" t="s">
        <v>105</v>
      </c>
      <c r="C1126" s="7">
        <v>0.09</v>
      </c>
      <c r="D1126" s="4">
        <v>20.99</v>
      </c>
      <c r="E1126" s="4">
        <v>2.5</v>
      </c>
      <c r="F1126" s="3">
        <v>2044</v>
      </c>
      <c r="G1126" s="3" t="s">
        <v>1961</v>
      </c>
      <c r="H1126" s="3" t="s">
        <v>48</v>
      </c>
      <c r="I1126" s="3" t="s">
        <v>39</v>
      </c>
      <c r="J1126" s="3" t="s">
        <v>76</v>
      </c>
      <c r="K1126" s="3" t="s">
        <v>77</v>
      </c>
      <c r="L1126" s="3" t="s">
        <v>30</v>
      </c>
      <c r="M1126" s="3" t="s">
        <v>1169</v>
      </c>
      <c r="N1126" s="3">
        <v>0.81</v>
      </c>
      <c r="O1126" s="3" t="s">
        <v>32</v>
      </c>
      <c r="P1126" s="3" t="s">
        <v>135</v>
      </c>
      <c r="Q1126" s="3" t="s">
        <v>957</v>
      </c>
      <c r="R1126" s="3" t="s">
        <v>1962</v>
      </c>
      <c r="S1126" s="3">
        <v>72756</v>
      </c>
      <c r="T1126" s="2">
        <v>42179</v>
      </c>
      <c r="U1126" s="2">
        <v>42186</v>
      </c>
      <c r="V1126" s="4">
        <v>-136.12200000000001</v>
      </c>
      <c r="W1126" s="3">
        <v>6</v>
      </c>
      <c r="X1126" s="4">
        <v>100.11</v>
      </c>
      <c r="Y1126" s="3">
        <v>88692</v>
      </c>
      <c r="Z1126" s="3" t="str">
        <f>IF(V1126&gt;E3082, "High","Low")</f>
        <v>Low</v>
      </c>
      <c r="AA1126" s="3" t="str">
        <f>IF(OR(C1126 &gt; 0.2, N1126 &lt; 0.25), "High Risk", "Low Risk")</f>
        <v>Low Risk</v>
      </c>
      <c r="AB1126" s="3" t="str">
        <f>IF(NOT(C1126 &gt; 0), "No Discount", "Discount Applied")</f>
        <v>Discount Applied</v>
      </c>
      <c r="AC1126" s="3" t="str">
        <f>IF(AND(V1126 &gt; 100, OR(H1126 = "Regular Air", H1126 = "Express Air"), NOT(C1126 &gt; 0)), "High Profit Non-Standard Shipping", "Other")</f>
        <v>Other</v>
      </c>
      <c r="AD1126">
        <f>RANK(X1126,$X$2:$X$1954,0)</f>
        <v>1237</v>
      </c>
    </row>
    <row r="1127" spans="1:30" ht="12.75" customHeight="1" x14ac:dyDescent="0.3">
      <c r="A1127" s="3">
        <v>22970</v>
      </c>
      <c r="B1127" s="3" t="s">
        <v>46</v>
      </c>
      <c r="C1127" s="7">
        <v>0.04</v>
      </c>
      <c r="D1127" s="4">
        <v>4.28</v>
      </c>
      <c r="E1127" s="4">
        <v>5.68</v>
      </c>
      <c r="F1127" s="3">
        <v>2046</v>
      </c>
      <c r="G1127" s="3" t="s">
        <v>1963</v>
      </c>
      <c r="H1127" s="3" t="s">
        <v>48</v>
      </c>
      <c r="I1127" s="3" t="s">
        <v>39</v>
      </c>
      <c r="J1127" s="3" t="s">
        <v>28</v>
      </c>
      <c r="K1127" s="3" t="s">
        <v>92</v>
      </c>
      <c r="L1127" s="3" t="s">
        <v>58</v>
      </c>
      <c r="M1127" s="3" t="s">
        <v>1964</v>
      </c>
      <c r="N1127" s="3">
        <v>0.4</v>
      </c>
      <c r="O1127" s="3" t="s">
        <v>32</v>
      </c>
      <c r="P1127" s="3" t="s">
        <v>60</v>
      </c>
      <c r="Q1127" s="3" t="s">
        <v>182</v>
      </c>
      <c r="R1127" s="3" t="s">
        <v>1965</v>
      </c>
      <c r="S1127" s="3">
        <v>67901</v>
      </c>
      <c r="T1127" s="2">
        <v>42167</v>
      </c>
      <c r="U1127" s="2">
        <v>42169</v>
      </c>
      <c r="V1127" s="4">
        <v>-27.375</v>
      </c>
      <c r="W1127" s="3">
        <v>7</v>
      </c>
      <c r="X1127" s="4">
        <v>31.54</v>
      </c>
      <c r="Y1127" s="3">
        <v>88219</v>
      </c>
      <c r="Z1127" s="3" t="str">
        <f>IF(V1127&gt;E3083, "High","Low")</f>
        <v>Low</v>
      </c>
      <c r="AA1127" s="3" t="str">
        <f>IF(OR(C1127 &gt; 0.2, N1127 &lt; 0.25), "High Risk", "Low Risk")</f>
        <v>Low Risk</v>
      </c>
      <c r="AB1127" s="3" t="str">
        <f>IF(NOT(C1127 &gt; 0), "No Discount", "Discount Applied")</f>
        <v>Discount Applied</v>
      </c>
      <c r="AC1127" s="3" t="str">
        <f>IF(AND(V1127 &gt; 100, OR(H1127 = "Regular Air", H1127 = "Express Air"), NOT(C1127 &gt; 0)), "High Profit Non-Standard Shipping", "Other")</f>
        <v>Other</v>
      </c>
      <c r="AD1127">
        <f>RANK(X1127,$X$2:$X$1954,0)</f>
        <v>1700</v>
      </c>
    </row>
    <row r="1128" spans="1:30" ht="12.75" customHeight="1" x14ac:dyDescent="0.3">
      <c r="A1128" s="3">
        <v>22971</v>
      </c>
      <c r="B1128" s="3" t="s">
        <v>46</v>
      </c>
      <c r="C1128" s="7">
        <v>0.06</v>
      </c>
      <c r="D1128" s="4">
        <v>376.13</v>
      </c>
      <c r="E1128" s="4">
        <v>85.63</v>
      </c>
      <c r="F1128" s="3">
        <v>2046</v>
      </c>
      <c r="G1128" s="3" t="s">
        <v>1963</v>
      </c>
      <c r="H1128" s="3" t="s">
        <v>38</v>
      </c>
      <c r="I1128" s="3" t="s">
        <v>39</v>
      </c>
      <c r="J1128" s="3" t="s">
        <v>40</v>
      </c>
      <c r="K1128" s="3" t="s">
        <v>151</v>
      </c>
      <c r="L1128" s="3" t="s">
        <v>120</v>
      </c>
      <c r="M1128" s="3" t="s">
        <v>1966</v>
      </c>
      <c r="N1128" s="3">
        <v>0.74</v>
      </c>
      <c r="O1128" s="3" t="s">
        <v>32</v>
      </c>
      <c r="P1128" s="3" t="s">
        <v>60</v>
      </c>
      <c r="Q1128" s="3" t="s">
        <v>182</v>
      </c>
      <c r="R1128" s="3" t="s">
        <v>1965</v>
      </c>
      <c r="S1128" s="3">
        <v>67901</v>
      </c>
      <c r="T1128" s="2">
        <v>42167</v>
      </c>
      <c r="U1128" s="2">
        <v>42169</v>
      </c>
      <c r="V1128" s="4">
        <v>-435.75749999999999</v>
      </c>
      <c r="W1128" s="3">
        <v>13</v>
      </c>
      <c r="X1128" s="4">
        <v>4634.6899999999996</v>
      </c>
      <c r="Y1128" s="3">
        <v>88219</v>
      </c>
      <c r="Z1128" s="3" t="str">
        <f>IF(V1128&gt;E3084, "High","Low")</f>
        <v>Low</v>
      </c>
      <c r="AA1128" s="3" t="str">
        <f>IF(OR(C1128 &gt; 0.2, N1128 &lt; 0.25), "High Risk", "Low Risk")</f>
        <v>Low Risk</v>
      </c>
      <c r="AB1128" s="3" t="str">
        <f>IF(NOT(C1128 &gt; 0), "No Discount", "Discount Applied")</f>
        <v>Discount Applied</v>
      </c>
      <c r="AC1128" s="3" t="str">
        <f>IF(AND(V1128 &gt; 100, OR(H1128 = "Regular Air", H1128 = "Express Air"), NOT(C1128 &gt; 0)), "High Profit Non-Standard Shipping", "Other")</f>
        <v>Other</v>
      </c>
      <c r="AD1128">
        <f>RANK(X1128,$X$2:$X$1954,0)</f>
        <v>105</v>
      </c>
    </row>
    <row r="1129" spans="1:30" ht="12.75" customHeight="1" x14ac:dyDescent="0.3">
      <c r="A1129" s="3">
        <v>22972</v>
      </c>
      <c r="B1129" s="3" t="s">
        <v>46</v>
      </c>
      <c r="C1129" s="7">
        <v>0.06</v>
      </c>
      <c r="D1129" s="4">
        <v>424.21</v>
      </c>
      <c r="E1129" s="4">
        <v>110.2</v>
      </c>
      <c r="F1129" s="3">
        <v>2046</v>
      </c>
      <c r="G1129" s="3" t="s">
        <v>1963</v>
      </c>
      <c r="H1129" s="3" t="s">
        <v>38</v>
      </c>
      <c r="I1129" s="3" t="s">
        <v>39</v>
      </c>
      <c r="J1129" s="3" t="s">
        <v>40</v>
      </c>
      <c r="K1129" s="3" t="s">
        <v>151</v>
      </c>
      <c r="L1129" s="3" t="s">
        <v>120</v>
      </c>
      <c r="M1129" s="3" t="s">
        <v>1899</v>
      </c>
      <c r="N1129" s="3">
        <v>0.67</v>
      </c>
      <c r="O1129" s="3" t="s">
        <v>32</v>
      </c>
      <c r="P1129" s="3" t="s">
        <v>60</v>
      </c>
      <c r="Q1129" s="3" t="s">
        <v>182</v>
      </c>
      <c r="R1129" s="3" t="s">
        <v>1965</v>
      </c>
      <c r="S1129" s="3">
        <v>67901</v>
      </c>
      <c r="T1129" s="2">
        <v>42167</v>
      </c>
      <c r="U1129" s="2">
        <v>42168</v>
      </c>
      <c r="V1129" s="4">
        <v>682.53</v>
      </c>
      <c r="W1129" s="3">
        <v>17</v>
      </c>
      <c r="X1129" s="4">
        <v>7304.03</v>
      </c>
      <c r="Y1129" s="3">
        <v>88219</v>
      </c>
      <c r="Z1129" s="3" t="str">
        <f>IF(V1129&gt;E3085, "High","Low")</f>
        <v>High</v>
      </c>
      <c r="AA1129" s="3" t="str">
        <f>IF(OR(C1129 &gt; 0.2, N1129 &lt; 0.25), "High Risk", "Low Risk")</f>
        <v>Low Risk</v>
      </c>
      <c r="AB1129" s="3" t="str">
        <f>IF(NOT(C1129 &gt; 0), "No Discount", "Discount Applied")</f>
        <v>Discount Applied</v>
      </c>
      <c r="AC1129" s="3" t="str">
        <f>IF(AND(V1129 &gt; 100, OR(H1129 = "Regular Air", H1129 = "Express Air"), NOT(C1129 &gt; 0)), "High Profit Non-Standard Shipping", "Other")</f>
        <v>Other</v>
      </c>
      <c r="AD1129">
        <f>RANK(X1129,$X$2:$X$1954,0)</f>
        <v>47</v>
      </c>
    </row>
    <row r="1130" spans="1:30" ht="12.75" customHeight="1" x14ac:dyDescent="0.3">
      <c r="A1130" s="3">
        <v>22973</v>
      </c>
      <c r="B1130" s="3" t="s">
        <v>46</v>
      </c>
      <c r="C1130" s="7">
        <v>0.06</v>
      </c>
      <c r="D1130" s="4">
        <v>195.99</v>
      </c>
      <c r="E1130" s="4">
        <v>8.99</v>
      </c>
      <c r="F1130" s="3">
        <v>2046</v>
      </c>
      <c r="G1130" s="3" t="s">
        <v>1963</v>
      </c>
      <c r="H1130" s="3" t="s">
        <v>48</v>
      </c>
      <c r="I1130" s="3" t="s">
        <v>39</v>
      </c>
      <c r="J1130" s="3" t="s">
        <v>76</v>
      </c>
      <c r="K1130" s="3" t="s">
        <v>77</v>
      </c>
      <c r="L1130" s="3" t="s">
        <v>58</v>
      </c>
      <c r="M1130" s="3" t="s">
        <v>733</v>
      </c>
      <c r="N1130" s="3">
        <v>0.6</v>
      </c>
      <c r="O1130" s="3" t="s">
        <v>32</v>
      </c>
      <c r="P1130" s="3" t="s">
        <v>60</v>
      </c>
      <c r="Q1130" s="3" t="s">
        <v>182</v>
      </c>
      <c r="R1130" s="3" t="s">
        <v>1965</v>
      </c>
      <c r="S1130" s="3">
        <v>67901</v>
      </c>
      <c r="T1130" s="2">
        <v>42167</v>
      </c>
      <c r="U1130" s="2">
        <v>42169</v>
      </c>
      <c r="V1130" s="4">
        <v>-277.22200000000004</v>
      </c>
      <c r="W1130" s="3">
        <v>4</v>
      </c>
      <c r="X1130" s="4">
        <v>632.65</v>
      </c>
      <c r="Y1130" s="3">
        <v>88219</v>
      </c>
      <c r="Z1130" s="3" t="str">
        <f>IF(V1130&gt;E3086, "High","Low")</f>
        <v>Low</v>
      </c>
      <c r="AA1130" s="3" t="str">
        <f>IF(OR(C1130 &gt; 0.2, N1130 &lt; 0.25), "High Risk", "Low Risk")</f>
        <v>Low Risk</v>
      </c>
      <c r="AB1130" s="3" t="str">
        <f>IF(NOT(C1130 &gt; 0), "No Discount", "Discount Applied")</f>
        <v>Discount Applied</v>
      </c>
      <c r="AC1130" s="3" t="str">
        <f>IF(AND(V1130 &gt; 100, OR(H1130 = "Regular Air", H1130 = "Express Air"), NOT(C1130 &gt; 0)), "High Profit Non-Standard Shipping", "Other")</f>
        <v>Other</v>
      </c>
      <c r="AD1130">
        <f>RANK(X1130,$X$2:$X$1954,0)</f>
        <v>564</v>
      </c>
    </row>
    <row r="1131" spans="1:30" ht="12.75" customHeight="1" x14ac:dyDescent="0.3">
      <c r="A1131" s="3">
        <v>18497</v>
      </c>
      <c r="B1131" s="3" t="s">
        <v>24</v>
      </c>
      <c r="C1131" s="7">
        <v>0.03</v>
      </c>
      <c r="D1131" s="4">
        <v>15.28</v>
      </c>
      <c r="E1131" s="4">
        <v>1.99</v>
      </c>
      <c r="F1131" s="3">
        <v>2049</v>
      </c>
      <c r="G1131" s="3" t="s">
        <v>1967</v>
      </c>
      <c r="H1131" s="3" t="s">
        <v>48</v>
      </c>
      <c r="I1131" s="3" t="s">
        <v>39</v>
      </c>
      <c r="J1131" s="3" t="s">
        <v>76</v>
      </c>
      <c r="K1131" s="3" t="s">
        <v>179</v>
      </c>
      <c r="L1131" s="3" t="s">
        <v>50</v>
      </c>
      <c r="M1131" s="3" t="s">
        <v>332</v>
      </c>
      <c r="N1131" s="3">
        <v>0.42</v>
      </c>
      <c r="O1131" s="3" t="s">
        <v>32</v>
      </c>
      <c r="P1131" s="3" t="s">
        <v>135</v>
      </c>
      <c r="Q1131" s="3" t="s">
        <v>136</v>
      </c>
      <c r="R1131" s="3" t="s">
        <v>1968</v>
      </c>
      <c r="S1131" s="3">
        <v>22801</v>
      </c>
      <c r="T1131" s="2">
        <v>42176</v>
      </c>
      <c r="U1131" s="2">
        <v>42178</v>
      </c>
      <c r="V1131" s="4">
        <v>-266.68600000000004</v>
      </c>
      <c r="W1131" s="3">
        <v>19</v>
      </c>
      <c r="X1131" s="4">
        <v>290.98</v>
      </c>
      <c r="Y1131" s="3">
        <v>88220</v>
      </c>
      <c r="Z1131" s="3" t="str">
        <f>IF(V1131&gt;E3087, "High","Low")</f>
        <v>Low</v>
      </c>
      <c r="AA1131" s="3" t="str">
        <f>IF(OR(C1131 &gt; 0.2, N1131 &lt; 0.25), "High Risk", "Low Risk")</f>
        <v>Low Risk</v>
      </c>
      <c r="AB1131" s="3" t="str">
        <f>IF(NOT(C1131 &gt; 0), "No Discount", "Discount Applied")</f>
        <v>Discount Applied</v>
      </c>
      <c r="AC1131" s="3" t="str">
        <f>IF(AND(V1131 &gt; 100, OR(H1131 = "Regular Air", H1131 = "Express Air"), NOT(C1131 &gt; 0)), "High Profit Non-Standard Shipping", "Other")</f>
        <v>Other</v>
      </c>
      <c r="AD1131">
        <f>RANK(X1131,$X$2:$X$1954,0)</f>
        <v>830</v>
      </c>
    </row>
    <row r="1132" spans="1:30" ht="12.75" customHeight="1" x14ac:dyDescent="0.3">
      <c r="A1132" s="3">
        <v>18498</v>
      </c>
      <c r="B1132" s="3" t="s">
        <v>24</v>
      </c>
      <c r="C1132" s="7">
        <v>0.09</v>
      </c>
      <c r="D1132" s="4">
        <v>1.76</v>
      </c>
      <c r="E1132" s="4">
        <v>0.7</v>
      </c>
      <c r="F1132" s="3">
        <v>2049</v>
      </c>
      <c r="G1132" s="3" t="s">
        <v>1967</v>
      </c>
      <c r="H1132" s="3" t="s">
        <v>48</v>
      </c>
      <c r="I1132" s="3" t="s">
        <v>39</v>
      </c>
      <c r="J1132" s="3" t="s">
        <v>28</v>
      </c>
      <c r="K1132" s="3" t="s">
        <v>29</v>
      </c>
      <c r="L1132" s="3" t="s">
        <v>30</v>
      </c>
      <c r="M1132" s="3" t="s">
        <v>1969</v>
      </c>
      <c r="N1132" s="3">
        <v>0.56000000000000005</v>
      </c>
      <c r="O1132" s="3" t="s">
        <v>32</v>
      </c>
      <c r="P1132" s="3" t="s">
        <v>135</v>
      </c>
      <c r="Q1132" s="3" t="s">
        <v>136</v>
      </c>
      <c r="R1132" s="3" t="s">
        <v>1968</v>
      </c>
      <c r="S1132" s="3">
        <v>22801</v>
      </c>
      <c r="T1132" s="2">
        <v>42176</v>
      </c>
      <c r="U1132" s="2">
        <v>42179</v>
      </c>
      <c r="V1132" s="4">
        <v>-12.277999999999999</v>
      </c>
      <c r="W1132" s="3">
        <v>13</v>
      </c>
      <c r="X1132" s="4">
        <v>21.77</v>
      </c>
      <c r="Y1132" s="3">
        <v>88220</v>
      </c>
      <c r="Z1132" s="3" t="str">
        <f>IF(V1132&gt;E3088, "High","Low")</f>
        <v>Low</v>
      </c>
      <c r="AA1132" s="3" t="str">
        <f>IF(OR(C1132 &gt; 0.2, N1132 &lt; 0.25), "High Risk", "Low Risk")</f>
        <v>Low Risk</v>
      </c>
      <c r="AB1132" s="3" t="str">
        <f>IF(NOT(C1132 &gt; 0), "No Discount", "Discount Applied")</f>
        <v>Discount Applied</v>
      </c>
      <c r="AC1132" s="3" t="str">
        <f>IF(AND(V1132 &gt; 100, OR(H1132 = "Regular Air", H1132 = "Express Air"), NOT(C1132 &gt; 0)), "High Profit Non-Standard Shipping", "Other")</f>
        <v>Other</v>
      </c>
      <c r="AD1132">
        <f>RANK(X1132,$X$2:$X$1954,0)</f>
        <v>1793</v>
      </c>
    </row>
    <row r="1133" spans="1:30" ht="12.75" customHeight="1" x14ac:dyDescent="0.3">
      <c r="A1133" s="3">
        <v>18251</v>
      </c>
      <c r="B1133" s="3" t="s">
        <v>36</v>
      </c>
      <c r="C1133" s="7">
        <v>7.0000000000000007E-2</v>
      </c>
      <c r="D1133" s="4">
        <v>31.78</v>
      </c>
      <c r="E1133" s="4">
        <v>1.99</v>
      </c>
      <c r="F1133" s="3">
        <v>2052</v>
      </c>
      <c r="G1133" s="3" t="s">
        <v>1970</v>
      </c>
      <c r="H1133" s="3" t="s">
        <v>48</v>
      </c>
      <c r="I1133" s="3" t="s">
        <v>39</v>
      </c>
      <c r="J1133" s="3" t="s">
        <v>76</v>
      </c>
      <c r="K1133" s="3" t="s">
        <v>179</v>
      </c>
      <c r="L1133" s="3" t="s">
        <v>50</v>
      </c>
      <c r="M1133" s="3" t="s">
        <v>900</v>
      </c>
      <c r="N1133" s="3">
        <v>0.42</v>
      </c>
      <c r="O1133" s="3" t="s">
        <v>32</v>
      </c>
      <c r="P1133" s="3" t="s">
        <v>33</v>
      </c>
      <c r="Q1133" s="3" t="s">
        <v>365</v>
      </c>
      <c r="R1133" s="3" t="s">
        <v>1971</v>
      </c>
      <c r="S1133" s="3">
        <v>87105</v>
      </c>
      <c r="T1133" s="2">
        <v>42054</v>
      </c>
      <c r="U1133" s="2">
        <v>42056</v>
      </c>
      <c r="V1133" s="4">
        <v>265.11180000000002</v>
      </c>
      <c r="W1133" s="3">
        <v>13</v>
      </c>
      <c r="X1133" s="4">
        <v>384.22</v>
      </c>
      <c r="Y1133" s="3">
        <v>87234</v>
      </c>
      <c r="Z1133" s="3" t="str">
        <f>IF(V1133&gt;E3089, "High","Low")</f>
        <v>High</v>
      </c>
      <c r="AA1133" s="3" t="str">
        <f>IF(OR(C1133 &gt; 0.2, N1133 &lt; 0.25), "High Risk", "Low Risk")</f>
        <v>Low Risk</v>
      </c>
      <c r="AB1133" s="3" t="str">
        <f>IF(NOT(C1133 &gt; 0), "No Discount", "Discount Applied")</f>
        <v>Discount Applied</v>
      </c>
      <c r="AC1133" s="3" t="str">
        <f>IF(AND(V1133 &gt; 100, OR(H1133 = "Regular Air", H1133 = "Express Air"), NOT(C1133 &gt; 0)), "High Profit Non-Standard Shipping", "Other")</f>
        <v>Other</v>
      </c>
      <c r="AD1133">
        <f>RANK(X1133,$X$2:$X$1954,0)</f>
        <v>729</v>
      </c>
    </row>
    <row r="1134" spans="1:30" ht="12.75" customHeight="1" x14ac:dyDescent="0.3">
      <c r="A1134" s="3">
        <v>18252</v>
      </c>
      <c r="B1134" s="3" t="s">
        <v>36</v>
      </c>
      <c r="C1134" s="7">
        <v>0</v>
      </c>
      <c r="D1134" s="4">
        <v>5.98</v>
      </c>
      <c r="E1134" s="4">
        <v>2.5</v>
      </c>
      <c r="F1134" s="3">
        <v>2052</v>
      </c>
      <c r="G1134" s="3" t="s">
        <v>1970</v>
      </c>
      <c r="H1134" s="3" t="s">
        <v>48</v>
      </c>
      <c r="I1134" s="3" t="s">
        <v>39</v>
      </c>
      <c r="J1134" s="3" t="s">
        <v>28</v>
      </c>
      <c r="K1134" s="3" t="s">
        <v>68</v>
      </c>
      <c r="L1134" s="3" t="s">
        <v>58</v>
      </c>
      <c r="M1134" s="3" t="s">
        <v>245</v>
      </c>
      <c r="N1134" s="3">
        <v>0.36</v>
      </c>
      <c r="O1134" s="3" t="s">
        <v>32</v>
      </c>
      <c r="P1134" s="3" t="s">
        <v>33</v>
      </c>
      <c r="Q1134" s="3" t="s">
        <v>365</v>
      </c>
      <c r="R1134" s="3" t="s">
        <v>1971</v>
      </c>
      <c r="S1134" s="3">
        <v>87105</v>
      </c>
      <c r="T1134" s="2">
        <v>42054</v>
      </c>
      <c r="U1134" s="2">
        <v>42055</v>
      </c>
      <c r="V1134" s="4">
        <v>9.5608000000000004</v>
      </c>
      <c r="W1134" s="3">
        <v>5</v>
      </c>
      <c r="X1134" s="4">
        <v>31.64</v>
      </c>
      <c r="Y1134" s="3">
        <v>87234</v>
      </c>
      <c r="Z1134" s="3" t="str">
        <f>IF(V1134&gt;E3090, "High","Low")</f>
        <v>High</v>
      </c>
      <c r="AA1134" s="3" t="str">
        <f>IF(OR(C1134 &gt; 0.2, N1134 &lt; 0.25), "High Risk", "Low Risk")</f>
        <v>Low Risk</v>
      </c>
      <c r="AB1134" s="3" t="str">
        <f>IF(NOT(C1134 &gt; 0), "No Discount", "Discount Applied")</f>
        <v>No Discount</v>
      </c>
      <c r="AC1134" s="3" t="str">
        <f>IF(AND(V1134 &gt; 100, OR(H1134 = "Regular Air", H1134 = "Express Air"), NOT(C1134 &gt; 0)), "High Profit Non-Standard Shipping", "Other")</f>
        <v>Other</v>
      </c>
      <c r="AD1134">
        <f>RANK(X1134,$X$2:$X$1954,0)</f>
        <v>1698</v>
      </c>
    </row>
    <row r="1135" spans="1:30" ht="12.75" customHeight="1" x14ac:dyDescent="0.3">
      <c r="A1135" s="3">
        <v>18253</v>
      </c>
      <c r="B1135" s="3" t="s">
        <v>36</v>
      </c>
      <c r="C1135" s="7">
        <v>0.1</v>
      </c>
      <c r="D1135" s="4">
        <v>35.99</v>
      </c>
      <c r="E1135" s="4">
        <v>1.1000000000000001</v>
      </c>
      <c r="F1135" s="3">
        <v>2052</v>
      </c>
      <c r="G1135" s="3" t="s">
        <v>1970</v>
      </c>
      <c r="H1135" s="3" t="s">
        <v>26</v>
      </c>
      <c r="I1135" s="3" t="s">
        <v>39</v>
      </c>
      <c r="J1135" s="3" t="s">
        <v>76</v>
      </c>
      <c r="K1135" s="3" t="s">
        <v>77</v>
      </c>
      <c r="L1135" s="3" t="s">
        <v>58</v>
      </c>
      <c r="M1135" s="3" t="s">
        <v>934</v>
      </c>
      <c r="N1135" s="3">
        <v>0.55000000000000004</v>
      </c>
      <c r="O1135" s="3" t="s">
        <v>32</v>
      </c>
      <c r="P1135" s="3" t="s">
        <v>33</v>
      </c>
      <c r="Q1135" s="3" t="s">
        <v>365</v>
      </c>
      <c r="R1135" s="3" t="s">
        <v>1971</v>
      </c>
      <c r="S1135" s="3">
        <v>87105</v>
      </c>
      <c r="T1135" s="2">
        <v>42054</v>
      </c>
      <c r="U1135" s="2">
        <v>42055</v>
      </c>
      <c r="V1135" s="4">
        <v>390.09839999999997</v>
      </c>
      <c r="W1135" s="3">
        <v>19</v>
      </c>
      <c r="X1135" s="4">
        <v>565.36</v>
      </c>
      <c r="Y1135" s="3">
        <v>87234</v>
      </c>
      <c r="Z1135" s="3" t="str">
        <f>IF(V1135&gt;E3091, "High","Low")</f>
        <v>High</v>
      </c>
      <c r="AA1135" s="3" t="str">
        <f>IF(OR(C1135 &gt; 0.2, N1135 &lt; 0.25), "High Risk", "Low Risk")</f>
        <v>Low Risk</v>
      </c>
      <c r="AB1135" s="3" t="str">
        <f>IF(NOT(C1135 &gt; 0), "No Discount", "Discount Applied")</f>
        <v>Discount Applied</v>
      </c>
      <c r="AC1135" s="3" t="str">
        <f>IF(AND(V1135 &gt; 100, OR(H1135 = "Regular Air", H1135 = "Express Air"), NOT(C1135 &gt; 0)), "High Profit Non-Standard Shipping", "Other")</f>
        <v>Other</v>
      </c>
      <c r="AD1135">
        <f>RANK(X1135,$X$2:$X$1954,0)</f>
        <v>605</v>
      </c>
    </row>
    <row r="1136" spans="1:30" ht="12.75" customHeight="1" x14ac:dyDescent="0.3">
      <c r="A1136" s="3">
        <v>20481</v>
      </c>
      <c r="B1136" s="3" t="s">
        <v>55</v>
      </c>
      <c r="C1136" s="7">
        <v>7.0000000000000007E-2</v>
      </c>
      <c r="D1136" s="4">
        <v>5.98</v>
      </c>
      <c r="E1136" s="4">
        <v>5.46</v>
      </c>
      <c r="F1136" s="3">
        <v>2058</v>
      </c>
      <c r="G1136" s="3" t="s">
        <v>1972</v>
      </c>
      <c r="H1136" s="3" t="s">
        <v>48</v>
      </c>
      <c r="I1136" s="3" t="s">
        <v>39</v>
      </c>
      <c r="J1136" s="3" t="s">
        <v>28</v>
      </c>
      <c r="K1136" s="3" t="s">
        <v>92</v>
      </c>
      <c r="L1136" s="3" t="s">
        <v>58</v>
      </c>
      <c r="M1136" s="3" t="s">
        <v>1050</v>
      </c>
      <c r="N1136" s="3">
        <v>0.36</v>
      </c>
      <c r="O1136" s="3" t="s">
        <v>32</v>
      </c>
      <c r="P1136" s="3" t="s">
        <v>135</v>
      </c>
      <c r="Q1136" s="3" t="s">
        <v>321</v>
      </c>
      <c r="R1136" s="3" t="s">
        <v>1973</v>
      </c>
      <c r="S1136" s="3">
        <v>28601</v>
      </c>
      <c r="T1136" s="2">
        <v>42048</v>
      </c>
      <c r="U1136" s="2">
        <v>42050</v>
      </c>
      <c r="V1136" s="4">
        <v>46.65</v>
      </c>
      <c r="W1136" s="3">
        <v>5</v>
      </c>
      <c r="X1136" s="4">
        <v>32.76</v>
      </c>
      <c r="Y1136" s="3">
        <v>88040</v>
      </c>
      <c r="Z1136" s="3" t="str">
        <f>IF(V1136&gt;E3092, "High","Low")</f>
        <v>High</v>
      </c>
      <c r="AA1136" s="3" t="str">
        <f>IF(OR(C1136 &gt; 0.2, N1136 &lt; 0.25), "High Risk", "Low Risk")</f>
        <v>Low Risk</v>
      </c>
      <c r="AB1136" s="3" t="str">
        <f>IF(NOT(C1136 &gt; 0), "No Discount", "Discount Applied")</f>
        <v>Discount Applied</v>
      </c>
      <c r="AC1136" s="3" t="str">
        <f>IF(AND(V1136 &gt; 100, OR(H1136 = "Regular Air", H1136 = "Express Air"), NOT(C1136 &gt; 0)), "High Profit Non-Standard Shipping", "Other")</f>
        <v>Other</v>
      </c>
      <c r="AD1136">
        <f>RANK(X1136,$X$2:$X$1954,0)</f>
        <v>1687</v>
      </c>
    </row>
    <row r="1137" spans="1:30" ht="12.75" customHeight="1" x14ac:dyDescent="0.3">
      <c r="A1137" s="3">
        <v>23499</v>
      </c>
      <c r="B1137" s="3" t="s">
        <v>36</v>
      </c>
      <c r="C1137" s="7">
        <v>0.09</v>
      </c>
      <c r="D1137" s="4">
        <v>28.48</v>
      </c>
      <c r="E1137" s="4">
        <v>1.99</v>
      </c>
      <c r="F1137" s="3">
        <v>2059</v>
      </c>
      <c r="G1137" s="3" t="s">
        <v>1974</v>
      </c>
      <c r="H1137" s="3" t="s">
        <v>48</v>
      </c>
      <c r="I1137" s="3" t="s">
        <v>39</v>
      </c>
      <c r="J1137" s="3" t="s">
        <v>76</v>
      </c>
      <c r="K1137" s="3" t="s">
        <v>179</v>
      </c>
      <c r="L1137" s="3" t="s">
        <v>50</v>
      </c>
      <c r="M1137" s="3" t="s">
        <v>406</v>
      </c>
      <c r="N1137" s="3">
        <v>0.4</v>
      </c>
      <c r="O1137" s="3" t="s">
        <v>32</v>
      </c>
      <c r="P1137" s="3" t="s">
        <v>135</v>
      </c>
      <c r="Q1137" s="3" t="s">
        <v>321</v>
      </c>
      <c r="R1137" s="3" t="s">
        <v>1975</v>
      </c>
      <c r="S1137" s="3">
        <v>27260</v>
      </c>
      <c r="T1137" s="2">
        <v>42021</v>
      </c>
      <c r="U1137" s="2">
        <v>42022</v>
      </c>
      <c r="V1137" s="4">
        <v>-1250.7460000000001</v>
      </c>
      <c r="W1137" s="3">
        <v>13</v>
      </c>
      <c r="X1137" s="4">
        <v>336.92</v>
      </c>
      <c r="Y1137" s="3">
        <v>88039</v>
      </c>
      <c r="Z1137" s="3" t="str">
        <f>IF(V1137&gt;E3093, "High","Low")</f>
        <v>Low</v>
      </c>
      <c r="AA1137" s="3" t="str">
        <f>IF(OR(C1137 &gt; 0.2, N1137 &lt; 0.25), "High Risk", "Low Risk")</f>
        <v>Low Risk</v>
      </c>
      <c r="AB1137" s="3" t="str">
        <f>IF(NOT(C1137 &gt; 0), "No Discount", "Discount Applied")</f>
        <v>Discount Applied</v>
      </c>
      <c r="AC1137" s="3" t="str">
        <f>IF(AND(V1137 &gt; 100, OR(H1137 = "Regular Air", H1137 = "Express Air"), NOT(C1137 &gt; 0)), "High Profit Non-Standard Shipping", "Other")</f>
        <v>Other</v>
      </c>
      <c r="AD1137">
        <f>RANK(X1137,$X$2:$X$1954,0)</f>
        <v>784</v>
      </c>
    </row>
    <row r="1138" spans="1:30" ht="12.75" customHeight="1" x14ac:dyDescent="0.3">
      <c r="A1138" s="3">
        <v>21632</v>
      </c>
      <c r="B1138" s="3" t="s">
        <v>46</v>
      </c>
      <c r="C1138" s="7">
        <v>0.1</v>
      </c>
      <c r="D1138" s="4">
        <v>9.85</v>
      </c>
      <c r="E1138" s="4">
        <v>4.82</v>
      </c>
      <c r="F1138" s="3">
        <v>2059</v>
      </c>
      <c r="G1138" s="3" t="s">
        <v>1974</v>
      </c>
      <c r="H1138" s="3" t="s">
        <v>48</v>
      </c>
      <c r="I1138" s="3" t="s">
        <v>39</v>
      </c>
      <c r="J1138" s="3" t="s">
        <v>28</v>
      </c>
      <c r="K1138" s="3" t="s">
        <v>29</v>
      </c>
      <c r="L1138" s="3" t="s">
        <v>30</v>
      </c>
      <c r="M1138" s="3" t="s">
        <v>1976</v>
      </c>
      <c r="N1138" s="3">
        <v>0.47</v>
      </c>
      <c r="O1138" s="3" t="s">
        <v>32</v>
      </c>
      <c r="P1138" s="3" t="s">
        <v>135</v>
      </c>
      <c r="Q1138" s="3" t="s">
        <v>321</v>
      </c>
      <c r="R1138" s="3" t="s">
        <v>1975</v>
      </c>
      <c r="S1138" s="3">
        <v>27260</v>
      </c>
      <c r="T1138" s="2">
        <v>42090</v>
      </c>
      <c r="U1138" s="2">
        <v>42091</v>
      </c>
      <c r="V1138" s="4">
        <v>374.904</v>
      </c>
      <c r="W1138" s="3">
        <v>12</v>
      </c>
      <c r="X1138" s="4">
        <v>114.91</v>
      </c>
      <c r="Y1138" s="3">
        <v>88041</v>
      </c>
      <c r="Z1138" s="3" t="str">
        <f>IF(V1138&gt;E3094, "High","Low")</f>
        <v>High</v>
      </c>
      <c r="AA1138" s="3" t="str">
        <f>IF(OR(C1138 &gt; 0.2, N1138 &lt; 0.25), "High Risk", "Low Risk")</f>
        <v>Low Risk</v>
      </c>
      <c r="AB1138" s="3" t="str">
        <f>IF(NOT(C1138 &gt; 0), "No Discount", "Discount Applied")</f>
        <v>Discount Applied</v>
      </c>
      <c r="AC1138" s="3" t="str">
        <f>IF(AND(V1138 &gt; 100, OR(H1138 = "Regular Air", H1138 = "Express Air"), NOT(C1138 &gt; 0)), "High Profit Non-Standard Shipping", "Other")</f>
        <v>Other</v>
      </c>
      <c r="AD1138">
        <f>RANK(X1138,$X$2:$X$1954,0)</f>
        <v>1186</v>
      </c>
    </row>
    <row r="1139" spans="1:30" ht="12.75" customHeight="1" x14ac:dyDescent="0.3">
      <c r="A1139" s="3">
        <v>21633</v>
      </c>
      <c r="B1139" s="3" t="s">
        <v>46</v>
      </c>
      <c r="C1139" s="7">
        <v>0.04</v>
      </c>
      <c r="D1139" s="4">
        <v>125.99</v>
      </c>
      <c r="E1139" s="4">
        <v>7.69</v>
      </c>
      <c r="F1139" s="3">
        <v>2059</v>
      </c>
      <c r="G1139" s="3" t="s">
        <v>1974</v>
      </c>
      <c r="H1139" s="3" t="s">
        <v>48</v>
      </c>
      <c r="I1139" s="3" t="s">
        <v>39</v>
      </c>
      <c r="J1139" s="3" t="s">
        <v>76</v>
      </c>
      <c r="K1139" s="3" t="s">
        <v>77</v>
      </c>
      <c r="L1139" s="3" t="s">
        <v>58</v>
      </c>
      <c r="M1139" s="3" t="s">
        <v>1224</v>
      </c>
      <c r="N1139" s="3">
        <v>0.57999999999999996</v>
      </c>
      <c r="O1139" s="3" t="s">
        <v>32</v>
      </c>
      <c r="P1139" s="3" t="s">
        <v>135</v>
      </c>
      <c r="Q1139" s="3" t="s">
        <v>321</v>
      </c>
      <c r="R1139" s="3" t="s">
        <v>1975</v>
      </c>
      <c r="S1139" s="3">
        <v>27260</v>
      </c>
      <c r="T1139" s="2">
        <v>42090</v>
      </c>
      <c r="U1139" s="2">
        <v>42091</v>
      </c>
      <c r="V1139" s="4">
        <v>-528.83600000000001</v>
      </c>
      <c r="W1139" s="3">
        <v>9</v>
      </c>
      <c r="X1139" s="4">
        <v>934.52</v>
      </c>
      <c r="Y1139" s="3">
        <v>88041</v>
      </c>
      <c r="Z1139" s="3" t="str">
        <f>IF(V1139&gt;E3095, "High","Low")</f>
        <v>Low</v>
      </c>
      <c r="AA1139" s="3" t="str">
        <f>IF(OR(C1139 &gt; 0.2, N1139 &lt; 0.25), "High Risk", "Low Risk")</f>
        <v>Low Risk</v>
      </c>
      <c r="AB1139" s="3" t="str">
        <f>IF(NOT(C1139 &gt; 0), "No Discount", "Discount Applied")</f>
        <v>Discount Applied</v>
      </c>
      <c r="AC1139" s="3" t="str">
        <f>IF(AND(V1139 &gt; 100, OR(H1139 = "Regular Air", H1139 = "Express Air"), NOT(C1139 &gt; 0)), "High Profit Non-Standard Shipping", "Other")</f>
        <v>Other</v>
      </c>
      <c r="AD1139">
        <f>RANK(X1139,$X$2:$X$1954,0)</f>
        <v>439</v>
      </c>
    </row>
    <row r="1140" spans="1:30" ht="12.75" customHeight="1" x14ac:dyDescent="0.3">
      <c r="A1140" s="3">
        <v>20841</v>
      </c>
      <c r="B1140" s="3" t="s">
        <v>55</v>
      </c>
      <c r="C1140" s="7">
        <v>0.02</v>
      </c>
      <c r="D1140" s="4">
        <v>240.98</v>
      </c>
      <c r="E1140" s="4">
        <v>60.2</v>
      </c>
      <c r="F1140" s="3">
        <v>2061</v>
      </c>
      <c r="G1140" s="3" t="s">
        <v>1977</v>
      </c>
      <c r="H1140" s="3" t="s">
        <v>38</v>
      </c>
      <c r="I1140" s="3" t="s">
        <v>39</v>
      </c>
      <c r="J1140" s="3" t="s">
        <v>40</v>
      </c>
      <c r="K1140" s="3" t="s">
        <v>190</v>
      </c>
      <c r="L1140" s="3" t="s">
        <v>120</v>
      </c>
      <c r="M1140" s="3" t="s">
        <v>1978</v>
      </c>
      <c r="N1140" s="3">
        <v>0.56000000000000005</v>
      </c>
      <c r="O1140" s="3" t="s">
        <v>32</v>
      </c>
      <c r="P1140" s="3" t="s">
        <v>60</v>
      </c>
      <c r="Q1140" s="3" t="s">
        <v>495</v>
      </c>
      <c r="R1140" s="3" t="s">
        <v>1979</v>
      </c>
      <c r="S1140" s="3">
        <v>69101</v>
      </c>
      <c r="T1140" s="2">
        <v>42033</v>
      </c>
      <c r="U1140" s="2">
        <v>42035</v>
      </c>
      <c r="V1140" s="4">
        <v>-272.71320000000003</v>
      </c>
      <c r="W1140" s="3">
        <v>1</v>
      </c>
      <c r="X1140" s="4">
        <v>260.66000000000003</v>
      </c>
      <c r="Y1140" s="3">
        <v>87146</v>
      </c>
      <c r="Z1140" s="3" t="str">
        <f>IF(V1140&gt;E3096, "High","Low")</f>
        <v>Low</v>
      </c>
      <c r="AA1140" s="3" t="str">
        <f>IF(OR(C1140 &gt; 0.2, N1140 &lt; 0.25), "High Risk", "Low Risk")</f>
        <v>Low Risk</v>
      </c>
      <c r="AB1140" s="3" t="str">
        <f>IF(NOT(C1140 &gt; 0), "No Discount", "Discount Applied")</f>
        <v>Discount Applied</v>
      </c>
      <c r="AC1140" s="3" t="str">
        <f>IF(AND(V1140 &gt; 100, OR(H1140 = "Regular Air", H1140 = "Express Air"), NOT(C1140 &gt; 0)), "High Profit Non-Standard Shipping", "Other")</f>
        <v>Other</v>
      </c>
      <c r="AD1140">
        <f>RANK(X1140,$X$2:$X$1954,0)</f>
        <v>880</v>
      </c>
    </row>
    <row r="1141" spans="1:30" ht="12.75" customHeight="1" x14ac:dyDescent="0.3">
      <c r="A1141" s="3">
        <v>20840</v>
      </c>
      <c r="B1141" s="3" t="s">
        <v>55</v>
      </c>
      <c r="C1141" s="7">
        <v>0.02</v>
      </c>
      <c r="D1141" s="4">
        <v>420.98</v>
      </c>
      <c r="E1141" s="4">
        <v>19.989999999999998</v>
      </c>
      <c r="F1141" s="3">
        <v>2062</v>
      </c>
      <c r="G1141" s="3" t="s">
        <v>1980</v>
      </c>
      <c r="H1141" s="3" t="s">
        <v>48</v>
      </c>
      <c r="I1141" s="3" t="s">
        <v>39</v>
      </c>
      <c r="J1141" s="3" t="s">
        <v>28</v>
      </c>
      <c r="K1141" s="3" t="s">
        <v>108</v>
      </c>
      <c r="L1141" s="3" t="s">
        <v>58</v>
      </c>
      <c r="M1141" s="3" t="s">
        <v>1509</v>
      </c>
      <c r="N1141" s="3">
        <v>0.35</v>
      </c>
      <c r="O1141" s="3" t="s">
        <v>32</v>
      </c>
      <c r="P1141" s="3" t="s">
        <v>135</v>
      </c>
      <c r="Q1141" s="3" t="s">
        <v>136</v>
      </c>
      <c r="R1141" s="3" t="s">
        <v>1981</v>
      </c>
      <c r="S1141" s="3">
        <v>23111</v>
      </c>
      <c r="T1141" s="2">
        <v>42033</v>
      </c>
      <c r="U1141" s="2">
        <v>42036</v>
      </c>
      <c r="V1141" s="4">
        <v>-162.69399999999999</v>
      </c>
      <c r="W1141" s="3">
        <v>10</v>
      </c>
      <c r="X1141" s="4">
        <v>4249.37</v>
      </c>
      <c r="Y1141" s="3">
        <v>87146</v>
      </c>
      <c r="Z1141" s="3" t="str">
        <f>IF(V1141&gt;E3097, "High","Low")</f>
        <v>Low</v>
      </c>
      <c r="AA1141" s="3" t="str">
        <f>IF(OR(C1141 &gt; 0.2, N1141 &lt; 0.25), "High Risk", "Low Risk")</f>
        <v>Low Risk</v>
      </c>
      <c r="AB1141" s="3" t="str">
        <f>IF(NOT(C1141 &gt; 0), "No Discount", "Discount Applied")</f>
        <v>Discount Applied</v>
      </c>
      <c r="AC1141" s="3" t="str">
        <f>IF(AND(V1141 &gt; 100, OR(H1141 = "Regular Air", H1141 = "Express Air"), NOT(C1141 &gt; 0)), "High Profit Non-Standard Shipping", "Other")</f>
        <v>Other</v>
      </c>
      <c r="AD1141">
        <f>RANK(X1141,$X$2:$X$1954,0)</f>
        <v>112</v>
      </c>
    </row>
    <row r="1142" spans="1:30" ht="12.75" customHeight="1" x14ac:dyDescent="0.3">
      <c r="A1142" s="3">
        <v>22511</v>
      </c>
      <c r="B1142" s="3" t="s">
        <v>105</v>
      </c>
      <c r="C1142" s="7">
        <v>0.04</v>
      </c>
      <c r="D1142" s="4">
        <v>291.73</v>
      </c>
      <c r="E1142" s="4">
        <v>48.8</v>
      </c>
      <c r="F1142" s="3">
        <v>2062</v>
      </c>
      <c r="G1142" s="3" t="s">
        <v>1980</v>
      </c>
      <c r="H1142" s="3" t="s">
        <v>38</v>
      </c>
      <c r="I1142" s="3" t="s">
        <v>39</v>
      </c>
      <c r="J1142" s="3" t="s">
        <v>40</v>
      </c>
      <c r="K1142" s="3" t="s">
        <v>41</v>
      </c>
      <c r="L1142" s="3" t="s">
        <v>42</v>
      </c>
      <c r="M1142" s="3" t="s">
        <v>144</v>
      </c>
      <c r="N1142" s="3">
        <v>0.56000000000000005</v>
      </c>
      <c r="O1142" s="3" t="s">
        <v>32</v>
      </c>
      <c r="P1142" s="3" t="s">
        <v>135</v>
      </c>
      <c r="Q1142" s="3" t="s">
        <v>136</v>
      </c>
      <c r="R1142" s="3" t="s">
        <v>1981</v>
      </c>
      <c r="S1142" s="3">
        <v>23111</v>
      </c>
      <c r="T1142" s="2">
        <v>42181</v>
      </c>
      <c r="U1142" s="2">
        <v>42185</v>
      </c>
      <c r="V1142" s="4">
        <v>-115.90389999999999</v>
      </c>
      <c r="W1142" s="3">
        <v>22</v>
      </c>
      <c r="X1142" s="4">
        <v>6676.61</v>
      </c>
      <c r="Y1142" s="3">
        <v>87148</v>
      </c>
      <c r="Z1142" s="3" t="str">
        <f>IF(V1142&gt;E3098, "High","Low")</f>
        <v>Low</v>
      </c>
      <c r="AA1142" s="3" t="str">
        <f>IF(OR(C1142 &gt; 0.2, N1142 &lt; 0.25), "High Risk", "Low Risk")</f>
        <v>Low Risk</v>
      </c>
      <c r="AB1142" s="3" t="str">
        <f>IF(NOT(C1142 &gt; 0), "No Discount", "Discount Applied")</f>
        <v>Discount Applied</v>
      </c>
      <c r="AC1142" s="3" t="str">
        <f>IF(AND(V1142 &gt; 100, OR(H1142 = "Regular Air", H1142 = "Express Air"), NOT(C1142 &gt; 0)), "High Profit Non-Standard Shipping", "Other")</f>
        <v>Other</v>
      </c>
      <c r="AD1142">
        <f>RANK(X1142,$X$2:$X$1954,0)</f>
        <v>59</v>
      </c>
    </row>
    <row r="1143" spans="1:30" ht="12.75" customHeight="1" x14ac:dyDescent="0.3">
      <c r="A1143" s="3">
        <v>25759</v>
      </c>
      <c r="B1143" s="3" t="s">
        <v>105</v>
      </c>
      <c r="C1143" s="7">
        <v>0.06</v>
      </c>
      <c r="D1143" s="4">
        <v>300.97000000000003</v>
      </c>
      <c r="E1143" s="4">
        <v>7.18</v>
      </c>
      <c r="F1143" s="3">
        <v>2063</v>
      </c>
      <c r="G1143" s="3" t="s">
        <v>1982</v>
      </c>
      <c r="H1143" s="3" t="s">
        <v>48</v>
      </c>
      <c r="I1143" s="3" t="s">
        <v>39</v>
      </c>
      <c r="J1143" s="3" t="s">
        <v>76</v>
      </c>
      <c r="K1143" s="3" t="s">
        <v>179</v>
      </c>
      <c r="L1143" s="3" t="s">
        <v>58</v>
      </c>
      <c r="M1143" s="3" t="s">
        <v>1088</v>
      </c>
      <c r="N1143" s="3">
        <v>0.48</v>
      </c>
      <c r="O1143" s="3" t="s">
        <v>32</v>
      </c>
      <c r="P1143" s="3" t="s">
        <v>135</v>
      </c>
      <c r="Q1143" s="3" t="s">
        <v>136</v>
      </c>
      <c r="R1143" s="3" t="s">
        <v>1983</v>
      </c>
      <c r="S1143" s="3">
        <v>23602</v>
      </c>
      <c r="T1143" s="2">
        <v>42132</v>
      </c>
      <c r="U1143" s="2">
        <v>42132</v>
      </c>
      <c r="V1143" s="4">
        <v>-729.98799999999994</v>
      </c>
      <c r="W1143" s="3">
        <v>1</v>
      </c>
      <c r="X1143" s="4">
        <v>291.39999999999998</v>
      </c>
      <c r="Y1143" s="3">
        <v>87147</v>
      </c>
      <c r="Z1143" s="3" t="str">
        <f>IF(V1143&gt;E3099, "High","Low")</f>
        <v>Low</v>
      </c>
      <c r="AA1143" s="3" t="str">
        <f>IF(OR(C1143 &gt; 0.2, N1143 &lt; 0.25), "High Risk", "Low Risk")</f>
        <v>Low Risk</v>
      </c>
      <c r="AB1143" s="3" t="str">
        <f>IF(NOT(C1143 &gt; 0), "No Discount", "Discount Applied")</f>
        <v>Discount Applied</v>
      </c>
      <c r="AC1143" s="3" t="str">
        <f>IF(AND(V1143 &gt; 100, OR(H1143 = "Regular Air", H1143 = "Express Air"), NOT(C1143 &gt; 0)), "High Profit Non-Standard Shipping", "Other")</f>
        <v>Other</v>
      </c>
      <c r="AD1143">
        <f>RANK(X1143,$X$2:$X$1954,0)</f>
        <v>829</v>
      </c>
    </row>
    <row r="1144" spans="1:30" ht="12.75" customHeight="1" x14ac:dyDescent="0.3">
      <c r="A1144" s="3">
        <v>25228</v>
      </c>
      <c r="B1144" s="3" t="s">
        <v>55</v>
      </c>
      <c r="C1144" s="7">
        <v>0.09</v>
      </c>
      <c r="D1144" s="4">
        <v>20.89</v>
      </c>
      <c r="E1144" s="4">
        <v>11.52</v>
      </c>
      <c r="F1144" s="3">
        <v>2066</v>
      </c>
      <c r="G1144" s="3" t="s">
        <v>1984</v>
      </c>
      <c r="H1144" s="3" t="s">
        <v>48</v>
      </c>
      <c r="I1144" s="3" t="s">
        <v>39</v>
      </c>
      <c r="J1144" s="3" t="s">
        <v>28</v>
      </c>
      <c r="K1144" s="3" t="s">
        <v>140</v>
      </c>
      <c r="L1144" s="3" t="s">
        <v>58</v>
      </c>
      <c r="M1144" s="3" t="s">
        <v>723</v>
      </c>
      <c r="N1144" s="3">
        <v>0.83</v>
      </c>
      <c r="O1144" s="3" t="s">
        <v>32</v>
      </c>
      <c r="P1144" s="3" t="s">
        <v>135</v>
      </c>
      <c r="Q1144" s="3" t="s">
        <v>321</v>
      </c>
      <c r="R1144" s="3" t="s">
        <v>1985</v>
      </c>
      <c r="S1144" s="3">
        <v>28079</v>
      </c>
      <c r="T1144" s="2">
        <v>42089</v>
      </c>
      <c r="U1144" s="2">
        <v>42090</v>
      </c>
      <c r="V1144" s="4">
        <v>-133.54599999999999</v>
      </c>
      <c r="W1144" s="3">
        <v>7</v>
      </c>
      <c r="X1144" s="4">
        <v>146.5</v>
      </c>
      <c r="Y1144" s="3">
        <v>85833</v>
      </c>
      <c r="Z1144" s="3" t="str">
        <f>IF(V1144&gt;E3100, "High","Low")</f>
        <v>Low</v>
      </c>
      <c r="AA1144" s="3" t="str">
        <f>IF(OR(C1144 &gt; 0.2, N1144 &lt; 0.25), "High Risk", "Low Risk")</f>
        <v>Low Risk</v>
      </c>
      <c r="AB1144" s="3" t="str">
        <f>IF(NOT(C1144 &gt; 0), "No Discount", "Discount Applied")</f>
        <v>Discount Applied</v>
      </c>
      <c r="AC1144" s="3" t="str">
        <f>IF(AND(V1144 &gt; 100, OR(H1144 = "Regular Air", H1144 = "Express Air"), NOT(C1144 &gt; 0)), "High Profit Non-Standard Shipping", "Other")</f>
        <v>Other</v>
      </c>
      <c r="AD1144">
        <f>RANK(X1144,$X$2:$X$1954,0)</f>
        <v>1094</v>
      </c>
    </row>
    <row r="1145" spans="1:30" ht="12.75" customHeight="1" x14ac:dyDescent="0.3">
      <c r="A1145" s="3">
        <v>24748</v>
      </c>
      <c r="B1145" s="3" t="s">
        <v>46</v>
      </c>
      <c r="C1145" s="7">
        <v>0.09</v>
      </c>
      <c r="D1145" s="4">
        <v>20.99</v>
      </c>
      <c r="E1145" s="4">
        <v>4.8099999999999996</v>
      </c>
      <c r="F1145" s="3">
        <v>2066</v>
      </c>
      <c r="G1145" s="3" t="s">
        <v>1984</v>
      </c>
      <c r="H1145" s="3" t="s">
        <v>26</v>
      </c>
      <c r="I1145" s="3" t="s">
        <v>39</v>
      </c>
      <c r="J1145" s="3" t="s">
        <v>76</v>
      </c>
      <c r="K1145" s="3" t="s">
        <v>77</v>
      </c>
      <c r="L1145" s="3" t="s">
        <v>85</v>
      </c>
      <c r="M1145" s="3" t="s">
        <v>474</v>
      </c>
      <c r="N1145" s="3">
        <v>0.57999999999999996</v>
      </c>
      <c r="O1145" s="3" t="s">
        <v>32</v>
      </c>
      <c r="P1145" s="3" t="s">
        <v>135</v>
      </c>
      <c r="Q1145" s="3" t="s">
        <v>321</v>
      </c>
      <c r="R1145" s="3" t="s">
        <v>1985</v>
      </c>
      <c r="S1145" s="3">
        <v>28079</v>
      </c>
      <c r="T1145" s="2">
        <v>42094</v>
      </c>
      <c r="U1145" s="2">
        <v>42095</v>
      </c>
      <c r="V1145" s="4">
        <v>272.69399999999996</v>
      </c>
      <c r="W1145" s="3">
        <v>2</v>
      </c>
      <c r="X1145" s="4">
        <v>38.979999999999997</v>
      </c>
      <c r="Y1145" s="3">
        <v>85834</v>
      </c>
      <c r="Z1145" s="3" t="str">
        <f>IF(V1145&gt;E3101, "High","Low")</f>
        <v>High</v>
      </c>
      <c r="AA1145" s="3" t="str">
        <f>IF(OR(C1145 &gt; 0.2, N1145 &lt; 0.25), "High Risk", "Low Risk")</f>
        <v>Low Risk</v>
      </c>
      <c r="AB1145" s="3" t="str">
        <f>IF(NOT(C1145 &gt; 0), "No Discount", "Discount Applied")</f>
        <v>Discount Applied</v>
      </c>
      <c r="AC1145" s="3" t="str">
        <f>IF(AND(V1145 &gt; 100, OR(H1145 = "Regular Air", H1145 = "Express Air"), NOT(C1145 &gt; 0)), "High Profit Non-Standard Shipping", "Other")</f>
        <v>Other</v>
      </c>
      <c r="AD1145">
        <f>RANK(X1145,$X$2:$X$1954,0)</f>
        <v>1629</v>
      </c>
    </row>
    <row r="1146" spans="1:30" ht="12.75" customHeight="1" x14ac:dyDescent="0.3">
      <c r="A1146" s="3">
        <v>25381</v>
      </c>
      <c r="B1146" s="3" t="s">
        <v>105</v>
      </c>
      <c r="C1146" s="7">
        <v>0.1</v>
      </c>
      <c r="D1146" s="4">
        <v>4.24</v>
      </c>
      <c r="E1146" s="4">
        <v>5.41</v>
      </c>
      <c r="F1146" s="3">
        <v>2066</v>
      </c>
      <c r="G1146" s="3" t="s">
        <v>1984</v>
      </c>
      <c r="H1146" s="3" t="s">
        <v>48</v>
      </c>
      <c r="I1146" s="3" t="s">
        <v>39</v>
      </c>
      <c r="J1146" s="3" t="s">
        <v>28</v>
      </c>
      <c r="K1146" s="3" t="s">
        <v>108</v>
      </c>
      <c r="L1146" s="3" t="s">
        <v>58</v>
      </c>
      <c r="M1146" s="3" t="s">
        <v>109</v>
      </c>
      <c r="N1146" s="3">
        <v>0.35</v>
      </c>
      <c r="O1146" s="3" t="s">
        <v>32</v>
      </c>
      <c r="P1146" s="3" t="s">
        <v>135</v>
      </c>
      <c r="Q1146" s="3" t="s">
        <v>321</v>
      </c>
      <c r="R1146" s="3" t="s">
        <v>1985</v>
      </c>
      <c r="S1146" s="3">
        <v>28079</v>
      </c>
      <c r="T1146" s="2">
        <v>42113</v>
      </c>
      <c r="U1146" s="2">
        <v>42117</v>
      </c>
      <c r="V1146" s="4">
        <v>-61.6</v>
      </c>
      <c r="W1146" s="3">
        <v>8</v>
      </c>
      <c r="X1146" s="4">
        <v>34.159999999999997</v>
      </c>
      <c r="Y1146" s="3">
        <v>85835</v>
      </c>
      <c r="Z1146" s="3" t="str">
        <f>IF(V1146&gt;E3102, "High","Low")</f>
        <v>Low</v>
      </c>
      <c r="AA1146" s="3" t="str">
        <f>IF(OR(C1146 &gt; 0.2, N1146 &lt; 0.25), "High Risk", "Low Risk")</f>
        <v>Low Risk</v>
      </c>
      <c r="AB1146" s="3" t="str">
        <f>IF(NOT(C1146 &gt; 0), "No Discount", "Discount Applied")</f>
        <v>Discount Applied</v>
      </c>
      <c r="AC1146" s="3" t="str">
        <f>IF(AND(V1146 &gt; 100, OR(H1146 = "Regular Air", H1146 = "Express Air"), NOT(C1146 &gt; 0)), "High Profit Non-Standard Shipping", "Other")</f>
        <v>Other</v>
      </c>
      <c r="AD1146">
        <f>RANK(X1146,$X$2:$X$1954,0)</f>
        <v>1675</v>
      </c>
    </row>
    <row r="1147" spans="1:30" ht="12.75" customHeight="1" x14ac:dyDescent="0.3">
      <c r="A1147" s="3">
        <v>21901</v>
      </c>
      <c r="B1147" s="3" t="s">
        <v>55</v>
      </c>
      <c r="C1147" s="7">
        <v>0.1</v>
      </c>
      <c r="D1147" s="4">
        <v>40.98</v>
      </c>
      <c r="E1147" s="4">
        <v>6.5</v>
      </c>
      <c r="F1147" s="3">
        <v>2069</v>
      </c>
      <c r="G1147" s="3" t="s">
        <v>1986</v>
      </c>
      <c r="H1147" s="3" t="s">
        <v>48</v>
      </c>
      <c r="I1147" s="3" t="s">
        <v>39</v>
      </c>
      <c r="J1147" s="3" t="s">
        <v>76</v>
      </c>
      <c r="K1147" s="3" t="s">
        <v>179</v>
      </c>
      <c r="L1147" s="3" t="s">
        <v>58</v>
      </c>
      <c r="M1147" s="3" t="s">
        <v>1269</v>
      </c>
      <c r="N1147" s="3">
        <v>0.74</v>
      </c>
      <c r="O1147" s="3" t="s">
        <v>32</v>
      </c>
      <c r="P1147" s="3" t="s">
        <v>135</v>
      </c>
      <c r="Q1147" s="3" t="s">
        <v>612</v>
      </c>
      <c r="R1147" s="3" t="s">
        <v>1987</v>
      </c>
      <c r="S1147" s="3">
        <v>41075</v>
      </c>
      <c r="T1147" s="2">
        <v>42016</v>
      </c>
      <c r="U1147" s="2">
        <v>42018</v>
      </c>
      <c r="V1147" s="4">
        <v>66.852000000000004</v>
      </c>
      <c r="W1147" s="3">
        <v>3</v>
      </c>
      <c r="X1147" s="4">
        <v>120.34</v>
      </c>
      <c r="Y1147" s="3">
        <v>88554</v>
      </c>
      <c r="Z1147" s="3" t="str">
        <f>IF(V1147&gt;E3103, "High","Low")</f>
        <v>High</v>
      </c>
      <c r="AA1147" s="3" t="str">
        <f>IF(OR(C1147 &gt; 0.2, N1147 &lt; 0.25), "High Risk", "Low Risk")</f>
        <v>Low Risk</v>
      </c>
      <c r="AB1147" s="3" t="str">
        <f>IF(NOT(C1147 &gt; 0), "No Discount", "Discount Applied")</f>
        <v>Discount Applied</v>
      </c>
      <c r="AC1147" s="3" t="str">
        <f>IF(AND(V1147 &gt; 100, OR(H1147 = "Regular Air", H1147 = "Express Air"), NOT(C1147 &gt; 0)), "High Profit Non-Standard Shipping", "Other")</f>
        <v>Other</v>
      </c>
      <c r="AD1147">
        <f>RANK(X1147,$X$2:$X$1954,0)</f>
        <v>1166</v>
      </c>
    </row>
    <row r="1148" spans="1:30" ht="12.75" customHeight="1" x14ac:dyDescent="0.3">
      <c r="A1148" s="3">
        <v>19567</v>
      </c>
      <c r="B1148" s="3" t="s">
        <v>105</v>
      </c>
      <c r="C1148" s="7">
        <v>7.0000000000000007E-2</v>
      </c>
      <c r="D1148" s="4">
        <v>35.99</v>
      </c>
      <c r="E1148" s="4">
        <v>5.99</v>
      </c>
      <c r="F1148" s="3">
        <v>2070</v>
      </c>
      <c r="G1148" s="3" t="s">
        <v>1988</v>
      </c>
      <c r="H1148" s="3" t="s">
        <v>48</v>
      </c>
      <c r="I1148" s="3" t="s">
        <v>39</v>
      </c>
      <c r="J1148" s="3" t="s">
        <v>76</v>
      </c>
      <c r="K1148" s="3" t="s">
        <v>77</v>
      </c>
      <c r="L1148" s="3" t="s">
        <v>30</v>
      </c>
      <c r="M1148" s="3" t="s">
        <v>980</v>
      </c>
      <c r="N1148" s="3">
        <v>0.38</v>
      </c>
      <c r="O1148" s="3" t="s">
        <v>32</v>
      </c>
      <c r="P1148" s="3" t="s">
        <v>60</v>
      </c>
      <c r="Q1148" s="3" t="s">
        <v>299</v>
      </c>
      <c r="R1148" s="3" t="s">
        <v>1989</v>
      </c>
      <c r="S1148" s="3">
        <v>48021</v>
      </c>
      <c r="T1148" s="2">
        <v>42140</v>
      </c>
      <c r="U1148" s="2">
        <v>42144</v>
      </c>
      <c r="V1148" s="4">
        <v>17.839800000000011</v>
      </c>
      <c r="W1148" s="3">
        <v>5</v>
      </c>
      <c r="X1148" s="4">
        <v>153.61000000000001</v>
      </c>
      <c r="Y1148" s="3">
        <v>88558</v>
      </c>
      <c r="Z1148" s="3" t="str">
        <f>IF(V1148&gt;E3104, "High","Low")</f>
        <v>High</v>
      </c>
      <c r="AA1148" s="3" t="str">
        <f>IF(OR(C1148 &gt; 0.2, N1148 &lt; 0.25), "High Risk", "Low Risk")</f>
        <v>Low Risk</v>
      </c>
      <c r="AB1148" s="3" t="str">
        <f>IF(NOT(C1148 &gt; 0), "No Discount", "Discount Applied")</f>
        <v>Discount Applied</v>
      </c>
      <c r="AC1148" s="3" t="str">
        <f>IF(AND(V1148 &gt; 100, OR(H1148 = "Regular Air", H1148 = "Express Air"), NOT(C1148 &gt; 0)), "High Profit Non-Standard Shipping", "Other")</f>
        <v>Other</v>
      </c>
      <c r="AD1148">
        <f>RANK(X1148,$X$2:$X$1954,0)</f>
        <v>1072</v>
      </c>
    </row>
    <row r="1149" spans="1:30" ht="12.75" customHeight="1" x14ac:dyDescent="0.3">
      <c r="A1149" s="3">
        <v>20498</v>
      </c>
      <c r="B1149" s="3" t="s">
        <v>36</v>
      </c>
      <c r="C1149" s="7">
        <v>0.03</v>
      </c>
      <c r="D1149" s="4">
        <v>60.98</v>
      </c>
      <c r="E1149" s="4">
        <v>1.99</v>
      </c>
      <c r="F1149" s="3">
        <v>2071</v>
      </c>
      <c r="G1149" s="3" t="s">
        <v>1990</v>
      </c>
      <c r="H1149" s="3" t="s">
        <v>48</v>
      </c>
      <c r="I1149" s="3" t="s">
        <v>39</v>
      </c>
      <c r="J1149" s="3" t="s">
        <v>76</v>
      </c>
      <c r="K1149" s="3" t="s">
        <v>179</v>
      </c>
      <c r="L1149" s="3" t="s">
        <v>50</v>
      </c>
      <c r="M1149" s="3" t="s">
        <v>1991</v>
      </c>
      <c r="N1149" s="3">
        <v>0.5</v>
      </c>
      <c r="O1149" s="3" t="s">
        <v>32</v>
      </c>
      <c r="P1149" s="3" t="s">
        <v>60</v>
      </c>
      <c r="Q1149" s="3" t="s">
        <v>299</v>
      </c>
      <c r="R1149" s="3" t="s">
        <v>1992</v>
      </c>
      <c r="S1149" s="3">
        <v>48336</v>
      </c>
      <c r="T1149" s="2">
        <v>42036</v>
      </c>
      <c r="U1149" s="2">
        <v>42036</v>
      </c>
      <c r="V1149" s="4">
        <v>976.2672</v>
      </c>
      <c r="W1149" s="3">
        <v>23</v>
      </c>
      <c r="X1149" s="4">
        <v>1414.88</v>
      </c>
      <c r="Y1149" s="3">
        <v>88555</v>
      </c>
      <c r="Z1149" s="3" t="str">
        <f>IF(V1149&gt;E3105, "High","Low")</f>
        <v>High</v>
      </c>
      <c r="AA1149" s="3" t="str">
        <f>IF(OR(C1149 &gt; 0.2, N1149 &lt; 0.25), "High Risk", "Low Risk")</f>
        <v>Low Risk</v>
      </c>
      <c r="AB1149" s="3" t="str">
        <f>IF(NOT(C1149 &gt; 0), "No Discount", "Discount Applied")</f>
        <v>Discount Applied</v>
      </c>
      <c r="AC1149" s="3" t="str">
        <f>IF(AND(V1149 &gt; 100, OR(H1149 = "Regular Air", H1149 = "Express Air"), NOT(C1149 &gt; 0)), "High Profit Non-Standard Shipping", "Other")</f>
        <v>Other</v>
      </c>
      <c r="AD1149">
        <f>RANK(X1149,$X$2:$X$1954,0)</f>
        <v>330</v>
      </c>
    </row>
    <row r="1150" spans="1:30" ht="12.75" customHeight="1" x14ac:dyDescent="0.3">
      <c r="A1150" s="3">
        <v>20499</v>
      </c>
      <c r="B1150" s="3" t="s">
        <v>36</v>
      </c>
      <c r="C1150" s="7">
        <v>0.04</v>
      </c>
      <c r="D1150" s="4">
        <v>3.08</v>
      </c>
      <c r="E1150" s="4">
        <v>0.99</v>
      </c>
      <c r="F1150" s="3">
        <v>2071</v>
      </c>
      <c r="G1150" s="3" t="s">
        <v>1990</v>
      </c>
      <c r="H1150" s="3" t="s">
        <v>48</v>
      </c>
      <c r="I1150" s="3" t="s">
        <v>39</v>
      </c>
      <c r="J1150" s="3" t="s">
        <v>28</v>
      </c>
      <c r="K1150" s="3" t="s">
        <v>133</v>
      </c>
      <c r="L1150" s="3" t="s">
        <v>58</v>
      </c>
      <c r="M1150" s="3" t="s">
        <v>1993</v>
      </c>
      <c r="N1150" s="3">
        <v>0.37</v>
      </c>
      <c r="O1150" s="3" t="s">
        <v>32</v>
      </c>
      <c r="P1150" s="3" t="s">
        <v>60</v>
      </c>
      <c r="Q1150" s="3" t="s">
        <v>299</v>
      </c>
      <c r="R1150" s="3" t="s">
        <v>1992</v>
      </c>
      <c r="S1150" s="3">
        <v>48336</v>
      </c>
      <c r="T1150" s="2">
        <v>42036</v>
      </c>
      <c r="U1150" s="2">
        <v>42037</v>
      </c>
      <c r="V1150" s="4">
        <v>23.204699999999999</v>
      </c>
      <c r="W1150" s="3">
        <v>11</v>
      </c>
      <c r="X1150" s="4">
        <v>33.630000000000003</v>
      </c>
      <c r="Y1150" s="3">
        <v>88555</v>
      </c>
      <c r="Z1150" s="3" t="str">
        <f>IF(V1150&gt;E3106, "High","Low")</f>
        <v>High</v>
      </c>
      <c r="AA1150" s="3" t="str">
        <f>IF(OR(C1150 &gt; 0.2, N1150 &lt; 0.25), "High Risk", "Low Risk")</f>
        <v>Low Risk</v>
      </c>
      <c r="AB1150" s="3" t="str">
        <f>IF(NOT(C1150 &gt; 0), "No Discount", "Discount Applied")</f>
        <v>Discount Applied</v>
      </c>
      <c r="AC1150" s="3" t="str">
        <f>IF(AND(V1150 &gt; 100, OR(H1150 = "Regular Air", H1150 = "Express Air"), NOT(C1150 &gt; 0)), "High Profit Non-Standard Shipping", "Other")</f>
        <v>Other</v>
      </c>
      <c r="AD1150">
        <f>RANK(X1150,$X$2:$X$1954,0)</f>
        <v>1682</v>
      </c>
    </row>
    <row r="1151" spans="1:30" ht="12.75" customHeight="1" x14ac:dyDescent="0.3">
      <c r="A1151" s="3">
        <v>19568</v>
      </c>
      <c r="B1151" s="3" t="s">
        <v>105</v>
      </c>
      <c r="C1151" s="7">
        <v>0.08</v>
      </c>
      <c r="D1151" s="4">
        <v>65.989999999999995</v>
      </c>
      <c r="E1151" s="4">
        <v>5.92</v>
      </c>
      <c r="F1151" s="3">
        <v>2071</v>
      </c>
      <c r="G1151" s="3" t="s">
        <v>1990</v>
      </c>
      <c r="H1151" s="3" t="s">
        <v>26</v>
      </c>
      <c r="I1151" s="3" t="s">
        <v>39</v>
      </c>
      <c r="J1151" s="3" t="s">
        <v>76</v>
      </c>
      <c r="K1151" s="3" t="s">
        <v>77</v>
      </c>
      <c r="L1151" s="3" t="s">
        <v>58</v>
      </c>
      <c r="M1151" s="3" t="s">
        <v>1134</v>
      </c>
      <c r="N1151" s="3">
        <v>0.57999999999999996</v>
      </c>
      <c r="O1151" s="3" t="s">
        <v>32</v>
      </c>
      <c r="P1151" s="3" t="s">
        <v>60</v>
      </c>
      <c r="Q1151" s="3" t="s">
        <v>299</v>
      </c>
      <c r="R1151" s="3" t="s">
        <v>1992</v>
      </c>
      <c r="S1151" s="3">
        <v>48336</v>
      </c>
      <c r="T1151" s="2">
        <v>42140</v>
      </c>
      <c r="U1151" s="2">
        <v>42147</v>
      </c>
      <c r="V1151" s="4">
        <v>183.84300000000002</v>
      </c>
      <c r="W1151" s="3">
        <v>20</v>
      </c>
      <c r="X1151" s="4">
        <v>1063.81</v>
      </c>
      <c r="Y1151" s="3">
        <v>88558</v>
      </c>
      <c r="Z1151" s="3" t="str">
        <f>IF(V1151&gt;E3107, "High","Low")</f>
        <v>High</v>
      </c>
      <c r="AA1151" s="3" t="str">
        <f>IF(OR(C1151 &gt; 0.2, N1151 &lt; 0.25), "High Risk", "Low Risk")</f>
        <v>Low Risk</v>
      </c>
      <c r="AB1151" s="3" t="str">
        <f>IF(NOT(C1151 &gt; 0), "No Discount", "Discount Applied")</f>
        <v>Discount Applied</v>
      </c>
      <c r="AC1151" s="3" t="str">
        <f>IF(AND(V1151 &gt; 100, OR(H1151 = "Regular Air", H1151 = "Express Air"), NOT(C1151 &gt; 0)), "High Profit Non-Standard Shipping", "Other")</f>
        <v>Other</v>
      </c>
      <c r="AD1151">
        <f>RANK(X1151,$X$2:$X$1954,0)</f>
        <v>403</v>
      </c>
    </row>
    <row r="1152" spans="1:30" ht="12.75" customHeight="1" x14ac:dyDescent="0.3">
      <c r="A1152" s="3">
        <v>20500</v>
      </c>
      <c r="B1152" s="3" t="s">
        <v>36</v>
      </c>
      <c r="C1152" s="7">
        <v>0</v>
      </c>
      <c r="D1152" s="4">
        <v>10.31</v>
      </c>
      <c r="E1152" s="4">
        <v>1.79</v>
      </c>
      <c r="F1152" s="3">
        <v>2072</v>
      </c>
      <c r="G1152" s="3" t="s">
        <v>1994</v>
      </c>
      <c r="H1152" s="3" t="s">
        <v>48</v>
      </c>
      <c r="I1152" s="3" t="s">
        <v>39</v>
      </c>
      <c r="J1152" s="3" t="s">
        <v>28</v>
      </c>
      <c r="K1152" s="3" t="s">
        <v>92</v>
      </c>
      <c r="L1152" s="3" t="s">
        <v>30</v>
      </c>
      <c r="M1152" s="3" t="s">
        <v>1995</v>
      </c>
      <c r="N1152" s="3">
        <v>0.38</v>
      </c>
      <c r="O1152" s="3" t="s">
        <v>32</v>
      </c>
      <c r="P1152" s="3" t="s">
        <v>60</v>
      </c>
      <c r="Q1152" s="3" t="s">
        <v>299</v>
      </c>
      <c r="R1152" s="3" t="s">
        <v>1996</v>
      </c>
      <c r="S1152" s="3">
        <v>48505</v>
      </c>
      <c r="T1152" s="2">
        <v>42036</v>
      </c>
      <c r="U1152" s="2">
        <v>42038</v>
      </c>
      <c r="V1152" s="4">
        <v>167.46299999999997</v>
      </c>
      <c r="W1152" s="3">
        <v>23</v>
      </c>
      <c r="X1152" s="4">
        <v>242.7</v>
      </c>
      <c r="Y1152" s="3">
        <v>88555</v>
      </c>
      <c r="Z1152" s="3" t="str">
        <f>IF(V1152&gt;E3108, "High","Low")</f>
        <v>High</v>
      </c>
      <c r="AA1152" s="3" t="str">
        <f>IF(OR(C1152 &gt; 0.2, N1152 &lt; 0.25), "High Risk", "Low Risk")</f>
        <v>Low Risk</v>
      </c>
      <c r="AB1152" s="3" t="str">
        <f>IF(NOT(C1152 &gt; 0), "No Discount", "Discount Applied")</f>
        <v>No Discount</v>
      </c>
      <c r="AC1152" s="3" t="str">
        <f>IF(AND(V1152 &gt; 100, OR(H1152 = "Regular Air", H1152 = "Express Air"), NOT(C1152 &gt; 0)), "High Profit Non-Standard Shipping", "Other")</f>
        <v>High Profit Non-Standard Shipping</v>
      </c>
      <c r="AD1152">
        <f>RANK(X1152,$X$2:$X$1954,0)</f>
        <v>910</v>
      </c>
    </row>
    <row r="1153" spans="1:30" ht="12.75" customHeight="1" x14ac:dyDescent="0.3">
      <c r="A1153" s="3">
        <v>20824</v>
      </c>
      <c r="B1153" s="3" t="s">
        <v>24</v>
      </c>
      <c r="C1153" s="7">
        <v>0.09</v>
      </c>
      <c r="D1153" s="4">
        <v>260.98</v>
      </c>
      <c r="E1153" s="4">
        <v>41.91</v>
      </c>
      <c r="F1153" s="3">
        <v>2072</v>
      </c>
      <c r="G1153" s="3" t="s">
        <v>1994</v>
      </c>
      <c r="H1153" s="3" t="s">
        <v>38</v>
      </c>
      <c r="I1153" s="3" t="s">
        <v>39</v>
      </c>
      <c r="J1153" s="3" t="s">
        <v>40</v>
      </c>
      <c r="K1153" s="3" t="s">
        <v>190</v>
      </c>
      <c r="L1153" s="3" t="s">
        <v>120</v>
      </c>
      <c r="M1153" s="3" t="s">
        <v>949</v>
      </c>
      <c r="N1153" s="3">
        <v>0.59</v>
      </c>
      <c r="O1153" s="3" t="s">
        <v>32</v>
      </c>
      <c r="P1153" s="3" t="s">
        <v>60</v>
      </c>
      <c r="Q1153" s="3" t="s">
        <v>299</v>
      </c>
      <c r="R1153" s="3" t="s">
        <v>1996</v>
      </c>
      <c r="S1153" s="3">
        <v>48505</v>
      </c>
      <c r="T1153" s="2">
        <v>42046</v>
      </c>
      <c r="U1153" s="2">
        <v>42048</v>
      </c>
      <c r="V1153" s="4">
        <v>1307.2692</v>
      </c>
      <c r="W1153" s="3">
        <v>14</v>
      </c>
      <c r="X1153" s="4">
        <v>3377.06</v>
      </c>
      <c r="Y1153" s="3">
        <v>88556</v>
      </c>
      <c r="Z1153" s="3" t="str">
        <f>IF(V1153&gt;E3109, "High","Low")</f>
        <v>High</v>
      </c>
      <c r="AA1153" s="3" t="str">
        <f>IF(OR(C1153 &gt; 0.2, N1153 &lt; 0.25), "High Risk", "Low Risk")</f>
        <v>Low Risk</v>
      </c>
      <c r="AB1153" s="3" t="str">
        <f>IF(NOT(C1153 &gt; 0), "No Discount", "Discount Applied")</f>
        <v>Discount Applied</v>
      </c>
      <c r="AC1153" s="3" t="str">
        <f>IF(AND(V1153 &gt; 100, OR(H1153 = "Regular Air", H1153 = "Express Air"), NOT(C1153 &gt; 0)), "High Profit Non-Standard Shipping", "Other")</f>
        <v>Other</v>
      </c>
      <c r="AD1153">
        <f>RANK(X1153,$X$2:$X$1954,0)</f>
        <v>144</v>
      </c>
    </row>
    <row r="1154" spans="1:30" ht="12.75" customHeight="1" x14ac:dyDescent="0.3">
      <c r="A1154" s="3">
        <v>20825</v>
      </c>
      <c r="B1154" s="3" t="s">
        <v>24</v>
      </c>
      <c r="C1154" s="7">
        <v>0.01</v>
      </c>
      <c r="D1154" s="4">
        <v>10.52</v>
      </c>
      <c r="E1154" s="4">
        <v>7.94</v>
      </c>
      <c r="F1154" s="3">
        <v>2072</v>
      </c>
      <c r="G1154" s="3" t="s">
        <v>1994</v>
      </c>
      <c r="H1154" s="3" t="s">
        <v>48</v>
      </c>
      <c r="I1154" s="3" t="s">
        <v>39</v>
      </c>
      <c r="J1154" s="3" t="s">
        <v>40</v>
      </c>
      <c r="K1154" s="3" t="s">
        <v>49</v>
      </c>
      <c r="L1154" s="3" t="s">
        <v>50</v>
      </c>
      <c r="M1154" s="3" t="s">
        <v>1997</v>
      </c>
      <c r="N1154" s="3">
        <v>0.52</v>
      </c>
      <c r="O1154" s="3" t="s">
        <v>32</v>
      </c>
      <c r="P1154" s="3" t="s">
        <v>60</v>
      </c>
      <c r="Q1154" s="3" t="s">
        <v>299</v>
      </c>
      <c r="R1154" s="3" t="s">
        <v>1996</v>
      </c>
      <c r="S1154" s="3">
        <v>48505</v>
      </c>
      <c r="T1154" s="2">
        <v>42046</v>
      </c>
      <c r="U1154" s="2">
        <v>42048</v>
      </c>
      <c r="V1154" s="4">
        <v>-15.818400000000002</v>
      </c>
      <c r="W1154" s="3">
        <v>11</v>
      </c>
      <c r="X1154" s="4">
        <v>123.93</v>
      </c>
      <c r="Y1154" s="3">
        <v>88556</v>
      </c>
      <c r="Z1154" s="3" t="str">
        <f>IF(V1154&gt;E3110, "High","Low")</f>
        <v>Low</v>
      </c>
      <c r="AA1154" s="3" t="str">
        <f>IF(OR(C1154 &gt; 0.2, N1154 &lt; 0.25), "High Risk", "Low Risk")</f>
        <v>Low Risk</v>
      </c>
      <c r="AB1154" s="3" t="str">
        <f>IF(NOT(C1154 &gt; 0), "No Discount", "Discount Applied")</f>
        <v>Discount Applied</v>
      </c>
      <c r="AC1154" s="3" t="str">
        <f>IF(AND(V1154 &gt; 100, OR(H1154 = "Regular Air", H1154 = "Express Air"), NOT(C1154 &gt; 0)), "High Profit Non-Standard Shipping", "Other")</f>
        <v>Other</v>
      </c>
      <c r="AD1154">
        <f>RANK(X1154,$X$2:$X$1954,0)</f>
        <v>1153</v>
      </c>
    </row>
    <row r="1155" spans="1:30" ht="12.75" customHeight="1" x14ac:dyDescent="0.3">
      <c r="A1155" s="3">
        <v>20826</v>
      </c>
      <c r="B1155" s="3" t="s">
        <v>24</v>
      </c>
      <c r="C1155" s="7">
        <v>0.02</v>
      </c>
      <c r="D1155" s="4">
        <v>5.98</v>
      </c>
      <c r="E1155" s="4">
        <v>7.5</v>
      </c>
      <c r="F1155" s="3">
        <v>2072</v>
      </c>
      <c r="G1155" s="3" t="s">
        <v>1994</v>
      </c>
      <c r="H1155" s="3" t="s">
        <v>26</v>
      </c>
      <c r="I1155" s="3" t="s">
        <v>39</v>
      </c>
      <c r="J1155" s="3" t="s">
        <v>28</v>
      </c>
      <c r="K1155" s="3" t="s">
        <v>92</v>
      </c>
      <c r="L1155" s="3" t="s">
        <v>58</v>
      </c>
      <c r="M1155" s="3" t="s">
        <v>1998</v>
      </c>
      <c r="N1155" s="3">
        <v>0.4</v>
      </c>
      <c r="O1155" s="3" t="s">
        <v>32</v>
      </c>
      <c r="P1155" s="3" t="s">
        <v>60</v>
      </c>
      <c r="Q1155" s="3" t="s">
        <v>299</v>
      </c>
      <c r="R1155" s="3" t="s">
        <v>1996</v>
      </c>
      <c r="S1155" s="3">
        <v>48505</v>
      </c>
      <c r="T1155" s="2">
        <v>42046</v>
      </c>
      <c r="U1155" s="2">
        <v>42048</v>
      </c>
      <c r="V1155" s="4">
        <v>-55.832400000000007</v>
      </c>
      <c r="W1155" s="3">
        <v>14</v>
      </c>
      <c r="X1155" s="4">
        <v>93.96</v>
      </c>
      <c r="Y1155" s="3">
        <v>88556</v>
      </c>
      <c r="Z1155" s="3" t="str">
        <f>IF(V1155&gt;E3111, "High","Low")</f>
        <v>Low</v>
      </c>
      <c r="AA1155" s="3" t="str">
        <f>IF(OR(C1155 &gt; 0.2, N1155 &lt; 0.25), "High Risk", "Low Risk")</f>
        <v>Low Risk</v>
      </c>
      <c r="AB1155" s="3" t="str">
        <f>IF(NOT(C1155 &gt; 0), "No Discount", "Discount Applied")</f>
        <v>Discount Applied</v>
      </c>
      <c r="AC1155" s="3" t="str">
        <f>IF(AND(V1155 &gt; 100, OR(H1155 = "Regular Air", H1155 = "Express Air"), NOT(C1155 &gt; 0)), "High Profit Non-Standard Shipping", "Other")</f>
        <v>Other</v>
      </c>
      <c r="AD1155">
        <f>RANK(X1155,$X$2:$X$1954,0)</f>
        <v>1266</v>
      </c>
    </row>
    <row r="1156" spans="1:30" ht="12.75" customHeight="1" x14ac:dyDescent="0.3">
      <c r="A1156" s="3">
        <v>24677</v>
      </c>
      <c r="B1156" s="3" t="s">
        <v>36</v>
      </c>
      <c r="C1156" s="7">
        <v>0.05</v>
      </c>
      <c r="D1156" s="4">
        <v>291.73</v>
      </c>
      <c r="E1156" s="4">
        <v>48.8</v>
      </c>
      <c r="F1156" s="3">
        <v>2073</v>
      </c>
      <c r="G1156" s="3" t="s">
        <v>1999</v>
      </c>
      <c r="H1156" s="3" t="s">
        <v>38</v>
      </c>
      <c r="I1156" s="3" t="s">
        <v>39</v>
      </c>
      <c r="J1156" s="3" t="s">
        <v>40</v>
      </c>
      <c r="K1156" s="3" t="s">
        <v>41</v>
      </c>
      <c r="L1156" s="3" t="s">
        <v>42</v>
      </c>
      <c r="M1156" s="3" t="s">
        <v>144</v>
      </c>
      <c r="N1156" s="3">
        <v>0.56000000000000005</v>
      </c>
      <c r="O1156" s="3" t="s">
        <v>32</v>
      </c>
      <c r="P1156" s="3" t="s">
        <v>60</v>
      </c>
      <c r="Q1156" s="3" t="s">
        <v>299</v>
      </c>
      <c r="R1156" s="3" t="s">
        <v>2000</v>
      </c>
      <c r="S1156" s="3">
        <v>48135</v>
      </c>
      <c r="T1156" s="2">
        <v>42101</v>
      </c>
      <c r="U1156" s="2">
        <v>42103</v>
      </c>
      <c r="V1156" s="4">
        <v>550.38080000000002</v>
      </c>
      <c r="W1156" s="3">
        <v>6</v>
      </c>
      <c r="X1156" s="4">
        <v>1818.41</v>
      </c>
      <c r="Y1156" s="3">
        <v>88557</v>
      </c>
      <c r="Z1156" s="3" t="str">
        <f>IF(V1156&gt;E3112, "High","Low")</f>
        <v>High</v>
      </c>
      <c r="AA1156" s="3" t="str">
        <f>IF(OR(C1156 &gt; 0.2, N1156 &lt; 0.25), "High Risk", "Low Risk")</f>
        <v>Low Risk</v>
      </c>
      <c r="AB1156" s="3" t="str">
        <f>IF(NOT(C1156 &gt; 0), "No Discount", "Discount Applied")</f>
        <v>Discount Applied</v>
      </c>
      <c r="AC1156" s="3" t="str">
        <f>IF(AND(V1156 &gt; 100, OR(H1156 = "Regular Air", H1156 = "Express Air"), NOT(C1156 &gt; 0)), "High Profit Non-Standard Shipping", "Other")</f>
        <v>Other</v>
      </c>
      <c r="AD1156">
        <f>RANK(X1156,$X$2:$X$1954,0)</f>
        <v>268</v>
      </c>
    </row>
    <row r="1157" spans="1:30" ht="12.75" customHeight="1" x14ac:dyDescent="0.3">
      <c r="A1157" s="3">
        <v>24094</v>
      </c>
      <c r="B1157" s="3" t="s">
        <v>105</v>
      </c>
      <c r="C1157" s="7">
        <v>0.09</v>
      </c>
      <c r="D1157" s="4">
        <v>1.48</v>
      </c>
      <c r="E1157" s="4">
        <v>0.7</v>
      </c>
      <c r="F1157" s="3">
        <v>2081</v>
      </c>
      <c r="G1157" s="3" t="s">
        <v>2001</v>
      </c>
      <c r="H1157" s="3" t="s">
        <v>48</v>
      </c>
      <c r="I1157" s="3" t="s">
        <v>39</v>
      </c>
      <c r="J1157" s="3" t="s">
        <v>28</v>
      </c>
      <c r="K1157" s="3" t="s">
        <v>65</v>
      </c>
      <c r="L1157" s="3" t="s">
        <v>30</v>
      </c>
      <c r="M1157" s="3" t="s">
        <v>2002</v>
      </c>
      <c r="N1157" s="3">
        <v>0.37</v>
      </c>
      <c r="O1157" s="3" t="s">
        <v>32</v>
      </c>
      <c r="P1157" s="3" t="s">
        <v>52</v>
      </c>
      <c r="Q1157" s="3" t="s">
        <v>70</v>
      </c>
      <c r="R1157" s="3" t="s">
        <v>2003</v>
      </c>
      <c r="S1157" s="3">
        <v>14853</v>
      </c>
      <c r="T1157" s="2">
        <v>42007</v>
      </c>
      <c r="U1157" s="2">
        <v>42009</v>
      </c>
      <c r="V1157" s="4">
        <v>1.68</v>
      </c>
      <c r="W1157" s="3">
        <v>6</v>
      </c>
      <c r="X1157" s="4">
        <v>8.9499999999999993</v>
      </c>
      <c r="Y1157" s="3">
        <v>86092</v>
      </c>
      <c r="Z1157" s="3" t="str">
        <f>IF(V1157&gt;E3113, "High","Low")</f>
        <v>High</v>
      </c>
      <c r="AA1157" s="3" t="str">
        <f>IF(OR(C1157 &gt; 0.2, N1157 &lt; 0.25), "High Risk", "Low Risk")</f>
        <v>Low Risk</v>
      </c>
      <c r="AB1157" s="3" t="str">
        <f>IF(NOT(C1157 &gt; 0), "No Discount", "Discount Applied")</f>
        <v>Discount Applied</v>
      </c>
      <c r="AC1157" s="3" t="str">
        <f>IF(AND(V1157 &gt; 100, OR(H1157 = "Regular Air", H1157 = "Express Air"), NOT(C1157 &gt; 0)), "High Profit Non-Standard Shipping", "Other")</f>
        <v>Other</v>
      </c>
      <c r="AD1157">
        <f>RANK(X1157,$X$2:$X$1954,0)</f>
        <v>1907</v>
      </c>
    </row>
    <row r="1158" spans="1:30" ht="12.75" customHeight="1" x14ac:dyDescent="0.3">
      <c r="A1158" s="3">
        <v>21697</v>
      </c>
      <c r="B1158" s="3" t="s">
        <v>105</v>
      </c>
      <c r="C1158" s="7">
        <v>0.06</v>
      </c>
      <c r="D1158" s="4">
        <v>38.06</v>
      </c>
      <c r="E1158" s="4">
        <v>4.5</v>
      </c>
      <c r="F1158" s="3">
        <v>2089</v>
      </c>
      <c r="G1158" s="3" t="s">
        <v>2004</v>
      </c>
      <c r="H1158" s="3" t="s">
        <v>48</v>
      </c>
      <c r="I1158" s="3" t="s">
        <v>39</v>
      </c>
      <c r="J1158" s="3" t="s">
        <v>28</v>
      </c>
      <c r="K1158" s="3" t="s">
        <v>256</v>
      </c>
      <c r="L1158" s="3" t="s">
        <v>58</v>
      </c>
      <c r="M1158" s="3" t="s">
        <v>2005</v>
      </c>
      <c r="N1158" s="3">
        <v>0.56000000000000005</v>
      </c>
      <c r="O1158" s="3" t="s">
        <v>32</v>
      </c>
      <c r="P1158" s="3" t="s">
        <v>52</v>
      </c>
      <c r="Q1158" s="3" t="s">
        <v>70</v>
      </c>
      <c r="R1158" s="3" t="s">
        <v>2006</v>
      </c>
      <c r="S1158" s="3">
        <v>10956</v>
      </c>
      <c r="T1158" s="2">
        <v>42185</v>
      </c>
      <c r="U1158" s="2">
        <v>42191</v>
      </c>
      <c r="V1158" s="4">
        <v>450.45959999999997</v>
      </c>
      <c r="W1158" s="3">
        <v>17</v>
      </c>
      <c r="X1158" s="4">
        <v>652.84</v>
      </c>
      <c r="Y1158" s="3">
        <v>88348</v>
      </c>
      <c r="Z1158" s="3" t="str">
        <f>IF(V1158&gt;E3114, "High","Low")</f>
        <v>High</v>
      </c>
      <c r="AA1158" s="3" t="str">
        <f>IF(OR(C1158 &gt; 0.2, N1158 &lt; 0.25), "High Risk", "Low Risk")</f>
        <v>Low Risk</v>
      </c>
      <c r="AB1158" s="3" t="str">
        <f>IF(NOT(C1158 &gt; 0), "No Discount", "Discount Applied")</f>
        <v>Discount Applied</v>
      </c>
      <c r="AC1158" s="3" t="str">
        <f>IF(AND(V1158 &gt; 100, OR(H1158 = "Regular Air", H1158 = "Express Air"), NOT(C1158 &gt; 0)), "High Profit Non-Standard Shipping", "Other")</f>
        <v>Other</v>
      </c>
      <c r="AD1158">
        <f>RANK(X1158,$X$2:$X$1954,0)</f>
        <v>551</v>
      </c>
    </row>
    <row r="1159" spans="1:30" ht="12.75" customHeight="1" x14ac:dyDescent="0.3">
      <c r="A1159" s="3">
        <v>21698</v>
      </c>
      <c r="B1159" s="3" t="s">
        <v>105</v>
      </c>
      <c r="C1159" s="7">
        <v>0.08</v>
      </c>
      <c r="D1159" s="4">
        <v>599.99</v>
      </c>
      <c r="E1159" s="4">
        <v>24.49</v>
      </c>
      <c r="F1159" s="3">
        <v>2089</v>
      </c>
      <c r="G1159" s="3" t="s">
        <v>2004</v>
      </c>
      <c r="H1159" s="3" t="s">
        <v>48</v>
      </c>
      <c r="I1159" s="3" t="s">
        <v>39</v>
      </c>
      <c r="J1159" s="3" t="s">
        <v>76</v>
      </c>
      <c r="K1159" s="3" t="s">
        <v>586</v>
      </c>
      <c r="L1159" s="3" t="s">
        <v>235</v>
      </c>
      <c r="M1159" s="3" t="s">
        <v>2007</v>
      </c>
      <c r="N1159" s="3">
        <v>0.37</v>
      </c>
      <c r="O1159" s="3" t="s">
        <v>32</v>
      </c>
      <c r="P1159" s="3" t="s">
        <v>52</v>
      </c>
      <c r="Q1159" s="3" t="s">
        <v>70</v>
      </c>
      <c r="R1159" s="3" t="s">
        <v>2006</v>
      </c>
      <c r="S1159" s="3">
        <v>10956</v>
      </c>
      <c r="T1159" s="2">
        <v>42185</v>
      </c>
      <c r="U1159" s="2">
        <v>42193</v>
      </c>
      <c r="V1159" s="4">
        <v>8798.1830999999984</v>
      </c>
      <c r="W1159" s="3">
        <v>22</v>
      </c>
      <c r="X1159" s="4">
        <v>12750.99</v>
      </c>
      <c r="Y1159" s="3">
        <v>88348</v>
      </c>
      <c r="Z1159" s="3" t="str">
        <f>IF(V1159&gt;E3115, "High","Low")</f>
        <v>High</v>
      </c>
      <c r="AA1159" s="3" t="str">
        <f>IF(OR(C1159 &gt; 0.2, N1159 &lt; 0.25), "High Risk", "Low Risk")</f>
        <v>Low Risk</v>
      </c>
      <c r="AB1159" s="3" t="str">
        <f>IF(NOT(C1159 &gt; 0), "No Discount", "Discount Applied")</f>
        <v>Discount Applied</v>
      </c>
      <c r="AC1159" s="3" t="str">
        <f>IF(AND(V1159 &gt; 100, OR(H1159 = "Regular Air", H1159 = "Express Air"), NOT(C1159 &gt; 0)), "High Profit Non-Standard Shipping", "Other")</f>
        <v>Other</v>
      </c>
      <c r="AD1159">
        <f>RANK(X1159,$X$2:$X$1954,0)</f>
        <v>9</v>
      </c>
    </row>
    <row r="1160" spans="1:30" ht="12.75" customHeight="1" x14ac:dyDescent="0.3">
      <c r="A1160" s="3">
        <v>21699</v>
      </c>
      <c r="B1160" s="3" t="s">
        <v>105</v>
      </c>
      <c r="C1160" s="7">
        <v>0.1</v>
      </c>
      <c r="D1160" s="4">
        <v>3.98</v>
      </c>
      <c r="E1160" s="4">
        <v>2.97</v>
      </c>
      <c r="F1160" s="3">
        <v>2089</v>
      </c>
      <c r="G1160" s="3" t="s">
        <v>2004</v>
      </c>
      <c r="H1160" s="3" t="s">
        <v>26</v>
      </c>
      <c r="I1160" s="3" t="s">
        <v>39</v>
      </c>
      <c r="J1160" s="3" t="s">
        <v>28</v>
      </c>
      <c r="K1160" s="3" t="s">
        <v>92</v>
      </c>
      <c r="L1160" s="3" t="s">
        <v>30</v>
      </c>
      <c r="M1160" s="3" t="s">
        <v>2008</v>
      </c>
      <c r="N1160" s="3">
        <v>0.35</v>
      </c>
      <c r="O1160" s="3" t="s">
        <v>32</v>
      </c>
      <c r="P1160" s="3" t="s">
        <v>52</v>
      </c>
      <c r="Q1160" s="3" t="s">
        <v>70</v>
      </c>
      <c r="R1160" s="3" t="s">
        <v>2006</v>
      </c>
      <c r="S1160" s="3">
        <v>10956</v>
      </c>
      <c r="T1160" s="2">
        <v>42185</v>
      </c>
      <c r="U1160" s="2">
        <v>42189</v>
      </c>
      <c r="V1160" s="4">
        <v>-5.3849999999999998</v>
      </c>
      <c r="W1160" s="3">
        <v>5</v>
      </c>
      <c r="X1160" s="4">
        <v>20.54</v>
      </c>
      <c r="Y1160" s="3">
        <v>88348</v>
      </c>
      <c r="Z1160" s="3" t="str">
        <f>IF(V1160&gt;E3116, "High","Low")</f>
        <v>Low</v>
      </c>
      <c r="AA1160" s="3" t="str">
        <f>IF(OR(C1160 &gt; 0.2, N1160 &lt; 0.25), "High Risk", "Low Risk")</f>
        <v>Low Risk</v>
      </c>
      <c r="AB1160" s="3" t="str">
        <f>IF(NOT(C1160 &gt; 0), "No Discount", "Discount Applied")</f>
        <v>Discount Applied</v>
      </c>
      <c r="AC1160" s="3" t="str">
        <f>IF(AND(V1160 &gt; 100, OR(H1160 = "Regular Air", H1160 = "Express Air"), NOT(C1160 &gt; 0)), "High Profit Non-Standard Shipping", "Other")</f>
        <v>Other</v>
      </c>
      <c r="AD1160">
        <f>RANK(X1160,$X$2:$X$1954,0)</f>
        <v>1804</v>
      </c>
    </row>
    <row r="1161" spans="1:30" ht="12.75" customHeight="1" x14ac:dyDescent="0.3">
      <c r="A1161" s="3">
        <v>18696</v>
      </c>
      <c r="B1161" s="3" t="s">
        <v>55</v>
      </c>
      <c r="C1161" s="7">
        <v>0.08</v>
      </c>
      <c r="D1161" s="4">
        <v>400.98</v>
      </c>
      <c r="E1161" s="4">
        <v>42.52</v>
      </c>
      <c r="F1161" s="3">
        <v>2094</v>
      </c>
      <c r="G1161" s="3" t="s">
        <v>2009</v>
      </c>
      <c r="H1161" s="3" t="s">
        <v>38</v>
      </c>
      <c r="I1161" s="3" t="s">
        <v>39</v>
      </c>
      <c r="J1161" s="3" t="s">
        <v>40</v>
      </c>
      <c r="K1161" s="3" t="s">
        <v>151</v>
      </c>
      <c r="L1161" s="3" t="s">
        <v>120</v>
      </c>
      <c r="M1161" s="3" t="s">
        <v>1093</v>
      </c>
      <c r="N1161" s="3">
        <v>0.71</v>
      </c>
      <c r="O1161" s="3" t="s">
        <v>32</v>
      </c>
      <c r="P1161" s="3" t="s">
        <v>33</v>
      </c>
      <c r="Q1161" s="3" t="s">
        <v>44</v>
      </c>
      <c r="R1161" s="3" t="s">
        <v>2010</v>
      </c>
      <c r="S1161" s="3">
        <v>95928</v>
      </c>
      <c r="T1161" s="2">
        <v>42040</v>
      </c>
      <c r="U1161" s="2">
        <v>42041</v>
      </c>
      <c r="V1161" s="4">
        <v>3031.9724000000001</v>
      </c>
      <c r="W1161" s="3">
        <v>20</v>
      </c>
      <c r="X1161" s="4">
        <v>7840.04</v>
      </c>
      <c r="Y1161" s="3">
        <v>86629</v>
      </c>
      <c r="Z1161" s="3" t="str">
        <f>IF(V1161&gt;E3117, "High","Low")</f>
        <v>High</v>
      </c>
      <c r="AA1161" s="3" t="str">
        <f>IF(OR(C1161 &gt; 0.2, N1161 &lt; 0.25), "High Risk", "Low Risk")</f>
        <v>Low Risk</v>
      </c>
      <c r="AB1161" s="3" t="str">
        <f>IF(NOT(C1161 &gt; 0), "No Discount", "Discount Applied")</f>
        <v>Discount Applied</v>
      </c>
      <c r="AC1161" s="3" t="str">
        <f>IF(AND(V1161 &gt; 100, OR(H1161 = "Regular Air", H1161 = "Express Air"), NOT(C1161 &gt; 0)), "High Profit Non-Standard Shipping", "Other")</f>
        <v>Other</v>
      </c>
      <c r="AD1161">
        <f>RANK(X1161,$X$2:$X$1954,0)</f>
        <v>42</v>
      </c>
    </row>
    <row r="1162" spans="1:30" ht="12.75" customHeight="1" x14ac:dyDescent="0.3">
      <c r="A1162" s="3">
        <v>18417</v>
      </c>
      <c r="B1162" s="3" t="s">
        <v>55</v>
      </c>
      <c r="C1162" s="7">
        <v>0.1</v>
      </c>
      <c r="D1162" s="4">
        <v>300.97000000000003</v>
      </c>
      <c r="E1162" s="4">
        <v>7.18</v>
      </c>
      <c r="F1162" s="3">
        <v>2097</v>
      </c>
      <c r="G1162" s="3" t="s">
        <v>2011</v>
      </c>
      <c r="H1162" s="3" t="s">
        <v>48</v>
      </c>
      <c r="I1162" s="3" t="s">
        <v>39</v>
      </c>
      <c r="J1162" s="3" t="s">
        <v>76</v>
      </c>
      <c r="K1162" s="3" t="s">
        <v>179</v>
      </c>
      <c r="L1162" s="3" t="s">
        <v>58</v>
      </c>
      <c r="M1162" s="3" t="s">
        <v>1088</v>
      </c>
      <c r="N1162" s="3">
        <v>0.48</v>
      </c>
      <c r="O1162" s="3" t="s">
        <v>32</v>
      </c>
      <c r="P1162" s="3" t="s">
        <v>135</v>
      </c>
      <c r="Q1162" s="3" t="s">
        <v>931</v>
      </c>
      <c r="R1162" s="3" t="s">
        <v>932</v>
      </c>
      <c r="S1162" s="3">
        <v>29915</v>
      </c>
      <c r="T1162" s="2">
        <v>42112</v>
      </c>
      <c r="U1162" s="2">
        <v>42113</v>
      </c>
      <c r="V1162" s="4">
        <v>138.018</v>
      </c>
      <c r="W1162" s="3">
        <v>4</v>
      </c>
      <c r="X1162" s="4">
        <v>1094.33</v>
      </c>
      <c r="Y1162" s="3">
        <v>87889</v>
      </c>
      <c r="Z1162" s="3" t="str">
        <f>IF(V1162&gt;E3118, "High","Low")</f>
        <v>High</v>
      </c>
      <c r="AA1162" s="3" t="str">
        <f>IF(OR(C1162 &gt; 0.2, N1162 &lt; 0.25), "High Risk", "Low Risk")</f>
        <v>Low Risk</v>
      </c>
      <c r="AB1162" s="3" t="str">
        <f>IF(NOT(C1162 &gt; 0), "No Discount", "Discount Applied")</f>
        <v>Discount Applied</v>
      </c>
      <c r="AC1162" s="3" t="str">
        <f>IF(AND(V1162 &gt; 100, OR(H1162 = "Regular Air", H1162 = "Express Air"), NOT(C1162 &gt; 0)), "High Profit Non-Standard Shipping", "Other")</f>
        <v>Other</v>
      </c>
      <c r="AD1162">
        <f>RANK(X1162,$X$2:$X$1954,0)</f>
        <v>397</v>
      </c>
    </row>
    <row r="1163" spans="1:30" ht="12.75" customHeight="1" x14ac:dyDescent="0.3">
      <c r="A1163" s="3">
        <v>18418</v>
      </c>
      <c r="B1163" s="3" t="s">
        <v>55</v>
      </c>
      <c r="C1163" s="7">
        <v>0.06</v>
      </c>
      <c r="D1163" s="4">
        <v>39.89</v>
      </c>
      <c r="E1163" s="4">
        <v>3.04</v>
      </c>
      <c r="F1163" s="3">
        <v>2098</v>
      </c>
      <c r="G1163" s="3" t="s">
        <v>2012</v>
      </c>
      <c r="H1163" s="3" t="s">
        <v>48</v>
      </c>
      <c r="I1163" s="3" t="s">
        <v>39</v>
      </c>
      <c r="J1163" s="3" t="s">
        <v>40</v>
      </c>
      <c r="K1163" s="3" t="s">
        <v>49</v>
      </c>
      <c r="L1163" s="3" t="s">
        <v>30</v>
      </c>
      <c r="M1163" s="3" t="s">
        <v>2013</v>
      </c>
      <c r="N1163" s="3">
        <v>0.53</v>
      </c>
      <c r="O1163" s="3" t="s">
        <v>32</v>
      </c>
      <c r="P1163" s="3" t="s">
        <v>135</v>
      </c>
      <c r="Q1163" s="3" t="s">
        <v>931</v>
      </c>
      <c r="R1163" s="3" t="s">
        <v>2014</v>
      </c>
      <c r="S1163" s="3">
        <v>29464</v>
      </c>
      <c r="T1163" s="2">
        <v>42112</v>
      </c>
      <c r="U1163" s="2">
        <v>42114</v>
      </c>
      <c r="V1163" s="4">
        <v>38.874000000000002</v>
      </c>
      <c r="W1163" s="3">
        <v>10</v>
      </c>
      <c r="X1163" s="4">
        <v>389.97</v>
      </c>
      <c r="Y1163" s="3">
        <v>87889</v>
      </c>
      <c r="Z1163" s="3" t="str">
        <f>IF(V1163&gt;E3119, "High","Low")</f>
        <v>High</v>
      </c>
      <c r="AA1163" s="3" t="str">
        <f>IF(OR(C1163 &gt; 0.2, N1163 &lt; 0.25), "High Risk", "Low Risk")</f>
        <v>Low Risk</v>
      </c>
      <c r="AB1163" s="3" t="str">
        <f>IF(NOT(C1163 &gt; 0), "No Discount", "Discount Applied")</f>
        <v>Discount Applied</v>
      </c>
      <c r="AC1163" s="3" t="str">
        <f>IF(AND(V1163 &gt; 100, OR(H1163 = "Regular Air", H1163 = "Express Air"), NOT(C1163 &gt; 0)), "High Profit Non-Standard Shipping", "Other")</f>
        <v>Other</v>
      </c>
      <c r="AD1163">
        <f>RANK(X1163,$X$2:$X$1954,0)</f>
        <v>725</v>
      </c>
    </row>
    <row r="1164" spans="1:30" ht="12.75" customHeight="1" x14ac:dyDescent="0.3">
      <c r="A1164" s="3">
        <v>22234</v>
      </c>
      <c r="B1164" s="3" t="s">
        <v>36</v>
      </c>
      <c r="C1164" s="7">
        <v>7.0000000000000007E-2</v>
      </c>
      <c r="D1164" s="4">
        <v>14.56</v>
      </c>
      <c r="E1164" s="4">
        <v>3.5</v>
      </c>
      <c r="F1164" s="3">
        <v>2099</v>
      </c>
      <c r="G1164" s="3" t="s">
        <v>2015</v>
      </c>
      <c r="H1164" s="3" t="s">
        <v>48</v>
      </c>
      <c r="I1164" s="3" t="s">
        <v>39</v>
      </c>
      <c r="J1164" s="3" t="s">
        <v>28</v>
      </c>
      <c r="K1164" s="3" t="s">
        <v>256</v>
      </c>
      <c r="L1164" s="3" t="s">
        <v>58</v>
      </c>
      <c r="M1164" s="3" t="s">
        <v>904</v>
      </c>
      <c r="N1164" s="3">
        <v>0.57999999999999996</v>
      </c>
      <c r="O1164" s="3" t="s">
        <v>32</v>
      </c>
      <c r="P1164" s="3" t="s">
        <v>135</v>
      </c>
      <c r="Q1164" s="3" t="s">
        <v>931</v>
      </c>
      <c r="R1164" s="3" t="s">
        <v>2016</v>
      </c>
      <c r="S1164" s="3">
        <v>29577</v>
      </c>
      <c r="T1164" s="2">
        <v>42012</v>
      </c>
      <c r="U1164" s="2">
        <v>42013</v>
      </c>
      <c r="V1164" s="4">
        <v>-45.528000000000006</v>
      </c>
      <c r="W1164" s="3">
        <v>6</v>
      </c>
      <c r="X1164" s="4">
        <v>84.59</v>
      </c>
      <c r="Y1164" s="3">
        <v>87888</v>
      </c>
      <c r="Z1164" s="3" t="str">
        <f>IF(V1164&gt;E3120, "High","Low")</f>
        <v>Low</v>
      </c>
      <c r="AA1164" s="3" t="str">
        <f>IF(OR(C1164 &gt; 0.2, N1164 &lt; 0.25), "High Risk", "Low Risk")</f>
        <v>Low Risk</v>
      </c>
      <c r="AB1164" s="3" t="str">
        <f>IF(NOT(C1164 &gt; 0), "No Discount", "Discount Applied")</f>
        <v>Discount Applied</v>
      </c>
      <c r="AC1164" s="3" t="str">
        <f>IF(AND(V1164 &gt; 100, OR(H1164 = "Regular Air", H1164 = "Express Air"), NOT(C1164 &gt; 0)), "High Profit Non-Standard Shipping", "Other")</f>
        <v>Other</v>
      </c>
      <c r="AD1164">
        <f>RANK(X1164,$X$2:$X$1954,0)</f>
        <v>1313</v>
      </c>
    </row>
    <row r="1165" spans="1:30" ht="12.75" customHeight="1" x14ac:dyDescent="0.3">
      <c r="A1165" s="3">
        <v>5501</v>
      </c>
      <c r="B1165" s="3" t="s">
        <v>55</v>
      </c>
      <c r="C1165" s="7">
        <v>0.05</v>
      </c>
      <c r="D1165" s="4">
        <v>399.98</v>
      </c>
      <c r="E1165" s="4">
        <v>12.06</v>
      </c>
      <c r="F1165" s="3">
        <v>2107</v>
      </c>
      <c r="G1165" s="3" t="s">
        <v>2017</v>
      </c>
      <c r="H1165" s="3" t="s">
        <v>38</v>
      </c>
      <c r="I1165" s="3" t="s">
        <v>39</v>
      </c>
      <c r="J1165" s="3" t="s">
        <v>76</v>
      </c>
      <c r="K1165" s="3" t="s">
        <v>84</v>
      </c>
      <c r="L1165" s="3" t="s">
        <v>120</v>
      </c>
      <c r="M1165" s="3" t="s">
        <v>263</v>
      </c>
      <c r="N1165" s="3">
        <v>0.56000000000000005</v>
      </c>
      <c r="O1165" s="3" t="s">
        <v>32</v>
      </c>
      <c r="P1165" s="3" t="s">
        <v>60</v>
      </c>
      <c r="Q1165" s="3" t="s">
        <v>177</v>
      </c>
      <c r="R1165" s="3" t="s">
        <v>178</v>
      </c>
      <c r="S1165" s="3">
        <v>60601</v>
      </c>
      <c r="T1165" s="2">
        <v>42161</v>
      </c>
      <c r="U1165" s="2">
        <v>42161</v>
      </c>
      <c r="V1165" s="4">
        <v>567.59</v>
      </c>
      <c r="W1165" s="3">
        <v>24</v>
      </c>
      <c r="X1165" s="4">
        <v>9666.7199999999993</v>
      </c>
      <c r="Y1165" s="3">
        <v>39015</v>
      </c>
      <c r="Z1165" s="3" t="str">
        <f>IF(V1165&gt;E3121, "High","Low")</f>
        <v>High</v>
      </c>
      <c r="AA1165" s="3" t="str">
        <f>IF(OR(C1165 &gt; 0.2, N1165 &lt; 0.25), "High Risk", "Low Risk")</f>
        <v>Low Risk</v>
      </c>
      <c r="AB1165" s="3" t="str">
        <f>IF(NOT(C1165 &gt; 0), "No Discount", "Discount Applied")</f>
        <v>Discount Applied</v>
      </c>
      <c r="AC1165" s="3" t="str">
        <f>IF(AND(V1165 &gt; 100, OR(H1165 = "Regular Air", H1165 = "Express Air"), NOT(C1165 &gt; 0)), "High Profit Non-Standard Shipping", "Other")</f>
        <v>Other</v>
      </c>
      <c r="AD1165">
        <f>RANK(X1165,$X$2:$X$1954,0)</f>
        <v>24</v>
      </c>
    </row>
    <row r="1166" spans="1:30" ht="12.75" customHeight="1" x14ac:dyDescent="0.3">
      <c r="A1166" s="3">
        <v>5502</v>
      </c>
      <c r="B1166" s="3" t="s">
        <v>55</v>
      </c>
      <c r="C1166" s="7">
        <v>7.0000000000000007E-2</v>
      </c>
      <c r="D1166" s="4">
        <v>6.48</v>
      </c>
      <c r="E1166" s="4">
        <v>5.74</v>
      </c>
      <c r="F1166" s="3">
        <v>2107</v>
      </c>
      <c r="G1166" s="3" t="s">
        <v>2017</v>
      </c>
      <c r="H1166" s="3" t="s">
        <v>48</v>
      </c>
      <c r="I1166" s="3" t="s">
        <v>39</v>
      </c>
      <c r="J1166" s="3" t="s">
        <v>28</v>
      </c>
      <c r="K1166" s="3" t="s">
        <v>92</v>
      </c>
      <c r="L1166" s="3" t="s">
        <v>58</v>
      </c>
      <c r="M1166" s="3" t="s">
        <v>2018</v>
      </c>
      <c r="N1166" s="3">
        <v>0.37</v>
      </c>
      <c r="O1166" s="3" t="s">
        <v>32</v>
      </c>
      <c r="P1166" s="3" t="s">
        <v>60</v>
      </c>
      <c r="Q1166" s="3" t="s">
        <v>177</v>
      </c>
      <c r="R1166" s="3" t="s">
        <v>178</v>
      </c>
      <c r="S1166" s="3">
        <v>60601</v>
      </c>
      <c r="T1166" s="2">
        <v>42161</v>
      </c>
      <c r="U1166" s="2">
        <v>42161</v>
      </c>
      <c r="V1166" s="4">
        <v>-28.45</v>
      </c>
      <c r="W1166" s="3">
        <v>20</v>
      </c>
      <c r="X1166" s="4">
        <v>134.58000000000001</v>
      </c>
      <c r="Y1166" s="3">
        <v>39015</v>
      </c>
      <c r="Z1166" s="3" t="str">
        <f>IF(V1166&gt;E3122, "High","Low")</f>
        <v>Low</v>
      </c>
      <c r="AA1166" s="3" t="str">
        <f>IF(OR(C1166 &gt; 0.2, N1166 &lt; 0.25), "High Risk", "Low Risk")</f>
        <v>Low Risk</v>
      </c>
      <c r="AB1166" s="3" t="str">
        <f>IF(NOT(C1166 &gt; 0), "No Discount", "Discount Applied")</f>
        <v>Discount Applied</v>
      </c>
      <c r="AC1166" s="3" t="str">
        <f>IF(AND(V1166 &gt; 100, OR(H1166 = "Regular Air", H1166 = "Express Air"), NOT(C1166 &gt; 0)), "High Profit Non-Standard Shipping", "Other")</f>
        <v>Other</v>
      </c>
      <c r="AD1166">
        <f>RANK(X1166,$X$2:$X$1954,0)</f>
        <v>1120</v>
      </c>
    </row>
    <row r="1167" spans="1:30" ht="12.75" customHeight="1" x14ac:dyDescent="0.3">
      <c r="A1167" s="3">
        <v>23502</v>
      </c>
      <c r="B1167" s="3" t="s">
        <v>55</v>
      </c>
      <c r="C1167" s="7">
        <v>7.0000000000000007E-2</v>
      </c>
      <c r="D1167" s="4">
        <v>6.48</v>
      </c>
      <c r="E1167" s="4">
        <v>5.74</v>
      </c>
      <c r="F1167" s="3">
        <v>2108</v>
      </c>
      <c r="G1167" s="3" t="s">
        <v>2019</v>
      </c>
      <c r="H1167" s="3" t="s">
        <v>48</v>
      </c>
      <c r="I1167" s="3" t="s">
        <v>39</v>
      </c>
      <c r="J1167" s="3" t="s">
        <v>28</v>
      </c>
      <c r="K1167" s="3" t="s">
        <v>92</v>
      </c>
      <c r="L1167" s="3" t="s">
        <v>58</v>
      </c>
      <c r="M1167" s="3" t="s">
        <v>2018</v>
      </c>
      <c r="N1167" s="3">
        <v>0.37</v>
      </c>
      <c r="O1167" s="3" t="s">
        <v>32</v>
      </c>
      <c r="P1167" s="3" t="s">
        <v>60</v>
      </c>
      <c r="Q1167" s="3" t="s">
        <v>505</v>
      </c>
      <c r="R1167" s="3" t="s">
        <v>2020</v>
      </c>
      <c r="S1167" s="3">
        <v>63129</v>
      </c>
      <c r="T1167" s="2">
        <v>42161</v>
      </c>
      <c r="U1167" s="2">
        <v>42161</v>
      </c>
      <c r="V1167" s="4">
        <v>-14.225</v>
      </c>
      <c r="W1167" s="3">
        <v>5</v>
      </c>
      <c r="X1167" s="4">
        <v>33.65</v>
      </c>
      <c r="Y1167" s="3">
        <v>87862</v>
      </c>
      <c r="Z1167" s="3" t="str">
        <f>IF(V1167&gt;E3123, "High","Low")</f>
        <v>Low</v>
      </c>
      <c r="AA1167" s="3" t="str">
        <f>IF(OR(C1167 &gt; 0.2, N1167 &lt; 0.25), "High Risk", "Low Risk")</f>
        <v>Low Risk</v>
      </c>
      <c r="AB1167" s="3" t="str">
        <f>IF(NOT(C1167 &gt; 0), "No Discount", "Discount Applied")</f>
        <v>Discount Applied</v>
      </c>
      <c r="AC1167" s="3" t="str">
        <f>IF(AND(V1167 &gt; 100, OR(H1167 = "Regular Air", H1167 = "Express Air"), NOT(C1167 &gt; 0)), "High Profit Non-Standard Shipping", "Other")</f>
        <v>Other</v>
      </c>
      <c r="AD1167">
        <f>RANK(X1167,$X$2:$X$1954,0)</f>
        <v>1681</v>
      </c>
    </row>
    <row r="1168" spans="1:30" ht="12.75" customHeight="1" x14ac:dyDescent="0.3">
      <c r="A1168" s="3">
        <v>18540</v>
      </c>
      <c r="B1168" s="3" t="s">
        <v>46</v>
      </c>
      <c r="C1168" s="7">
        <v>0.08</v>
      </c>
      <c r="D1168" s="4">
        <v>6.68</v>
      </c>
      <c r="E1168" s="4">
        <v>1.5</v>
      </c>
      <c r="F1168" s="3">
        <v>2114</v>
      </c>
      <c r="G1168" s="3" t="s">
        <v>2021</v>
      </c>
      <c r="H1168" s="3" t="s">
        <v>48</v>
      </c>
      <c r="I1168" s="3" t="s">
        <v>39</v>
      </c>
      <c r="J1168" s="3" t="s">
        <v>28</v>
      </c>
      <c r="K1168" s="3" t="s">
        <v>29</v>
      </c>
      <c r="L1168" s="3" t="s">
        <v>30</v>
      </c>
      <c r="M1168" s="3" t="s">
        <v>2022</v>
      </c>
      <c r="N1168" s="3">
        <v>0.48</v>
      </c>
      <c r="O1168" s="3" t="s">
        <v>32</v>
      </c>
      <c r="P1168" s="3" t="s">
        <v>135</v>
      </c>
      <c r="Q1168" s="3" t="s">
        <v>136</v>
      </c>
      <c r="R1168" s="3" t="s">
        <v>542</v>
      </c>
      <c r="S1168" s="3">
        <v>23518</v>
      </c>
      <c r="T1168" s="2">
        <v>42089</v>
      </c>
      <c r="U1168" s="2">
        <v>42091</v>
      </c>
      <c r="V1168" s="4">
        <v>-601.80400000000009</v>
      </c>
      <c r="W1168" s="3">
        <v>10</v>
      </c>
      <c r="X1168" s="4">
        <v>66.12</v>
      </c>
      <c r="Y1168" s="3">
        <v>88403</v>
      </c>
      <c r="Z1168" s="3" t="str">
        <f>IF(V1168&gt;E3124, "High","Low")</f>
        <v>Low</v>
      </c>
      <c r="AA1168" s="3" t="str">
        <f>IF(OR(C1168 &gt; 0.2, N1168 &lt; 0.25), "High Risk", "Low Risk")</f>
        <v>Low Risk</v>
      </c>
      <c r="AB1168" s="3" t="str">
        <f>IF(NOT(C1168 &gt; 0), "No Discount", "Discount Applied")</f>
        <v>Discount Applied</v>
      </c>
      <c r="AC1168" s="3" t="str">
        <f>IF(AND(V1168 &gt; 100, OR(H1168 = "Regular Air", H1168 = "Express Air"), NOT(C1168 &gt; 0)), "High Profit Non-Standard Shipping", "Other")</f>
        <v>Other</v>
      </c>
      <c r="AD1168">
        <f>RANK(X1168,$X$2:$X$1954,0)</f>
        <v>1420</v>
      </c>
    </row>
    <row r="1169" spans="1:30" ht="12.75" customHeight="1" x14ac:dyDescent="0.3">
      <c r="A1169" s="3">
        <v>18562</v>
      </c>
      <c r="B1169" s="3" t="s">
        <v>46</v>
      </c>
      <c r="C1169" s="7">
        <v>0.08</v>
      </c>
      <c r="D1169" s="4">
        <v>2.89</v>
      </c>
      <c r="E1169" s="4">
        <v>0.49</v>
      </c>
      <c r="F1169" s="3">
        <v>2114</v>
      </c>
      <c r="G1169" s="3" t="s">
        <v>2021</v>
      </c>
      <c r="H1169" s="3" t="s">
        <v>48</v>
      </c>
      <c r="I1169" s="3" t="s">
        <v>39</v>
      </c>
      <c r="J1169" s="3" t="s">
        <v>28</v>
      </c>
      <c r="K1169" s="3" t="s">
        <v>133</v>
      </c>
      <c r="L1169" s="3" t="s">
        <v>58</v>
      </c>
      <c r="M1169" s="3" t="s">
        <v>2023</v>
      </c>
      <c r="N1169" s="3">
        <v>0.38</v>
      </c>
      <c r="O1169" s="3" t="s">
        <v>32</v>
      </c>
      <c r="P1169" s="3" t="s">
        <v>135</v>
      </c>
      <c r="Q1169" s="3" t="s">
        <v>136</v>
      </c>
      <c r="R1169" s="3" t="s">
        <v>542</v>
      </c>
      <c r="S1169" s="3">
        <v>23518</v>
      </c>
      <c r="T1169" s="2">
        <v>42117</v>
      </c>
      <c r="U1169" s="2">
        <v>42117</v>
      </c>
      <c r="V1169" s="4">
        <v>38.406000000000006</v>
      </c>
      <c r="W1169" s="3">
        <v>1</v>
      </c>
      <c r="X1169" s="4">
        <v>3.07</v>
      </c>
      <c r="Y1169" s="3">
        <v>88404</v>
      </c>
      <c r="Z1169" s="3" t="str">
        <f>IF(V1169&gt;E3125, "High","Low")</f>
        <v>High</v>
      </c>
      <c r="AA1169" s="3" t="str">
        <f>IF(OR(C1169 &gt; 0.2, N1169 &lt; 0.25), "High Risk", "Low Risk")</f>
        <v>Low Risk</v>
      </c>
      <c r="AB1169" s="3" t="str">
        <f>IF(NOT(C1169 &gt; 0), "No Discount", "Discount Applied")</f>
        <v>Discount Applied</v>
      </c>
      <c r="AC1169" s="3" t="str">
        <f>IF(AND(V1169 &gt; 100, OR(H1169 = "Regular Air", H1169 = "Express Air"), NOT(C1169 &gt; 0)), "High Profit Non-Standard Shipping", "Other")</f>
        <v>Other</v>
      </c>
      <c r="AD1169">
        <f>RANK(X1169,$X$2:$X$1954,0)</f>
        <v>1950</v>
      </c>
    </row>
    <row r="1170" spans="1:30" ht="12.75" customHeight="1" x14ac:dyDescent="0.3">
      <c r="A1170" s="3">
        <v>21066</v>
      </c>
      <c r="B1170" s="3" t="s">
        <v>46</v>
      </c>
      <c r="C1170" s="7">
        <v>7.0000000000000007E-2</v>
      </c>
      <c r="D1170" s="4">
        <v>226.67</v>
      </c>
      <c r="E1170" s="4">
        <v>28.16</v>
      </c>
      <c r="F1170" s="3">
        <v>2114</v>
      </c>
      <c r="G1170" s="3" t="s">
        <v>2021</v>
      </c>
      <c r="H1170" s="3" t="s">
        <v>38</v>
      </c>
      <c r="I1170" s="3" t="s">
        <v>39</v>
      </c>
      <c r="J1170" s="3" t="s">
        <v>40</v>
      </c>
      <c r="K1170" s="3" t="s">
        <v>41</v>
      </c>
      <c r="L1170" s="3" t="s">
        <v>42</v>
      </c>
      <c r="M1170" s="3" t="s">
        <v>1585</v>
      </c>
      <c r="N1170" s="3">
        <v>0.59</v>
      </c>
      <c r="O1170" s="3" t="s">
        <v>32</v>
      </c>
      <c r="P1170" s="3" t="s">
        <v>135</v>
      </c>
      <c r="Q1170" s="3" t="s">
        <v>136</v>
      </c>
      <c r="R1170" s="3" t="s">
        <v>542</v>
      </c>
      <c r="S1170" s="3">
        <v>23518</v>
      </c>
      <c r="T1170" s="2">
        <v>42061</v>
      </c>
      <c r="U1170" s="2">
        <v>42062</v>
      </c>
      <c r="V1170" s="4">
        <v>53.114399999999996</v>
      </c>
      <c r="W1170" s="3">
        <v>1</v>
      </c>
      <c r="X1170" s="4">
        <v>255.83</v>
      </c>
      <c r="Y1170" s="3">
        <v>88405</v>
      </c>
      <c r="Z1170" s="3" t="str">
        <f>IF(V1170&gt;E3126, "High","Low")</f>
        <v>High</v>
      </c>
      <c r="AA1170" s="3" t="str">
        <f>IF(OR(C1170 &gt; 0.2, N1170 &lt; 0.25), "High Risk", "Low Risk")</f>
        <v>Low Risk</v>
      </c>
      <c r="AB1170" s="3" t="str">
        <f>IF(NOT(C1170 &gt; 0), "No Discount", "Discount Applied")</f>
        <v>Discount Applied</v>
      </c>
      <c r="AC1170" s="3" t="str">
        <f>IF(AND(V1170 &gt; 100, OR(H1170 = "Regular Air", H1170 = "Express Air"), NOT(C1170 &gt; 0)), "High Profit Non-Standard Shipping", "Other")</f>
        <v>Other</v>
      </c>
      <c r="AD1170">
        <f>RANK(X1170,$X$2:$X$1954,0)</f>
        <v>891</v>
      </c>
    </row>
    <row r="1171" spans="1:30" ht="12.75" customHeight="1" x14ac:dyDescent="0.3">
      <c r="A1171" s="3">
        <v>21067</v>
      </c>
      <c r="B1171" s="3" t="s">
        <v>46</v>
      </c>
      <c r="C1171" s="7">
        <v>0.08</v>
      </c>
      <c r="D1171" s="4">
        <v>20.98</v>
      </c>
      <c r="E1171" s="4">
        <v>53.03</v>
      </c>
      <c r="F1171" s="3">
        <v>2114</v>
      </c>
      <c r="G1171" s="3" t="s">
        <v>2021</v>
      </c>
      <c r="H1171" s="3" t="s">
        <v>38</v>
      </c>
      <c r="I1171" s="3" t="s">
        <v>39</v>
      </c>
      <c r="J1171" s="3" t="s">
        <v>28</v>
      </c>
      <c r="K1171" s="3" t="s">
        <v>140</v>
      </c>
      <c r="L1171" s="3" t="s">
        <v>42</v>
      </c>
      <c r="M1171" s="3" t="s">
        <v>616</v>
      </c>
      <c r="N1171" s="3">
        <v>0.78</v>
      </c>
      <c r="O1171" s="3" t="s">
        <v>32</v>
      </c>
      <c r="P1171" s="3" t="s">
        <v>135</v>
      </c>
      <c r="Q1171" s="3" t="s">
        <v>136</v>
      </c>
      <c r="R1171" s="3" t="s">
        <v>542</v>
      </c>
      <c r="S1171" s="3">
        <v>23518</v>
      </c>
      <c r="T1171" s="2">
        <v>42061</v>
      </c>
      <c r="U1171" s="2">
        <v>42063</v>
      </c>
      <c r="V1171" s="4">
        <v>8.7420000000000009</v>
      </c>
      <c r="W1171" s="3">
        <v>20</v>
      </c>
      <c r="X1171" s="4">
        <v>421.18</v>
      </c>
      <c r="Y1171" s="3">
        <v>88405</v>
      </c>
      <c r="Z1171" s="3" t="str">
        <f>IF(V1171&gt;E3127, "High","Low")</f>
        <v>High</v>
      </c>
      <c r="AA1171" s="3" t="str">
        <f>IF(OR(C1171 &gt; 0.2, N1171 &lt; 0.25), "High Risk", "Low Risk")</f>
        <v>Low Risk</v>
      </c>
      <c r="AB1171" s="3" t="str">
        <f>IF(NOT(C1171 &gt; 0), "No Discount", "Discount Applied")</f>
        <v>Discount Applied</v>
      </c>
      <c r="AC1171" s="3" t="str">
        <f>IF(AND(V1171 &gt; 100, OR(H1171 = "Regular Air", H1171 = "Express Air"), NOT(C1171 &gt; 0)), "High Profit Non-Standard Shipping", "Other")</f>
        <v>Other</v>
      </c>
      <c r="AD1171">
        <f>RANK(X1171,$X$2:$X$1954,0)</f>
        <v>698</v>
      </c>
    </row>
    <row r="1172" spans="1:30" ht="12.75" customHeight="1" x14ac:dyDescent="0.3">
      <c r="A1172" s="3">
        <v>21153</v>
      </c>
      <c r="B1172" s="3" t="s">
        <v>55</v>
      </c>
      <c r="C1172" s="7">
        <v>0.02</v>
      </c>
      <c r="D1172" s="4">
        <v>95.95</v>
      </c>
      <c r="E1172" s="4">
        <v>74.349999999999994</v>
      </c>
      <c r="F1172" s="3">
        <v>2115</v>
      </c>
      <c r="G1172" s="3" t="s">
        <v>2024</v>
      </c>
      <c r="H1172" s="3" t="s">
        <v>38</v>
      </c>
      <c r="I1172" s="3" t="s">
        <v>39</v>
      </c>
      <c r="J1172" s="3" t="s">
        <v>40</v>
      </c>
      <c r="K1172" s="3" t="s">
        <v>41</v>
      </c>
      <c r="L1172" s="3" t="s">
        <v>42</v>
      </c>
      <c r="M1172" s="3" t="s">
        <v>2025</v>
      </c>
      <c r="N1172" s="3">
        <v>0.56999999999999995</v>
      </c>
      <c r="O1172" s="3" t="s">
        <v>32</v>
      </c>
      <c r="P1172" s="3" t="s">
        <v>135</v>
      </c>
      <c r="Q1172" s="3" t="s">
        <v>136</v>
      </c>
      <c r="R1172" s="3" t="s">
        <v>2026</v>
      </c>
      <c r="S1172" s="3">
        <v>22124</v>
      </c>
      <c r="T1172" s="2">
        <v>42123</v>
      </c>
      <c r="U1172" s="2">
        <v>42125</v>
      </c>
      <c r="V1172" s="4">
        <v>636.52199999999993</v>
      </c>
      <c r="W1172" s="3">
        <v>14</v>
      </c>
      <c r="X1172" s="4">
        <v>1377.46</v>
      </c>
      <c r="Y1172" s="3">
        <v>88406</v>
      </c>
      <c r="Z1172" s="3" t="str">
        <f>IF(V1172&gt;E3128, "High","Low")</f>
        <v>High</v>
      </c>
      <c r="AA1172" s="3" t="str">
        <f>IF(OR(C1172 &gt; 0.2, N1172 &lt; 0.25), "High Risk", "Low Risk")</f>
        <v>Low Risk</v>
      </c>
      <c r="AB1172" s="3" t="str">
        <f>IF(NOT(C1172 &gt; 0), "No Discount", "Discount Applied")</f>
        <v>Discount Applied</v>
      </c>
      <c r="AC1172" s="3" t="str">
        <f>IF(AND(V1172 &gt; 100, OR(H1172 = "Regular Air", H1172 = "Express Air"), NOT(C1172 &gt; 0)), "High Profit Non-Standard Shipping", "Other")</f>
        <v>Other</v>
      </c>
      <c r="AD1172">
        <f>RANK(X1172,$X$2:$X$1954,0)</f>
        <v>333</v>
      </c>
    </row>
    <row r="1173" spans="1:30" ht="12.75" customHeight="1" x14ac:dyDescent="0.3">
      <c r="A1173" s="3">
        <v>20249</v>
      </c>
      <c r="B1173" s="3" t="s">
        <v>24</v>
      </c>
      <c r="C1173" s="7">
        <v>0.03</v>
      </c>
      <c r="D1173" s="4">
        <v>320.98</v>
      </c>
      <c r="E1173" s="4">
        <v>24.49</v>
      </c>
      <c r="F1173" s="3">
        <v>2117</v>
      </c>
      <c r="G1173" s="3" t="s">
        <v>2027</v>
      </c>
      <c r="H1173" s="3" t="s">
        <v>48</v>
      </c>
      <c r="I1173" s="3" t="s">
        <v>39</v>
      </c>
      <c r="J1173" s="3" t="s">
        <v>40</v>
      </c>
      <c r="K1173" s="3" t="s">
        <v>41</v>
      </c>
      <c r="L1173" s="3" t="s">
        <v>235</v>
      </c>
      <c r="M1173" s="3" t="s">
        <v>2028</v>
      </c>
      <c r="N1173" s="3">
        <v>0.55000000000000004</v>
      </c>
      <c r="O1173" s="3" t="s">
        <v>32</v>
      </c>
      <c r="P1173" s="3" t="s">
        <v>60</v>
      </c>
      <c r="Q1173" s="3" t="s">
        <v>129</v>
      </c>
      <c r="R1173" s="3" t="s">
        <v>1575</v>
      </c>
      <c r="S1173" s="3">
        <v>75401</v>
      </c>
      <c r="T1173" s="2">
        <v>42114</v>
      </c>
      <c r="U1173" s="2">
        <v>42116</v>
      </c>
      <c r="V1173" s="4">
        <v>4554.4346999999998</v>
      </c>
      <c r="W1173" s="3">
        <v>20</v>
      </c>
      <c r="X1173" s="4">
        <v>6600.63</v>
      </c>
      <c r="Y1173" s="3">
        <v>90891</v>
      </c>
      <c r="Z1173" s="3" t="str">
        <f>IF(V1173&gt;E3129, "High","Low")</f>
        <v>High</v>
      </c>
      <c r="AA1173" s="3" t="str">
        <f>IF(OR(C1173 &gt; 0.2, N1173 &lt; 0.25), "High Risk", "Low Risk")</f>
        <v>Low Risk</v>
      </c>
      <c r="AB1173" s="3" t="str">
        <f>IF(NOT(C1173 &gt; 0), "No Discount", "Discount Applied")</f>
        <v>Discount Applied</v>
      </c>
      <c r="AC1173" s="3" t="str">
        <f>IF(AND(V1173 &gt; 100, OR(H1173 = "Regular Air", H1173 = "Express Air"), NOT(C1173 &gt; 0)), "High Profit Non-Standard Shipping", "Other")</f>
        <v>Other</v>
      </c>
      <c r="AD1173">
        <f>RANK(X1173,$X$2:$X$1954,0)</f>
        <v>62</v>
      </c>
    </row>
    <row r="1174" spans="1:30" ht="12.75" customHeight="1" x14ac:dyDescent="0.3">
      <c r="A1174" s="3">
        <v>20250</v>
      </c>
      <c r="B1174" s="3" t="s">
        <v>24</v>
      </c>
      <c r="C1174" s="7">
        <v>0.06</v>
      </c>
      <c r="D1174" s="4">
        <v>125.99</v>
      </c>
      <c r="E1174" s="4">
        <v>8.8000000000000007</v>
      </c>
      <c r="F1174" s="3">
        <v>2117</v>
      </c>
      <c r="G1174" s="3" t="s">
        <v>2027</v>
      </c>
      <c r="H1174" s="3" t="s">
        <v>48</v>
      </c>
      <c r="I1174" s="3" t="s">
        <v>39</v>
      </c>
      <c r="J1174" s="3" t="s">
        <v>76</v>
      </c>
      <c r="K1174" s="3" t="s">
        <v>77</v>
      </c>
      <c r="L1174" s="3" t="s">
        <v>58</v>
      </c>
      <c r="M1174" s="3" t="s">
        <v>2029</v>
      </c>
      <c r="N1174" s="3">
        <v>0.59</v>
      </c>
      <c r="O1174" s="3" t="s">
        <v>32</v>
      </c>
      <c r="P1174" s="3" t="s">
        <v>60</v>
      </c>
      <c r="Q1174" s="3" t="s">
        <v>129</v>
      </c>
      <c r="R1174" s="3" t="s">
        <v>1575</v>
      </c>
      <c r="S1174" s="3">
        <v>75401</v>
      </c>
      <c r="T1174" s="2">
        <v>42114</v>
      </c>
      <c r="U1174" s="2">
        <v>42115</v>
      </c>
      <c r="V1174" s="4">
        <v>618.19308000000001</v>
      </c>
      <c r="W1174" s="3">
        <v>18</v>
      </c>
      <c r="X1174" s="4">
        <v>1811.99</v>
      </c>
      <c r="Y1174" s="3">
        <v>90891</v>
      </c>
      <c r="Z1174" s="3" t="str">
        <f>IF(V1174&gt;E3130, "High","Low")</f>
        <v>High</v>
      </c>
      <c r="AA1174" s="3" t="str">
        <f>IF(OR(C1174 &gt; 0.2, N1174 &lt; 0.25), "High Risk", "Low Risk")</f>
        <v>Low Risk</v>
      </c>
      <c r="AB1174" s="3" t="str">
        <f>IF(NOT(C1174 &gt; 0), "No Discount", "Discount Applied")</f>
        <v>Discount Applied</v>
      </c>
      <c r="AC1174" s="3" t="str">
        <f>IF(AND(V1174 &gt; 100, OR(H1174 = "Regular Air", H1174 = "Express Air"), NOT(C1174 &gt; 0)), "High Profit Non-Standard Shipping", "Other")</f>
        <v>Other</v>
      </c>
      <c r="AD1174">
        <f>RANK(X1174,$X$2:$X$1954,0)</f>
        <v>269</v>
      </c>
    </row>
    <row r="1175" spans="1:30" ht="12.75" customHeight="1" x14ac:dyDescent="0.3">
      <c r="A1175" s="3">
        <v>22231</v>
      </c>
      <c r="B1175" s="3" t="s">
        <v>46</v>
      </c>
      <c r="C1175" s="7">
        <v>0.06</v>
      </c>
      <c r="D1175" s="4">
        <v>80.97</v>
      </c>
      <c r="E1175" s="4">
        <v>33.6</v>
      </c>
      <c r="F1175" s="3">
        <v>2122</v>
      </c>
      <c r="G1175" s="3" t="s">
        <v>2030</v>
      </c>
      <c r="H1175" s="3" t="s">
        <v>38</v>
      </c>
      <c r="I1175" s="3" t="s">
        <v>39</v>
      </c>
      <c r="J1175" s="3" t="s">
        <v>76</v>
      </c>
      <c r="K1175" s="3" t="s">
        <v>84</v>
      </c>
      <c r="L1175" s="3" t="s">
        <v>42</v>
      </c>
      <c r="M1175" s="3" t="s">
        <v>2031</v>
      </c>
      <c r="N1175" s="3">
        <v>0.37</v>
      </c>
      <c r="O1175" s="3" t="s">
        <v>32</v>
      </c>
      <c r="P1175" s="3" t="s">
        <v>135</v>
      </c>
      <c r="Q1175" s="3" t="s">
        <v>957</v>
      </c>
      <c r="R1175" s="3" t="s">
        <v>2032</v>
      </c>
      <c r="S1175" s="3">
        <v>72116</v>
      </c>
      <c r="T1175" s="2">
        <v>42036</v>
      </c>
      <c r="U1175" s="2">
        <v>42038</v>
      </c>
      <c r="V1175" s="4">
        <v>-15.1844</v>
      </c>
      <c r="W1175" s="3">
        <v>10</v>
      </c>
      <c r="X1175" s="4">
        <v>799.76</v>
      </c>
      <c r="Y1175" s="3">
        <v>89664</v>
      </c>
      <c r="Z1175" s="3" t="str">
        <f>IF(V1175&gt;E3131, "High","Low")</f>
        <v>Low</v>
      </c>
      <c r="AA1175" s="3" t="str">
        <f>IF(OR(C1175 &gt; 0.2, N1175 &lt; 0.25), "High Risk", "Low Risk")</f>
        <v>Low Risk</v>
      </c>
      <c r="AB1175" s="3" t="str">
        <f>IF(NOT(C1175 &gt; 0), "No Discount", "Discount Applied")</f>
        <v>Discount Applied</v>
      </c>
      <c r="AC1175" s="3" t="str">
        <f>IF(AND(V1175 &gt; 100, OR(H1175 = "Regular Air", H1175 = "Express Air"), NOT(C1175 &gt; 0)), "High Profit Non-Standard Shipping", "Other")</f>
        <v>Other</v>
      </c>
      <c r="AD1175">
        <f>RANK(X1175,$X$2:$X$1954,0)</f>
        <v>490</v>
      </c>
    </row>
    <row r="1176" spans="1:30" ht="12.75" customHeight="1" x14ac:dyDescent="0.3">
      <c r="A1176" s="3">
        <v>24674</v>
      </c>
      <c r="B1176" s="3" t="s">
        <v>24</v>
      </c>
      <c r="C1176" s="7">
        <v>0.04</v>
      </c>
      <c r="D1176" s="4">
        <v>45.19</v>
      </c>
      <c r="E1176" s="4">
        <v>1.99</v>
      </c>
      <c r="F1176" s="3">
        <v>2124</v>
      </c>
      <c r="G1176" s="3" t="s">
        <v>2033</v>
      </c>
      <c r="H1176" s="3" t="s">
        <v>48</v>
      </c>
      <c r="I1176" s="3" t="s">
        <v>39</v>
      </c>
      <c r="J1176" s="3" t="s">
        <v>76</v>
      </c>
      <c r="K1176" s="3" t="s">
        <v>179</v>
      </c>
      <c r="L1176" s="3" t="s">
        <v>50</v>
      </c>
      <c r="M1176" s="3" t="s">
        <v>1099</v>
      </c>
      <c r="N1176" s="3">
        <v>0.55000000000000004</v>
      </c>
      <c r="O1176" s="3" t="s">
        <v>32</v>
      </c>
      <c r="P1176" s="3" t="s">
        <v>135</v>
      </c>
      <c r="Q1176" s="3" t="s">
        <v>957</v>
      </c>
      <c r="R1176" s="3" t="s">
        <v>2034</v>
      </c>
      <c r="S1176" s="3">
        <v>72301</v>
      </c>
      <c r="T1176" s="2">
        <v>42005</v>
      </c>
      <c r="U1176" s="2">
        <v>42006</v>
      </c>
      <c r="V1176" s="4">
        <v>-61.194000000000003</v>
      </c>
      <c r="W1176" s="3">
        <v>13</v>
      </c>
      <c r="X1176" s="4">
        <v>609.09</v>
      </c>
      <c r="Y1176" s="3">
        <v>89665</v>
      </c>
      <c r="Z1176" s="3" t="str">
        <f>IF(V1176&gt;E3132, "High","Low")</f>
        <v>Low</v>
      </c>
      <c r="AA1176" s="3" t="str">
        <f>IF(OR(C1176 &gt; 0.2, N1176 &lt; 0.25), "High Risk", "Low Risk")</f>
        <v>Low Risk</v>
      </c>
      <c r="AB1176" s="3" t="str">
        <f>IF(NOT(C1176 &gt; 0), "No Discount", "Discount Applied")</f>
        <v>Discount Applied</v>
      </c>
      <c r="AC1176" s="3" t="str">
        <f>IF(AND(V1176 &gt; 100, OR(H1176 = "Regular Air", H1176 = "Express Air"), NOT(C1176 &gt; 0)), "High Profit Non-Standard Shipping", "Other")</f>
        <v>Other</v>
      </c>
      <c r="AD1176">
        <f>RANK(X1176,$X$2:$X$1954,0)</f>
        <v>581</v>
      </c>
    </row>
    <row r="1177" spans="1:30" ht="12.75" customHeight="1" x14ac:dyDescent="0.3">
      <c r="A1177" s="3">
        <v>23852</v>
      </c>
      <c r="B1177" s="3" t="s">
        <v>24</v>
      </c>
      <c r="C1177" s="7">
        <v>0.03</v>
      </c>
      <c r="D1177" s="4">
        <v>124.49</v>
      </c>
      <c r="E1177" s="4">
        <v>51.94</v>
      </c>
      <c r="F1177" s="3">
        <v>2124</v>
      </c>
      <c r="G1177" s="3" t="s">
        <v>2033</v>
      </c>
      <c r="H1177" s="3" t="s">
        <v>38</v>
      </c>
      <c r="I1177" s="3" t="s">
        <v>39</v>
      </c>
      <c r="J1177" s="3" t="s">
        <v>40</v>
      </c>
      <c r="K1177" s="3" t="s">
        <v>151</v>
      </c>
      <c r="L1177" s="3" t="s">
        <v>120</v>
      </c>
      <c r="M1177" s="3" t="s">
        <v>461</v>
      </c>
      <c r="N1177" s="3">
        <v>0.63</v>
      </c>
      <c r="O1177" s="3" t="s">
        <v>32</v>
      </c>
      <c r="P1177" s="3" t="s">
        <v>135</v>
      </c>
      <c r="Q1177" s="3" t="s">
        <v>957</v>
      </c>
      <c r="R1177" s="3" t="s">
        <v>2034</v>
      </c>
      <c r="S1177" s="3">
        <v>72301</v>
      </c>
      <c r="T1177" s="2">
        <v>42089</v>
      </c>
      <c r="U1177" s="2">
        <v>42090</v>
      </c>
      <c r="V1177" s="4">
        <v>18.173999999999999</v>
      </c>
      <c r="W1177" s="3">
        <v>21</v>
      </c>
      <c r="X1177" s="4">
        <v>2761.94</v>
      </c>
      <c r="Y1177" s="3">
        <v>89666</v>
      </c>
      <c r="Z1177" s="3" t="str">
        <f>IF(V1177&gt;E3133, "High","Low")</f>
        <v>High</v>
      </c>
      <c r="AA1177" s="3" t="str">
        <f>IF(OR(C1177 &gt; 0.2, N1177 &lt; 0.25), "High Risk", "Low Risk")</f>
        <v>Low Risk</v>
      </c>
      <c r="AB1177" s="3" t="str">
        <f>IF(NOT(C1177 &gt; 0), "No Discount", "Discount Applied")</f>
        <v>Discount Applied</v>
      </c>
      <c r="AC1177" s="3" t="str">
        <f>IF(AND(V1177 &gt; 100, OR(H1177 = "Regular Air", H1177 = "Express Air"), NOT(C1177 &gt; 0)), "High Profit Non-Standard Shipping", "Other")</f>
        <v>Other</v>
      </c>
      <c r="AD1177">
        <f>RANK(X1177,$X$2:$X$1954,0)</f>
        <v>171</v>
      </c>
    </row>
    <row r="1178" spans="1:30" ht="12.75" customHeight="1" x14ac:dyDescent="0.3">
      <c r="A1178" s="3">
        <v>24091</v>
      </c>
      <c r="B1178" s="3" t="s">
        <v>46</v>
      </c>
      <c r="C1178" s="7">
        <v>0.1</v>
      </c>
      <c r="D1178" s="4">
        <v>5.98</v>
      </c>
      <c r="E1178" s="4">
        <v>5.14</v>
      </c>
      <c r="F1178" s="3">
        <v>2127</v>
      </c>
      <c r="G1178" s="3" t="s">
        <v>2035</v>
      </c>
      <c r="H1178" s="3" t="s">
        <v>48</v>
      </c>
      <c r="I1178" s="3" t="s">
        <v>39</v>
      </c>
      <c r="J1178" s="3" t="s">
        <v>28</v>
      </c>
      <c r="K1178" s="3" t="s">
        <v>92</v>
      </c>
      <c r="L1178" s="3" t="s">
        <v>58</v>
      </c>
      <c r="M1178" s="3" t="s">
        <v>2036</v>
      </c>
      <c r="N1178" s="3">
        <v>0.36</v>
      </c>
      <c r="O1178" s="3" t="s">
        <v>32</v>
      </c>
      <c r="P1178" s="3" t="s">
        <v>60</v>
      </c>
      <c r="Q1178" s="3" t="s">
        <v>299</v>
      </c>
      <c r="R1178" s="3" t="s">
        <v>2037</v>
      </c>
      <c r="S1178" s="3">
        <v>48310</v>
      </c>
      <c r="T1178" s="2">
        <v>42081</v>
      </c>
      <c r="U1178" s="2">
        <v>42083</v>
      </c>
      <c r="V1178" s="4">
        <v>-49.53</v>
      </c>
      <c r="W1178" s="3">
        <v>6</v>
      </c>
      <c r="X1178" s="4">
        <v>33.950000000000003</v>
      </c>
      <c r="Y1178" s="3">
        <v>88418</v>
      </c>
      <c r="Z1178" s="3" t="str">
        <f>IF(V1178&gt;E3134, "High","Low")</f>
        <v>Low</v>
      </c>
      <c r="AA1178" s="3" t="str">
        <f>IF(OR(C1178 &gt; 0.2, N1178 &lt; 0.25), "High Risk", "Low Risk")</f>
        <v>Low Risk</v>
      </c>
      <c r="AB1178" s="3" t="str">
        <f>IF(NOT(C1178 &gt; 0), "No Discount", "Discount Applied")</f>
        <v>Discount Applied</v>
      </c>
      <c r="AC1178" s="3" t="str">
        <f>IF(AND(V1178 &gt; 100, OR(H1178 = "Regular Air", H1178 = "Express Air"), NOT(C1178 &gt; 0)), "High Profit Non-Standard Shipping", "Other")</f>
        <v>Other</v>
      </c>
      <c r="AD1178">
        <f>RANK(X1178,$X$2:$X$1954,0)</f>
        <v>1677</v>
      </c>
    </row>
    <row r="1179" spans="1:30" ht="12.75" customHeight="1" x14ac:dyDescent="0.3">
      <c r="A1179" s="3">
        <v>21902</v>
      </c>
      <c r="B1179" s="3" t="s">
        <v>24</v>
      </c>
      <c r="C1179" s="7">
        <v>0.09</v>
      </c>
      <c r="D1179" s="4">
        <v>150.97999999999999</v>
      </c>
      <c r="E1179" s="4">
        <v>66.27</v>
      </c>
      <c r="F1179" s="3">
        <v>2131</v>
      </c>
      <c r="G1179" s="3" t="s">
        <v>2038</v>
      </c>
      <c r="H1179" s="3" t="s">
        <v>38</v>
      </c>
      <c r="I1179" s="3" t="s">
        <v>39</v>
      </c>
      <c r="J1179" s="3" t="s">
        <v>40</v>
      </c>
      <c r="K1179" s="3" t="s">
        <v>190</v>
      </c>
      <c r="L1179" s="3" t="s">
        <v>120</v>
      </c>
      <c r="M1179" s="3" t="s">
        <v>2039</v>
      </c>
      <c r="N1179" s="3">
        <v>0.65</v>
      </c>
      <c r="O1179" s="3" t="s">
        <v>32</v>
      </c>
      <c r="P1179" s="3" t="s">
        <v>60</v>
      </c>
      <c r="Q1179" s="3" t="s">
        <v>505</v>
      </c>
      <c r="R1179" s="3" t="s">
        <v>2040</v>
      </c>
      <c r="S1179" s="3">
        <v>64118</v>
      </c>
      <c r="T1179" s="2">
        <v>42007</v>
      </c>
      <c r="U1179" s="2">
        <v>42008</v>
      </c>
      <c r="V1179" s="4">
        <v>-407.85</v>
      </c>
      <c r="W1179" s="3">
        <v>2</v>
      </c>
      <c r="X1179" s="4">
        <v>302.33999999999997</v>
      </c>
      <c r="Y1179" s="3">
        <v>90079</v>
      </c>
      <c r="Z1179" s="3" t="str">
        <f>IF(V1179&gt;E3135, "High","Low")</f>
        <v>Low</v>
      </c>
      <c r="AA1179" s="3" t="str">
        <f>IF(OR(C1179 &gt; 0.2, N1179 &lt; 0.25), "High Risk", "Low Risk")</f>
        <v>Low Risk</v>
      </c>
      <c r="AB1179" s="3" t="str">
        <f>IF(NOT(C1179 &gt; 0), "No Discount", "Discount Applied")</f>
        <v>Discount Applied</v>
      </c>
      <c r="AC1179" s="3" t="str">
        <f>IF(AND(V1179 &gt; 100, OR(H1179 = "Regular Air", H1179 = "Express Air"), NOT(C1179 &gt; 0)), "High Profit Non-Standard Shipping", "Other")</f>
        <v>Other</v>
      </c>
      <c r="AD1179">
        <f>RANK(X1179,$X$2:$X$1954,0)</f>
        <v>817</v>
      </c>
    </row>
    <row r="1180" spans="1:30" ht="12.75" customHeight="1" x14ac:dyDescent="0.3">
      <c r="A1180" s="3">
        <v>21964</v>
      </c>
      <c r="B1180" s="3" t="s">
        <v>105</v>
      </c>
      <c r="C1180" s="7">
        <v>0.05</v>
      </c>
      <c r="D1180" s="4">
        <v>30.42</v>
      </c>
      <c r="E1180" s="4">
        <v>8.65</v>
      </c>
      <c r="F1180" s="3">
        <v>2132</v>
      </c>
      <c r="G1180" s="3" t="s">
        <v>2041</v>
      </c>
      <c r="H1180" s="3" t="s">
        <v>26</v>
      </c>
      <c r="I1180" s="3" t="s">
        <v>39</v>
      </c>
      <c r="J1180" s="3" t="s">
        <v>76</v>
      </c>
      <c r="K1180" s="3" t="s">
        <v>179</v>
      </c>
      <c r="L1180" s="3" t="s">
        <v>58</v>
      </c>
      <c r="M1180" s="3" t="s">
        <v>1195</v>
      </c>
      <c r="N1180" s="3">
        <v>0.74</v>
      </c>
      <c r="O1180" s="3" t="s">
        <v>32</v>
      </c>
      <c r="P1180" s="3" t="s">
        <v>60</v>
      </c>
      <c r="Q1180" s="3" t="s">
        <v>505</v>
      </c>
      <c r="R1180" s="3" t="s">
        <v>2042</v>
      </c>
      <c r="S1180" s="3">
        <v>63042</v>
      </c>
      <c r="T1180" s="2">
        <v>42014</v>
      </c>
      <c r="U1180" s="2">
        <v>42018</v>
      </c>
      <c r="V1180" s="4">
        <v>-191.25760000000002</v>
      </c>
      <c r="W1180" s="3">
        <v>11</v>
      </c>
      <c r="X1180" s="4">
        <v>334.44</v>
      </c>
      <c r="Y1180" s="3">
        <v>90078</v>
      </c>
      <c r="Z1180" s="3" t="str">
        <f>IF(V1180&gt;E3136, "High","Low")</f>
        <v>Low</v>
      </c>
      <c r="AA1180" s="3" t="str">
        <f>IF(OR(C1180 &gt; 0.2, N1180 &lt; 0.25), "High Risk", "Low Risk")</f>
        <v>Low Risk</v>
      </c>
      <c r="AB1180" s="3" t="str">
        <f>IF(NOT(C1180 &gt; 0), "No Discount", "Discount Applied")</f>
        <v>Discount Applied</v>
      </c>
      <c r="AC1180" s="3" t="str">
        <f>IF(AND(V1180 &gt; 100, OR(H1180 = "Regular Air", H1180 = "Express Air"), NOT(C1180 &gt; 0)), "High Profit Non-Standard Shipping", "Other")</f>
        <v>Other</v>
      </c>
      <c r="AD1180">
        <f>RANK(X1180,$X$2:$X$1954,0)</f>
        <v>786</v>
      </c>
    </row>
    <row r="1181" spans="1:30" ht="12.75" customHeight="1" x14ac:dyDescent="0.3">
      <c r="A1181" s="3">
        <v>24348</v>
      </c>
      <c r="B1181" s="3" t="s">
        <v>24</v>
      </c>
      <c r="C1181" s="7">
        <v>0.01</v>
      </c>
      <c r="D1181" s="4">
        <v>28.99</v>
      </c>
      <c r="E1181" s="4">
        <v>8.59</v>
      </c>
      <c r="F1181" s="3">
        <v>2135</v>
      </c>
      <c r="G1181" s="3" t="s">
        <v>2043</v>
      </c>
      <c r="H1181" s="3" t="s">
        <v>48</v>
      </c>
      <c r="I1181" s="3" t="s">
        <v>39</v>
      </c>
      <c r="J1181" s="3" t="s">
        <v>76</v>
      </c>
      <c r="K1181" s="3" t="s">
        <v>77</v>
      </c>
      <c r="L1181" s="3" t="s">
        <v>85</v>
      </c>
      <c r="M1181" s="3" t="s">
        <v>2044</v>
      </c>
      <c r="N1181" s="3">
        <v>0.56000000000000005</v>
      </c>
      <c r="O1181" s="3" t="s">
        <v>32</v>
      </c>
      <c r="P1181" s="3" t="s">
        <v>33</v>
      </c>
      <c r="Q1181" s="3" t="s">
        <v>365</v>
      </c>
      <c r="R1181" s="3" t="s">
        <v>2045</v>
      </c>
      <c r="S1181" s="3">
        <v>88101</v>
      </c>
      <c r="T1181" s="2">
        <v>42041</v>
      </c>
      <c r="U1181" s="2">
        <v>42042</v>
      </c>
      <c r="V1181" s="4">
        <v>196.52328</v>
      </c>
      <c r="W1181" s="3">
        <v>21</v>
      </c>
      <c r="X1181" s="4">
        <v>556.61</v>
      </c>
      <c r="Y1181" s="3">
        <v>91583</v>
      </c>
      <c r="Z1181" s="3" t="str">
        <f>IF(V1181&gt;E3137, "High","Low")</f>
        <v>High</v>
      </c>
      <c r="AA1181" s="3" t="str">
        <f>IF(OR(C1181 &gt; 0.2, N1181 &lt; 0.25), "High Risk", "Low Risk")</f>
        <v>Low Risk</v>
      </c>
      <c r="AB1181" s="3" t="str">
        <f>IF(NOT(C1181 &gt; 0), "No Discount", "Discount Applied")</f>
        <v>Discount Applied</v>
      </c>
      <c r="AC1181" s="3" t="str">
        <f>IF(AND(V1181 &gt; 100, OR(H1181 = "Regular Air", H1181 = "Express Air"), NOT(C1181 &gt; 0)), "High Profit Non-Standard Shipping", "Other")</f>
        <v>Other</v>
      </c>
      <c r="AD1181">
        <f>RANK(X1181,$X$2:$X$1954,0)</f>
        <v>613</v>
      </c>
    </row>
    <row r="1182" spans="1:30" ht="12.75" customHeight="1" x14ac:dyDescent="0.3">
      <c r="A1182" s="3">
        <v>20138</v>
      </c>
      <c r="B1182" s="3" t="s">
        <v>36</v>
      </c>
      <c r="C1182" s="7">
        <v>0</v>
      </c>
      <c r="D1182" s="4">
        <v>6.98</v>
      </c>
      <c r="E1182" s="4">
        <v>1.6</v>
      </c>
      <c r="F1182" s="3">
        <v>2137</v>
      </c>
      <c r="G1182" s="3" t="s">
        <v>2046</v>
      </c>
      <c r="H1182" s="3" t="s">
        <v>48</v>
      </c>
      <c r="I1182" s="3" t="s">
        <v>39</v>
      </c>
      <c r="J1182" s="3" t="s">
        <v>28</v>
      </c>
      <c r="K1182" s="3" t="s">
        <v>92</v>
      </c>
      <c r="L1182" s="3" t="s">
        <v>30</v>
      </c>
      <c r="M1182" s="3" t="s">
        <v>954</v>
      </c>
      <c r="N1182" s="3">
        <v>0.38</v>
      </c>
      <c r="O1182" s="3" t="s">
        <v>32</v>
      </c>
      <c r="P1182" s="3" t="s">
        <v>135</v>
      </c>
      <c r="Q1182" s="3" t="s">
        <v>361</v>
      </c>
      <c r="R1182" s="3" t="s">
        <v>2047</v>
      </c>
      <c r="S1182" s="3">
        <v>33407</v>
      </c>
      <c r="T1182" s="2">
        <v>42035</v>
      </c>
      <c r="U1182" s="2">
        <v>42037</v>
      </c>
      <c r="V1182" s="4">
        <v>-343.86799999999999</v>
      </c>
      <c r="W1182" s="3">
        <v>9</v>
      </c>
      <c r="X1182" s="4">
        <v>64.48</v>
      </c>
      <c r="Y1182" s="3">
        <v>86002</v>
      </c>
      <c r="Z1182" s="3" t="str">
        <f>IF(V1182&gt;E3138, "High","Low")</f>
        <v>Low</v>
      </c>
      <c r="AA1182" s="3" t="str">
        <f>IF(OR(C1182 &gt; 0.2, N1182 &lt; 0.25), "High Risk", "Low Risk")</f>
        <v>Low Risk</v>
      </c>
      <c r="AB1182" s="3" t="str">
        <f>IF(NOT(C1182 &gt; 0), "No Discount", "Discount Applied")</f>
        <v>No Discount</v>
      </c>
      <c r="AC1182" s="3" t="str">
        <f>IF(AND(V1182 &gt; 100, OR(H1182 = "Regular Air", H1182 = "Express Air"), NOT(C1182 &gt; 0)), "High Profit Non-Standard Shipping", "Other")</f>
        <v>Other</v>
      </c>
      <c r="AD1182">
        <f>RANK(X1182,$X$2:$X$1954,0)</f>
        <v>1432</v>
      </c>
    </row>
    <row r="1183" spans="1:30" ht="12.75" customHeight="1" x14ac:dyDescent="0.3">
      <c r="A1183" s="3">
        <v>20712</v>
      </c>
      <c r="B1183" s="3" t="s">
        <v>46</v>
      </c>
      <c r="C1183" s="7">
        <v>0.05</v>
      </c>
      <c r="D1183" s="4">
        <v>2550.14</v>
      </c>
      <c r="E1183" s="4">
        <v>29.7</v>
      </c>
      <c r="F1183" s="3">
        <v>2139</v>
      </c>
      <c r="G1183" s="3" t="s">
        <v>2048</v>
      </c>
      <c r="H1183" s="3" t="s">
        <v>38</v>
      </c>
      <c r="I1183" s="3" t="s">
        <v>39</v>
      </c>
      <c r="J1183" s="3" t="s">
        <v>76</v>
      </c>
      <c r="K1183" s="3" t="s">
        <v>84</v>
      </c>
      <c r="L1183" s="3" t="s">
        <v>42</v>
      </c>
      <c r="M1183" s="3" t="s">
        <v>1216</v>
      </c>
      <c r="N1183" s="3">
        <v>0.56999999999999995</v>
      </c>
      <c r="O1183" s="3" t="s">
        <v>32</v>
      </c>
      <c r="P1183" s="3" t="s">
        <v>60</v>
      </c>
      <c r="Q1183" s="3" t="s">
        <v>1857</v>
      </c>
      <c r="R1183" s="3" t="s">
        <v>455</v>
      </c>
      <c r="S1183" s="3">
        <v>53094</v>
      </c>
      <c r="T1183" s="2">
        <v>42110</v>
      </c>
      <c r="U1183" s="2">
        <v>42111</v>
      </c>
      <c r="V1183" s="4">
        <v>-3971.0627999999997</v>
      </c>
      <c r="W1183" s="3">
        <v>2</v>
      </c>
      <c r="X1183" s="4">
        <v>4845.2700000000004</v>
      </c>
      <c r="Y1183" s="3">
        <v>86003</v>
      </c>
      <c r="Z1183" s="3" t="str">
        <f>IF(V1183&gt;E3139, "High","Low")</f>
        <v>Low</v>
      </c>
      <c r="AA1183" s="3" t="str">
        <f>IF(OR(C1183 &gt; 0.2, N1183 &lt; 0.25), "High Risk", "Low Risk")</f>
        <v>Low Risk</v>
      </c>
      <c r="AB1183" s="3" t="str">
        <f>IF(NOT(C1183 &gt; 0), "No Discount", "Discount Applied")</f>
        <v>Discount Applied</v>
      </c>
      <c r="AC1183" s="3" t="str">
        <f>IF(AND(V1183 &gt; 100, OR(H1183 = "Regular Air", H1183 = "Express Air"), NOT(C1183 &gt; 0)), "High Profit Non-Standard Shipping", "Other")</f>
        <v>Other</v>
      </c>
      <c r="AD1183">
        <f>RANK(X1183,$X$2:$X$1954,0)</f>
        <v>100</v>
      </c>
    </row>
    <row r="1184" spans="1:30" ht="12.75" customHeight="1" x14ac:dyDescent="0.3">
      <c r="A1184" s="3">
        <v>18409</v>
      </c>
      <c r="B1184" s="3" t="s">
        <v>24</v>
      </c>
      <c r="C1184" s="7">
        <v>0.01</v>
      </c>
      <c r="D1184" s="4">
        <v>5.44</v>
      </c>
      <c r="E1184" s="4">
        <v>7.46</v>
      </c>
      <c r="F1184" s="3">
        <v>2141</v>
      </c>
      <c r="G1184" s="3" t="s">
        <v>2049</v>
      </c>
      <c r="H1184" s="3" t="s">
        <v>48</v>
      </c>
      <c r="I1184" s="3" t="s">
        <v>39</v>
      </c>
      <c r="J1184" s="3" t="s">
        <v>28</v>
      </c>
      <c r="K1184" s="3" t="s">
        <v>108</v>
      </c>
      <c r="L1184" s="3" t="s">
        <v>58</v>
      </c>
      <c r="M1184" s="3" t="s">
        <v>1166</v>
      </c>
      <c r="N1184" s="3">
        <v>0.36</v>
      </c>
      <c r="O1184" s="3" t="s">
        <v>32</v>
      </c>
      <c r="P1184" s="3" t="s">
        <v>33</v>
      </c>
      <c r="Q1184" s="3" t="s">
        <v>254</v>
      </c>
      <c r="R1184" s="3" t="s">
        <v>1945</v>
      </c>
      <c r="S1184" s="3">
        <v>81301</v>
      </c>
      <c r="T1184" s="2">
        <v>42053</v>
      </c>
      <c r="U1184" s="2">
        <v>42054</v>
      </c>
      <c r="V1184" s="4">
        <v>-18.478199999999998</v>
      </c>
      <c r="W1184" s="3">
        <v>3</v>
      </c>
      <c r="X1184" s="4">
        <v>19.68</v>
      </c>
      <c r="Y1184" s="3">
        <v>87570</v>
      </c>
      <c r="Z1184" s="3" t="str">
        <f>IF(V1184&gt;E3140, "High","Low")</f>
        <v>Low</v>
      </c>
      <c r="AA1184" s="3" t="str">
        <f>IF(OR(C1184 &gt; 0.2, N1184 &lt; 0.25), "High Risk", "Low Risk")</f>
        <v>Low Risk</v>
      </c>
      <c r="AB1184" s="3" t="str">
        <f>IF(NOT(C1184 &gt; 0), "No Discount", "Discount Applied")</f>
        <v>Discount Applied</v>
      </c>
      <c r="AC1184" s="3" t="str">
        <f>IF(AND(V1184 &gt; 100, OR(H1184 = "Regular Air", H1184 = "Express Air"), NOT(C1184 &gt; 0)), "High Profit Non-Standard Shipping", "Other")</f>
        <v>Other</v>
      </c>
      <c r="AD1184">
        <f>RANK(X1184,$X$2:$X$1954,0)</f>
        <v>1814</v>
      </c>
    </row>
    <row r="1185" spans="1:30" ht="12.75" customHeight="1" x14ac:dyDescent="0.3">
      <c r="A1185" s="3">
        <v>18410</v>
      </c>
      <c r="B1185" s="3" t="s">
        <v>24</v>
      </c>
      <c r="C1185" s="7">
        <v>0.02</v>
      </c>
      <c r="D1185" s="4">
        <v>549.99</v>
      </c>
      <c r="E1185" s="4">
        <v>49</v>
      </c>
      <c r="F1185" s="3">
        <v>2141</v>
      </c>
      <c r="G1185" s="3" t="s">
        <v>2049</v>
      </c>
      <c r="H1185" s="3" t="s">
        <v>38</v>
      </c>
      <c r="I1185" s="3" t="s">
        <v>39</v>
      </c>
      <c r="J1185" s="3" t="s">
        <v>76</v>
      </c>
      <c r="K1185" s="3" t="s">
        <v>586</v>
      </c>
      <c r="L1185" s="3" t="s">
        <v>42</v>
      </c>
      <c r="M1185" s="3" t="s">
        <v>655</v>
      </c>
      <c r="N1185" s="3">
        <v>0.35</v>
      </c>
      <c r="O1185" s="3" t="s">
        <v>32</v>
      </c>
      <c r="P1185" s="3" t="s">
        <v>33</v>
      </c>
      <c r="Q1185" s="3" t="s">
        <v>254</v>
      </c>
      <c r="R1185" s="3" t="s">
        <v>1945</v>
      </c>
      <c r="S1185" s="3">
        <v>81301</v>
      </c>
      <c r="T1185" s="2">
        <v>42053</v>
      </c>
      <c r="U1185" s="2">
        <v>42055</v>
      </c>
      <c r="V1185" s="4">
        <v>-381.84119999999996</v>
      </c>
      <c r="W1185" s="3">
        <v>18</v>
      </c>
      <c r="X1185" s="4">
        <v>9798.84</v>
      </c>
      <c r="Y1185" s="3">
        <v>87570</v>
      </c>
      <c r="Z1185" s="3" t="str">
        <f>IF(V1185&gt;E3141, "High","Low")</f>
        <v>Low</v>
      </c>
      <c r="AA1185" s="3" t="str">
        <f>IF(OR(C1185 &gt; 0.2, N1185 &lt; 0.25), "High Risk", "Low Risk")</f>
        <v>Low Risk</v>
      </c>
      <c r="AB1185" s="3" t="str">
        <f>IF(NOT(C1185 &gt; 0), "No Discount", "Discount Applied")</f>
        <v>Discount Applied</v>
      </c>
      <c r="AC1185" s="3" t="str">
        <f>IF(AND(V1185 &gt; 100, OR(H1185 = "Regular Air", H1185 = "Express Air"), NOT(C1185 &gt; 0)), "High Profit Non-Standard Shipping", "Other")</f>
        <v>Other</v>
      </c>
      <c r="AD1185">
        <f>RANK(X1185,$X$2:$X$1954,0)</f>
        <v>21</v>
      </c>
    </row>
    <row r="1186" spans="1:30" ht="12.75" customHeight="1" x14ac:dyDescent="0.3">
      <c r="A1186" s="3">
        <v>18411</v>
      </c>
      <c r="B1186" s="3" t="s">
        <v>24</v>
      </c>
      <c r="C1186" s="7">
        <v>0.03</v>
      </c>
      <c r="D1186" s="4">
        <v>22.01</v>
      </c>
      <c r="E1186" s="4">
        <v>5.53</v>
      </c>
      <c r="F1186" s="3">
        <v>2141</v>
      </c>
      <c r="G1186" s="3" t="s">
        <v>2049</v>
      </c>
      <c r="H1186" s="3" t="s">
        <v>26</v>
      </c>
      <c r="I1186" s="3" t="s">
        <v>39</v>
      </c>
      <c r="J1186" s="3" t="s">
        <v>28</v>
      </c>
      <c r="K1186" s="3" t="s">
        <v>29</v>
      </c>
      <c r="L1186" s="3" t="s">
        <v>50</v>
      </c>
      <c r="M1186" s="3" t="s">
        <v>2050</v>
      </c>
      <c r="N1186" s="3">
        <v>0.59</v>
      </c>
      <c r="O1186" s="3" t="s">
        <v>32</v>
      </c>
      <c r="P1186" s="3" t="s">
        <v>33</v>
      </c>
      <c r="Q1186" s="3" t="s">
        <v>254</v>
      </c>
      <c r="R1186" s="3" t="s">
        <v>1945</v>
      </c>
      <c r="S1186" s="3">
        <v>81301</v>
      </c>
      <c r="T1186" s="2">
        <v>42053</v>
      </c>
      <c r="U1186" s="2">
        <v>42054</v>
      </c>
      <c r="V1186" s="4">
        <v>12.5504</v>
      </c>
      <c r="W1186" s="3">
        <v>7</v>
      </c>
      <c r="X1186" s="4">
        <v>154.11000000000001</v>
      </c>
      <c r="Y1186" s="3">
        <v>87570</v>
      </c>
      <c r="Z1186" s="3" t="str">
        <f>IF(V1186&gt;E3142, "High","Low")</f>
        <v>High</v>
      </c>
      <c r="AA1186" s="3" t="str">
        <f>IF(OR(C1186 &gt; 0.2, N1186 &lt; 0.25), "High Risk", "Low Risk")</f>
        <v>Low Risk</v>
      </c>
      <c r="AB1186" s="3" t="str">
        <f>IF(NOT(C1186 &gt; 0), "No Discount", "Discount Applied")</f>
        <v>Discount Applied</v>
      </c>
      <c r="AC1186" s="3" t="str">
        <f>IF(AND(V1186 &gt; 100, OR(H1186 = "Regular Air", H1186 = "Express Air"), NOT(C1186 &gt; 0)), "High Profit Non-Standard Shipping", "Other")</f>
        <v>Other</v>
      </c>
      <c r="AD1186">
        <f>RANK(X1186,$X$2:$X$1954,0)</f>
        <v>1070</v>
      </c>
    </row>
    <row r="1187" spans="1:30" ht="12.75" customHeight="1" x14ac:dyDescent="0.3">
      <c r="A1187" s="3">
        <v>18412</v>
      </c>
      <c r="B1187" s="3" t="s">
        <v>24</v>
      </c>
      <c r="C1187" s="7">
        <v>0.09</v>
      </c>
      <c r="D1187" s="4">
        <v>34.76</v>
      </c>
      <c r="E1187" s="4">
        <v>8.2200000000000006</v>
      </c>
      <c r="F1187" s="3">
        <v>2141</v>
      </c>
      <c r="G1187" s="3" t="s">
        <v>2049</v>
      </c>
      <c r="H1187" s="3" t="s">
        <v>48</v>
      </c>
      <c r="I1187" s="3" t="s">
        <v>39</v>
      </c>
      <c r="J1187" s="3" t="s">
        <v>28</v>
      </c>
      <c r="K1187" s="3" t="s">
        <v>140</v>
      </c>
      <c r="L1187" s="3" t="s">
        <v>58</v>
      </c>
      <c r="M1187" s="3" t="s">
        <v>2051</v>
      </c>
      <c r="N1187" s="3">
        <v>0.56999999999999995</v>
      </c>
      <c r="O1187" s="3" t="s">
        <v>32</v>
      </c>
      <c r="P1187" s="3" t="s">
        <v>33</v>
      </c>
      <c r="Q1187" s="3" t="s">
        <v>254</v>
      </c>
      <c r="R1187" s="3" t="s">
        <v>1945</v>
      </c>
      <c r="S1187" s="3">
        <v>81301</v>
      </c>
      <c r="T1187" s="2">
        <v>42053</v>
      </c>
      <c r="U1187" s="2">
        <v>42055</v>
      </c>
      <c r="V1187" s="4">
        <v>45.3324</v>
      </c>
      <c r="W1187" s="3">
        <v>7</v>
      </c>
      <c r="X1187" s="4">
        <v>242.97</v>
      </c>
      <c r="Y1187" s="3">
        <v>87570</v>
      </c>
      <c r="Z1187" s="3" t="str">
        <f>IF(V1187&gt;E3143, "High","Low")</f>
        <v>High</v>
      </c>
      <c r="AA1187" s="3" t="str">
        <f>IF(OR(C1187 &gt; 0.2, N1187 &lt; 0.25), "High Risk", "Low Risk")</f>
        <v>Low Risk</v>
      </c>
      <c r="AB1187" s="3" t="str">
        <f>IF(NOT(C1187 &gt; 0), "No Discount", "Discount Applied")</f>
        <v>Discount Applied</v>
      </c>
      <c r="AC1187" s="3" t="str">
        <f>IF(AND(V1187 &gt; 100, OR(H1187 = "Regular Air", H1187 = "Express Air"), NOT(C1187 &gt; 0)), "High Profit Non-Standard Shipping", "Other")</f>
        <v>Other</v>
      </c>
      <c r="AD1187">
        <f>RANK(X1187,$X$2:$X$1954,0)</f>
        <v>909</v>
      </c>
    </row>
    <row r="1188" spans="1:30" ht="12.75" customHeight="1" x14ac:dyDescent="0.3">
      <c r="A1188" s="3">
        <v>23249</v>
      </c>
      <c r="B1188" s="3" t="s">
        <v>24</v>
      </c>
      <c r="C1188" s="7">
        <v>0.08</v>
      </c>
      <c r="D1188" s="4">
        <v>17.149999999999999</v>
      </c>
      <c r="E1188" s="4">
        <v>4.96</v>
      </c>
      <c r="F1188" s="3">
        <v>2143</v>
      </c>
      <c r="G1188" s="3" t="s">
        <v>2052</v>
      </c>
      <c r="H1188" s="3" t="s">
        <v>48</v>
      </c>
      <c r="I1188" s="3" t="s">
        <v>39</v>
      </c>
      <c r="J1188" s="3" t="s">
        <v>28</v>
      </c>
      <c r="K1188" s="3" t="s">
        <v>140</v>
      </c>
      <c r="L1188" s="3" t="s">
        <v>58</v>
      </c>
      <c r="M1188" s="3" t="s">
        <v>604</v>
      </c>
      <c r="N1188" s="3">
        <v>0.57999999999999996</v>
      </c>
      <c r="O1188" s="3" t="s">
        <v>32</v>
      </c>
      <c r="P1188" s="3" t="s">
        <v>135</v>
      </c>
      <c r="Q1188" s="3" t="s">
        <v>136</v>
      </c>
      <c r="R1188" s="3" t="s">
        <v>2053</v>
      </c>
      <c r="S1188" s="3">
        <v>20151</v>
      </c>
      <c r="T1188" s="2">
        <v>42168</v>
      </c>
      <c r="U1188" s="2">
        <v>42171</v>
      </c>
      <c r="V1188" s="4">
        <v>33.659999999999997</v>
      </c>
      <c r="W1188" s="3">
        <v>12</v>
      </c>
      <c r="X1188" s="4">
        <v>200.61</v>
      </c>
      <c r="Y1188" s="3">
        <v>87569</v>
      </c>
      <c r="Z1188" s="3" t="str">
        <f>IF(V1188&gt;E3144, "High","Low")</f>
        <v>High</v>
      </c>
      <c r="AA1188" s="3" t="str">
        <f>IF(OR(C1188 &gt; 0.2, N1188 &lt; 0.25), "High Risk", "Low Risk")</f>
        <v>Low Risk</v>
      </c>
      <c r="AB1188" s="3" t="str">
        <f>IF(NOT(C1188 &gt; 0), "No Discount", "Discount Applied")</f>
        <v>Discount Applied</v>
      </c>
      <c r="AC1188" s="3" t="str">
        <f>IF(AND(V1188 &gt; 100, OR(H1188 = "Regular Air", H1188 = "Express Air"), NOT(C1188 &gt; 0)), "High Profit Non-Standard Shipping", "Other")</f>
        <v>Other</v>
      </c>
      <c r="AD1188">
        <f>RANK(X1188,$X$2:$X$1954,0)</f>
        <v>985</v>
      </c>
    </row>
    <row r="1189" spans="1:30" ht="12.75" customHeight="1" x14ac:dyDescent="0.3">
      <c r="A1189" s="3">
        <v>24264</v>
      </c>
      <c r="B1189" s="3" t="s">
        <v>55</v>
      </c>
      <c r="C1189" s="7">
        <v>0</v>
      </c>
      <c r="D1189" s="4">
        <v>20.28</v>
      </c>
      <c r="E1189" s="4">
        <v>14.39</v>
      </c>
      <c r="F1189" s="3">
        <v>2145</v>
      </c>
      <c r="G1189" s="3" t="s">
        <v>2054</v>
      </c>
      <c r="H1189" s="3" t="s">
        <v>48</v>
      </c>
      <c r="I1189" s="3" t="s">
        <v>39</v>
      </c>
      <c r="J1189" s="3" t="s">
        <v>40</v>
      </c>
      <c r="K1189" s="3" t="s">
        <v>49</v>
      </c>
      <c r="L1189" s="3" t="s">
        <v>58</v>
      </c>
      <c r="M1189" s="3" t="s">
        <v>1909</v>
      </c>
      <c r="N1189" s="3">
        <v>0.47</v>
      </c>
      <c r="O1189" s="3" t="s">
        <v>32</v>
      </c>
      <c r="P1189" s="3" t="s">
        <v>135</v>
      </c>
      <c r="Q1189" s="3" t="s">
        <v>361</v>
      </c>
      <c r="R1189" s="3" t="s">
        <v>2055</v>
      </c>
      <c r="S1189" s="3">
        <v>33311</v>
      </c>
      <c r="T1189" s="2">
        <v>42045</v>
      </c>
      <c r="U1189" s="2">
        <v>42047</v>
      </c>
      <c r="V1189" s="4">
        <v>15.677999999999999</v>
      </c>
      <c r="W1189" s="3">
        <v>11</v>
      </c>
      <c r="X1189" s="4">
        <v>237.83</v>
      </c>
      <c r="Y1189" s="3">
        <v>87072</v>
      </c>
      <c r="Z1189" s="3" t="str">
        <f>IF(V1189&gt;E3145, "High","Low")</f>
        <v>High</v>
      </c>
      <c r="AA1189" s="3" t="str">
        <f>IF(OR(C1189 &gt; 0.2, N1189 &lt; 0.25), "High Risk", "Low Risk")</f>
        <v>Low Risk</v>
      </c>
      <c r="AB1189" s="3" t="str">
        <f>IF(NOT(C1189 &gt; 0), "No Discount", "Discount Applied")</f>
        <v>No Discount</v>
      </c>
      <c r="AC1189" s="3" t="str">
        <f>IF(AND(V1189 &gt; 100, OR(H1189 = "Regular Air", H1189 = "Express Air"), NOT(C1189 &gt; 0)), "High Profit Non-Standard Shipping", "Other")</f>
        <v>Other</v>
      </c>
      <c r="AD1189">
        <f>RANK(X1189,$X$2:$X$1954,0)</f>
        <v>918</v>
      </c>
    </row>
    <row r="1190" spans="1:30" ht="12.75" customHeight="1" x14ac:dyDescent="0.3">
      <c r="A1190" s="3">
        <v>23795</v>
      </c>
      <c r="B1190" s="3" t="s">
        <v>105</v>
      </c>
      <c r="C1190" s="7">
        <v>0.05</v>
      </c>
      <c r="D1190" s="4">
        <v>20.34</v>
      </c>
      <c r="E1190" s="4">
        <v>35</v>
      </c>
      <c r="F1190" s="3">
        <v>2146</v>
      </c>
      <c r="G1190" s="3" t="s">
        <v>2056</v>
      </c>
      <c r="H1190" s="3" t="s">
        <v>48</v>
      </c>
      <c r="I1190" s="3" t="s">
        <v>39</v>
      </c>
      <c r="J1190" s="3" t="s">
        <v>28</v>
      </c>
      <c r="K1190" s="3" t="s">
        <v>140</v>
      </c>
      <c r="L1190" s="3" t="s">
        <v>235</v>
      </c>
      <c r="M1190" s="3" t="s">
        <v>374</v>
      </c>
      <c r="N1190" s="3">
        <v>0.84</v>
      </c>
      <c r="O1190" s="3" t="s">
        <v>32</v>
      </c>
      <c r="P1190" s="3" t="s">
        <v>135</v>
      </c>
      <c r="Q1190" s="3" t="s">
        <v>136</v>
      </c>
      <c r="R1190" s="3" t="s">
        <v>2053</v>
      </c>
      <c r="S1190" s="3">
        <v>20151</v>
      </c>
      <c r="T1190" s="2">
        <v>42010</v>
      </c>
      <c r="U1190" s="2">
        <v>42014</v>
      </c>
      <c r="V1190" s="4">
        <v>52.775999999999996</v>
      </c>
      <c r="W1190" s="3">
        <v>2</v>
      </c>
      <c r="X1190" s="4">
        <v>53.02</v>
      </c>
      <c r="Y1190" s="3">
        <v>87071</v>
      </c>
      <c r="Z1190" s="3" t="str">
        <f>IF(V1190&gt;E3146, "High","Low")</f>
        <v>High</v>
      </c>
      <c r="AA1190" s="3" t="str">
        <f>IF(OR(C1190 &gt; 0.2, N1190 &lt; 0.25), "High Risk", "Low Risk")</f>
        <v>Low Risk</v>
      </c>
      <c r="AB1190" s="3" t="str">
        <f>IF(NOT(C1190 &gt; 0), "No Discount", "Discount Applied")</f>
        <v>Discount Applied</v>
      </c>
      <c r="AC1190" s="3" t="str">
        <f>IF(AND(V1190 &gt; 100, OR(H1190 = "Regular Air", H1190 = "Express Air"), NOT(C1190 &gt; 0)), "High Profit Non-Standard Shipping", "Other")</f>
        <v>Other</v>
      </c>
      <c r="AD1190">
        <f>RANK(X1190,$X$2:$X$1954,0)</f>
        <v>1513</v>
      </c>
    </row>
    <row r="1191" spans="1:30" ht="12.75" customHeight="1" x14ac:dyDescent="0.3">
      <c r="A1191" s="3">
        <v>22555</v>
      </c>
      <c r="B1191" s="3" t="s">
        <v>36</v>
      </c>
      <c r="C1191" s="7">
        <v>0.08</v>
      </c>
      <c r="D1191" s="4">
        <v>243.98</v>
      </c>
      <c r="E1191" s="4">
        <v>43.32</v>
      </c>
      <c r="F1191" s="3">
        <v>2151</v>
      </c>
      <c r="G1191" s="3" t="s">
        <v>2057</v>
      </c>
      <c r="H1191" s="3" t="s">
        <v>38</v>
      </c>
      <c r="I1191" s="3" t="s">
        <v>39</v>
      </c>
      <c r="J1191" s="3" t="s">
        <v>40</v>
      </c>
      <c r="K1191" s="3" t="s">
        <v>41</v>
      </c>
      <c r="L1191" s="3" t="s">
        <v>42</v>
      </c>
      <c r="M1191" s="3" t="s">
        <v>2058</v>
      </c>
      <c r="N1191" s="3">
        <v>0.55000000000000004</v>
      </c>
      <c r="O1191" s="3" t="s">
        <v>32</v>
      </c>
      <c r="P1191" s="3" t="s">
        <v>60</v>
      </c>
      <c r="Q1191" s="3" t="s">
        <v>329</v>
      </c>
      <c r="R1191" s="3" t="s">
        <v>2059</v>
      </c>
      <c r="S1191" s="3">
        <v>52001</v>
      </c>
      <c r="T1191" s="2">
        <v>42009</v>
      </c>
      <c r="U1191" s="2">
        <v>42010</v>
      </c>
      <c r="V1191" s="4">
        <v>-162.8244</v>
      </c>
      <c r="W1191" s="3">
        <v>1</v>
      </c>
      <c r="X1191" s="4">
        <v>248.84</v>
      </c>
      <c r="Y1191" s="3">
        <v>90404</v>
      </c>
      <c r="Z1191" s="3" t="str">
        <f>IF(V1191&gt;E3147, "High","Low")</f>
        <v>Low</v>
      </c>
      <c r="AA1191" s="3" t="str">
        <f>IF(OR(C1191 &gt; 0.2, N1191 &lt; 0.25), "High Risk", "Low Risk")</f>
        <v>Low Risk</v>
      </c>
      <c r="AB1191" s="3" t="str">
        <f>IF(NOT(C1191 &gt; 0), "No Discount", "Discount Applied")</f>
        <v>Discount Applied</v>
      </c>
      <c r="AC1191" s="3" t="str">
        <f>IF(AND(V1191 &gt; 100, OR(H1191 = "Regular Air", H1191 = "Express Air"), NOT(C1191 &gt; 0)), "High Profit Non-Standard Shipping", "Other")</f>
        <v>Other</v>
      </c>
      <c r="AD1191">
        <f>RANK(X1191,$X$2:$X$1954,0)</f>
        <v>899</v>
      </c>
    </row>
    <row r="1192" spans="1:30" ht="12.75" customHeight="1" x14ac:dyDescent="0.3">
      <c r="A1192" s="3">
        <v>24791</v>
      </c>
      <c r="B1192" s="3" t="s">
        <v>24</v>
      </c>
      <c r="C1192" s="7">
        <v>0.08</v>
      </c>
      <c r="D1192" s="4">
        <v>5.74</v>
      </c>
      <c r="E1192" s="4">
        <v>5.01</v>
      </c>
      <c r="F1192" s="3">
        <v>2151</v>
      </c>
      <c r="G1192" s="3" t="s">
        <v>2057</v>
      </c>
      <c r="H1192" s="3" t="s">
        <v>48</v>
      </c>
      <c r="I1192" s="3" t="s">
        <v>39</v>
      </c>
      <c r="J1192" s="3" t="s">
        <v>28</v>
      </c>
      <c r="K1192" s="3" t="s">
        <v>108</v>
      </c>
      <c r="L1192" s="3" t="s">
        <v>58</v>
      </c>
      <c r="M1192" s="3" t="s">
        <v>2060</v>
      </c>
      <c r="N1192" s="3">
        <v>0.39</v>
      </c>
      <c r="O1192" s="3" t="s">
        <v>32</v>
      </c>
      <c r="P1192" s="3" t="s">
        <v>60</v>
      </c>
      <c r="Q1192" s="3" t="s">
        <v>329</v>
      </c>
      <c r="R1192" s="3" t="s">
        <v>2059</v>
      </c>
      <c r="S1192" s="3">
        <v>52001</v>
      </c>
      <c r="T1192" s="2">
        <v>42044</v>
      </c>
      <c r="U1192" s="2">
        <v>42046</v>
      </c>
      <c r="V1192" s="4">
        <v>-6.9308200000000006</v>
      </c>
      <c r="W1192" s="3">
        <v>1</v>
      </c>
      <c r="X1192" s="4">
        <v>7.21</v>
      </c>
      <c r="Y1192" s="3">
        <v>90405</v>
      </c>
      <c r="Z1192" s="3" t="str">
        <f>IF(V1192&gt;E3148, "High","Low")</f>
        <v>Low</v>
      </c>
      <c r="AA1192" s="3" t="str">
        <f>IF(OR(C1192 &gt; 0.2, N1192 &lt; 0.25), "High Risk", "Low Risk")</f>
        <v>Low Risk</v>
      </c>
      <c r="AB1192" s="3" t="str">
        <f>IF(NOT(C1192 &gt; 0), "No Discount", "Discount Applied")</f>
        <v>Discount Applied</v>
      </c>
      <c r="AC1192" s="3" t="str">
        <f>IF(AND(V1192 &gt; 100, OR(H1192 = "Regular Air", H1192 = "Express Air"), NOT(C1192 &gt; 0)), "High Profit Non-Standard Shipping", "Other")</f>
        <v>Other</v>
      </c>
      <c r="AD1192">
        <f>RANK(X1192,$X$2:$X$1954,0)</f>
        <v>1927</v>
      </c>
    </row>
    <row r="1193" spans="1:30" ht="12.75" customHeight="1" x14ac:dyDescent="0.3">
      <c r="A1193" s="3">
        <v>21834</v>
      </c>
      <c r="B1193" s="3" t="s">
        <v>105</v>
      </c>
      <c r="C1193" s="7">
        <v>0.05</v>
      </c>
      <c r="D1193" s="4">
        <v>55.5</v>
      </c>
      <c r="E1193" s="4">
        <v>52.2</v>
      </c>
      <c r="F1193" s="3">
        <v>2157</v>
      </c>
      <c r="G1193" s="3" t="s">
        <v>2061</v>
      </c>
      <c r="H1193" s="3" t="s">
        <v>48</v>
      </c>
      <c r="I1193" s="3" t="s">
        <v>39</v>
      </c>
      <c r="J1193" s="3" t="s">
        <v>40</v>
      </c>
      <c r="K1193" s="3" t="s">
        <v>49</v>
      </c>
      <c r="L1193" s="3" t="s">
        <v>85</v>
      </c>
      <c r="M1193" s="3" t="s">
        <v>2062</v>
      </c>
      <c r="N1193" s="3">
        <v>0.72</v>
      </c>
      <c r="O1193" s="3" t="s">
        <v>32</v>
      </c>
      <c r="P1193" s="3" t="s">
        <v>60</v>
      </c>
      <c r="Q1193" s="3" t="s">
        <v>299</v>
      </c>
      <c r="R1193" s="3" t="s">
        <v>2063</v>
      </c>
      <c r="S1193" s="3">
        <v>48093</v>
      </c>
      <c r="T1193" s="2">
        <v>42079</v>
      </c>
      <c r="U1193" s="2">
        <v>42079</v>
      </c>
      <c r="V1193" s="4">
        <v>-118.54</v>
      </c>
      <c r="W1193" s="3">
        <v>4</v>
      </c>
      <c r="X1193" s="4">
        <v>253.87</v>
      </c>
      <c r="Y1193" s="3">
        <v>90385</v>
      </c>
      <c r="Z1193" s="3" t="str">
        <f>IF(V1193&gt;E3149, "High","Low")</f>
        <v>Low</v>
      </c>
      <c r="AA1193" s="3" t="str">
        <f>IF(OR(C1193 &gt; 0.2, N1193 &lt; 0.25), "High Risk", "Low Risk")</f>
        <v>Low Risk</v>
      </c>
      <c r="AB1193" s="3" t="str">
        <f>IF(NOT(C1193 &gt; 0), "No Discount", "Discount Applied")</f>
        <v>Discount Applied</v>
      </c>
      <c r="AC1193" s="3" t="str">
        <f>IF(AND(V1193 &gt; 100, OR(H1193 = "Regular Air", H1193 = "Express Air"), NOT(C1193 &gt; 0)), "High Profit Non-Standard Shipping", "Other")</f>
        <v>Other</v>
      </c>
      <c r="AD1193">
        <f>RANK(X1193,$X$2:$X$1954,0)</f>
        <v>892</v>
      </c>
    </row>
    <row r="1194" spans="1:30" ht="12.75" customHeight="1" x14ac:dyDescent="0.3">
      <c r="A1194" s="3">
        <v>21835</v>
      </c>
      <c r="B1194" s="3" t="s">
        <v>105</v>
      </c>
      <c r="C1194" s="7">
        <v>0.05</v>
      </c>
      <c r="D1194" s="4">
        <v>442.14</v>
      </c>
      <c r="E1194" s="4">
        <v>14.7</v>
      </c>
      <c r="F1194" s="3">
        <v>2157</v>
      </c>
      <c r="G1194" s="3" t="s">
        <v>2061</v>
      </c>
      <c r="H1194" s="3" t="s">
        <v>38</v>
      </c>
      <c r="I1194" s="3" t="s">
        <v>39</v>
      </c>
      <c r="J1194" s="3" t="s">
        <v>76</v>
      </c>
      <c r="K1194" s="3" t="s">
        <v>84</v>
      </c>
      <c r="L1194" s="3" t="s">
        <v>42</v>
      </c>
      <c r="M1194" s="3" t="s">
        <v>335</v>
      </c>
      <c r="N1194" s="3">
        <v>0.56000000000000005</v>
      </c>
      <c r="O1194" s="3" t="s">
        <v>32</v>
      </c>
      <c r="P1194" s="3" t="s">
        <v>60</v>
      </c>
      <c r="Q1194" s="3" t="s">
        <v>299</v>
      </c>
      <c r="R1194" s="3" t="s">
        <v>2063</v>
      </c>
      <c r="S1194" s="3">
        <v>48093</v>
      </c>
      <c r="T1194" s="2">
        <v>42079</v>
      </c>
      <c r="U1194" s="2">
        <v>42088</v>
      </c>
      <c r="V1194" s="4">
        <v>2963.48</v>
      </c>
      <c r="W1194" s="3">
        <v>14</v>
      </c>
      <c r="X1194" s="4">
        <v>5880.46</v>
      </c>
      <c r="Y1194" s="3">
        <v>90385</v>
      </c>
      <c r="Z1194" s="3" t="str">
        <f>IF(V1194&gt;E3150, "High","Low")</f>
        <v>High</v>
      </c>
      <c r="AA1194" s="3" t="str">
        <f>IF(OR(C1194 &gt; 0.2, N1194 &lt; 0.25), "High Risk", "Low Risk")</f>
        <v>Low Risk</v>
      </c>
      <c r="AB1194" s="3" t="str">
        <f>IF(NOT(C1194 &gt; 0), "No Discount", "Discount Applied")</f>
        <v>Discount Applied</v>
      </c>
      <c r="AC1194" s="3" t="str">
        <f>IF(AND(V1194 &gt; 100, OR(H1194 = "Regular Air", H1194 = "Express Air"), NOT(C1194 &gt; 0)), "High Profit Non-Standard Shipping", "Other")</f>
        <v>Other</v>
      </c>
      <c r="AD1194">
        <f>RANK(X1194,$X$2:$X$1954,0)</f>
        <v>73</v>
      </c>
    </row>
    <row r="1195" spans="1:30" ht="12.75" customHeight="1" x14ac:dyDescent="0.3">
      <c r="A1195" s="3">
        <v>21975</v>
      </c>
      <c r="B1195" s="3" t="s">
        <v>24</v>
      </c>
      <c r="C1195" s="7">
        <v>7.0000000000000007E-2</v>
      </c>
      <c r="D1195" s="4">
        <v>30.93</v>
      </c>
      <c r="E1195" s="4">
        <v>3.92</v>
      </c>
      <c r="F1195" s="3">
        <v>2157</v>
      </c>
      <c r="G1195" s="3" t="s">
        <v>2061</v>
      </c>
      <c r="H1195" s="3" t="s">
        <v>48</v>
      </c>
      <c r="I1195" s="3" t="s">
        <v>39</v>
      </c>
      <c r="J1195" s="3" t="s">
        <v>40</v>
      </c>
      <c r="K1195" s="3" t="s">
        <v>49</v>
      </c>
      <c r="L1195" s="3" t="s">
        <v>50</v>
      </c>
      <c r="M1195" s="3" t="s">
        <v>1749</v>
      </c>
      <c r="N1195" s="3">
        <v>0.44</v>
      </c>
      <c r="O1195" s="3" t="s">
        <v>32</v>
      </c>
      <c r="P1195" s="3" t="s">
        <v>60</v>
      </c>
      <c r="Q1195" s="3" t="s">
        <v>299</v>
      </c>
      <c r="R1195" s="3" t="s">
        <v>2063</v>
      </c>
      <c r="S1195" s="3">
        <v>48093</v>
      </c>
      <c r="T1195" s="2">
        <v>42127</v>
      </c>
      <c r="U1195" s="2">
        <v>42128</v>
      </c>
      <c r="V1195" s="4">
        <v>398.30249999999995</v>
      </c>
      <c r="W1195" s="3">
        <v>19</v>
      </c>
      <c r="X1195" s="4">
        <v>577.25</v>
      </c>
      <c r="Y1195" s="3">
        <v>90386</v>
      </c>
      <c r="Z1195" s="3" t="str">
        <f>IF(V1195&gt;E3151, "High","Low")</f>
        <v>High</v>
      </c>
      <c r="AA1195" s="3" t="str">
        <f>IF(OR(C1195 &gt; 0.2, N1195 &lt; 0.25), "High Risk", "Low Risk")</f>
        <v>Low Risk</v>
      </c>
      <c r="AB1195" s="3" t="str">
        <f>IF(NOT(C1195 &gt; 0), "No Discount", "Discount Applied")</f>
        <v>Discount Applied</v>
      </c>
      <c r="AC1195" s="3" t="str">
        <f>IF(AND(V1195 &gt; 100, OR(H1195 = "Regular Air", H1195 = "Express Air"), NOT(C1195 &gt; 0)), "High Profit Non-Standard Shipping", "Other")</f>
        <v>Other</v>
      </c>
      <c r="AD1195">
        <f>RANK(X1195,$X$2:$X$1954,0)</f>
        <v>599</v>
      </c>
    </row>
    <row r="1196" spans="1:30" ht="12.75" customHeight="1" x14ac:dyDescent="0.3">
      <c r="A1196" s="3">
        <v>21976</v>
      </c>
      <c r="B1196" s="3" t="s">
        <v>24</v>
      </c>
      <c r="C1196" s="7">
        <v>0.05</v>
      </c>
      <c r="D1196" s="4">
        <v>297.48</v>
      </c>
      <c r="E1196" s="4">
        <v>18.059999999999999</v>
      </c>
      <c r="F1196" s="3">
        <v>2157</v>
      </c>
      <c r="G1196" s="3" t="s">
        <v>2061</v>
      </c>
      <c r="H1196" s="3" t="s">
        <v>38</v>
      </c>
      <c r="I1196" s="3" t="s">
        <v>39</v>
      </c>
      <c r="J1196" s="3" t="s">
        <v>76</v>
      </c>
      <c r="K1196" s="3" t="s">
        <v>84</v>
      </c>
      <c r="L1196" s="3" t="s">
        <v>42</v>
      </c>
      <c r="M1196" s="3" t="s">
        <v>564</v>
      </c>
      <c r="N1196" s="3">
        <v>0.6</v>
      </c>
      <c r="O1196" s="3" t="s">
        <v>32</v>
      </c>
      <c r="P1196" s="3" t="s">
        <v>60</v>
      </c>
      <c r="Q1196" s="3" t="s">
        <v>299</v>
      </c>
      <c r="R1196" s="3" t="s">
        <v>2063</v>
      </c>
      <c r="S1196" s="3">
        <v>48093</v>
      </c>
      <c r="T1196" s="2">
        <v>42127</v>
      </c>
      <c r="U1196" s="2">
        <v>42128</v>
      </c>
      <c r="V1196" s="4">
        <v>709.85200000000009</v>
      </c>
      <c r="W1196" s="3">
        <v>14</v>
      </c>
      <c r="X1196" s="4">
        <v>4075.18</v>
      </c>
      <c r="Y1196" s="3">
        <v>90386</v>
      </c>
      <c r="Z1196" s="3" t="str">
        <f>IF(V1196&gt;E3152, "High","Low")</f>
        <v>High</v>
      </c>
      <c r="AA1196" s="3" t="str">
        <f>IF(OR(C1196 &gt; 0.2, N1196 &lt; 0.25), "High Risk", "Low Risk")</f>
        <v>Low Risk</v>
      </c>
      <c r="AB1196" s="3" t="str">
        <f>IF(NOT(C1196 &gt; 0), "No Discount", "Discount Applied")</f>
        <v>Discount Applied</v>
      </c>
      <c r="AC1196" s="3" t="str">
        <f>IF(AND(V1196 &gt; 100, OR(H1196 = "Regular Air", H1196 = "Express Air"), NOT(C1196 &gt; 0)), "High Profit Non-Standard Shipping", "Other")</f>
        <v>Other</v>
      </c>
      <c r="AD1196">
        <f>RANK(X1196,$X$2:$X$1954,0)</f>
        <v>117</v>
      </c>
    </row>
    <row r="1197" spans="1:30" ht="12.75" customHeight="1" x14ac:dyDescent="0.3">
      <c r="A1197" s="3">
        <v>21977</v>
      </c>
      <c r="B1197" s="3" t="s">
        <v>24</v>
      </c>
      <c r="C1197" s="7">
        <v>7.0000000000000007E-2</v>
      </c>
      <c r="D1197" s="4">
        <v>296.18</v>
      </c>
      <c r="E1197" s="4">
        <v>54.12</v>
      </c>
      <c r="F1197" s="3">
        <v>2157</v>
      </c>
      <c r="G1197" s="3" t="s">
        <v>2061</v>
      </c>
      <c r="H1197" s="3" t="s">
        <v>38</v>
      </c>
      <c r="I1197" s="3" t="s">
        <v>39</v>
      </c>
      <c r="J1197" s="3" t="s">
        <v>40</v>
      </c>
      <c r="K1197" s="3" t="s">
        <v>151</v>
      </c>
      <c r="L1197" s="3" t="s">
        <v>120</v>
      </c>
      <c r="M1197" s="3" t="s">
        <v>152</v>
      </c>
      <c r="N1197" s="3">
        <v>0.76</v>
      </c>
      <c r="O1197" s="3" t="s">
        <v>32</v>
      </c>
      <c r="P1197" s="3" t="s">
        <v>60</v>
      </c>
      <c r="Q1197" s="3" t="s">
        <v>299</v>
      </c>
      <c r="R1197" s="3" t="s">
        <v>2063</v>
      </c>
      <c r="S1197" s="3">
        <v>48093</v>
      </c>
      <c r="T1197" s="2">
        <v>42127</v>
      </c>
      <c r="U1197" s="2">
        <v>42129</v>
      </c>
      <c r="V1197" s="4">
        <v>80.809200000000089</v>
      </c>
      <c r="W1197" s="3">
        <v>6</v>
      </c>
      <c r="X1197" s="4">
        <v>1798.23</v>
      </c>
      <c r="Y1197" s="3">
        <v>90386</v>
      </c>
      <c r="Z1197" s="3" t="str">
        <f>IF(V1197&gt;E3153, "High","Low")</f>
        <v>High</v>
      </c>
      <c r="AA1197" s="3" t="str">
        <f>IF(OR(C1197 &gt; 0.2, N1197 &lt; 0.25), "High Risk", "Low Risk")</f>
        <v>Low Risk</v>
      </c>
      <c r="AB1197" s="3" t="str">
        <f>IF(NOT(C1197 &gt; 0), "No Discount", "Discount Applied")</f>
        <v>Discount Applied</v>
      </c>
      <c r="AC1197" s="3" t="str">
        <f>IF(AND(V1197 &gt; 100, OR(H1197 = "Regular Air", H1197 = "Express Air"), NOT(C1197 &gt; 0)), "High Profit Non-Standard Shipping", "Other")</f>
        <v>Other</v>
      </c>
      <c r="AD1197">
        <f>RANK(X1197,$X$2:$X$1954,0)</f>
        <v>272</v>
      </c>
    </row>
    <row r="1198" spans="1:30" ht="12.75" customHeight="1" x14ac:dyDescent="0.3">
      <c r="A1198" s="3">
        <v>23775</v>
      </c>
      <c r="B1198" s="3" t="s">
        <v>55</v>
      </c>
      <c r="C1198" s="7">
        <v>0.08</v>
      </c>
      <c r="D1198" s="4">
        <v>30.98</v>
      </c>
      <c r="E1198" s="4">
        <v>8.74</v>
      </c>
      <c r="F1198" s="3">
        <v>2159</v>
      </c>
      <c r="G1198" s="3" t="s">
        <v>2064</v>
      </c>
      <c r="H1198" s="3" t="s">
        <v>48</v>
      </c>
      <c r="I1198" s="3" t="s">
        <v>39</v>
      </c>
      <c r="J1198" s="3" t="s">
        <v>28</v>
      </c>
      <c r="K1198" s="3" t="s">
        <v>92</v>
      </c>
      <c r="L1198" s="3" t="s">
        <v>58</v>
      </c>
      <c r="M1198" s="3" t="s">
        <v>2065</v>
      </c>
      <c r="N1198" s="3">
        <v>0.4</v>
      </c>
      <c r="O1198" s="3" t="s">
        <v>32</v>
      </c>
      <c r="P1198" s="3" t="s">
        <v>60</v>
      </c>
      <c r="Q1198" s="3" t="s">
        <v>299</v>
      </c>
      <c r="R1198" s="3" t="s">
        <v>2066</v>
      </c>
      <c r="S1198" s="3">
        <v>48185</v>
      </c>
      <c r="T1198" s="2">
        <v>42144</v>
      </c>
      <c r="U1198" s="2">
        <v>42145</v>
      </c>
      <c r="V1198" s="4">
        <v>371.27200000000005</v>
      </c>
      <c r="W1198" s="3">
        <v>25</v>
      </c>
      <c r="X1198" s="4">
        <v>727.2</v>
      </c>
      <c r="Y1198" s="3">
        <v>90387</v>
      </c>
      <c r="Z1198" s="3" t="str">
        <f>IF(V1198&gt;E3154, "High","Low")</f>
        <v>High</v>
      </c>
      <c r="AA1198" s="3" t="str">
        <f>IF(OR(C1198 &gt; 0.2, N1198 &lt; 0.25), "High Risk", "Low Risk")</f>
        <v>Low Risk</v>
      </c>
      <c r="AB1198" s="3" t="str">
        <f>IF(NOT(C1198 &gt; 0), "No Discount", "Discount Applied")</f>
        <v>Discount Applied</v>
      </c>
      <c r="AC1198" s="3" t="str">
        <f>IF(AND(V1198 &gt; 100, OR(H1198 = "Regular Air", H1198 = "Express Air"), NOT(C1198 &gt; 0)), "High Profit Non-Standard Shipping", "Other")</f>
        <v>Other</v>
      </c>
      <c r="AD1198">
        <f>RANK(X1198,$X$2:$X$1954,0)</f>
        <v>518</v>
      </c>
    </row>
    <row r="1199" spans="1:30" ht="12.75" customHeight="1" x14ac:dyDescent="0.3">
      <c r="A1199" s="3">
        <v>23773</v>
      </c>
      <c r="B1199" s="3" t="s">
        <v>55</v>
      </c>
      <c r="C1199" s="7">
        <v>0.09</v>
      </c>
      <c r="D1199" s="4">
        <v>159.31</v>
      </c>
      <c r="E1199" s="4">
        <v>60</v>
      </c>
      <c r="F1199" s="3">
        <v>2162</v>
      </c>
      <c r="G1199" s="3" t="s">
        <v>2067</v>
      </c>
      <c r="H1199" s="3" t="s">
        <v>38</v>
      </c>
      <c r="I1199" s="3" t="s">
        <v>39</v>
      </c>
      <c r="J1199" s="3" t="s">
        <v>40</v>
      </c>
      <c r="K1199" s="3" t="s">
        <v>151</v>
      </c>
      <c r="L1199" s="3" t="s">
        <v>42</v>
      </c>
      <c r="M1199" s="3" t="s">
        <v>2068</v>
      </c>
      <c r="N1199" s="3">
        <v>0.55000000000000004</v>
      </c>
      <c r="O1199" s="3" t="s">
        <v>32</v>
      </c>
      <c r="P1199" s="3" t="s">
        <v>52</v>
      </c>
      <c r="Q1199" s="3" t="s">
        <v>233</v>
      </c>
      <c r="R1199" s="3" t="s">
        <v>2069</v>
      </c>
      <c r="S1199" s="3">
        <v>16146</v>
      </c>
      <c r="T1199" s="2">
        <v>42144</v>
      </c>
      <c r="U1199" s="2">
        <v>42146</v>
      </c>
      <c r="V1199" s="4">
        <v>77.000895400000104</v>
      </c>
      <c r="W1199" s="3">
        <v>41</v>
      </c>
      <c r="X1199" s="4">
        <v>6173.42</v>
      </c>
      <c r="Y1199" s="3">
        <v>90387</v>
      </c>
      <c r="Z1199" s="3" t="str">
        <f>IF(V1199&gt;E3155, "High","Low")</f>
        <v>High</v>
      </c>
      <c r="AA1199" s="3" t="str">
        <f>IF(OR(C1199 &gt; 0.2, N1199 &lt; 0.25), "High Risk", "Low Risk")</f>
        <v>Low Risk</v>
      </c>
      <c r="AB1199" s="3" t="str">
        <f>IF(NOT(C1199 &gt; 0), "No Discount", "Discount Applied")</f>
        <v>Discount Applied</v>
      </c>
      <c r="AC1199" s="3" t="str">
        <f>IF(AND(V1199 &gt; 100, OR(H1199 = "Regular Air", H1199 = "Express Air"), NOT(C1199 &gt; 0)), "High Profit Non-Standard Shipping", "Other")</f>
        <v>Other</v>
      </c>
      <c r="AD1199">
        <f>RANK(X1199,$X$2:$X$1954,0)</f>
        <v>70</v>
      </c>
    </row>
    <row r="1200" spans="1:30" ht="12.75" customHeight="1" x14ac:dyDescent="0.3">
      <c r="A1200" s="3">
        <v>23774</v>
      </c>
      <c r="B1200" s="3" t="s">
        <v>55</v>
      </c>
      <c r="C1200" s="7">
        <v>0.06</v>
      </c>
      <c r="D1200" s="4">
        <v>55.99</v>
      </c>
      <c r="E1200" s="4">
        <v>5</v>
      </c>
      <c r="F1200" s="3">
        <v>2162</v>
      </c>
      <c r="G1200" s="3" t="s">
        <v>2067</v>
      </c>
      <c r="H1200" s="3" t="s">
        <v>48</v>
      </c>
      <c r="I1200" s="3" t="s">
        <v>39</v>
      </c>
      <c r="J1200" s="3" t="s">
        <v>76</v>
      </c>
      <c r="K1200" s="3" t="s">
        <v>77</v>
      </c>
      <c r="L1200" s="3" t="s">
        <v>50</v>
      </c>
      <c r="M1200" s="3" t="s">
        <v>397</v>
      </c>
      <c r="N1200" s="3">
        <v>0.83</v>
      </c>
      <c r="O1200" s="3" t="s">
        <v>32</v>
      </c>
      <c r="P1200" s="3" t="s">
        <v>52</v>
      </c>
      <c r="Q1200" s="3" t="s">
        <v>233</v>
      </c>
      <c r="R1200" s="3" t="s">
        <v>2069</v>
      </c>
      <c r="S1200" s="3">
        <v>16146</v>
      </c>
      <c r="T1200" s="2">
        <v>42144</v>
      </c>
      <c r="U1200" s="2">
        <v>42146</v>
      </c>
      <c r="V1200" s="4">
        <v>27.968600000000009</v>
      </c>
      <c r="W1200" s="3">
        <v>33</v>
      </c>
      <c r="X1200" s="4">
        <v>1553.7</v>
      </c>
      <c r="Y1200" s="3">
        <v>90387</v>
      </c>
      <c r="Z1200" s="3" t="str">
        <f>IF(V1200&gt;E3156, "High","Low")</f>
        <v>High</v>
      </c>
      <c r="AA1200" s="3" t="str">
        <f>IF(OR(C1200 &gt; 0.2, N1200 &lt; 0.25), "High Risk", "Low Risk")</f>
        <v>Low Risk</v>
      </c>
      <c r="AB1200" s="3" t="str">
        <f>IF(NOT(C1200 &gt; 0), "No Discount", "Discount Applied")</f>
        <v>Discount Applied</v>
      </c>
      <c r="AC1200" s="3" t="str">
        <f>IF(AND(V1200 &gt; 100, OR(H1200 = "Regular Air", H1200 = "Express Air"), NOT(C1200 &gt; 0)), "High Profit Non-Standard Shipping", "Other")</f>
        <v>Other</v>
      </c>
      <c r="AD1200">
        <f>RANK(X1200,$X$2:$X$1954,0)</f>
        <v>303</v>
      </c>
    </row>
    <row r="1201" spans="1:30" ht="12.75" customHeight="1" x14ac:dyDescent="0.3">
      <c r="A1201" s="3">
        <v>22450</v>
      </c>
      <c r="B1201" s="3" t="s">
        <v>36</v>
      </c>
      <c r="C1201" s="7">
        <v>0.01</v>
      </c>
      <c r="D1201" s="4">
        <v>5.38</v>
      </c>
      <c r="E1201" s="4">
        <v>7.57</v>
      </c>
      <c r="F1201" s="3">
        <v>2164</v>
      </c>
      <c r="G1201" s="3" t="s">
        <v>2070</v>
      </c>
      <c r="H1201" s="3" t="s">
        <v>48</v>
      </c>
      <c r="I1201" s="3" t="s">
        <v>39</v>
      </c>
      <c r="J1201" s="3" t="s">
        <v>28</v>
      </c>
      <c r="K1201" s="3" t="s">
        <v>108</v>
      </c>
      <c r="L1201" s="3" t="s">
        <v>58</v>
      </c>
      <c r="M1201" s="3" t="s">
        <v>2071</v>
      </c>
      <c r="N1201" s="3">
        <v>0.36</v>
      </c>
      <c r="O1201" s="3" t="s">
        <v>32</v>
      </c>
      <c r="P1201" s="3" t="s">
        <v>33</v>
      </c>
      <c r="Q1201" s="3" t="s">
        <v>44</v>
      </c>
      <c r="R1201" s="3" t="s">
        <v>2072</v>
      </c>
      <c r="S1201" s="3">
        <v>91104</v>
      </c>
      <c r="T1201" s="2">
        <v>42013</v>
      </c>
      <c r="U1201" s="2">
        <v>42014</v>
      </c>
      <c r="V1201" s="4">
        <v>-66.779579999999996</v>
      </c>
      <c r="W1201" s="3">
        <v>3</v>
      </c>
      <c r="X1201" s="4">
        <v>18.68</v>
      </c>
      <c r="Y1201" s="3">
        <v>88794</v>
      </c>
      <c r="Z1201" s="3" t="str">
        <f>IF(V1201&gt;E3157, "High","Low")</f>
        <v>Low</v>
      </c>
      <c r="AA1201" s="3" t="str">
        <f>IF(OR(C1201 &gt; 0.2, N1201 &lt; 0.25), "High Risk", "Low Risk")</f>
        <v>Low Risk</v>
      </c>
      <c r="AB1201" s="3" t="str">
        <f>IF(NOT(C1201 &gt; 0), "No Discount", "Discount Applied")</f>
        <v>Discount Applied</v>
      </c>
      <c r="AC1201" s="3" t="str">
        <f>IF(AND(V1201 &gt; 100, OR(H1201 = "Regular Air", H1201 = "Express Air"), NOT(C1201 &gt; 0)), "High Profit Non-Standard Shipping", "Other")</f>
        <v>Other</v>
      </c>
      <c r="AD1201">
        <f>RANK(X1201,$X$2:$X$1954,0)</f>
        <v>1832</v>
      </c>
    </row>
    <row r="1202" spans="1:30" ht="12.75" customHeight="1" x14ac:dyDescent="0.3">
      <c r="A1202" s="3">
        <v>22451</v>
      </c>
      <c r="B1202" s="3" t="s">
        <v>36</v>
      </c>
      <c r="C1202" s="7">
        <v>0.05</v>
      </c>
      <c r="D1202" s="4">
        <v>3.28</v>
      </c>
      <c r="E1202" s="4">
        <v>3.97</v>
      </c>
      <c r="F1202" s="3">
        <v>2164</v>
      </c>
      <c r="G1202" s="3" t="s">
        <v>2070</v>
      </c>
      <c r="H1202" s="3" t="s">
        <v>48</v>
      </c>
      <c r="I1202" s="3" t="s">
        <v>39</v>
      </c>
      <c r="J1202" s="3" t="s">
        <v>28</v>
      </c>
      <c r="K1202" s="3" t="s">
        <v>29</v>
      </c>
      <c r="L1202" s="3" t="s">
        <v>30</v>
      </c>
      <c r="M1202" s="3" t="s">
        <v>1008</v>
      </c>
      <c r="N1202" s="3">
        <v>0.56000000000000005</v>
      </c>
      <c r="O1202" s="3" t="s">
        <v>32</v>
      </c>
      <c r="P1202" s="3" t="s">
        <v>33</v>
      </c>
      <c r="Q1202" s="3" t="s">
        <v>44</v>
      </c>
      <c r="R1202" s="3" t="s">
        <v>2072</v>
      </c>
      <c r="S1202" s="3">
        <v>91104</v>
      </c>
      <c r="T1202" s="2">
        <v>42013</v>
      </c>
      <c r="U1202" s="2">
        <v>42013</v>
      </c>
      <c r="V1202" s="4">
        <v>-144.9188</v>
      </c>
      <c r="W1202" s="3">
        <v>11</v>
      </c>
      <c r="X1202" s="4">
        <v>36.299999999999997</v>
      </c>
      <c r="Y1202" s="3">
        <v>88794</v>
      </c>
      <c r="Z1202" s="3" t="str">
        <f>IF(V1202&gt;E3158, "High","Low")</f>
        <v>Low</v>
      </c>
      <c r="AA1202" s="3" t="str">
        <f>IF(OR(C1202 &gt; 0.2, N1202 &lt; 0.25), "High Risk", "Low Risk")</f>
        <v>Low Risk</v>
      </c>
      <c r="AB1202" s="3" t="str">
        <f>IF(NOT(C1202 &gt; 0), "No Discount", "Discount Applied")</f>
        <v>Discount Applied</v>
      </c>
      <c r="AC1202" s="3" t="str">
        <f>IF(AND(V1202 &gt; 100, OR(H1202 = "Regular Air", H1202 = "Express Air"), NOT(C1202 &gt; 0)), "High Profit Non-Standard Shipping", "Other")</f>
        <v>Other</v>
      </c>
      <c r="AD1202">
        <f>RANK(X1202,$X$2:$X$1954,0)</f>
        <v>1652</v>
      </c>
    </row>
    <row r="1203" spans="1:30" ht="12.75" customHeight="1" x14ac:dyDescent="0.3">
      <c r="A1203" s="3">
        <v>22449</v>
      </c>
      <c r="B1203" s="3" t="s">
        <v>36</v>
      </c>
      <c r="C1203" s="7">
        <v>0.09</v>
      </c>
      <c r="D1203" s="4">
        <v>2.78</v>
      </c>
      <c r="E1203" s="4">
        <v>0.97</v>
      </c>
      <c r="F1203" s="3">
        <v>2165</v>
      </c>
      <c r="G1203" s="3" t="s">
        <v>2073</v>
      </c>
      <c r="H1203" s="3" t="s">
        <v>48</v>
      </c>
      <c r="I1203" s="3" t="s">
        <v>39</v>
      </c>
      <c r="J1203" s="3" t="s">
        <v>28</v>
      </c>
      <c r="K1203" s="3" t="s">
        <v>29</v>
      </c>
      <c r="L1203" s="3" t="s">
        <v>30</v>
      </c>
      <c r="M1203" s="3" t="s">
        <v>2074</v>
      </c>
      <c r="N1203" s="3">
        <v>0.59</v>
      </c>
      <c r="O1203" s="3" t="s">
        <v>32</v>
      </c>
      <c r="P1203" s="3" t="s">
        <v>52</v>
      </c>
      <c r="Q1203" s="3" t="s">
        <v>187</v>
      </c>
      <c r="R1203" s="3" t="s">
        <v>1044</v>
      </c>
      <c r="S1203" s="3">
        <v>4330</v>
      </c>
      <c r="T1203" s="2">
        <v>42013</v>
      </c>
      <c r="U1203" s="2">
        <v>42015</v>
      </c>
      <c r="V1203" s="4">
        <v>-5.0716000000000001</v>
      </c>
      <c r="W1203" s="3">
        <v>6</v>
      </c>
      <c r="X1203" s="4">
        <v>16.03</v>
      </c>
      <c r="Y1203" s="3">
        <v>88794</v>
      </c>
      <c r="Z1203" s="3" t="str">
        <f>IF(V1203&gt;E3159, "High","Low")</f>
        <v>Low</v>
      </c>
      <c r="AA1203" s="3" t="str">
        <f>IF(OR(C1203 &gt; 0.2, N1203 &lt; 0.25), "High Risk", "Low Risk")</f>
        <v>Low Risk</v>
      </c>
      <c r="AB1203" s="3" t="str">
        <f>IF(NOT(C1203 &gt; 0), "No Discount", "Discount Applied")</f>
        <v>Discount Applied</v>
      </c>
      <c r="AC1203" s="3" t="str">
        <f>IF(AND(V1203 &gt; 100, OR(H1203 = "Regular Air", H1203 = "Express Air"), NOT(C1203 &gt; 0)), "High Profit Non-Standard Shipping", "Other")</f>
        <v>Other</v>
      </c>
      <c r="AD1203">
        <f>RANK(X1203,$X$2:$X$1954,0)</f>
        <v>1856</v>
      </c>
    </row>
    <row r="1204" spans="1:30" ht="12.75" customHeight="1" x14ac:dyDescent="0.3">
      <c r="A1204" s="3">
        <v>20980</v>
      </c>
      <c r="B1204" s="3" t="s">
        <v>55</v>
      </c>
      <c r="C1204" s="7">
        <v>0.08</v>
      </c>
      <c r="D1204" s="4">
        <v>2.94</v>
      </c>
      <c r="E1204" s="4">
        <v>0.96</v>
      </c>
      <c r="F1204" s="3">
        <v>2178</v>
      </c>
      <c r="G1204" s="3" t="s">
        <v>2075</v>
      </c>
      <c r="H1204" s="3" t="s">
        <v>48</v>
      </c>
      <c r="I1204" s="3" t="s">
        <v>39</v>
      </c>
      <c r="J1204" s="3" t="s">
        <v>28</v>
      </c>
      <c r="K1204" s="3" t="s">
        <v>29</v>
      </c>
      <c r="L1204" s="3" t="s">
        <v>30</v>
      </c>
      <c r="M1204" s="3" t="s">
        <v>598</v>
      </c>
      <c r="N1204" s="3">
        <v>0.57999999999999996</v>
      </c>
      <c r="O1204" s="3" t="s">
        <v>32</v>
      </c>
      <c r="P1204" s="3" t="s">
        <v>52</v>
      </c>
      <c r="Q1204" s="3" t="s">
        <v>192</v>
      </c>
      <c r="R1204" s="3" t="s">
        <v>2076</v>
      </c>
      <c r="S1204" s="3">
        <v>1610</v>
      </c>
      <c r="T1204" s="2">
        <v>42031</v>
      </c>
      <c r="U1204" s="2">
        <v>42033</v>
      </c>
      <c r="V1204" s="4">
        <v>-1.18</v>
      </c>
      <c r="W1204" s="3">
        <v>9</v>
      </c>
      <c r="X1204" s="4">
        <v>25.35</v>
      </c>
      <c r="Y1204" s="3">
        <v>89465</v>
      </c>
      <c r="Z1204" s="3" t="str">
        <f>IF(V1204&gt;E3160, "High","Low")</f>
        <v>Low</v>
      </c>
      <c r="AA1204" s="3" t="str">
        <f>IF(OR(C1204 &gt; 0.2, N1204 &lt; 0.25), "High Risk", "Low Risk")</f>
        <v>Low Risk</v>
      </c>
      <c r="AB1204" s="3" t="str">
        <f>IF(NOT(C1204 &gt; 0), "No Discount", "Discount Applied")</f>
        <v>Discount Applied</v>
      </c>
      <c r="AC1204" s="3" t="str">
        <f>IF(AND(V1204 &gt; 100, OR(H1204 = "Regular Air", H1204 = "Express Air"), NOT(C1204 &gt; 0)), "High Profit Non-Standard Shipping", "Other")</f>
        <v>Other</v>
      </c>
      <c r="AD1204">
        <f>RANK(X1204,$X$2:$X$1954,0)</f>
        <v>1764</v>
      </c>
    </row>
    <row r="1205" spans="1:30" ht="12.75" customHeight="1" x14ac:dyDescent="0.3">
      <c r="A1205" s="3">
        <v>26331</v>
      </c>
      <c r="B1205" s="3" t="s">
        <v>36</v>
      </c>
      <c r="C1205" s="7">
        <v>0</v>
      </c>
      <c r="D1205" s="4">
        <v>1.48</v>
      </c>
      <c r="E1205" s="4">
        <v>0.7</v>
      </c>
      <c r="F1205" s="3">
        <v>2183</v>
      </c>
      <c r="G1205" s="3" t="s">
        <v>2077</v>
      </c>
      <c r="H1205" s="3" t="s">
        <v>48</v>
      </c>
      <c r="I1205" s="3" t="s">
        <v>39</v>
      </c>
      <c r="J1205" s="3" t="s">
        <v>28</v>
      </c>
      <c r="K1205" s="3" t="s">
        <v>65</v>
      </c>
      <c r="L1205" s="3" t="s">
        <v>30</v>
      </c>
      <c r="M1205" s="3" t="s">
        <v>2002</v>
      </c>
      <c r="N1205" s="3">
        <v>0.37</v>
      </c>
      <c r="O1205" s="3" t="s">
        <v>32</v>
      </c>
      <c r="P1205" s="3" t="s">
        <v>135</v>
      </c>
      <c r="Q1205" s="3" t="s">
        <v>612</v>
      </c>
      <c r="R1205" s="3" t="s">
        <v>2078</v>
      </c>
      <c r="S1205" s="3">
        <v>42301</v>
      </c>
      <c r="T1205" s="2">
        <v>42170</v>
      </c>
      <c r="U1205" s="2">
        <v>42172</v>
      </c>
      <c r="V1205" s="4">
        <v>-203.09799999999998</v>
      </c>
      <c r="W1205" s="3">
        <v>12</v>
      </c>
      <c r="X1205" s="4">
        <v>19.32</v>
      </c>
      <c r="Y1205" s="3">
        <v>91571</v>
      </c>
      <c r="Z1205" s="3" t="str">
        <f>IF(V1205&gt;E3161, "High","Low")</f>
        <v>Low</v>
      </c>
      <c r="AA1205" s="3" t="str">
        <f>IF(OR(C1205 &gt; 0.2, N1205 &lt; 0.25), "High Risk", "Low Risk")</f>
        <v>Low Risk</v>
      </c>
      <c r="AB1205" s="3" t="str">
        <f>IF(NOT(C1205 &gt; 0), "No Discount", "Discount Applied")</f>
        <v>No Discount</v>
      </c>
      <c r="AC1205" s="3" t="str">
        <f>IF(AND(V1205 &gt; 100, OR(H1205 = "Regular Air", H1205 = "Express Air"), NOT(C1205 &gt; 0)), "High Profit Non-Standard Shipping", "Other")</f>
        <v>Other</v>
      </c>
      <c r="AD1205">
        <f>RANK(X1205,$X$2:$X$1954,0)</f>
        <v>1820</v>
      </c>
    </row>
    <row r="1206" spans="1:30" ht="12.75" customHeight="1" x14ac:dyDescent="0.3">
      <c r="A1206" s="3">
        <v>19008</v>
      </c>
      <c r="B1206" s="3" t="s">
        <v>24</v>
      </c>
      <c r="C1206" s="7">
        <v>0.09</v>
      </c>
      <c r="D1206" s="4">
        <v>16.98</v>
      </c>
      <c r="E1206" s="4">
        <v>12.39</v>
      </c>
      <c r="F1206" s="3">
        <v>2187</v>
      </c>
      <c r="G1206" s="3" t="s">
        <v>2079</v>
      </c>
      <c r="H1206" s="3" t="s">
        <v>48</v>
      </c>
      <c r="I1206" s="3" t="s">
        <v>39</v>
      </c>
      <c r="J1206" s="3" t="s">
        <v>28</v>
      </c>
      <c r="K1206" s="3" t="s">
        <v>68</v>
      </c>
      <c r="L1206" s="3" t="s">
        <v>58</v>
      </c>
      <c r="M1206" s="3" t="s">
        <v>2080</v>
      </c>
      <c r="N1206" s="3">
        <v>0.35</v>
      </c>
      <c r="O1206" s="3" t="s">
        <v>32</v>
      </c>
      <c r="P1206" s="3" t="s">
        <v>60</v>
      </c>
      <c r="Q1206" s="3" t="s">
        <v>505</v>
      </c>
      <c r="R1206" s="3" t="s">
        <v>2081</v>
      </c>
      <c r="S1206" s="3">
        <v>64055</v>
      </c>
      <c r="T1206" s="2">
        <v>42132</v>
      </c>
      <c r="U1206" s="2">
        <v>42134</v>
      </c>
      <c r="V1206" s="4">
        <v>-48.57</v>
      </c>
      <c r="W1206" s="3">
        <v>5</v>
      </c>
      <c r="X1206" s="4">
        <v>86.8</v>
      </c>
      <c r="Y1206" s="3">
        <v>89440</v>
      </c>
      <c r="Z1206" s="3" t="str">
        <f>IF(V1206&gt;E3162, "High","Low")</f>
        <v>Low</v>
      </c>
      <c r="AA1206" s="3" t="str">
        <f>IF(OR(C1206 &gt; 0.2, N1206 &lt; 0.25), "High Risk", "Low Risk")</f>
        <v>Low Risk</v>
      </c>
      <c r="AB1206" s="3" t="str">
        <f>IF(NOT(C1206 &gt; 0), "No Discount", "Discount Applied")</f>
        <v>Discount Applied</v>
      </c>
      <c r="AC1206" s="3" t="str">
        <f>IF(AND(V1206 &gt; 100, OR(H1206 = "Regular Air", H1206 = "Express Air"), NOT(C1206 &gt; 0)), "High Profit Non-Standard Shipping", "Other")</f>
        <v>Other</v>
      </c>
      <c r="AD1206">
        <f>RANK(X1206,$X$2:$X$1954,0)</f>
        <v>1305</v>
      </c>
    </row>
    <row r="1207" spans="1:30" ht="12.75" customHeight="1" x14ac:dyDescent="0.3">
      <c r="A1207" s="3">
        <v>1008</v>
      </c>
      <c r="B1207" s="3" t="s">
        <v>24</v>
      </c>
      <c r="C1207" s="7">
        <v>0.09</v>
      </c>
      <c r="D1207" s="4">
        <v>16.98</v>
      </c>
      <c r="E1207" s="4">
        <v>12.39</v>
      </c>
      <c r="F1207" s="3">
        <v>2189</v>
      </c>
      <c r="G1207" s="3" t="s">
        <v>2082</v>
      </c>
      <c r="H1207" s="3" t="s">
        <v>48</v>
      </c>
      <c r="I1207" s="3" t="s">
        <v>39</v>
      </c>
      <c r="J1207" s="3" t="s">
        <v>28</v>
      </c>
      <c r="K1207" s="3" t="s">
        <v>68</v>
      </c>
      <c r="L1207" s="3" t="s">
        <v>58</v>
      </c>
      <c r="M1207" s="3" t="s">
        <v>2080</v>
      </c>
      <c r="N1207" s="3">
        <v>0.35</v>
      </c>
      <c r="O1207" s="3" t="s">
        <v>32</v>
      </c>
      <c r="P1207" s="3" t="s">
        <v>52</v>
      </c>
      <c r="Q1207" s="3" t="s">
        <v>70</v>
      </c>
      <c r="R1207" s="3" t="s">
        <v>89</v>
      </c>
      <c r="S1207" s="3">
        <v>10177</v>
      </c>
      <c r="T1207" s="2">
        <v>42132</v>
      </c>
      <c r="U1207" s="2">
        <v>42134</v>
      </c>
      <c r="V1207" s="4">
        <v>-48.57</v>
      </c>
      <c r="W1207" s="3">
        <v>22</v>
      </c>
      <c r="X1207" s="4">
        <v>381.91</v>
      </c>
      <c r="Y1207" s="3">
        <v>7364</v>
      </c>
      <c r="Z1207" s="3" t="str">
        <f>IF(V1207&gt;E3163, "High","Low")</f>
        <v>Low</v>
      </c>
      <c r="AA1207" s="3" t="str">
        <f>IF(OR(C1207 &gt; 0.2, N1207 &lt; 0.25), "High Risk", "Low Risk")</f>
        <v>Low Risk</v>
      </c>
      <c r="AB1207" s="3" t="str">
        <f>IF(NOT(C1207 &gt; 0), "No Discount", "Discount Applied")</f>
        <v>Discount Applied</v>
      </c>
      <c r="AC1207" s="3" t="str">
        <f>IF(AND(V1207 &gt; 100, OR(H1207 = "Regular Air", H1207 = "Express Air"), NOT(C1207 &gt; 0)), "High Profit Non-Standard Shipping", "Other")</f>
        <v>Other</v>
      </c>
      <c r="AD1207">
        <f>RANK(X1207,$X$2:$X$1954,0)</f>
        <v>734</v>
      </c>
    </row>
    <row r="1208" spans="1:30" ht="12.75" customHeight="1" x14ac:dyDescent="0.3">
      <c r="A1208" s="3">
        <v>5870</v>
      </c>
      <c r="B1208" s="3" t="s">
        <v>46</v>
      </c>
      <c r="C1208" s="7">
        <v>0.05</v>
      </c>
      <c r="D1208" s="4">
        <v>16.98</v>
      </c>
      <c r="E1208" s="4">
        <v>7.78</v>
      </c>
      <c r="F1208" s="3">
        <v>2190</v>
      </c>
      <c r="G1208" s="3" t="s">
        <v>2083</v>
      </c>
      <c r="H1208" s="3" t="s">
        <v>48</v>
      </c>
      <c r="I1208" s="3" t="s">
        <v>39</v>
      </c>
      <c r="J1208" s="3" t="s">
        <v>28</v>
      </c>
      <c r="K1208" s="3" t="s">
        <v>29</v>
      </c>
      <c r="L1208" s="3" t="s">
        <v>50</v>
      </c>
      <c r="M1208" s="3" t="s">
        <v>2084</v>
      </c>
      <c r="N1208" s="3">
        <v>0.56999999999999995</v>
      </c>
      <c r="O1208" s="3" t="s">
        <v>32</v>
      </c>
      <c r="P1208" s="3" t="s">
        <v>60</v>
      </c>
      <c r="Q1208" s="3" t="s">
        <v>299</v>
      </c>
      <c r="R1208" s="3" t="s">
        <v>300</v>
      </c>
      <c r="S1208" s="3">
        <v>48227</v>
      </c>
      <c r="T1208" s="2">
        <v>42049</v>
      </c>
      <c r="U1208" s="2">
        <v>42051</v>
      </c>
      <c r="V1208" s="4">
        <v>-47.28</v>
      </c>
      <c r="W1208" s="3">
        <v>45</v>
      </c>
      <c r="X1208" s="4">
        <v>761.67</v>
      </c>
      <c r="Y1208" s="3">
        <v>41636</v>
      </c>
      <c r="Z1208" s="3" t="str">
        <f>IF(V1208&gt;E3164, "High","Low")</f>
        <v>Low</v>
      </c>
      <c r="AA1208" s="3" t="str">
        <f>IF(OR(C1208 &gt; 0.2, N1208 &lt; 0.25), "High Risk", "Low Risk")</f>
        <v>Low Risk</v>
      </c>
      <c r="AB1208" s="3" t="str">
        <f>IF(NOT(C1208 &gt; 0), "No Discount", "Discount Applied")</f>
        <v>Discount Applied</v>
      </c>
      <c r="AC1208" s="3" t="str">
        <f>IF(AND(V1208 &gt; 100, OR(H1208 = "Regular Air", H1208 = "Express Air"), NOT(C1208 &gt; 0)), "High Profit Non-Standard Shipping", "Other")</f>
        <v>Other</v>
      </c>
      <c r="AD1208">
        <f>RANK(X1208,$X$2:$X$1954,0)</f>
        <v>502</v>
      </c>
    </row>
    <row r="1209" spans="1:30" ht="12.75" customHeight="1" x14ac:dyDescent="0.3">
      <c r="A1209" s="3">
        <v>5871</v>
      </c>
      <c r="B1209" s="3" t="s">
        <v>46</v>
      </c>
      <c r="C1209" s="7">
        <v>0.03</v>
      </c>
      <c r="D1209" s="4">
        <v>115.99</v>
      </c>
      <c r="E1209" s="4">
        <v>4.2300000000000004</v>
      </c>
      <c r="F1209" s="3">
        <v>2190</v>
      </c>
      <c r="G1209" s="3" t="s">
        <v>2083</v>
      </c>
      <c r="H1209" s="3" t="s">
        <v>48</v>
      </c>
      <c r="I1209" s="3" t="s">
        <v>39</v>
      </c>
      <c r="J1209" s="3" t="s">
        <v>76</v>
      </c>
      <c r="K1209" s="3" t="s">
        <v>77</v>
      </c>
      <c r="L1209" s="3" t="s">
        <v>58</v>
      </c>
      <c r="M1209" s="3" t="s">
        <v>2085</v>
      </c>
      <c r="N1209" s="3">
        <v>0.56000000000000005</v>
      </c>
      <c r="O1209" s="3" t="s">
        <v>32</v>
      </c>
      <c r="P1209" s="3" t="s">
        <v>60</v>
      </c>
      <c r="Q1209" s="3" t="s">
        <v>299</v>
      </c>
      <c r="R1209" s="3" t="s">
        <v>300</v>
      </c>
      <c r="S1209" s="3">
        <v>48227</v>
      </c>
      <c r="T1209" s="2">
        <v>42049</v>
      </c>
      <c r="U1209" s="2">
        <v>42051</v>
      </c>
      <c r="V1209" s="4">
        <v>722.24099999999999</v>
      </c>
      <c r="W1209" s="3">
        <v>49</v>
      </c>
      <c r="X1209" s="4">
        <v>5014.07</v>
      </c>
      <c r="Y1209" s="3">
        <v>41636</v>
      </c>
      <c r="Z1209" s="3" t="str">
        <f>IF(V1209&gt;E3165, "High","Low")</f>
        <v>High</v>
      </c>
      <c r="AA1209" s="3" t="str">
        <f>IF(OR(C1209 &gt; 0.2, N1209 &lt; 0.25), "High Risk", "Low Risk")</f>
        <v>Low Risk</v>
      </c>
      <c r="AB1209" s="3" t="str">
        <f>IF(NOT(C1209 &gt; 0), "No Discount", "Discount Applied")</f>
        <v>Discount Applied</v>
      </c>
      <c r="AC1209" s="3" t="str">
        <f>IF(AND(V1209 &gt; 100, OR(H1209 = "Regular Air", H1209 = "Express Air"), NOT(C1209 &gt; 0)), "High Profit Non-Standard Shipping", "Other")</f>
        <v>Other</v>
      </c>
      <c r="AD1209">
        <f>RANK(X1209,$X$2:$X$1954,0)</f>
        <v>93</v>
      </c>
    </row>
    <row r="1210" spans="1:30" ht="12.75" customHeight="1" x14ac:dyDescent="0.3">
      <c r="A1210" s="3">
        <v>23870</v>
      </c>
      <c r="B1210" s="3" t="s">
        <v>46</v>
      </c>
      <c r="C1210" s="7">
        <v>0.05</v>
      </c>
      <c r="D1210" s="4">
        <v>16.98</v>
      </c>
      <c r="E1210" s="4">
        <v>7.78</v>
      </c>
      <c r="F1210" s="3">
        <v>2193</v>
      </c>
      <c r="G1210" s="3" t="s">
        <v>2086</v>
      </c>
      <c r="H1210" s="3" t="s">
        <v>48</v>
      </c>
      <c r="I1210" s="3" t="s">
        <v>39</v>
      </c>
      <c r="J1210" s="3" t="s">
        <v>28</v>
      </c>
      <c r="K1210" s="3" t="s">
        <v>29</v>
      </c>
      <c r="L1210" s="3" t="s">
        <v>50</v>
      </c>
      <c r="M1210" s="3" t="s">
        <v>2084</v>
      </c>
      <c r="N1210" s="3">
        <v>0.56999999999999995</v>
      </c>
      <c r="O1210" s="3" t="s">
        <v>32</v>
      </c>
      <c r="P1210" s="3" t="s">
        <v>135</v>
      </c>
      <c r="Q1210" s="3" t="s">
        <v>321</v>
      </c>
      <c r="R1210" s="3" t="s">
        <v>2087</v>
      </c>
      <c r="S1210" s="3">
        <v>28560</v>
      </c>
      <c r="T1210" s="2">
        <v>42049</v>
      </c>
      <c r="U1210" s="2">
        <v>42051</v>
      </c>
      <c r="V1210" s="4">
        <v>-161</v>
      </c>
      <c r="W1210" s="3">
        <v>11</v>
      </c>
      <c r="X1210" s="4">
        <v>186.19</v>
      </c>
      <c r="Y1210" s="3">
        <v>90685</v>
      </c>
      <c r="Z1210" s="3" t="str">
        <f>IF(V1210&gt;E3166, "High","Low")</f>
        <v>Low</v>
      </c>
      <c r="AA1210" s="3" t="str">
        <f>IF(OR(C1210 &gt; 0.2, N1210 &lt; 0.25), "High Risk", "Low Risk")</f>
        <v>Low Risk</v>
      </c>
      <c r="AB1210" s="3" t="str">
        <f>IF(NOT(C1210 &gt; 0), "No Discount", "Discount Applied")</f>
        <v>Discount Applied</v>
      </c>
      <c r="AC1210" s="3" t="str">
        <f>IF(AND(V1210 &gt; 100, OR(H1210 = "Regular Air", H1210 = "Express Air"), NOT(C1210 &gt; 0)), "High Profit Non-Standard Shipping", "Other")</f>
        <v>Other</v>
      </c>
      <c r="AD1210">
        <f>RANK(X1210,$X$2:$X$1954,0)</f>
        <v>1017</v>
      </c>
    </row>
    <row r="1211" spans="1:30" ht="12.75" customHeight="1" x14ac:dyDescent="0.3">
      <c r="A1211" s="3">
        <v>23871</v>
      </c>
      <c r="B1211" s="3" t="s">
        <v>46</v>
      </c>
      <c r="C1211" s="7">
        <v>0.03</v>
      </c>
      <c r="D1211" s="4">
        <v>115.99</v>
      </c>
      <c r="E1211" s="4">
        <v>4.2300000000000004</v>
      </c>
      <c r="F1211" s="3">
        <v>2193</v>
      </c>
      <c r="G1211" s="3" t="s">
        <v>2086</v>
      </c>
      <c r="H1211" s="3" t="s">
        <v>48</v>
      </c>
      <c r="I1211" s="3" t="s">
        <v>39</v>
      </c>
      <c r="J1211" s="3" t="s">
        <v>76</v>
      </c>
      <c r="K1211" s="3" t="s">
        <v>77</v>
      </c>
      <c r="L1211" s="3" t="s">
        <v>58</v>
      </c>
      <c r="M1211" s="3" t="s">
        <v>2085</v>
      </c>
      <c r="N1211" s="3">
        <v>0.56000000000000005</v>
      </c>
      <c r="O1211" s="3" t="s">
        <v>32</v>
      </c>
      <c r="P1211" s="3" t="s">
        <v>135</v>
      </c>
      <c r="Q1211" s="3" t="s">
        <v>321</v>
      </c>
      <c r="R1211" s="3" t="s">
        <v>2087</v>
      </c>
      <c r="S1211" s="3">
        <v>28560</v>
      </c>
      <c r="T1211" s="2">
        <v>42049</v>
      </c>
      <c r="U1211" s="2">
        <v>42051</v>
      </c>
      <c r="V1211" s="4">
        <v>848.3646</v>
      </c>
      <c r="W1211" s="3">
        <v>12</v>
      </c>
      <c r="X1211" s="4">
        <v>1227.94</v>
      </c>
      <c r="Y1211" s="3">
        <v>90685</v>
      </c>
      <c r="Z1211" s="3" t="str">
        <f>IF(V1211&gt;E3167, "High","Low")</f>
        <v>High</v>
      </c>
      <c r="AA1211" s="3" t="str">
        <f>IF(OR(C1211 &gt; 0.2, N1211 &lt; 0.25), "High Risk", "Low Risk")</f>
        <v>Low Risk</v>
      </c>
      <c r="AB1211" s="3" t="str">
        <f>IF(NOT(C1211 &gt; 0), "No Discount", "Discount Applied")</f>
        <v>Discount Applied</v>
      </c>
      <c r="AC1211" s="3" t="str">
        <f>IF(AND(V1211 &gt; 100, OR(H1211 = "Regular Air", H1211 = "Express Air"), NOT(C1211 &gt; 0)), "High Profit Non-Standard Shipping", "Other")</f>
        <v>Other</v>
      </c>
      <c r="AD1211">
        <f>RANK(X1211,$X$2:$X$1954,0)</f>
        <v>364</v>
      </c>
    </row>
    <row r="1212" spans="1:30" ht="12.75" customHeight="1" x14ac:dyDescent="0.3">
      <c r="A1212" s="3">
        <v>19112</v>
      </c>
      <c r="B1212" s="3" t="s">
        <v>55</v>
      </c>
      <c r="C1212" s="7">
        <v>0.03</v>
      </c>
      <c r="D1212" s="4">
        <v>27.48</v>
      </c>
      <c r="E1212" s="4">
        <v>4</v>
      </c>
      <c r="F1212" s="3">
        <v>2196</v>
      </c>
      <c r="G1212" s="3" t="s">
        <v>2088</v>
      </c>
      <c r="H1212" s="3" t="s">
        <v>48</v>
      </c>
      <c r="I1212" s="3" t="s">
        <v>39</v>
      </c>
      <c r="J1212" s="3" t="s">
        <v>76</v>
      </c>
      <c r="K1212" s="3" t="s">
        <v>179</v>
      </c>
      <c r="L1212" s="3" t="s">
        <v>58</v>
      </c>
      <c r="M1212" s="3" t="s">
        <v>869</v>
      </c>
      <c r="N1212" s="3">
        <v>0.75</v>
      </c>
      <c r="O1212" s="3" t="s">
        <v>32</v>
      </c>
      <c r="P1212" s="3" t="s">
        <v>52</v>
      </c>
      <c r="Q1212" s="3" t="s">
        <v>70</v>
      </c>
      <c r="R1212" s="3" t="s">
        <v>2089</v>
      </c>
      <c r="S1212" s="3">
        <v>14701</v>
      </c>
      <c r="T1212" s="2">
        <v>42101</v>
      </c>
      <c r="U1212" s="2">
        <v>42102</v>
      </c>
      <c r="V1212" s="4">
        <v>-88.840800000000002</v>
      </c>
      <c r="W1212" s="3">
        <v>11</v>
      </c>
      <c r="X1212" s="4">
        <v>294.97000000000003</v>
      </c>
      <c r="Y1212" s="3">
        <v>89175</v>
      </c>
      <c r="Z1212" s="3" t="str">
        <f>IF(V1212&gt;E3168, "High","Low")</f>
        <v>Low</v>
      </c>
      <c r="AA1212" s="3" t="str">
        <f>IF(OR(C1212 &gt; 0.2, N1212 &lt; 0.25), "High Risk", "Low Risk")</f>
        <v>Low Risk</v>
      </c>
      <c r="AB1212" s="3" t="str">
        <f>IF(NOT(C1212 &gt; 0), "No Discount", "Discount Applied")</f>
        <v>Discount Applied</v>
      </c>
      <c r="AC1212" s="3" t="str">
        <f>IF(AND(V1212 &gt; 100, OR(H1212 = "Regular Air", H1212 = "Express Air"), NOT(C1212 &gt; 0)), "High Profit Non-Standard Shipping", "Other")</f>
        <v>Other</v>
      </c>
      <c r="AD1212">
        <f>RANK(X1212,$X$2:$X$1954,0)</f>
        <v>823</v>
      </c>
    </row>
    <row r="1213" spans="1:30" ht="12.75" customHeight="1" x14ac:dyDescent="0.3">
      <c r="A1213" s="3">
        <v>19113</v>
      </c>
      <c r="B1213" s="3" t="s">
        <v>55</v>
      </c>
      <c r="C1213" s="7">
        <v>0.1</v>
      </c>
      <c r="D1213" s="4">
        <v>179.99</v>
      </c>
      <c r="E1213" s="4">
        <v>19.989999999999998</v>
      </c>
      <c r="F1213" s="3">
        <v>2196</v>
      </c>
      <c r="G1213" s="3" t="s">
        <v>2088</v>
      </c>
      <c r="H1213" s="3" t="s">
        <v>48</v>
      </c>
      <c r="I1213" s="3" t="s">
        <v>39</v>
      </c>
      <c r="J1213" s="3" t="s">
        <v>76</v>
      </c>
      <c r="K1213" s="3" t="s">
        <v>179</v>
      </c>
      <c r="L1213" s="3" t="s">
        <v>58</v>
      </c>
      <c r="M1213" s="3" t="s">
        <v>578</v>
      </c>
      <c r="N1213" s="3">
        <v>0.48</v>
      </c>
      <c r="O1213" s="3" t="s">
        <v>32</v>
      </c>
      <c r="P1213" s="3" t="s">
        <v>52</v>
      </c>
      <c r="Q1213" s="3" t="s">
        <v>70</v>
      </c>
      <c r="R1213" s="3" t="s">
        <v>2089</v>
      </c>
      <c r="S1213" s="3">
        <v>14701</v>
      </c>
      <c r="T1213" s="2">
        <v>42101</v>
      </c>
      <c r="U1213" s="2">
        <v>42102</v>
      </c>
      <c r="V1213" s="4">
        <v>1208.9903999999999</v>
      </c>
      <c r="W1213" s="3">
        <v>14</v>
      </c>
      <c r="X1213" s="4">
        <v>2458.0500000000002</v>
      </c>
      <c r="Y1213" s="3">
        <v>89175</v>
      </c>
      <c r="Z1213" s="3" t="str">
        <f>IF(V1213&gt;E3169, "High","Low")</f>
        <v>High</v>
      </c>
      <c r="AA1213" s="3" t="str">
        <f>IF(OR(C1213 &gt; 0.2, N1213 &lt; 0.25), "High Risk", "Low Risk")</f>
        <v>Low Risk</v>
      </c>
      <c r="AB1213" s="3" t="str">
        <f>IF(NOT(C1213 &gt; 0), "No Discount", "Discount Applied")</f>
        <v>Discount Applied</v>
      </c>
      <c r="AC1213" s="3" t="str">
        <f>IF(AND(V1213 &gt; 100, OR(H1213 = "Regular Air", H1213 = "Express Air"), NOT(C1213 &gt; 0)), "High Profit Non-Standard Shipping", "Other")</f>
        <v>Other</v>
      </c>
      <c r="AD1213">
        <f>RANK(X1213,$X$2:$X$1954,0)</f>
        <v>193</v>
      </c>
    </row>
    <row r="1214" spans="1:30" ht="12.75" customHeight="1" x14ac:dyDescent="0.3">
      <c r="A1214" s="3">
        <v>19114</v>
      </c>
      <c r="B1214" s="3" t="s">
        <v>55</v>
      </c>
      <c r="C1214" s="7">
        <v>0.1</v>
      </c>
      <c r="D1214" s="4">
        <v>140.85</v>
      </c>
      <c r="E1214" s="4">
        <v>19.989999999999998</v>
      </c>
      <c r="F1214" s="3">
        <v>2196</v>
      </c>
      <c r="G1214" s="3" t="s">
        <v>2088</v>
      </c>
      <c r="H1214" s="3" t="s">
        <v>48</v>
      </c>
      <c r="I1214" s="3" t="s">
        <v>39</v>
      </c>
      <c r="J1214" s="3" t="s">
        <v>28</v>
      </c>
      <c r="K1214" s="3" t="s">
        <v>140</v>
      </c>
      <c r="L1214" s="3" t="s">
        <v>58</v>
      </c>
      <c r="M1214" s="3" t="s">
        <v>2090</v>
      </c>
      <c r="N1214" s="3">
        <v>0.73</v>
      </c>
      <c r="O1214" s="3" t="s">
        <v>32</v>
      </c>
      <c r="P1214" s="3" t="s">
        <v>52</v>
      </c>
      <c r="Q1214" s="3" t="s">
        <v>70</v>
      </c>
      <c r="R1214" s="3" t="s">
        <v>2089</v>
      </c>
      <c r="S1214" s="3">
        <v>14701</v>
      </c>
      <c r="T1214" s="2">
        <v>42101</v>
      </c>
      <c r="U1214" s="2">
        <v>42103</v>
      </c>
      <c r="V1214" s="4">
        <v>9.9911999999999992</v>
      </c>
      <c r="W1214" s="3">
        <v>19</v>
      </c>
      <c r="X1214" s="4">
        <v>2465.75</v>
      </c>
      <c r="Y1214" s="3">
        <v>89175</v>
      </c>
      <c r="Z1214" s="3" t="str">
        <f>IF(V1214&gt;E3170, "High","Low")</f>
        <v>High</v>
      </c>
      <c r="AA1214" s="3" t="str">
        <f>IF(OR(C1214 &gt; 0.2, N1214 &lt; 0.25), "High Risk", "Low Risk")</f>
        <v>Low Risk</v>
      </c>
      <c r="AB1214" s="3" t="str">
        <f>IF(NOT(C1214 &gt; 0), "No Discount", "Discount Applied")</f>
        <v>Discount Applied</v>
      </c>
      <c r="AC1214" s="3" t="str">
        <f>IF(AND(V1214 &gt; 100, OR(H1214 = "Regular Air", H1214 = "Express Air"), NOT(C1214 &gt; 0)), "High Profit Non-Standard Shipping", "Other")</f>
        <v>Other</v>
      </c>
      <c r="AD1214">
        <f>RANK(X1214,$X$2:$X$1954,0)</f>
        <v>192</v>
      </c>
    </row>
    <row r="1215" spans="1:30" ht="12.75" customHeight="1" x14ac:dyDescent="0.3">
      <c r="A1215" s="3">
        <v>23300</v>
      </c>
      <c r="B1215" s="3" t="s">
        <v>46</v>
      </c>
      <c r="C1215" s="7">
        <v>0.08</v>
      </c>
      <c r="D1215" s="4">
        <v>100.97</v>
      </c>
      <c r="E1215" s="4">
        <v>7.18</v>
      </c>
      <c r="F1215" s="3">
        <v>2197</v>
      </c>
      <c r="G1215" s="3" t="s">
        <v>2091</v>
      </c>
      <c r="H1215" s="3" t="s">
        <v>48</v>
      </c>
      <c r="I1215" s="3" t="s">
        <v>39</v>
      </c>
      <c r="J1215" s="3" t="s">
        <v>76</v>
      </c>
      <c r="K1215" s="3" t="s">
        <v>179</v>
      </c>
      <c r="L1215" s="3" t="s">
        <v>58</v>
      </c>
      <c r="M1215" s="3" t="s">
        <v>2092</v>
      </c>
      <c r="N1215" s="3">
        <v>0.46</v>
      </c>
      <c r="O1215" s="3" t="s">
        <v>32</v>
      </c>
      <c r="P1215" s="3" t="s">
        <v>52</v>
      </c>
      <c r="Q1215" s="3" t="s">
        <v>70</v>
      </c>
      <c r="R1215" s="3" t="s">
        <v>1705</v>
      </c>
      <c r="S1215" s="3">
        <v>11756</v>
      </c>
      <c r="T1215" s="2">
        <v>42181</v>
      </c>
      <c r="U1215" s="2">
        <v>42182</v>
      </c>
      <c r="V1215" s="4">
        <v>126.22500000000001</v>
      </c>
      <c r="W1215" s="3">
        <v>7</v>
      </c>
      <c r="X1215" s="4">
        <v>650.25</v>
      </c>
      <c r="Y1215" s="3">
        <v>89176</v>
      </c>
      <c r="Z1215" s="3" t="str">
        <f>IF(V1215&gt;E3171, "High","Low")</f>
        <v>High</v>
      </c>
      <c r="AA1215" s="3" t="str">
        <f>IF(OR(C1215 &gt; 0.2, N1215 &lt; 0.25), "High Risk", "Low Risk")</f>
        <v>Low Risk</v>
      </c>
      <c r="AB1215" s="3" t="str">
        <f>IF(NOT(C1215 &gt; 0), "No Discount", "Discount Applied")</f>
        <v>Discount Applied</v>
      </c>
      <c r="AC1215" s="3" t="str">
        <f>IF(AND(V1215 &gt; 100, OR(H1215 = "Regular Air", H1215 = "Express Air"), NOT(C1215 &gt; 0)), "High Profit Non-Standard Shipping", "Other")</f>
        <v>Other</v>
      </c>
      <c r="AD1215">
        <f>RANK(X1215,$X$2:$X$1954,0)</f>
        <v>553</v>
      </c>
    </row>
    <row r="1216" spans="1:30" ht="12.75" customHeight="1" x14ac:dyDescent="0.3">
      <c r="A1216" s="3">
        <v>23301</v>
      </c>
      <c r="B1216" s="3" t="s">
        <v>46</v>
      </c>
      <c r="C1216" s="7">
        <v>0</v>
      </c>
      <c r="D1216" s="4">
        <v>13.4</v>
      </c>
      <c r="E1216" s="4">
        <v>4.95</v>
      </c>
      <c r="F1216" s="3">
        <v>2197</v>
      </c>
      <c r="G1216" s="3" t="s">
        <v>2091</v>
      </c>
      <c r="H1216" s="3" t="s">
        <v>48</v>
      </c>
      <c r="I1216" s="3" t="s">
        <v>39</v>
      </c>
      <c r="J1216" s="3" t="s">
        <v>40</v>
      </c>
      <c r="K1216" s="3" t="s">
        <v>49</v>
      </c>
      <c r="L1216" s="3" t="s">
        <v>50</v>
      </c>
      <c r="M1216" s="3" t="s">
        <v>769</v>
      </c>
      <c r="N1216" s="3">
        <v>0.37</v>
      </c>
      <c r="O1216" s="3" t="s">
        <v>32</v>
      </c>
      <c r="P1216" s="3" t="s">
        <v>52</v>
      </c>
      <c r="Q1216" s="3" t="s">
        <v>70</v>
      </c>
      <c r="R1216" s="3" t="s">
        <v>1705</v>
      </c>
      <c r="S1216" s="3">
        <v>11756</v>
      </c>
      <c r="T1216" s="2">
        <v>42181</v>
      </c>
      <c r="U1216" s="2">
        <v>42182</v>
      </c>
      <c r="V1216" s="4">
        <v>187.7628</v>
      </c>
      <c r="W1216" s="3">
        <v>19</v>
      </c>
      <c r="X1216" s="4">
        <v>272.12</v>
      </c>
      <c r="Y1216" s="3">
        <v>89176</v>
      </c>
      <c r="Z1216" s="3" t="str">
        <f>IF(V1216&gt;E3172, "High","Low")</f>
        <v>High</v>
      </c>
      <c r="AA1216" s="3" t="str">
        <f>IF(OR(C1216 &gt; 0.2, N1216 &lt; 0.25), "High Risk", "Low Risk")</f>
        <v>Low Risk</v>
      </c>
      <c r="AB1216" s="3" t="str">
        <f>IF(NOT(C1216 &gt; 0), "No Discount", "Discount Applied")</f>
        <v>No Discount</v>
      </c>
      <c r="AC1216" s="3" t="str">
        <f>IF(AND(V1216 &gt; 100, OR(H1216 = "Regular Air", H1216 = "Express Air"), NOT(C1216 &gt; 0)), "High Profit Non-Standard Shipping", "Other")</f>
        <v>High Profit Non-Standard Shipping</v>
      </c>
      <c r="AD1216">
        <f>RANK(X1216,$X$2:$X$1954,0)</f>
        <v>862</v>
      </c>
    </row>
    <row r="1217" spans="1:30" ht="12.75" customHeight="1" x14ac:dyDescent="0.3">
      <c r="A1217" s="3">
        <v>26083</v>
      </c>
      <c r="B1217" s="3" t="s">
        <v>36</v>
      </c>
      <c r="C1217" s="7">
        <v>0.03</v>
      </c>
      <c r="D1217" s="4">
        <v>25.98</v>
      </c>
      <c r="E1217" s="4">
        <v>4.08</v>
      </c>
      <c r="F1217" s="3">
        <v>2198</v>
      </c>
      <c r="G1217" s="3" t="s">
        <v>2093</v>
      </c>
      <c r="H1217" s="3" t="s">
        <v>48</v>
      </c>
      <c r="I1217" s="3" t="s">
        <v>39</v>
      </c>
      <c r="J1217" s="3" t="s">
        <v>28</v>
      </c>
      <c r="K1217" s="3" t="s">
        <v>29</v>
      </c>
      <c r="L1217" s="3" t="s">
        <v>50</v>
      </c>
      <c r="M1217" s="3" t="s">
        <v>2094</v>
      </c>
      <c r="N1217" s="3">
        <v>0.56999999999999995</v>
      </c>
      <c r="O1217" s="3" t="s">
        <v>32</v>
      </c>
      <c r="P1217" s="3" t="s">
        <v>52</v>
      </c>
      <c r="Q1217" s="3" t="s">
        <v>70</v>
      </c>
      <c r="R1217" s="3" t="s">
        <v>2095</v>
      </c>
      <c r="S1217" s="3">
        <v>11757</v>
      </c>
      <c r="T1217" s="2">
        <v>42146</v>
      </c>
      <c r="U1217" s="2">
        <v>42149</v>
      </c>
      <c r="V1217" s="4">
        <v>295.90649999999999</v>
      </c>
      <c r="W1217" s="3">
        <v>16</v>
      </c>
      <c r="X1217" s="4">
        <v>428.85</v>
      </c>
      <c r="Y1217" s="3">
        <v>89174</v>
      </c>
      <c r="Z1217" s="3" t="str">
        <f>IF(V1217&gt;E3173, "High","Low")</f>
        <v>High</v>
      </c>
      <c r="AA1217" s="3" t="str">
        <f>IF(OR(C1217 &gt; 0.2, N1217 &lt; 0.25), "High Risk", "Low Risk")</f>
        <v>Low Risk</v>
      </c>
      <c r="AB1217" s="3" t="str">
        <f>IF(NOT(C1217 &gt; 0), "No Discount", "Discount Applied")</f>
        <v>Discount Applied</v>
      </c>
      <c r="AC1217" s="3" t="str">
        <f>IF(AND(V1217 &gt; 100, OR(H1217 = "Regular Air", H1217 = "Express Air"), NOT(C1217 &gt; 0)), "High Profit Non-Standard Shipping", "Other")</f>
        <v>Other</v>
      </c>
      <c r="AD1217">
        <f>RANK(X1217,$X$2:$X$1954,0)</f>
        <v>696</v>
      </c>
    </row>
    <row r="1218" spans="1:30" ht="12.75" customHeight="1" x14ac:dyDescent="0.3">
      <c r="A1218" s="3">
        <v>26084</v>
      </c>
      <c r="B1218" s="3" t="s">
        <v>36</v>
      </c>
      <c r="C1218" s="7">
        <v>0.1</v>
      </c>
      <c r="D1218" s="4">
        <v>20.98</v>
      </c>
      <c r="E1218" s="4">
        <v>53.03</v>
      </c>
      <c r="F1218" s="3">
        <v>2198</v>
      </c>
      <c r="G1218" s="3" t="s">
        <v>2093</v>
      </c>
      <c r="H1218" s="3" t="s">
        <v>38</v>
      </c>
      <c r="I1218" s="3" t="s">
        <v>39</v>
      </c>
      <c r="J1218" s="3" t="s">
        <v>28</v>
      </c>
      <c r="K1218" s="3" t="s">
        <v>140</v>
      </c>
      <c r="L1218" s="3" t="s">
        <v>42</v>
      </c>
      <c r="M1218" s="3" t="s">
        <v>616</v>
      </c>
      <c r="N1218" s="3">
        <v>0.78</v>
      </c>
      <c r="O1218" s="3" t="s">
        <v>32</v>
      </c>
      <c r="P1218" s="3" t="s">
        <v>52</v>
      </c>
      <c r="Q1218" s="3" t="s">
        <v>70</v>
      </c>
      <c r="R1218" s="3" t="s">
        <v>2095</v>
      </c>
      <c r="S1218" s="3">
        <v>11757</v>
      </c>
      <c r="T1218" s="2">
        <v>42146</v>
      </c>
      <c r="U1218" s="2">
        <v>42146</v>
      </c>
      <c r="V1218" s="4">
        <v>-2111.36</v>
      </c>
      <c r="W1218" s="3">
        <v>16</v>
      </c>
      <c r="X1218" s="4">
        <v>342.54</v>
      </c>
      <c r="Y1218" s="3">
        <v>89174</v>
      </c>
      <c r="Z1218" s="3" t="str">
        <f>IF(V1218&gt;E3174, "High","Low")</f>
        <v>Low</v>
      </c>
      <c r="AA1218" s="3" t="str">
        <f>IF(OR(C1218 &gt; 0.2, N1218 &lt; 0.25), "High Risk", "Low Risk")</f>
        <v>Low Risk</v>
      </c>
      <c r="AB1218" s="3" t="str">
        <f>IF(NOT(C1218 &gt; 0), "No Discount", "Discount Applied")</f>
        <v>Discount Applied</v>
      </c>
      <c r="AC1218" s="3" t="str">
        <f>IF(AND(V1218 &gt; 100, OR(H1218 = "Regular Air", H1218 = "Express Air"), NOT(C1218 &gt; 0)), "High Profit Non-Standard Shipping", "Other")</f>
        <v>Other</v>
      </c>
      <c r="AD1218">
        <f>RANK(X1218,$X$2:$X$1954,0)</f>
        <v>780</v>
      </c>
    </row>
    <row r="1219" spans="1:30" ht="12.75" customHeight="1" x14ac:dyDescent="0.3">
      <c r="A1219" s="3">
        <v>20234</v>
      </c>
      <c r="B1219" s="3" t="s">
        <v>46</v>
      </c>
      <c r="C1219" s="7">
        <v>0.17</v>
      </c>
      <c r="D1219" s="4">
        <v>14.89</v>
      </c>
      <c r="E1219" s="4">
        <v>13.56</v>
      </c>
      <c r="F1219" s="3">
        <v>2201</v>
      </c>
      <c r="G1219" s="3" t="s">
        <v>2096</v>
      </c>
      <c r="H1219" s="3" t="s">
        <v>48</v>
      </c>
      <c r="I1219" s="3" t="s">
        <v>39</v>
      </c>
      <c r="J1219" s="3" t="s">
        <v>40</v>
      </c>
      <c r="K1219" s="3" t="s">
        <v>49</v>
      </c>
      <c r="L1219" s="3" t="s">
        <v>235</v>
      </c>
      <c r="M1219" s="3" t="s">
        <v>2097</v>
      </c>
      <c r="N1219" s="3">
        <v>0.57999999999999996</v>
      </c>
      <c r="O1219" s="3" t="s">
        <v>32</v>
      </c>
      <c r="P1219" s="3" t="s">
        <v>60</v>
      </c>
      <c r="Q1219" s="3" t="s">
        <v>61</v>
      </c>
      <c r="R1219" s="3" t="s">
        <v>488</v>
      </c>
      <c r="S1219" s="3">
        <v>55420</v>
      </c>
      <c r="T1219" s="2">
        <v>42088</v>
      </c>
      <c r="U1219" s="2">
        <v>42090</v>
      </c>
      <c r="V1219" s="4">
        <v>-9.1300000000000008</v>
      </c>
      <c r="W1219" s="3">
        <v>1</v>
      </c>
      <c r="X1219" s="4">
        <v>27.96</v>
      </c>
      <c r="Y1219" s="3">
        <v>86054</v>
      </c>
      <c r="Z1219" s="3" t="str">
        <f>IF(V1219&gt;E3175, "High","Low")</f>
        <v>Low</v>
      </c>
      <c r="AA1219" s="3" t="str">
        <f>IF(OR(C1219 &gt; 0.2, N1219 &lt; 0.25), "High Risk", "Low Risk")</f>
        <v>Low Risk</v>
      </c>
      <c r="AB1219" s="3" t="str">
        <f>IF(NOT(C1219 &gt; 0), "No Discount", "Discount Applied")</f>
        <v>Discount Applied</v>
      </c>
      <c r="AC1219" s="3" t="str">
        <f>IF(AND(V1219 &gt; 100, OR(H1219 = "Regular Air", H1219 = "Express Air"), NOT(C1219 &gt; 0)), "High Profit Non-Standard Shipping", "Other")</f>
        <v>Other</v>
      </c>
      <c r="AD1219">
        <f>RANK(X1219,$X$2:$X$1954,0)</f>
        <v>1740</v>
      </c>
    </row>
    <row r="1220" spans="1:30" ht="12.75" customHeight="1" x14ac:dyDescent="0.3">
      <c r="A1220" s="3">
        <v>22259</v>
      </c>
      <c r="B1220" s="3" t="s">
        <v>105</v>
      </c>
      <c r="C1220" s="7">
        <v>0.09</v>
      </c>
      <c r="D1220" s="4">
        <v>160.97999999999999</v>
      </c>
      <c r="E1220" s="4">
        <v>30</v>
      </c>
      <c r="F1220" s="3">
        <v>2202</v>
      </c>
      <c r="G1220" s="3" t="s">
        <v>2098</v>
      </c>
      <c r="H1220" s="3" t="s">
        <v>38</v>
      </c>
      <c r="I1220" s="3" t="s">
        <v>39</v>
      </c>
      <c r="J1220" s="3" t="s">
        <v>40</v>
      </c>
      <c r="K1220" s="3" t="s">
        <v>41</v>
      </c>
      <c r="L1220" s="3" t="s">
        <v>42</v>
      </c>
      <c r="M1220" s="3" t="s">
        <v>176</v>
      </c>
      <c r="N1220" s="3">
        <v>0.62</v>
      </c>
      <c r="O1220" s="3" t="s">
        <v>32</v>
      </c>
      <c r="P1220" s="3" t="s">
        <v>60</v>
      </c>
      <c r="Q1220" s="3" t="s">
        <v>61</v>
      </c>
      <c r="R1220" s="3" t="s">
        <v>2099</v>
      </c>
      <c r="S1220" s="3">
        <v>55429</v>
      </c>
      <c r="T1220" s="2">
        <v>42035</v>
      </c>
      <c r="U1220" s="2">
        <v>42035</v>
      </c>
      <c r="V1220" s="4">
        <v>357.428</v>
      </c>
      <c r="W1220" s="3">
        <v>11</v>
      </c>
      <c r="X1220" s="4">
        <v>1635.38</v>
      </c>
      <c r="Y1220" s="3">
        <v>86050</v>
      </c>
      <c r="Z1220" s="3" t="str">
        <f>IF(V1220&gt;E3176, "High","Low")</f>
        <v>High</v>
      </c>
      <c r="AA1220" s="3" t="str">
        <f>IF(OR(C1220 &gt; 0.2, N1220 &lt; 0.25), "High Risk", "Low Risk")</f>
        <v>Low Risk</v>
      </c>
      <c r="AB1220" s="3" t="str">
        <f>IF(NOT(C1220 &gt; 0), "No Discount", "Discount Applied")</f>
        <v>Discount Applied</v>
      </c>
      <c r="AC1220" s="3" t="str">
        <f>IF(AND(V1220 &gt; 100, OR(H1220 = "Regular Air", H1220 = "Express Air"), NOT(C1220 &gt; 0)), "High Profit Non-Standard Shipping", "Other")</f>
        <v>Other</v>
      </c>
      <c r="AD1220">
        <f>RANK(X1220,$X$2:$X$1954,0)</f>
        <v>293</v>
      </c>
    </row>
    <row r="1221" spans="1:30" ht="12.75" customHeight="1" x14ac:dyDescent="0.3">
      <c r="A1221" s="3">
        <v>22260</v>
      </c>
      <c r="B1221" s="3" t="s">
        <v>105</v>
      </c>
      <c r="C1221" s="7">
        <v>0.09</v>
      </c>
      <c r="D1221" s="4">
        <v>6.3</v>
      </c>
      <c r="E1221" s="4">
        <v>0.5</v>
      </c>
      <c r="F1221" s="3">
        <v>2202</v>
      </c>
      <c r="G1221" s="3" t="s">
        <v>2098</v>
      </c>
      <c r="H1221" s="3" t="s">
        <v>48</v>
      </c>
      <c r="I1221" s="3" t="s">
        <v>39</v>
      </c>
      <c r="J1221" s="3" t="s">
        <v>28</v>
      </c>
      <c r="K1221" s="3" t="s">
        <v>133</v>
      </c>
      <c r="L1221" s="3" t="s">
        <v>58</v>
      </c>
      <c r="M1221" s="3" t="s">
        <v>210</v>
      </c>
      <c r="N1221" s="3">
        <v>0.39</v>
      </c>
      <c r="O1221" s="3" t="s">
        <v>32</v>
      </c>
      <c r="P1221" s="3" t="s">
        <v>60</v>
      </c>
      <c r="Q1221" s="3" t="s">
        <v>61</v>
      </c>
      <c r="R1221" s="3" t="s">
        <v>2099</v>
      </c>
      <c r="S1221" s="3">
        <v>55429</v>
      </c>
      <c r="T1221" s="2">
        <v>42035</v>
      </c>
      <c r="U1221" s="2">
        <v>42035</v>
      </c>
      <c r="V1221" s="4">
        <v>40.351199999999992</v>
      </c>
      <c r="W1221" s="3">
        <v>10</v>
      </c>
      <c r="X1221" s="4">
        <v>58.48</v>
      </c>
      <c r="Y1221" s="3">
        <v>86050</v>
      </c>
      <c r="Z1221" s="3" t="str">
        <f>IF(V1221&gt;E3177, "High","Low")</f>
        <v>High</v>
      </c>
      <c r="AA1221" s="3" t="str">
        <f>IF(OR(C1221 &gt; 0.2, N1221 &lt; 0.25), "High Risk", "Low Risk")</f>
        <v>Low Risk</v>
      </c>
      <c r="AB1221" s="3" t="str">
        <f>IF(NOT(C1221 &gt; 0), "No Discount", "Discount Applied")</f>
        <v>Discount Applied</v>
      </c>
      <c r="AC1221" s="3" t="str">
        <f>IF(AND(V1221 &gt; 100, OR(H1221 = "Regular Air", H1221 = "Express Air"), NOT(C1221 &gt; 0)), "High Profit Non-Standard Shipping", "Other")</f>
        <v>Other</v>
      </c>
      <c r="AD1221">
        <f>RANK(X1221,$X$2:$X$1954,0)</f>
        <v>1470</v>
      </c>
    </row>
    <row r="1222" spans="1:30" ht="12.75" customHeight="1" x14ac:dyDescent="0.3">
      <c r="A1222" s="3">
        <v>22261</v>
      </c>
      <c r="B1222" s="3" t="s">
        <v>105</v>
      </c>
      <c r="C1222" s="7">
        <v>0</v>
      </c>
      <c r="D1222" s="4">
        <v>4.9800000000000004</v>
      </c>
      <c r="E1222" s="4">
        <v>0.8</v>
      </c>
      <c r="F1222" s="3">
        <v>2202</v>
      </c>
      <c r="G1222" s="3" t="s">
        <v>2098</v>
      </c>
      <c r="H1222" s="3" t="s">
        <v>48</v>
      </c>
      <c r="I1222" s="3" t="s">
        <v>39</v>
      </c>
      <c r="J1222" s="3" t="s">
        <v>28</v>
      </c>
      <c r="K1222" s="3" t="s">
        <v>92</v>
      </c>
      <c r="L1222" s="3" t="s">
        <v>30</v>
      </c>
      <c r="M1222" s="3" t="s">
        <v>521</v>
      </c>
      <c r="N1222" s="3">
        <v>0.36</v>
      </c>
      <c r="O1222" s="3" t="s">
        <v>32</v>
      </c>
      <c r="P1222" s="3" t="s">
        <v>60</v>
      </c>
      <c r="Q1222" s="3" t="s">
        <v>61</v>
      </c>
      <c r="R1222" s="3" t="s">
        <v>2099</v>
      </c>
      <c r="S1222" s="3">
        <v>55429</v>
      </c>
      <c r="T1222" s="2">
        <v>42035</v>
      </c>
      <c r="U1222" s="2">
        <v>42042</v>
      </c>
      <c r="V1222" s="4">
        <v>27.634499999999996</v>
      </c>
      <c r="W1222" s="3">
        <v>8</v>
      </c>
      <c r="X1222" s="4">
        <v>40.049999999999997</v>
      </c>
      <c r="Y1222" s="3">
        <v>86050</v>
      </c>
      <c r="Z1222" s="3" t="str">
        <f>IF(V1222&gt;E3178, "High","Low")</f>
        <v>High</v>
      </c>
      <c r="AA1222" s="3" t="str">
        <f>IF(OR(C1222 &gt; 0.2, N1222 &lt; 0.25), "High Risk", "Low Risk")</f>
        <v>Low Risk</v>
      </c>
      <c r="AB1222" s="3" t="str">
        <f>IF(NOT(C1222 &gt; 0), "No Discount", "Discount Applied")</f>
        <v>No Discount</v>
      </c>
      <c r="AC1222" s="3" t="str">
        <f>IF(AND(V1222 &gt; 100, OR(H1222 = "Regular Air", H1222 = "Express Air"), NOT(C1222 &gt; 0)), "High Profit Non-Standard Shipping", "Other")</f>
        <v>Other</v>
      </c>
      <c r="AD1222">
        <f>RANK(X1222,$X$2:$X$1954,0)</f>
        <v>1622</v>
      </c>
    </row>
    <row r="1223" spans="1:30" ht="12.75" customHeight="1" x14ac:dyDescent="0.3">
      <c r="A1223" s="3">
        <v>23919</v>
      </c>
      <c r="B1223" s="3" t="s">
        <v>105</v>
      </c>
      <c r="C1223" s="7">
        <v>0.08</v>
      </c>
      <c r="D1223" s="4">
        <v>145.44999999999999</v>
      </c>
      <c r="E1223" s="4">
        <v>17.850000000000001</v>
      </c>
      <c r="F1223" s="3">
        <v>2203</v>
      </c>
      <c r="G1223" s="3" t="s">
        <v>2100</v>
      </c>
      <c r="H1223" s="3" t="s">
        <v>38</v>
      </c>
      <c r="I1223" s="3" t="s">
        <v>39</v>
      </c>
      <c r="J1223" s="3" t="s">
        <v>76</v>
      </c>
      <c r="K1223" s="3" t="s">
        <v>84</v>
      </c>
      <c r="L1223" s="3" t="s">
        <v>42</v>
      </c>
      <c r="M1223" s="3" t="s">
        <v>1074</v>
      </c>
      <c r="N1223" s="3">
        <v>0.56000000000000005</v>
      </c>
      <c r="O1223" s="3" t="s">
        <v>32</v>
      </c>
      <c r="P1223" s="3" t="s">
        <v>60</v>
      </c>
      <c r="Q1223" s="3" t="s">
        <v>61</v>
      </c>
      <c r="R1223" s="3" t="s">
        <v>2101</v>
      </c>
      <c r="S1223" s="3">
        <v>55445</v>
      </c>
      <c r="T1223" s="2">
        <v>42039</v>
      </c>
      <c r="U1223" s="2">
        <v>42039</v>
      </c>
      <c r="V1223" s="4">
        <v>751.58</v>
      </c>
      <c r="W1223" s="3">
        <v>8</v>
      </c>
      <c r="X1223" s="4">
        <v>1117.6600000000001</v>
      </c>
      <c r="Y1223" s="3">
        <v>86051</v>
      </c>
      <c r="Z1223" s="3" t="str">
        <f>IF(V1223&gt;E3179, "High","Low")</f>
        <v>High</v>
      </c>
      <c r="AA1223" s="3" t="str">
        <f>IF(OR(C1223 &gt; 0.2, N1223 &lt; 0.25), "High Risk", "Low Risk")</f>
        <v>Low Risk</v>
      </c>
      <c r="AB1223" s="3" t="str">
        <f>IF(NOT(C1223 &gt; 0), "No Discount", "Discount Applied")</f>
        <v>Discount Applied</v>
      </c>
      <c r="AC1223" s="3" t="str">
        <f>IF(AND(V1223 &gt; 100, OR(H1223 = "Regular Air", H1223 = "Express Air"), NOT(C1223 &gt; 0)), "High Profit Non-Standard Shipping", "Other")</f>
        <v>Other</v>
      </c>
      <c r="AD1223">
        <f>RANK(X1223,$X$2:$X$1954,0)</f>
        <v>394</v>
      </c>
    </row>
    <row r="1224" spans="1:30" ht="12.75" customHeight="1" x14ac:dyDescent="0.3">
      <c r="A1224" s="3">
        <v>22595</v>
      </c>
      <c r="B1224" s="3" t="s">
        <v>46</v>
      </c>
      <c r="C1224" s="7">
        <v>0.03</v>
      </c>
      <c r="D1224" s="4">
        <v>399.98</v>
      </c>
      <c r="E1224" s="4">
        <v>12.06</v>
      </c>
      <c r="F1224" s="3">
        <v>2203</v>
      </c>
      <c r="G1224" s="3" t="s">
        <v>2100</v>
      </c>
      <c r="H1224" s="3" t="s">
        <v>38</v>
      </c>
      <c r="I1224" s="3" t="s">
        <v>39</v>
      </c>
      <c r="J1224" s="3" t="s">
        <v>76</v>
      </c>
      <c r="K1224" s="3" t="s">
        <v>84</v>
      </c>
      <c r="L1224" s="3" t="s">
        <v>120</v>
      </c>
      <c r="M1224" s="3" t="s">
        <v>263</v>
      </c>
      <c r="N1224" s="3">
        <v>0.56000000000000005</v>
      </c>
      <c r="O1224" s="3" t="s">
        <v>32</v>
      </c>
      <c r="P1224" s="3" t="s">
        <v>60</v>
      </c>
      <c r="Q1224" s="3" t="s">
        <v>61</v>
      </c>
      <c r="R1224" s="3" t="s">
        <v>2101</v>
      </c>
      <c r="S1224" s="3">
        <v>55445</v>
      </c>
      <c r="T1224" s="2">
        <v>42008</v>
      </c>
      <c r="U1224" s="2">
        <v>42010</v>
      </c>
      <c r="V1224" s="4">
        <v>-663.51419999999996</v>
      </c>
      <c r="W1224" s="3">
        <v>2</v>
      </c>
      <c r="X1224" s="4">
        <v>807</v>
      </c>
      <c r="Y1224" s="3">
        <v>86052</v>
      </c>
      <c r="Z1224" s="3" t="str">
        <f>IF(V1224&gt;E3180, "High","Low")</f>
        <v>Low</v>
      </c>
      <c r="AA1224" s="3" t="str">
        <f>IF(OR(C1224 &gt; 0.2, N1224 &lt; 0.25), "High Risk", "Low Risk")</f>
        <v>Low Risk</v>
      </c>
      <c r="AB1224" s="3" t="str">
        <f>IF(NOT(C1224 &gt; 0), "No Discount", "Discount Applied")</f>
        <v>Discount Applied</v>
      </c>
      <c r="AC1224" s="3" t="str">
        <f>IF(AND(V1224 &gt; 100, OR(H1224 = "Regular Air", H1224 = "Express Air"), NOT(C1224 &gt; 0)), "High Profit Non-Standard Shipping", "Other")</f>
        <v>Other</v>
      </c>
      <c r="AD1224">
        <f>RANK(X1224,$X$2:$X$1954,0)</f>
        <v>487</v>
      </c>
    </row>
    <row r="1225" spans="1:30" ht="12.75" customHeight="1" x14ac:dyDescent="0.3">
      <c r="A1225" s="3">
        <v>23920</v>
      </c>
      <c r="B1225" s="3" t="s">
        <v>105</v>
      </c>
      <c r="C1225" s="7">
        <v>7.0000000000000007E-2</v>
      </c>
      <c r="D1225" s="4">
        <v>33.94</v>
      </c>
      <c r="E1225" s="4">
        <v>19.190000000000001</v>
      </c>
      <c r="F1225" s="3">
        <v>2204</v>
      </c>
      <c r="G1225" s="3" t="s">
        <v>2102</v>
      </c>
      <c r="H1225" s="3" t="s">
        <v>38</v>
      </c>
      <c r="I1225" s="3" t="s">
        <v>39</v>
      </c>
      <c r="J1225" s="3" t="s">
        <v>40</v>
      </c>
      <c r="K1225" s="3" t="s">
        <v>41</v>
      </c>
      <c r="L1225" s="3" t="s">
        <v>42</v>
      </c>
      <c r="M1225" s="3" t="s">
        <v>1002</v>
      </c>
      <c r="N1225" s="3">
        <v>0.57999999999999996</v>
      </c>
      <c r="O1225" s="3" t="s">
        <v>32</v>
      </c>
      <c r="P1225" s="3" t="s">
        <v>60</v>
      </c>
      <c r="Q1225" s="3" t="s">
        <v>61</v>
      </c>
      <c r="R1225" s="3" t="s">
        <v>2103</v>
      </c>
      <c r="S1225" s="3">
        <v>55337</v>
      </c>
      <c r="T1225" s="2">
        <v>42039</v>
      </c>
      <c r="U1225" s="2">
        <v>42043</v>
      </c>
      <c r="V1225" s="4">
        <v>-157.56</v>
      </c>
      <c r="W1225" s="3">
        <v>5</v>
      </c>
      <c r="X1225" s="4">
        <v>169.46</v>
      </c>
      <c r="Y1225" s="3">
        <v>86051</v>
      </c>
      <c r="Z1225" s="3" t="str">
        <f>IF(V1225&gt;E3181, "High","Low")</f>
        <v>Low</v>
      </c>
      <c r="AA1225" s="3" t="str">
        <f>IF(OR(C1225 &gt; 0.2, N1225 &lt; 0.25), "High Risk", "Low Risk")</f>
        <v>Low Risk</v>
      </c>
      <c r="AB1225" s="3" t="str">
        <f>IF(NOT(C1225 &gt; 0), "No Discount", "Discount Applied")</f>
        <v>Discount Applied</v>
      </c>
      <c r="AC1225" s="3" t="str">
        <f>IF(AND(V1225 &gt; 100, OR(H1225 = "Regular Air", H1225 = "Express Air"), NOT(C1225 &gt; 0)), "High Profit Non-Standard Shipping", "Other")</f>
        <v>Other</v>
      </c>
      <c r="AD1225">
        <f>RANK(X1225,$X$2:$X$1954,0)</f>
        <v>1041</v>
      </c>
    </row>
    <row r="1226" spans="1:30" ht="12.75" customHeight="1" x14ac:dyDescent="0.3">
      <c r="A1226" s="3">
        <v>24434</v>
      </c>
      <c r="B1226" s="3" t="s">
        <v>46</v>
      </c>
      <c r="C1226" s="7">
        <v>0.04</v>
      </c>
      <c r="D1226" s="4">
        <v>296.18</v>
      </c>
      <c r="E1226" s="4">
        <v>154.12</v>
      </c>
      <c r="F1226" s="3">
        <v>2204</v>
      </c>
      <c r="G1226" s="3" t="s">
        <v>2102</v>
      </c>
      <c r="H1226" s="3" t="s">
        <v>38</v>
      </c>
      <c r="I1226" s="3" t="s">
        <v>39</v>
      </c>
      <c r="J1226" s="3" t="s">
        <v>40</v>
      </c>
      <c r="K1226" s="3" t="s">
        <v>151</v>
      </c>
      <c r="L1226" s="3" t="s">
        <v>120</v>
      </c>
      <c r="M1226" s="3" t="s">
        <v>152</v>
      </c>
      <c r="N1226" s="3">
        <v>0.76</v>
      </c>
      <c r="O1226" s="3" t="s">
        <v>32</v>
      </c>
      <c r="P1226" s="3" t="s">
        <v>60</v>
      </c>
      <c r="Q1226" s="3" t="s">
        <v>61</v>
      </c>
      <c r="R1226" s="3" t="s">
        <v>2103</v>
      </c>
      <c r="S1226" s="3">
        <v>55337</v>
      </c>
      <c r="T1226" s="2">
        <v>42045</v>
      </c>
      <c r="U1226" s="2">
        <v>42046</v>
      </c>
      <c r="V1226" s="4">
        <v>-87.998040000000003</v>
      </c>
      <c r="W1226" s="3">
        <v>20</v>
      </c>
      <c r="X1226" s="4">
        <v>5768.12</v>
      </c>
      <c r="Y1226" s="3">
        <v>86053</v>
      </c>
      <c r="Z1226" s="3" t="str">
        <f>IF(V1226&gt;E3182, "High","Low")</f>
        <v>Low</v>
      </c>
      <c r="AA1226" s="3" t="str">
        <f>IF(OR(C1226 &gt; 0.2, N1226 &lt; 0.25), "High Risk", "Low Risk")</f>
        <v>Low Risk</v>
      </c>
      <c r="AB1226" s="3" t="str">
        <f>IF(NOT(C1226 &gt; 0), "No Discount", "Discount Applied")</f>
        <v>Discount Applied</v>
      </c>
      <c r="AC1226" s="3" t="str">
        <f>IF(AND(V1226 &gt; 100, OR(H1226 = "Regular Air", H1226 = "Express Air"), NOT(C1226 &gt; 0)), "High Profit Non-Standard Shipping", "Other")</f>
        <v>Other</v>
      </c>
      <c r="AD1226">
        <f>RANK(X1226,$X$2:$X$1954,0)</f>
        <v>77</v>
      </c>
    </row>
    <row r="1227" spans="1:30" ht="12.75" customHeight="1" x14ac:dyDescent="0.3">
      <c r="A1227" s="3">
        <v>18164</v>
      </c>
      <c r="B1227" s="3" t="s">
        <v>24</v>
      </c>
      <c r="C1227" s="7">
        <v>0.03</v>
      </c>
      <c r="D1227" s="4">
        <v>28.48</v>
      </c>
      <c r="E1227" s="4">
        <v>1.99</v>
      </c>
      <c r="F1227" s="3">
        <v>2206</v>
      </c>
      <c r="G1227" s="3" t="s">
        <v>2104</v>
      </c>
      <c r="H1227" s="3" t="s">
        <v>48</v>
      </c>
      <c r="I1227" s="3" t="s">
        <v>39</v>
      </c>
      <c r="J1227" s="3" t="s">
        <v>76</v>
      </c>
      <c r="K1227" s="3" t="s">
        <v>179</v>
      </c>
      <c r="L1227" s="3" t="s">
        <v>50</v>
      </c>
      <c r="M1227" s="3" t="s">
        <v>406</v>
      </c>
      <c r="N1227" s="3">
        <v>0.4</v>
      </c>
      <c r="O1227" s="3" t="s">
        <v>32</v>
      </c>
      <c r="P1227" s="3" t="s">
        <v>60</v>
      </c>
      <c r="Q1227" s="3" t="s">
        <v>329</v>
      </c>
      <c r="R1227" s="3" t="s">
        <v>2105</v>
      </c>
      <c r="S1227" s="3">
        <v>50501</v>
      </c>
      <c r="T1227" s="2">
        <v>42009</v>
      </c>
      <c r="U1227" s="2">
        <v>42010</v>
      </c>
      <c r="V1227" s="4">
        <v>-35.290399999999998</v>
      </c>
      <c r="W1227" s="3">
        <v>2</v>
      </c>
      <c r="X1227" s="4">
        <v>55.25</v>
      </c>
      <c r="Y1227" s="3">
        <v>86258</v>
      </c>
      <c r="Z1227" s="3" t="str">
        <f>IF(V1227&gt;E3183, "High","Low")</f>
        <v>Low</v>
      </c>
      <c r="AA1227" s="3" t="str">
        <f>IF(OR(C1227 &gt; 0.2, N1227 &lt; 0.25), "High Risk", "Low Risk")</f>
        <v>Low Risk</v>
      </c>
      <c r="AB1227" s="3" t="str">
        <f>IF(NOT(C1227 &gt; 0), "No Discount", "Discount Applied")</f>
        <v>Discount Applied</v>
      </c>
      <c r="AC1227" s="3" t="str">
        <f>IF(AND(V1227 &gt; 100, OR(H1227 = "Regular Air", H1227 = "Express Air"), NOT(C1227 &gt; 0)), "High Profit Non-Standard Shipping", "Other")</f>
        <v>Other</v>
      </c>
      <c r="AD1227">
        <f>RANK(X1227,$X$2:$X$1954,0)</f>
        <v>1497</v>
      </c>
    </row>
    <row r="1228" spans="1:30" ht="12.75" customHeight="1" x14ac:dyDescent="0.3">
      <c r="A1228" s="3">
        <v>18165</v>
      </c>
      <c r="B1228" s="3" t="s">
        <v>24</v>
      </c>
      <c r="C1228" s="7">
        <v>0.01</v>
      </c>
      <c r="D1228" s="4">
        <v>205.99</v>
      </c>
      <c r="E1228" s="4">
        <v>5.99</v>
      </c>
      <c r="F1228" s="3">
        <v>2206</v>
      </c>
      <c r="G1228" s="3" t="s">
        <v>2104</v>
      </c>
      <c r="H1228" s="3" t="s">
        <v>48</v>
      </c>
      <c r="I1228" s="3" t="s">
        <v>39</v>
      </c>
      <c r="J1228" s="3" t="s">
        <v>76</v>
      </c>
      <c r="K1228" s="3" t="s">
        <v>77</v>
      </c>
      <c r="L1228" s="3" t="s">
        <v>58</v>
      </c>
      <c r="M1228" s="3" t="s">
        <v>2106</v>
      </c>
      <c r="N1228" s="3">
        <v>0.59</v>
      </c>
      <c r="O1228" s="3" t="s">
        <v>32</v>
      </c>
      <c r="P1228" s="3" t="s">
        <v>60</v>
      </c>
      <c r="Q1228" s="3" t="s">
        <v>329</v>
      </c>
      <c r="R1228" s="3" t="s">
        <v>2105</v>
      </c>
      <c r="S1228" s="3">
        <v>50501</v>
      </c>
      <c r="T1228" s="2">
        <v>42009</v>
      </c>
      <c r="U1228" s="2">
        <v>42011</v>
      </c>
      <c r="V1228" s="4">
        <v>-74.883600000000001</v>
      </c>
      <c r="W1228" s="3">
        <v>3</v>
      </c>
      <c r="X1228" s="4">
        <v>551.22</v>
      </c>
      <c r="Y1228" s="3">
        <v>86258</v>
      </c>
      <c r="Z1228" s="3" t="str">
        <f>IF(V1228&gt;E3184, "High","Low")</f>
        <v>Low</v>
      </c>
      <c r="AA1228" s="3" t="str">
        <f>IF(OR(C1228 &gt; 0.2, N1228 &lt; 0.25), "High Risk", "Low Risk")</f>
        <v>Low Risk</v>
      </c>
      <c r="AB1228" s="3" t="str">
        <f>IF(NOT(C1228 &gt; 0), "No Discount", "Discount Applied")</f>
        <v>Discount Applied</v>
      </c>
      <c r="AC1228" s="3" t="str">
        <f>IF(AND(V1228 &gt; 100, OR(H1228 = "Regular Air", H1228 = "Express Air"), NOT(C1228 &gt; 0)), "High Profit Non-Standard Shipping", "Other")</f>
        <v>Other</v>
      </c>
      <c r="AD1228">
        <f>RANK(X1228,$X$2:$X$1954,0)</f>
        <v>617</v>
      </c>
    </row>
    <row r="1229" spans="1:30" ht="12.75" customHeight="1" x14ac:dyDescent="0.3">
      <c r="A1229" s="3">
        <v>23317</v>
      </c>
      <c r="B1229" s="3" t="s">
        <v>105</v>
      </c>
      <c r="C1229" s="7">
        <v>0.06</v>
      </c>
      <c r="D1229" s="4">
        <v>6.98</v>
      </c>
      <c r="E1229" s="4">
        <v>1.6</v>
      </c>
      <c r="F1229" s="3">
        <v>2209</v>
      </c>
      <c r="G1229" s="3" t="s">
        <v>2107</v>
      </c>
      <c r="H1229" s="3" t="s">
        <v>48</v>
      </c>
      <c r="I1229" s="3" t="s">
        <v>39</v>
      </c>
      <c r="J1229" s="3" t="s">
        <v>28</v>
      </c>
      <c r="K1229" s="3" t="s">
        <v>92</v>
      </c>
      <c r="L1229" s="3" t="s">
        <v>30</v>
      </c>
      <c r="M1229" s="3" t="s">
        <v>954</v>
      </c>
      <c r="N1229" s="3">
        <v>0.38</v>
      </c>
      <c r="O1229" s="3" t="s">
        <v>32</v>
      </c>
      <c r="P1229" s="3" t="s">
        <v>135</v>
      </c>
      <c r="Q1229" s="3" t="s">
        <v>386</v>
      </c>
      <c r="R1229" s="3" t="s">
        <v>2108</v>
      </c>
      <c r="S1229" s="3">
        <v>30337</v>
      </c>
      <c r="T1229" s="2">
        <v>42026</v>
      </c>
      <c r="U1229" s="2">
        <v>42033</v>
      </c>
      <c r="V1229" s="4">
        <v>-98.056000000000012</v>
      </c>
      <c r="W1229" s="3">
        <v>12</v>
      </c>
      <c r="X1229" s="4">
        <v>83.93</v>
      </c>
      <c r="Y1229" s="3">
        <v>88030</v>
      </c>
      <c r="Z1229" s="3" t="str">
        <f>IF(V1229&gt;E3185, "High","Low")</f>
        <v>Low</v>
      </c>
      <c r="AA1229" s="3" t="str">
        <f>IF(OR(C1229 &gt; 0.2, N1229 &lt; 0.25), "High Risk", "Low Risk")</f>
        <v>Low Risk</v>
      </c>
      <c r="AB1229" s="3" t="str">
        <f>IF(NOT(C1229 &gt; 0), "No Discount", "Discount Applied")</f>
        <v>Discount Applied</v>
      </c>
      <c r="AC1229" s="3" t="str">
        <f>IF(AND(V1229 &gt; 100, OR(H1229 = "Regular Air", H1229 = "Express Air"), NOT(C1229 &gt; 0)), "High Profit Non-Standard Shipping", "Other")</f>
        <v>Other</v>
      </c>
      <c r="AD1229">
        <f>RANK(X1229,$X$2:$X$1954,0)</f>
        <v>1319</v>
      </c>
    </row>
    <row r="1230" spans="1:30" ht="12.75" customHeight="1" x14ac:dyDescent="0.3">
      <c r="A1230" s="3">
        <v>19914</v>
      </c>
      <c r="B1230" s="3" t="s">
        <v>36</v>
      </c>
      <c r="C1230" s="7">
        <v>0.08</v>
      </c>
      <c r="D1230" s="4">
        <v>95.99</v>
      </c>
      <c r="E1230" s="4">
        <v>35</v>
      </c>
      <c r="F1230" s="3">
        <v>2211</v>
      </c>
      <c r="G1230" s="3" t="s">
        <v>2109</v>
      </c>
      <c r="H1230" s="3" t="s">
        <v>26</v>
      </c>
      <c r="I1230" s="3" t="s">
        <v>39</v>
      </c>
      <c r="J1230" s="3" t="s">
        <v>28</v>
      </c>
      <c r="K1230" s="3" t="s">
        <v>140</v>
      </c>
      <c r="L1230" s="3" t="s">
        <v>235</v>
      </c>
      <c r="M1230" s="3" t="s">
        <v>2110</v>
      </c>
      <c r="N1230" s="3"/>
      <c r="O1230" s="3" t="s">
        <v>32</v>
      </c>
      <c r="P1230" s="3" t="s">
        <v>52</v>
      </c>
      <c r="Q1230" s="3" t="s">
        <v>414</v>
      </c>
      <c r="R1230" s="3" t="s">
        <v>2111</v>
      </c>
      <c r="S1230" s="3">
        <v>20715</v>
      </c>
      <c r="T1230" s="2">
        <v>42005</v>
      </c>
      <c r="U1230" s="2">
        <v>42007</v>
      </c>
      <c r="V1230" s="4">
        <v>-425.20840000000004</v>
      </c>
      <c r="W1230" s="3">
        <v>2</v>
      </c>
      <c r="X1230" s="4">
        <v>193.88</v>
      </c>
      <c r="Y1230" s="3">
        <v>88028</v>
      </c>
      <c r="Z1230" s="3" t="str">
        <f>IF(V1230&gt;E3186, "High","Low")</f>
        <v>Low</v>
      </c>
      <c r="AA1230" s="3" t="str">
        <f>IF(OR(C1230 &gt; 0.2, N1230 &lt; 0.25), "High Risk", "Low Risk")</f>
        <v>High Risk</v>
      </c>
      <c r="AB1230" s="3" t="str">
        <f>IF(NOT(C1230 &gt; 0), "No Discount", "Discount Applied")</f>
        <v>Discount Applied</v>
      </c>
      <c r="AC1230" s="3" t="str">
        <f>IF(AND(V1230 &gt; 100, OR(H1230 = "Regular Air", H1230 = "Express Air"), NOT(C1230 &gt; 0)), "High Profit Non-Standard Shipping", "Other")</f>
        <v>Other</v>
      </c>
      <c r="AD1230">
        <f>RANK(X1230,$X$2:$X$1954,0)</f>
        <v>999</v>
      </c>
    </row>
    <row r="1231" spans="1:30" ht="12.75" customHeight="1" x14ac:dyDescent="0.3">
      <c r="A1231" s="3">
        <v>24756</v>
      </c>
      <c r="B1231" s="3" t="s">
        <v>24</v>
      </c>
      <c r="C1231" s="7">
        <v>0.09</v>
      </c>
      <c r="D1231" s="4">
        <v>199.99</v>
      </c>
      <c r="E1231" s="4">
        <v>24.49</v>
      </c>
      <c r="F1231" s="3">
        <v>2212</v>
      </c>
      <c r="G1231" s="3" t="s">
        <v>2112</v>
      </c>
      <c r="H1231" s="3" t="s">
        <v>26</v>
      </c>
      <c r="I1231" s="3" t="s">
        <v>39</v>
      </c>
      <c r="J1231" s="3" t="s">
        <v>76</v>
      </c>
      <c r="K1231" s="3" t="s">
        <v>586</v>
      </c>
      <c r="L1231" s="3" t="s">
        <v>235</v>
      </c>
      <c r="M1231" s="3" t="s">
        <v>1378</v>
      </c>
      <c r="N1231" s="3">
        <v>0.46</v>
      </c>
      <c r="O1231" s="3" t="s">
        <v>32</v>
      </c>
      <c r="P1231" s="3" t="s">
        <v>52</v>
      </c>
      <c r="Q1231" s="3" t="s">
        <v>414</v>
      </c>
      <c r="R1231" s="3" t="s">
        <v>2113</v>
      </c>
      <c r="S1231" s="3">
        <v>21228</v>
      </c>
      <c r="T1231" s="2">
        <v>42113</v>
      </c>
      <c r="U1231" s="2">
        <v>42115</v>
      </c>
      <c r="V1231" s="4">
        <v>631.33000000000004</v>
      </c>
      <c r="W1231" s="3">
        <v>5</v>
      </c>
      <c r="X1231" s="4">
        <v>990.25</v>
      </c>
      <c r="Y1231" s="3">
        <v>88029</v>
      </c>
      <c r="Z1231" s="3" t="str">
        <f>IF(V1231&gt;E3187, "High","Low")</f>
        <v>High</v>
      </c>
      <c r="AA1231" s="3" t="str">
        <f>IF(OR(C1231 &gt; 0.2, N1231 &lt; 0.25), "High Risk", "Low Risk")</f>
        <v>Low Risk</v>
      </c>
      <c r="AB1231" s="3" t="str">
        <f>IF(NOT(C1231 &gt; 0), "No Discount", "Discount Applied")</f>
        <v>Discount Applied</v>
      </c>
      <c r="AC1231" s="3" t="str">
        <f>IF(AND(V1231 &gt; 100, OR(H1231 = "Regular Air", H1231 = "Express Air"), NOT(C1231 &gt; 0)), "High Profit Non-Standard Shipping", "Other")</f>
        <v>Other</v>
      </c>
      <c r="AD1231">
        <f>RANK(X1231,$X$2:$X$1954,0)</f>
        <v>425</v>
      </c>
    </row>
    <row r="1232" spans="1:30" ht="12.75" customHeight="1" x14ac:dyDescent="0.3">
      <c r="A1232" s="3">
        <v>23512</v>
      </c>
      <c r="B1232" s="3" t="s">
        <v>105</v>
      </c>
      <c r="C1232" s="7">
        <v>7.0000000000000007E-2</v>
      </c>
      <c r="D1232" s="4">
        <v>3.28</v>
      </c>
      <c r="E1232" s="4">
        <v>3.97</v>
      </c>
      <c r="F1232" s="3">
        <v>2215</v>
      </c>
      <c r="G1232" s="3" t="s">
        <v>2114</v>
      </c>
      <c r="H1232" s="3" t="s">
        <v>48</v>
      </c>
      <c r="I1232" s="3" t="s">
        <v>39</v>
      </c>
      <c r="J1232" s="3" t="s">
        <v>28</v>
      </c>
      <c r="K1232" s="3" t="s">
        <v>29</v>
      </c>
      <c r="L1232" s="3" t="s">
        <v>30</v>
      </c>
      <c r="M1232" s="3" t="s">
        <v>1008</v>
      </c>
      <c r="N1232" s="3">
        <v>0.56000000000000005</v>
      </c>
      <c r="O1232" s="3" t="s">
        <v>32</v>
      </c>
      <c r="P1232" s="3" t="s">
        <v>52</v>
      </c>
      <c r="Q1232" s="3" t="s">
        <v>153</v>
      </c>
      <c r="R1232" s="3" t="s">
        <v>2115</v>
      </c>
      <c r="S1232" s="3">
        <v>44646</v>
      </c>
      <c r="T1232" s="2">
        <v>42178</v>
      </c>
      <c r="U1232" s="2">
        <v>42178</v>
      </c>
      <c r="V1232" s="4">
        <v>-22.175999999999998</v>
      </c>
      <c r="W1232" s="3">
        <v>4</v>
      </c>
      <c r="X1232" s="4">
        <v>14.76</v>
      </c>
      <c r="Y1232" s="3">
        <v>90314</v>
      </c>
      <c r="Z1232" s="3" t="str">
        <f>IF(V1232&gt;E3188, "High","Low")</f>
        <v>Low</v>
      </c>
      <c r="AA1232" s="3" t="str">
        <f>IF(OR(C1232 &gt; 0.2, N1232 &lt; 0.25), "High Risk", "Low Risk")</f>
        <v>Low Risk</v>
      </c>
      <c r="AB1232" s="3" t="str">
        <f>IF(NOT(C1232 &gt; 0), "No Discount", "Discount Applied")</f>
        <v>Discount Applied</v>
      </c>
      <c r="AC1232" s="3" t="str">
        <f>IF(AND(V1232 &gt; 100, OR(H1232 = "Regular Air", H1232 = "Express Air"), NOT(C1232 &gt; 0)), "High Profit Non-Standard Shipping", "Other")</f>
        <v>Other</v>
      </c>
      <c r="AD1232">
        <f>RANK(X1232,$X$2:$X$1954,0)</f>
        <v>1867</v>
      </c>
    </row>
    <row r="1233" spans="1:30" ht="12.75" customHeight="1" x14ac:dyDescent="0.3">
      <c r="A1233" s="3">
        <v>23513</v>
      </c>
      <c r="B1233" s="3" t="s">
        <v>105</v>
      </c>
      <c r="C1233" s="7">
        <v>0.02</v>
      </c>
      <c r="D1233" s="4">
        <v>256.99</v>
      </c>
      <c r="E1233" s="4">
        <v>11.25</v>
      </c>
      <c r="F1233" s="3">
        <v>2216</v>
      </c>
      <c r="G1233" s="3" t="s">
        <v>2116</v>
      </c>
      <c r="H1233" s="3" t="s">
        <v>48</v>
      </c>
      <c r="I1233" s="3" t="s">
        <v>39</v>
      </c>
      <c r="J1233" s="3" t="s">
        <v>76</v>
      </c>
      <c r="K1233" s="3" t="s">
        <v>179</v>
      </c>
      <c r="L1233" s="3" t="s">
        <v>58</v>
      </c>
      <c r="M1233" s="3" t="s">
        <v>1335</v>
      </c>
      <c r="N1233" s="3">
        <v>0.51</v>
      </c>
      <c r="O1233" s="3" t="s">
        <v>32</v>
      </c>
      <c r="P1233" s="3" t="s">
        <v>52</v>
      </c>
      <c r="Q1233" s="3" t="s">
        <v>153</v>
      </c>
      <c r="R1233" s="3" t="s">
        <v>2117</v>
      </c>
      <c r="S1233" s="3">
        <v>44256</v>
      </c>
      <c r="T1233" s="2">
        <v>42178</v>
      </c>
      <c r="U1233" s="2">
        <v>42185</v>
      </c>
      <c r="V1233" s="4">
        <v>-214.10399999999998</v>
      </c>
      <c r="W1233" s="3">
        <v>3</v>
      </c>
      <c r="X1233" s="4">
        <v>808.44</v>
      </c>
      <c r="Y1233" s="3">
        <v>90314</v>
      </c>
      <c r="Z1233" s="3" t="str">
        <f>IF(V1233&gt;E3189, "High","Low")</f>
        <v>Low</v>
      </c>
      <c r="AA1233" s="3" t="str">
        <f>IF(OR(C1233 &gt; 0.2, N1233 &lt; 0.25), "High Risk", "Low Risk")</f>
        <v>Low Risk</v>
      </c>
      <c r="AB1233" s="3" t="str">
        <f>IF(NOT(C1233 &gt; 0), "No Discount", "Discount Applied")</f>
        <v>Discount Applied</v>
      </c>
      <c r="AC1233" s="3" t="str">
        <f>IF(AND(V1233 &gt; 100, OR(H1233 = "Regular Air", H1233 = "Express Air"), NOT(C1233 &gt; 0)), "High Profit Non-Standard Shipping", "Other")</f>
        <v>Other</v>
      </c>
      <c r="AD1233">
        <f>RANK(X1233,$X$2:$X$1954,0)</f>
        <v>486</v>
      </c>
    </row>
    <row r="1234" spans="1:30" ht="12.75" customHeight="1" x14ac:dyDescent="0.3">
      <c r="A1234" s="3">
        <v>23514</v>
      </c>
      <c r="B1234" s="3" t="s">
        <v>105</v>
      </c>
      <c r="C1234" s="7">
        <v>0.01</v>
      </c>
      <c r="D1234" s="4">
        <v>6.48</v>
      </c>
      <c r="E1234" s="4">
        <v>5.14</v>
      </c>
      <c r="F1234" s="3">
        <v>2216</v>
      </c>
      <c r="G1234" s="3" t="s">
        <v>2116</v>
      </c>
      <c r="H1234" s="3" t="s">
        <v>48</v>
      </c>
      <c r="I1234" s="3" t="s">
        <v>39</v>
      </c>
      <c r="J1234" s="3" t="s">
        <v>28</v>
      </c>
      <c r="K1234" s="3" t="s">
        <v>92</v>
      </c>
      <c r="L1234" s="3" t="s">
        <v>58</v>
      </c>
      <c r="M1234" s="3" t="s">
        <v>937</v>
      </c>
      <c r="N1234" s="3">
        <v>0.37</v>
      </c>
      <c r="O1234" s="3" t="s">
        <v>32</v>
      </c>
      <c r="P1234" s="3" t="s">
        <v>52</v>
      </c>
      <c r="Q1234" s="3" t="s">
        <v>153</v>
      </c>
      <c r="R1234" s="3" t="s">
        <v>2117</v>
      </c>
      <c r="S1234" s="3">
        <v>44256</v>
      </c>
      <c r="T1234" s="2">
        <v>42178</v>
      </c>
      <c r="U1234" s="2">
        <v>42180</v>
      </c>
      <c r="V1234" s="4">
        <v>-26.936</v>
      </c>
      <c r="W1234" s="3">
        <v>10</v>
      </c>
      <c r="X1234" s="4">
        <v>67.41</v>
      </c>
      <c r="Y1234" s="3">
        <v>90314</v>
      </c>
      <c r="Z1234" s="3" t="str">
        <f>IF(V1234&gt;E3190, "High","Low")</f>
        <v>Low</v>
      </c>
      <c r="AA1234" s="3" t="str">
        <f>IF(OR(C1234 &gt; 0.2, N1234 &lt; 0.25), "High Risk", "Low Risk")</f>
        <v>Low Risk</v>
      </c>
      <c r="AB1234" s="3" t="str">
        <f>IF(NOT(C1234 &gt; 0), "No Discount", "Discount Applied")</f>
        <v>Discount Applied</v>
      </c>
      <c r="AC1234" s="3" t="str">
        <f>IF(AND(V1234 &gt; 100, OR(H1234 = "Regular Air", H1234 = "Express Air"), NOT(C1234 &gt; 0)), "High Profit Non-Standard Shipping", "Other")</f>
        <v>Other</v>
      </c>
      <c r="AD1234">
        <f>RANK(X1234,$X$2:$X$1954,0)</f>
        <v>1407</v>
      </c>
    </row>
    <row r="1235" spans="1:30" ht="12.75" customHeight="1" x14ac:dyDescent="0.3">
      <c r="A1235" s="3">
        <v>22712</v>
      </c>
      <c r="B1235" s="3" t="s">
        <v>105</v>
      </c>
      <c r="C1235" s="7">
        <v>0.09</v>
      </c>
      <c r="D1235" s="4">
        <v>14.2</v>
      </c>
      <c r="E1235" s="4">
        <v>5.3</v>
      </c>
      <c r="F1235" s="3">
        <v>2220</v>
      </c>
      <c r="G1235" s="3" t="s">
        <v>2118</v>
      </c>
      <c r="H1235" s="3" t="s">
        <v>48</v>
      </c>
      <c r="I1235" s="3" t="s">
        <v>39</v>
      </c>
      <c r="J1235" s="3" t="s">
        <v>40</v>
      </c>
      <c r="K1235" s="3" t="s">
        <v>49</v>
      </c>
      <c r="L1235" s="3" t="s">
        <v>30</v>
      </c>
      <c r="M1235" s="3" t="s">
        <v>729</v>
      </c>
      <c r="N1235" s="3">
        <v>0.46</v>
      </c>
      <c r="O1235" s="3" t="s">
        <v>32</v>
      </c>
      <c r="P1235" s="3" t="s">
        <v>135</v>
      </c>
      <c r="Q1235" s="3" t="s">
        <v>361</v>
      </c>
      <c r="R1235" s="3" t="s">
        <v>2119</v>
      </c>
      <c r="S1235" s="3">
        <v>34787</v>
      </c>
      <c r="T1235" s="2">
        <v>42063</v>
      </c>
      <c r="U1235" s="2">
        <v>42064</v>
      </c>
      <c r="V1235" s="4">
        <v>-324.73</v>
      </c>
      <c r="W1235" s="3">
        <v>4</v>
      </c>
      <c r="X1235" s="4">
        <v>55.08</v>
      </c>
      <c r="Y1235" s="3">
        <v>91036</v>
      </c>
      <c r="Z1235" s="3" t="str">
        <f>IF(V1235&gt;E3191, "High","Low")</f>
        <v>Low</v>
      </c>
      <c r="AA1235" s="3" t="str">
        <f>IF(OR(C1235 &gt; 0.2, N1235 &lt; 0.25), "High Risk", "Low Risk")</f>
        <v>Low Risk</v>
      </c>
      <c r="AB1235" s="3" t="str">
        <f>IF(NOT(C1235 &gt; 0), "No Discount", "Discount Applied")</f>
        <v>Discount Applied</v>
      </c>
      <c r="AC1235" s="3" t="str">
        <f>IF(AND(V1235 &gt; 100, OR(H1235 = "Regular Air", H1235 = "Express Air"), NOT(C1235 &gt; 0)), "High Profit Non-Standard Shipping", "Other")</f>
        <v>Other</v>
      </c>
      <c r="AD1235">
        <f>RANK(X1235,$X$2:$X$1954,0)</f>
        <v>1500</v>
      </c>
    </row>
    <row r="1236" spans="1:30" ht="12.75" customHeight="1" x14ac:dyDescent="0.3">
      <c r="A1236" s="3">
        <v>24113</v>
      </c>
      <c r="B1236" s="3" t="s">
        <v>46</v>
      </c>
      <c r="C1236" s="7">
        <v>0</v>
      </c>
      <c r="D1236" s="4">
        <v>100.89</v>
      </c>
      <c r="E1236" s="4">
        <v>42</v>
      </c>
      <c r="F1236" s="3">
        <v>2225</v>
      </c>
      <c r="G1236" s="3" t="s">
        <v>2120</v>
      </c>
      <c r="H1236" s="3" t="s">
        <v>38</v>
      </c>
      <c r="I1236" s="3" t="s">
        <v>39</v>
      </c>
      <c r="J1236" s="3" t="s">
        <v>40</v>
      </c>
      <c r="K1236" s="3" t="s">
        <v>41</v>
      </c>
      <c r="L1236" s="3" t="s">
        <v>42</v>
      </c>
      <c r="M1236" s="3" t="s">
        <v>2121</v>
      </c>
      <c r="N1236" s="3">
        <v>0.61</v>
      </c>
      <c r="O1236" s="3" t="s">
        <v>32</v>
      </c>
      <c r="P1236" s="3" t="s">
        <v>33</v>
      </c>
      <c r="Q1236" s="3" t="s">
        <v>365</v>
      </c>
      <c r="R1236" s="3" t="s">
        <v>2122</v>
      </c>
      <c r="S1236" s="3">
        <v>88240</v>
      </c>
      <c r="T1236" s="2">
        <v>42056</v>
      </c>
      <c r="U1236" s="2">
        <v>42057</v>
      </c>
      <c r="V1236" s="4">
        <v>1500.12</v>
      </c>
      <c r="W1236" s="3">
        <v>15</v>
      </c>
      <c r="X1236" s="4">
        <v>1608.11</v>
      </c>
      <c r="Y1236" s="3">
        <v>89970</v>
      </c>
      <c r="Z1236" s="3" t="str">
        <f>IF(V1236&gt;E3192, "High","Low")</f>
        <v>High</v>
      </c>
      <c r="AA1236" s="3" t="str">
        <f>IF(OR(C1236 &gt; 0.2, N1236 &lt; 0.25), "High Risk", "Low Risk")</f>
        <v>Low Risk</v>
      </c>
      <c r="AB1236" s="3" t="str">
        <f>IF(NOT(C1236 &gt; 0), "No Discount", "Discount Applied")</f>
        <v>No Discount</v>
      </c>
      <c r="AC1236" s="3" t="str">
        <f>IF(AND(V1236 &gt; 100, OR(H1236 = "Regular Air", H1236 = "Express Air"), NOT(C1236 &gt; 0)), "High Profit Non-Standard Shipping", "Other")</f>
        <v>Other</v>
      </c>
      <c r="AD1236">
        <f>RANK(X1236,$X$2:$X$1954,0)</f>
        <v>298</v>
      </c>
    </row>
    <row r="1237" spans="1:30" ht="12.75" customHeight="1" x14ac:dyDescent="0.3">
      <c r="A1237" s="3">
        <v>18820</v>
      </c>
      <c r="B1237" s="3" t="s">
        <v>105</v>
      </c>
      <c r="C1237" s="7">
        <v>0.01</v>
      </c>
      <c r="D1237" s="4">
        <v>13.43</v>
      </c>
      <c r="E1237" s="4">
        <v>5.5</v>
      </c>
      <c r="F1237" s="3">
        <v>2240</v>
      </c>
      <c r="G1237" s="3" t="s">
        <v>2123</v>
      </c>
      <c r="H1237" s="3" t="s">
        <v>26</v>
      </c>
      <c r="I1237" s="3" t="s">
        <v>39</v>
      </c>
      <c r="J1237" s="3" t="s">
        <v>28</v>
      </c>
      <c r="K1237" s="3" t="s">
        <v>140</v>
      </c>
      <c r="L1237" s="3" t="s">
        <v>58</v>
      </c>
      <c r="M1237" s="3" t="s">
        <v>1701</v>
      </c>
      <c r="N1237" s="3">
        <v>0.56999999999999995</v>
      </c>
      <c r="O1237" s="3" t="s">
        <v>32</v>
      </c>
      <c r="P1237" s="3" t="s">
        <v>135</v>
      </c>
      <c r="Q1237" s="3" t="s">
        <v>361</v>
      </c>
      <c r="R1237" s="3" t="s">
        <v>2124</v>
      </c>
      <c r="S1237" s="3">
        <v>33801</v>
      </c>
      <c r="T1237" s="2">
        <v>42100</v>
      </c>
      <c r="U1237" s="2">
        <v>42107</v>
      </c>
      <c r="V1237" s="4">
        <v>-313.02180000000004</v>
      </c>
      <c r="W1237" s="3">
        <v>7</v>
      </c>
      <c r="X1237" s="4">
        <v>99.75</v>
      </c>
      <c r="Y1237" s="3">
        <v>89102</v>
      </c>
      <c r="Z1237" s="3" t="str">
        <f>IF(V1237&gt;E3193, "High","Low")</f>
        <v>Low</v>
      </c>
      <c r="AA1237" s="3" t="str">
        <f>IF(OR(C1237 &gt; 0.2, N1237 &lt; 0.25), "High Risk", "Low Risk")</f>
        <v>Low Risk</v>
      </c>
      <c r="AB1237" s="3" t="str">
        <f>IF(NOT(C1237 &gt; 0), "No Discount", "Discount Applied")</f>
        <v>Discount Applied</v>
      </c>
      <c r="AC1237" s="3" t="str">
        <f>IF(AND(V1237 &gt; 100, OR(H1237 = "Regular Air", H1237 = "Express Air"), NOT(C1237 &gt; 0)), "High Profit Non-Standard Shipping", "Other")</f>
        <v>Other</v>
      </c>
      <c r="AD1237">
        <f>RANK(X1237,$X$2:$X$1954,0)</f>
        <v>1240</v>
      </c>
    </row>
    <row r="1238" spans="1:30" ht="12.75" customHeight="1" x14ac:dyDescent="0.3">
      <c r="A1238" s="3">
        <v>24121</v>
      </c>
      <c r="B1238" s="3" t="s">
        <v>105</v>
      </c>
      <c r="C1238" s="7">
        <v>0</v>
      </c>
      <c r="D1238" s="4">
        <v>2.08</v>
      </c>
      <c r="E1238" s="4">
        <v>5.33</v>
      </c>
      <c r="F1238" s="3">
        <v>2250</v>
      </c>
      <c r="G1238" s="3" t="s">
        <v>2125</v>
      </c>
      <c r="H1238" s="3" t="s">
        <v>48</v>
      </c>
      <c r="I1238" s="3" t="s">
        <v>39</v>
      </c>
      <c r="J1238" s="3" t="s">
        <v>40</v>
      </c>
      <c r="K1238" s="3" t="s">
        <v>49</v>
      </c>
      <c r="L1238" s="3" t="s">
        <v>58</v>
      </c>
      <c r="M1238" s="3" t="s">
        <v>743</v>
      </c>
      <c r="N1238" s="3">
        <v>0.43</v>
      </c>
      <c r="O1238" s="3" t="s">
        <v>32</v>
      </c>
      <c r="P1238" s="3" t="s">
        <v>52</v>
      </c>
      <c r="Q1238" s="3" t="s">
        <v>233</v>
      </c>
      <c r="R1238" s="3" t="s">
        <v>2126</v>
      </c>
      <c r="S1238" s="3">
        <v>16801</v>
      </c>
      <c r="T1238" s="2">
        <v>42107</v>
      </c>
      <c r="U1238" s="2">
        <v>42114</v>
      </c>
      <c r="V1238" s="4">
        <v>-192.5532</v>
      </c>
      <c r="W1238" s="3">
        <v>22</v>
      </c>
      <c r="X1238" s="4">
        <v>51.41</v>
      </c>
      <c r="Y1238" s="3">
        <v>86699</v>
      </c>
      <c r="Z1238" s="3" t="str">
        <f>IF(V1238&gt;E3194, "High","Low")</f>
        <v>Low</v>
      </c>
      <c r="AA1238" s="3" t="str">
        <f>IF(OR(C1238 &gt; 0.2, N1238 &lt; 0.25), "High Risk", "Low Risk")</f>
        <v>Low Risk</v>
      </c>
      <c r="AB1238" s="3" t="str">
        <f>IF(NOT(C1238 &gt; 0), "No Discount", "Discount Applied")</f>
        <v>No Discount</v>
      </c>
      <c r="AC1238" s="3" t="str">
        <f>IF(AND(V1238 &gt; 100, OR(H1238 = "Regular Air", H1238 = "Express Air"), NOT(C1238 &gt; 0)), "High Profit Non-Standard Shipping", "Other")</f>
        <v>Other</v>
      </c>
      <c r="AD1238">
        <f>RANK(X1238,$X$2:$X$1954,0)</f>
        <v>1526</v>
      </c>
    </row>
    <row r="1239" spans="1:30" ht="12.75" customHeight="1" x14ac:dyDescent="0.3">
      <c r="A1239" s="3">
        <v>25440</v>
      </c>
      <c r="B1239" s="3" t="s">
        <v>105</v>
      </c>
      <c r="C1239" s="7">
        <v>0.1</v>
      </c>
      <c r="D1239" s="4">
        <v>6.3</v>
      </c>
      <c r="E1239" s="4">
        <v>0.5</v>
      </c>
      <c r="F1239" s="3">
        <v>2254</v>
      </c>
      <c r="G1239" s="3" t="s">
        <v>2127</v>
      </c>
      <c r="H1239" s="3" t="s">
        <v>48</v>
      </c>
      <c r="I1239" s="3" t="s">
        <v>39</v>
      </c>
      <c r="J1239" s="3" t="s">
        <v>28</v>
      </c>
      <c r="K1239" s="3" t="s">
        <v>133</v>
      </c>
      <c r="L1239" s="3" t="s">
        <v>58</v>
      </c>
      <c r="M1239" s="3" t="s">
        <v>1157</v>
      </c>
      <c r="N1239" s="3">
        <v>0.39</v>
      </c>
      <c r="O1239" s="3" t="s">
        <v>32</v>
      </c>
      <c r="P1239" s="3" t="s">
        <v>135</v>
      </c>
      <c r="Q1239" s="3" t="s">
        <v>612</v>
      </c>
      <c r="R1239" s="3" t="s">
        <v>2128</v>
      </c>
      <c r="S1239" s="3">
        <v>42003</v>
      </c>
      <c r="T1239" s="2">
        <v>42031</v>
      </c>
      <c r="U1239" s="2">
        <v>42036</v>
      </c>
      <c r="V1239" s="4">
        <v>-464.28200000000004</v>
      </c>
      <c r="W1239" s="3">
        <v>12</v>
      </c>
      <c r="X1239" s="4">
        <v>68.72</v>
      </c>
      <c r="Y1239" s="3">
        <v>89278</v>
      </c>
      <c r="Z1239" s="3" t="str">
        <f>IF(V1239&gt;E3195, "High","Low")</f>
        <v>Low</v>
      </c>
      <c r="AA1239" s="3" t="str">
        <f>IF(OR(C1239 &gt; 0.2, N1239 &lt; 0.25), "High Risk", "Low Risk")</f>
        <v>Low Risk</v>
      </c>
      <c r="AB1239" s="3" t="str">
        <f>IF(NOT(C1239 &gt; 0), "No Discount", "Discount Applied")</f>
        <v>Discount Applied</v>
      </c>
      <c r="AC1239" s="3" t="str">
        <f>IF(AND(V1239 &gt; 100, OR(H1239 = "Regular Air", H1239 = "Express Air"), NOT(C1239 &gt; 0)), "High Profit Non-Standard Shipping", "Other")</f>
        <v>Other</v>
      </c>
      <c r="AD1239">
        <f>RANK(X1239,$X$2:$X$1954,0)</f>
        <v>1396</v>
      </c>
    </row>
    <row r="1240" spans="1:30" ht="12.75" customHeight="1" x14ac:dyDescent="0.3">
      <c r="A1240" s="3">
        <v>20639</v>
      </c>
      <c r="B1240" s="3" t="s">
        <v>24</v>
      </c>
      <c r="C1240" s="7">
        <v>0.1</v>
      </c>
      <c r="D1240" s="4">
        <v>48.91</v>
      </c>
      <c r="E1240" s="4">
        <v>5.97</v>
      </c>
      <c r="F1240" s="3">
        <v>2254</v>
      </c>
      <c r="G1240" s="3" t="s">
        <v>2127</v>
      </c>
      <c r="H1240" s="3" t="s">
        <v>48</v>
      </c>
      <c r="I1240" s="3" t="s">
        <v>39</v>
      </c>
      <c r="J1240" s="3" t="s">
        <v>28</v>
      </c>
      <c r="K1240" s="3" t="s">
        <v>92</v>
      </c>
      <c r="L1240" s="3" t="s">
        <v>58</v>
      </c>
      <c r="M1240" s="3" t="s">
        <v>2129</v>
      </c>
      <c r="N1240" s="3">
        <v>0.38</v>
      </c>
      <c r="O1240" s="3" t="s">
        <v>32</v>
      </c>
      <c r="P1240" s="3" t="s">
        <v>135</v>
      </c>
      <c r="Q1240" s="3" t="s">
        <v>612</v>
      </c>
      <c r="R1240" s="3" t="s">
        <v>2128</v>
      </c>
      <c r="S1240" s="3">
        <v>42003</v>
      </c>
      <c r="T1240" s="2">
        <v>42122</v>
      </c>
      <c r="U1240" s="2">
        <v>42124</v>
      </c>
      <c r="V1240" s="4">
        <v>156.74339999999998</v>
      </c>
      <c r="W1240" s="3">
        <v>14</v>
      </c>
      <c r="X1240" s="4">
        <v>618.96</v>
      </c>
      <c r="Y1240" s="3">
        <v>89279</v>
      </c>
      <c r="Z1240" s="3" t="str">
        <f>IF(V1240&gt;E3196, "High","Low")</f>
        <v>High</v>
      </c>
      <c r="AA1240" s="3" t="str">
        <f>IF(OR(C1240 &gt; 0.2, N1240 &lt; 0.25), "High Risk", "Low Risk")</f>
        <v>Low Risk</v>
      </c>
      <c r="AB1240" s="3" t="str">
        <f>IF(NOT(C1240 &gt; 0), "No Discount", "Discount Applied")</f>
        <v>Discount Applied</v>
      </c>
      <c r="AC1240" s="3" t="str">
        <f>IF(AND(V1240 &gt; 100, OR(H1240 = "Regular Air", H1240 = "Express Air"), NOT(C1240 &gt; 0)), "High Profit Non-Standard Shipping", "Other")</f>
        <v>Other</v>
      </c>
      <c r="AD1240">
        <f>RANK(X1240,$X$2:$X$1954,0)</f>
        <v>573</v>
      </c>
    </row>
    <row r="1241" spans="1:30" ht="12.75" customHeight="1" x14ac:dyDescent="0.3">
      <c r="A1241" s="3">
        <v>20640</v>
      </c>
      <c r="B1241" s="3" t="s">
        <v>24</v>
      </c>
      <c r="C1241" s="7">
        <v>0.08</v>
      </c>
      <c r="D1241" s="4">
        <v>5.98</v>
      </c>
      <c r="E1241" s="4">
        <v>5.46</v>
      </c>
      <c r="F1241" s="3">
        <v>2254</v>
      </c>
      <c r="G1241" s="3" t="s">
        <v>2127</v>
      </c>
      <c r="H1241" s="3" t="s">
        <v>48</v>
      </c>
      <c r="I1241" s="3" t="s">
        <v>39</v>
      </c>
      <c r="J1241" s="3" t="s">
        <v>28</v>
      </c>
      <c r="K1241" s="3" t="s">
        <v>92</v>
      </c>
      <c r="L1241" s="3" t="s">
        <v>58</v>
      </c>
      <c r="M1241" s="3" t="s">
        <v>1050</v>
      </c>
      <c r="N1241" s="3">
        <v>0.36</v>
      </c>
      <c r="O1241" s="3" t="s">
        <v>32</v>
      </c>
      <c r="P1241" s="3" t="s">
        <v>135</v>
      </c>
      <c r="Q1241" s="3" t="s">
        <v>612</v>
      </c>
      <c r="R1241" s="3" t="s">
        <v>2128</v>
      </c>
      <c r="S1241" s="3">
        <v>42003</v>
      </c>
      <c r="T1241" s="2">
        <v>42122</v>
      </c>
      <c r="U1241" s="2">
        <v>42122</v>
      </c>
      <c r="V1241" s="4">
        <v>110.11799999999999</v>
      </c>
      <c r="W1241" s="3">
        <v>13</v>
      </c>
      <c r="X1241" s="4">
        <v>77.540000000000006</v>
      </c>
      <c r="Y1241" s="3">
        <v>89279</v>
      </c>
      <c r="Z1241" s="3" t="str">
        <f>IF(V1241&gt;E3197, "High","Low")</f>
        <v>High</v>
      </c>
      <c r="AA1241" s="3" t="str">
        <f>IF(OR(C1241 &gt; 0.2, N1241 &lt; 0.25), "High Risk", "Low Risk")</f>
        <v>Low Risk</v>
      </c>
      <c r="AB1241" s="3" t="str">
        <f>IF(NOT(C1241 &gt; 0), "No Discount", "Discount Applied")</f>
        <v>Discount Applied</v>
      </c>
      <c r="AC1241" s="3" t="str">
        <f>IF(AND(V1241 &gt; 100, OR(H1241 = "Regular Air", H1241 = "Express Air"), NOT(C1241 &gt; 0)), "High Profit Non-Standard Shipping", "Other")</f>
        <v>Other</v>
      </c>
      <c r="AD1241">
        <f>RANK(X1241,$X$2:$X$1954,0)</f>
        <v>1352</v>
      </c>
    </row>
    <row r="1242" spans="1:30" ht="12.75" customHeight="1" x14ac:dyDescent="0.3">
      <c r="A1242" s="3">
        <v>19054</v>
      </c>
      <c r="B1242" s="3" t="s">
        <v>46</v>
      </c>
      <c r="C1242" s="7">
        <v>7.0000000000000007E-2</v>
      </c>
      <c r="D1242" s="4">
        <v>60.97</v>
      </c>
      <c r="E1242" s="4">
        <v>4.5</v>
      </c>
      <c r="F1242" s="3">
        <v>2256</v>
      </c>
      <c r="G1242" s="3" t="s">
        <v>2130</v>
      </c>
      <c r="H1242" s="3" t="s">
        <v>26</v>
      </c>
      <c r="I1242" s="3" t="s">
        <v>39</v>
      </c>
      <c r="J1242" s="3" t="s">
        <v>28</v>
      </c>
      <c r="K1242" s="3" t="s">
        <v>256</v>
      </c>
      <c r="L1242" s="3" t="s">
        <v>58</v>
      </c>
      <c r="M1242" s="3" t="s">
        <v>2131</v>
      </c>
      <c r="N1242" s="3">
        <v>0.56000000000000005</v>
      </c>
      <c r="O1242" s="3" t="s">
        <v>32</v>
      </c>
      <c r="P1242" s="3" t="s">
        <v>135</v>
      </c>
      <c r="Q1242" s="3" t="s">
        <v>321</v>
      </c>
      <c r="R1242" s="3" t="s">
        <v>2087</v>
      </c>
      <c r="S1242" s="3">
        <v>28560</v>
      </c>
      <c r="T1242" s="2">
        <v>42006</v>
      </c>
      <c r="U1242" s="2">
        <v>42008</v>
      </c>
      <c r="V1242" s="4">
        <v>-42.588000000000001</v>
      </c>
      <c r="W1242" s="3">
        <v>6</v>
      </c>
      <c r="X1242" s="4">
        <v>361.72</v>
      </c>
      <c r="Y1242" s="3">
        <v>87963</v>
      </c>
      <c r="Z1242" s="3" t="str">
        <f>IF(V1242&gt;E3198, "High","Low")</f>
        <v>Low</v>
      </c>
      <c r="AA1242" s="3" t="str">
        <f>IF(OR(C1242 &gt; 0.2, N1242 &lt; 0.25), "High Risk", "Low Risk")</f>
        <v>Low Risk</v>
      </c>
      <c r="AB1242" s="3" t="str">
        <f>IF(NOT(C1242 &gt; 0), "No Discount", "Discount Applied")</f>
        <v>Discount Applied</v>
      </c>
      <c r="AC1242" s="3" t="str">
        <f>IF(AND(V1242 &gt; 100, OR(H1242 = "Regular Air", H1242 = "Express Air"), NOT(C1242 &gt; 0)), "High Profit Non-Standard Shipping", "Other")</f>
        <v>Other</v>
      </c>
      <c r="AD1242">
        <f>RANK(X1242,$X$2:$X$1954,0)</f>
        <v>758</v>
      </c>
    </row>
    <row r="1243" spans="1:30" ht="12.75" customHeight="1" x14ac:dyDescent="0.3">
      <c r="A1243" s="3">
        <v>18652</v>
      </c>
      <c r="B1243" s="3" t="s">
        <v>55</v>
      </c>
      <c r="C1243" s="7">
        <v>7.0000000000000007E-2</v>
      </c>
      <c r="D1243" s="4">
        <v>70.98</v>
      </c>
      <c r="E1243" s="4">
        <v>30</v>
      </c>
      <c r="F1243" s="3">
        <v>2256</v>
      </c>
      <c r="G1243" s="3" t="s">
        <v>2130</v>
      </c>
      <c r="H1243" s="3" t="s">
        <v>38</v>
      </c>
      <c r="I1243" s="3" t="s">
        <v>39</v>
      </c>
      <c r="J1243" s="3" t="s">
        <v>40</v>
      </c>
      <c r="K1243" s="3" t="s">
        <v>41</v>
      </c>
      <c r="L1243" s="3" t="s">
        <v>42</v>
      </c>
      <c r="M1243" s="3" t="s">
        <v>2132</v>
      </c>
      <c r="N1243" s="3">
        <v>0.73</v>
      </c>
      <c r="O1243" s="3" t="s">
        <v>32</v>
      </c>
      <c r="P1243" s="3" t="s">
        <v>135</v>
      </c>
      <c r="Q1243" s="3" t="s">
        <v>321</v>
      </c>
      <c r="R1243" s="3" t="s">
        <v>2087</v>
      </c>
      <c r="S1243" s="3">
        <v>28560</v>
      </c>
      <c r="T1243" s="2">
        <v>42087</v>
      </c>
      <c r="U1243" s="2">
        <v>42089</v>
      </c>
      <c r="V1243" s="4">
        <v>-222.95</v>
      </c>
      <c r="W1243" s="3">
        <v>20</v>
      </c>
      <c r="X1243" s="4">
        <v>1373.47</v>
      </c>
      <c r="Y1243" s="3">
        <v>87964</v>
      </c>
      <c r="Z1243" s="3" t="str">
        <f>IF(V1243&gt;E3199, "High","Low")</f>
        <v>Low</v>
      </c>
      <c r="AA1243" s="3" t="str">
        <f>IF(OR(C1243 &gt; 0.2, N1243 &lt; 0.25), "High Risk", "Low Risk")</f>
        <v>Low Risk</v>
      </c>
      <c r="AB1243" s="3" t="str">
        <f>IF(NOT(C1243 &gt; 0), "No Discount", "Discount Applied")</f>
        <v>Discount Applied</v>
      </c>
      <c r="AC1243" s="3" t="str">
        <f>IF(AND(V1243 &gt; 100, OR(H1243 = "Regular Air", H1243 = "Express Air"), NOT(C1243 &gt; 0)), "High Profit Non-Standard Shipping", "Other")</f>
        <v>Other</v>
      </c>
      <c r="AD1243">
        <f>RANK(X1243,$X$2:$X$1954,0)</f>
        <v>334</v>
      </c>
    </row>
    <row r="1244" spans="1:30" ht="12.75" customHeight="1" x14ac:dyDescent="0.3">
      <c r="A1244" s="3">
        <v>21937</v>
      </c>
      <c r="B1244" s="3" t="s">
        <v>24</v>
      </c>
      <c r="C1244" s="7">
        <v>0.06</v>
      </c>
      <c r="D1244" s="4">
        <v>6.68</v>
      </c>
      <c r="E1244" s="4">
        <v>6.93</v>
      </c>
      <c r="F1244" s="3">
        <v>2257</v>
      </c>
      <c r="G1244" s="3" t="s">
        <v>2133</v>
      </c>
      <c r="H1244" s="3" t="s">
        <v>48</v>
      </c>
      <c r="I1244" s="3" t="s">
        <v>39</v>
      </c>
      <c r="J1244" s="3" t="s">
        <v>28</v>
      </c>
      <c r="K1244" s="3" t="s">
        <v>92</v>
      </c>
      <c r="L1244" s="3" t="s">
        <v>58</v>
      </c>
      <c r="M1244" s="3" t="s">
        <v>2134</v>
      </c>
      <c r="N1244" s="3">
        <v>0.37</v>
      </c>
      <c r="O1244" s="3" t="s">
        <v>32</v>
      </c>
      <c r="P1244" s="3" t="s">
        <v>135</v>
      </c>
      <c r="Q1244" s="3" t="s">
        <v>321</v>
      </c>
      <c r="R1244" s="3" t="s">
        <v>2135</v>
      </c>
      <c r="S1244" s="3">
        <v>27604</v>
      </c>
      <c r="T1244" s="2">
        <v>42167</v>
      </c>
      <c r="U1244" s="2">
        <v>42168</v>
      </c>
      <c r="V1244" s="4">
        <v>7.6244999999999994</v>
      </c>
      <c r="W1244" s="3">
        <v>14</v>
      </c>
      <c r="X1244" s="4">
        <v>91.92</v>
      </c>
      <c r="Y1244" s="3">
        <v>87965</v>
      </c>
      <c r="Z1244" s="3" t="str">
        <f>IF(V1244&gt;E3200, "High","Low")</f>
        <v>High</v>
      </c>
      <c r="AA1244" s="3" t="str">
        <f>IF(OR(C1244 &gt; 0.2, N1244 &lt; 0.25), "High Risk", "Low Risk")</f>
        <v>Low Risk</v>
      </c>
      <c r="AB1244" s="3" t="str">
        <f>IF(NOT(C1244 &gt; 0), "No Discount", "Discount Applied")</f>
        <v>Discount Applied</v>
      </c>
      <c r="AC1244" s="3" t="str">
        <f>IF(AND(V1244 &gt; 100, OR(H1244 = "Regular Air", H1244 = "Express Air"), NOT(C1244 &gt; 0)), "High Profit Non-Standard Shipping", "Other")</f>
        <v>Other</v>
      </c>
      <c r="AD1244">
        <f>RANK(X1244,$X$2:$X$1954,0)</f>
        <v>1277</v>
      </c>
    </row>
    <row r="1245" spans="1:30" ht="12.75" customHeight="1" x14ac:dyDescent="0.3">
      <c r="A1245" s="3">
        <v>26361</v>
      </c>
      <c r="B1245" s="3" t="s">
        <v>105</v>
      </c>
      <c r="C1245" s="7">
        <v>0.01</v>
      </c>
      <c r="D1245" s="4">
        <v>7.64</v>
      </c>
      <c r="E1245" s="4">
        <v>1.39</v>
      </c>
      <c r="F1245" s="3">
        <v>2258</v>
      </c>
      <c r="G1245" s="3" t="s">
        <v>2136</v>
      </c>
      <c r="H1245" s="3" t="s">
        <v>26</v>
      </c>
      <c r="I1245" s="3" t="s">
        <v>39</v>
      </c>
      <c r="J1245" s="3" t="s">
        <v>28</v>
      </c>
      <c r="K1245" s="3" t="s">
        <v>68</v>
      </c>
      <c r="L1245" s="3" t="s">
        <v>58</v>
      </c>
      <c r="M1245" s="3" t="s">
        <v>1238</v>
      </c>
      <c r="N1245" s="3">
        <v>0.36</v>
      </c>
      <c r="O1245" s="3" t="s">
        <v>32</v>
      </c>
      <c r="P1245" s="3" t="s">
        <v>135</v>
      </c>
      <c r="Q1245" s="3" t="s">
        <v>321</v>
      </c>
      <c r="R1245" s="3" t="s">
        <v>2137</v>
      </c>
      <c r="S1245" s="3">
        <v>27801</v>
      </c>
      <c r="T1245" s="2">
        <v>42072</v>
      </c>
      <c r="U1245" s="2">
        <v>42076</v>
      </c>
      <c r="V1245" s="4">
        <v>-1676.6119999999999</v>
      </c>
      <c r="W1245" s="3">
        <v>9</v>
      </c>
      <c r="X1245" s="4">
        <v>73.290000000000006</v>
      </c>
      <c r="Y1245" s="3">
        <v>87962</v>
      </c>
      <c r="Z1245" s="3" t="str">
        <f>IF(V1245&gt;E3201, "High","Low")</f>
        <v>Low</v>
      </c>
      <c r="AA1245" s="3" t="str">
        <f>IF(OR(C1245 &gt; 0.2, N1245 &lt; 0.25), "High Risk", "Low Risk")</f>
        <v>Low Risk</v>
      </c>
      <c r="AB1245" s="3" t="str">
        <f>IF(NOT(C1245 &gt; 0), "No Discount", "Discount Applied")</f>
        <v>Discount Applied</v>
      </c>
      <c r="AC1245" s="3" t="str">
        <f>IF(AND(V1245 &gt; 100, OR(H1245 = "Regular Air", H1245 = "Express Air"), NOT(C1245 &gt; 0)), "High Profit Non-Standard Shipping", "Other")</f>
        <v>Other</v>
      </c>
      <c r="AD1245">
        <f>RANK(X1245,$X$2:$X$1954,0)</f>
        <v>1375</v>
      </c>
    </row>
    <row r="1246" spans="1:30" ht="12.75" customHeight="1" x14ac:dyDescent="0.3">
      <c r="A1246" s="3">
        <v>26362</v>
      </c>
      <c r="B1246" s="3" t="s">
        <v>105</v>
      </c>
      <c r="C1246" s="7">
        <v>7.0000000000000007E-2</v>
      </c>
      <c r="D1246" s="4">
        <v>400.97</v>
      </c>
      <c r="E1246" s="4">
        <v>48.26</v>
      </c>
      <c r="F1246" s="3">
        <v>2258</v>
      </c>
      <c r="G1246" s="3" t="s">
        <v>2136</v>
      </c>
      <c r="H1246" s="3" t="s">
        <v>38</v>
      </c>
      <c r="I1246" s="3" t="s">
        <v>39</v>
      </c>
      <c r="J1246" s="3" t="s">
        <v>76</v>
      </c>
      <c r="K1246" s="3" t="s">
        <v>84</v>
      </c>
      <c r="L1246" s="3" t="s">
        <v>120</v>
      </c>
      <c r="M1246" s="3" t="s">
        <v>1281</v>
      </c>
      <c r="N1246" s="3">
        <v>0.36</v>
      </c>
      <c r="O1246" s="3" t="s">
        <v>32</v>
      </c>
      <c r="P1246" s="3" t="s">
        <v>135</v>
      </c>
      <c r="Q1246" s="3" t="s">
        <v>321</v>
      </c>
      <c r="R1246" s="3" t="s">
        <v>2137</v>
      </c>
      <c r="S1246" s="3">
        <v>27801</v>
      </c>
      <c r="T1246" s="2">
        <v>42072</v>
      </c>
      <c r="U1246" s="2">
        <v>42076</v>
      </c>
      <c r="V1246" s="4">
        <v>45.127799999999993</v>
      </c>
      <c r="W1246" s="3">
        <v>8</v>
      </c>
      <c r="X1246" s="4">
        <v>2961.32</v>
      </c>
      <c r="Y1246" s="3">
        <v>87962</v>
      </c>
      <c r="Z1246" s="3" t="str">
        <f>IF(V1246&gt;E3202, "High","Low")</f>
        <v>High</v>
      </c>
      <c r="AA1246" s="3" t="str">
        <f>IF(OR(C1246 &gt; 0.2, N1246 &lt; 0.25), "High Risk", "Low Risk")</f>
        <v>Low Risk</v>
      </c>
      <c r="AB1246" s="3" t="str">
        <f>IF(NOT(C1246 &gt; 0), "No Discount", "Discount Applied")</f>
        <v>Discount Applied</v>
      </c>
      <c r="AC1246" s="3" t="str">
        <f>IF(AND(V1246 &gt; 100, OR(H1246 = "Regular Air", H1246 = "Express Air"), NOT(C1246 &gt; 0)), "High Profit Non-Standard Shipping", "Other")</f>
        <v>Other</v>
      </c>
      <c r="AD1246">
        <f>RANK(X1246,$X$2:$X$1954,0)</f>
        <v>158</v>
      </c>
    </row>
    <row r="1247" spans="1:30" ht="12.75" customHeight="1" x14ac:dyDescent="0.3">
      <c r="A1247" s="3">
        <v>20187</v>
      </c>
      <c r="B1247" s="3" t="s">
        <v>46</v>
      </c>
      <c r="C1247" s="7">
        <v>0.02</v>
      </c>
      <c r="D1247" s="4">
        <v>4.9800000000000004</v>
      </c>
      <c r="E1247" s="4">
        <v>0.49</v>
      </c>
      <c r="F1247" s="3">
        <v>2260</v>
      </c>
      <c r="G1247" s="3" t="s">
        <v>2138</v>
      </c>
      <c r="H1247" s="3" t="s">
        <v>48</v>
      </c>
      <c r="I1247" s="3" t="s">
        <v>39</v>
      </c>
      <c r="J1247" s="3" t="s">
        <v>28</v>
      </c>
      <c r="K1247" s="3" t="s">
        <v>133</v>
      </c>
      <c r="L1247" s="3" t="s">
        <v>58</v>
      </c>
      <c r="M1247" s="3" t="s">
        <v>1421</v>
      </c>
      <c r="N1247" s="3">
        <v>0.39</v>
      </c>
      <c r="O1247" s="3" t="s">
        <v>32</v>
      </c>
      <c r="P1247" s="3" t="s">
        <v>135</v>
      </c>
      <c r="Q1247" s="3" t="s">
        <v>386</v>
      </c>
      <c r="R1247" s="3" t="s">
        <v>2139</v>
      </c>
      <c r="S1247" s="3">
        <v>30161</v>
      </c>
      <c r="T1247" s="2">
        <v>42050</v>
      </c>
      <c r="U1247" s="2">
        <v>42051</v>
      </c>
      <c r="V1247" s="4">
        <v>-52.863999999999997</v>
      </c>
      <c r="W1247" s="3">
        <v>17</v>
      </c>
      <c r="X1247" s="4">
        <v>87.11</v>
      </c>
      <c r="Y1247" s="3">
        <v>89601</v>
      </c>
      <c r="Z1247" s="3" t="str">
        <f>IF(V1247&gt;E3203, "High","Low")</f>
        <v>Low</v>
      </c>
      <c r="AA1247" s="3" t="str">
        <f>IF(OR(C1247 &gt; 0.2, N1247 &lt; 0.25), "High Risk", "Low Risk")</f>
        <v>Low Risk</v>
      </c>
      <c r="AB1247" s="3" t="str">
        <f>IF(NOT(C1247 &gt; 0), "No Discount", "Discount Applied")</f>
        <v>Discount Applied</v>
      </c>
      <c r="AC1247" s="3" t="str">
        <f>IF(AND(V1247 &gt; 100, OR(H1247 = "Regular Air", H1247 = "Express Air"), NOT(C1247 &gt; 0)), "High Profit Non-Standard Shipping", "Other")</f>
        <v>Other</v>
      </c>
      <c r="AD1247">
        <f>RANK(X1247,$X$2:$X$1954,0)</f>
        <v>1303</v>
      </c>
    </row>
    <row r="1248" spans="1:30" ht="12.75" customHeight="1" x14ac:dyDescent="0.3">
      <c r="A1248" s="3">
        <v>20188</v>
      </c>
      <c r="B1248" s="3" t="s">
        <v>46</v>
      </c>
      <c r="C1248" s="7">
        <v>0.01</v>
      </c>
      <c r="D1248" s="4">
        <v>20.99</v>
      </c>
      <c r="E1248" s="4">
        <v>0.99</v>
      </c>
      <c r="F1248" s="3">
        <v>2260</v>
      </c>
      <c r="G1248" s="3" t="s">
        <v>2138</v>
      </c>
      <c r="H1248" s="3" t="s">
        <v>48</v>
      </c>
      <c r="I1248" s="3" t="s">
        <v>39</v>
      </c>
      <c r="J1248" s="3" t="s">
        <v>76</v>
      </c>
      <c r="K1248" s="3" t="s">
        <v>77</v>
      </c>
      <c r="L1248" s="3" t="s">
        <v>50</v>
      </c>
      <c r="M1248" s="3" t="s">
        <v>2140</v>
      </c>
      <c r="N1248" s="3">
        <v>0.83</v>
      </c>
      <c r="O1248" s="3" t="s">
        <v>32</v>
      </c>
      <c r="P1248" s="3" t="s">
        <v>135</v>
      </c>
      <c r="Q1248" s="3" t="s">
        <v>386</v>
      </c>
      <c r="R1248" s="3" t="s">
        <v>2139</v>
      </c>
      <c r="S1248" s="3">
        <v>30161</v>
      </c>
      <c r="T1248" s="2">
        <v>42050</v>
      </c>
      <c r="U1248" s="2">
        <v>42051</v>
      </c>
      <c r="V1248" s="4">
        <v>45.378</v>
      </c>
      <c r="W1248" s="3">
        <v>9</v>
      </c>
      <c r="X1248" s="4">
        <v>170.46</v>
      </c>
      <c r="Y1248" s="3">
        <v>89601</v>
      </c>
      <c r="Z1248" s="3" t="str">
        <f>IF(V1248&gt;E3204, "High","Low")</f>
        <v>High</v>
      </c>
      <c r="AA1248" s="3" t="str">
        <f>IF(OR(C1248 &gt; 0.2, N1248 &lt; 0.25), "High Risk", "Low Risk")</f>
        <v>Low Risk</v>
      </c>
      <c r="AB1248" s="3" t="str">
        <f>IF(NOT(C1248 &gt; 0), "No Discount", "Discount Applied")</f>
        <v>Discount Applied</v>
      </c>
      <c r="AC1248" s="3" t="str">
        <f>IF(AND(V1248 &gt; 100, OR(H1248 = "Regular Air", H1248 = "Express Air"), NOT(C1248 &gt; 0)), "High Profit Non-Standard Shipping", "Other")</f>
        <v>Other</v>
      </c>
      <c r="AD1248">
        <f>RANK(X1248,$X$2:$X$1954,0)</f>
        <v>1038</v>
      </c>
    </row>
    <row r="1249" spans="1:30" ht="12.75" customHeight="1" x14ac:dyDescent="0.3">
      <c r="A1249" s="3">
        <v>19569</v>
      </c>
      <c r="B1249" s="3" t="s">
        <v>24</v>
      </c>
      <c r="C1249" s="7">
        <v>0.08</v>
      </c>
      <c r="D1249" s="4">
        <v>4.9800000000000004</v>
      </c>
      <c r="E1249" s="4">
        <v>0.49</v>
      </c>
      <c r="F1249" s="3">
        <v>2260</v>
      </c>
      <c r="G1249" s="3" t="s">
        <v>2138</v>
      </c>
      <c r="H1249" s="3" t="s">
        <v>48</v>
      </c>
      <c r="I1249" s="3" t="s">
        <v>39</v>
      </c>
      <c r="J1249" s="3" t="s">
        <v>28</v>
      </c>
      <c r="K1249" s="3" t="s">
        <v>133</v>
      </c>
      <c r="L1249" s="3" t="s">
        <v>58</v>
      </c>
      <c r="M1249" s="3" t="s">
        <v>1421</v>
      </c>
      <c r="N1249" s="3">
        <v>0.39</v>
      </c>
      <c r="O1249" s="3" t="s">
        <v>32</v>
      </c>
      <c r="P1249" s="3" t="s">
        <v>135</v>
      </c>
      <c r="Q1249" s="3" t="s">
        <v>386</v>
      </c>
      <c r="R1249" s="3" t="s">
        <v>2139</v>
      </c>
      <c r="S1249" s="3">
        <v>30161</v>
      </c>
      <c r="T1249" s="2">
        <v>42115</v>
      </c>
      <c r="U1249" s="2">
        <v>42116</v>
      </c>
      <c r="V1249" s="4">
        <v>4949.9160000000002</v>
      </c>
      <c r="W1249" s="3">
        <v>1</v>
      </c>
      <c r="X1249" s="4">
        <v>4.95</v>
      </c>
      <c r="Y1249" s="3">
        <v>89602</v>
      </c>
      <c r="Z1249" s="3" t="str">
        <f>IF(V1249&gt;E3205, "High","Low")</f>
        <v>High</v>
      </c>
      <c r="AA1249" s="3" t="str">
        <f>IF(OR(C1249 &gt; 0.2, N1249 &lt; 0.25), "High Risk", "Low Risk")</f>
        <v>Low Risk</v>
      </c>
      <c r="AB1249" s="3" t="str">
        <f>IF(NOT(C1249 &gt; 0), "No Discount", "Discount Applied")</f>
        <v>Discount Applied</v>
      </c>
      <c r="AC1249" s="3" t="str">
        <f>IF(AND(V1249 &gt; 100, OR(H1249 = "Regular Air", H1249 = "Express Air"), NOT(C1249 &gt; 0)), "High Profit Non-Standard Shipping", "Other")</f>
        <v>Other</v>
      </c>
      <c r="AD1249">
        <f>RANK(X1249,$X$2:$X$1954,0)</f>
        <v>1940</v>
      </c>
    </row>
    <row r="1250" spans="1:30" ht="12.75" customHeight="1" x14ac:dyDescent="0.3">
      <c r="A1250" s="3">
        <v>19570</v>
      </c>
      <c r="B1250" s="3" t="s">
        <v>24</v>
      </c>
      <c r="C1250" s="7">
        <v>0.09</v>
      </c>
      <c r="D1250" s="4">
        <v>119.99</v>
      </c>
      <c r="E1250" s="4">
        <v>14</v>
      </c>
      <c r="F1250" s="3">
        <v>2260</v>
      </c>
      <c r="G1250" s="3" t="s">
        <v>2138</v>
      </c>
      <c r="H1250" s="3" t="s">
        <v>38</v>
      </c>
      <c r="I1250" s="3" t="s">
        <v>39</v>
      </c>
      <c r="J1250" s="3" t="s">
        <v>76</v>
      </c>
      <c r="K1250" s="3" t="s">
        <v>84</v>
      </c>
      <c r="L1250" s="3" t="s">
        <v>42</v>
      </c>
      <c r="M1250" s="3" t="s">
        <v>889</v>
      </c>
      <c r="N1250" s="3">
        <v>0.36</v>
      </c>
      <c r="O1250" s="3" t="s">
        <v>32</v>
      </c>
      <c r="P1250" s="3" t="s">
        <v>135</v>
      </c>
      <c r="Q1250" s="3" t="s">
        <v>386</v>
      </c>
      <c r="R1250" s="3" t="s">
        <v>2139</v>
      </c>
      <c r="S1250" s="3">
        <v>30161</v>
      </c>
      <c r="T1250" s="2">
        <v>42115</v>
      </c>
      <c r="U1250" s="2">
        <v>42117</v>
      </c>
      <c r="V1250" s="4">
        <v>1055.6039999999998</v>
      </c>
      <c r="W1250" s="3">
        <v>4</v>
      </c>
      <c r="X1250" s="4">
        <v>461.24</v>
      </c>
      <c r="Y1250" s="3">
        <v>89602</v>
      </c>
      <c r="Z1250" s="3" t="str">
        <f>IF(V1250&gt;E3206, "High","Low")</f>
        <v>High</v>
      </c>
      <c r="AA1250" s="3" t="str">
        <f>IF(OR(C1250 &gt; 0.2, N1250 &lt; 0.25), "High Risk", "Low Risk")</f>
        <v>Low Risk</v>
      </c>
      <c r="AB1250" s="3" t="str">
        <f>IF(NOT(C1250 &gt; 0), "No Discount", "Discount Applied")</f>
        <v>Discount Applied</v>
      </c>
      <c r="AC1250" s="3" t="str">
        <f>IF(AND(V1250 &gt; 100, OR(H1250 = "Regular Air", H1250 = "Express Air"), NOT(C1250 &gt; 0)), "High Profit Non-Standard Shipping", "Other")</f>
        <v>Other</v>
      </c>
      <c r="AD1250">
        <f>RANK(X1250,$X$2:$X$1954,0)</f>
        <v>669</v>
      </c>
    </row>
    <row r="1251" spans="1:30" ht="12.75" customHeight="1" x14ac:dyDescent="0.3">
      <c r="A1251" s="3">
        <v>18142</v>
      </c>
      <c r="B1251" s="3" t="s">
        <v>36</v>
      </c>
      <c r="C1251" s="7">
        <v>0.09</v>
      </c>
      <c r="D1251" s="4">
        <v>207.48</v>
      </c>
      <c r="E1251" s="4">
        <v>0.99</v>
      </c>
      <c r="F1251" s="3">
        <v>2264</v>
      </c>
      <c r="G1251" s="3" t="s">
        <v>2141</v>
      </c>
      <c r="H1251" s="3" t="s">
        <v>48</v>
      </c>
      <c r="I1251" s="3" t="s">
        <v>39</v>
      </c>
      <c r="J1251" s="3" t="s">
        <v>28</v>
      </c>
      <c r="K1251" s="3" t="s">
        <v>256</v>
      </c>
      <c r="L1251" s="3" t="s">
        <v>58</v>
      </c>
      <c r="M1251" s="3" t="s">
        <v>2142</v>
      </c>
      <c r="N1251" s="3">
        <v>0.55000000000000004</v>
      </c>
      <c r="O1251" s="3" t="s">
        <v>32</v>
      </c>
      <c r="P1251" s="3" t="s">
        <v>60</v>
      </c>
      <c r="Q1251" s="3" t="s">
        <v>505</v>
      </c>
      <c r="R1251" s="3" t="s">
        <v>2143</v>
      </c>
      <c r="S1251" s="3">
        <v>64804</v>
      </c>
      <c r="T1251" s="2">
        <v>42030</v>
      </c>
      <c r="U1251" s="2">
        <v>42033</v>
      </c>
      <c r="V1251" s="4">
        <v>359.83</v>
      </c>
      <c r="W1251" s="3">
        <v>3</v>
      </c>
      <c r="X1251" s="4">
        <v>577.75</v>
      </c>
      <c r="Y1251" s="3">
        <v>86611</v>
      </c>
      <c r="Z1251" s="3" t="str">
        <f>IF(V1251&gt;E3207, "High","Low")</f>
        <v>High</v>
      </c>
      <c r="AA1251" s="3" t="str">
        <f>IF(OR(C1251 &gt; 0.2, N1251 &lt; 0.25), "High Risk", "Low Risk")</f>
        <v>Low Risk</v>
      </c>
      <c r="AB1251" s="3" t="str">
        <f>IF(NOT(C1251 &gt; 0), "No Discount", "Discount Applied")</f>
        <v>Discount Applied</v>
      </c>
      <c r="AC1251" s="3" t="str">
        <f>IF(AND(V1251 &gt; 100, OR(H1251 = "Regular Air", H1251 = "Express Air"), NOT(C1251 &gt; 0)), "High Profit Non-Standard Shipping", "Other")</f>
        <v>Other</v>
      </c>
      <c r="AD1251">
        <f>RANK(X1251,$X$2:$X$1954,0)</f>
        <v>598</v>
      </c>
    </row>
    <row r="1252" spans="1:30" ht="12.75" customHeight="1" x14ac:dyDescent="0.3">
      <c r="A1252" s="3">
        <v>19171</v>
      </c>
      <c r="B1252" s="3" t="s">
        <v>46</v>
      </c>
      <c r="C1252" s="7">
        <v>0.1</v>
      </c>
      <c r="D1252" s="4">
        <v>7.45</v>
      </c>
      <c r="E1252" s="4">
        <v>6.28</v>
      </c>
      <c r="F1252" s="3">
        <v>2265</v>
      </c>
      <c r="G1252" s="3" t="s">
        <v>2144</v>
      </c>
      <c r="H1252" s="3" t="s">
        <v>48</v>
      </c>
      <c r="I1252" s="3" t="s">
        <v>39</v>
      </c>
      <c r="J1252" s="3" t="s">
        <v>28</v>
      </c>
      <c r="K1252" s="3" t="s">
        <v>108</v>
      </c>
      <c r="L1252" s="3" t="s">
        <v>58</v>
      </c>
      <c r="M1252" s="3" t="s">
        <v>2145</v>
      </c>
      <c r="N1252" s="3">
        <v>0.4</v>
      </c>
      <c r="O1252" s="3" t="s">
        <v>32</v>
      </c>
      <c r="P1252" s="3" t="s">
        <v>60</v>
      </c>
      <c r="Q1252" s="3" t="s">
        <v>505</v>
      </c>
      <c r="R1252" s="3" t="s">
        <v>2146</v>
      </c>
      <c r="S1252" s="3">
        <v>64130</v>
      </c>
      <c r="T1252" s="2">
        <v>42033</v>
      </c>
      <c r="U1252" s="2">
        <v>42036</v>
      </c>
      <c r="V1252" s="4">
        <v>-69.873999999999995</v>
      </c>
      <c r="W1252" s="3">
        <v>8</v>
      </c>
      <c r="X1252" s="4">
        <v>59.4</v>
      </c>
      <c r="Y1252" s="3">
        <v>86612</v>
      </c>
      <c r="Z1252" s="3" t="str">
        <f>IF(V1252&gt;E3208, "High","Low")</f>
        <v>Low</v>
      </c>
      <c r="AA1252" s="3" t="str">
        <f>IF(OR(C1252 &gt; 0.2, N1252 &lt; 0.25), "High Risk", "Low Risk")</f>
        <v>Low Risk</v>
      </c>
      <c r="AB1252" s="3" t="str">
        <f>IF(NOT(C1252 &gt; 0), "No Discount", "Discount Applied")</f>
        <v>Discount Applied</v>
      </c>
      <c r="AC1252" s="3" t="str">
        <f>IF(AND(V1252 &gt; 100, OR(H1252 = "Regular Air", H1252 = "Express Air"), NOT(C1252 &gt; 0)), "High Profit Non-Standard Shipping", "Other")</f>
        <v>Other</v>
      </c>
      <c r="AD1252">
        <f>RANK(X1252,$X$2:$X$1954,0)</f>
        <v>1460</v>
      </c>
    </row>
    <row r="1253" spans="1:30" ht="12.75" customHeight="1" x14ac:dyDescent="0.3">
      <c r="A1253" s="3">
        <v>19172</v>
      </c>
      <c r="B1253" s="3" t="s">
        <v>46</v>
      </c>
      <c r="C1253" s="7">
        <v>0.01</v>
      </c>
      <c r="D1253" s="4">
        <v>6.48</v>
      </c>
      <c r="E1253" s="4">
        <v>7.86</v>
      </c>
      <c r="F1253" s="3">
        <v>2265</v>
      </c>
      <c r="G1253" s="3" t="s">
        <v>2144</v>
      </c>
      <c r="H1253" s="3" t="s">
        <v>48</v>
      </c>
      <c r="I1253" s="3" t="s">
        <v>39</v>
      </c>
      <c r="J1253" s="3" t="s">
        <v>28</v>
      </c>
      <c r="K1253" s="3" t="s">
        <v>92</v>
      </c>
      <c r="L1253" s="3" t="s">
        <v>58</v>
      </c>
      <c r="M1253" s="3" t="s">
        <v>1120</v>
      </c>
      <c r="N1253" s="3">
        <v>0.37</v>
      </c>
      <c r="O1253" s="3" t="s">
        <v>32</v>
      </c>
      <c r="P1253" s="3" t="s">
        <v>60</v>
      </c>
      <c r="Q1253" s="3" t="s">
        <v>505</v>
      </c>
      <c r="R1253" s="3" t="s">
        <v>2146</v>
      </c>
      <c r="S1253" s="3">
        <v>64130</v>
      </c>
      <c r="T1253" s="2">
        <v>42033</v>
      </c>
      <c r="U1253" s="2">
        <v>42035</v>
      </c>
      <c r="V1253" s="4">
        <v>-135.74</v>
      </c>
      <c r="W1253" s="3">
        <v>10</v>
      </c>
      <c r="X1253" s="4">
        <v>66.459999999999994</v>
      </c>
      <c r="Y1253" s="3">
        <v>86612</v>
      </c>
      <c r="Z1253" s="3" t="str">
        <f>IF(V1253&gt;E3209, "High","Low")</f>
        <v>Low</v>
      </c>
      <c r="AA1253" s="3" t="str">
        <f>IF(OR(C1253 &gt; 0.2, N1253 &lt; 0.25), "High Risk", "Low Risk")</f>
        <v>Low Risk</v>
      </c>
      <c r="AB1253" s="3" t="str">
        <f>IF(NOT(C1253 &gt; 0), "No Discount", "Discount Applied")</f>
        <v>Discount Applied</v>
      </c>
      <c r="AC1253" s="3" t="str">
        <f>IF(AND(V1253 &gt; 100, OR(H1253 = "Regular Air", H1253 = "Express Air"), NOT(C1253 &gt; 0)), "High Profit Non-Standard Shipping", "Other")</f>
        <v>Other</v>
      </c>
      <c r="AD1253">
        <f>RANK(X1253,$X$2:$X$1954,0)</f>
        <v>1417</v>
      </c>
    </row>
    <row r="1254" spans="1:30" ht="12.75" customHeight="1" x14ac:dyDescent="0.3">
      <c r="A1254" s="3">
        <v>25996</v>
      </c>
      <c r="B1254" s="3" t="s">
        <v>46</v>
      </c>
      <c r="C1254" s="7">
        <v>0.02</v>
      </c>
      <c r="D1254" s="4">
        <v>11.33</v>
      </c>
      <c r="E1254" s="4">
        <v>6.12</v>
      </c>
      <c r="F1254" s="3">
        <v>2266</v>
      </c>
      <c r="G1254" s="3" t="s">
        <v>2147</v>
      </c>
      <c r="H1254" s="3" t="s">
        <v>48</v>
      </c>
      <c r="I1254" s="3" t="s">
        <v>39</v>
      </c>
      <c r="J1254" s="3" t="s">
        <v>28</v>
      </c>
      <c r="K1254" s="3" t="s">
        <v>256</v>
      </c>
      <c r="L1254" s="3" t="s">
        <v>85</v>
      </c>
      <c r="M1254" s="3" t="s">
        <v>2148</v>
      </c>
      <c r="N1254" s="3">
        <v>0.42</v>
      </c>
      <c r="O1254" s="3" t="s">
        <v>32</v>
      </c>
      <c r="P1254" s="3" t="s">
        <v>60</v>
      </c>
      <c r="Q1254" s="3" t="s">
        <v>505</v>
      </c>
      <c r="R1254" s="3" t="s">
        <v>2149</v>
      </c>
      <c r="S1254" s="3">
        <v>63122</v>
      </c>
      <c r="T1254" s="2">
        <v>42150</v>
      </c>
      <c r="U1254" s="2">
        <v>42152</v>
      </c>
      <c r="V1254" s="4">
        <v>-14.52</v>
      </c>
      <c r="W1254" s="3">
        <v>3</v>
      </c>
      <c r="X1254" s="4">
        <v>35.35</v>
      </c>
      <c r="Y1254" s="3">
        <v>86610</v>
      </c>
      <c r="Z1254" s="3" t="str">
        <f>IF(V1254&gt;E3210, "High","Low")</f>
        <v>Low</v>
      </c>
      <c r="AA1254" s="3" t="str">
        <f>IF(OR(C1254 &gt; 0.2, N1254 &lt; 0.25), "High Risk", "Low Risk")</f>
        <v>Low Risk</v>
      </c>
      <c r="AB1254" s="3" t="str">
        <f>IF(NOT(C1254 &gt; 0), "No Discount", "Discount Applied")</f>
        <v>Discount Applied</v>
      </c>
      <c r="AC1254" s="3" t="str">
        <f>IF(AND(V1254 &gt; 100, OR(H1254 = "Regular Air", H1254 = "Express Air"), NOT(C1254 &gt; 0)), "High Profit Non-Standard Shipping", "Other")</f>
        <v>Other</v>
      </c>
      <c r="AD1254">
        <f>RANK(X1254,$X$2:$X$1954,0)</f>
        <v>1661</v>
      </c>
    </row>
    <row r="1255" spans="1:30" ht="12.75" customHeight="1" x14ac:dyDescent="0.3">
      <c r="A1255" s="3">
        <v>25997</v>
      </c>
      <c r="B1255" s="3" t="s">
        <v>46</v>
      </c>
      <c r="C1255" s="7">
        <v>0.01</v>
      </c>
      <c r="D1255" s="4">
        <v>15.67</v>
      </c>
      <c r="E1255" s="4">
        <v>1.39</v>
      </c>
      <c r="F1255" s="3">
        <v>2266</v>
      </c>
      <c r="G1255" s="3" t="s">
        <v>2147</v>
      </c>
      <c r="H1255" s="3" t="s">
        <v>48</v>
      </c>
      <c r="I1255" s="3" t="s">
        <v>39</v>
      </c>
      <c r="J1255" s="3" t="s">
        <v>28</v>
      </c>
      <c r="K1255" s="3" t="s">
        <v>68</v>
      </c>
      <c r="L1255" s="3" t="s">
        <v>58</v>
      </c>
      <c r="M1255" s="3" t="s">
        <v>1699</v>
      </c>
      <c r="N1255" s="3">
        <v>0.38</v>
      </c>
      <c r="O1255" s="3" t="s">
        <v>32</v>
      </c>
      <c r="P1255" s="3" t="s">
        <v>60</v>
      </c>
      <c r="Q1255" s="3" t="s">
        <v>505</v>
      </c>
      <c r="R1255" s="3" t="s">
        <v>2149</v>
      </c>
      <c r="S1255" s="3">
        <v>63122</v>
      </c>
      <c r="T1255" s="2">
        <v>42150</v>
      </c>
      <c r="U1255" s="2">
        <v>42151</v>
      </c>
      <c r="V1255" s="4">
        <v>171.26489999999998</v>
      </c>
      <c r="W1255" s="3">
        <v>16</v>
      </c>
      <c r="X1255" s="4">
        <v>248.21</v>
      </c>
      <c r="Y1255" s="3">
        <v>86610</v>
      </c>
      <c r="Z1255" s="3" t="str">
        <f>IF(V1255&gt;E3211, "High","Low")</f>
        <v>High</v>
      </c>
      <c r="AA1255" s="3" t="str">
        <f>IF(OR(C1255 &gt; 0.2, N1255 &lt; 0.25), "High Risk", "Low Risk")</f>
        <v>Low Risk</v>
      </c>
      <c r="AB1255" s="3" t="str">
        <f>IF(NOT(C1255 &gt; 0), "No Discount", "Discount Applied")</f>
        <v>Discount Applied</v>
      </c>
      <c r="AC1255" s="3" t="str">
        <f>IF(AND(V1255 &gt; 100, OR(H1255 = "Regular Air", H1255 = "Express Air"), NOT(C1255 &gt; 0)), "High Profit Non-Standard Shipping", "Other")</f>
        <v>Other</v>
      </c>
      <c r="AD1255">
        <f>RANK(X1255,$X$2:$X$1954,0)</f>
        <v>900</v>
      </c>
    </row>
    <row r="1256" spans="1:30" ht="12.75" customHeight="1" x14ac:dyDescent="0.3">
      <c r="A1256" s="3">
        <v>19072</v>
      </c>
      <c r="B1256" s="3" t="s">
        <v>105</v>
      </c>
      <c r="C1256" s="7">
        <v>0.08</v>
      </c>
      <c r="D1256" s="4">
        <v>259.70999999999998</v>
      </c>
      <c r="E1256" s="4">
        <v>66.67</v>
      </c>
      <c r="F1256" s="3">
        <v>2268</v>
      </c>
      <c r="G1256" s="3" t="s">
        <v>2150</v>
      </c>
      <c r="H1256" s="3" t="s">
        <v>38</v>
      </c>
      <c r="I1256" s="3" t="s">
        <v>39</v>
      </c>
      <c r="J1256" s="3" t="s">
        <v>40</v>
      </c>
      <c r="K1256" s="3" t="s">
        <v>151</v>
      </c>
      <c r="L1256" s="3" t="s">
        <v>120</v>
      </c>
      <c r="M1256" s="3" t="s">
        <v>341</v>
      </c>
      <c r="N1256" s="3">
        <v>0.61</v>
      </c>
      <c r="O1256" s="3" t="s">
        <v>32</v>
      </c>
      <c r="P1256" s="3" t="s">
        <v>135</v>
      </c>
      <c r="Q1256" s="3" t="s">
        <v>361</v>
      </c>
      <c r="R1256" s="3" t="s">
        <v>2151</v>
      </c>
      <c r="S1256" s="3">
        <v>34639</v>
      </c>
      <c r="T1256" s="2">
        <v>42158</v>
      </c>
      <c r="U1256" s="2">
        <v>42162</v>
      </c>
      <c r="V1256" s="4">
        <v>138.22199999999998</v>
      </c>
      <c r="W1256" s="3">
        <v>17</v>
      </c>
      <c r="X1256" s="4">
        <v>4086.5</v>
      </c>
      <c r="Y1256" s="3">
        <v>89571</v>
      </c>
      <c r="Z1256" s="3" t="str">
        <f>IF(V1256&gt;E3212, "High","Low")</f>
        <v>High</v>
      </c>
      <c r="AA1256" s="3" t="str">
        <f>IF(OR(C1256 &gt; 0.2, N1256 &lt; 0.25), "High Risk", "Low Risk")</f>
        <v>Low Risk</v>
      </c>
      <c r="AB1256" s="3" t="str">
        <f>IF(NOT(C1256 &gt; 0), "No Discount", "Discount Applied")</f>
        <v>Discount Applied</v>
      </c>
      <c r="AC1256" s="3" t="str">
        <f>IF(AND(V1256 &gt; 100, OR(H1256 = "Regular Air", H1256 = "Express Air"), NOT(C1256 &gt; 0)), "High Profit Non-Standard Shipping", "Other")</f>
        <v>Other</v>
      </c>
      <c r="AD1256">
        <f>RANK(X1256,$X$2:$X$1954,0)</f>
        <v>115</v>
      </c>
    </row>
    <row r="1257" spans="1:30" ht="12.75" customHeight="1" x14ac:dyDescent="0.3">
      <c r="A1257" s="3">
        <v>23963</v>
      </c>
      <c r="B1257" s="3" t="s">
        <v>105</v>
      </c>
      <c r="C1257" s="7">
        <v>0.01</v>
      </c>
      <c r="D1257" s="4">
        <v>20.48</v>
      </c>
      <c r="E1257" s="4">
        <v>6.32</v>
      </c>
      <c r="F1257" s="3">
        <v>2270</v>
      </c>
      <c r="G1257" s="3" t="s">
        <v>2152</v>
      </c>
      <c r="H1257" s="3" t="s">
        <v>48</v>
      </c>
      <c r="I1257" s="3" t="s">
        <v>39</v>
      </c>
      <c r="J1257" s="3" t="s">
        <v>28</v>
      </c>
      <c r="K1257" s="3" t="s">
        <v>256</v>
      </c>
      <c r="L1257" s="3" t="s">
        <v>58</v>
      </c>
      <c r="M1257" s="3" t="s">
        <v>1919</v>
      </c>
      <c r="N1257" s="3">
        <v>0.57999999999999996</v>
      </c>
      <c r="O1257" s="3" t="s">
        <v>32</v>
      </c>
      <c r="P1257" s="3" t="s">
        <v>135</v>
      </c>
      <c r="Q1257" s="3" t="s">
        <v>931</v>
      </c>
      <c r="R1257" s="3" t="s">
        <v>2153</v>
      </c>
      <c r="S1257" s="3">
        <v>29662</v>
      </c>
      <c r="T1257" s="2">
        <v>42041</v>
      </c>
      <c r="U1257" s="2">
        <v>42043</v>
      </c>
      <c r="V1257" s="4">
        <v>711.24479999999994</v>
      </c>
      <c r="W1257" s="3">
        <v>18</v>
      </c>
      <c r="X1257" s="4">
        <v>375.03</v>
      </c>
      <c r="Y1257" s="3">
        <v>89572</v>
      </c>
      <c r="Z1257" s="3" t="str">
        <f>IF(V1257&gt;E3213, "High","Low")</f>
        <v>High</v>
      </c>
      <c r="AA1257" s="3" t="str">
        <f>IF(OR(C1257 &gt; 0.2, N1257 &lt; 0.25), "High Risk", "Low Risk")</f>
        <v>Low Risk</v>
      </c>
      <c r="AB1257" s="3" t="str">
        <f>IF(NOT(C1257 &gt; 0), "No Discount", "Discount Applied")</f>
        <v>Discount Applied</v>
      </c>
      <c r="AC1257" s="3" t="str">
        <f>IF(AND(V1257 &gt; 100, OR(H1257 = "Regular Air", H1257 = "Express Air"), NOT(C1257 &gt; 0)), "High Profit Non-Standard Shipping", "Other")</f>
        <v>Other</v>
      </c>
      <c r="AD1257">
        <f>RANK(X1257,$X$2:$X$1954,0)</f>
        <v>742</v>
      </c>
    </row>
    <row r="1258" spans="1:30" ht="12.75" customHeight="1" x14ac:dyDescent="0.3">
      <c r="A1258" s="3">
        <v>23964</v>
      </c>
      <c r="B1258" s="3" t="s">
        <v>105</v>
      </c>
      <c r="C1258" s="7">
        <v>0.09</v>
      </c>
      <c r="D1258" s="4">
        <v>1.86</v>
      </c>
      <c r="E1258" s="4">
        <v>2.58</v>
      </c>
      <c r="F1258" s="3">
        <v>2270</v>
      </c>
      <c r="G1258" s="3" t="s">
        <v>2152</v>
      </c>
      <c r="H1258" s="3" t="s">
        <v>48</v>
      </c>
      <c r="I1258" s="3" t="s">
        <v>39</v>
      </c>
      <c r="J1258" s="3" t="s">
        <v>28</v>
      </c>
      <c r="K1258" s="3" t="s">
        <v>65</v>
      </c>
      <c r="L1258" s="3" t="s">
        <v>30</v>
      </c>
      <c r="M1258" s="3" t="s">
        <v>307</v>
      </c>
      <c r="N1258" s="3">
        <v>0.82</v>
      </c>
      <c r="O1258" s="3" t="s">
        <v>32</v>
      </c>
      <c r="P1258" s="3" t="s">
        <v>135</v>
      </c>
      <c r="Q1258" s="3" t="s">
        <v>931</v>
      </c>
      <c r="R1258" s="3" t="s">
        <v>2153</v>
      </c>
      <c r="S1258" s="3">
        <v>29662</v>
      </c>
      <c r="T1258" s="2">
        <v>42041</v>
      </c>
      <c r="U1258" s="2">
        <v>42046</v>
      </c>
      <c r="V1258" s="4">
        <v>-1084.8469632000001</v>
      </c>
      <c r="W1258" s="3">
        <v>12</v>
      </c>
      <c r="X1258" s="4">
        <v>22.11</v>
      </c>
      <c r="Y1258" s="3">
        <v>89572</v>
      </c>
      <c r="Z1258" s="3" t="str">
        <f>IF(V1258&gt;E3214, "High","Low")</f>
        <v>Low</v>
      </c>
      <c r="AA1258" s="3" t="str">
        <f>IF(OR(C1258 &gt; 0.2, N1258 &lt; 0.25), "High Risk", "Low Risk")</f>
        <v>Low Risk</v>
      </c>
      <c r="AB1258" s="3" t="str">
        <f>IF(NOT(C1258 &gt; 0), "No Discount", "Discount Applied")</f>
        <v>Discount Applied</v>
      </c>
      <c r="AC1258" s="3" t="str">
        <f>IF(AND(V1258 &gt; 100, OR(H1258 = "Regular Air", H1258 = "Express Air"), NOT(C1258 &gt; 0)), "High Profit Non-Standard Shipping", "Other")</f>
        <v>Other</v>
      </c>
      <c r="AD1258">
        <f>RANK(X1258,$X$2:$X$1954,0)</f>
        <v>1789</v>
      </c>
    </row>
    <row r="1259" spans="1:30" ht="12.75" customHeight="1" x14ac:dyDescent="0.3">
      <c r="A1259" s="3">
        <v>23965</v>
      </c>
      <c r="B1259" s="3" t="s">
        <v>105</v>
      </c>
      <c r="C1259" s="7">
        <v>0.08</v>
      </c>
      <c r="D1259" s="4">
        <v>205.99</v>
      </c>
      <c r="E1259" s="4">
        <v>2.5</v>
      </c>
      <c r="F1259" s="3">
        <v>2270</v>
      </c>
      <c r="G1259" s="3" t="s">
        <v>2152</v>
      </c>
      <c r="H1259" s="3" t="s">
        <v>48</v>
      </c>
      <c r="I1259" s="3" t="s">
        <v>39</v>
      </c>
      <c r="J1259" s="3" t="s">
        <v>76</v>
      </c>
      <c r="K1259" s="3" t="s">
        <v>77</v>
      </c>
      <c r="L1259" s="3" t="s">
        <v>58</v>
      </c>
      <c r="M1259" s="3" t="s">
        <v>2154</v>
      </c>
      <c r="N1259" s="3">
        <v>0.59</v>
      </c>
      <c r="O1259" s="3" t="s">
        <v>32</v>
      </c>
      <c r="P1259" s="3" t="s">
        <v>135</v>
      </c>
      <c r="Q1259" s="3" t="s">
        <v>931</v>
      </c>
      <c r="R1259" s="3" t="s">
        <v>2153</v>
      </c>
      <c r="S1259" s="3">
        <v>29662</v>
      </c>
      <c r="T1259" s="2">
        <v>42041</v>
      </c>
      <c r="U1259" s="2">
        <v>42046</v>
      </c>
      <c r="V1259" s="4">
        <v>-156.77199999999999</v>
      </c>
      <c r="W1259" s="3">
        <v>17</v>
      </c>
      <c r="X1259" s="4">
        <v>2875.35</v>
      </c>
      <c r="Y1259" s="3">
        <v>89572</v>
      </c>
      <c r="Z1259" s="3" t="str">
        <f>IF(V1259&gt;E3215, "High","Low")</f>
        <v>Low</v>
      </c>
      <c r="AA1259" s="3" t="str">
        <f>IF(OR(C1259 &gt; 0.2, N1259 &lt; 0.25), "High Risk", "Low Risk")</f>
        <v>Low Risk</v>
      </c>
      <c r="AB1259" s="3" t="str">
        <f>IF(NOT(C1259 &gt; 0), "No Discount", "Discount Applied")</f>
        <v>Discount Applied</v>
      </c>
      <c r="AC1259" s="3" t="str">
        <f>IF(AND(V1259 &gt; 100, OR(H1259 = "Regular Air", H1259 = "Express Air"), NOT(C1259 &gt; 0)), "High Profit Non-Standard Shipping", "Other")</f>
        <v>Other</v>
      </c>
      <c r="AD1259">
        <f>RANK(X1259,$X$2:$X$1954,0)</f>
        <v>163</v>
      </c>
    </row>
    <row r="1260" spans="1:30" ht="12.75" customHeight="1" x14ac:dyDescent="0.3">
      <c r="A1260" s="3">
        <v>19438</v>
      </c>
      <c r="B1260" s="3" t="s">
        <v>24</v>
      </c>
      <c r="C1260" s="7">
        <v>0.08</v>
      </c>
      <c r="D1260" s="4">
        <v>15.73</v>
      </c>
      <c r="E1260" s="4">
        <v>7.42</v>
      </c>
      <c r="F1260" s="3">
        <v>2272</v>
      </c>
      <c r="G1260" s="3" t="s">
        <v>2155</v>
      </c>
      <c r="H1260" s="3" t="s">
        <v>26</v>
      </c>
      <c r="I1260" s="3" t="s">
        <v>39</v>
      </c>
      <c r="J1260" s="3" t="s">
        <v>28</v>
      </c>
      <c r="K1260" s="3" t="s">
        <v>173</v>
      </c>
      <c r="L1260" s="3" t="s">
        <v>50</v>
      </c>
      <c r="M1260" s="3" t="s">
        <v>2156</v>
      </c>
      <c r="N1260" s="3">
        <v>0.56000000000000005</v>
      </c>
      <c r="O1260" s="3" t="s">
        <v>32</v>
      </c>
      <c r="P1260" s="3" t="s">
        <v>60</v>
      </c>
      <c r="Q1260" s="3" t="s">
        <v>129</v>
      </c>
      <c r="R1260" s="3" t="s">
        <v>2157</v>
      </c>
      <c r="S1260" s="3">
        <v>76543</v>
      </c>
      <c r="T1260" s="2">
        <v>42079</v>
      </c>
      <c r="U1260" s="2">
        <v>42081</v>
      </c>
      <c r="V1260" s="4">
        <v>-37.6</v>
      </c>
      <c r="W1260" s="3">
        <v>5</v>
      </c>
      <c r="X1260" s="4">
        <v>78.08</v>
      </c>
      <c r="Y1260" s="3">
        <v>90110</v>
      </c>
      <c r="Z1260" s="3" t="str">
        <f>IF(V1260&gt;E3216, "High","Low")</f>
        <v>Low</v>
      </c>
      <c r="AA1260" s="3" t="str">
        <f>IF(OR(C1260 &gt; 0.2, N1260 &lt; 0.25), "High Risk", "Low Risk")</f>
        <v>Low Risk</v>
      </c>
      <c r="AB1260" s="3" t="str">
        <f>IF(NOT(C1260 &gt; 0), "No Discount", "Discount Applied")</f>
        <v>Discount Applied</v>
      </c>
      <c r="AC1260" s="3" t="str">
        <f>IF(AND(V1260 &gt; 100, OR(H1260 = "Regular Air", H1260 = "Express Air"), NOT(C1260 &gt; 0)), "High Profit Non-Standard Shipping", "Other")</f>
        <v>Other</v>
      </c>
      <c r="AD1260">
        <f>RANK(X1260,$X$2:$X$1954,0)</f>
        <v>1350</v>
      </c>
    </row>
    <row r="1261" spans="1:30" ht="12.75" customHeight="1" x14ac:dyDescent="0.3">
      <c r="A1261" s="3">
        <v>23416</v>
      </c>
      <c r="B1261" s="3" t="s">
        <v>105</v>
      </c>
      <c r="C1261" s="7">
        <v>0.04</v>
      </c>
      <c r="D1261" s="4">
        <v>120.98</v>
      </c>
      <c r="E1261" s="4">
        <v>3.99</v>
      </c>
      <c r="F1261" s="3">
        <v>2273</v>
      </c>
      <c r="G1261" s="3" t="s">
        <v>2158</v>
      </c>
      <c r="H1261" s="3" t="s">
        <v>48</v>
      </c>
      <c r="I1261" s="3" t="s">
        <v>39</v>
      </c>
      <c r="J1261" s="3" t="s">
        <v>28</v>
      </c>
      <c r="K1261" s="3" t="s">
        <v>256</v>
      </c>
      <c r="L1261" s="3" t="s">
        <v>58</v>
      </c>
      <c r="M1261" s="3" t="s">
        <v>2159</v>
      </c>
      <c r="N1261" s="3">
        <v>0.6</v>
      </c>
      <c r="O1261" s="3" t="s">
        <v>32</v>
      </c>
      <c r="P1261" s="3" t="s">
        <v>60</v>
      </c>
      <c r="Q1261" s="3" t="s">
        <v>129</v>
      </c>
      <c r="R1261" s="3" t="s">
        <v>2160</v>
      </c>
      <c r="S1261" s="3">
        <v>78550</v>
      </c>
      <c r="T1261" s="2">
        <v>42129</v>
      </c>
      <c r="U1261" s="2">
        <v>42129</v>
      </c>
      <c r="V1261" s="4">
        <v>1389.5771999999999</v>
      </c>
      <c r="W1261" s="3">
        <v>17</v>
      </c>
      <c r="X1261" s="4">
        <v>2013.88</v>
      </c>
      <c r="Y1261" s="3">
        <v>90109</v>
      </c>
      <c r="Z1261" s="3" t="str">
        <f>IF(V1261&gt;E3217, "High","Low")</f>
        <v>High</v>
      </c>
      <c r="AA1261" s="3" t="str">
        <f>IF(OR(C1261 &gt; 0.2, N1261 &lt; 0.25), "High Risk", "Low Risk")</f>
        <v>Low Risk</v>
      </c>
      <c r="AB1261" s="3" t="str">
        <f>IF(NOT(C1261 &gt; 0), "No Discount", "Discount Applied")</f>
        <v>Discount Applied</v>
      </c>
      <c r="AC1261" s="3" t="str">
        <f>IF(AND(V1261 &gt; 100, OR(H1261 = "Regular Air", H1261 = "Express Air"), NOT(C1261 &gt; 0)), "High Profit Non-Standard Shipping", "Other")</f>
        <v>Other</v>
      </c>
      <c r="AD1261">
        <f>RANK(X1261,$X$2:$X$1954,0)</f>
        <v>242</v>
      </c>
    </row>
    <row r="1262" spans="1:30" ht="12.75" customHeight="1" x14ac:dyDescent="0.3">
      <c r="A1262" s="3">
        <v>23417</v>
      </c>
      <c r="B1262" s="3" t="s">
        <v>105</v>
      </c>
      <c r="C1262" s="7">
        <v>0.02</v>
      </c>
      <c r="D1262" s="4">
        <v>55.99</v>
      </c>
      <c r="E1262" s="4">
        <v>5</v>
      </c>
      <c r="F1262" s="3">
        <v>2273</v>
      </c>
      <c r="G1262" s="3" t="s">
        <v>2158</v>
      </c>
      <c r="H1262" s="3" t="s">
        <v>48</v>
      </c>
      <c r="I1262" s="3" t="s">
        <v>39</v>
      </c>
      <c r="J1262" s="3" t="s">
        <v>76</v>
      </c>
      <c r="K1262" s="3" t="s">
        <v>77</v>
      </c>
      <c r="L1262" s="3" t="s">
        <v>50</v>
      </c>
      <c r="M1262" s="3" t="s">
        <v>397</v>
      </c>
      <c r="N1262" s="3">
        <v>0.83</v>
      </c>
      <c r="O1262" s="3" t="s">
        <v>32</v>
      </c>
      <c r="P1262" s="3" t="s">
        <v>60</v>
      </c>
      <c r="Q1262" s="3" t="s">
        <v>129</v>
      </c>
      <c r="R1262" s="3" t="s">
        <v>2160</v>
      </c>
      <c r="S1262" s="3">
        <v>78550</v>
      </c>
      <c r="T1262" s="2">
        <v>42129</v>
      </c>
      <c r="U1262" s="2">
        <v>42129</v>
      </c>
      <c r="V1262" s="4">
        <v>-222.816</v>
      </c>
      <c r="W1262" s="3">
        <v>4</v>
      </c>
      <c r="X1262" s="4">
        <v>201.32</v>
      </c>
      <c r="Y1262" s="3">
        <v>90109</v>
      </c>
      <c r="Z1262" s="3" t="str">
        <f>IF(V1262&gt;E3218, "High","Low")</f>
        <v>Low</v>
      </c>
      <c r="AA1262" s="3" t="str">
        <f>IF(OR(C1262 &gt; 0.2, N1262 &lt; 0.25), "High Risk", "Low Risk")</f>
        <v>Low Risk</v>
      </c>
      <c r="AB1262" s="3" t="str">
        <f>IF(NOT(C1262 &gt; 0), "No Discount", "Discount Applied")</f>
        <v>Discount Applied</v>
      </c>
      <c r="AC1262" s="3" t="str">
        <f>IF(AND(V1262 &gt; 100, OR(H1262 = "Regular Air", H1262 = "Express Air"), NOT(C1262 &gt; 0)), "High Profit Non-Standard Shipping", "Other")</f>
        <v>Other</v>
      </c>
      <c r="AD1262">
        <f>RANK(X1262,$X$2:$X$1954,0)</f>
        <v>980</v>
      </c>
    </row>
    <row r="1263" spans="1:30" ht="12.75" customHeight="1" x14ac:dyDescent="0.3">
      <c r="A1263" s="3">
        <v>23418</v>
      </c>
      <c r="B1263" s="3" t="s">
        <v>105</v>
      </c>
      <c r="C1263" s="7">
        <v>0.05</v>
      </c>
      <c r="D1263" s="4">
        <v>23.99</v>
      </c>
      <c r="E1263" s="4">
        <v>15.68</v>
      </c>
      <c r="F1263" s="3">
        <v>2274</v>
      </c>
      <c r="G1263" s="3" t="s">
        <v>2161</v>
      </c>
      <c r="H1263" s="3" t="s">
        <v>38</v>
      </c>
      <c r="I1263" s="3" t="s">
        <v>39</v>
      </c>
      <c r="J1263" s="3" t="s">
        <v>40</v>
      </c>
      <c r="K1263" s="3" t="s">
        <v>49</v>
      </c>
      <c r="L1263" s="3" t="s">
        <v>42</v>
      </c>
      <c r="M1263" s="3" t="s">
        <v>2162</v>
      </c>
      <c r="N1263" s="3">
        <v>0.62</v>
      </c>
      <c r="O1263" s="3" t="s">
        <v>32</v>
      </c>
      <c r="P1263" s="3" t="s">
        <v>60</v>
      </c>
      <c r="Q1263" s="3" t="s">
        <v>129</v>
      </c>
      <c r="R1263" s="3" t="s">
        <v>2163</v>
      </c>
      <c r="S1263" s="3">
        <v>77036</v>
      </c>
      <c r="T1263" s="2">
        <v>42129</v>
      </c>
      <c r="U1263" s="2">
        <v>42133</v>
      </c>
      <c r="V1263" s="4">
        <v>-133.71</v>
      </c>
      <c r="W1263" s="3">
        <v>12</v>
      </c>
      <c r="X1263" s="4">
        <v>298.51</v>
      </c>
      <c r="Y1263" s="3">
        <v>90109</v>
      </c>
      <c r="Z1263" s="3" t="str">
        <f>IF(V1263&gt;E3219, "High","Low")</f>
        <v>Low</v>
      </c>
      <c r="AA1263" s="3" t="str">
        <f>IF(OR(C1263 &gt; 0.2, N1263 &lt; 0.25), "High Risk", "Low Risk")</f>
        <v>Low Risk</v>
      </c>
      <c r="AB1263" s="3" t="str">
        <f>IF(NOT(C1263 &gt; 0), "No Discount", "Discount Applied")</f>
        <v>Discount Applied</v>
      </c>
      <c r="AC1263" s="3" t="str">
        <f>IF(AND(V1263 &gt; 100, OR(H1263 = "Regular Air", H1263 = "Express Air"), NOT(C1263 &gt; 0)), "High Profit Non-Standard Shipping", "Other")</f>
        <v>Other</v>
      </c>
      <c r="AD1263">
        <f>RANK(X1263,$X$2:$X$1954,0)</f>
        <v>821</v>
      </c>
    </row>
    <row r="1264" spans="1:30" ht="12.75" customHeight="1" x14ac:dyDescent="0.3">
      <c r="A1264" s="3">
        <v>24552</v>
      </c>
      <c r="B1264" s="3" t="s">
        <v>36</v>
      </c>
      <c r="C1264" s="7">
        <v>0.01</v>
      </c>
      <c r="D1264" s="4">
        <v>195.99</v>
      </c>
      <c r="E1264" s="4">
        <v>8.99</v>
      </c>
      <c r="F1264" s="3">
        <v>2276</v>
      </c>
      <c r="G1264" s="3" t="s">
        <v>2164</v>
      </c>
      <c r="H1264" s="3" t="s">
        <v>48</v>
      </c>
      <c r="I1264" s="3" t="s">
        <v>39</v>
      </c>
      <c r="J1264" s="3" t="s">
        <v>76</v>
      </c>
      <c r="K1264" s="3" t="s">
        <v>77</v>
      </c>
      <c r="L1264" s="3" t="s">
        <v>58</v>
      </c>
      <c r="M1264" s="3" t="s">
        <v>733</v>
      </c>
      <c r="N1264" s="3">
        <v>0.6</v>
      </c>
      <c r="O1264" s="3" t="s">
        <v>32</v>
      </c>
      <c r="P1264" s="3" t="s">
        <v>52</v>
      </c>
      <c r="Q1264" s="3" t="s">
        <v>70</v>
      </c>
      <c r="R1264" s="3" t="s">
        <v>2165</v>
      </c>
      <c r="S1264" s="3">
        <v>14304</v>
      </c>
      <c r="T1264" s="2">
        <v>42185</v>
      </c>
      <c r="U1264" s="2">
        <v>42185</v>
      </c>
      <c r="V1264" s="4">
        <v>2653.7813999999998</v>
      </c>
      <c r="W1264" s="3">
        <v>22</v>
      </c>
      <c r="X1264" s="4">
        <v>3846.06</v>
      </c>
      <c r="Y1264" s="3">
        <v>91502</v>
      </c>
      <c r="Z1264" s="3" t="str">
        <f>IF(V1264&gt;E3220, "High","Low")</f>
        <v>High</v>
      </c>
      <c r="AA1264" s="3" t="str">
        <f>IF(OR(C1264 &gt; 0.2, N1264 &lt; 0.25), "High Risk", "Low Risk")</f>
        <v>Low Risk</v>
      </c>
      <c r="AB1264" s="3" t="str">
        <f>IF(NOT(C1264 &gt; 0), "No Discount", "Discount Applied")</f>
        <v>Discount Applied</v>
      </c>
      <c r="AC1264" s="3" t="str">
        <f>IF(AND(V1264 &gt; 100, OR(H1264 = "Regular Air", H1264 = "Express Air"), NOT(C1264 &gt; 0)), "High Profit Non-Standard Shipping", "Other")</f>
        <v>Other</v>
      </c>
      <c r="AD1264">
        <f>RANK(X1264,$X$2:$X$1954,0)</f>
        <v>123</v>
      </c>
    </row>
    <row r="1265" spans="1:30" ht="12.75" customHeight="1" x14ac:dyDescent="0.3">
      <c r="A1265" s="3">
        <v>23572</v>
      </c>
      <c r="B1265" s="3" t="s">
        <v>105</v>
      </c>
      <c r="C1265" s="7">
        <v>0.04</v>
      </c>
      <c r="D1265" s="4">
        <v>4.4800000000000004</v>
      </c>
      <c r="E1265" s="4">
        <v>2.5</v>
      </c>
      <c r="F1265" s="3">
        <v>2279</v>
      </c>
      <c r="G1265" s="3" t="s">
        <v>2166</v>
      </c>
      <c r="H1265" s="3" t="s">
        <v>26</v>
      </c>
      <c r="I1265" s="3" t="s">
        <v>39</v>
      </c>
      <c r="J1265" s="3" t="s">
        <v>28</v>
      </c>
      <c r="K1265" s="3" t="s">
        <v>68</v>
      </c>
      <c r="L1265" s="3" t="s">
        <v>58</v>
      </c>
      <c r="M1265" s="3" t="s">
        <v>1129</v>
      </c>
      <c r="N1265" s="3">
        <v>0.37</v>
      </c>
      <c r="O1265" s="3" t="s">
        <v>32</v>
      </c>
      <c r="P1265" s="3" t="s">
        <v>52</v>
      </c>
      <c r="Q1265" s="3" t="s">
        <v>233</v>
      </c>
      <c r="R1265" s="3" t="s">
        <v>2167</v>
      </c>
      <c r="S1265" s="3">
        <v>15601</v>
      </c>
      <c r="T1265" s="2">
        <v>42177</v>
      </c>
      <c r="U1265" s="2">
        <v>42181</v>
      </c>
      <c r="V1265" s="4">
        <v>10.32</v>
      </c>
      <c r="W1265" s="3">
        <v>7</v>
      </c>
      <c r="X1265" s="4">
        <v>35.93</v>
      </c>
      <c r="Y1265" s="3">
        <v>85949</v>
      </c>
      <c r="Z1265" s="3" t="str">
        <f>IF(V1265&gt;E3221, "High","Low")</f>
        <v>High</v>
      </c>
      <c r="AA1265" s="3" t="str">
        <f>IF(OR(C1265 &gt; 0.2, N1265 &lt; 0.25), "High Risk", "Low Risk")</f>
        <v>Low Risk</v>
      </c>
      <c r="AB1265" s="3" t="str">
        <f>IF(NOT(C1265 &gt; 0), "No Discount", "Discount Applied")</f>
        <v>Discount Applied</v>
      </c>
      <c r="AC1265" s="3" t="str">
        <f>IF(AND(V1265 &gt; 100, OR(H1265 = "Regular Air", H1265 = "Express Air"), NOT(C1265 &gt; 0)), "High Profit Non-Standard Shipping", "Other")</f>
        <v>Other</v>
      </c>
      <c r="AD1265">
        <f>RANK(X1265,$X$2:$X$1954,0)</f>
        <v>1658</v>
      </c>
    </row>
    <row r="1266" spans="1:30" ht="12.75" customHeight="1" x14ac:dyDescent="0.3">
      <c r="A1266" s="3">
        <v>19615</v>
      </c>
      <c r="B1266" s="3" t="s">
        <v>36</v>
      </c>
      <c r="C1266" s="7">
        <v>0.08</v>
      </c>
      <c r="D1266" s="4">
        <v>205.99</v>
      </c>
      <c r="E1266" s="4">
        <v>2.5</v>
      </c>
      <c r="F1266" s="3">
        <v>2281</v>
      </c>
      <c r="G1266" s="3" t="s">
        <v>2168</v>
      </c>
      <c r="H1266" s="3" t="s">
        <v>48</v>
      </c>
      <c r="I1266" s="3" t="s">
        <v>39</v>
      </c>
      <c r="J1266" s="3" t="s">
        <v>76</v>
      </c>
      <c r="K1266" s="3" t="s">
        <v>77</v>
      </c>
      <c r="L1266" s="3" t="s">
        <v>58</v>
      </c>
      <c r="M1266" s="3" t="s">
        <v>2154</v>
      </c>
      <c r="N1266" s="3">
        <v>0.59</v>
      </c>
      <c r="O1266" s="3" t="s">
        <v>32</v>
      </c>
      <c r="P1266" s="3" t="s">
        <v>60</v>
      </c>
      <c r="Q1266" s="3" t="s">
        <v>1857</v>
      </c>
      <c r="R1266" s="3" t="s">
        <v>2169</v>
      </c>
      <c r="S1266" s="3">
        <v>54703</v>
      </c>
      <c r="T1266" s="2">
        <v>42031</v>
      </c>
      <c r="U1266" s="2">
        <v>42032</v>
      </c>
      <c r="V1266" s="4">
        <v>997.38144000000011</v>
      </c>
      <c r="W1266" s="3">
        <v>10</v>
      </c>
      <c r="X1266" s="4">
        <v>1610.84</v>
      </c>
      <c r="Y1266" s="3">
        <v>85948</v>
      </c>
      <c r="Z1266" s="3" t="str">
        <f>IF(V1266&gt;E3222, "High","Low")</f>
        <v>High</v>
      </c>
      <c r="AA1266" s="3" t="str">
        <f>IF(OR(C1266 &gt; 0.2, N1266 &lt; 0.25), "High Risk", "Low Risk")</f>
        <v>Low Risk</v>
      </c>
      <c r="AB1266" s="3" t="str">
        <f>IF(NOT(C1266 &gt; 0), "No Discount", "Discount Applied")</f>
        <v>Discount Applied</v>
      </c>
      <c r="AC1266" s="3" t="str">
        <f>IF(AND(V1266 &gt; 100, OR(H1266 = "Regular Air", H1266 = "Express Air"), NOT(C1266 &gt; 0)), "High Profit Non-Standard Shipping", "Other")</f>
        <v>Other</v>
      </c>
      <c r="AD1266">
        <f>RANK(X1266,$X$2:$X$1954,0)</f>
        <v>297</v>
      </c>
    </row>
    <row r="1267" spans="1:30" ht="12.75" customHeight="1" x14ac:dyDescent="0.3">
      <c r="A1267" s="3">
        <v>21260</v>
      </c>
      <c r="B1267" s="3" t="s">
        <v>55</v>
      </c>
      <c r="C1267" s="7">
        <v>0.04</v>
      </c>
      <c r="D1267" s="4">
        <v>5.98</v>
      </c>
      <c r="E1267" s="4">
        <v>5.79</v>
      </c>
      <c r="F1267" s="3">
        <v>2282</v>
      </c>
      <c r="G1267" s="3" t="s">
        <v>2170</v>
      </c>
      <c r="H1267" s="3" t="s">
        <v>48</v>
      </c>
      <c r="I1267" s="3" t="s">
        <v>39</v>
      </c>
      <c r="J1267" s="3" t="s">
        <v>28</v>
      </c>
      <c r="K1267" s="3" t="s">
        <v>92</v>
      </c>
      <c r="L1267" s="3" t="s">
        <v>58</v>
      </c>
      <c r="M1267" s="3" t="s">
        <v>122</v>
      </c>
      <c r="N1267" s="3">
        <v>0.36</v>
      </c>
      <c r="O1267" s="3" t="s">
        <v>32</v>
      </c>
      <c r="P1267" s="3" t="s">
        <v>60</v>
      </c>
      <c r="Q1267" s="3" t="s">
        <v>1857</v>
      </c>
      <c r="R1267" s="3" t="s">
        <v>2171</v>
      </c>
      <c r="S1267" s="3">
        <v>53713</v>
      </c>
      <c r="T1267" s="2">
        <v>42040</v>
      </c>
      <c r="U1267" s="2">
        <v>42042</v>
      </c>
      <c r="V1267" s="4">
        <v>-36.030800000000006</v>
      </c>
      <c r="W1267" s="3">
        <v>14</v>
      </c>
      <c r="X1267" s="4">
        <v>86.12</v>
      </c>
      <c r="Y1267" s="3">
        <v>85950</v>
      </c>
      <c r="Z1267" s="3" t="str">
        <f>IF(V1267&gt;E3223, "High","Low")</f>
        <v>Low</v>
      </c>
      <c r="AA1267" s="3" t="str">
        <f>IF(OR(C1267 &gt; 0.2, N1267 &lt; 0.25), "High Risk", "Low Risk")</f>
        <v>Low Risk</v>
      </c>
      <c r="AB1267" s="3" t="str">
        <f>IF(NOT(C1267 &gt; 0), "No Discount", "Discount Applied")</f>
        <v>Discount Applied</v>
      </c>
      <c r="AC1267" s="3" t="str">
        <f>IF(AND(V1267 &gt; 100, OR(H1267 = "Regular Air", H1267 = "Express Air"), NOT(C1267 &gt; 0)), "High Profit Non-Standard Shipping", "Other")</f>
        <v>Other</v>
      </c>
      <c r="AD1267">
        <f>RANK(X1267,$X$2:$X$1954,0)</f>
        <v>1307</v>
      </c>
    </row>
    <row r="1268" spans="1:30" ht="12.75" customHeight="1" x14ac:dyDescent="0.3">
      <c r="A1268" s="3">
        <v>26148</v>
      </c>
      <c r="B1268" s="3" t="s">
        <v>55</v>
      </c>
      <c r="C1268" s="7">
        <v>0.01</v>
      </c>
      <c r="D1268" s="4">
        <v>11.7</v>
      </c>
      <c r="E1268" s="4">
        <v>6.96</v>
      </c>
      <c r="F1268" s="3">
        <v>2283</v>
      </c>
      <c r="G1268" s="3" t="s">
        <v>2172</v>
      </c>
      <c r="H1268" s="3" t="s">
        <v>48</v>
      </c>
      <c r="I1268" s="3" t="s">
        <v>39</v>
      </c>
      <c r="J1268" s="3" t="s">
        <v>28</v>
      </c>
      <c r="K1268" s="3" t="s">
        <v>256</v>
      </c>
      <c r="L1268" s="3" t="s">
        <v>85</v>
      </c>
      <c r="M1268" s="3" t="s">
        <v>1279</v>
      </c>
      <c r="N1268" s="3">
        <v>0.5</v>
      </c>
      <c r="O1268" s="3" t="s">
        <v>32</v>
      </c>
      <c r="P1268" s="3" t="s">
        <v>60</v>
      </c>
      <c r="Q1268" s="3" t="s">
        <v>1857</v>
      </c>
      <c r="R1268" s="3" t="s">
        <v>2173</v>
      </c>
      <c r="S1268" s="3">
        <v>53132</v>
      </c>
      <c r="T1268" s="2">
        <v>42028</v>
      </c>
      <c r="U1268" s="2">
        <v>42030</v>
      </c>
      <c r="V1268" s="4">
        <v>-28.954000000000001</v>
      </c>
      <c r="W1268" s="3">
        <v>6</v>
      </c>
      <c r="X1268" s="4">
        <v>76.87</v>
      </c>
      <c r="Y1268" s="3">
        <v>85947</v>
      </c>
      <c r="Z1268" s="3" t="str">
        <f>IF(V1268&gt;E3224, "High","Low")</f>
        <v>Low</v>
      </c>
      <c r="AA1268" s="3" t="str">
        <f>IF(OR(C1268 &gt; 0.2, N1268 &lt; 0.25), "High Risk", "Low Risk")</f>
        <v>Low Risk</v>
      </c>
      <c r="AB1268" s="3" t="str">
        <f>IF(NOT(C1268 &gt; 0), "No Discount", "Discount Applied")</f>
        <v>Discount Applied</v>
      </c>
      <c r="AC1268" s="3" t="str">
        <f>IF(AND(V1268 &gt; 100, OR(H1268 = "Regular Air", H1268 = "Express Air"), NOT(C1268 &gt; 0)), "High Profit Non-Standard Shipping", "Other")</f>
        <v>Other</v>
      </c>
      <c r="AD1268">
        <f>RANK(X1268,$X$2:$X$1954,0)</f>
        <v>1357</v>
      </c>
    </row>
    <row r="1269" spans="1:30" ht="12.75" customHeight="1" x14ac:dyDescent="0.3">
      <c r="A1269" s="3">
        <v>19460</v>
      </c>
      <c r="B1269" s="3" t="s">
        <v>55</v>
      </c>
      <c r="C1269" s="7">
        <v>0.02</v>
      </c>
      <c r="D1269" s="4">
        <v>17.7</v>
      </c>
      <c r="E1269" s="4">
        <v>9.4700000000000006</v>
      </c>
      <c r="F1269" s="3">
        <v>2285</v>
      </c>
      <c r="G1269" s="3" t="s">
        <v>2174</v>
      </c>
      <c r="H1269" s="3" t="s">
        <v>26</v>
      </c>
      <c r="I1269" s="3" t="s">
        <v>39</v>
      </c>
      <c r="J1269" s="3" t="s">
        <v>28</v>
      </c>
      <c r="K1269" s="3" t="s">
        <v>140</v>
      </c>
      <c r="L1269" s="3" t="s">
        <v>58</v>
      </c>
      <c r="M1269" s="3" t="s">
        <v>1568</v>
      </c>
      <c r="N1269" s="3">
        <v>0.59</v>
      </c>
      <c r="O1269" s="3" t="s">
        <v>32</v>
      </c>
      <c r="P1269" s="3" t="s">
        <v>135</v>
      </c>
      <c r="Q1269" s="3" t="s">
        <v>931</v>
      </c>
      <c r="R1269" s="3" t="s">
        <v>2175</v>
      </c>
      <c r="S1269" s="3">
        <v>29730</v>
      </c>
      <c r="T1269" s="2">
        <v>42076</v>
      </c>
      <c r="U1269" s="2">
        <v>42078</v>
      </c>
      <c r="V1269" s="4">
        <v>-85.021999999999991</v>
      </c>
      <c r="W1269" s="3">
        <v>21</v>
      </c>
      <c r="X1269" s="4">
        <v>374.6</v>
      </c>
      <c r="Y1269" s="3">
        <v>90148</v>
      </c>
      <c r="Z1269" s="3" t="str">
        <f>IF(V1269&gt;E3225, "High","Low")</f>
        <v>Low</v>
      </c>
      <c r="AA1269" s="3" t="str">
        <f>IF(OR(C1269 &gt; 0.2, N1269 &lt; 0.25), "High Risk", "Low Risk")</f>
        <v>Low Risk</v>
      </c>
      <c r="AB1269" s="3" t="str">
        <f>IF(NOT(C1269 &gt; 0), "No Discount", "Discount Applied")</f>
        <v>Discount Applied</v>
      </c>
      <c r="AC1269" s="3" t="str">
        <f>IF(AND(V1269 &gt; 100, OR(H1269 = "Regular Air", H1269 = "Express Air"), NOT(C1269 &gt; 0)), "High Profit Non-Standard Shipping", "Other")</f>
        <v>Other</v>
      </c>
      <c r="AD1269">
        <f>RANK(X1269,$X$2:$X$1954,0)</f>
        <v>744</v>
      </c>
    </row>
    <row r="1270" spans="1:30" ht="12.75" customHeight="1" x14ac:dyDescent="0.3">
      <c r="A1270" s="3">
        <v>21529</v>
      </c>
      <c r="B1270" s="3" t="s">
        <v>55</v>
      </c>
      <c r="C1270" s="7">
        <v>0</v>
      </c>
      <c r="D1270" s="4">
        <v>4.91</v>
      </c>
      <c r="E1270" s="4">
        <v>0.5</v>
      </c>
      <c r="F1270" s="3">
        <v>2286</v>
      </c>
      <c r="G1270" s="3" t="s">
        <v>2176</v>
      </c>
      <c r="H1270" s="3" t="s">
        <v>48</v>
      </c>
      <c r="I1270" s="3" t="s">
        <v>39</v>
      </c>
      <c r="J1270" s="3" t="s">
        <v>28</v>
      </c>
      <c r="K1270" s="3" t="s">
        <v>133</v>
      </c>
      <c r="L1270" s="3" t="s">
        <v>58</v>
      </c>
      <c r="M1270" s="3" t="s">
        <v>162</v>
      </c>
      <c r="N1270" s="3">
        <v>0.36</v>
      </c>
      <c r="O1270" s="3" t="s">
        <v>32</v>
      </c>
      <c r="P1270" s="3" t="s">
        <v>135</v>
      </c>
      <c r="Q1270" s="3" t="s">
        <v>931</v>
      </c>
      <c r="R1270" s="3" t="s">
        <v>2177</v>
      </c>
      <c r="S1270" s="3">
        <v>29301</v>
      </c>
      <c r="T1270" s="2">
        <v>42039</v>
      </c>
      <c r="U1270" s="2">
        <v>42041</v>
      </c>
      <c r="V1270" s="4">
        <v>99.198000000000008</v>
      </c>
      <c r="W1270" s="3">
        <v>12</v>
      </c>
      <c r="X1270" s="4">
        <v>61.87</v>
      </c>
      <c r="Y1270" s="3">
        <v>90145</v>
      </c>
      <c r="Z1270" s="3" t="str">
        <f>IF(V1270&gt;E3226, "High","Low")</f>
        <v>High</v>
      </c>
      <c r="AA1270" s="3" t="str">
        <f>IF(OR(C1270 &gt; 0.2, N1270 &lt; 0.25), "High Risk", "Low Risk")</f>
        <v>Low Risk</v>
      </c>
      <c r="AB1270" s="3" t="str">
        <f>IF(NOT(C1270 &gt; 0), "No Discount", "Discount Applied")</f>
        <v>No Discount</v>
      </c>
      <c r="AC1270" s="3" t="str">
        <f>IF(AND(V1270 &gt; 100, OR(H1270 = "Regular Air", H1270 = "Express Air"), NOT(C1270 &gt; 0)), "High Profit Non-Standard Shipping", "Other")</f>
        <v>Other</v>
      </c>
      <c r="AD1270">
        <f>RANK(X1270,$X$2:$X$1954,0)</f>
        <v>1445</v>
      </c>
    </row>
    <row r="1271" spans="1:30" ht="12.75" customHeight="1" x14ac:dyDescent="0.3">
      <c r="A1271" s="3">
        <v>21530</v>
      </c>
      <c r="B1271" s="3" t="s">
        <v>55</v>
      </c>
      <c r="C1271" s="7">
        <v>0.01</v>
      </c>
      <c r="D1271" s="4">
        <v>7.28</v>
      </c>
      <c r="E1271" s="4">
        <v>11.15</v>
      </c>
      <c r="F1271" s="3">
        <v>2286</v>
      </c>
      <c r="G1271" s="3" t="s">
        <v>2176</v>
      </c>
      <c r="H1271" s="3" t="s">
        <v>48</v>
      </c>
      <c r="I1271" s="3" t="s">
        <v>39</v>
      </c>
      <c r="J1271" s="3" t="s">
        <v>28</v>
      </c>
      <c r="K1271" s="3" t="s">
        <v>92</v>
      </c>
      <c r="L1271" s="3" t="s">
        <v>58</v>
      </c>
      <c r="M1271" s="3" t="s">
        <v>853</v>
      </c>
      <c r="N1271" s="3">
        <v>0.37</v>
      </c>
      <c r="O1271" s="3" t="s">
        <v>32</v>
      </c>
      <c r="P1271" s="3" t="s">
        <v>135</v>
      </c>
      <c r="Q1271" s="3" t="s">
        <v>931</v>
      </c>
      <c r="R1271" s="3" t="s">
        <v>2177</v>
      </c>
      <c r="S1271" s="3">
        <v>29301</v>
      </c>
      <c r="T1271" s="2">
        <v>42039</v>
      </c>
      <c r="U1271" s="2">
        <v>42040</v>
      </c>
      <c r="V1271" s="4">
        <v>136.03139999999999</v>
      </c>
      <c r="W1271" s="3">
        <v>6</v>
      </c>
      <c r="X1271" s="4">
        <v>48.88</v>
      </c>
      <c r="Y1271" s="3">
        <v>90145</v>
      </c>
      <c r="Z1271" s="3" t="str">
        <f>IF(V1271&gt;E3227, "High","Low")</f>
        <v>High</v>
      </c>
      <c r="AA1271" s="3" t="str">
        <f>IF(OR(C1271 &gt; 0.2, N1271 &lt; 0.25), "High Risk", "Low Risk")</f>
        <v>Low Risk</v>
      </c>
      <c r="AB1271" s="3" t="str">
        <f>IF(NOT(C1271 &gt; 0), "No Discount", "Discount Applied")</f>
        <v>Discount Applied</v>
      </c>
      <c r="AC1271" s="3" t="str">
        <f>IF(AND(V1271 &gt; 100, OR(H1271 = "Regular Air", H1271 = "Express Air"), NOT(C1271 &gt; 0)), "High Profit Non-Standard Shipping", "Other")</f>
        <v>Other</v>
      </c>
      <c r="AD1271">
        <f>RANK(X1271,$X$2:$X$1954,0)</f>
        <v>1542</v>
      </c>
    </row>
    <row r="1272" spans="1:30" ht="12.75" customHeight="1" x14ac:dyDescent="0.3">
      <c r="A1272" s="3">
        <v>21531</v>
      </c>
      <c r="B1272" s="3" t="s">
        <v>55</v>
      </c>
      <c r="C1272" s="7">
        <v>0.1</v>
      </c>
      <c r="D1272" s="4">
        <v>6.68</v>
      </c>
      <c r="E1272" s="4">
        <v>6.93</v>
      </c>
      <c r="F1272" s="3">
        <v>2286</v>
      </c>
      <c r="G1272" s="3" t="s">
        <v>2176</v>
      </c>
      <c r="H1272" s="3" t="s">
        <v>48</v>
      </c>
      <c r="I1272" s="3" t="s">
        <v>39</v>
      </c>
      <c r="J1272" s="3" t="s">
        <v>28</v>
      </c>
      <c r="K1272" s="3" t="s">
        <v>92</v>
      </c>
      <c r="L1272" s="3" t="s">
        <v>58</v>
      </c>
      <c r="M1272" s="3" t="s">
        <v>2134</v>
      </c>
      <c r="N1272" s="3">
        <v>0.37</v>
      </c>
      <c r="O1272" s="3" t="s">
        <v>32</v>
      </c>
      <c r="P1272" s="3" t="s">
        <v>135</v>
      </c>
      <c r="Q1272" s="3" t="s">
        <v>931</v>
      </c>
      <c r="R1272" s="3" t="s">
        <v>2177</v>
      </c>
      <c r="S1272" s="3">
        <v>29301</v>
      </c>
      <c r="T1272" s="2">
        <v>42039</v>
      </c>
      <c r="U1272" s="2">
        <v>42042</v>
      </c>
      <c r="V1272" s="4">
        <v>-100.072</v>
      </c>
      <c r="W1272" s="3">
        <v>3</v>
      </c>
      <c r="X1272" s="4">
        <v>21.56</v>
      </c>
      <c r="Y1272" s="3">
        <v>90145</v>
      </c>
      <c r="Z1272" s="3" t="str">
        <f>IF(V1272&gt;E3228, "High","Low")</f>
        <v>Low</v>
      </c>
      <c r="AA1272" s="3" t="str">
        <f>IF(OR(C1272 &gt; 0.2, N1272 &lt; 0.25), "High Risk", "Low Risk")</f>
        <v>Low Risk</v>
      </c>
      <c r="AB1272" s="3" t="str">
        <f>IF(NOT(C1272 &gt; 0), "No Discount", "Discount Applied")</f>
        <v>Discount Applied</v>
      </c>
      <c r="AC1272" s="3" t="str">
        <f>IF(AND(V1272 &gt; 100, OR(H1272 = "Regular Air", H1272 = "Express Air"), NOT(C1272 &gt; 0)), "High Profit Non-Standard Shipping", "Other")</f>
        <v>Other</v>
      </c>
      <c r="AD1272">
        <f>RANK(X1272,$X$2:$X$1954,0)</f>
        <v>1794</v>
      </c>
    </row>
    <row r="1273" spans="1:30" ht="12.75" customHeight="1" x14ac:dyDescent="0.3">
      <c r="A1273" s="3">
        <v>25183</v>
      </c>
      <c r="B1273" s="3" t="s">
        <v>36</v>
      </c>
      <c r="C1273" s="7">
        <v>0.01</v>
      </c>
      <c r="D1273" s="4">
        <v>18.97</v>
      </c>
      <c r="E1273" s="4">
        <v>9.0299999999999994</v>
      </c>
      <c r="F1273" s="3">
        <v>2287</v>
      </c>
      <c r="G1273" s="3" t="s">
        <v>2178</v>
      </c>
      <c r="H1273" s="3" t="s">
        <v>48</v>
      </c>
      <c r="I1273" s="3" t="s">
        <v>39</v>
      </c>
      <c r="J1273" s="3" t="s">
        <v>28</v>
      </c>
      <c r="K1273" s="3" t="s">
        <v>92</v>
      </c>
      <c r="L1273" s="3" t="s">
        <v>58</v>
      </c>
      <c r="M1273" s="3" t="s">
        <v>774</v>
      </c>
      <c r="N1273" s="3">
        <v>0.37</v>
      </c>
      <c r="O1273" s="3" t="s">
        <v>32</v>
      </c>
      <c r="P1273" s="3" t="s">
        <v>135</v>
      </c>
      <c r="Q1273" s="3" t="s">
        <v>931</v>
      </c>
      <c r="R1273" s="3" t="s">
        <v>2179</v>
      </c>
      <c r="S1273" s="3">
        <v>29483</v>
      </c>
      <c r="T1273" s="2">
        <v>42088</v>
      </c>
      <c r="U1273" s="2">
        <v>42088</v>
      </c>
      <c r="V1273" s="4">
        <v>-12.026699999999998</v>
      </c>
      <c r="W1273" s="3">
        <v>8</v>
      </c>
      <c r="X1273" s="4">
        <v>164.67</v>
      </c>
      <c r="Y1273" s="3">
        <v>90146</v>
      </c>
      <c r="Z1273" s="3" t="str">
        <f>IF(V1273&gt;E3229, "High","Low")</f>
        <v>Low</v>
      </c>
      <c r="AA1273" s="3" t="str">
        <f>IF(OR(C1273 &gt; 0.2, N1273 &lt; 0.25), "High Risk", "Low Risk")</f>
        <v>Low Risk</v>
      </c>
      <c r="AB1273" s="3" t="str">
        <f>IF(NOT(C1273 &gt; 0), "No Discount", "Discount Applied")</f>
        <v>Discount Applied</v>
      </c>
      <c r="AC1273" s="3" t="str">
        <f>IF(AND(V1273 &gt; 100, OR(H1273 = "Regular Air", H1273 = "Express Air"), NOT(C1273 &gt; 0)), "High Profit Non-Standard Shipping", "Other")</f>
        <v>Other</v>
      </c>
      <c r="AD1273">
        <f>RANK(X1273,$X$2:$X$1954,0)</f>
        <v>1050</v>
      </c>
    </row>
    <row r="1274" spans="1:30" ht="12.75" customHeight="1" x14ac:dyDescent="0.3">
      <c r="A1274" s="3">
        <v>25184</v>
      </c>
      <c r="B1274" s="3" t="s">
        <v>36</v>
      </c>
      <c r="C1274" s="7">
        <v>0.03</v>
      </c>
      <c r="D1274" s="4">
        <v>12.28</v>
      </c>
      <c r="E1274" s="4">
        <v>4.8600000000000003</v>
      </c>
      <c r="F1274" s="3">
        <v>2287</v>
      </c>
      <c r="G1274" s="3" t="s">
        <v>2178</v>
      </c>
      <c r="H1274" s="3" t="s">
        <v>48</v>
      </c>
      <c r="I1274" s="3" t="s">
        <v>39</v>
      </c>
      <c r="J1274" s="3" t="s">
        <v>28</v>
      </c>
      <c r="K1274" s="3" t="s">
        <v>92</v>
      </c>
      <c r="L1274" s="3" t="s">
        <v>58</v>
      </c>
      <c r="M1274" s="3" t="s">
        <v>302</v>
      </c>
      <c r="N1274" s="3">
        <v>0.38</v>
      </c>
      <c r="O1274" s="3" t="s">
        <v>32</v>
      </c>
      <c r="P1274" s="3" t="s">
        <v>135</v>
      </c>
      <c r="Q1274" s="3" t="s">
        <v>931</v>
      </c>
      <c r="R1274" s="3" t="s">
        <v>2179</v>
      </c>
      <c r="S1274" s="3">
        <v>29483</v>
      </c>
      <c r="T1274" s="2">
        <v>42088</v>
      </c>
      <c r="U1274" s="2">
        <v>42089</v>
      </c>
      <c r="V1274" s="4">
        <v>122.508</v>
      </c>
      <c r="W1274" s="3">
        <v>6</v>
      </c>
      <c r="X1274" s="4">
        <v>72.739999999999995</v>
      </c>
      <c r="Y1274" s="3">
        <v>90146</v>
      </c>
      <c r="Z1274" s="3" t="str">
        <f>IF(V1274&gt;E3230, "High","Low")</f>
        <v>High</v>
      </c>
      <c r="AA1274" s="3" t="str">
        <f>IF(OR(C1274 &gt; 0.2, N1274 &lt; 0.25), "High Risk", "Low Risk")</f>
        <v>Low Risk</v>
      </c>
      <c r="AB1274" s="3" t="str">
        <f>IF(NOT(C1274 &gt; 0), "No Discount", "Discount Applied")</f>
        <v>Discount Applied</v>
      </c>
      <c r="AC1274" s="3" t="str">
        <f>IF(AND(V1274 &gt; 100, OR(H1274 = "Regular Air", H1274 = "Express Air"), NOT(C1274 &gt; 0)), "High Profit Non-Standard Shipping", "Other")</f>
        <v>Other</v>
      </c>
      <c r="AD1274">
        <f>RANK(X1274,$X$2:$X$1954,0)</f>
        <v>1383</v>
      </c>
    </row>
    <row r="1275" spans="1:30" ht="12.75" customHeight="1" x14ac:dyDescent="0.3">
      <c r="A1275" s="3">
        <v>25185</v>
      </c>
      <c r="B1275" s="3" t="s">
        <v>36</v>
      </c>
      <c r="C1275" s="7">
        <v>0.05</v>
      </c>
      <c r="D1275" s="4">
        <v>34.99</v>
      </c>
      <c r="E1275" s="4">
        <v>7.73</v>
      </c>
      <c r="F1275" s="3">
        <v>2287</v>
      </c>
      <c r="G1275" s="3" t="s">
        <v>2178</v>
      </c>
      <c r="H1275" s="3" t="s">
        <v>26</v>
      </c>
      <c r="I1275" s="3" t="s">
        <v>39</v>
      </c>
      <c r="J1275" s="3" t="s">
        <v>28</v>
      </c>
      <c r="K1275" s="3" t="s">
        <v>29</v>
      </c>
      <c r="L1275" s="3" t="s">
        <v>58</v>
      </c>
      <c r="M1275" s="3" t="s">
        <v>100</v>
      </c>
      <c r="N1275" s="3">
        <v>0.59</v>
      </c>
      <c r="O1275" s="3" t="s">
        <v>32</v>
      </c>
      <c r="P1275" s="3" t="s">
        <v>135</v>
      </c>
      <c r="Q1275" s="3" t="s">
        <v>931</v>
      </c>
      <c r="R1275" s="3" t="s">
        <v>2179</v>
      </c>
      <c r="S1275" s="3">
        <v>29483</v>
      </c>
      <c r="T1275" s="2">
        <v>42088</v>
      </c>
      <c r="U1275" s="2">
        <v>42090</v>
      </c>
      <c r="V1275" s="4">
        <v>-12.026699999999998</v>
      </c>
      <c r="W1275" s="3">
        <v>12</v>
      </c>
      <c r="X1275" s="4">
        <v>418.75</v>
      </c>
      <c r="Y1275" s="3">
        <v>90146</v>
      </c>
      <c r="Z1275" s="3" t="str">
        <f>IF(V1275&gt;E3231, "High","Low")</f>
        <v>Low</v>
      </c>
      <c r="AA1275" s="3" t="str">
        <f>IF(OR(C1275 &gt; 0.2, N1275 &lt; 0.25), "High Risk", "Low Risk")</f>
        <v>Low Risk</v>
      </c>
      <c r="AB1275" s="3" t="str">
        <f>IF(NOT(C1275 &gt; 0), "No Discount", "Discount Applied")</f>
        <v>Discount Applied</v>
      </c>
      <c r="AC1275" s="3" t="str">
        <f>IF(AND(V1275 &gt; 100, OR(H1275 = "Regular Air", H1275 = "Express Air"), NOT(C1275 &gt; 0)), "High Profit Non-Standard Shipping", "Other")</f>
        <v>Other</v>
      </c>
      <c r="AD1275">
        <f>RANK(X1275,$X$2:$X$1954,0)</f>
        <v>701</v>
      </c>
    </row>
    <row r="1276" spans="1:30" ht="12.75" customHeight="1" x14ac:dyDescent="0.3">
      <c r="A1276" s="3">
        <v>24396</v>
      </c>
      <c r="B1276" s="3" t="s">
        <v>105</v>
      </c>
      <c r="C1276" s="7">
        <v>0.1</v>
      </c>
      <c r="D1276" s="4">
        <v>54.1</v>
      </c>
      <c r="E1276" s="4">
        <v>19.989999999999998</v>
      </c>
      <c r="F1276" s="3">
        <v>2287</v>
      </c>
      <c r="G1276" s="3" t="s">
        <v>2178</v>
      </c>
      <c r="H1276" s="3" t="s">
        <v>48</v>
      </c>
      <c r="I1276" s="3" t="s">
        <v>39</v>
      </c>
      <c r="J1276" s="3" t="s">
        <v>28</v>
      </c>
      <c r="K1276" s="3" t="s">
        <v>140</v>
      </c>
      <c r="L1276" s="3" t="s">
        <v>58</v>
      </c>
      <c r="M1276" s="3" t="s">
        <v>2180</v>
      </c>
      <c r="N1276" s="3">
        <v>0.59</v>
      </c>
      <c r="O1276" s="3" t="s">
        <v>32</v>
      </c>
      <c r="P1276" s="3" t="s">
        <v>135</v>
      </c>
      <c r="Q1276" s="3" t="s">
        <v>931</v>
      </c>
      <c r="R1276" s="3" t="s">
        <v>2179</v>
      </c>
      <c r="S1276" s="3">
        <v>29483</v>
      </c>
      <c r="T1276" s="2">
        <v>42054</v>
      </c>
      <c r="U1276" s="2">
        <v>42059</v>
      </c>
      <c r="V1276" s="4">
        <v>34.067999999999998</v>
      </c>
      <c r="W1276" s="3">
        <v>9</v>
      </c>
      <c r="X1276" s="4">
        <v>469.59</v>
      </c>
      <c r="Y1276" s="3">
        <v>90147</v>
      </c>
      <c r="Z1276" s="3" t="str">
        <f>IF(V1276&gt;E3232, "High","Low")</f>
        <v>High</v>
      </c>
      <c r="AA1276" s="3" t="str">
        <f>IF(OR(C1276 &gt; 0.2, N1276 &lt; 0.25), "High Risk", "Low Risk")</f>
        <v>Low Risk</v>
      </c>
      <c r="AB1276" s="3" t="str">
        <f>IF(NOT(C1276 &gt; 0), "No Discount", "Discount Applied")</f>
        <v>Discount Applied</v>
      </c>
      <c r="AC1276" s="3" t="str">
        <f>IF(AND(V1276 &gt; 100, OR(H1276 = "Regular Air", H1276 = "Express Air"), NOT(C1276 &gt; 0)), "High Profit Non-Standard Shipping", "Other")</f>
        <v>Other</v>
      </c>
      <c r="AD1276">
        <f>RANK(X1276,$X$2:$X$1954,0)</f>
        <v>662</v>
      </c>
    </row>
    <row r="1277" spans="1:30" ht="12.75" customHeight="1" x14ac:dyDescent="0.3">
      <c r="A1277" s="3">
        <v>19243</v>
      </c>
      <c r="B1277" s="3" t="s">
        <v>46</v>
      </c>
      <c r="C1277" s="7">
        <v>0.01</v>
      </c>
      <c r="D1277" s="4">
        <v>7.59</v>
      </c>
      <c r="E1277" s="4">
        <v>4</v>
      </c>
      <c r="F1277" s="3">
        <v>2289</v>
      </c>
      <c r="G1277" s="3" t="s">
        <v>2181</v>
      </c>
      <c r="H1277" s="3" t="s">
        <v>48</v>
      </c>
      <c r="I1277" s="3" t="s">
        <v>39</v>
      </c>
      <c r="J1277" s="3" t="s">
        <v>40</v>
      </c>
      <c r="K1277" s="3" t="s">
        <v>49</v>
      </c>
      <c r="L1277" s="3" t="s">
        <v>30</v>
      </c>
      <c r="M1277" s="3" t="s">
        <v>443</v>
      </c>
      <c r="N1277" s="3">
        <v>0.42</v>
      </c>
      <c r="O1277" s="3" t="s">
        <v>32</v>
      </c>
      <c r="P1277" s="3" t="s">
        <v>60</v>
      </c>
      <c r="Q1277" s="3" t="s">
        <v>61</v>
      </c>
      <c r="R1277" s="3" t="s">
        <v>2103</v>
      </c>
      <c r="S1277" s="3">
        <v>55337</v>
      </c>
      <c r="T1277" s="2">
        <v>42128</v>
      </c>
      <c r="U1277" s="2">
        <v>42128</v>
      </c>
      <c r="V1277" s="4">
        <v>2.9700000000000006</v>
      </c>
      <c r="W1277" s="3">
        <v>17</v>
      </c>
      <c r="X1277" s="4">
        <v>136.25</v>
      </c>
      <c r="Y1277" s="3">
        <v>88165</v>
      </c>
      <c r="Z1277" s="3" t="str">
        <f>IF(V1277&gt;E3233, "High","Low")</f>
        <v>High</v>
      </c>
      <c r="AA1277" s="3" t="str">
        <f>IF(OR(C1277 &gt; 0.2, N1277 &lt; 0.25), "High Risk", "Low Risk")</f>
        <v>Low Risk</v>
      </c>
      <c r="AB1277" s="3" t="str">
        <f>IF(NOT(C1277 &gt; 0), "No Discount", "Discount Applied")</f>
        <v>Discount Applied</v>
      </c>
      <c r="AC1277" s="3" t="str">
        <f>IF(AND(V1277 &gt; 100, OR(H1277 = "Regular Air", H1277 = "Express Air"), NOT(C1277 &gt; 0)), "High Profit Non-Standard Shipping", "Other")</f>
        <v>Other</v>
      </c>
      <c r="AD1277">
        <f>RANK(X1277,$X$2:$X$1954,0)</f>
        <v>1115</v>
      </c>
    </row>
    <row r="1278" spans="1:30" ht="12.75" customHeight="1" x14ac:dyDescent="0.3">
      <c r="A1278" s="3">
        <v>21334</v>
      </c>
      <c r="B1278" s="3" t="s">
        <v>36</v>
      </c>
      <c r="C1278" s="7">
        <v>0</v>
      </c>
      <c r="D1278" s="4">
        <v>42.98</v>
      </c>
      <c r="E1278" s="4">
        <v>4.62</v>
      </c>
      <c r="F1278" s="3">
        <v>2290</v>
      </c>
      <c r="G1278" s="3" t="s">
        <v>2182</v>
      </c>
      <c r="H1278" s="3" t="s">
        <v>48</v>
      </c>
      <c r="I1278" s="3" t="s">
        <v>39</v>
      </c>
      <c r="J1278" s="3" t="s">
        <v>28</v>
      </c>
      <c r="K1278" s="3" t="s">
        <v>256</v>
      </c>
      <c r="L1278" s="3" t="s">
        <v>58</v>
      </c>
      <c r="M1278" s="3" t="s">
        <v>1887</v>
      </c>
      <c r="N1278" s="3">
        <v>0.56000000000000005</v>
      </c>
      <c r="O1278" s="3" t="s">
        <v>32</v>
      </c>
      <c r="P1278" s="3" t="s">
        <v>60</v>
      </c>
      <c r="Q1278" s="3" t="s">
        <v>61</v>
      </c>
      <c r="R1278" s="3" t="s">
        <v>2183</v>
      </c>
      <c r="S1278" s="3">
        <v>55433</v>
      </c>
      <c r="T1278" s="2">
        <v>42010</v>
      </c>
      <c r="U1278" s="2">
        <v>42012</v>
      </c>
      <c r="V1278" s="4">
        <v>385.30289999999997</v>
      </c>
      <c r="W1278" s="3">
        <v>12</v>
      </c>
      <c r="X1278" s="4">
        <v>558.41</v>
      </c>
      <c r="Y1278" s="3">
        <v>88163</v>
      </c>
      <c r="Z1278" s="3" t="str">
        <f>IF(V1278&gt;E3234, "High","Low")</f>
        <v>High</v>
      </c>
      <c r="AA1278" s="3" t="str">
        <f>IF(OR(C1278 &gt; 0.2, N1278 &lt; 0.25), "High Risk", "Low Risk")</f>
        <v>Low Risk</v>
      </c>
      <c r="AB1278" s="3" t="str">
        <f>IF(NOT(C1278 &gt; 0), "No Discount", "Discount Applied")</f>
        <v>No Discount</v>
      </c>
      <c r="AC1278" s="3" t="str">
        <f>IF(AND(V1278 &gt; 100, OR(H1278 = "Regular Air", H1278 = "Express Air"), NOT(C1278 &gt; 0)), "High Profit Non-Standard Shipping", "Other")</f>
        <v>High Profit Non-Standard Shipping</v>
      </c>
      <c r="AD1278">
        <f>RANK(X1278,$X$2:$X$1954,0)</f>
        <v>611</v>
      </c>
    </row>
    <row r="1279" spans="1:30" ht="12.75" customHeight="1" x14ac:dyDescent="0.3">
      <c r="A1279" s="3">
        <v>21335</v>
      </c>
      <c r="B1279" s="3" t="s">
        <v>36</v>
      </c>
      <c r="C1279" s="7">
        <v>0.03</v>
      </c>
      <c r="D1279" s="4">
        <v>21.78</v>
      </c>
      <c r="E1279" s="4">
        <v>5.94</v>
      </c>
      <c r="F1279" s="3">
        <v>2290</v>
      </c>
      <c r="G1279" s="3" t="s">
        <v>2182</v>
      </c>
      <c r="H1279" s="3" t="s">
        <v>48</v>
      </c>
      <c r="I1279" s="3" t="s">
        <v>39</v>
      </c>
      <c r="J1279" s="3" t="s">
        <v>28</v>
      </c>
      <c r="K1279" s="3" t="s">
        <v>256</v>
      </c>
      <c r="L1279" s="3" t="s">
        <v>85</v>
      </c>
      <c r="M1279" s="3" t="s">
        <v>2184</v>
      </c>
      <c r="N1279" s="3">
        <v>0.5</v>
      </c>
      <c r="O1279" s="3" t="s">
        <v>32</v>
      </c>
      <c r="P1279" s="3" t="s">
        <v>60</v>
      </c>
      <c r="Q1279" s="3" t="s">
        <v>61</v>
      </c>
      <c r="R1279" s="3" t="s">
        <v>2183</v>
      </c>
      <c r="S1279" s="3">
        <v>55433</v>
      </c>
      <c r="T1279" s="2">
        <v>42010</v>
      </c>
      <c r="U1279" s="2">
        <v>42012</v>
      </c>
      <c r="V1279" s="4">
        <v>187.2</v>
      </c>
      <c r="W1279" s="3">
        <v>13</v>
      </c>
      <c r="X1279" s="4">
        <v>290.22000000000003</v>
      </c>
      <c r="Y1279" s="3">
        <v>88163</v>
      </c>
      <c r="Z1279" s="3" t="str">
        <f>IF(V1279&gt;E3235, "High","Low")</f>
        <v>High</v>
      </c>
      <c r="AA1279" s="3" t="str">
        <f>IF(OR(C1279 &gt; 0.2, N1279 &lt; 0.25), "High Risk", "Low Risk")</f>
        <v>Low Risk</v>
      </c>
      <c r="AB1279" s="3" t="str">
        <f>IF(NOT(C1279 &gt; 0), "No Discount", "Discount Applied")</f>
        <v>Discount Applied</v>
      </c>
      <c r="AC1279" s="3" t="str">
        <f>IF(AND(V1279 &gt; 100, OR(H1279 = "Regular Air", H1279 = "Express Air"), NOT(C1279 &gt; 0)), "High Profit Non-Standard Shipping", "Other")</f>
        <v>Other</v>
      </c>
      <c r="AD1279">
        <f>RANK(X1279,$X$2:$X$1954,0)</f>
        <v>832</v>
      </c>
    </row>
    <row r="1280" spans="1:30" ht="12.75" customHeight="1" x14ac:dyDescent="0.3">
      <c r="A1280" s="3">
        <v>19723</v>
      </c>
      <c r="B1280" s="3" t="s">
        <v>55</v>
      </c>
      <c r="C1280" s="7">
        <v>7.0000000000000007E-2</v>
      </c>
      <c r="D1280" s="4">
        <v>80.98</v>
      </c>
      <c r="E1280" s="4">
        <v>7.18</v>
      </c>
      <c r="F1280" s="3">
        <v>2290</v>
      </c>
      <c r="G1280" s="3" t="s">
        <v>2182</v>
      </c>
      <c r="H1280" s="3" t="s">
        <v>48</v>
      </c>
      <c r="I1280" s="3" t="s">
        <v>39</v>
      </c>
      <c r="J1280" s="3" t="s">
        <v>76</v>
      </c>
      <c r="K1280" s="3" t="s">
        <v>179</v>
      </c>
      <c r="L1280" s="3" t="s">
        <v>58</v>
      </c>
      <c r="M1280" s="3" t="s">
        <v>2185</v>
      </c>
      <c r="N1280" s="3">
        <v>0.48</v>
      </c>
      <c r="O1280" s="3" t="s">
        <v>32</v>
      </c>
      <c r="P1280" s="3" t="s">
        <v>60</v>
      </c>
      <c r="Q1280" s="3" t="s">
        <v>61</v>
      </c>
      <c r="R1280" s="3" t="s">
        <v>2183</v>
      </c>
      <c r="S1280" s="3">
        <v>55433</v>
      </c>
      <c r="T1280" s="2">
        <v>42039</v>
      </c>
      <c r="U1280" s="2">
        <v>42041</v>
      </c>
      <c r="V1280" s="4">
        <v>779.47230000000002</v>
      </c>
      <c r="W1280" s="3">
        <v>15</v>
      </c>
      <c r="X1280" s="4">
        <v>1129.67</v>
      </c>
      <c r="Y1280" s="3">
        <v>88164</v>
      </c>
      <c r="Z1280" s="3" t="str">
        <f>IF(V1280&gt;E3236, "High","Low")</f>
        <v>High</v>
      </c>
      <c r="AA1280" s="3" t="str">
        <f>IF(OR(C1280 &gt; 0.2, N1280 &lt; 0.25), "High Risk", "Low Risk")</f>
        <v>Low Risk</v>
      </c>
      <c r="AB1280" s="3" t="str">
        <f>IF(NOT(C1280 &gt; 0), "No Discount", "Discount Applied")</f>
        <v>Discount Applied</v>
      </c>
      <c r="AC1280" s="3" t="str">
        <f>IF(AND(V1280 &gt; 100, OR(H1280 = "Regular Air", H1280 = "Express Air"), NOT(C1280 &gt; 0)), "High Profit Non-Standard Shipping", "Other")</f>
        <v>Other</v>
      </c>
      <c r="AD1280">
        <f>RANK(X1280,$X$2:$X$1954,0)</f>
        <v>391</v>
      </c>
    </row>
    <row r="1281" spans="1:30" ht="12.75" customHeight="1" x14ac:dyDescent="0.3">
      <c r="A1281" s="3">
        <v>24673</v>
      </c>
      <c r="B1281" s="3" t="s">
        <v>46</v>
      </c>
      <c r="C1281" s="7">
        <v>7.0000000000000007E-2</v>
      </c>
      <c r="D1281" s="4">
        <v>270.98</v>
      </c>
      <c r="E1281" s="4">
        <v>50</v>
      </c>
      <c r="F1281" s="3">
        <v>2302</v>
      </c>
      <c r="G1281" s="3" t="s">
        <v>2186</v>
      </c>
      <c r="H1281" s="3" t="s">
        <v>38</v>
      </c>
      <c r="I1281" s="3" t="s">
        <v>39</v>
      </c>
      <c r="J1281" s="3" t="s">
        <v>40</v>
      </c>
      <c r="K1281" s="3" t="s">
        <v>41</v>
      </c>
      <c r="L1281" s="3" t="s">
        <v>42</v>
      </c>
      <c r="M1281" s="3" t="s">
        <v>2187</v>
      </c>
      <c r="N1281" s="3">
        <v>0.77</v>
      </c>
      <c r="O1281" s="3" t="s">
        <v>32</v>
      </c>
      <c r="P1281" s="3" t="s">
        <v>135</v>
      </c>
      <c r="Q1281" s="3" t="s">
        <v>361</v>
      </c>
      <c r="R1281" s="3" t="s">
        <v>2188</v>
      </c>
      <c r="S1281" s="3">
        <v>32404</v>
      </c>
      <c r="T1281" s="2">
        <v>42046</v>
      </c>
      <c r="U1281" s="2">
        <v>42048</v>
      </c>
      <c r="V1281" s="4">
        <v>27.725999999999999</v>
      </c>
      <c r="W1281" s="3">
        <v>9</v>
      </c>
      <c r="X1281" s="4">
        <v>2439.37</v>
      </c>
      <c r="Y1281" s="3">
        <v>87695</v>
      </c>
      <c r="Z1281" s="3" t="str">
        <f>IF(V1281&gt;E3237, "High","Low")</f>
        <v>High</v>
      </c>
      <c r="AA1281" s="3" t="str">
        <f>IF(OR(C1281 &gt; 0.2, N1281 &lt; 0.25), "High Risk", "Low Risk")</f>
        <v>Low Risk</v>
      </c>
      <c r="AB1281" s="3" t="str">
        <f>IF(NOT(C1281 &gt; 0), "No Discount", "Discount Applied")</f>
        <v>Discount Applied</v>
      </c>
      <c r="AC1281" s="3" t="str">
        <f>IF(AND(V1281 &gt; 100, OR(H1281 = "Regular Air", H1281 = "Express Air"), NOT(C1281 &gt; 0)), "High Profit Non-Standard Shipping", "Other")</f>
        <v>Other</v>
      </c>
      <c r="AD1281">
        <f>RANK(X1281,$X$2:$X$1954,0)</f>
        <v>195</v>
      </c>
    </row>
    <row r="1282" spans="1:30" ht="12.75" customHeight="1" x14ac:dyDescent="0.3">
      <c r="A1282" s="3">
        <v>23344</v>
      </c>
      <c r="B1282" s="3" t="s">
        <v>24</v>
      </c>
      <c r="C1282" s="7">
        <v>0.1</v>
      </c>
      <c r="D1282" s="4">
        <v>12.53</v>
      </c>
      <c r="E1282" s="4">
        <v>0.49</v>
      </c>
      <c r="F1282" s="3">
        <v>2302</v>
      </c>
      <c r="G1282" s="3" t="s">
        <v>2186</v>
      </c>
      <c r="H1282" s="3" t="s">
        <v>48</v>
      </c>
      <c r="I1282" s="3" t="s">
        <v>39</v>
      </c>
      <c r="J1282" s="3" t="s">
        <v>28</v>
      </c>
      <c r="K1282" s="3" t="s">
        <v>133</v>
      </c>
      <c r="L1282" s="3" t="s">
        <v>58</v>
      </c>
      <c r="M1282" s="3" t="s">
        <v>1015</v>
      </c>
      <c r="N1282" s="3">
        <v>0.38</v>
      </c>
      <c r="O1282" s="3" t="s">
        <v>32</v>
      </c>
      <c r="P1282" s="3" t="s">
        <v>135</v>
      </c>
      <c r="Q1282" s="3" t="s">
        <v>361</v>
      </c>
      <c r="R1282" s="3" t="s">
        <v>2188</v>
      </c>
      <c r="S1282" s="3">
        <v>32404</v>
      </c>
      <c r="T1282" s="2">
        <v>42007</v>
      </c>
      <c r="U1282" s="2">
        <v>42008</v>
      </c>
      <c r="V1282" s="4">
        <v>244.464</v>
      </c>
      <c r="W1282" s="3">
        <v>8</v>
      </c>
      <c r="X1282" s="4">
        <v>92.02</v>
      </c>
      <c r="Y1282" s="3">
        <v>87696</v>
      </c>
      <c r="Z1282" s="3" t="str">
        <f>IF(V1282&gt;E3238, "High","Low")</f>
        <v>High</v>
      </c>
      <c r="AA1282" s="3" t="str">
        <f>IF(OR(C1282 &gt; 0.2, N1282 &lt; 0.25), "High Risk", "Low Risk")</f>
        <v>Low Risk</v>
      </c>
      <c r="AB1282" s="3" t="str">
        <f>IF(NOT(C1282 &gt; 0), "No Discount", "Discount Applied")</f>
        <v>Discount Applied</v>
      </c>
      <c r="AC1282" s="3" t="str">
        <f>IF(AND(V1282 &gt; 100, OR(H1282 = "Regular Air", H1282 = "Express Air"), NOT(C1282 &gt; 0)), "High Profit Non-Standard Shipping", "Other")</f>
        <v>Other</v>
      </c>
      <c r="AD1282">
        <f>RANK(X1282,$X$2:$X$1954,0)</f>
        <v>1276</v>
      </c>
    </row>
    <row r="1283" spans="1:30" ht="12.75" customHeight="1" x14ac:dyDescent="0.3">
      <c r="A1283" s="3">
        <v>23345</v>
      </c>
      <c r="B1283" s="3" t="s">
        <v>24</v>
      </c>
      <c r="C1283" s="7">
        <v>0.1</v>
      </c>
      <c r="D1283" s="4">
        <v>146.34</v>
      </c>
      <c r="E1283" s="4">
        <v>43.75</v>
      </c>
      <c r="F1283" s="3">
        <v>2302</v>
      </c>
      <c r="G1283" s="3" t="s">
        <v>2186</v>
      </c>
      <c r="H1283" s="3" t="s">
        <v>38</v>
      </c>
      <c r="I1283" s="3" t="s">
        <v>39</v>
      </c>
      <c r="J1283" s="3" t="s">
        <v>40</v>
      </c>
      <c r="K1283" s="3" t="s">
        <v>151</v>
      </c>
      <c r="L1283" s="3" t="s">
        <v>120</v>
      </c>
      <c r="M1283" s="3" t="s">
        <v>2189</v>
      </c>
      <c r="N1283" s="3">
        <v>0.64</v>
      </c>
      <c r="O1283" s="3" t="s">
        <v>32</v>
      </c>
      <c r="P1283" s="3" t="s">
        <v>135</v>
      </c>
      <c r="Q1283" s="3" t="s">
        <v>361</v>
      </c>
      <c r="R1283" s="3" t="s">
        <v>2188</v>
      </c>
      <c r="S1283" s="3">
        <v>32404</v>
      </c>
      <c r="T1283" s="2">
        <v>42007</v>
      </c>
      <c r="U1283" s="2">
        <v>42008</v>
      </c>
      <c r="V1283" s="4">
        <v>-473.57799999999997</v>
      </c>
      <c r="W1283" s="3">
        <v>2</v>
      </c>
      <c r="X1283" s="4">
        <v>283.55</v>
      </c>
      <c r="Y1283" s="3">
        <v>87696</v>
      </c>
      <c r="Z1283" s="3" t="str">
        <f>IF(V1283&gt;E3239, "High","Low")</f>
        <v>Low</v>
      </c>
      <c r="AA1283" s="3" t="str">
        <f>IF(OR(C1283 &gt; 0.2, N1283 &lt; 0.25), "High Risk", "Low Risk")</f>
        <v>Low Risk</v>
      </c>
      <c r="AB1283" s="3" t="str">
        <f>IF(NOT(C1283 &gt; 0), "No Discount", "Discount Applied")</f>
        <v>Discount Applied</v>
      </c>
      <c r="AC1283" s="3" t="str">
        <f>IF(AND(V1283 &gt; 100, OR(H1283 = "Regular Air", H1283 = "Express Air"), NOT(C1283 &gt; 0)), "High Profit Non-Standard Shipping", "Other")</f>
        <v>Other</v>
      </c>
      <c r="AD1283">
        <f>RANK(X1283,$X$2:$X$1954,0)</f>
        <v>842</v>
      </c>
    </row>
    <row r="1284" spans="1:30" ht="12.75" customHeight="1" x14ac:dyDescent="0.3">
      <c r="A1284" s="3">
        <v>6673</v>
      </c>
      <c r="B1284" s="3" t="s">
        <v>46</v>
      </c>
      <c r="C1284" s="7">
        <v>7.0000000000000007E-2</v>
      </c>
      <c r="D1284" s="4">
        <v>270.98</v>
      </c>
      <c r="E1284" s="4">
        <v>50</v>
      </c>
      <c r="F1284" s="3">
        <v>2303</v>
      </c>
      <c r="G1284" s="3" t="s">
        <v>2190</v>
      </c>
      <c r="H1284" s="3" t="s">
        <v>38</v>
      </c>
      <c r="I1284" s="3" t="s">
        <v>39</v>
      </c>
      <c r="J1284" s="3" t="s">
        <v>40</v>
      </c>
      <c r="K1284" s="3" t="s">
        <v>41</v>
      </c>
      <c r="L1284" s="3" t="s">
        <v>42</v>
      </c>
      <c r="M1284" s="3" t="s">
        <v>2187</v>
      </c>
      <c r="N1284" s="3">
        <v>0.77</v>
      </c>
      <c r="O1284" s="3" t="s">
        <v>32</v>
      </c>
      <c r="P1284" s="3" t="s">
        <v>52</v>
      </c>
      <c r="Q1284" s="3" t="s">
        <v>70</v>
      </c>
      <c r="R1284" s="3" t="s">
        <v>89</v>
      </c>
      <c r="S1284" s="3">
        <v>10011</v>
      </c>
      <c r="T1284" s="2">
        <v>42046</v>
      </c>
      <c r="U1284" s="2">
        <v>42048</v>
      </c>
      <c r="V1284" s="4">
        <v>-96.05</v>
      </c>
      <c r="W1284" s="3">
        <v>36</v>
      </c>
      <c r="X1284" s="4">
        <v>9757.48</v>
      </c>
      <c r="Y1284" s="3">
        <v>47493</v>
      </c>
      <c r="Z1284" s="3" t="str">
        <f>IF(V1284&gt;E3240, "High","Low")</f>
        <v>Low</v>
      </c>
      <c r="AA1284" s="3" t="str">
        <f>IF(OR(C1284 &gt; 0.2, N1284 &lt; 0.25), "High Risk", "Low Risk")</f>
        <v>Low Risk</v>
      </c>
      <c r="AB1284" s="3" t="str">
        <f>IF(NOT(C1284 &gt; 0), "No Discount", "Discount Applied")</f>
        <v>Discount Applied</v>
      </c>
      <c r="AC1284" s="3" t="str">
        <f>IF(AND(V1284 &gt; 100, OR(H1284 = "Regular Air", H1284 = "Express Air"), NOT(C1284 &gt; 0)), "High Profit Non-Standard Shipping", "Other")</f>
        <v>Other</v>
      </c>
      <c r="AD1284">
        <f>RANK(X1284,$X$2:$X$1954,0)</f>
        <v>22</v>
      </c>
    </row>
    <row r="1285" spans="1:30" ht="12.75" customHeight="1" x14ac:dyDescent="0.3">
      <c r="A1285" s="3">
        <v>5345</v>
      </c>
      <c r="B1285" s="3" t="s">
        <v>24</v>
      </c>
      <c r="C1285" s="7">
        <v>0.1</v>
      </c>
      <c r="D1285" s="4">
        <v>146.34</v>
      </c>
      <c r="E1285" s="4">
        <v>43.75</v>
      </c>
      <c r="F1285" s="3">
        <v>2303</v>
      </c>
      <c r="G1285" s="3" t="s">
        <v>2190</v>
      </c>
      <c r="H1285" s="3" t="s">
        <v>38</v>
      </c>
      <c r="I1285" s="3" t="s">
        <v>39</v>
      </c>
      <c r="J1285" s="3" t="s">
        <v>40</v>
      </c>
      <c r="K1285" s="3" t="s">
        <v>151</v>
      </c>
      <c r="L1285" s="3" t="s">
        <v>120</v>
      </c>
      <c r="M1285" s="3" t="s">
        <v>2189</v>
      </c>
      <c r="N1285" s="3">
        <v>0.64</v>
      </c>
      <c r="O1285" s="3" t="s">
        <v>32</v>
      </c>
      <c r="P1285" s="3" t="s">
        <v>52</v>
      </c>
      <c r="Q1285" s="3" t="s">
        <v>70</v>
      </c>
      <c r="R1285" s="3" t="s">
        <v>89</v>
      </c>
      <c r="S1285" s="3">
        <v>10011</v>
      </c>
      <c r="T1285" s="2">
        <v>42007</v>
      </c>
      <c r="U1285" s="2">
        <v>42008</v>
      </c>
      <c r="V1285" s="4">
        <v>-270.85000000000002</v>
      </c>
      <c r="W1285" s="3">
        <v>6</v>
      </c>
      <c r="X1285" s="4">
        <v>850.64</v>
      </c>
      <c r="Y1285" s="3">
        <v>37987</v>
      </c>
      <c r="Z1285" s="3" t="str">
        <f>IF(V1285&gt;E3241, "High","Low")</f>
        <v>Low</v>
      </c>
      <c r="AA1285" s="3" t="str">
        <f>IF(OR(C1285 &gt; 0.2, N1285 &lt; 0.25), "High Risk", "Low Risk")</f>
        <v>Low Risk</v>
      </c>
      <c r="AB1285" s="3" t="str">
        <f>IF(NOT(C1285 &gt; 0), "No Discount", "Discount Applied")</f>
        <v>Discount Applied</v>
      </c>
      <c r="AC1285" s="3" t="str">
        <f>IF(AND(V1285 &gt; 100, OR(H1285 = "Regular Air", H1285 = "Express Air"), NOT(C1285 &gt; 0)), "High Profit Non-Standard Shipping", "Other")</f>
        <v>Other</v>
      </c>
      <c r="AD1285">
        <f>RANK(X1285,$X$2:$X$1954,0)</f>
        <v>469</v>
      </c>
    </row>
    <row r="1286" spans="1:30" ht="12.75" customHeight="1" x14ac:dyDescent="0.3">
      <c r="A1286" s="3">
        <v>19934</v>
      </c>
      <c r="B1286" s="3" t="s">
        <v>24</v>
      </c>
      <c r="C1286" s="7">
        <v>0</v>
      </c>
      <c r="D1286" s="4">
        <v>90.48</v>
      </c>
      <c r="E1286" s="4">
        <v>19.989999999999998</v>
      </c>
      <c r="F1286" s="3">
        <v>2305</v>
      </c>
      <c r="G1286" s="3" t="s">
        <v>2191</v>
      </c>
      <c r="H1286" s="3" t="s">
        <v>48</v>
      </c>
      <c r="I1286" s="3" t="s">
        <v>39</v>
      </c>
      <c r="J1286" s="3" t="s">
        <v>28</v>
      </c>
      <c r="K1286" s="3" t="s">
        <v>68</v>
      </c>
      <c r="L1286" s="3" t="s">
        <v>58</v>
      </c>
      <c r="M1286" s="3" t="s">
        <v>1839</v>
      </c>
      <c r="N1286" s="3">
        <v>0.4</v>
      </c>
      <c r="O1286" s="3" t="s">
        <v>32</v>
      </c>
      <c r="P1286" s="3" t="s">
        <v>60</v>
      </c>
      <c r="Q1286" s="3" t="s">
        <v>2192</v>
      </c>
      <c r="R1286" s="3" t="s">
        <v>455</v>
      </c>
      <c r="S1286" s="3">
        <v>57201</v>
      </c>
      <c r="T1286" s="2">
        <v>42176</v>
      </c>
      <c r="U1286" s="2">
        <v>42179</v>
      </c>
      <c r="V1286" s="4">
        <v>800.25509999999986</v>
      </c>
      <c r="W1286" s="3">
        <v>12</v>
      </c>
      <c r="X1286" s="4">
        <v>1159.79</v>
      </c>
      <c r="Y1286" s="3">
        <v>89869</v>
      </c>
      <c r="Z1286" s="3" t="str">
        <f>IF(V1286&gt;E3242, "High","Low")</f>
        <v>High</v>
      </c>
      <c r="AA1286" s="3" t="str">
        <f>IF(OR(C1286 &gt; 0.2, N1286 &lt; 0.25), "High Risk", "Low Risk")</f>
        <v>Low Risk</v>
      </c>
      <c r="AB1286" s="3" t="str">
        <f>IF(NOT(C1286 &gt; 0), "No Discount", "Discount Applied")</f>
        <v>No Discount</v>
      </c>
      <c r="AC1286" s="3" t="str">
        <f>IF(AND(V1286 &gt; 100, OR(H1286 = "Regular Air", H1286 = "Express Air"), NOT(C1286 &gt; 0)), "High Profit Non-Standard Shipping", "Other")</f>
        <v>High Profit Non-Standard Shipping</v>
      </c>
      <c r="AD1286">
        <f>RANK(X1286,$X$2:$X$1954,0)</f>
        <v>382</v>
      </c>
    </row>
    <row r="1287" spans="1:30" ht="12.75" customHeight="1" x14ac:dyDescent="0.3">
      <c r="A1287" s="3">
        <v>23313</v>
      </c>
      <c r="B1287" s="3" t="s">
        <v>105</v>
      </c>
      <c r="C1287" s="7">
        <v>0.08</v>
      </c>
      <c r="D1287" s="4">
        <v>9.48</v>
      </c>
      <c r="E1287" s="4">
        <v>7.29</v>
      </c>
      <c r="F1287" s="3">
        <v>2308</v>
      </c>
      <c r="G1287" s="3" t="s">
        <v>2193</v>
      </c>
      <c r="H1287" s="3" t="s">
        <v>48</v>
      </c>
      <c r="I1287" s="3" t="s">
        <v>39</v>
      </c>
      <c r="J1287" s="3" t="s">
        <v>40</v>
      </c>
      <c r="K1287" s="3" t="s">
        <v>49</v>
      </c>
      <c r="L1287" s="3" t="s">
        <v>50</v>
      </c>
      <c r="M1287" s="3" t="s">
        <v>51</v>
      </c>
      <c r="N1287" s="3">
        <v>0.45</v>
      </c>
      <c r="O1287" s="3" t="s">
        <v>32</v>
      </c>
      <c r="P1287" s="3" t="s">
        <v>135</v>
      </c>
      <c r="Q1287" s="3" t="s">
        <v>361</v>
      </c>
      <c r="R1287" s="3" t="s">
        <v>2194</v>
      </c>
      <c r="S1287" s="3">
        <v>33971</v>
      </c>
      <c r="T1287" s="2">
        <v>42087</v>
      </c>
      <c r="U1287" s="2">
        <v>42089</v>
      </c>
      <c r="V1287" s="4">
        <v>-50.4</v>
      </c>
      <c r="W1287" s="3">
        <v>2</v>
      </c>
      <c r="X1287" s="4">
        <v>20.22</v>
      </c>
      <c r="Y1287" s="3">
        <v>90557</v>
      </c>
      <c r="Z1287" s="3" t="str">
        <f>IF(V1287&gt;E3243, "High","Low")</f>
        <v>Low</v>
      </c>
      <c r="AA1287" s="3" t="str">
        <f>IF(OR(C1287 &gt; 0.2, N1287 &lt; 0.25), "High Risk", "Low Risk")</f>
        <v>Low Risk</v>
      </c>
      <c r="AB1287" s="3" t="str">
        <f>IF(NOT(C1287 &gt; 0), "No Discount", "Discount Applied")</f>
        <v>Discount Applied</v>
      </c>
      <c r="AC1287" s="3" t="str">
        <f>IF(AND(V1287 &gt; 100, OR(H1287 = "Regular Air", H1287 = "Express Air"), NOT(C1287 &gt; 0)), "High Profit Non-Standard Shipping", "Other")</f>
        <v>Other</v>
      </c>
      <c r="AD1287">
        <f>RANK(X1287,$X$2:$X$1954,0)</f>
        <v>1809</v>
      </c>
    </row>
    <row r="1288" spans="1:30" ht="12.75" customHeight="1" x14ac:dyDescent="0.3">
      <c r="A1288" s="3">
        <v>23314</v>
      </c>
      <c r="B1288" s="3" t="s">
        <v>105</v>
      </c>
      <c r="C1288" s="7">
        <v>0.03</v>
      </c>
      <c r="D1288" s="4">
        <v>193.17</v>
      </c>
      <c r="E1288" s="4">
        <v>19.989999999999998</v>
      </c>
      <c r="F1288" s="3">
        <v>2308</v>
      </c>
      <c r="G1288" s="3" t="s">
        <v>2193</v>
      </c>
      <c r="H1288" s="3" t="s">
        <v>48</v>
      </c>
      <c r="I1288" s="3" t="s">
        <v>39</v>
      </c>
      <c r="J1288" s="3" t="s">
        <v>28</v>
      </c>
      <c r="K1288" s="3" t="s">
        <v>140</v>
      </c>
      <c r="L1288" s="3" t="s">
        <v>58</v>
      </c>
      <c r="M1288" s="3" t="s">
        <v>1522</v>
      </c>
      <c r="N1288" s="3">
        <v>0.71</v>
      </c>
      <c r="O1288" s="3" t="s">
        <v>32</v>
      </c>
      <c r="P1288" s="3" t="s">
        <v>135</v>
      </c>
      <c r="Q1288" s="3" t="s">
        <v>361</v>
      </c>
      <c r="R1288" s="3" t="s">
        <v>2194</v>
      </c>
      <c r="S1288" s="3">
        <v>33971</v>
      </c>
      <c r="T1288" s="2">
        <v>42087</v>
      </c>
      <c r="U1288" s="2">
        <v>42091</v>
      </c>
      <c r="V1288" s="4">
        <v>-348.75400000000002</v>
      </c>
      <c r="W1288" s="3">
        <v>8</v>
      </c>
      <c r="X1288" s="4">
        <v>1548.97</v>
      </c>
      <c r="Y1288" s="3">
        <v>90557</v>
      </c>
      <c r="Z1288" s="3" t="str">
        <f>IF(V1288&gt;E3244, "High","Low")</f>
        <v>Low</v>
      </c>
      <c r="AA1288" s="3" t="str">
        <f>IF(OR(C1288 &gt; 0.2, N1288 &lt; 0.25), "High Risk", "Low Risk")</f>
        <v>Low Risk</v>
      </c>
      <c r="AB1288" s="3" t="str">
        <f>IF(NOT(C1288 &gt; 0), "No Discount", "Discount Applied")</f>
        <v>Discount Applied</v>
      </c>
      <c r="AC1288" s="3" t="str">
        <f>IF(AND(V1288 &gt; 100, OR(H1288 = "Regular Air", H1288 = "Express Air"), NOT(C1288 &gt; 0)), "High Profit Non-Standard Shipping", "Other")</f>
        <v>Other</v>
      </c>
      <c r="AD1288">
        <f>RANK(X1288,$X$2:$X$1954,0)</f>
        <v>304</v>
      </c>
    </row>
    <row r="1289" spans="1:30" ht="12.75" customHeight="1" x14ac:dyDescent="0.3">
      <c r="A1289" s="3">
        <v>26048</v>
      </c>
      <c r="B1289" s="3" t="s">
        <v>24</v>
      </c>
      <c r="C1289" s="7">
        <v>0.08</v>
      </c>
      <c r="D1289" s="4">
        <v>68.81</v>
      </c>
      <c r="E1289" s="4">
        <v>60</v>
      </c>
      <c r="F1289" s="3">
        <v>2323</v>
      </c>
      <c r="G1289" s="3" t="s">
        <v>2195</v>
      </c>
      <c r="H1289" s="3" t="s">
        <v>38</v>
      </c>
      <c r="I1289" s="3" t="s">
        <v>39</v>
      </c>
      <c r="J1289" s="3" t="s">
        <v>28</v>
      </c>
      <c r="K1289" s="3" t="s">
        <v>256</v>
      </c>
      <c r="L1289" s="3" t="s">
        <v>42</v>
      </c>
      <c r="M1289" s="3" t="s">
        <v>2196</v>
      </c>
      <c r="N1289" s="3">
        <v>0.41</v>
      </c>
      <c r="O1289" s="3" t="s">
        <v>32</v>
      </c>
      <c r="P1289" s="3" t="s">
        <v>33</v>
      </c>
      <c r="Q1289" s="3" t="s">
        <v>44</v>
      </c>
      <c r="R1289" s="3" t="s">
        <v>2197</v>
      </c>
      <c r="S1289" s="3">
        <v>92236</v>
      </c>
      <c r="T1289" s="2">
        <v>42079</v>
      </c>
      <c r="U1289" s="2">
        <v>42080</v>
      </c>
      <c r="V1289" s="4">
        <v>-550.42999999999995</v>
      </c>
      <c r="W1289" s="3">
        <v>5</v>
      </c>
      <c r="X1289" s="4">
        <v>337.86</v>
      </c>
      <c r="Y1289" s="3">
        <v>88721</v>
      </c>
      <c r="Z1289" s="3" t="str">
        <f>IF(V1289&gt;E3245, "High","Low")</f>
        <v>Low</v>
      </c>
      <c r="AA1289" s="3" t="str">
        <f>IF(OR(C1289 &gt; 0.2, N1289 &lt; 0.25), "High Risk", "Low Risk")</f>
        <v>Low Risk</v>
      </c>
      <c r="AB1289" s="3" t="str">
        <f>IF(NOT(C1289 &gt; 0), "No Discount", "Discount Applied")</f>
        <v>Discount Applied</v>
      </c>
      <c r="AC1289" s="3" t="str">
        <f>IF(AND(V1289 &gt; 100, OR(H1289 = "Regular Air", H1289 = "Express Air"), NOT(C1289 &gt; 0)), "High Profit Non-Standard Shipping", "Other")</f>
        <v>Other</v>
      </c>
      <c r="AD1289">
        <f>RANK(X1289,$X$2:$X$1954,0)</f>
        <v>781</v>
      </c>
    </row>
    <row r="1290" spans="1:30" ht="12.75" customHeight="1" x14ac:dyDescent="0.3">
      <c r="A1290" s="3">
        <v>26049</v>
      </c>
      <c r="B1290" s="3" t="s">
        <v>24</v>
      </c>
      <c r="C1290" s="7">
        <v>0.04</v>
      </c>
      <c r="D1290" s="4">
        <v>21.38</v>
      </c>
      <c r="E1290" s="4">
        <v>8.99</v>
      </c>
      <c r="F1290" s="3">
        <v>2323</v>
      </c>
      <c r="G1290" s="3" t="s">
        <v>2195</v>
      </c>
      <c r="H1290" s="3" t="s">
        <v>48</v>
      </c>
      <c r="I1290" s="3" t="s">
        <v>39</v>
      </c>
      <c r="J1290" s="3" t="s">
        <v>28</v>
      </c>
      <c r="K1290" s="3" t="s">
        <v>29</v>
      </c>
      <c r="L1290" s="3" t="s">
        <v>50</v>
      </c>
      <c r="M1290" s="3" t="s">
        <v>2198</v>
      </c>
      <c r="N1290" s="3">
        <v>0.59</v>
      </c>
      <c r="O1290" s="3" t="s">
        <v>32</v>
      </c>
      <c r="P1290" s="3" t="s">
        <v>33</v>
      </c>
      <c r="Q1290" s="3" t="s">
        <v>44</v>
      </c>
      <c r="R1290" s="3" t="s">
        <v>2197</v>
      </c>
      <c r="S1290" s="3">
        <v>92236</v>
      </c>
      <c r="T1290" s="2">
        <v>42079</v>
      </c>
      <c r="U1290" s="2">
        <v>42081</v>
      </c>
      <c r="V1290" s="4">
        <v>-52.12</v>
      </c>
      <c r="W1290" s="3">
        <v>4</v>
      </c>
      <c r="X1290" s="4">
        <v>84.21</v>
      </c>
      <c r="Y1290" s="3">
        <v>88721</v>
      </c>
      <c r="Z1290" s="3" t="str">
        <f>IF(V1290&gt;E3246, "High","Low")</f>
        <v>Low</v>
      </c>
      <c r="AA1290" s="3" t="str">
        <f>IF(OR(C1290 &gt; 0.2, N1290 &lt; 0.25), "High Risk", "Low Risk")</f>
        <v>Low Risk</v>
      </c>
      <c r="AB1290" s="3" t="str">
        <f>IF(NOT(C1290 &gt; 0), "No Discount", "Discount Applied")</f>
        <v>Discount Applied</v>
      </c>
      <c r="AC1290" s="3" t="str">
        <f>IF(AND(V1290 &gt; 100, OR(H1290 = "Regular Air", H1290 = "Express Air"), NOT(C1290 &gt; 0)), "High Profit Non-Standard Shipping", "Other")</f>
        <v>Other</v>
      </c>
      <c r="AD1290">
        <f>RANK(X1290,$X$2:$X$1954,0)</f>
        <v>1317</v>
      </c>
    </row>
    <row r="1291" spans="1:30" ht="12.75" customHeight="1" x14ac:dyDescent="0.3">
      <c r="A1291" s="3">
        <v>23053</v>
      </c>
      <c r="B1291" s="3" t="s">
        <v>36</v>
      </c>
      <c r="C1291" s="7">
        <v>0.06</v>
      </c>
      <c r="D1291" s="4">
        <v>4.9800000000000004</v>
      </c>
      <c r="E1291" s="4">
        <v>4.62</v>
      </c>
      <c r="F1291" s="3">
        <v>2323</v>
      </c>
      <c r="G1291" s="3" t="s">
        <v>2195</v>
      </c>
      <c r="H1291" s="3" t="s">
        <v>26</v>
      </c>
      <c r="I1291" s="3" t="s">
        <v>39</v>
      </c>
      <c r="J1291" s="3" t="s">
        <v>76</v>
      </c>
      <c r="K1291" s="3" t="s">
        <v>179</v>
      </c>
      <c r="L1291" s="3" t="s">
        <v>50</v>
      </c>
      <c r="M1291" s="3" t="s">
        <v>410</v>
      </c>
      <c r="N1291" s="3">
        <v>0.64</v>
      </c>
      <c r="O1291" s="3" t="s">
        <v>32</v>
      </c>
      <c r="P1291" s="3" t="s">
        <v>33</v>
      </c>
      <c r="Q1291" s="3" t="s">
        <v>44</v>
      </c>
      <c r="R1291" s="3" t="s">
        <v>2197</v>
      </c>
      <c r="S1291" s="3">
        <v>92236</v>
      </c>
      <c r="T1291" s="2">
        <v>42174</v>
      </c>
      <c r="U1291" s="2">
        <v>42174</v>
      </c>
      <c r="V1291" s="4">
        <v>-27.004999999999999</v>
      </c>
      <c r="W1291" s="3">
        <v>7</v>
      </c>
      <c r="X1291" s="4">
        <v>38.74</v>
      </c>
      <c r="Y1291" s="3">
        <v>88722</v>
      </c>
      <c r="Z1291" s="3" t="str">
        <f>IF(V1291&gt;E3247, "High","Low")</f>
        <v>Low</v>
      </c>
      <c r="AA1291" s="3" t="str">
        <f>IF(OR(C1291 &gt; 0.2, N1291 &lt; 0.25), "High Risk", "Low Risk")</f>
        <v>Low Risk</v>
      </c>
      <c r="AB1291" s="3" t="str">
        <f>IF(NOT(C1291 &gt; 0), "No Discount", "Discount Applied")</f>
        <v>Discount Applied</v>
      </c>
      <c r="AC1291" s="3" t="str">
        <f>IF(AND(V1291 &gt; 100, OR(H1291 = "Regular Air", H1291 = "Express Air"), NOT(C1291 &gt; 0)), "High Profit Non-Standard Shipping", "Other")</f>
        <v>Other</v>
      </c>
      <c r="AD1291">
        <f>RANK(X1291,$X$2:$X$1954,0)</f>
        <v>1633</v>
      </c>
    </row>
    <row r="1292" spans="1:30" ht="12.75" customHeight="1" x14ac:dyDescent="0.3">
      <c r="A1292" s="3">
        <v>25456</v>
      </c>
      <c r="B1292" s="3" t="s">
        <v>55</v>
      </c>
      <c r="C1292" s="7">
        <v>0.06</v>
      </c>
      <c r="D1292" s="4">
        <v>28.53</v>
      </c>
      <c r="E1292" s="4">
        <v>1.49</v>
      </c>
      <c r="F1292" s="3">
        <v>2330</v>
      </c>
      <c r="G1292" s="3" t="s">
        <v>2199</v>
      </c>
      <c r="H1292" s="3" t="s">
        <v>48</v>
      </c>
      <c r="I1292" s="3" t="s">
        <v>39</v>
      </c>
      <c r="J1292" s="3" t="s">
        <v>28</v>
      </c>
      <c r="K1292" s="3" t="s">
        <v>108</v>
      </c>
      <c r="L1292" s="3" t="s">
        <v>58</v>
      </c>
      <c r="M1292" s="3" t="s">
        <v>331</v>
      </c>
      <c r="N1292" s="3">
        <v>0.38</v>
      </c>
      <c r="O1292" s="3" t="s">
        <v>32</v>
      </c>
      <c r="P1292" s="3" t="s">
        <v>60</v>
      </c>
      <c r="Q1292" s="3" t="s">
        <v>329</v>
      </c>
      <c r="R1292" s="3" t="s">
        <v>2200</v>
      </c>
      <c r="S1292" s="3">
        <v>52302</v>
      </c>
      <c r="T1292" s="2">
        <v>42087</v>
      </c>
      <c r="U1292" s="2">
        <v>42090</v>
      </c>
      <c r="V1292" s="4">
        <v>74.638500000000008</v>
      </c>
      <c r="W1292" s="3">
        <v>5</v>
      </c>
      <c r="X1292" s="4">
        <v>134.09</v>
      </c>
      <c r="Y1292" s="3">
        <v>90964</v>
      </c>
      <c r="Z1292" s="3" t="str">
        <f>IF(V1292&gt;E3248, "High","Low")</f>
        <v>High</v>
      </c>
      <c r="AA1292" s="3" t="str">
        <f>IF(OR(C1292 &gt; 0.2, N1292 &lt; 0.25), "High Risk", "Low Risk")</f>
        <v>Low Risk</v>
      </c>
      <c r="AB1292" s="3" t="str">
        <f>IF(NOT(C1292 &gt; 0), "No Discount", "Discount Applied")</f>
        <v>Discount Applied</v>
      </c>
      <c r="AC1292" s="3" t="str">
        <f>IF(AND(V1292 &gt; 100, OR(H1292 = "Regular Air", H1292 = "Express Air"), NOT(C1292 &gt; 0)), "High Profit Non-Standard Shipping", "Other")</f>
        <v>Other</v>
      </c>
      <c r="AD1292">
        <f>RANK(X1292,$X$2:$X$1954,0)</f>
        <v>1122</v>
      </c>
    </row>
    <row r="1293" spans="1:30" ht="12.75" customHeight="1" x14ac:dyDescent="0.3">
      <c r="A1293" s="3">
        <v>19441</v>
      </c>
      <c r="B1293" s="3" t="s">
        <v>24</v>
      </c>
      <c r="C1293" s="7">
        <v>0.06</v>
      </c>
      <c r="D1293" s="4">
        <v>180.98</v>
      </c>
      <c r="E1293" s="4">
        <v>26.2</v>
      </c>
      <c r="F1293" s="3">
        <v>2333</v>
      </c>
      <c r="G1293" s="3" t="s">
        <v>2201</v>
      </c>
      <c r="H1293" s="3" t="s">
        <v>38</v>
      </c>
      <c r="I1293" s="3" t="s">
        <v>39</v>
      </c>
      <c r="J1293" s="3" t="s">
        <v>40</v>
      </c>
      <c r="K1293" s="3" t="s">
        <v>41</v>
      </c>
      <c r="L1293" s="3" t="s">
        <v>42</v>
      </c>
      <c r="M1293" s="3" t="s">
        <v>240</v>
      </c>
      <c r="N1293" s="3">
        <v>0.59</v>
      </c>
      <c r="O1293" s="3" t="s">
        <v>32</v>
      </c>
      <c r="P1293" s="3" t="s">
        <v>60</v>
      </c>
      <c r="Q1293" s="3" t="s">
        <v>1857</v>
      </c>
      <c r="R1293" s="3" t="s">
        <v>2202</v>
      </c>
      <c r="S1293" s="3">
        <v>54302</v>
      </c>
      <c r="T1293" s="2">
        <v>42178</v>
      </c>
      <c r="U1293" s="2">
        <v>42179</v>
      </c>
      <c r="V1293" s="4">
        <v>-122.235</v>
      </c>
      <c r="W1293" s="3">
        <v>1</v>
      </c>
      <c r="X1293" s="4">
        <v>191.73</v>
      </c>
      <c r="Y1293" s="3">
        <v>89611</v>
      </c>
      <c r="Z1293" s="3" t="str">
        <f>IF(V1293&gt;E3249, "High","Low")</f>
        <v>Low</v>
      </c>
      <c r="AA1293" s="3" t="str">
        <f>IF(OR(C1293 &gt; 0.2, N1293 &lt; 0.25), "High Risk", "Low Risk")</f>
        <v>Low Risk</v>
      </c>
      <c r="AB1293" s="3" t="str">
        <f>IF(NOT(C1293 &gt; 0), "No Discount", "Discount Applied")</f>
        <v>Discount Applied</v>
      </c>
      <c r="AC1293" s="3" t="str">
        <f>IF(AND(V1293 &gt; 100, OR(H1293 = "Regular Air", H1293 = "Express Air"), NOT(C1293 &gt; 0)), "High Profit Non-Standard Shipping", "Other")</f>
        <v>Other</v>
      </c>
      <c r="AD1293">
        <f>RANK(X1293,$X$2:$X$1954,0)</f>
        <v>1008</v>
      </c>
    </row>
    <row r="1294" spans="1:30" ht="12.75" customHeight="1" x14ac:dyDescent="0.3">
      <c r="A1294" s="3">
        <v>23721</v>
      </c>
      <c r="B1294" s="3" t="s">
        <v>105</v>
      </c>
      <c r="C1294" s="7">
        <v>0.06</v>
      </c>
      <c r="D1294" s="4">
        <v>60.65</v>
      </c>
      <c r="E1294" s="4">
        <v>12.23</v>
      </c>
      <c r="F1294" s="3">
        <v>2334</v>
      </c>
      <c r="G1294" s="3" t="s">
        <v>2203</v>
      </c>
      <c r="H1294" s="3" t="s">
        <v>48</v>
      </c>
      <c r="I1294" s="3" t="s">
        <v>39</v>
      </c>
      <c r="J1294" s="3" t="s">
        <v>40</v>
      </c>
      <c r="K1294" s="3" t="s">
        <v>49</v>
      </c>
      <c r="L1294" s="3" t="s">
        <v>85</v>
      </c>
      <c r="M1294" s="3" t="s">
        <v>1760</v>
      </c>
      <c r="N1294" s="3">
        <v>0.64</v>
      </c>
      <c r="O1294" s="3" t="s">
        <v>32</v>
      </c>
      <c r="P1294" s="3" t="s">
        <v>60</v>
      </c>
      <c r="Q1294" s="3" t="s">
        <v>1857</v>
      </c>
      <c r="R1294" s="3" t="s">
        <v>2204</v>
      </c>
      <c r="S1294" s="3">
        <v>53220</v>
      </c>
      <c r="T1294" s="2">
        <v>42100</v>
      </c>
      <c r="U1294" s="2">
        <v>42102</v>
      </c>
      <c r="V1294" s="4">
        <v>427.00649999999996</v>
      </c>
      <c r="W1294" s="3">
        <v>10</v>
      </c>
      <c r="X1294" s="4">
        <v>618.85</v>
      </c>
      <c r="Y1294" s="3">
        <v>89608</v>
      </c>
      <c r="Z1294" s="3" t="str">
        <f>IF(V1294&gt;E3250, "High","Low")</f>
        <v>High</v>
      </c>
      <c r="AA1294" s="3" t="str">
        <f>IF(OR(C1294 &gt; 0.2, N1294 &lt; 0.25), "High Risk", "Low Risk")</f>
        <v>Low Risk</v>
      </c>
      <c r="AB1294" s="3" t="str">
        <f>IF(NOT(C1294 &gt; 0), "No Discount", "Discount Applied")</f>
        <v>Discount Applied</v>
      </c>
      <c r="AC1294" s="3" t="str">
        <f>IF(AND(V1294 &gt; 100, OR(H1294 = "Regular Air", H1294 = "Express Air"), NOT(C1294 &gt; 0)), "High Profit Non-Standard Shipping", "Other")</f>
        <v>Other</v>
      </c>
      <c r="AD1294">
        <f>RANK(X1294,$X$2:$X$1954,0)</f>
        <v>574</v>
      </c>
    </row>
    <row r="1295" spans="1:30" ht="12.75" customHeight="1" x14ac:dyDescent="0.3">
      <c r="A1295" s="3">
        <v>23693</v>
      </c>
      <c r="B1295" s="3" t="s">
        <v>36</v>
      </c>
      <c r="C1295" s="7">
        <v>0.05</v>
      </c>
      <c r="D1295" s="4">
        <v>14.81</v>
      </c>
      <c r="E1295" s="4">
        <v>13.32</v>
      </c>
      <c r="F1295" s="3">
        <v>2334</v>
      </c>
      <c r="G1295" s="3" t="s">
        <v>2203</v>
      </c>
      <c r="H1295" s="3" t="s">
        <v>48</v>
      </c>
      <c r="I1295" s="3" t="s">
        <v>39</v>
      </c>
      <c r="J1295" s="3" t="s">
        <v>28</v>
      </c>
      <c r="K1295" s="3" t="s">
        <v>256</v>
      </c>
      <c r="L1295" s="3" t="s">
        <v>58</v>
      </c>
      <c r="M1295" s="3" t="s">
        <v>832</v>
      </c>
      <c r="N1295" s="3">
        <v>0.43</v>
      </c>
      <c r="O1295" s="3" t="s">
        <v>32</v>
      </c>
      <c r="P1295" s="3" t="s">
        <v>60</v>
      </c>
      <c r="Q1295" s="3" t="s">
        <v>1857</v>
      </c>
      <c r="R1295" s="3" t="s">
        <v>2204</v>
      </c>
      <c r="S1295" s="3">
        <v>53220</v>
      </c>
      <c r="T1295" s="2">
        <v>42103</v>
      </c>
      <c r="U1295" s="2">
        <v>42105</v>
      </c>
      <c r="V1295" s="4">
        <v>-190.49</v>
      </c>
      <c r="W1295" s="3">
        <v>8</v>
      </c>
      <c r="X1295" s="4">
        <v>115.99</v>
      </c>
      <c r="Y1295" s="3">
        <v>89609</v>
      </c>
      <c r="Z1295" s="3" t="str">
        <f>IF(V1295&gt;E3251, "High","Low")</f>
        <v>Low</v>
      </c>
      <c r="AA1295" s="3" t="str">
        <f>IF(OR(C1295 &gt; 0.2, N1295 &lt; 0.25), "High Risk", "Low Risk")</f>
        <v>Low Risk</v>
      </c>
      <c r="AB1295" s="3" t="str">
        <f>IF(NOT(C1295 &gt; 0), "No Discount", "Discount Applied")</f>
        <v>Discount Applied</v>
      </c>
      <c r="AC1295" s="3" t="str">
        <f>IF(AND(V1295 &gt; 100, OR(H1295 = "Regular Air", H1295 = "Express Air"), NOT(C1295 &gt; 0)), "High Profit Non-Standard Shipping", "Other")</f>
        <v>Other</v>
      </c>
      <c r="AD1295">
        <f>RANK(X1295,$X$2:$X$1954,0)</f>
        <v>1183</v>
      </c>
    </row>
    <row r="1296" spans="1:30" ht="12.75" customHeight="1" x14ac:dyDescent="0.3">
      <c r="A1296" s="3">
        <v>23694</v>
      </c>
      <c r="B1296" s="3" t="s">
        <v>36</v>
      </c>
      <c r="C1296" s="7">
        <v>0.08</v>
      </c>
      <c r="D1296" s="4">
        <v>2.78</v>
      </c>
      <c r="E1296" s="4">
        <v>1.25</v>
      </c>
      <c r="F1296" s="3">
        <v>2334</v>
      </c>
      <c r="G1296" s="3" t="s">
        <v>2203</v>
      </c>
      <c r="H1296" s="3" t="s">
        <v>48</v>
      </c>
      <c r="I1296" s="3" t="s">
        <v>39</v>
      </c>
      <c r="J1296" s="3" t="s">
        <v>28</v>
      </c>
      <c r="K1296" s="3" t="s">
        <v>29</v>
      </c>
      <c r="L1296" s="3" t="s">
        <v>30</v>
      </c>
      <c r="M1296" s="3" t="s">
        <v>2205</v>
      </c>
      <c r="N1296" s="3">
        <v>0.59</v>
      </c>
      <c r="O1296" s="3" t="s">
        <v>32</v>
      </c>
      <c r="P1296" s="3" t="s">
        <v>60</v>
      </c>
      <c r="Q1296" s="3" t="s">
        <v>1857</v>
      </c>
      <c r="R1296" s="3" t="s">
        <v>2204</v>
      </c>
      <c r="S1296" s="3">
        <v>53220</v>
      </c>
      <c r="T1296" s="2">
        <v>42103</v>
      </c>
      <c r="U1296" s="2">
        <v>42104</v>
      </c>
      <c r="V1296" s="4">
        <v>-8.77</v>
      </c>
      <c r="W1296" s="3">
        <v>7</v>
      </c>
      <c r="X1296" s="4">
        <v>19.46</v>
      </c>
      <c r="Y1296" s="3">
        <v>89609</v>
      </c>
      <c r="Z1296" s="3" t="str">
        <f>IF(V1296&gt;E3252, "High","Low")</f>
        <v>Low</v>
      </c>
      <c r="AA1296" s="3" t="str">
        <f>IF(OR(C1296 &gt; 0.2, N1296 &lt; 0.25), "High Risk", "Low Risk")</f>
        <v>Low Risk</v>
      </c>
      <c r="AB1296" s="3" t="str">
        <f>IF(NOT(C1296 &gt; 0), "No Discount", "Discount Applied")</f>
        <v>Discount Applied</v>
      </c>
      <c r="AC1296" s="3" t="str">
        <f>IF(AND(V1296 &gt; 100, OR(H1296 = "Regular Air", H1296 = "Express Air"), NOT(C1296 &gt; 0)), "High Profit Non-Standard Shipping", "Other")</f>
        <v>Other</v>
      </c>
      <c r="AD1296">
        <f>RANK(X1296,$X$2:$X$1954,0)</f>
        <v>1818</v>
      </c>
    </row>
    <row r="1297" spans="1:30" ht="12.75" customHeight="1" x14ac:dyDescent="0.3">
      <c r="A1297" s="3">
        <v>24952</v>
      </c>
      <c r="B1297" s="3" t="s">
        <v>105</v>
      </c>
      <c r="C1297" s="7">
        <v>0.06</v>
      </c>
      <c r="D1297" s="4">
        <v>3.74</v>
      </c>
      <c r="E1297" s="4">
        <v>0.94</v>
      </c>
      <c r="F1297" s="3">
        <v>2334</v>
      </c>
      <c r="G1297" s="3" t="s">
        <v>2203</v>
      </c>
      <c r="H1297" s="3" t="s">
        <v>48</v>
      </c>
      <c r="I1297" s="3" t="s">
        <v>39</v>
      </c>
      <c r="J1297" s="3" t="s">
        <v>28</v>
      </c>
      <c r="K1297" s="3" t="s">
        <v>65</v>
      </c>
      <c r="L1297" s="3" t="s">
        <v>30</v>
      </c>
      <c r="M1297" s="3" t="s">
        <v>2206</v>
      </c>
      <c r="N1297" s="3">
        <v>0.83</v>
      </c>
      <c r="O1297" s="3" t="s">
        <v>32</v>
      </c>
      <c r="P1297" s="3" t="s">
        <v>60</v>
      </c>
      <c r="Q1297" s="3" t="s">
        <v>1857</v>
      </c>
      <c r="R1297" s="3" t="s">
        <v>2204</v>
      </c>
      <c r="S1297" s="3">
        <v>53220</v>
      </c>
      <c r="T1297" s="2">
        <v>42157</v>
      </c>
      <c r="U1297" s="2">
        <v>42164</v>
      </c>
      <c r="V1297" s="4">
        <v>-7.6849999999999996</v>
      </c>
      <c r="W1297" s="3">
        <v>12</v>
      </c>
      <c r="X1297" s="4">
        <v>44.75</v>
      </c>
      <c r="Y1297" s="3">
        <v>89610</v>
      </c>
      <c r="Z1297" s="3" t="str">
        <f>IF(V1297&gt;E3253, "High","Low")</f>
        <v>Low</v>
      </c>
      <c r="AA1297" s="3" t="str">
        <f>IF(OR(C1297 &gt; 0.2, N1297 &lt; 0.25), "High Risk", "Low Risk")</f>
        <v>Low Risk</v>
      </c>
      <c r="AB1297" s="3" t="str">
        <f>IF(NOT(C1297 &gt; 0), "No Discount", "Discount Applied")</f>
        <v>Discount Applied</v>
      </c>
      <c r="AC1297" s="3" t="str">
        <f>IF(AND(V1297 &gt; 100, OR(H1297 = "Regular Air", H1297 = "Express Air"), NOT(C1297 &gt; 0)), "High Profit Non-Standard Shipping", "Other")</f>
        <v>Other</v>
      </c>
      <c r="AD1297">
        <f>RANK(X1297,$X$2:$X$1954,0)</f>
        <v>1578</v>
      </c>
    </row>
    <row r="1298" spans="1:30" ht="12.75" customHeight="1" x14ac:dyDescent="0.3">
      <c r="A1298" s="3">
        <v>25241</v>
      </c>
      <c r="B1298" s="3" t="s">
        <v>46</v>
      </c>
      <c r="C1298" s="7">
        <v>0.06</v>
      </c>
      <c r="D1298" s="4">
        <v>2.08</v>
      </c>
      <c r="E1298" s="4">
        <v>5.33</v>
      </c>
      <c r="F1298" s="3">
        <v>2338</v>
      </c>
      <c r="G1298" s="3" t="s">
        <v>2207</v>
      </c>
      <c r="H1298" s="3" t="s">
        <v>48</v>
      </c>
      <c r="I1298" s="3" t="s">
        <v>39</v>
      </c>
      <c r="J1298" s="3" t="s">
        <v>40</v>
      </c>
      <c r="K1298" s="3" t="s">
        <v>49</v>
      </c>
      <c r="L1298" s="3" t="s">
        <v>58</v>
      </c>
      <c r="M1298" s="3" t="s">
        <v>743</v>
      </c>
      <c r="N1298" s="3">
        <v>0.43</v>
      </c>
      <c r="O1298" s="3" t="s">
        <v>32</v>
      </c>
      <c r="P1298" s="3" t="s">
        <v>52</v>
      </c>
      <c r="Q1298" s="3" t="s">
        <v>414</v>
      </c>
      <c r="R1298" s="3" t="s">
        <v>2108</v>
      </c>
      <c r="S1298" s="3">
        <v>20740</v>
      </c>
      <c r="T1298" s="2">
        <v>42017</v>
      </c>
      <c r="U1298" s="2">
        <v>42017</v>
      </c>
      <c r="V1298" s="4">
        <v>-82.559200000000004</v>
      </c>
      <c r="W1298" s="3">
        <v>4</v>
      </c>
      <c r="X1298" s="4">
        <v>9.23</v>
      </c>
      <c r="Y1298" s="3">
        <v>91480</v>
      </c>
      <c r="Z1298" s="3" t="str">
        <f>IF(V1298&gt;E3254, "High","Low")</f>
        <v>Low</v>
      </c>
      <c r="AA1298" s="3" t="str">
        <f>IF(OR(C1298 &gt; 0.2, N1298 &lt; 0.25), "High Risk", "Low Risk")</f>
        <v>Low Risk</v>
      </c>
      <c r="AB1298" s="3" t="str">
        <f>IF(NOT(C1298 &gt; 0), "No Discount", "Discount Applied")</f>
        <v>Discount Applied</v>
      </c>
      <c r="AC1298" s="3" t="str">
        <f>IF(AND(V1298 &gt; 100, OR(H1298 = "Regular Air", H1298 = "Express Air"), NOT(C1298 &gt; 0)), "High Profit Non-Standard Shipping", "Other")</f>
        <v>Other</v>
      </c>
      <c r="AD1298">
        <f>RANK(X1298,$X$2:$X$1954,0)</f>
        <v>1906</v>
      </c>
    </row>
    <row r="1299" spans="1:30" ht="12.75" customHeight="1" x14ac:dyDescent="0.3">
      <c r="A1299" s="3">
        <v>26137</v>
      </c>
      <c r="B1299" s="3" t="s">
        <v>24</v>
      </c>
      <c r="C1299" s="7">
        <v>0.1</v>
      </c>
      <c r="D1299" s="4">
        <v>6.75</v>
      </c>
      <c r="E1299" s="4">
        <v>2.99</v>
      </c>
      <c r="F1299" s="3">
        <v>2338</v>
      </c>
      <c r="G1299" s="3" t="s">
        <v>2207</v>
      </c>
      <c r="H1299" s="3" t="s">
        <v>48</v>
      </c>
      <c r="I1299" s="3" t="s">
        <v>39</v>
      </c>
      <c r="J1299" s="3" t="s">
        <v>28</v>
      </c>
      <c r="K1299" s="3" t="s">
        <v>108</v>
      </c>
      <c r="L1299" s="3" t="s">
        <v>58</v>
      </c>
      <c r="M1299" s="3" t="s">
        <v>2208</v>
      </c>
      <c r="N1299" s="3">
        <v>0.35</v>
      </c>
      <c r="O1299" s="3" t="s">
        <v>32</v>
      </c>
      <c r="P1299" s="3" t="s">
        <v>52</v>
      </c>
      <c r="Q1299" s="3" t="s">
        <v>414</v>
      </c>
      <c r="R1299" s="3" t="s">
        <v>2108</v>
      </c>
      <c r="S1299" s="3">
        <v>20740</v>
      </c>
      <c r="T1299" s="2">
        <v>42092</v>
      </c>
      <c r="U1299" s="2">
        <v>42092</v>
      </c>
      <c r="V1299" s="4">
        <v>18.147500000000001</v>
      </c>
      <c r="W1299" s="3">
        <v>15</v>
      </c>
      <c r="X1299" s="4">
        <v>96.13</v>
      </c>
      <c r="Y1299" s="3">
        <v>91481</v>
      </c>
      <c r="Z1299" s="3" t="str">
        <f>IF(V1299&gt;E3255, "High","Low")</f>
        <v>High</v>
      </c>
      <c r="AA1299" s="3" t="str">
        <f>IF(OR(C1299 &gt; 0.2, N1299 &lt; 0.25), "High Risk", "Low Risk")</f>
        <v>Low Risk</v>
      </c>
      <c r="AB1299" s="3" t="str">
        <f>IF(NOT(C1299 &gt; 0), "No Discount", "Discount Applied")</f>
        <v>Discount Applied</v>
      </c>
      <c r="AC1299" s="3" t="str">
        <f>IF(AND(V1299 &gt; 100, OR(H1299 = "Regular Air", H1299 = "Express Air"), NOT(C1299 &gt; 0)), "High Profit Non-Standard Shipping", "Other")</f>
        <v>Other</v>
      </c>
      <c r="AD1299">
        <f>RANK(X1299,$X$2:$X$1954,0)</f>
        <v>1258</v>
      </c>
    </row>
    <row r="1300" spans="1:30" ht="12.75" customHeight="1" x14ac:dyDescent="0.3">
      <c r="A1300" s="3">
        <v>22526</v>
      </c>
      <c r="B1300" s="3" t="s">
        <v>55</v>
      </c>
      <c r="C1300" s="7">
        <v>0.05</v>
      </c>
      <c r="D1300" s="4">
        <v>11.58</v>
      </c>
      <c r="E1300" s="4">
        <v>6.97</v>
      </c>
      <c r="F1300" s="3">
        <v>2339</v>
      </c>
      <c r="G1300" s="3" t="s">
        <v>2209</v>
      </c>
      <c r="H1300" s="3" t="s">
        <v>48</v>
      </c>
      <c r="I1300" s="3" t="s">
        <v>39</v>
      </c>
      <c r="J1300" s="3" t="s">
        <v>28</v>
      </c>
      <c r="K1300" s="3" t="s">
        <v>68</v>
      </c>
      <c r="L1300" s="3" t="s">
        <v>58</v>
      </c>
      <c r="M1300" s="3" t="s">
        <v>685</v>
      </c>
      <c r="N1300" s="3">
        <v>0.35</v>
      </c>
      <c r="O1300" s="3" t="s">
        <v>32</v>
      </c>
      <c r="P1300" s="3" t="s">
        <v>60</v>
      </c>
      <c r="Q1300" s="3" t="s">
        <v>129</v>
      </c>
      <c r="R1300" s="3" t="s">
        <v>2210</v>
      </c>
      <c r="S1300" s="3">
        <v>77015</v>
      </c>
      <c r="T1300" s="2">
        <v>42149</v>
      </c>
      <c r="U1300" s="2">
        <v>42152</v>
      </c>
      <c r="V1300" s="4">
        <v>2.8060000000000027</v>
      </c>
      <c r="W1300" s="3">
        <v>6</v>
      </c>
      <c r="X1300" s="4">
        <v>73.959999999999994</v>
      </c>
      <c r="Y1300" s="3">
        <v>91482</v>
      </c>
      <c r="Z1300" s="3" t="str">
        <f>IF(V1300&gt;E3256, "High","Low")</f>
        <v>High</v>
      </c>
      <c r="AA1300" s="3" t="str">
        <f>IF(OR(C1300 &gt; 0.2, N1300 &lt; 0.25), "High Risk", "Low Risk")</f>
        <v>Low Risk</v>
      </c>
      <c r="AB1300" s="3" t="str">
        <f>IF(NOT(C1300 &gt; 0), "No Discount", "Discount Applied")</f>
        <v>Discount Applied</v>
      </c>
      <c r="AC1300" s="3" t="str">
        <f>IF(AND(V1300 &gt; 100, OR(H1300 = "Regular Air", H1300 = "Express Air"), NOT(C1300 &gt; 0)), "High Profit Non-Standard Shipping", "Other")</f>
        <v>Other</v>
      </c>
      <c r="AD1300">
        <f>RANK(X1300,$X$2:$X$1954,0)</f>
        <v>1371</v>
      </c>
    </row>
    <row r="1301" spans="1:30" ht="12.75" customHeight="1" x14ac:dyDescent="0.3">
      <c r="A1301" s="3">
        <v>19052</v>
      </c>
      <c r="B1301" s="3" t="s">
        <v>55</v>
      </c>
      <c r="C1301" s="7">
        <v>7.0000000000000007E-2</v>
      </c>
      <c r="D1301" s="4">
        <v>200.98</v>
      </c>
      <c r="E1301" s="4">
        <v>23.76</v>
      </c>
      <c r="F1301" s="3">
        <v>2345</v>
      </c>
      <c r="G1301" s="3" t="s">
        <v>2211</v>
      </c>
      <c r="H1301" s="3" t="s">
        <v>38</v>
      </c>
      <c r="I1301" s="3" t="s">
        <v>39</v>
      </c>
      <c r="J1301" s="3" t="s">
        <v>40</v>
      </c>
      <c r="K1301" s="3" t="s">
        <v>41</v>
      </c>
      <c r="L1301" s="3" t="s">
        <v>42</v>
      </c>
      <c r="M1301" s="3" t="s">
        <v>2212</v>
      </c>
      <c r="N1301" s="3">
        <v>0.57999999999999996</v>
      </c>
      <c r="O1301" s="3" t="s">
        <v>32</v>
      </c>
      <c r="P1301" s="3" t="s">
        <v>135</v>
      </c>
      <c r="Q1301" s="3" t="s">
        <v>612</v>
      </c>
      <c r="R1301" s="3" t="s">
        <v>2128</v>
      </c>
      <c r="S1301" s="3">
        <v>42003</v>
      </c>
      <c r="T1301" s="2">
        <v>42077</v>
      </c>
      <c r="U1301" s="2">
        <v>42078</v>
      </c>
      <c r="V1301" s="4">
        <v>-132.42600000000002</v>
      </c>
      <c r="W1301" s="3">
        <v>9</v>
      </c>
      <c r="X1301" s="4">
        <v>1805.9</v>
      </c>
      <c r="Y1301" s="3">
        <v>89504</v>
      </c>
      <c r="Z1301" s="3" t="str">
        <f>IF(V1301&gt;E3257, "High","Low")</f>
        <v>Low</v>
      </c>
      <c r="AA1301" s="3" t="str">
        <f>IF(OR(C1301 &gt; 0.2, N1301 &lt; 0.25), "High Risk", "Low Risk")</f>
        <v>Low Risk</v>
      </c>
      <c r="AB1301" s="3" t="str">
        <f>IF(NOT(C1301 &gt; 0), "No Discount", "Discount Applied")</f>
        <v>Discount Applied</v>
      </c>
      <c r="AC1301" s="3" t="str">
        <f>IF(AND(V1301 &gt; 100, OR(H1301 = "Regular Air", H1301 = "Express Air"), NOT(C1301 &gt; 0)), "High Profit Non-Standard Shipping", "Other")</f>
        <v>Other</v>
      </c>
      <c r="AD1301">
        <f>RANK(X1301,$X$2:$X$1954,0)</f>
        <v>271</v>
      </c>
    </row>
    <row r="1302" spans="1:30" ht="12.75" customHeight="1" x14ac:dyDescent="0.3">
      <c r="A1302" s="3">
        <v>19053</v>
      </c>
      <c r="B1302" s="3" t="s">
        <v>55</v>
      </c>
      <c r="C1302" s="7">
        <v>0.02</v>
      </c>
      <c r="D1302" s="4">
        <v>179.29</v>
      </c>
      <c r="E1302" s="4">
        <v>29.21</v>
      </c>
      <c r="F1302" s="3">
        <v>2345</v>
      </c>
      <c r="G1302" s="3" t="s">
        <v>2211</v>
      </c>
      <c r="H1302" s="3" t="s">
        <v>38</v>
      </c>
      <c r="I1302" s="3" t="s">
        <v>39</v>
      </c>
      <c r="J1302" s="3" t="s">
        <v>40</v>
      </c>
      <c r="K1302" s="3" t="s">
        <v>151</v>
      </c>
      <c r="L1302" s="3" t="s">
        <v>120</v>
      </c>
      <c r="M1302" s="3" t="s">
        <v>628</v>
      </c>
      <c r="N1302" s="3">
        <v>0.76</v>
      </c>
      <c r="O1302" s="3" t="s">
        <v>32</v>
      </c>
      <c r="P1302" s="3" t="s">
        <v>135</v>
      </c>
      <c r="Q1302" s="3" t="s">
        <v>612</v>
      </c>
      <c r="R1302" s="3" t="s">
        <v>2128</v>
      </c>
      <c r="S1302" s="3">
        <v>42003</v>
      </c>
      <c r="T1302" s="2">
        <v>42077</v>
      </c>
      <c r="U1302" s="2">
        <v>42077</v>
      </c>
      <c r="V1302" s="4">
        <v>-411.23599999999999</v>
      </c>
      <c r="W1302" s="3">
        <v>2</v>
      </c>
      <c r="X1302" s="4">
        <v>311.41000000000003</v>
      </c>
      <c r="Y1302" s="3">
        <v>89504</v>
      </c>
      <c r="Z1302" s="3" t="str">
        <f>IF(V1302&gt;E3258, "High","Low")</f>
        <v>Low</v>
      </c>
      <c r="AA1302" s="3" t="str">
        <f>IF(OR(C1302 &gt; 0.2, N1302 &lt; 0.25), "High Risk", "Low Risk")</f>
        <v>Low Risk</v>
      </c>
      <c r="AB1302" s="3" t="str">
        <f>IF(NOT(C1302 &gt; 0), "No Discount", "Discount Applied")</f>
        <v>Discount Applied</v>
      </c>
      <c r="AC1302" s="3" t="str">
        <f>IF(AND(V1302 &gt; 100, OR(H1302 = "Regular Air", H1302 = "Express Air"), NOT(C1302 &gt; 0)), "High Profit Non-Standard Shipping", "Other")</f>
        <v>Other</v>
      </c>
      <c r="AD1302">
        <f>RANK(X1302,$X$2:$X$1954,0)</f>
        <v>810</v>
      </c>
    </row>
    <row r="1303" spans="1:30" ht="12.75" customHeight="1" x14ac:dyDescent="0.3">
      <c r="A1303" s="3">
        <v>20776</v>
      </c>
      <c r="B1303" s="3" t="s">
        <v>105</v>
      </c>
      <c r="C1303" s="7">
        <v>0.03</v>
      </c>
      <c r="D1303" s="4">
        <v>297.64</v>
      </c>
      <c r="E1303" s="4">
        <v>14.7</v>
      </c>
      <c r="F1303" s="3">
        <v>2346</v>
      </c>
      <c r="G1303" s="3" t="s">
        <v>2213</v>
      </c>
      <c r="H1303" s="3" t="s">
        <v>38</v>
      </c>
      <c r="I1303" s="3" t="s">
        <v>39</v>
      </c>
      <c r="J1303" s="3" t="s">
        <v>76</v>
      </c>
      <c r="K1303" s="3" t="s">
        <v>84</v>
      </c>
      <c r="L1303" s="3" t="s">
        <v>42</v>
      </c>
      <c r="M1303" s="3" t="s">
        <v>564</v>
      </c>
      <c r="N1303" s="3">
        <v>0.56999999999999995</v>
      </c>
      <c r="O1303" s="3" t="s">
        <v>32</v>
      </c>
      <c r="P1303" s="3" t="s">
        <v>135</v>
      </c>
      <c r="Q1303" s="3" t="s">
        <v>612</v>
      </c>
      <c r="R1303" s="3" t="s">
        <v>2214</v>
      </c>
      <c r="S1303" s="3">
        <v>40258</v>
      </c>
      <c r="T1303" s="2">
        <v>42014</v>
      </c>
      <c r="U1303" s="2">
        <v>42019</v>
      </c>
      <c r="V1303" s="4">
        <v>-48.971999999999994</v>
      </c>
      <c r="W1303" s="3">
        <v>12</v>
      </c>
      <c r="X1303" s="4">
        <v>3707.05</v>
      </c>
      <c r="Y1303" s="3">
        <v>89503</v>
      </c>
      <c r="Z1303" s="3" t="str">
        <f>IF(V1303&gt;E3259, "High","Low")</f>
        <v>Low</v>
      </c>
      <c r="AA1303" s="3" t="str">
        <f>IF(OR(C1303 &gt; 0.2, N1303 &lt; 0.25), "High Risk", "Low Risk")</f>
        <v>Low Risk</v>
      </c>
      <c r="AB1303" s="3" t="str">
        <f>IF(NOT(C1303 &gt; 0), "No Discount", "Discount Applied")</f>
        <v>Discount Applied</v>
      </c>
      <c r="AC1303" s="3" t="str">
        <f>IF(AND(V1303 &gt; 100, OR(H1303 = "Regular Air", H1303 = "Express Air"), NOT(C1303 &gt; 0)), "High Profit Non-Standard Shipping", "Other")</f>
        <v>Other</v>
      </c>
      <c r="AD1303">
        <f>RANK(X1303,$X$2:$X$1954,0)</f>
        <v>132</v>
      </c>
    </row>
    <row r="1304" spans="1:30" ht="12.75" customHeight="1" x14ac:dyDescent="0.3">
      <c r="A1304" s="3">
        <v>21627</v>
      </c>
      <c r="B1304" s="3" t="s">
        <v>24</v>
      </c>
      <c r="C1304" s="7">
        <v>0.1</v>
      </c>
      <c r="D1304" s="4">
        <v>218.75</v>
      </c>
      <c r="E1304" s="4">
        <v>69.64</v>
      </c>
      <c r="F1304" s="3">
        <v>2346</v>
      </c>
      <c r="G1304" s="3" t="s">
        <v>2213</v>
      </c>
      <c r="H1304" s="3" t="s">
        <v>38</v>
      </c>
      <c r="I1304" s="3" t="s">
        <v>39</v>
      </c>
      <c r="J1304" s="3" t="s">
        <v>40</v>
      </c>
      <c r="K1304" s="3" t="s">
        <v>151</v>
      </c>
      <c r="L1304" s="3" t="s">
        <v>120</v>
      </c>
      <c r="M1304" s="3" t="s">
        <v>654</v>
      </c>
      <c r="N1304" s="3">
        <v>0.77</v>
      </c>
      <c r="O1304" s="3" t="s">
        <v>32</v>
      </c>
      <c r="P1304" s="3" t="s">
        <v>135</v>
      </c>
      <c r="Q1304" s="3" t="s">
        <v>612</v>
      </c>
      <c r="R1304" s="3" t="s">
        <v>2214</v>
      </c>
      <c r="S1304" s="3">
        <v>40258</v>
      </c>
      <c r="T1304" s="2">
        <v>42144</v>
      </c>
      <c r="U1304" s="2">
        <v>42145</v>
      </c>
      <c r="V1304" s="4">
        <v>62.297999999999995</v>
      </c>
      <c r="W1304" s="3">
        <v>17</v>
      </c>
      <c r="X1304" s="4">
        <v>2805.18</v>
      </c>
      <c r="Y1304" s="3">
        <v>89505</v>
      </c>
      <c r="Z1304" s="3" t="str">
        <f>IF(V1304&gt;E3260, "High","Low")</f>
        <v>High</v>
      </c>
      <c r="AA1304" s="3" t="str">
        <f>IF(OR(C1304 &gt; 0.2, N1304 &lt; 0.25), "High Risk", "Low Risk")</f>
        <v>Low Risk</v>
      </c>
      <c r="AB1304" s="3" t="str">
        <f>IF(NOT(C1304 &gt; 0), "No Discount", "Discount Applied")</f>
        <v>Discount Applied</v>
      </c>
      <c r="AC1304" s="3" t="str">
        <f>IF(AND(V1304 &gt; 100, OR(H1304 = "Regular Air", H1304 = "Express Air"), NOT(C1304 &gt; 0)), "High Profit Non-Standard Shipping", "Other")</f>
        <v>Other</v>
      </c>
      <c r="AD1304">
        <f>RANK(X1304,$X$2:$X$1954,0)</f>
        <v>168</v>
      </c>
    </row>
    <row r="1305" spans="1:30" ht="12.75" customHeight="1" x14ac:dyDescent="0.3">
      <c r="A1305" s="3">
        <v>18675</v>
      </c>
      <c r="B1305" s="3" t="s">
        <v>46</v>
      </c>
      <c r="C1305" s="7">
        <v>0.08</v>
      </c>
      <c r="D1305" s="4">
        <v>6.48</v>
      </c>
      <c r="E1305" s="4">
        <v>7.49</v>
      </c>
      <c r="F1305" s="3">
        <v>2351</v>
      </c>
      <c r="G1305" s="3" t="s">
        <v>2215</v>
      </c>
      <c r="H1305" s="3" t="s">
        <v>48</v>
      </c>
      <c r="I1305" s="3" t="s">
        <v>39</v>
      </c>
      <c r="J1305" s="3" t="s">
        <v>28</v>
      </c>
      <c r="K1305" s="3" t="s">
        <v>92</v>
      </c>
      <c r="L1305" s="3" t="s">
        <v>58</v>
      </c>
      <c r="M1305" s="3" t="s">
        <v>1949</v>
      </c>
      <c r="N1305" s="3">
        <v>0.37</v>
      </c>
      <c r="O1305" s="3" t="s">
        <v>32</v>
      </c>
      <c r="P1305" s="3" t="s">
        <v>52</v>
      </c>
      <c r="Q1305" s="3" t="s">
        <v>414</v>
      </c>
      <c r="R1305" s="3" t="s">
        <v>2216</v>
      </c>
      <c r="S1305" s="3">
        <v>21114</v>
      </c>
      <c r="T1305" s="2">
        <v>42093</v>
      </c>
      <c r="U1305" s="2">
        <v>42096</v>
      </c>
      <c r="V1305" s="4">
        <v>-119.32</v>
      </c>
      <c r="W1305" s="3">
        <v>13</v>
      </c>
      <c r="X1305" s="4">
        <v>80.86</v>
      </c>
      <c r="Y1305" s="3">
        <v>86163</v>
      </c>
      <c r="Z1305" s="3" t="str">
        <f>IF(V1305&gt;E3261, "High","Low")</f>
        <v>Low</v>
      </c>
      <c r="AA1305" s="3" t="str">
        <f>IF(OR(C1305 &gt; 0.2, N1305 &lt; 0.25), "High Risk", "Low Risk")</f>
        <v>Low Risk</v>
      </c>
      <c r="AB1305" s="3" t="str">
        <f>IF(NOT(C1305 &gt; 0), "No Discount", "Discount Applied")</f>
        <v>Discount Applied</v>
      </c>
      <c r="AC1305" s="3" t="str">
        <f>IF(AND(V1305 &gt; 100, OR(H1305 = "Regular Air", H1305 = "Express Air"), NOT(C1305 &gt; 0)), "High Profit Non-Standard Shipping", "Other")</f>
        <v>Other</v>
      </c>
      <c r="AD1305">
        <f>RANK(X1305,$X$2:$X$1954,0)</f>
        <v>1330</v>
      </c>
    </row>
    <row r="1306" spans="1:30" ht="12.75" customHeight="1" x14ac:dyDescent="0.3">
      <c r="A1306" s="3">
        <v>20904</v>
      </c>
      <c r="B1306" s="3" t="s">
        <v>46</v>
      </c>
      <c r="C1306" s="7">
        <v>0.06</v>
      </c>
      <c r="D1306" s="4">
        <v>59.76</v>
      </c>
      <c r="E1306" s="4">
        <v>9.7100000000000009</v>
      </c>
      <c r="F1306" s="3">
        <v>2352</v>
      </c>
      <c r="G1306" s="3" t="s">
        <v>2217</v>
      </c>
      <c r="H1306" s="3" t="s">
        <v>48</v>
      </c>
      <c r="I1306" s="3" t="s">
        <v>39</v>
      </c>
      <c r="J1306" s="3" t="s">
        <v>28</v>
      </c>
      <c r="K1306" s="3" t="s">
        <v>140</v>
      </c>
      <c r="L1306" s="3" t="s">
        <v>58</v>
      </c>
      <c r="M1306" s="3" t="s">
        <v>1027</v>
      </c>
      <c r="N1306" s="3">
        <v>0.56999999999999995</v>
      </c>
      <c r="O1306" s="3" t="s">
        <v>32</v>
      </c>
      <c r="P1306" s="3" t="s">
        <v>52</v>
      </c>
      <c r="Q1306" s="3" t="s">
        <v>414</v>
      </c>
      <c r="R1306" s="3" t="s">
        <v>2218</v>
      </c>
      <c r="S1306" s="3">
        <v>21501</v>
      </c>
      <c r="T1306" s="2">
        <v>42175</v>
      </c>
      <c r="U1306" s="2">
        <v>42178</v>
      </c>
      <c r="V1306" s="4">
        <v>756.67470000000003</v>
      </c>
      <c r="W1306" s="3">
        <v>18</v>
      </c>
      <c r="X1306" s="4">
        <v>1096.6300000000001</v>
      </c>
      <c r="Y1306" s="3">
        <v>86165</v>
      </c>
      <c r="Z1306" s="3" t="str">
        <f>IF(V1306&gt;E3262, "High","Low")</f>
        <v>High</v>
      </c>
      <c r="AA1306" s="3" t="str">
        <f>IF(OR(C1306 &gt; 0.2, N1306 &lt; 0.25), "High Risk", "Low Risk")</f>
        <v>Low Risk</v>
      </c>
      <c r="AB1306" s="3" t="str">
        <f>IF(NOT(C1306 &gt; 0), "No Discount", "Discount Applied")</f>
        <v>Discount Applied</v>
      </c>
      <c r="AC1306" s="3" t="str">
        <f>IF(AND(V1306 &gt; 100, OR(H1306 = "Regular Air", H1306 = "Express Air"), NOT(C1306 &gt; 0)), "High Profit Non-Standard Shipping", "Other")</f>
        <v>Other</v>
      </c>
      <c r="AD1306">
        <f>RANK(X1306,$X$2:$X$1954,0)</f>
        <v>396</v>
      </c>
    </row>
    <row r="1307" spans="1:30" ht="12.75" customHeight="1" x14ac:dyDescent="0.3">
      <c r="A1307" s="3">
        <v>20905</v>
      </c>
      <c r="B1307" s="3" t="s">
        <v>46</v>
      </c>
      <c r="C1307" s="7">
        <v>7.0000000000000007E-2</v>
      </c>
      <c r="D1307" s="4">
        <v>195.99</v>
      </c>
      <c r="E1307" s="4">
        <v>4.2</v>
      </c>
      <c r="F1307" s="3">
        <v>2352</v>
      </c>
      <c r="G1307" s="3" t="s">
        <v>2217</v>
      </c>
      <c r="H1307" s="3" t="s">
        <v>48</v>
      </c>
      <c r="I1307" s="3" t="s">
        <v>39</v>
      </c>
      <c r="J1307" s="3" t="s">
        <v>76</v>
      </c>
      <c r="K1307" s="3" t="s">
        <v>77</v>
      </c>
      <c r="L1307" s="3" t="s">
        <v>58</v>
      </c>
      <c r="M1307" s="3" t="s">
        <v>2219</v>
      </c>
      <c r="N1307" s="3">
        <v>0.56000000000000005</v>
      </c>
      <c r="O1307" s="3" t="s">
        <v>32</v>
      </c>
      <c r="P1307" s="3" t="s">
        <v>52</v>
      </c>
      <c r="Q1307" s="3" t="s">
        <v>414</v>
      </c>
      <c r="R1307" s="3" t="s">
        <v>2218</v>
      </c>
      <c r="S1307" s="3">
        <v>21501</v>
      </c>
      <c r="T1307" s="2">
        <v>42175</v>
      </c>
      <c r="U1307" s="2">
        <v>42178</v>
      </c>
      <c r="V1307" s="4">
        <v>-222.34299999999999</v>
      </c>
      <c r="W1307" s="3">
        <v>4</v>
      </c>
      <c r="X1307" s="4">
        <v>632.12</v>
      </c>
      <c r="Y1307" s="3">
        <v>86165</v>
      </c>
      <c r="Z1307" s="3" t="str">
        <f>IF(V1307&gt;E3263, "High","Low")</f>
        <v>Low</v>
      </c>
      <c r="AA1307" s="3" t="str">
        <f>IF(OR(C1307 &gt; 0.2, N1307 &lt; 0.25), "High Risk", "Low Risk")</f>
        <v>Low Risk</v>
      </c>
      <c r="AB1307" s="3" t="str">
        <f>IF(NOT(C1307 &gt; 0), "No Discount", "Discount Applied")</f>
        <v>Discount Applied</v>
      </c>
      <c r="AC1307" s="3" t="str">
        <f>IF(AND(V1307 &gt; 100, OR(H1307 = "Regular Air", H1307 = "Express Air"), NOT(C1307 &gt; 0)), "High Profit Non-Standard Shipping", "Other")</f>
        <v>Other</v>
      </c>
      <c r="AD1307">
        <f>RANK(X1307,$X$2:$X$1954,0)</f>
        <v>565</v>
      </c>
    </row>
    <row r="1308" spans="1:30" ht="12.75" customHeight="1" x14ac:dyDescent="0.3">
      <c r="A1308" s="3">
        <v>19270</v>
      </c>
      <c r="B1308" s="3" t="s">
        <v>36</v>
      </c>
      <c r="C1308" s="7">
        <v>0.09</v>
      </c>
      <c r="D1308" s="4">
        <v>71.37</v>
      </c>
      <c r="E1308" s="4">
        <v>69</v>
      </c>
      <c r="F1308" s="3">
        <v>2352</v>
      </c>
      <c r="G1308" s="3" t="s">
        <v>2217</v>
      </c>
      <c r="H1308" s="3" t="s">
        <v>48</v>
      </c>
      <c r="I1308" s="3" t="s">
        <v>39</v>
      </c>
      <c r="J1308" s="3" t="s">
        <v>40</v>
      </c>
      <c r="K1308" s="3" t="s">
        <v>151</v>
      </c>
      <c r="L1308" s="3" t="s">
        <v>235</v>
      </c>
      <c r="M1308" s="3" t="s">
        <v>2220</v>
      </c>
      <c r="N1308" s="3">
        <v>0.68</v>
      </c>
      <c r="O1308" s="3" t="s">
        <v>32</v>
      </c>
      <c r="P1308" s="3" t="s">
        <v>52</v>
      </c>
      <c r="Q1308" s="3" t="s">
        <v>414</v>
      </c>
      <c r="R1308" s="3" t="s">
        <v>2218</v>
      </c>
      <c r="S1308" s="3">
        <v>21501</v>
      </c>
      <c r="T1308" s="2">
        <v>42178</v>
      </c>
      <c r="U1308" s="2">
        <v>42179</v>
      </c>
      <c r="V1308" s="4">
        <v>-1537.1356000000003</v>
      </c>
      <c r="W1308" s="3">
        <v>19</v>
      </c>
      <c r="X1308" s="4">
        <v>1302.98</v>
      </c>
      <c r="Y1308" s="3">
        <v>86166</v>
      </c>
      <c r="Z1308" s="3" t="str">
        <f>IF(V1308&gt;E3264, "High","Low")</f>
        <v>Low</v>
      </c>
      <c r="AA1308" s="3" t="str">
        <f>IF(OR(C1308 &gt; 0.2, N1308 &lt; 0.25), "High Risk", "Low Risk")</f>
        <v>Low Risk</v>
      </c>
      <c r="AB1308" s="3" t="str">
        <f>IF(NOT(C1308 &gt; 0), "No Discount", "Discount Applied")</f>
        <v>Discount Applied</v>
      </c>
      <c r="AC1308" s="3" t="str">
        <f>IF(AND(V1308 &gt; 100, OR(H1308 = "Regular Air", H1308 = "Express Air"), NOT(C1308 &gt; 0)), "High Profit Non-Standard Shipping", "Other")</f>
        <v>Other</v>
      </c>
      <c r="AD1308">
        <f>RANK(X1308,$X$2:$X$1954,0)</f>
        <v>349</v>
      </c>
    </row>
    <row r="1309" spans="1:30" ht="12.75" customHeight="1" x14ac:dyDescent="0.3">
      <c r="A1309" s="3">
        <v>25338</v>
      </c>
      <c r="B1309" s="3" t="s">
        <v>46</v>
      </c>
      <c r="C1309" s="7">
        <v>0.04</v>
      </c>
      <c r="D1309" s="4">
        <v>5.98</v>
      </c>
      <c r="E1309" s="4">
        <v>0.96</v>
      </c>
      <c r="F1309" s="3">
        <v>2353</v>
      </c>
      <c r="G1309" s="3" t="s">
        <v>2221</v>
      </c>
      <c r="H1309" s="3" t="s">
        <v>48</v>
      </c>
      <c r="I1309" s="3" t="s">
        <v>39</v>
      </c>
      <c r="J1309" s="3" t="s">
        <v>28</v>
      </c>
      <c r="K1309" s="3" t="s">
        <v>29</v>
      </c>
      <c r="L1309" s="3" t="s">
        <v>30</v>
      </c>
      <c r="M1309" s="3" t="s">
        <v>1818</v>
      </c>
      <c r="N1309" s="3">
        <v>0.6</v>
      </c>
      <c r="O1309" s="3" t="s">
        <v>32</v>
      </c>
      <c r="P1309" s="3" t="s">
        <v>52</v>
      </c>
      <c r="Q1309" s="3" t="s">
        <v>414</v>
      </c>
      <c r="R1309" s="3" t="s">
        <v>2222</v>
      </c>
      <c r="S1309" s="3">
        <v>21040</v>
      </c>
      <c r="T1309" s="2">
        <v>42123</v>
      </c>
      <c r="U1309" s="2">
        <v>42124</v>
      </c>
      <c r="V1309" s="4">
        <v>52.697600000000001</v>
      </c>
      <c r="W1309" s="3">
        <v>22</v>
      </c>
      <c r="X1309" s="4">
        <v>131.79</v>
      </c>
      <c r="Y1309" s="3">
        <v>86164</v>
      </c>
      <c r="Z1309" s="3" t="str">
        <f>IF(V1309&gt;E3265, "High","Low")</f>
        <v>High</v>
      </c>
      <c r="AA1309" s="3" t="str">
        <f>IF(OR(C1309 &gt; 0.2, N1309 &lt; 0.25), "High Risk", "Low Risk")</f>
        <v>Low Risk</v>
      </c>
      <c r="AB1309" s="3" t="str">
        <f>IF(NOT(C1309 &gt; 0), "No Discount", "Discount Applied")</f>
        <v>Discount Applied</v>
      </c>
      <c r="AC1309" s="3" t="str">
        <f>IF(AND(V1309 &gt; 100, OR(H1309 = "Regular Air", H1309 = "Express Air"), NOT(C1309 &gt; 0)), "High Profit Non-Standard Shipping", "Other")</f>
        <v>Other</v>
      </c>
      <c r="AD1309">
        <f>RANK(X1309,$X$2:$X$1954,0)</f>
        <v>1126</v>
      </c>
    </row>
    <row r="1310" spans="1:30" ht="12.75" customHeight="1" x14ac:dyDescent="0.3">
      <c r="A1310" s="3">
        <v>25339</v>
      </c>
      <c r="B1310" s="3" t="s">
        <v>46</v>
      </c>
      <c r="C1310" s="7">
        <v>0.01</v>
      </c>
      <c r="D1310" s="4">
        <v>20.99</v>
      </c>
      <c r="E1310" s="4">
        <v>0.99</v>
      </c>
      <c r="F1310" s="3">
        <v>2353</v>
      </c>
      <c r="G1310" s="3" t="s">
        <v>2221</v>
      </c>
      <c r="H1310" s="3" t="s">
        <v>48</v>
      </c>
      <c r="I1310" s="3" t="s">
        <v>39</v>
      </c>
      <c r="J1310" s="3" t="s">
        <v>76</v>
      </c>
      <c r="K1310" s="3" t="s">
        <v>77</v>
      </c>
      <c r="L1310" s="3" t="s">
        <v>30</v>
      </c>
      <c r="M1310" s="3" t="s">
        <v>595</v>
      </c>
      <c r="N1310" s="3">
        <v>0.56999999999999995</v>
      </c>
      <c r="O1310" s="3" t="s">
        <v>32</v>
      </c>
      <c r="P1310" s="3" t="s">
        <v>52</v>
      </c>
      <c r="Q1310" s="3" t="s">
        <v>414</v>
      </c>
      <c r="R1310" s="3" t="s">
        <v>2222</v>
      </c>
      <c r="S1310" s="3">
        <v>21040</v>
      </c>
      <c r="T1310" s="2">
        <v>42123</v>
      </c>
      <c r="U1310" s="2">
        <v>42124</v>
      </c>
      <c r="V1310" s="4">
        <v>-78.194159999999982</v>
      </c>
      <c r="W1310" s="3">
        <v>2</v>
      </c>
      <c r="X1310" s="4">
        <v>35.33</v>
      </c>
      <c r="Y1310" s="3">
        <v>86164</v>
      </c>
      <c r="Z1310" s="3" t="str">
        <f>IF(V1310&gt;E3266, "High","Low")</f>
        <v>Low</v>
      </c>
      <c r="AA1310" s="3" t="str">
        <f>IF(OR(C1310 &gt; 0.2, N1310 &lt; 0.25), "High Risk", "Low Risk")</f>
        <v>Low Risk</v>
      </c>
      <c r="AB1310" s="3" t="str">
        <f>IF(NOT(C1310 &gt; 0), "No Discount", "Discount Applied")</f>
        <v>Discount Applied</v>
      </c>
      <c r="AC1310" s="3" t="str">
        <f>IF(AND(V1310 &gt; 100, OR(H1310 = "Regular Air", H1310 = "Express Air"), NOT(C1310 &gt; 0)), "High Profit Non-Standard Shipping", "Other")</f>
        <v>Other</v>
      </c>
      <c r="AD1310">
        <f>RANK(X1310,$X$2:$X$1954,0)</f>
        <v>1662</v>
      </c>
    </row>
    <row r="1311" spans="1:30" ht="12.75" customHeight="1" x14ac:dyDescent="0.3">
      <c r="A1311" s="3">
        <v>22649</v>
      </c>
      <c r="B1311" s="3" t="s">
        <v>36</v>
      </c>
      <c r="C1311" s="7">
        <v>0.1</v>
      </c>
      <c r="D1311" s="4">
        <v>78.69</v>
      </c>
      <c r="E1311" s="4">
        <v>19.989999999999998</v>
      </c>
      <c r="F1311" s="3">
        <v>2355</v>
      </c>
      <c r="G1311" s="3" t="s">
        <v>2223</v>
      </c>
      <c r="H1311" s="3" t="s">
        <v>48</v>
      </c>
      <c r="I1311" s="3" t="s">
        <v>39</v>
      </c>
      <c r="J1311" s="3" t="s">
        <v>40</v>
      </c>
      <c r="K1311" s="3" t="s">
        <v>49</v>
      </c>
      <c r="L1311" s="3" t="s">
        <v>58</v>
      </c>
      <c r="M1311" s="3" t="s">
        <v>59</v>
      </c>
      <c r="N1311" s="3">
        <v>0.43</v>
      </c>
      <c r="O1311" s="3" t="s">
        <v>32</v>
      </c>
      <c r="P1311" s="3" t="s">
        <v>33</v>
      </c>
      <c r="Q1311" s="3" t="s">
        <v>44</v>
      </c>
      <c r="R1311" s="3" t="s">
        <v>2197</v>
      </c>
      <c r="S1311" s="3">
        <v>92236</v>
      </c>
      <c r="T1311" s="2">
        <v>42050</v>
      </c>
      <c r="U1311" s="2">
        <v>42051</v>
      </c>
      <c r="V1311" s="4">
        <v>465.43949999999995</v>
      </c>
      <c r="W1311" s="3">
        <v>9</v>
      </c>
      <c r="X1311" s="4">
        <v>674.55</v>
      </c>
      <c r="Y1311" s="3">
        <v>91304</v>
      </c>
      <c r="Z1311" s="3" t="str">
        <f>IF(V1311&gt;E3267, "High","Low")</f>
        <v>High</v>
      </c>
      <c r="AA1311" s="3" t="str">
        <f>IF(OR(C1311 &gt; 0.2, N1311 &lt; 0.25), "High Risk", "Low Risk")</f>
        <v>Low Risk</v>
      </c>
      <c r="AB1311" s="3" t="str">
        <f>IF(NOT(C1311 &gt; 0), "No Discount", "Discount Applied")</f>
        <v>Discount Applied</v>
      </c>
      <c r="AC1311" s="3" t="str">
        <f>IF(AND(V1311 &gt; 100, OR(H1311 = "Regular Air", H1311 = "Express Air"), NOT(C1311 &gt; 0)), "High Profit Non-Standard Shipping", "Other")</f>
        <v>Other</v>
      </c>
      <c r="AD1311">
        <f>RANK(X1311,$X$2:$X$1954,0)</f>
        <v>540</v>
      </c>
    </row>
    <row r="1312" spans="1:30" ht="12.75" customHeight="1" x14ac:dyDescent="0.3">
      <c r="A1312" s="3">
        <v>21511</v>
      </c>
      <c r="B1312" s="3" t="s">
        <v>55</v>
      </c>
      <c r="C1312" s="7">
        <v>0.06</v>
      </c>
      <c r="D1312" s="4">
        <v>146.34</v>
      </c>
      <c r="E1312" s="4">
        <v>43.75</v>
      </c>
      <c r="F1312" s="3">
        <v>2355</v>
      </c>
      <c r="G1312" s="3" t="s">
        <v>2223</v>
      </c>
      <c r="H1312" s="3" t="s">
        <v>38</v>
      </c>
      <c r="I1312" s="3" t="s">
        <v>39</v>
      </c>
      <c r="J1312" s="3" t="s">
        <v>40</v>
      </c>
      <c r="K1312" s="3" t="s">
        <v>151</v>
      </c>
      <c r="L1312" s="3" t="s">
        <v>120</v>
      </c>
      <c r="M1312" s="3" t="s">
        <v>2189</v>
      </c>
      <c r="N1312" s="3">
        <v>0.65</v>
      </c>
      <c r="O1312" s="3" t="s">
        <v>32</v>
      </c>
      <c r="P1312" s="3" t="s">
        <v>33</v>
      </c>
      <c r="Q1312" s="3" t="s">
        <v>44</v>
      </c>
      <c r="R1312" s="3" t="s">
        <v>2197</v>
      </c>
      <c r="S1312" s="3">
        <v>92236</v>
      </c>
      <c r="T1312" s="2">
        <v>42171</v>
      </c>
      <c r="U1312" s="2">
        <v>42173</v>
      </c>
      <c r="V1312" s="4">
        <v>-89.27</v>
      </c>
      <c r="W1312" s="3">
        <v>12</v>
      </c>
      <c r="X1312" s="4">
        <v>1721.24</v>
      </c>
      <c r="Y1312" s="3">
        <v>91306</v>
      </c>
      <c r="Z1312" s="3" t="str">
        <f>IF(V1312&gt;E3268, "High","Low")</f>
        <v>Low</v>
      </c>
      <c r="AA1312" s="3" t="str">
        <f>IF(OR(C1312 &gt; 0.2, N1312 &lt; 0.25), "High Risk", "Low Risk")</f>
        <v>Low Risk</v>
      </c>
      <c r="AB1312" s="3" t="str">
        <f>IF(NOT(C1312 &gt; 0), "No Discount", "Discount Applied")</f>
        <v>Discount Applied</v>
      </c>
      <c r="AC1312" s="3" t="str">
        <f>IF(AND(V1312 &gt; 100, OR(H1312 = "Regular Air", H1312 = "Express Air"), NOT(C1312 &gt; 0)), "High Profit Non-Standard Shipping", "Other")</f>
        <v>Other</v>
      </c>
      <c r="AD1312">
        <f>RANK(X1312,$X$2:$X$1954,0)</f>
        <v>286</v>
      </c>
    </row>
    <row r="1313" spans="1:30" ht="12.75" customHeight="1" x14ac:dyDescent="0.3">
      <c r="A1313" s="3">
        <v>24526</v>
      </c>
      <c r="B1313" s="3" t="s">
        <v>55</v>
      </c>
      <c r="C1313" s="7">
        <v>0</v>
      </c>
      <c r="D1313" s="4">
        <v>29.34</v>
      </c>
      <c r="E1313" s="4">
        <v>7.87</v>
      </c>
      <c r="F1313" s="3">
        <v>2356</v>
      </c>
      <c r="G1313" s="3" t="s">
        <v>2224</v>
      </c>
      <c r="H1313" s="3" t="s">
        <v>48</v>
      </c>
      <c r="I1313" s="3" t="s">
        <v>39</v>
      </c>
      <c r="J1313" s="3" t="s">
        <v>40</v>
      </c>
      <c r="K1313" s="3" t="s">
        <v>49</v>
      </c>
      <c r="L1313" s="3" t="s">
        <v>58</v>
      </c>
      <c r="M1313" s="3" t="s">
        <v>555</v>
      </c>
      <c r="N1313" s="3">
        <v>0.54</v>
      </c>
      <c r="O1313" s="3" t="s">
        <v>32</v>
      </c>
      <c r="P1313" s="3" t="s">
        <v>33</v>
      </c>
      <c r="Q1313" s="3" t="s">
        <v>2225</v>
      </c>
      <c r="R1313" s="3" t="s">
        <v>2226</v>
      </c>
      <c r="S1313" s="3">
        <v>82901</v>
      </c>
      <c r="T1313" s="2">
        <v>42078</v>
      </c>
      <c r="U1313" s="2">
        <v>42080</v>
      </c>
      <c r="V1313" s="4">
        <v>385.37</v>
      </c>
      <c r="W1313" s="3">
        <v>22</v>
      </c>
      <c r="X1313" s="4">
        <v>668.38</v>
      </c>
      <c r="Y1313" s="3">
        <v>91305</v>
      </c>
      <c r="Z1313" s="3" t="str">
        <f>IF(V1313&gt;E3269, "High","Low")</f>
        <v>High</v>
      </c>
      <c r="AA1313" s="3" t="str">
        <f>IF(OR(C1313 &gt; 0.2, N1313 &lt; 0.25), "High Risk", "Low Risk")</f>
        <v>Low Risk</v>
      </c>
      <c r="AB1313" s="3" t="str">
        <f>IF(NOT(C1313 &gt; 0), "No Discount", "Discount Applied")</f>
        <v>No Discount</v>
      </c>
      <c r="AC1313" s="3" t="str">
        <f>IF(AND(V1313 &gt; 100, OR(H1313 = "Regular Air", H1313 = "Express Air"), NOT(C1313 &gt; 0)), "High Profit Non-Standard Shipping", "Other")</f>
        <v>High Profit Non-Standard Shipping</v>
      </c>
      <c r="AD1313">
        <f>RANK(X1313,$X$2:$X$1954,0)</f>
        <v>542</v>
      </c>
    </row>
    <row r="1314" spans="1:30" ht="12.75" customHeight="1" x14ac:dyDescent="0.3">
      <c r="A1314" s="3">
        <v>20798</v>
      </c>
      <c r="B1314" s="3" t="s">
        <v>105</v>
      </c>
      <c r="C1314" s="7">
        <v>0.1</v>
      </c>
      <c r="D1314" s="4">
        <v>205.99</v>
      </c>
      <c r="E1314" s="4">
        <v>8.99</v>
      </c>
      <c r="F1314" s="3">
        <v>2358</v>
      </c>
      <c r="G1314" s="3" t="s">
        <v>2227</v>
      </c>
      <c r="H1314" s="3" t="s">
        <v>48</v>
      </c>
      <c r="I1314" s="3" t="s">
        <v>39</v>
      </c>
      <c r="J1314" s="3" t="s">
        <v>76</v>
      </c>
      <c r="K1314" s="3" t="s">
        <v>77</v>
      </c>
      <c r="L1314" s="3" t="s">
        <v>58</v>
      </c>
      <c r="M1314" s="3" t="s">
        <v>106</v>
      </c>
      <c r="N1314" s="3">
        <v>0.56000000000000005</v>
      </c>
      <c r="O1314" s="3" t="s">
        <v>32</v>
      </c>
      <c r="P1314" s="3" t="s">
        <v>135</v>
      </c>
      <c r="Q1314" s="3" t="s">
        <v>361</v>
      </c>
      <c r="R1314" s="3" t="s">
        <v>2055</v>
      </c>
      <c r="S1314" s="3">
        <v>33311</v>
      </c>
      <c r="T1314" s="2">
        <v>42067</v>
      </c>
      <c r="U1314" s="2">
        <v>42071</v>
      </c>
      <c r="V1314" s="4">
        <v>147</v>
      </c>
      <c r="W1314" s="3">
        <v>2</v>
      </c>
      <c r="X1314" s="4">
        <v>324.62</v>
      </c>
      <c r="Y1314" s="3">
        <v>88267</v>
      </c>
      <c r="Z1314" s="3" t="str">
        <f>IF(V1314&gt;E3270, "High","Low")</f>
        <v>High</v>
      </c>
      <c r="AA1314" s="3" t="str">
        <f>IF(OR(C1314 &gt; 0.2, N1314 &lt; 0.25), "High Risk", "Low Risk")</f>
        <v>Low Risk</v>
      </c>
      <c r="AB1314" s="3" t="str">
        <f>IF(NOT(C1314 &gt; 0), "No Discount", "Discount Applied")</f>
        <v>Discount Applied</v>
      </c>
      <c r="AC1314" s="3" t="str">
        <f>IF(AND(V1314 &gt; 100, OR(H1314 = "Regular Air", H1314 = "Express Air"), NOT(C1314 &gt; 0)), "High Profit Non-Standard Shipping", "Other")</f>
        <v>Other</v>
      </c>
      <c r="AD1314">
        <f>RANK(X1314,$X$2:$X$1954,0)</f>
        <v>796</v>
      </c>
    </row>
    <row r="1315" spans="1:30" ht="12.75" customHeight="1" x14ac:dyDescent="0.3">
      <c r="A1315" s="3">
        <v>18892</v>
      </c>
      <c r="B1315" s="3" t="s">
        <v>46</v>
      </c>
      <c r="C1315" s="7">
        <v>0.05</v>
      </c>
      <c r="D1315" s="4">
        <v>2.08</v>
      </c>
      <c r="E1315" s="4">
        <v>2.56</v>
      </c>
      <c r="F1315" s="3">
        <v>2358</v>
      </c>
      <c r="G1315" s="3" t="s">
        <v>2227</v>
      </c>
      <c r="H1315" s="3" t="s">
        <v>48</v>
      </c>
      <c r="I1315" s="3" t="s">
        <v>39</v>
      </c>
      <c r="J1315" s="3" t="s">
        <v>28</v>
      </c>
      <c r="K1315" s="3" t="s">
        <v>173</v>
      </c>
      <c r="L1315" s="3" t="s">
        <v>50</v>
      </c>
      <c r="M1315" s="3" t="s">
        <v>315</v>
      </c>
      <c r="N1315" s="3">
        <v>0.55000000000000004</v>
      </c>
      <c r="O1315" s="3" t="s">
        <v>32</v>
      </c>
      <c r="P1315" s="3" t="s">
        <v>135</v>
      </c>
      <c r="Q1315" s="3" t="s">
        <v>361</v>
      </c>
      <c r="R1315" s="3" t="s">
        <v>2055</v>
      </c>
      <c r="S1315" s="3">
        <v>33311</v>
      </c>
      <c r="T1315" s="2">
        <v>42049</v>
      </c>
      <c r="U1315" s="2">
        <v>42051</v>
      </c>
      <c r="V1315" s="4">
        <v>-1045.0160000000001</v>
      </c>
      <c r="W1315" s="3">
        <v>19</v>
      </c>
      <c r="X1315" s="4">
        <v>40.93</v>
      </c>
      <c r="Y1315" s="3">
        <v>88268</v>
      </c>
      <c r="Z1315" s="3" t="str">
        <f>IF(V1315&gt;E3271, "High","Low")</f>
        <v>Low</v>
      </c>
      <c r="AA1315" s="3" t="str">
        <f>IF(OR(C1315 &gt; 0.2, N1315 &lt; 0.25), "High Risk", "Low Risk")</f>
        <v>Low Risk</v>
      </c>
      <c r="AB1315" s="3" t="str">
        <f>IF(NOT(C1315 &gt; 0), "No Discount", "Discount Applied")</f>
        <v>Discount Applied</v>
      </c>
      <c r="AC1315" s="3" t="str">
        <f>IF(AND(V1315 &gt; 100, OR(H1315 = "Regular Air", H1315 = "Express Air"), NOT(C1315 &gt; 0)), "High Profit Non-Standard Shipping", "Other")</f>
        <v>Other</v>
      </c>
      <c r="AD1315">
        <f>RANK(X1315,$X$2:$X$1954,0)</f>
        <v>1612</v>
      </c>
    </row>
    <row r="1316" spans="1:30" ht="12.75" customHeight="1" x14ac:dyDescent="0.3">
      <c r="A1316" s="3">
        <v>21772</v>
      </c>
      <c r="B1316" s="3" t="s">
        <v>46</v>
      </c>
      <c r="C1316" s="7">
        <v>0</v>
      </c>
      <c r="D1316" s="4">
        <v>7.28</v>
      </c>
      <c r="E1316" s="4">
        <v>1.77</v>
      </c>
      <c r="F1316" s="3">
        <v>2359</v>
      </c>
      <c r="G1316" s="3" t="s">
        <v>2228</v>
      </c>
      <c r="H1316" s="3" t="s">
        <v>48</v>
      </c>
      <c r="I1316" s="3" t="s">
        <v>39</v>
      </c>
      <c r="J1316" s="3" t="s">
        <v>28</v>
      </c>
      <c r="K1316" s="3" t="s">
        <v>92</v>
      </c>
      <c r="L1316" s="3" t="s">
        <v>30</v>
      </c>
      <c r="M1316" s="3" t="s">
        <v>2229</v>
      </c>
      <c r="N1316" s="3">
        <v>0.37</v>
      </c>
      <c r="O1316" s="3" t="s">
        <v>32</v>
      </c>
      <c r="P1316" s="3" t="s">
        <v>135</v>
      </c>
      <c r="Q1316" s="3" t="s">
        <v>361</v>
      </c>
      <c r="R1316" s="3" t="s">
        <v>2230</v>
      </c>
      <c r="S1316" s="3">
        <v>33917</v>
      </c>
      <c r="T1316" s="2">
        <v>42040</v>
      </c>
      <c r="U1316" s="2">
        <v>42040</v>
      </c>
      <c r="V1316" s="4">
        <v>167.16000000000003</v>
      </c>
      <c r="W1316" s="3">
        <v>7</v>
      </c>
      <c r="X1316" s="4">
        <v>53.42</v>
      </c>
      <c r="Y1316" s="3">
        <v>88265</v>
      </c>
      <c r="Z1316" s="3" t="str">
        <f>IF(V1316&gt;E3272, "High","Low")</f>
        <v>High</v>
      </c>
      <c r="AA1316" s="3" t="str">
        <f>IF(OR(C1316 &gt; 0.2, N1316 &lt; 0.25), "High Risk", "Low Risk")</f>
        <v>Low Risk</v>
      </c>
      <c r="AB1316" s="3" t="str">
        <f>IF(NOT(C1316 &gt; 0), "No Discount", "Discount Applied")</f>
        <v>No Discount</v>
      </c>
      <c r="AC1316" s="3" t="str">
        <f>IF(AND(V1316 &gt; 100, OR(H1316 = "Regular Air", H1316 = "Express Air"), NOT(C1316 &gt; 0)), "High Profit Non-Standard Shipping", "Other")</f>
        <v>High Profit Non-Standard Shipping</v>
      </c>
      <c r="AD1316">
        <f>RANK(X1316,$X$2:$X$1954,0)</f>
        <v>1508</v>
      </c>
    </row>
    <row r="1317" spans="1:30" ht="12.75" customHeight="1" x14ac:dyDescent="0.3">
      <c r="A1317" s="3">
        <v>24890</v>
      </c>
      <c r="B1317" s="3" t="s">
        <v>24</v>
      </c>
      <c r="C1317" s="7">
        <v>0.06</v>
      </c>
      <c r="D1317" s="4">
        <v>8.33</v>
      </c>
      <c r="E1317" s="4">
        <v>1.99</v>
      </c>
      <c r="F1317" s="3">
        <v>2361</v>
      </c>
      <c r="G1317" s="3" t="s">
        <v>2231</v>
      </c>
      <c r="H1317" s="3" t="s">
        <v>48</v>
      </c>
      <c r="I1317" s="3" t="s">
        <v>39</v>
      </c>
      <c r="J1317" s="3" t="s">
        <v>76</v>
      </c>
      <c r="K1317" s="3" t="s">
        <v>179</v>
      </c>
      <c r="L1317" s="3" t="s">
        <v>50</v>
      </c>
      <c r="M1317" s="3" t="s">
        <v>413</v>
      </c>
      <c r="N1317" s="3">
        <v>0.52</v>
      </c>
      <c r="O1317" s="3" t="s">
        <v>32</v>
      </c>
      <c r="P1317" s="3" t="s">
        <v>135</v>
      </c>
      <c r="Q1317" s="3" t="s">
        <v>361</v>
      </c>
      <c r="R1317" s="3" t="s">
        <v>2232</v>
      </c>
      <c r="S1317" s="3">
        <v>32259</v>
      </c>
      <c r="T1317" s="2">
        <v>42060</v>
      </c>
      <c r="U1317" s="2">
        <v>42061</v>
      </c>
      <c r="V1317" s="4">
        <v>-344.82000000000005</v>
      </c>
      <c r="W1317" s="3">
        <v>1</v>
      </c>
      <c r="X1317" s="4">
        <v>8.49</v>
      </c>
      <c r="Y1317" s="3">
        <v>88266</v>
      </c>
      <c r="Z1317" s="3" t="str">
        <f>IF(V1317&gt;E3273, "High","Low")</f>
        <v>Low</v>
      </c>
      <c r="AA1317" s="3" t="str">
        <f>IF(OR(C1317 &gt; 0.2, N1317 &lt; 0.25), "High Risk", "Low Risk")</f>
        <v>Low Risk</v>
      </c>
      <c r="AB1317" s="3" t="str">
        <f>IF(NOT(C1317 &gt; 0), "No Discount", "Discount Applied")</f>
        <v>Discount Applied</v>
      </c>
      <c r="AC1317" s="3" t="str">
        <f>IF(AND(V1317 &gt; 100, OR(H1317 = "Regular Air", H1317 = "Express Air"), NOT(C1317 &gt; 0)), "High Profit Non-Standard Shipping", "Other")</f>
        <v>Other</v>
      </c>
      <c r="AD1317">
        <f>RANK(X1317,$X$2:$X$1954,0)</f>
        <v>1918</v>
      </c>
    </row>
    <row r="1318" spans="1:30" ht="12.75" customHeight="1" x14ac:dyDescent="0.3">
      <c r="A1318" s="3">
        <v>19369</v>
      </c>
      <c r="B1318" s="3" t="s">
        <v>24</v>
      </c>
      <c r="C1318" s="7">
        <v>0</v>
      </c>
      <c r="D1318" s="4">
        <v>5.77</v>
      </c>
      <c r="E1318" s="4">
        <v>5.92</v>
      </c>
      <c r="F1318" s="3">
        <v>2363</v>
      </c>
      <c r="G1318" s="3" t="s">
        <v>2233</v>
      </c>
      <c r="H1318" s="3" t="s">
        <v>48</v>
      </c>
      <c r="I1318" s="3" t="s">
        <v>39</v>
      </c>
      <c r="J1318" s="3" t="s">
        <v>40</v>
      </c>
      <c r="K1318" s="3" t="s">
        <v>49</v>
      </c>
      <c r="L1318" s="3" t="s">
        <v>85</v>
      </c>
      <c r="M1318" s="3" t="s">
        <v>2234</v>
      </c>
      <c r="N1318" s="3">
        <v>0.55000000000000004</v>
      </c>
      <c r="O1318" s="3" t="s">
        <v>32</v>
      </c>
      <c r="P1318" s="3" t="s">
        <v>52</v>
      </c>
      <c r="Q1318" s="3" t="s">
        <v>153</v>
      </c>
      <c r="R1318" s="3" t="s">
        <v>2117</v>
      </c>
      <c r="S1318" s="3">
        <v>44256</v>
      </c>
      <c r="T1318" s="2">
        <v>42105</v>
      </c>
      <c r="U1318" s="2">
        <v>42107</v>
      </c>
      <c r="V1318" s="4">
        <v>-61.5276</v>
      </c>
      <c r="W1318" s="3">
        <v>11</v>
      </c>
      <c r="X1318" s="4">
        <v>69.89</v>
      </c>
      <c r="Y1318" s="3">
        <v>90040</v>
      </c>
      <c r="Z1318" s="3" t="str">
        <f>IF(V1318&gt;E3274, "High","Low")</f>
        <v>Low</v>
      </c>
      <c r="AA1318" s="3" t="str">
        <f>IF(OR(C1318 &gt; 0.2, N1318 &lt; 0.25), "High Risk", "Low Risk")</f>
        <v>Low Risk</v>
      </c>
      <c r="AB1318" s="3" t="str">
        <f>IF(NOT(C1318 &gt; 0), "No Discount", "Discount Applied")</f>
        <v>No Discount</v>
      </c>
      <c r="AC1318" s="3" t="str">
        <f>IF(AND(V1318 &gt; 100, OR(H1318 = "Regular Air", H1318 = "Express Air"), NOT(C1318 &gt; 0)), "High Profit Non-Standard Shipping", "Other")</f>
        <v>Other</v>
      </c>
      <c r="AD1318">
        <f>RANK(X1318,$X$2:$X$1954,0)</f>
        <v>1392</v>
      </c>
    </row>
    <row r="1319" spans="1:30" ht="12.75" customHeight="1" x14ac:dyDescent="0.3">
      <c r="A1319" s="3">
        <v>21582</v>
      </c>
      <c r="B1319" s="3" t="s">
        <v>105</v>
      </c>
      <c r="C1319" s="7">
        <v>7.0000000000000007E-2</v>
      </c>
      <c r="D1319" s="4">
        <v>5.98</v>
      </c>
      <c r="E1319" s="4">
        <v>5.79</v>
      </c>
      <c r="F1319" s="3">
        <v>2369</v>
      </c>
      <c r="G1319" s="3" t="s">
        <v>2235</v>
      </c>
      <c r="H1319" s="3" t="s">
        <v>48</v>
      </c>
      <c r="I1319" s="3" t="s">
        <v>39</v>
      </c>
      <c r="J1319" s="3" t="s">
        <v>28</v>
      </c>
      <c r="K1319" s="3" t="s">
        <v>92</v>
      </c>
      <c r="L1319" s="3" t="s">
        <v>58</v>
      </c>
      <c r="M1319" s="3" t="s">
        <v>122</v>
      </c>
      <c r="N1319" s="3">
        <v>0.36</v>
      </c>
      <c r="O1319" s="3" t="s">
        <v>32</v>
      </c>
      <c r="P1319" s="3" t="s">
        <v>135</v>
      </c>
      <c r="Q1319" s="3" t="s">
        <v>361</v>
      </c>
      <c r="R1319" s="3" t="s">
        <v>2236</v>
      </c>
      <c r="S1319" s="3">
        <v>33024</v>
      </c>
      <c r="T1319" s="2">
        <v>42017</v>
      </c>
      <c r="U1319" s="2">
        <v>42019</v>
      </c>
      <c r="V1319" s="4">
        <v>-41.972700000000003</v>
      </c>
      <c r="W1319" s="3">
        <v>13</v>
      </c>
      <c r="X1319" s="4">
        <v>77.42</v>
      </c>
      <c r="Y1319" s="3">
        <v>90408</v>
      </c>
      <c r="Z1319" s="3" t="str">
        <f>IF(V1319&gt;E3275, "High","Low")</f>
        <v>Low</v>
      </c>
      <c r="AA1319" s="3" t="str">
        <f>IF(OR(C1319 &gt; 0.2, N1319 &lt; 0.25), "High Risk", "Low Risk")</f>
        <v>Low Risk</v>
      </c>
      <c r="AB1319" s="3" t="str">
        <f>IF(NOT(C1319 &gt; 0), "No Discount", "Discount Applied")</f>
        <v>Discount Applied</v>
      </c>
      <c r="AC1319" s="3" t="str">
        <f>IF(AND(V1319 &gt; 100, OR(H1319 = "Regular Air", H1319 = "Express Air"), NOT(C1319 &gt; 0)), "High Profit Non-Standard Shipping", "Other")</f>
        <v>Other</v>
      </c>
      <c r="AD1319">
        <f>RANK(X1319,$X$2:$X$1954,0)</f>
        <v>1354</v>
      </c>
    </row>
    <row r="1320" spans="1:30" ht="12.75" customHeight="1" x14ac:dyDescent="0.3">
      <c r="A1320" s="3">
        <v>21988</v>
      </c>
      <c r="B1320" s="3" t="s">
        <v>55</v>
      </c>
      <c r="C1320" s="7">
        <v>0.01</v>
      </c>
      <c r="D1320" s="4">
        <v>1.76</v>
      </c>
      <c r="E1320" s="4">
        <v>0.7</v>
      </c>
      <c r="F1320" s="3">
        <v>2372</v>
      </c>
      <c r="G1320" s="3" t="s">
        <v>2237</v>
      </c>
      <c r="H1320" s="3" t="s">
        <v>48</v>
      </c>
      <c r="I1320" s="3" t="s">
        <v>39</v>
      </c>
      <c r="J1320" s="3" t="s">
        <v>28</v>
      </c>
      <c r="K1320" s="3" t="s">
        <v>29</v>
      </c>
      <c r="L1320" s="3" t="s">
        <v>30</v>
      </c>
      <c r="M1320" s="3" t="s">
        <v>126</v>
      </c>
      <c r="N1320" s="3">
        <v>0.56000000000000005</v>
      </c>
      <c r="O1320" s="3" t="s">
        <v>32</v>
      </c>
      <c r="P1320" s="3" t="s">
        <v>60</v>
      </c>
      <c r="Q1320" s="3" t="s">
        <v>61</v>
      </c>
      <c r="R1320" s="3" t="s">
        <v>2238</v>
      </c>
      <c r="S1320" s="3">
        <v>55803</v>
      </c>
      <c r="T1320" s="2">
        <v>42078</v>
      </c>
      <c r="U1320" s="2">
        <v>42079</v>
      </c>
      <c r="V1320" s="4">
        <v>-1.56</v>
      </c>
      <c r="W1320" s="3">
        <v>4</v>
      </c>
      <c r="X1320" s="4">
        <v>7.2</v>
      </c>
      <c r="Y1320" s="3">
        <v>90714</v>
      </c>
      <c r="Z1320" s="3" t="str">
        <f>IF(V1320&gt;E3276, "High","Low")</f>
        <v>Low</v>
      </c>
      <c r="AA1320" s="3" t="str">
        <f>IF(OR(C1320 &gt; 0.2, N1320 &lt; 0.25), "High Risk", "Low Risk")</f>
        <v>Low Risk</v>
      </c>
      <c r="AB1320" s="3" t="str">
        <f>IF(NOT(C1320 &gt; 0), "No Discount", "Discount Applied")</f>
        <v>Discount Applied</v>
      </c>
      <c r="AC1320" s="3" t="str">
        <f>IF(AND(V1320 &gt; 100, OR(H1320 = "Regular Air", H1320 = "Express Air"), NOT(C1320 &gt; 0)), "High Profit Non-Standard Shipping", "Other")</f>
        <v>Other</v>
      </c>
      <c r="AD1320">
        <f>RANK(X1320,$X$2:$X$1954,0)</f>
        <v>1928</v>
      </c>
    </row>
    <row r="1321" spans="1:30" ht="12.75" customHeight="1" x14ac:dyDescent="0.3">
      <c r="A1321" s="3">
        <v>22827</v>
      </c>
      <c r="B1321" s="3" t="s">
        <v>24</v>
      </c>
      <c r="C1321" s="7">
        <v>0.05</v>
      </c>
      <c r="D1321" s="4">
        <v>3.28</v>
      </c>
      <c r="E1321" s="4">
        <v>3.97</v>
      </c>
      <c r="F1321" s="3">
        <v>2376</v>
      </c>
      <c r="G1321" s="3" t="s">
        <v>2239</v>
      </c>
      <c r="H1321" s="3" t="s">
        <v>48</v>
      </c>
      <c r="I1321" s="3" t="s">
        <v>39</v>
      </c>
      <c r="J1321" s="3" t="s">
        <v>28</v>
      </c>
      <c r="K1321" s="3" t="s">
        <v>29</v>
      </c>
      <c r="L1321" s="3" t="s">
        <v>30</v>
      </c>
      <c r="M1321" s="3" t="s">
        <v>1792</v>
      </c>
      <c r="N1321" s="3">
        <v>0.56000000000000005</v>
      </c>
      <c r="O1321" s="3" t="s">
        <v>32</v>
      </c>
      <c r="P1321" s="3" t="s">
        <v>33</v>
      </c>
      <c r="Q1321" s="3" t="s">
        <v>1740</v>
      </c>
      <c r="R1321" s="3" t="s">
        <v>1741</v>
      </c>
      <c r="S1321" s="3">
        <v>83843</v>
      </c>
      <c r="T1321" s="2">
        <v>42068</v>
      </c>
      <c r="U1321" s="2">
        <v>42069</v>
      </c>
      <c r="V1321" s="4">
        <v>-100.24</v>
      </c>
      <c r="W1321" s="3">
        <v>18</v>
      </c>
      <c r="X1321" s="4">
        <v>61.29</v>
      </c>
      <c r="Y1321" s="3">
        <v>91321</v>
      </c>
      <c r="Z1321" s="3" t="str">
        <f>IF(V1321&gt;E3277, "High","Low")</f>
        <v>Low</v>
      </c>
      <c r="AA1321" s="3" t="str">
        <f>IF(OR(C1321 &gt; 0.2, N1321 &lt; 0.25), "High Risk", "Low Risk")</f>
        <v>Low Risk</v>
      </c>
      <c r="AB1321" s="3" t="str">
        <f>IF(NOT(C1321 &gt; 0), "No Discount", "Discount Applied")</f>
        <v>Discount Applied</v>
      </c>
      <c r="AC1321" s="3" t="str">
        <f>IF(AND(V1321 &gt; 100, OR(H1321 = "Regular Air", H1321 = "Express Air"), NOT(C1321 &gt; 0)), "High Profit Non-Standard Shipping", "Other")</f>
        <v>Other</v>
      </c>
      <c r="AD1321">
        <f>RANK(X1321,$X$2:$X$1954,0)</f>
        <v>1449</v>
      </c>
    </row>
    <row r="1322" spans="1:30" ht="12.75" customHeight="1" x14ac:dyDescent="0.3">
      <c r="A1322" s="3">
        <v>22828</v>
      </c>
      <c r="B1322" s="3" t="s">
        <v>24</v>
      </c>
      <c r="C1322" s="7">
        <v>0.03</v>
      </c>
      <c r="D1322" s="4">
        <v>6.98</v>
      </c>
      <c r="E1322" s="4">
        <v>9.69</v>
      </c>
      <c r="F1322" s="3">
        <v>2376</v>
      </c>
      <c r="G1322" s="3" t="s">
        <v>2239</v>
      </c>
      <c r="H1322" s="3" t="s">
        <v>48</v>
      </c>
      <c r="I1322" s="3" t="s">
        <v>39</v>
      </c>
      <c r="J1322" s="3" t="s">
        <v>28</v>
      </c>
      <c r="K1322" s="3" t="s">
        <v>140</v>
      </c>
      <c r="L1322" s="3" t="s">
        <v>58</v>
      </c>
      <c r="M1322" s="3" t="s">
        <v>2240</v>
      </c>
      <c r="N1322" s="3">
        <v>0.83</v>
      </c>
      <c r="O1322" s="3" t="s">
        <v>32</v>
      </c>
      <c r="P1322" s="3" t="s">
        <v>33</v>
      </c>
      <c r="Q1322" s="3" t="s">
        <v>1740</v>
      </c>
      <c r="R1322" s="3" t="s">
        <v>1741</v>
      </c>
      <c r="S1322" s="3">
        <v>83843</v>
      </c>
      <c r="T1322" s="2">
        <v>42068</v>
      </c>
      <c r="U1322" s="2">
        <v>42070</v>
      </c>
      <c r="V1322" s="4">
        <v>-262.62</v>
      </c>
      <c r="W1322" s="3">
        <v>15</v>
      </c>
      <c r="X1322" s="4">
        <v>109.15</v>
      </c>
      <c r="Y1322" s="3">
        <v>91321</v>
      </c>
      <c r="Z1322" s="3" t="str">
        <f>IF(V1322&gt;E3278, "High","Low")</f>
        <v>Low</v>
      </c>
      <c r="AA1322" s="3" t="str">
        <f>IF(OR(C1322 &gt; 0.2, N1322 &lt; 0.25), "High Risk", "Low Risk")</f>
        <v>Low Risk</v>
      </c>
      <c r="AB1322" s="3" t="str">
        <f>IF(NOT(C1322 &gt; 0), "No Discount", "Discount Applied")</f>
        <v>Discount Applied</v>
      </c>
      <c r="AC1322" s="3" t="str">
        <f>IF(AND(V1322 &gt; 100, OR(H1322 = "Regular Air", H1322 = "Express Air"), NOT(C1322 &gt; 0)), "High Profit Non-Standard Shipping", "Other")</f>
        <v>Other</v>
      </c>
      <c r="AD1322">
        <f>RANK(X1322,$X$2:$X$1954,0)</f>
        <v>1205</v>
      </c>
    </row>
    <row r="1323" spans="1:30" ht="12.75" customHeight="1" x14ac:dyDescent="0.3">
      <c r="A1323" s="3">
        <v>18151</v>
      </c>
      <c r="B1323" s="3" t="s">
        <v>105</v>
      </c>
      <c r="C1323" s="7">
        <v>0.06</v>
      </c>
      <c r="D1323" s="4">
        <v>122.99</v>
      </c>
      <c r="E1323" s="4">
        <v>19.989999999999998</v>
      </c>
      <c r="F1323" s="3">
        <v>2379</v>
      </c>
      <c r="G1323" s="3" t="s">
        <v>2241</v>
      </c>
      <c r="H1323" s="3" t="s">
        <v>48</v>
      </c>
      <c r="I1323" s="3" t="s">
        <v>39</v>
      </c>
      <c r="J1323" s="3" t="s">
        <v>28</v>
      </c>
      <c r="K1323" s="3" t="s">
        <v>108</v>
      </c>
      <c r="L1323" s="3" t="s">
        <v>58</v>
      </c>
      <c r="M1323" s="3" t="s">
        <v>2242</v>
      </c>
      <c r="N1323" s="3">
        <v>0.37</v>
      </c>
      <c r="O1323" s="3" t="s">
        <v>32</v>
      </c>
      <c r="P1323" s="3" t="s">
        <v>60</v>
      </c>
      <c r="Q1323" s="3" t="s">
        <v>299</v>
      </c>
      <c r="R1323" s="3" t="s">
        <v>2000</v>
      </c>
      <c r="S1323" s="3">
        <v>48135</v>
      </c>
      <c r="T1323" s="2">
        <v>42129</v>
      </c>
      <c r="U1323" s="2">
        <v>42131</v>
      </c>
      <c r="V1323" s="4">
        <v>1019.7095999999999</v>
      </c>
      <c r="W1323" s="3">
        <v>12</v>
      </c>
      <c r="X1323" s="4">
        <v>1477.84</v>
      </c>
      <c r="Y1323" s="3">
        <v>86655</v>
      </c>
      <c r="Z1323" s="3" t="str">
        <f>IF(V1323&gt;E3279, "High","Low")</f>
        <v>High</v>
      </c>
      <c r="AA1323" s="3" t="str">
        <f>IF(OR(C1323 &gt; 0.2, N1323 &lt; 0.25), "High Risk", "Low Risk")</f>
        <v>Low Risk</v>
      </c>
      <c r="AB1323" s="3" t="str">
        <f>IF(NOT(C1323 &gt; 0), "No Discount", "Discount Applied")</f>
        <v>Discount Applied</v>
      </c>
      <c r="AC1323" s="3" t="str">
        <f>IF(AND(V1323 &gt; 100, OR(H1323 = "Regular Air", H1323 = "Express Air"), NOT(C1323 &gt; 0)), "High Profit Non-Standard Shipping", "Other")</f>
        <v>Other</v>
      </c>
      <c r="AD1323">
        <f>RANK(X1323,$X$2:$X$1954,0)</f>
        <v>320</v>
      </c>
    </row>
    <row r="1324" spans="1:30" ht="12.75" customHeight="1" x14ac:dyDescent="0.3">
      <c r="A1324" s="3">
        <v>19898</v>
      </c>
      <c r="B1324" s="3" t="s">
        <v>36</v>
      </c>
      <c r="C1324" s="7">
        <v>7.0000000000000007E-2</v>
      </c>
      <c r="D1324" s="4">
        <v>3.38</v>
      </c>
      <c r="E1324" s="4">
        <v>0.85</v>
      </c>
      <c r="F1324" s="3">
        <v>2380</v>
      </c>
      <c r="G1324" s="3" t="s">
        <v>2243</v>
      </c>
      <c r="H1324" s="3" t="s">
        <v>48</v>
      </c>
      <c r="I1324" s="3" t="s">
        <v>39</v>
      </c>
      <c r="J1324" s="3" t="s">
        <v>28</v>
      </c>
      <c r="K1324" s="3" t="s">
        <v>29</v>
      </c>
      <c r="L1324" s="3" t="s">
        <v>30</v>
      </c>
      <c r="M1324" s="3" t="s">
        <v>1468</v>
      </c>
      <c r="N1324" s="3">
        <v>0.48</v>
      </c>
      <c r="O1324" s="3" t="s">
        <v>32</v>
      </c>
      <c r="P1324" s="3" t="s">
        <v>60</v>
      </c>
      <c r="Q1324" s="3" t="s">
        <v>299</v>
      </c>
      <c r="R1324" s="3" t="s">
        <v>2244</v>
      </c>
      <c r="S1324" s="3">
        <v>49505</v>
      </c>
      <c r="T1324" s="2">
        <v>42120</v>
      </c>
      <c r="U1324" s="2">
        <v>42122</v>
      </c>
      <c r="V1324" s="4">
        <v>19.04</v>
      </c>
      <c r="W1324" s="3">
        <v>9</v>
      </c>
      <c r="X1324" s="4">
        <v>29.08</v>
      </c>
      <c r="Y1324" s="3">
        <v>86654</v>
      </c>
      <c r="Z1324" s="3" t="str">
        <f>IF(V1324&gt;E3280, "High","Low")</f>
        <v>High</v>
      </c>
      <c r="AA1324" s="3" t="str">
        <f>IF(OR(C1324 &gt; 0.2, N1324 &lt; 0.25), "High Risk", "Low Risk")</f>
        <v>Low Risk</v>
      </c>
      <c r="AB1324" s="3" t="str">
        <f>IF(NOT(C1324 &gt; 0), "No Discount", "Discount Applied")</f>
        <v>Discount Applied</v>
      </c>
      <c r="AC1324" s="3" t="str">
        <f>IF(AND(V1324 &gt; 100, OR(H1324 = "Regular Air", H1324 = "Express Air"), NOT(C1324 &gt; 0)), "High Profit Non-Standard Shipping", "Other")</f>
        <v>Other</v>
      </c>
      <c r="AD1324">
        <f>RANK(X1324,$X$2:$X$1954,0)</f>
        <v>1724</v>
      </c>
    </row>
    <row r="1325" spans="1:30" ht="12.75" customHeight="1" x14ac:dyDescent="0.3">
      <c r="A1325" s="3">
        <v>18152</v>
      </c>
      <c r="B1325" s="3" t="s">
        <v>105</v>
      </c>
      <c r="C1325" s="7">
        <v>0.08</v>
      </c>
      <c r="D1325" s="4">
        <v>68.81</v>
      </c>
      <c r="E1325" s="4">
        <v>60</v>
      </c>
      <c r="F1325" s="3">
        <v>2380</v>
      </c>
      <c r="G1325" s="3" t="s">
        <v>2243</v>
      </c>
      <c r="H1325" s="3" t="s">
        <v>38</v>
      </c>
      <c r="I1325" s="3" t="s">
        <v>39</v>
      </c>
      <c r="J1325" s="3" t="s">
        <v>28</v>
      </c>
      <c r="K1325" s="3" t="s">
        <v>256</v>
      </c>
      <c r="L1325" s="3" t="s">
        <v>42</v>
      </c>
      <c r="M1325" s="3" t="s">
        <v>2196</v>
      </c>
      <c r="N1325" s="3">
        <v>0.41</v>
      </c>
      <c r="O1325" s="3" t="s">
        <v>32</v>
      </c>
      <c r="P1325" s="3" t="s">
        <v>60</v>
      </c>
      <c r="Q1325" s="3" t="s">
        <v>299</v>
      </c>
      <c r="R1325" s="3" t="s">
        <v>2244</v>
      </c>
      <c r="S1325" s="3">
        <v>49505</v>
      </c>
      <c r="T1325" s="2">
        <v>42129</v>
      </c>
      <c r="U1325" s="2">
        <v>42131</v>
      </c>
      <c r="V1325" s="4">
        <v>-1069.72</v>
      </c>
      <c r="W1325" s="3">
        <v>17</v>
      </c>
      <c r="X1325" s="4">
        <v>1162.46</v>
      </c>
      <c r="Y1325" s="3">
        <v>86655</v>
      </c>
      <c r="Z1325" s="3" t="str">
        <f>IF(V1325&gt;E3281, "High","Low")</f>
        <v>Low</v>
      </c>
      <c r="AA1325" s="3" t="str">
        <f>IF(OR(C1325 &gt; 0.2, N1325 &lt; 0.25), "High Risk", "Low Risk")</f>
        <v>Low Risk</v>
      </c>
      <c r="AB1325" s="3" t="str">
        <f>IF(NOT(C1325 &gt; 0), "No Discount", "Discount Applied")</f>
        <v>Discount Applied</v>
      </c>
      <c r="AC1325" s="3" t="str">
        <f>IF(AND(V1325 &gt; 100, OR(H1325 = "Regular Air", H1325 = "Express Air"), NOT(C1325 &gt; 0)), "High Profit Non-Standard Shipping", "Other")</f>
        <v>Other</v>
      </c>
      <c r="AD1325">
        <f>RANK(X1325,$X$2:$X$1954,0)</f>
        <v>380</v>
      </c>
    </row>
    <row r="1326" spans="1:30" ht="12.75" customHeight="1" x14ac:dyDescent="0.3">
      <c r="A1326" s="3">
        <v>1898</v>
      </c>
      <c r="B1326" s="3" t="s">
        <v>36</v>
      </c>
      <c r="C1326" s="7">
        <v>7.0000000000000007E-2</v>
      </c>
      <c r="D1326" s="4">
        <v>3.38</v>
      </c>
      <c r="E1326" s="4">
        <v>0.85</v>
      </c>
      <c r="F1326" s="3">
        <v>2382</v>
      </c>
      <c r="G1326" s="3" t="s">
        <v>2245</v>
      </c>
      <c r="H1326" s="3" t="s">
        <v>48</v>
      </c>
      <c r="I1326" s="3" t="s">
        <v>39</v>
      </c>
      <c r="J1326" s="3" t="s">
        <v>28</v>
      </c>
      <c r="K1326" s="3" t="s">
        <v>29</v>
      </c>
      <c r="L1326" s="3" t="s">
        <v>30</v>
      </c>
      <c r="M1326" s="3" t="s">
        <v>1468</v>
      </c>
      <c r="N1326" s="3">
        <v>0.48</v>
      </c>
      <c r="O1326" s="3" t="s">
        <v>32</v>
      </c>
      <c r="P1326" s="3" t="s">
        <v>52</v>
      </c>
      <c r="Q1326" s="3" t="s">
        <v>70</v>
      </c>
      <c r="R1326" s="3" t="s">
        <v>89</v>
      </c>
      <c r="S1326" s="3">
        <v>10024</v>
      </c>
      <c r="T1326" s="2">
        <v>42120</v>
      </c>
      <c r="U1326" s="2">
        <v>42122</v>
      </c>
      <c r="V1326" s="4">
        <v>19.04</v>
      </c>
      <c r="W1326" s="3">
        <v>34</v>
      </c>
      <c r="X1326" s="4">
        <v>109.86</v>
      </c>
      <c r="Y1326" s="3">
        <v>13606</v>
      </c>
      <c r="Z1326" s="3" t="str">
        <f>IF(V1326&gt;E3282, "High","Low")</f>
        <v>High</v>
      </c>
      <c r="AA1326" s="3" t="str">
        <f>IF(OR(C1326 &gt; 0.2, N1326 &lt; 0.25), "High Risk", "Low Risk")</f>
        <v>Low Risk</v>
      </c>
      <c r="AB1326" s="3" t="str">
        <f>IF(NOT(C1326 &gt; 0), "No Discount", "Discount Applied")</f>
        <v>Discount Applied</v>
      </c>
      <c r="AC1326" s="3" t="str">
        <f>IF(AND(V1326 &gt; 100, OR(H1326 = "Regular Air", H1326 = "Express Air"), NOT(C1326 &gt; 0)), "High Profit Non-Standard Shipping", "Other")</f>
        <v>Other</v>
      </c>
      <c r="AD1326">
        <f>RANK(X1326,$X$2:$X$1954,0)</f>
        <v>1202</v>
      </c>
    </row>
    <row r="1327" spans="1:30" ht="12.75" customHeight="1" x14ac:dyDescent="0.3">
      <c r="A1327" s="3">
        <v>151</v>
      </c>
      <c r="B1327" s="3" t="s">
        <v>105</v>
      </c>
      <c r="C1327" s="7">
        <v>0.06</v>
      </c>
      <c r="D1327" s="4">
        <v>122.99</v>
      </c>
      <c r="E1327" s="4">
        <v>19.989999999999998</v>
      </c>
      <c r="F1327" s="3">
        <v>2382</v>
      </c>
      <c r="G1327" s="3" t="s">
        <v>2245</v>
      </c>
      <c r="H1327" s="3" t="s">
        <v>48</v>
      </c>
      <c r="I1327" s="3" t="s">
        <v>39</v>
      </c>
      <c r="J1327" s="3" t="s">
        <v>28</v>
      </c>
      <c r="K1327" s="3" t="s">
        <v>108</v>
      </c>
      <c r="L1327" s="3" t="s">
        <v>58</v>
      </c>
      <c r="M1327" s="3" t="s">
        <v>2242</v>
      </c>
      <c r="N1327" s="3">
        <v>0.37</v>
      </c>
      <c r="O1327" s="3" t="s">
        <v>32</v>
      </c>
      <c r="P1327" s="3" t="s">
        <v>52</v>
      </c>
      <c r="Q1327" s="3" t="s">
        <v>70</v>
      </c>
      <c r="R1327" s="3" t="s">
        <v>89</v>
      </c>
      <c r="S1327" s="3">
        <v>10024</v>
      </c>
      <c r="T1327" s="2">
        <v>42129</v>
      </c>
      <c r="U1327" s="2">
        <v>42131</v>
      </c>
      <c r="V1327" s="4">
        <v>1408.1865</v>
      </c>
      <c r="W1327" s="3">
        <v>48</v>
      </c>
      <c r="X1327" s="4">
        <v>5911.35</v>
      </c>
      <c r="Y1327" s="3">
        <v>962</v>
      </c>
      <c r="Z1327" s="3" t="str">
        <f>IF(V1327&gt;E3283, "High","Low")</f>
        <v>High</v>
      </c>
      <c r="AA1327" s="3" t="str">
        <f>IF(OR(C1327 &gt; 0.2, N1327 &lt; 0.25), "High Risk", "Low Risk")</f>
        <v>Low Risk</v>
      </c>
      <c r="AB1327" s="3" t="str">
        <f>IF(NOT(C1327 &gt; 0), "No Discount", "Discount Applied")</f>
        <v>Discount Applied</v>
      </c>
      <c r="AC1327" s="3" t="str">
        <f>IF(AND(V1327 &gt; 100, OR(H1327 = "Regular Air", H1327 = "Express Air"), NOT(C1327 &gt; 0)), "High Profit Non-Standard Shipping", "Other")</f>
        <v>Other</v>
      </c>
      <c r="AD1327">
        <f>RANK(X1327,$X$2:$X$1954,0)</f>
        <v>72</v>
      </c>
    </row>
    <row r="1328" spans="1:30" ht="12.75" customHeight="1" x14ac:dyDescent="0.3">
      <c r="A1328" s="3">
        <v>152</v>
      </c>
      <c r="B1328" s="3" t="s">
        <v>105</v>
      </c>
      <c r="C1328" s="7">
        <v>0.08</v>
      </c>
      <c r="D1328" s="4">
        <v>68.81</v>
      </c>
      <c r="E1328" s="4">
        <v>60</v>
      </c>
      <c r="F1328" s="3">
        <v>2382</v>
      </c>
      <c r="G1328" s="3" t="s">
        <v>2245</v>
      </c>
      <c r="H1328" s="3" t="s">
        <v>38</v>
      </c>
      <c r="I1328" s="3" t="s">
        <v>39</v>
      </c>
      <c r="J1328" s="3" t="s">
        <v>28</v>
      </c>
      <c r="K1328" s="3" t="s">
        <v>256</v>
      </c>
      <c r="L1328" s="3" t="s">
        <v>42</v>
      </c>
      <c r="M1328" s="3" t="s">
        <v>2196</v>
      </c>
      <c r="N1328" s="3">
        <v>0.41</v>
      </c>
      <c r="O1328" s="3" t="s">
        <v>32</v>
      </c>
      <c r="P1328" s="3" t="s">
        <v>52</v>
      </c>
      <c r="Q1328" s="3" t="s">
        <v>70</v>
      </c>
      <c r="R1328" s="3" t="s">
        <v>89</v>
      </c>
      <c r="S1328" s="3">
        <v>10024</v>
      </c>
      <c r="T1328" s="2">
        <v>42129</v>
      </c>
      <c r="U1328" s="2">
        <v>42131</v>
      </c>
      <c r="V1328" s="4">
        <v>-1069.72</v>
      </c>
      <c r="W1328" s="3">
        <v>68</v>
      </c>
      <c r="X1328" s="4">
        <v>4649.8500000000004</v>
      </c>
      <c r="Y1328" s="3">
        <v>962</v>
      </c>
      <c r="Z1328" s="3" t="str">
        <f>IF(V1328&gt;E3284, "High","Low")</f>
        <v>Low</v>
      </c>
      <c r="AA1328" s="3" t="str">
        <f>IF(OR(C1328 &gt; 0.2, N1328 &lt; 0.25), "High Risk", "Low Risk")</f>
        <v>Low Risk</v>
      </c>
      <c r="AB1328" s="3" t="str">
        <f>IF(NOT(C1328 &gt; 0), "No Discount", "Discount Applied")</f>
        <v>Discount Applied</v>
      </c>
      <c r="AC1328" s="3" t="str">
        <f>IF(AND(V1328 &gt; 100, OR(H1328 = "Regular Air", H1328 = "Express Air"), NOT(C1328 &gt; 0)), "High Profit Non-Standard Shipping", "Other")</f>
        <v>Other</v>
      </c>
      <c r="AD1328">
        <f>RANK(X1328,$X$2:$X$1954,0)</f>
        <v>103</v>
      </c>
    </row>
    <row r="1329" spans="1:30" ht="12.75" customHeight="1" x14ac:dyDescent="0.3">
      <c r="A1329" s="3">
        <v>21171</v>
      </c>
      <c r="B1329" s="3" t="s">
        <v>46</v>
      </c>
      <c r="C1329" s="7">
        <v>0.1</v>
      </c>
      <c r="D1329" s="4">
        <v>130.97999999999999</v>
      </c>
      <c r="E1329" s="4">
        <v>30</v>
      </c>
      <c r="F1329" s="3">
        <v>2385</v>
      </c>
      <c r="G1329" s="3" t="s">
        <v>2246</v>
      </c>
      <c r="H1329" s="3" t="s">
        <v>38</v>
      </c>
      <c r="I1329" s="3" t="s">
        <v>39</v>
      </c>
      <c r="J1329" s="3" t="s">
        <v>40</v>
      </c>
      <c r="K1329" s="3" t="s">
        <v>41</v>
      </c>
      <c r="L1329" s="3" t="s">
        <v>42</v>
      </c>
      <c r="M1329" s="3" t="s">
        <v>545</v>
      </c>
      <c r="N1329" s="3">
        <v>0.78</v>
      </c>
      <c r="O1329" s="3" t="s">
        <v>32</v>
      </c>
      <c r="P1329" s="3" t="s">
        <v>33</v>
      </c>
      <c r="Q1329" s="3" t="s">
        <v>365</v>
      </c>
      <c r="R1329" s="3" t="s">
        <v>2247</v>
      </c>
      <c r="S1329" s="3">
        <v>88001</v>
      </c>
      <c r="T1329" s="2">
        <v>42146</v>
      </c>
      <c r="U1329" s="2">
        <v>42148</v>
      </c>
      <c r="V1329" s="4">
        <v>2000.11</v>
      </c>
      <c r="W1329" s="3">
        <v>18</v>
      </c>
      <c r="X1329" s="4">
        <v>2259.9899999999998</v>
      </c>
      <c r="Y1329" s="3">
        <v>89184</v>
      </c>
      <c r="Z1329" s="3" t="str">
        <f>IF(V1329&gt;E3285, "High","Low")</f>
        <v>High</v>
      </c>
      <c r="AA1329" s="3" t="str">
        <f>IF(OR(C1329 &gt; 0.2, N1329 &lt; 0.25), "High Risk", "Low Risk")</f>
        <v>Low Risk</v>
      </c>
      <c r="AB1329" s="3" t="str">
        <f>IF(NOT(C1329 &gt; 0), "No Discount", "Discount Applied")</f>
        <v>Discount Applied</v>
      </c>
      <c r="AC1329" s="3" t="str">
        <f>IF(AND(V1329 &gt; 100, OR(H1329 = "Regular Air", H1329 = "Express Air"), NOT(C1329 &gt; 0)), "High Profit Non-Standard Shipping", "Other")</f>
        <v>Other</v>
      </c>
      <c r="AD1329">
        <f>RANK(X1329,$X$2:$X$1954,0)</f>
        <v>219</v>
      </c>
    </row>
    <row r="1330" spans="1:30" ht="12.75" customHeight="1" x14ac:dyDescent="0.3">
      <c r="A1330" s="3">
        <v>23557</v>
      </c>
      <c r="B1330" s="3" t="s">
        <v>36</v>
      </c>
      <c r="C1330" s="7">
        <v>0.06</v>
      </c>
      <c r="D1330" s="4">
        <v>4.7699999999999996</v>
      </c>
      <c r="E1330" s="4">
        <v>2.39</v>
      </c>
      <c r="F1330" s="3">
        <v>2391</v>
      </c>
      <c r="G1330" s="3" t="s">
        <v>2248</v>
      </c>
      <c r="H1330" s="3" t="s">
        <v>48</v>
      </c>
      <c r="I1330" s="3" t="s">
        <v>39</v>
      </c>
      <c r="J1330" s="3" t="s">
        <v>76</v>
      </c>
      <c r="K1330" s="3" t="s">
        <v>179</v>
      </c>
      <c r="L1330" s="3" t="s">
        <v>50</v>
      </c>
      <c r="M1330" s="3" t="s">
        <v>2249</v>
      </c>
      <c r="N1330" s="3">
        <v>0.72</v>
      </c>
      <c r="O1330" s="3" t="s">
        <v>32</v>
      </c>
      <c r="P1330" s="3" t="s">
        <v>52</v>
      </c>
      <c r="Q1330" s="3" t="s">
        <v>70</v>
      </c>
      <c r="R1330" s="3" t="s">
        <v>2250</v>
      </c>
      <c r="S1330" s="3">
        <v>11572</v>
      </c>
      <c r="T1330" s="2">
        <v>42149</v>
      </c>
      <c r="U1330" s="2">
        <v>42150</v>
      </c>
      <c r="V1330" s="4">
        <v>-45.64</v>
      </c>
      <c r="W1330" s="3">
        <v>9</v>
      </c>
      <c r="X1330" s="4">
        <v>42.46</v>
      </c>
      <c r="Y1330" s="3">
        <v>91122</v>
      </c>
      <c r="Z1330" s="3" t="str">
        <f>IF(V1330&gt;E3286, "High","Low")</f>
        <v>Low</v>
      </c>
      <c r="AA1330" s="3" t="str">
        <f>IF(OR(C1330 &gt; 0.2, N1330 &lt; 0.25), "High Risk", "Low Risk")</f>
        <v>Low Risk</v>
      </c>
      <c r="AB1330" s="3" t="str">
        <f>IF(NOT(C1330 &gt; 0), "No Discount", "Discount Applied")</f>
        <v>Discount Applied</v>
      </c>
      <c r="AC1330" s="3" t="str">
        <f>IF(AND(V1330 &gt; 100, OR(H1330 = "Regular Air", H1330 = "Express Air"), NOT(C1330 &gt; 0)), "High Profit Non-Standard Shipping", "Other")</f>
        <v>Other</v>
      </c>
      <c r="AD1330">
        <f>RANK(X1330,$X$2:$X$1954,0)</f>
        <v>1598</v>
      </c>
    </row>
    <row r="1331" spans="1:30" ht="12.75" customHeight="1" x14ac:dyDescent="0.3">
      <c r="A1331" s="3">
        <v>23558</v>
      </c>
      <c r="B1331" s="3" t="s">
        <v>36</v>
      </c>
      <c r="C1331" s="7">
        <v>0.1</v>
      </c>
      <c r="D1331" s="4">
        <v>27.18</v>
      </c>
      <c r="E1331" s="4">
        <v>8.23</v>
      </c>
      <c r="F1331" s="3">
        <v>2391</v>
      </c>
      <c r="G1331" s="3" t="s">
        <v>2248</v>
      </c>
      <c r="H1331" s="3" t="s">
        <v>48</v>
      </c>
      <c r="I1331" s="3" t="s">
        <v>39</v>
      </c>
      <c r="J1331" s="3" t="s">
        <v>28</v>
      </c>
      <c r="K1331" s="3" t="s">
        <v>68</v>
      </c>
      <c r="L1331" s="3" t="s">
        <v>58</v>
      </c>
      <c r="M1331" s="3" t="s">
        <v>2251</v>
      </c>
      <c r="N1331" s="3">
        <v>0.38</v>
      </c>
      <c r="O1331" s="3" t="s">
        <v>32</v>
      </c>
      <c r="P1331" s="3" t="s">
        <v>52</v>
      </c>
      <c r="Q1331" s="3" t="s">
        <v>70</v>
      </c>
      <c r="R1331" s="3" t="s">
        <v>2250</v>
      </c>
      <c r="S1331" s="3">
        <v>11572</v>
      </c>
      <c r="T1331" s="2">
        <v>42149</v>
      </c>
      <c r="U1331" s="2">
        <v>42151</v>
      </c>
      <c r="V1331" s="4">
        <v>204.49</v>
      </c>
      <c r="W1331" s="3">
        <v>12</v>
      </c>
      <c r="X1331" s="4">
        <v>314.06</v>
      </c>
      <c r="Y1331" s="3">
        <v>91122</v>
      </c>
      <c r="Z1331" s="3" t="str">
        <f>IF(V1331&gt;E3287, "High","Low")</f>
        <v>High</v>
      </c>
      <c r="AA1331" s="3" t="str">
        <f>IF(OR(C1331 &gt; 0.2, N1331 &lt; 0.25), "High Risk", "Low Risk")</f>
        <v>Low Risk</v>
      </c>
      <c r="AB1331" s="3" t="str">
        <f>IF(NOT(C1331 &gt; 0), "No Discount", "Discount Applied")</f>
        <v>Discount Applied</v>
      </c>
      <c r="AC1331" s="3" t="str">
        <f>IF(AND(V1331 &gt; 100, OR(H1331 = "Regular Air", H1331 = "Express Air"), NOT(C1331 &gt; 0)), "High Profit Non-Standard Shipping", "Other")</f>
        <v>Other</v>
      </c>
      <c r="AD1331">
        <f>RANK(X1331,$X$2:$X$1954,0)</f>
        <v>805</v>
      </c>
    </row>
    <row r="1332" spans="1:30" ht="12.75" customHeight="1" x14ac:dyDescent="0.3">
      <c r="A1332" s="3">
        <v>21462</v>
      </c>
      <c r="B1332" s="3" t="s">
        <v>36</v>
      </c>
      <c r="C1332" s="7">
        <v>0</v>
      </c>
      <c r="D1332" s="4">
        <v>999.99</v>
      </c>
      <c r="E1332" s="4">
        <v>13.99</v>
      </c>
      <c r="F1332" s="3">
        <v>2391</v>
      </c>
      <c r="G1332" s="3" t="s">
        <v>2248</v>
      </c>
      <c r="H1332" s="3" t="s">
        <v>48</v>
      </c>
      <c r="I1332" s="3" t="s">
        <v>39</v>
      </c>
      <c r="J1332" s="3" t="s">
        <v>76</v>
      </c>
      <c r="K1332" s="3" t="s">
        <v>84</v>
      </c>
      <c r="L1332" s="3" t="s">
        <v>85</v>
      </c>
      <c r="M1332" s="3" t="s">
        <v>529</v>
      </c>
      <c r="N1332" s="3">
        <v>0.36</v>
      </c>
      <c r="O1332" s="3" t="s">
        <v>32</v>
      </c>
      <c r="P1332" s="3" t="s">
        <v>52</v>
      </c>
      <c r="Q1332" s="3" t="s">
        <v>70</v>
      </c>
      <c r="R1332" s="3" t="s">
        <v>2250</v>
      </c>
      <c r="S1332" s="3">
        <v>11572</v>
      </c>
      <c r="T1332" s="2">
        <v>42159</v>
      </c>
      <c r="U1332" s="2">
        <v>42161</v>
      </c>
      <c r="V1332" s="4">
        <v>-1455.9971999999998</v>
      </c>
      <c r="W1332" s="3">
        <v>1</v>
      </c>
      <c r="X1332" s="4">
        <v>1009.99</v>
      </c>
      <c r="Y1332" s="3">
        <v>91123</v>
      </c>
      <c r="Z1332" s="3" t="str">
        <f>IF(V1332&gt;E3288, "High","Low")</f>
        <v>Low</v>
      </c>
      <c r="AA1332" s="3" t="str">
        <f>IF(OR(C1332 &gt; 0.2, N1332 &lt; 0.25), "High Risk", "Low Risk")</f>
        <v>Low Risk</v>
      </c>
      <c r="AB1332" s="3" t="str">
        <f>IF(NOT(C1332 &gt; 0), "No Discount", "Discount Applied")</f>
        <v>No Discount</v>
      </c>
      <c r="AC1332" s="3" t="str">
        <f>IF(AND(V1332 &gt; 100, OR(H1332 = "Regular Air", H1332 = "Express Air"), NOT(C1332 &gt; 0)), "High Profit Non-Standard Shipping", "Other")</f>
        <v>Other</v>
      </c>
      <c r="AD1332">
        <f>RANK(X1332,$X$2:$X$1954,0)</f>
        <v>419</v>
      </c>
    </row>
    <row r="1333" spans="1:30" ht="12.75" customHeight="1" x14ac:dyDescent="0.3">
      <c r="A1333" s="3">
        <v>21463</v>
      </c>
      <c r="B1333" s="3" t="s">
        <v>36</v>
      </c>
      <c r="C1333" s="7">
        <v>0.05</v>
      </c>
      <c r="D1333" s="4">
        <v>6.48</v>
      </c>
      <c r="E1333" s="4">
        <v>5.14</v>
      </c>
      <c r="F1333" s="3">
        <v>2391</v>
      </c>
      <c r="G1333" s="3" t="s">
        <v>2248</v>
      </c>
      <c r="H1333" s="3" t="s">
        <v>26</v>
      </c>
      <c r="I1333" s="3" t="s">
        <v>39</v>
      </c>
      <c r="J1333" s="3" t="s">
        <v>28</v>
      </c>
      <c r="K1333" s="3" t="s">
        <v>92</v>
      </c>
      <c r="L1333" s="3" t="s">
        <v>58</v>
      </c>
      <c r="M1333" s="3" t="s">
        <v>937</v>
      </c>
      <c r="N1333" s="3">
        <v>0.37</v>
      </c>
      <c r="O1333" s="3" t="s">
        <v>32</v>
      </c>
      <c r="P1333" s="3" t="s">
        <v>52</v>
      </c>
      <c r="Q1333" s="3" t="s">
        <v>70</v>
      </c>
      <c r="R1333" s="3" t="s">
        <v>2250</v>
      </c>
      <c r="S1333" s="3">
        <v>11572</v>
      </c>
      <c r="T1333" s="2">
        <v>42159</v>
      </c>
      <c r="U1333" s="2">
        <v>42160</v>
      </c>
      <c r="V1333" s="4">
        <v>-22.56</v>
      </c>
      <c r="W1333" s="3">
        <v>13</v>
      </c>
      <c r="X1333" s="4">
        <v>92.16</v>
      </c>
      <c r="Y1333" s="3">
        <v>91123</v>
      </c>
      <c r="Z1333" s="3" t="str">
        <f>IF(V1333&gt;E3289, "High","Low")</f>
        <v>Low</v>
      </c>
      <c r="AA1333" s="3" t="str">
        <f>IF(OR(C1333 &gt; 0.2, N1333 &lt; 0.25), "High Risk", "Low Risk")</f>
        <v>Low Risk</v>
      </c>
      <c r="AB1333" s="3" t="str">
        <f>IF(NOT(C1333 &gt; 0), "No Discount", "Discount Applied")</f>
        <v>Discount Applied</v>
      </c>
      <c r="AC1333" s="3" t="str">
        <f>IF(AND(V1333 &gt; 100, OR(H1333 = "Regular Air", H1333 = "Express Air"), NOT(C1333 &gt; 0)), "High Profit Non-Standard Shipping", "Other")</f>
        <v>Other</v>
      </c>
      <c r="AD1333">
        <f>RANK(X1333,$X$2:$X$1954,0)</f>
        <v>1275</v>
      </c>
    </row>
    <row r="1334" spans="1:30" ht="12.75" customHeight="1" x14ac:dyDescent="0.3">
      <c r="A1334" s="3">
        <v>18277</v>
      </c>
      <c r="B1334" s="3" t="s">
        <v>55</v>
      </c>
      <c r="C1334" s="7">
        <v>0.02</v>
      </c>
      <c r="D1334" s="4">
        <v>6.48</v>
      </c>
      <c r="E1334" s="4">
        <v>7.91</v>
      </c>
      <c r="F1334" s="3">
        <v>2393</v>
      </c>
      <c r="G1334" s="3" t="s">
        <v>2252</v>
      </c>
      <c r="H1334" s="3" t="s">
        <v>48</v>
      </c>
      <c r="I1334" s="3" t="s">
        <v>39</v>
      </c>
      <c r="J1334" s="3" t="s">
        <v>28</v>
      </c>
      <c r="K1334" s="3" t="s">
        <v>92</v>
      </c>
      <c r="L1334" s="3" t="s">
        <v>58</v>
      </c>
      <c r="M1334" s="3" t="s">
        <v>2253</v>
      </c>
      <c r="N1334" s="3">
        <v>0.37</v>
      </c>
      <c r="O1334" s="3" t="s">
        <v>32</v>
      </c>
      <c r="P1334" s="3" t="s">
        <v>135</v>
      </c>
      <c r="Q1334" s="3" t="s">
        <v>386</v>
      </c>
      <c r="R1334" s="3" t="s">
        <v>651</v>
      </c>
      <c r="S1334" s="3">
        <v>30076</v>
      </c>
      <c r="T1334" s="2">
        <v>42153</v>
      </c>
      <c r="U1334" s="2">
        <v>42155</v>
      </c>
      <c r="V1334" s="4">
        <v>-1191.5260000000001</v>
      </c>
      <c r="W1334" s="3">
        <v>2</v>
      </c>
      <c r="X1334" s="4">
        <v>16.5</v>
      </c>
      <c r="Y1334" s="3">
        <v>86950</v>
      </c>
      <c r="Z1334" s="3" t="str">
        <f>IF(V1334&gt;E3290, "High","Low")</f>
        <v>Low</v>
      </c>
      <c r="AA1334" s="3" t="str">
        <f>IF(OR(C1334 &gt; 0.2, N1334 &lt; 0.25), "High Risk", "Low Risk")</f>
        <v>Low Risk</v>
      </c>
      <c r="AB1334" s="3" t="str">
        <f>IF(NOT(C1334 &gt; 0), "No Discount", "Discount Applied")</f>
        <v>Discount Applied</v>
      </c>
      <c r="AC1334" s="3" t="str">
        <f>IF(AND(V1334 &gt; 100, OR(H1334 = "Regular Air", H1334 = "Express Air"), NOT(C1334 &gt; 0)), "High Profit Non-Standard Shipping", "Other")</f>
        <v>Other</v>
      </c>
      <c r="AD1334">
        <f>RANK(X1334,$X$2:$X$1954,0)</f>
        <v>1853</v>
      </c>
    </row>
    <row r="1335" spans="1:30" ht="12.75" customHeight="1" x14ac:dyDescent="0.3">
      <c r="A1335" s="3">
        <v>18197</v>
      </c>
      <c r="B1335" s="3" t="s">
        <v>24</v>
      </c>
      <c r="C1335" s="7">
        <v>0.06</v>
      </c>
      <c r="D1335" s="4">
        <v>105.29</v>
      </c>
      <c r="E1335" s="4">
        <v>10.119999999999999</v>
      </c>
      <c r="F1335" s="3">
        <v>2393</v>
      </c>
      <c r="G1335" s="3" t="s">
        <v>2252</v>
      </c>
      <c r="H1335" s="3" t="s">
        <v>48</v>
      </c>
      <c r="I1335" s="3" t="s">
        <v>39</v>
      </c>
      <c r="J1335" s="3" t="s">
        <v>40</v>
      </c>
      <c r="K1335" s="3" t="s">
        <v>49</v>
      </c>
      <c r="L1335" s="3" t="s">
        <v>235</v>
      </c>
      <c r="M1335" s="3" t="s">
        <v>1506</v>
      </c>
      <c r="N1335" s="3">
        <v>0.79</v>
      </c>
      <c r="O1335" s="3" t="s">
        <v>32</v>
      </c>
      <c r="P1335" s="3" t="s">
        <v>135</v>
      </c>
      <c r="Q1335" s="3" t="s">
        <v>386</v>
      </c>
      <c r="R1335" s="3" t="s">
        <v>651</v>
      </c>
      <c r="S1335" s="3">
        <v>30076</v>
      </c>
      <c r="T1335" s="2">
        <v>42008</v>
      </c>
      <c r="U1335" s="2">
        <v>42010</v>
      </c>
      <c r="V1335" s="4">
        <v>-45.01</v>
      </c>
      <c r="W1335" s="3">
        <v>12</v>
      </c>
      <c r="X1335" s="4">
        <v>1202.6600000000001</v>
      </c>
      <c r="Y1335" s="3">
        <v>86951</v>
      </c>
      <c r="Z1335" s="3" t="str">
        <f>IF(V1335&gt;E3291, "High","Low")</f>
        <v>Low</v>
      </c>
      <c r="AA1335" s="3" t="str">
        <f>IF(OR(C1335 &gt; 0.2, N1335 &lt; 0.25), "High Risk", "Low Risk")</f>
        <v>Low Risk</v>
      </c>
      <c r="AB1335" s="3" t="str">
        <f>IF(NOT(C1335 &gt; 0), "No Discount", "Discount Applied")</f>
        <v>Discount Applied</v>
      </c>
      <c r="AC1335" s="3" t="str">
        <f>IF(AND(V1335 &gt; 100, OR(H1335 = "Regular Air", H1335 = "Express Air"), NOT(C1335 &gt; 0)), "High Profit Non-Standard Shipping", "Other")</f>
        <v>Other</v>
      </c>
      <c r="AD1335">
        <f>RANK(X1335,$X$2:$X$1954,0)</f>
        <v>370</v>
      </c>
    </row>
    <row r="1336" spans="1:30" ht="12.75" customHeight="1" x14ac:dyDescent="0.3">
      <c r="A1336" s="3">
        <v>20197</v>
      </c>
      <c r="B1336" s="3" t="s">
        <v>46</v>
      </c>
      <c r="C1336" s="7">
        <v>0.01</v>
      </c>
      <c r="D1336" s="4">
        <v>11.7</v>
      </c>
      <c r="E1336" s="4">
        <v>5.63</v>
      </c>
      <c r="F1336" s="3">
        <v>2394</v>
      </c>
      <c r="G1336" s="3" t="s">
        <v>2254</v>
      </c>
      <c r="H1336" s="3" t="s">
        <v>48</v>
      </c>
      <c r="I1336" s="3" t="s">
        <v>39</v>
      </c>
      <c r="J1336" s="3" t="s">
        <v>28</v>
      </c>
      <c r="K1336" s="3" t="s">
        <v>108</v>
      </c>
      <c r="L1336" s="3" t="s">
        <v>58</v>
      </c>
      <c r="M1336" s="3" t="s">
        <v>2255</v>
      </c>
      <c r="N1336" s="3">
        <v>0.4</v>
      </c>
      <c r="O1336" s="3" t="s">
        <v>32</v>
      </c>
      <c r="P1336" s="3" t="s">
        <v>135</v>
      </c>
      <c r="Q1336" s="3" t="s">
        <v>386</v>
      </c>
      <c r="R1336" s="3" t="s">
        <v>2256</v>
      </c>
      <c r="S1336" s="3">
        <v>30328</v>
      </c>
      <c r="T1336" s="2">
        <v>42125</v>
      </c>
      <c r="U1336" s="2">
        <v>42127</v>
      </c>
      <c r="V1336" s="4">
        <v>39.209999999999994</v>
      </c>
      <c r="W1336" s="3">
        <v>16</v>
      </c>
      <c r="X1336" s="4">
        <v>196.69</v>
      </c>
      <c r="Y1336" s="3">
        <v>86949</v>
      </c>
      <c r="Z1336" s="3" t="str">
        <f>IF(V1336&gt;E3292, "High","Low")</f>
        <v>High</v>
      </c>
      <c r="AA1336" s="3" t="str">
        <f>IF(OR(C1336 &gt; 0.2, N1336 &lt; 0.25), "High Risk", "Low Risk")</f>
        <v>Low Risk</v>
      </c>
      <c r="AB1336" s="3" t="str">
        <f>IF(NOT(C1336 &gt; 0), "No Discount", "Discount Applied")</f>
        <v>Discount Applied</v>
      </c>
      <c r="AC1336" s="3" t="str">
        <f>IF(AND(V1336 &gt; 100, OR(H1336 = "Regular Air", H1336 = "Express Air"), NOT(C1336 &gt; 0)), "High Profit Non-Standard Shipping", "Other")</f>
        <v>Other</v>
      </c>
      <c r="AD1336">
        <f>RANK(X1336,$X$2:$X$1954,0)</f>
        <v>994</v>
      </c>
    </row>
    <row r="1337" spans="1:30" ht="12.75" customHeight="1" x14ac:dyDescent="0.3">
      <c r="A1337" s="3">
        <v>20198</v>
      </c>
      <c r="B1337" s="3" t="s">
        <v>46</v>
      </c>
      <c r="C1337" s="7">
        <v>0.03</v>
      </c>
      <c r="D1337" s="4">
        <v>4.55</v>
      </c>
      <c r="E1337" s="4">
        <v>1.49</v>
      </c>
      <c r="F1337" s="3">
        <v>2394</v>
      </c>
      <c r="G1337" s="3" t="s">
        <v>2254</v>
      </c>
      <c r="H1337" s="3" t="s">
        <v>48</v>
      </c>
      <c r="I1337" s="3" t="s">
        <v>39</v>
      </c>
      <c r="J1337" s="3" t="s">
        <v>28</v>
      </c>
      <c r="K1337" s="3" t="s">
        <v>108</v>
      </c>
      <c r="L1337" s="3" t="s">
        <v>58</v>
      </c>
      <c r="M1337" s="3" t="s">
        <v>1440</v>
      </c>
      <c r="N1337" s="3">
        <v>0.35</v>
      </c>
      <c r="O1337" s="3" t="s">
        <v>32</v>
      </c>
      <c r="P1337" s="3" t="s">
        <v>135</v>
      </c>
      <c r="Q1337" s="3" t="s">
        <v>386</v>
      </c>
      <c r="R1337" s="3" t="s">
        <v>2256</v>
      </c>
      <c r="S1337" s="3">
        <v>30328</v>
      </c>
      <c r="T1337" s="2">
        <v>42125</v>
      </c>
      <c r="U1337" s="2">
        <v>42125</v>
      </c>
      <c r="V1337" s="4">
        <v>100.38000000000001</v>
      </c>
      <c r="W1337" s="3">
        <v>9</v>
      </c>
      <c r="X1337" s="4">
        <v>40.28</v>
      </c>
      <c r="Y1337" s="3">
        <v>86949</v>
      </c>
      <c r="Z1337" s="3" t="str">
        <f>IF(V1337&gt;E3293, "High","Low")</f>
        <v>High</v>
      </c>
      <c r="AA1337" s="3" t="str">
        <f>IF(OR(C1337 &gt; 0.2, N1337 &lt; 0.25), "High Risk", "Low Risk")</f>
        <v>Low Risk</v>
      </c>
      <c r="AB1337" s="3" t="str">
        <f>IF(NOT(C1337 &gt; 0), "No Discount", "Discount Applied")</f>
        <v>Discount Applied</v>
      </c>
      <c r="AC1337" s="3" t="str">
        <f>IF(AND(V1337 &gt; 100, OR(H1337 = "Regular Air", H1337 = "Express Air"), NOT(C1337 &gt; 0)), "High Profit Non-Standard Shipping", "Other")</f>
        <v>Other</v>
      </c>
      <c r="AD1337">
        <f>RANK(X1337,$X$2:$X$1954,0)</f>
        <v>1618</v>
      </c>
    </row>
    <row r="1338" spans="1:30" ht="12.75" customHeight="1" x14ac:dyDescent="0.3">
      <c r="A1338" s="3">
        <v>24954</v>
      </c>
      <c r="B1338" s="3" t="s">
        <v>36</v>
      </c>
      <c r="C1338" s="7">
        <v>0.04</v>
      </c>
      <c r="D1338" s="4">
        <v>60.97</v>
      </c>
      <c r="E1338" s="4">
        <v>4.5</v>
      </c>
      <c r="F1338" s="3">
        <v>2395</v>
      </c>
      <c r="G1338" s="3" t="s">
        <v>2257</v>
      </c>
      <c r="H1338" s="3" t="s">
        <v>48</v>
      </c>
      <c r="I1338" s="3" t="s">
        <v>39</v>
      </c>
      <c r="J1338" s="3" t="s">
        <v>28</v>
      </c>
      <c r="K1338" s="3" t="s">
        <v>256</v>
      </c>
      <c r="L1338" s="3" t="s">
        <v>58</v>
      </c>
      <c r="M1338" s="3" t="s">
        <v>2131</v>
      </c>
      <c r="N1338" s="3">
        <v>0.56000000000000005</v>
      </c>
      <c r="O1338" s="3" t="s">
        <v>32</v>
      </c>
      <c r="P1338" s="3" t="s">
        <v>135</v>
      </c>
      <c r="Q1338" s="3" t="s">
        <v>386</v>
      </c>
      <c r="R1338" s="3" t="s">
        <v>2258</v>
      </c>
      <c r="S1338" s="3">
        <v>31401</v>
      </c>
      <c r="T1338" s="2">
        <v>42086</v>
      </c>
      <c r="U1338" s="2">
        <v>42087</v>
      </c>
      <c r="V1338" s="4">
        <v>79.423200000000008</v>
      </c>
      <c r="W1338" s="3">
        <v>15</v>
      </c>
      <c r="X1338" s="4">
        <v>904.31</v>
      </c>
      <c r="Y1338" s="3">
        <v>86952</v>
      </c>
      <c r="Z1338" s="3" t="str">
        <f>IF(V1338&gt;E3294, "High","Low")</f>
        <v>High</v>
      </c>
      <c r="AA1338" s="3" t="str">
        <f>IF(OR(C1338 &gt; 0.2, N1338 &lt; 0.25), "High Risk", "Low Risk")</f>
        <v>Low Risk</v>
      </c>
      <c r="AB1338" s="3" t="str">
        <f>IF(NOT(C1338 &gt; 0), "No Discount", "Discount Applied")</f>
        <v>Discount Applied</v>
      </c>
      <c r="AC1338" s="3" t="str">
        <f>IF(AND(V1338 &gt; 100, OR(H1338 = "Regular Air", H1338 = "Express Air"), NOT(C1338 &gt; 0)), "High Profit Non-Standard Shipping", "Other")</f>
        <v>Other</v>
      </c>
      <c r="AD1338">
        <f>RANK(X1338,$X$2:$X$1954,0)</f>
        <v>449</v>
      </c>
    </row>
    <row r="1339" spans="1:30" ht="12.75" customHeight="1" x14ac:dyDescent="0.3">
      <c r="A1339" s="3">
        <v>22369</v>
      </c>
      <c r="B1339" s="3" t="s">
        <v>36</v>
      </c>
      <c r="C1339" s="7">
        <v>0.03</v>
      </c>
      <c r="D1339" s="4">
        <v>7.64</v>
      </c>
      <c r="E1339" s="4">
        <v>5.83</v>
      </c>
      <c r="F1339" s="3">
        <v>2398</v>
      </c>
      <c r="G1339" s="3" t="s">
        <v>2259</v>
      </c>
      <c r="H1339" s="3" t="s">
        <v>48</v>
      </c>
      <c r="I1339" s="3" t="s">
        <v>39</v>
      </c>
      <c r="J1339" s="3" t="s">
        <v>28</v>
      </c>
      <c r="K1339" s="3" t="s">
        <v>92</v>
      </c>
      <c r="L1339" s="3" t="s">
        <v>30</v>
      </c>
      <c r="M1339" s="3" t="s">
        <v>1025</v>
      </c>
      <c r="N1339" s="3">
        <v>0.36</v>
      </c>
      <c r="O1339" s="3" t="s">
        <v>32</v>
      </c>
      <c r="P1339" s="3" t="s">
        <v>60</v>
      </c>
      <c r="Q1339" s="3" t="s">
        <v>177</v>
      </c>
      <c r="R1339" s="3" t="s">
        <v>2260</v>
      </c>
      <c r="S1339" s="3">
        <v>60103</v>
      </c>
      <c r="T1339" s="2">
        <v>42059</v>
      </c>
      <c r="U1339" s="2">
        <v>42061</v>
      </c>
      <c r="V1339" s="4">
        <v>-15.090400000000001</v>
      </c>
      <c r="W1339" s="3">
        <v>12</v>
      </c>
      <c r="X1339" s="4">
        <v>96.86</v>
      </c>
      <c r="Y1339" s="3">
        <v>86373</v>
      </c>
      <c r="Z1339" s="3" t="str">
        <f>IF(V1339&gt;E3295, "High","Low")</f>
        <v>Low</v>
      </c>
      <c r="AA1339" s="3" t="str">
        <f>IF(OR(C1339 &gt; 0.2, N1339 &lt; 0.25), "High Risk", "Low Risk")</f>
        <v>Low Risk</v>
      </c>
      <c r="AB1339" s="3" t="str">
        <f>IF(NOT(C1339 &gt; 0), "No Discount", "Discount Applied")</f>
        <v>Discount Applied</v>
      </c>
      <c r="AC1339" s="3" t="str">
        <f>IF(AND(V1339 &gt; 100, OR(H1339 = "Regular Air", H1339 = "Express Air"), NOT(C1339 &gt; 0)), "High Profit Non-Standard Shipping", "Other")</f>
        <v>Other</v>
      </c>
      <c r="AD1339">
        <f>RANK(X1339,$X$2:$X$1954,0)</f>
        <v>1256</v>
      </c>
    </row>
    <row r="1340" spans="1:30" ht="12.75" customHeight="1" x14ac:dyDescent="0.3">
      <c r="A1340" s="3">
        <v>19001</v>
      </c>
      <c r="B1340" s="3" t="s">
        <v>55</v>
      </c>
      <c r="C1340" s="7">
        <v>0</v>
      </c>
      <c r="D1340" s="4">
        <v>65.989999999999995</v>
      </c>
      <c r="E1340" s="4">
        <v>3.99</v>
      </c>
      <c r="F1340" s="3">
        <v>2417</v>
      </c>
      <c r="G1340" s="3" t="s">
        <v>2261</v>
      </c>
      <c r="H1340" s="3" t="s">
        <v>48</v>
      </c>
      <c r="I1340" s="3" t="s">
        <v>39</v>
      </c>
      <c r="J1340" s="3" t="s">
        <v>76</v>
      </c>
      <c r="K1340" s="3" t="s">
        <v>77</v>
      </c>
      <c r="L1340" s="3" t="s">
        <v>58</v>
      </c>
      <c r="M1340" s="3" t="s">
        <v>1052</v>
      </c>
      <c r="N1340" s="3">
        <v>0.59</v>
      </c>
      <c r="O1340" s="3" t="s">
        <v>32</v>
      </c>
      <c r="P1340" s="3" t="s">
        <v>135</v>
      </c>
      <c r="Q1340" s="3" t="s">
        <v>136</v>
      </c>
      <c r="R1340" s="3" t="s">
        <v>2026</v>
      </c>
      <c r="S1340" s="3">
        <v>22124</v>
      </c>
      <c r="T1340" s="2">
        <v>42077</v>
      </c>
      <c r="U1340" s="2">
        <v>42078</v>
      </c>
      <c r="V1340" s="4">
        <v>-60.563999999999993</v>
      </c>
      <c r="W1340" s="3">
        <v>13</v>
      </c>
      <c r="X1340" s="4">
        <v>765.65</v>
      </c>
      <c r="Y1340" s="3">
        <v>86754</v>
      </c>
      <c r="Z1340" s="3" t="str">
        <f>IF(V1340&gt;E3296, "High","Low")</f>
        <v>Low</v>
      </c>
      <c r="AA1340" s="3" t="str">
        <f>IF(OR(C1340 &gt; 0.2, N1340 &lt; 0.25), "High Risk", "Low Risk")</f>
        <v>Low Risk</v>
      </c>
      <c r="AB1340" s="3" t="str">
        <f>IF(NOT(C1340 &gt; 0), "No Discount", "Discount Applied")</f>
        <v>No Discount</v>
      </c>
      <c r="AC1340" s="3" t="str">
        <f>IF(AND(V1340 &gt; 100, OR(H1340 = "Regular Air", H1340 = "Express Air"), NOT(C1340 &gt; 0)), "High Profit Non-Standard Shipping", "Other")</f>
        <v>Other</v>
      </c>
      <c r="AD1340">
        <f>RANK(X1340,$X$2:$X$1954,0)</f>
        <v>499</v>
      </c>
    </row>
    <row r="1341" spans="1:30" ht="12.75" customHeight="1" x14ac:dyDescent="0.3">
      <c r="A1341" s="3">
        <v>20325</v>
      </c>
      <c r="B1341" s="3" t="s">
        <v>46</v>
      </c>
      <c r="C1341" s="7">
        <v>0.03</v>
      </c>
      <c r="D1341" s="4">
        <v>2.1</v>
      </c>
      <c r="E1341" s="4">
        <v>0.7</v>
      </c>
      <c r="F1341" s="3">
        <v>2418</v>
      </c>
      <c r="G1341" s="3" t="s">
        <v>2262</v>
      </c>
      <c r="H1341" s="3" t="s">
        <v>48</v>
      </c>
      <c r="I1341" s="3" t="s">
        <v>39</v>
      </c>
      <c r="J1341" s="3" t="s">
        <v>28</v>
      </c>
      <c r="K1341" s="3" t="s">
        <v>29</v>
      </c>
      <c r="L1341" s="3" t="s">
        <v>30</v>
      </c>
      <c r="M1341" s="3" t="s">
        <v>2263</v>
      </c>
      <c r="N1341" s="3">
        <v>0.56999999999999995</v>
      </c>
      <c r="O1341" s="3" t="s">
        <v>32</v>
      </c>
      <c r="P1341" s="3" t="s">
        <v>135</v>
      </c>
      <c r="Q1341" s="3" t="s">
        <v>136</v>
      </c>
      <c r="R1341" s="3" t="s">
        <v>2264</v>
      </c>
      <c r="S1341" s="3">
        <v>23805</v>
      </c>
      <c r="T1341" s="2">
        <v>42010</v>
      </c>
      <c r="U1341" s="2">
        <v>42011</v>
      </c>
      <c r="V1341" s="4">
        <v>-1473.9059999999999</v>
      </c>
      <c r="W1341" s="3">
        <v>4</v>
      </c>
      <c r="X1341" s="4">
        <v>8.7200000000000006</v>
      </c>
      <c r="Y1341" s="3">
        <v>86750</v>
      </c>
      <c r="Z1341" s="3" t="str">
        <f>IF(V1341&gt;E3297, "High","Low")</f>
        <v>Low</v>
      </c>
      <c r="AA1341" s="3" t="str">
        <f>IF(OR(C1341 &gt; 0.2, N1341 &lt; 0.25), "High Risk", "Low Risk")</f>
        <v>Low Risk</v>
      </c>
      <c r="AB1341" s="3" t="str">
        <f>IF(NOT(C1341 &gt; 0), "No Discount", "Discount Applied")</f>
        <v>Discount Applied</v>
      </c>
      <c r="AC1341" s="3" t="str">
        <f>IF(AND(V1341 &gt; 100, OR(H1341 = "Regular Air", H1341 = "Express Air"), NOT(C1341 &gt; 0)), "High Profit Non-Standard Shipping", "Other")</f>
        <v>Other</v>
      </c>
      <c r="AD1341">
        <f>RANK(X1341,$X$2:$X$1954,0)</f>
        <v>1914</v>
      </c>
    </row>
    <row r="1342" spans="1:30" ht="12.75" customHeight="1" x14ac:dyDescent="0.3">
      <c r="A1342" s="3">
        <v>21724</v>
      </c>
      <c r="B1342" s="3" t="s">
        <v>24</v>
      </c>
      <c r="C1342" s="7">
        <v>0.1</v>
      </c>
      <c r="D1342" s="4">
        <v>599.99</v>
      </c>
      <c r="E1342" s="4">
        <v>24.49</v>
      </c>
      <c r="F1342" s="3">
        <v>2418</v>
      </c>
      <c r="G1342" s="3" t="s">
        <v>2262</v>
      </c>
      <c r="H1342" s="3" t="s">
        <v>48</v>
      </c>
      <c r="I1342" s="3" t="s">
        <v>39</v>
      </c>
      <c r="J1342" s="3" t="s">
        <v>76</v>
      </c>
      <c r="K1342" s="3" t="s">
        <v>586</v>
      </c>
      <c r="L1342" s="3" t="s">
        <v>235</v>
      </c>
      <c r="M1342" s="3" t="s">
        <v>2265</v>
      </c>
      <c r="N1342" s="3">
        <v>0.5</v>
      </c>
      <c r="O1342" s="3" t="s">
        <v>32</v>
      </c>
      <c r="P1342" s="3" t="s">
        <v>135</v>
      </c>
      <c r="Q1342" s="3" t="s">
        <v>136</v>
      </c>
      <c r="R1342" s="3" t="s">
        <v>2264</v>
      </c>
      <c r="S1342" s="3">
        <v>23805</v>
      </c>
      <c r="T1342" s="2">
        <v>42014</v>
      </c>
      <c r="U1342" s="2">
        <v>42015</v>
      </c>
      <c r="V1342" s="4">
        <v>-343.12599999999998</v>
      </c>
      <c r="W1342" s="3">
        <v>11</v>
      </c>
      <c r="X1342" s="4">
        <v>6355.69</v>
      </c>
      <c r="Y1342" s="3">
        <v>86753</v>
      </c>
      <c r="Z1342" s="3" t="str">
        <f>IF(V1342&gt;E3298, "High","Low")</f>
        <v>Low</v>
      </c>
      <c r="AA1342" s="3" t="str">
        <f>IF(OR(C1342 &gt; 0.2, N1342 &lt; 0.25), "High Risk", "Low Risk")</f>
        <v>Low Risk</v>
      </c>
      <c r="AB1342" s="3" t="str">
        <f>IF(NOT(C1342 &gt; 0), "No Discount", "Discount Applied")</f>
        <v>Discount Applied</v>
      </c>
      <c r="AC1342" s="3" t="str">
        <f>IF(AND(V1342 &gt; 100, OR(H1342 = "Regular Air", H1342 = "Express Air"), NOT(C1342 &gt; 0)), "High Profit Non-Standard Shipping", "Other")</f>
        <v>Other</v>
      </c>
      <c r="AD1342">
        <f>RANK(X1342,$X$2:$X$1954,0)</f>
        <v>67</v>
      </c>
    </row>
    <row r="1343" spans="1:30" ht="12.75" customHeight="1" x14ac:dyDescent="0.3">
      <c r="A1343" s="3">
        <v>21725</v>
      </c>
      <c r="B1343" s="3" t="s">
        <v>24</v>
      </c>
      <c r="C1343" s="7">
        <v>0.06</v>
      </c>
      <c r="D1343" s="4">
        <v>2.78</v>
      </c>
      <c r="E1343" s="4">
        <v>1.25</v>
      </c>
      <c r="F1343" s="3">
        <v>2418</v>
      </c>
      <c r="G1343" s="3" t="s">
        <v>2262</v>
      </c>
      <c r="H1343" s="3" t="s">
        <v>48</v>
      </c>
      <c r="I1343" s="3" t="s">
        <v>39</v>
      </c>
      <c r="J1343" s="3" t="s">
        <v>28</v>
      </c>
      <c r="K1343" s="3" t="s">
        <v>29</v>
      </c>
      <c r="L1343" s="3" t="s">
        <v>30</v>
      </c>
      <c r="M1343" s="3" t="s">
        <v>2205</v>
      </c>
      <c r="N1343" s="3">
        <v>0.59</v>
      </c>
      <c r="O1343" s="3" t="s">
        <v>32</v>
      </c>
      <c r="P1343" s="3" t="s">
        <v>135</v>
      </c>
      <c r="Q1343" s="3" t="s">
        <v>136</v>
      </c>
      <c r="R1343" s="3" t="s">
        <v>2264</v>
      </c>
      <c r="S1343" s="3">
        <v>23805</v>
      </c>
      <c r="T1343" s="2">
        <v>42014</v>
      </c>
      <c r="U1343" s="2">
        <v>42016</v>
      </c>
      <c r="V1343" s="4">
        <v>66.359999999999985</v>
      </c>
      <c r="W1343" s="3">
        <v>10</v>
      </c>
      <c r="X1343" s="4">
        <v>28.09</v>
      </c>
      <c r="Y1343" s="3">
        <v>86753</v>
      </c>
      <c r="Z1343" s="3" t="str">
        <f>IF(V1343&gt;E3299, "High","Low")</f>
        <v>High</v>
      </c>
      <c r="AA1343" s="3" t="str">
        <f>IF(OR(C1343 &gt; 0.2, N1343 &lt; 0.25), "High Risk", "Low Risk")</f>
        <v>Low Risk</v>
      </c>
      <c r="AB1343" s="3" t="str">
        <f>IF(NOT(C1343 &gt; 0), "No Discount", "Discount Applied")</f>
        <v>Discount Applied</v>
      </c>
      <c r="AC1343" s="3" t="str">
        <f>IF(AND(V1343 &gt; 100, OR(H1343 = "Regular Air", H1343 = "Express Air"), NOT(C1343 &gt; 0)), "High Profit Non-Standard Shipping", "Other")</f>
        <v>Other</v>
      </c>
      <c r="AD1343">
        <f>RANK(X1343,$X$2:$X$1954,0)</f>
        <v>1736</v>
      </c>
    </row>
    <row r="1344" spans="1:30" ht="12.75" customHeight="1" x14ac:dyDescent="0.3">
      <c r="A1344" s="3">
        <v>22376</v>
      </c>
      <c r="B1344" s="3" t="s">
        <v>36</v>
      </c>
      <c r="C1344" s="7">
        <v>7.0000000000000007E-2</v>
      </c>
      <c r="D1344" s="4">
        <v>225.04</v>
      </c>
      <c r="E1344" s="4">
        <v>11.79</v>
      </c>
      <c r="F1344" s="3">
        <v>2419</v>
      </c>
      <c r="G1344" s="3" t="s">
        <v>2266</v>
      </c>
      <c r="H1344" s="3" t="s">
        <v>48</v>
      </c>
      <c r="I1344" s="3" t="s">
        <v>39</v>
      </c>
      <c r="J1344" s="3" t="s">
        <v>28</v>
      </c>
      <c r="K1344" s="3" t="s">
        <v>256</v>
      </c>
      <c r="L1344" s="3" t="s">
        <v>85</v>
      </c>
      <c r="M1344" s="3" t="s">
        <v>2267</v>
      </c>
      <c r="N1344" s="3">
        <v>0.42</v>
      </c>
      <c r="O1344" s="3" t="s">
        <v>32</v>
      </c>
      <c r="P1344" s="3" t="s">
        <v>135</v>
      </c>
      <c r="Q1344" s="3" t="s">
        <v>136</v>
      </c>
      <c r="R1344" s="3" t="s">
        <v>1448</v>
      </c>
      <c r="S1344" s="3">
        <v>23701</v>
      </c>
      <c r="T1344" s="2">
        <v>42089</v>
      </c>
      <c r="U1344" s="2">
        <v>42089</v>
      </c>
      <c r="V1344" s="4">
        <v>-162.91800000000001</v>
      </c>
      <c r="W1344" s="3">
        <v>5</v>
      </c>
      <c r="X1344" s="4">
        <v>1130.1500000000001</v>
      </c>
      <c r="Y1344" s="3">
        <v>86751</v>
      </c>
      <c r="Z1344" s="3" t="str">
        <f>IF(V1344&gt;E3300, "High","Low")</f>
        <v>Low</v>
      </c>
      <c r="AA1344" s="3" t="str">
        <f>IF(OR(C1344 &gt; 0.2, N1344 &lt; 0.25), "High Risk", "Low Risk")</f>
        <v>Low Risk</v>
      </c>
      <c r="AB1344" s="3" t="str">
        <f>IF(NOT(C1344 &gt; 0), "No Discount", "Discount Applied")</f>
        <v>Discount Applied</v>
      </c>
      <c r="AC1344" s="3" t="str">
        <f>IF(AND(V1344 &gt; 100, OR(H1344 = "Regular Air", H1344 = "Express Air"), NOT(C1344 &gt; 0)), "High Profit Non-Standard Shipping", "Other")</f>
        <v>Other</v>
      </c>
      <c r="AD1344">
        <f>RANK(X1344,$X$2:$X$1954,0)</f>
        <v>390</v>
      </c>
    </row>
    <row r="1345" spans="1:30" ht="12.75" customHeight="1" x14ac:dyDescent="0.3">
      <c r="A1345" s="3">
        <v>22377</v>
      </c>
      <c r="B1345" s="3" t="s">
        <v>36</v>
      </c>
      <c r="C1345" s="7">
        <v>0.03</v>
      </c>
      <c r="D1345" s="4">
        <v>7.84</v>
      </c>
      <c r="E1345" s="4">
        <v>4.71</v>
      </c>
      <c r="F1345" s="3">
        <v>2419</v>
      </c>
      <c r="G1345" s="3" t="s">
        <v>2266</v>
      </c>
      <c r="H1345" s="3" t="s">
        <v>48</v>
      </c>
      <c r="I1345" s="3" t="s">
        <v>39</v>
      </c>
      <c r="J1345" s="3" t="s">
        <v>28</v>
      </c>
      <c r="K1345" s="3" t="s">
        <v>108</v>
      </c>
      <c r="L1345" s="3" t="s">
        <v>58</v>
      </c>
      <c r="M1345" s="3" t="s">
        <v>2268</v>
      </c>
      <c r="N1345" s="3">
        <v>0.35</v>
      </c>
      <c r="O1345" s="3" t="s">
        <v>32</v>
      </c>
      <c r="P1345" s="3" t="s">
        <v>135</v>
      </c>
      <c r="Q1345" s="3" t="s">
        <v>136</v>
      </c>
      <c r="R1345" s="3" t="s">
        <v>1448</v>
      </c>
      <c r="S1345" s="3">
        <v>23701</v>
      </c>
      <c r="T1345" s="2">
        <v>42089</v>
      </c>
      <c r="U1345" s="2">
        <v>42092</v>
      </c>
      <c r="V1345" s="4">
        <v>859.7177999999999</v>
      </c>
      <c r="W1345" s="3">
        <v>7</v>
      </c>
      <c r="X1345" s="4">
        <v>54.37</v>
      </c>
      <c r="Y1345" s="3">
        <v>86751</v>
      </c>
      <c r="Z1345" s="3" t="str">
        <f>IF(V1345&gt;E3301, "High","Low")</f>
        <v>High</v>
      </c>
      <c r="AA1345" s="3" t="str">
        <f>IF(OR(C1345 &gt; 0.2, N1345 &lt; 0.25), "High Risk", "Low Risk")</f>
        <v>Low Risk</v>
      </c>
      <c r="AB1345" s="3" t="str">
        <f>IF(NOT(C1345 &gt; 0), "No Discount", "Discount Applied")</f>
        <v>Discount Applied</v>
      </c>
      <c r="AC1345" s="3" t="str">
        <f>IF(AND(V1345 &gt; 100, OR(H1345 = "Regular Air", H1345 = "Express Air"), NOT(C1345 &gt; 0)), "High Profit Non-Standard Shipping", "Other")</f>
        <v>Other</v>
      </c>
      <c r="AD1345">
        <f>RANK(X1345,$X$2:$X$1954,0)</f>
        <v>1502</v>
      </c>
    </row>
    <row r="1346" spans="1:30" ht="12.75" customHeight="1" x14ac:dyDescent="0.3">
      <c r="A1346" s="3">
        <v>25271</v>
      </c>
      <c r="B1346" s="3" t="s">
        <v>24</v>
      </c>
      <c r="C1346" s="7">
        <v>0.04</v>
      </c>
      <c r="D1346" s="4">
        <v>9.11</v>
      </c>
      <c r="E1346" s="4">
        <v>2.15</v>
      </c>
      <c r="F1346" s="3">
        <v>2420</v>
      </c>
      <c r="G1346" s="3" t="s">
        <v>2269</v>
      </c>
      <c r="H1346" s="3" t="s">
        <v>48</v>
      </c>
      <c r="I1346" s="3" t="s">
        <v>39</v>
      </c>
      <c r="J1346" s="3" t="s">
        <v>28</v>
      </c>
      <c r="K1346" s="3" t="s">
        <v>92</v>
      </c>
      <c r="L1346" s="3" t="s">
        <v>30</v>
      </c>
      <c r="M1346" s="3" t="s">
        <v>1257</v>
      </c>
      <c r="N1346" s="3">
        <v>0.4</v>
      </c>
      <c r="O1346" s="3" t="s">
        <v>32</v>
      </c>
      <c r="P1346" s="3" t="s">
        <v>135</v>
      </c>
      <c r="Q1346" s="3" t="s">
        <v>136</v>
      </c>
      <c r="R1346" s="3" t="s">
        <v>1566</v>
      </c>
      <c r="S1346" s="3">
        <v>23223</v>
      </c>
      <c r="T1346" s="2">
        <v>42130</v>
      </c>
      <c r="U1346" s="2">
        <v>42130</v>
      </c>
      <c r="V1346" s="4">
        <v>-23.072000000000003</v>
      </c>
      <c r="W1346" s="3">
        <v>11</v>
      </c>
      <c r="X1346" s="4">
        <v>100.87</v>
      </c>
      <c r="Y1346" s="3">
        <v>86752</v>
      </c>
      <c r="Z1346" s="3" t="str">
        <f>IF(V1346&gt;E3302, "High","Low")</f>
        <v>Low</v>
      </c>
      <c r="AA1346" s="3" t="str">
        <f>IF(OR(C1346 &gt; 0.2, N1346 &lt; 0.25), "High Risk", "Low Risk")</f>
        <v>Low Risk</v>
      </c>
      <c r="AB1346" s="3" t="str">
        <f>IF(NOT(C1346 &gt; 0), "No Discount", "Discount Applied")</f>
        <v>Discount Applied</v>
      </c>
      <c r="AC1346" s="3" t="str">
        <f>IF(AND(V1346 &gt; 100, OR(H1346 = "Regular Air", H1346 = "Express Air"), NOT(C1346 &gt; 0)), "High Profit Non-Standard Shipping", "Other")</f>
        <v>Other</v>
      </c>
      <c r="AD1346">
        <f>RANK(X1346,$X$2:$X$1954,0)</f>
        <v>1233</v>
      </c>
    </row>
    <row r="1347" spans="1:30" ht="12.75" customHeight="1" x14ac:dyDescent="0.3">
      <c r="A1347" s="3">
        <v>18802</v>
      </c>
      <c r="B1347" s="3" t="s">
        <v>36</v>
      </c>
      <c r="C1347" s="7">
        <v>0.05</v>
      </c>
      <c r="D1347" s="4">
        <v>150.97999999999999</v>
      </c>
      <c r="E1347" s="4">
        <v>43.71</v>
      </c>
      <c r="F1347" s="3">
        <v>2422</v>
      </c>
      <c r="G1347" s="3" t="s">
        <v>2270</v>
      </c>
      <c r="H1347" s="3" t="s">
        <v>38</v>
      </c>
      <c r="I1347" s="3" t="s">
        <v>39</v>
      </c>
      <c r="J1347" s="3" t="s">
        <v>40</v>
      </c>
      <c r="K1347" s="3" t="s">
        <v>41</v>
      </c>
      <c r="L1347" s="3" t="s">
        <v>42</v>
      </c>
      <c r="M1347" s="3" t="s">
        <v>2271</v>
      </c>
      <c r="N1347" s="3">
        <v>0.55000000000000004</v>
      </c>
      <c r="O1347" s="3" t="s">
        <v>32</v>
      </c>
      <c r="P1347" s="3" t="s">
        <v>60</v>
      </c>
      <c r="Q1347" s="3" t="s">
        <v>129</v>
      </c>
      <c r="R1347" s="3" t="s">
        <v>2272</v>
      </c>
      <c r="S1347" s="3">
        <v>77340</v>
      </c>
      <c r="T1347" s="2">
        <v>42148</v>
      </c>
      <c r="U1347" s="2">
        <v>42149</v>
      </c>
      <c r="V1347" s="4">
        <v>650.29999999999995</v>
      </c>
      <c r="W1347" s="3">
        <v>12</v>
      </c>
      <c r="X1347" s="4">
        <v>1857.08</v>
      </c>
      <c r="Y1347" s="3">
        <v>89053</v>
      </c>
      <c r="Z1347" s="3" t="str">
        <f>IF(V1347&gt;E3303, "High","Low")</f>
        <v>High</v>
      </c>
      <c r="AA1347" s="3" t="str">
        <f>IF(OR(C1347 &gt; 0.2, N1347 &lt; 0.25), "High Risk", "Low Risk")</f>
        <v>Low Risk</v>
      </c>
      <c r="AB1347" s="3" t="str">
        <f>IF(NOT(C1347 &gt; 0), "No Discount", "Discount Applied")</f>
        <v>Discount Applied</v>
      </c>
      <c r="AC1347" s="3" t="str">
        <f>IF(AND(V1347 &gt; 100, OR(H1347 = "Regular Air", H1347 = "Express Air"), NOT(C1347 &gt; 0)), "High Profit Non-Standard Shipping", "Other")</f>
        <v>Other</v>
      </c>
      <c r="AD1347">
        <f>RANK(X1347,$X$2:$X$1954,0)</f>
        <v>260</v>
      </c>
    </row>
    <row r="1348" spans="1:30" ht="12.75" customHeight="1" x14ac:dyDescent="0.3">
      <c r="A1348" s="3">
        <v>19817</v>
      </c>
      <c r="B1348" s="3" t="s">
        <v>55</v>
      </c>
      <c r="C1348" s="7">
        <v>0.09</v>
      </c>
      <c r="D1348" s="4">
        <v>3.89</v>
      </c>
      <c r="E1348" s="4">
        <v>7.01</v>
      </c>
      <c r="F1348" s="3">
        <v>2422</v>
      </c>
      <c r="G1348" s="3" t="s">
        <v>2270</v>
      </c>
      <c r="H1348" s="3" t="s">
        <v>26</v>
      </c>
      <c r="I1348" s="3" t="s">
        <v>39</v>
      </c>
      <c r="J1348" s="3" t="s">
        <v>28</v>
      </c>
      <c r="K1348" s="3" t="s">
        <v>108</v>
      </c>
      <c r="L1348" s="3" t="s">
        <v>58</v>
      </c>
      <c r="M1348" s="3" t="s">
        <v>1339</v>
      </c>
      <c r="N1348" s="3">
        <v>0.37</v>
      </c>
      <c r="O1348" s="3" t="s">
        <v>32</v>
      </c>
      <c r="P1348" s="3" t="s">
        <v>60</v>
      </c>
      <c r="Q1348" s="3" t="s">
        <v>129</v>
      </c>
      <c r="R1348" s="3" t="s">
        <v>2272</v>
      </c>
      <c r="S1348" s="3">
        <v>77340</v>
      </c>
      <c r="T1348" s="2">
        <v>42026</v>
      </c>
      <c r="U1348" s="2">
        <v>42028</v>
      </c>
      <c r="V1348" s="4">
        <v>-154.30700000000002</v>
      </c>
      <c r="W1348" s="3">
        <v>10</v>
      </c>
      <c r="X1348" s="4">
        <v>42.56</v>
      </c>
      <c r="Y1348" s="3">
        <v>89055</v>
      </c>
      <c r="Z1348" s="3" t="str">
        <f>IF(V1348&gt;E3304, "High","Low")</f>
        <v>Low</v>
      </c>
      <c r="AA1348" s="3" t="str">
        <f>IF(OR(C1348 &gt; 0.2, N1348 &lt; 0.25), "High Risk", "Low Risk")</f>
        <v>Low Risk</v>
      </c>
      <c r="AB1348" s="3" t="str">
        <f>IF(NOT(C1348 &gt; 0), "No Discount", "Discount Applied")</f>
        <v>Discount Applied</v>
      </c>
      <c r="AC1348" s="3" t="str">
        <f>IF(AND(V1348 &gt; 100, OR(H1348 = "Regular Air", H1348 = "Express Air"), NOT(C1348 &gt; 0)), "High Profit Non-Standard Shipping", "Other")</f>
        <v>Other</v>
      </c>
      <c r="AD1348">
        <f>RANK(X1348,$X$2:$X$1954,0)</f>
        <v>1596</v>
      </c>
    </row>
    <row r="1349" spans="1:30" ht="12.75" customHeight="1" x14ac:dyDescent="0.3">
      <c r="A1349" s="3">
        <v>25126</v>
      </c>
      <c r="B1349" s="3" t="s">
        <v>105</v>
      </c>
      <c r="C1349" s="7">
        <v>0.04</v>
      </c>
      <c r="D1349" s="4">
        <v>100.98</v>
      </c>
      <c r="E1349" s="4">
        <v>7.18</v>
      </c>
      <c r="F1349" s="3">
        <v>2423</v>
      </c>
      <c r="G1349" s="3" t="s">
        <v>2273</v>
      </c>
      <c r="H1349" s="3" t="s">
        <v>48</v>
      </c>
      <c r="I1349" s="3" t="s">
        <v>39</v>
      </c>
      <c r="J1349" s="3" t="s">
        <v>76</v>
      </c>
      <c r="K1349" s="3" t="s">
        <v>179</v>
      </c>
      <c r="L1349" s="3" t="s">
        <v>58</v>
      </c>
      <c r="M1349" s="3" t="s">
        <v>2274</v>
      </c>
      <c r="N1349" s="3">
        <v>0.4</v>
      </c>
      <c r="O1349" s="3" t="s">
        <v>32</v>
      </c>
      <c r="P1349" s="3" t="s">
        <v>60</v>
      </c>
      <c r="Q1349" s="3" t="s">
        <v>129</v>
      </c>
      <c r="R1349" s="3" t="s">
        <v>2275</v>
      </c>
      <c r="S1349" s="3">
        <v>76053</v>
      </c>
      <c r="T1349" s="2">
        <v>42025</v>
      </c>
      <c r="U1349" s="2">
        <v>42030</v>
      </c>
      <c r="V1349" s="4">
        <v>269.94</v>
      </c>
      <c r="W1349" s="3">
        <v>4</v>
      </c>
      <c r="X1349" s="4">
        <v>414.91</v>
      </c>
      <c r="Y1349" s="3">
        <v>89054</v>
      </c>
      <c r="Z1349" s="3" t="str">
        <f>IF(V1349&gt;E3305, "High","Low")</f>
        <v>High</v>
      </c>
      <c r="AA1349" s="3" t="str">
        <f>IF(OR(C1349 &gt; 0.2, N1349 &lt; 0.25), "High Risk", "Low Risk")</f>
        <v>Low Risk</v>
      </c>
      <c r="AB1349" s="3" t="str">
        <f>IF(NOT(C1349 &gt; 0), "No Discount", "Discount Applied")</f>
        <v>Discount Applied</v>
      </c>
      <c r="AC1349" s="3" t="str">
        <f>IF(AND(V1349 &gt; 100, OR(H1349 = "Regular Air", H1349 = "Express Air"), NOT(C1349 &gt; 0)), "High Profit Non-Standard Shipping", "Other")</f>
        <v>Other</v>
      </c>
      <c r="AD1349">
        <f>RANK(X1349,$X$2:$X$1954,0)</f>
        <v>704</v>
      </c>
    </row>
    <row r="1350" spans="1:30" ht="12.75" customHeight="1" x14ac:dyDescent="0.3">
      <c r="A1350" s="3">
        <v>21761</v>
      </c>
      <c r="B1350" s="3" t="s">
        <v>24</v>
      </c>
      <c r="C1350" s="7">
        <v>0.08</v>
      </c>
      <c r="D1350" s="4">
        <v>30.93</v>
      </c>
      <c r="E1350" s="4">
        <v>3.92</v>
      </c>
      <c r="F1350" s="3">
        <v>2426</v>
      </c>
      <c r="G1350" s="3" t="s">
        <v>2276</v>
      </c>
      <c r="H1350" s="3" t="s">
        <v>48</v>
      </c>
      <c r="I1350" s="3" t="s">
        <v>39</v>
      </c>
      <c r="J1350" s="3" t="s">
        <v>40</v>
      </c>
      <c r="K1350" s="3" t="s">
        <v>49</v>
      </c>
      <c r="L1350" s="3" t="s">
        <v>50</v>
      </c>
      <c r="M1350" s="3" t="s">
        <v>1749</v>
      </c>
      <c r="N1350" s="3">
        <v>0.44</v>
      </c>
      <c r="O1350" s="3" t="s">
        <v>32</v>
      </c>
      <c r="P1350" s="3" t="s">
        <v>60</v>
      </c>
      <c r="Q1350" s="3" t="s">
        <v>129</v>
      </c>
      <c r="R1350" s="3" t="s">
        <v>2277</v>
      </c>
      <c r="S1350" s="3">
        <v>75061</v>
      </c>
      <c r="T1350" s="2">
        <v>42078</v>
      </c>
      <c r="U1350" s="2">
        <v>42079</v>
      </c>
      <c r="V1350" s="4">
        <v>63.059099999999994</v>
      </c>
      <c r="W1350" s="3">
        <v>3</v>
      </c>
      <c r="X1350" s="4">
        <v>91.39</v>
      </c>
      <c r="Y1350" s="3">
        <v>90859</v>
      </c>
      <c r="Z1350" s="3" t="str">
        <f>IF(V1350&gt;E3306, "High","Low")</f>
        <v>High</v>
      </c>
      <c r="AA1350" s="3" t="str">
        <f>IF(OR(C1350 &gt; 0.2, N1350 &lt; 0.25), "High Risk", "Low Risk")</f>
        <v>Low Risk</v>
      </c>
      <c r="AB1350" s="3" t="str">
        <f>IF(NOT(C1350 &gt; 0), "No Discount", "Discount Applied")</f>
        <v>Discount Applied</v>
      </c>
      <c r="AC1350" s="3" t="str">
        <f>IF(AND(V1350 &gt; 100, OR(H1350 = "Regular Air", H1350 = "Express Air"), NOT(C1350 &gt; 0)), "High Profit Non-Standard Shipping", "Other")</f>
        <v>Other</v>
      </c>
      <c r="AD1350">
        <f>RANK(X1350,$X$2:$X$1954,0)</f>
        <v>1278</v>
      </c>
    </row>
    <row r="1351" spans="1:30" ht="12.75" customHeight="1" x14ac:dyDescent="0.3">
      <c r="A1351" s="3">
        <v>20496</v>
      </c>
      <c r="B1351" s="3" t="s">
        <v>105</v>
      </c>
      <c r="C1351" s="7">
        <v>0.08</v>
      </c>
      <c r="D1351" s="4">
        <v>4.4800000000000004</v>
      </c>
      <c r="E1351" s="4">
        <v>49</v>
      </c>
      <c r="F1351" s="3">
        <v>2426</v>
      </c>
      <c r="G1351" s="3" t="s">
        <v>2276</v>
      </c>
      <c r="H1351" s="3" t="s">
        <v>48</v>
      </c>
      <c r="I1351" s="3" t="s">
        <v>39</v>
      </c>
      <c r="J1351" s="3" t="s">
        <v>28</v>
      </c>
      <c r="K1351" s="3" t="s">
        <v>256</v>
      </c>
      <c r="L1351" s="3" t="s">
        <v>235</v>
      </c>
      <c r="M1351" s="3" t="s">
        <v>679</v>
      </c>
      <c r="N1351" s="3">
        <v>0.6</v>
      </c>
      <c r="O1351" s="3" t="s">
        <v>32</v>
      </c>
      <c r="P1351" s="3" t="s">
        <v>60</v>
      </c>
      <c r="Q1351" s="3" t="s">
        <v>129</v>
      </c>
      <c r="R1351" s="3" t="s">
        <v>2277</v>
      </c>
      <c r="S1351" s="3">
        <v>75061</v>
      </c>
      <c r="T1351" s="2">
        <v>42126</v>
      </c>
      <c r="U1351" s="2">
        <v>42126</v>
      </c>
      <c r="V1351" s="4">
        <v>139.58009999999999</v>
      </c>
      <c r="W1351" s="3">
        <v>37</v>
      </c>
      <c r="X1351" s="4">
        <v>202.29</v>
      </c>
      <c r="Y1351" s="3">
        <v>90861</v>
      </c>
      <c r="Z1351" s="3" t="str">
        <f>IF(V1351&gt;E3307, "High","Low")</f>
        <v>High</v>
      </c>
      <c r="AA1351" s="3" t="str">
        <f>IF(OR(C1351 &gt; 0.2, N1351 &lt; 0.25), "High Risk", "Low Risk")</f>
        <v>Low Risk</v>
      </c>
      <c r="AB1351" s="3" t="str">
        <f>IF(NOT(C1351 &gt; 0), "No Discount", "Discount Applied")</f>
        <v>Discount Applied</v>
      </c>
      <c r="AC1351" s="3" t="str">
        <f>IF(AND(V1351 &gt; 100, OR(H1351 = "Regular Air", H1351 = "Express Air"), NOT(C1351 &gt; 0)), "High Profit Non-Standard Shipping", "Other")</f>
        <v>Other</v>
      </c>
      <c r="AD1351">
        <f>RANK(X1351,$X$2:$X$1954,0)</f>
        <v>978</v>
      </c>
    </row>
    <row r="1352" spans="1:30" ht="12.75" customHeight="1" x14ac:dyDescent="0.3">
      <c r="A1352" s="3">
        <v>20497</v>
      </c>
      <c r="B1352" s="3" t="s">
        <v>105</v>
      </c>
      <c r="C1352" s="7">
        <v>0</v>
      </c>
      <c r="D1352" s="4">
        <v>17.670000000000002</v>
      </c>
      <c r="E1352" s="4">
        <v>8.99</v>
      </c>
      <c r="F1352" s="3">
        <v>2426</v>
      </c>
      <c r="G1352" s="3" t="s">
        <v>2276</v>
      </c>
      <c r="H1352" s="3" t="s">
        <v>48</v>
      </c>
      <c r="I1352" s="3" t="s">
        <v>39</v>
      </c>
      <c r="J1352" s="3" t="s">
        <v>40</v>
      </c>
      <c r="K1352" s="3" t="s">
        <v>49</v>
      </c>
      <c r="L1352" s="3" t="s">
        <v>50</v>
      </c>
      <c r="M1352" s="3" t="s">
        <v>806</v>
      </c>
      <c r="N1352" s="3">
        <v>0.47</v>
      </c>
      <c r="O1352" s="3" t="s">
        <v>32</v>
      </c>
      <c r="P1352" s="3" t="s">
        <v>60</v>
      </c>
      <c r="Q1352" s="3" t="s">
        <v>129</v>
      </c>
      <c r="R1352" s="3" t="s">
        <v>2277</v>
      </c>
      <c r="S1352" s="3">
        <v>75061</v>
      </c>
      <c r="T1352" s="2">
        <v>42126</v>
      </c>
      <c r="U1352" s="2">
        <v>42133</v>
      </c>
      <c r="V1352" s="4">
        <v>109.67000000000002</v>
      </c>
      <c r="W1352" s="3">
        <v>9</v>
      </c>
      <c r="X1352" s="4">
        <v>168.71</v>
      </c>
      <c r="Y1352" s="3">
        <v>90861</v>
      </c>
      <c r="Z1352" s="3" t="str">
        <f>IF(V1352&gt;E3308, "High","Low")</f>
        <v>High</v>
      </c>
      <c r="AA1352" s="3" t="str">
        <f>IF(OR(C1352 &gt; 0.2, N1352 &lt; 0.25), "High Risk", "Low Risk")</f>
        <v>Low Risk</v>
      </c>
      <c r="AB1352" s="3" t="str">
        <f>IF(NOT(C1352 &gt; 0), "No Discount", "Discount Applied")</f>
        <v>No Discount</v>
      </c>
      <c r="AC1352" s="3" t="str">
        <f>IF(AND(V1352 &gt; 100, OR(H1352 = "Regular Air", H1352 = "Express Air"), NOT(C1352 &gt; 0)), "High Profit Non-Standard Shipping", "Other")</f>
        <v>High Profit Non-Standard Shipping</v>
      </c>
      <c r="AD1352">
        <f>RANK(X1352,$X$2:$X$1954,0)</f>
        <v>1043</v>
      </c>
    </row>
    <row r="1353" spans="1:30" ht="12.75" customHeight="1" x14ac:dyDescent="0.3">
      <c r="A1353" s="3">
        <v>23729</v>
      </c>
      <c r="B1353" s="3" t="s">
        <v>24</v>
      </c>
      <c r="C1353" s="7">
        <v>0.03</v>
      </c>
      <c r="D1353" s="4">
        <v>40.99</v>
      </c>
      <c r="E1353" s="4">
        <v>19.989999999999998</v>
      </c>
      <c r="F1353" s="3">
        <v>2427</v>
      </c>
      <c r="G1353" s="3" t="s">
        <v>2278</v>
      </c>
      <c r="H1353" s="3" t="s">
        <v>48</v>
      </c>
      <c r="I1353" s="3" t="s">
        <v>39</v>
      </c>
      <c r="J1353" s="3" t="s">
        <v>28</v>
      </c>
      <c r="K1353" s="3" t="s">
        <v>92</v>
      </c>
      <c r="L1353" s="3" t="s">
        <v>58</v>
      </c>
      <c r="M1353" s="3" t="s">
        <v>1933</v>
      </c>
      <c r="N1353" s="3">
        <v>0.36</v>
      </c>
      <c r="O1353" s="3" t="s">
        <v>32</v>
      </c>
      <c r="P1353" s="3" t="s">
        <v>60</v>
      </c>
      <c r="Q1353" s="3" t="s">
        <v>129</v>
      </c>
      <c r="R1353" s="3" t="s">
        <v>2279</v>
      </c>
      <c r="S1353" s="3">
        <v>76248</v>
      </c>
      <c r="T1353" s="2">
        <v>42052</v>
      </c>
      <c r="U1353" s="2">
        <v>42053</v>
      </c>
      <c r="V1353" s="4">
        <v>395.30799999999999</v>
      </c>
      <c r="W1353" s="3">
        <v>21</v>
      </c>
      <c r="X1353" s="4">
        <v>885.65</v>
      </c>
      <c r="Y1353" s="3">
        <v>90860</v>
      </c>
      <c r="Z1353" s="3" t="str">
        <f>IF(V1353&gt;E3309, "High","Low")</f>
        <v>High</v>
      </c>
      <c r="AA1353" s="3" t="str">
        <f>IF(OR(C1353 &gt; 0.2, N1353 &lt; 0.25), "High Risk", "Low Risk")</f>
        <v>Low Risk</v>
      </c>
      <c r="AB1353" s="3" t="str">
        <f>IF(NOT(C1353 &gt; 0), "No Discount", "Discount Applied")</f>
        <v>Discount Applied</v>
      </c>
      <c r="AC1353" s="3" t="str">
        <f>IF(AND(V1353 &gt; 100, OR(H1353 = "Regular Air", H1353 = "Express Air"), NOT(C1353 &gt; 0)), "High Profit Non-Standard Shipping", "Other")</f>
        <v>Other</v>
      </c>
      <c r="AD1353">
        <f>RANK(X1353,$X$2:$X$1954,0)</f>
        <v>457</v>
      </c>
    </row>
    <row r="1354" spans="1:30" ht="12.75" customHeight="1" x14ac:dyDescent="0.3">
      <c r="A1354" s="3">
        <v>22562</v>
      </c>
      <c r="B1354" s="3" t="s">
        <v>36</v>
      </c>
      <c r="C1354" s="7">
        <v>0.1</v>
      </c>
      <c r="D1354" s="4">
        <v>14.28</v>
      </c>
      <c r="E1354" s="4">
        <v>2.99</v>
      </c>
      <c r="F1354" s="3">
        <v>2430</v>
      </c>
      <c r="G1354" s="3" t="s">
        <v>2280</v>
      </c>
      <c r="H1354" s="3" t="s">
        <v>48</v>
      </c>
      <c r="I1354" s="3" t="s">
        <v>39</v>
      </c>
      <c r="J1354" s="3" t="s">
        <v>28</v>
      </c>
      <c r="K1354" s="3" t="s">
        <v>108</v>
      </c>
      <c r="L1354" s="3" t="s">
        <v>58</v>
      </c>
      <c r="M1354" s="3" t="s">
        <v>1712</v>
      </c>
      <c r="N1354" s="3">
        <v>0.39</v>
      </c>
      <c r="O1354" s="3" t="s">
        <v>32</v>
      </c>
      <c r="P1354" s="3" t="s">
        <v>60</v>
      </c>
      <c r="Q1354" s="3" t="s">
        <v>129</v>
      </c>
      <c r="R1354" s="3" t="s">
        <v>2281</v>
      </c>
      <c r="S1354" s="3">
        <v>76541</v>
      </c>
      <c r="T1354" s="2">
        <v>42087</v>
      </c>
      <c r="U1354" s="2">
        <v>42088</v>
      </c>
      <c r="V1354" s="4">
        <v>104.9145</v>
      </c>
      <c r="W1354" s="3">
        <v>11</v>
      </c>
      <c r="X1354" s="4">
        <v>152.05000000000001</v>
      </c>
      <c r="Y1354" s="3">
        <v>91108</v>
      </c>
      <c r="Z1354" s="3" t="str">
        <f>IF(V1354&gt;E3310, "High","Low")</f>
        <v>High</v>
      </c>
      <c r="AA1354" s="3" t="str">
        <f>IF(OR(C1354 &gt; 0.2, N1354 &lt; 0.25), "High Risk", "Low Risk")</f>
        <v>Low Risk</v>
      </c>
      <c r="AB1354" s="3" t="str">
        <f>IF(NOT(C1354 &gt; 0), "No Discount", "Discount Applied")</f>
        <v>Discount Applied</v>
      </c>
      <c r="AC1354" s="3" t="str">
        <f>IF(AND(V1354 &gt; 100, OR(H1354 = "Regular Air", H1354 = "Express Air"), NOT(C1354 &gt; 0)), "High Profit Non-Standard Shipping", "Other")</f>
        <v>Other</v>
      </c>
      <c r="AD1354">
        <f>RANK(X1354,$X$2:$X$1954,0)</f>
        <v>1077</v>
      </c>
    </row>
    <row r="1355" spans="1:30" ht="12.75" customHeight="1" x14ac:dyDescent="0.3">
      <c r="A1355" s="3">
        <v>22105</v>
      </c>
      <c r="B1355" s="3" t="s">
        <v>36</v>
      </c>
      <c r="C1355" s="7">
        <v>0.04</v>
      </c>
      <c r="D1355" s="4">
        <v>7.08</v>
      </c>
      <c r="E1355" s="4">
        <v>2.35</v>
      </c>
      <c r="F1355" s="3">
        <v>2430</v>
      </c>
      <c r="G1355" s="3" t="s">
        <v>2280</v>
      </c>
      <c r="H1355" s="3" t="s">
        <v>48</v>
      </c>
      <c r="I1355" s="3" t="s">
        <v>39</v>
      </c>
      <c r="J1355" s="3" t="s">
        <v>28</v>
      </c>
      <c r="K1355" s="3" t="s">
        <v>29</v>
      </c>
      <c r="L1355" s="3" t="s">
        <v>30</v>
      </c>
      <c r="M1355" s="3" t="s">
        <v>1143</v>
      </c>
      <c r="N1355" s="3">
        <v>0.47</v>
      </c>
      <c r="O1355" s="3" t="s">
        <v>32</v>
      </c>
      <c r="P1355" s="3" t="s">
        <v>60</v>
      </c>
      <c r="Q1355" s="3" t="s">
        <v>129</v>
      </c>
      <c r="R1355" s="3" t="s">
        <v>2281</v>
      </c>
      <c r="S1355" s="3">
        <v>76541</v>
      </c>
      <c r="T1355" s="2">
        <v>42104</v>
      </c>
      <c r="U1355" s="2">
        <v>42105</v>
      </c>
      <c r="V1355" s="4">
        <v>24.59</v>
      </c>
      <c r="W1355" s="3">
        <v>7</v>
      </c>
      <c r="X1355" s="4">
        <v>49.1</v>
      </c>
      <c r="Y1355" s="3">
        <v>91109</v>
      </c>
      <c r="Z1355" s="3" t="str">
        <f>IF(V1355&gt;E3311, "High","Low")</f>
        <v>High</v>
      </c>
      <c r="AA1355" s="3" t="str">
        <f>IF(OR(C1355 &gt; 0.2, N1355 &lt; 0.25), "High Risk", "Low Risk")</f>
        <v>Low Risk</v>
      </c>
      <c r="AB1355" s="3" t="str">
        <f>IF(NOT(C1355 &gt; 0), "No Discount", "Discount Applied")</f>
        <v>Discount Applied</v>
      </c>
      <c r="AC1355" s="3" t="str">
        <f>IF(AND(V1355 &gt; 100, OR(H1355 = "Regular Air", H1355 = "Express Air"), NOT(C1355 &gt; 0)), "High Profit Non-Standard Shipping", "Other")</f>
        <v>Other</v>
      </c>
      <c r="AD1355">
        <f>RANK(X1355,$X$2:$X$1954,0)</f>
        <v>1540</v>
      </c>
    </row>
    <row r="1356" spans="1:30" ht="12.75" customHeight="1" x14ac:dyDescent="0.3">
      <c r="A1356" s="3">
        <v>20731</v>
      </c>
      <c r="B1356" s="3" t="s">
        <v>105</v>
      </c>
      <c r="C1356" s="7">
        <v>0.03</v>
      </c>
      <c r="D1356" s="4">
        <v>140.99</v>
      </c>
      <c r="E1356" s="4">
        <v>4.2</v>
      </c>
      <c r="F1356" s="3">
        <v>2430</v>
      </c>
      <c r="G1356" s="3" t="s">
        <v>2280</v>
      </c>
      <c r="H1356" s="3" t="s">
        <v>48</v>
      </c>
      <c r="I1356" s="3" t="s">
        <v>39</v>
      </c>
      <c r="J1356" s="3" t="s">
        <v>76</v>
      </c>
      <c r="K1356" s="3" t="s">
        <v>77</v>
      </c>
      <c r="L1356" s="3" t="s">
        <v>58</v>
      </c>
      <c r="M1356" s="3" t="s">
        <v>2282</v>
      </c>
      <c r="N1356" s="3">
        <v>0.59</v>
      </c>
      <c r="O1356" s="3" t="s">
        <v>32</v>
      </c>
      <c r="P1356" s="3" t="s">
        <v>60</v>
      </c>
      <c r="Q1356" s="3" t="s">
        <v>129</v>
      </c>
      <c r="R1356" s="3" t="s">
        <v>2281</v>
      </c>
      <c r="S1356" s="3">
        <v>76541</v>
      </c>
      <c r="T1356" s="2">
        <v>42092</v>
      </c>
      <c r="U1356" s="2">
        <v>42100</v>
      </c>
      <c r="V1356" s="4">
        <v>-458.74400000000003</v>
      </c>
      <c r="W1356" s="3">
        <v>2</v>
      </c>
      <c r="X1356" s="4">
        <v>246.44</v>
      </c>
      <c r="Y1356" s="3">
        <v>91110</v>
      </c>
      <c r="Z1356" s="3" t="str">
        <f>IF(V1356&gt;E3312, "High","Low")</f>
        <v>Low</v>
      </c>
      <c r="AA1356" s="3" t="str">
        <f>IF(OR(C1356 &gt; 0.2, N1356 &lt; 0.25), "High Risk", "Low Risk")</f>
        <v>Low Risk</v>
      </c>
      <c r="AB1356" s="3" t="str">
        <f>IF(NOT(C1356 &gt; 0), "No Discount", "Discount Applied")</f>
        <v>Discount Applied</v>
      </c>
      <c r="AC1356" s="3" t="str">
        <f>IF(AND(V1356 &gt; 100, OR(H1356 = "Regular Air", H1356 = "Express Air"), NOT(C1356 &gt; 0)), "High Profit Non-Standard Shipping", "Other")</f>
        <v>Other</v>
      </c>
      <c r="AD1356">
        <f>RANK(X1356,$X$2:$X$1954,0)</f>
        <v>902</v>
      </c>
    </row>
    <row r="1357" spans="1:30" ht="12.75" customHeight="1" x14ac:dyDescent="0.3">
      <c r="A1357" s="3">
        <v>3490</v>
      </c>
      <c r="B1357" s="3" t="s">
        <v>36</v>
      </c>
      <c r="C1357" s="7">
        <v>0.05</v>
      </c>
      <c r="D1357" s="4">
        <v>8.85</v>
      </c>
      <c r="E1357" s="4">
        <v>5.6</v>
      </c>
      <c r="F1357" s="3">
        <v>2431</v>
      </c>
      <c r="G1357" s="3" t="s">
        <v>2283</v>
      </c>
      <c r="H1357" s="3" t="s">
        <v>48</v>
      </c>
      <c r="I1357" s="3" t="s">
        <v>39</v>
      </c>
      <c r="J1357" s="3" t="s">
        <v>28</v>
      </c>
      <c r="K1357" s="3" t="s">
        <v>108</v>
      </c>
      <c r="L1357" s="3" t="s">
        <v>58</v>
      </c>
      <c r="M1357" s="3" t="s">
        <v>2284</v>
      </c>
      <c r="N1357" s="3">
        <v>0.36</v>
      </c>
      <c r="O1357" s="3" t="s">
        <v>32</v>
      </c>
      <c r="P1357" s="3" t="s">
        <v>33</v>
      </c>
      <c r="Q1357" s="3" t="s">
        <v>44</v>
      </c>
      <c r="R1357" s="3" t="s">
        <v>662</v>
      </c>
      <c r="S1357" s="3">
        <v>90004</v>
      </c>
      <c r="T1357" s="2">
        <v>42165</v>
      </c>
      <c r="U1357" s="2">
        <v>42166</v>
      </c>
      <c r="V1357" s="4">
        <v>-9.1769999999999996</v>
      </c>
      <c r="W1357" s="3">
        <v>21</v>
      </c>
      <c r="X1357" s="4">
        <v>199.08</v>
      </c>
      <c r="Y1357" s="3">
        <v>24869</v>
      </c>
      <c r="Z1357" s="3" t="str">
        <f>IF(V1357&gt;E3313, "High","Low")</f>
        <v>Low</v>
      </c>
      <c r="AA1357" s="3" t="str">
        <f>IF(OR(C1357 &gt; 0.2, N1357 &lt; 0.25), "High Risk", "Low Risk")</f>
        <v>Low Risk</v>
      </c>
      <c r="AB1357" s="3" t="str">
        <f>IF(NOT(C1357 &gt; 0), "No Discount", "Discount Applied")</f>
        <v>Discount Applied</v>
      </c>
      <c r="AC1357" s="3" t="str">
        <f>IF(AND(V1357 &gt; 100, OR(H1357 = "Regular Air", H1357 = "Express Air"), NOT(C1357 &gt; 0)), "High Profit Non-Standard Shipping", "Other")</f>
        <v>Other</v>
      </c>
      <c r="AD1357">
        <f>RANK(X1357,$X$2:$X$1954,0)</f>
        <v>991</v>
      </c>
    </row>
    <row r="1358" spans="1:30" ht="12.75" customHeight="1" x14ac:dyDescent="0.3">
      <c r="A1358" s="3">
        <v>819</v>
      </c>
      <c r="B1358" s="3" t="s">
        <v>24</v>
      </c>
      <c r="C1358" s="7">
        <v>7.0000000000000007E-2</v>
      </c>
      <c r="D1358" s="4">
        <v>155.06</v>
      </c>
      <c r="E1358" s="4">
        <v>7.07</v>
      </c>
      <c r="F1358" s="3">
        <v>2431</v>
      </c>
      <c r="G1358" s="3" t="s">
        <v>2283</v>
      </c>
      <c r="H1358" s="3" t="s">
        <v>48</v>
      </c>
      <c r="I1358" s="3" t="s">
        <v>39</v>
      </c>
      <c r="J1358" s="3" t="s">
        <v>28</v>
      </c>
      <c r="K1358" s="3" t="s">
        <v>140</v>
      </c>
      <c r="L1358" s="3" t="s">
        <v>58</v>
      </c>
      <c r="M1358" s="3" t="s">
        <v>141</v>
      </c>
      <c r="N1358" s="3">
        <v>0.59</v>
      </c>
      <c r="O1358" s="3" t="s">
        <v>32</v>
      </c>
      <c r="P1358" s="3" t="s">
        <v>33</v>
      </c>
      <c r="Q1358" s="3" t="s">
        <v>44</v>
      </c>
      <c r="R1358" s="3" t="s">
        <v>662</v>
      </c>
      <c r="S1358" s="3">
        <v>90004</v>
      </c>
      <c r="T1358" s="2">
        <v>42143</v>
      </c>
      <c r="U1358" s="2">
        <v>42143</v>
      </c>
      <c r="V1358" s="4">
        <v>-121.75</v>
      </c>
      <c r="W1358" s="3">
        <v>14</v>
      </c>
      <c r="X1358" s="4">
        <v>2039.07</v>
      </c>
      <c r="Y1358" s="3">
        <v>5920</v>
      </c>
      <c r="Z1358" s="3" t="str">
        <f>IF(V1358&gt;E3314, "High","Low")</f>
        <v>Low</v>
      </c>
      <c r="AA1358" s="3" t="str">
        <f>IF(OR(C1358 &gt; 0.2, N1358 &lt; 0.25), "High Risk", "Low Risk")</f>
        <v>Low Risk</v>
      </c>
      <c r="AB1358" s="3" t="str">
        <f>IF(NOT(C1358 &gt; 0), "No Discount", "Discount Applied")</f>
        <v>Discount Applied</v>
      </c>
      <c r="AC1358" s="3" t="str">
        <f>IF(AND(V1358 &gt; 100, OR(H1358 = "Regular Air", H1358 = "Express Air"), NOT(C1358 &gt; 0)), "High Profit Non-Standard Shipping", "Other")</f>
        <v>Other</v>
      </c>
      <c r="AD1358">
        <f>RANK(X1358,$X$2:$X$1954,0)</f>
        <v>238</v>
      </c>
    </row>
    <row r="1359" spans="1:30" ht="12.75" customHeight="1" x14ac:dyDescent="0.3">
      <c r="A1359" s="3">
        <v>18819</v>
      </c>
      <c r="B1359" s="3" t="s">
        <v>24</v>
      </c>
      <c r="C1359" s="7">
        <v>7.0000000000000007E-2</v>
      </c>
      <c r="D1359" s="4">
        <v>155.06</v>
      </c>
      <c r="E1359" s="4">
        <v>7.07</v>
      </c>
      <c r="F1359" s="3">
        <v>2432</v>
      </c>
      <c r="G1359" s="3" t="s">
        <v>2285</v>
      </c>
      <c r="H1359" s="3" t="s">
        <v>48</v>
      </c>
      <c r="I1359" s="3" t="s">
        <v>39</v>
      </c>
      <c r="J1359" s="3" t="s">
        <v>28</v>
      </c>
      <c r="K1359" s="3" t="s">
        <v>140</v>
      </c>
      <c r="L1359" s="3" t="s">
        <v>58</v>
      </c>
      <c r="M1359" s="3" t="s">
        <v>141</v>
      </c>
      <c r="N1359" s="3">
        <v>0.59</v>
      </c>
      <c r="O1359" s="3" t="s">
        <v>32</v>
      </c>
      <c r="P1359" s="3" t="s">
        <v>60</v>
      </c>
      <c r="Q1359" s="3" t="s">
        <v>303</v>
      </c>
      <c r="R1359" s="3" t="s">
        <v>2286</v>
      </c>
      <c r="S1359" s="3">
        <v>73110</v>
      </c>
      <c r="T1359" s="2">
        <v>42143</v>
      </c>
      <c r="U1359" s="2">
        <v>42143</v>
      </c>
      <c r="V1359" s="4">
        <v>24.350000000000023</v>
      </c>
      <c r="W1359" s="3">
        <v>3</v>
      </c>
      <c r="X1359" s="4">
        <v>436.94</v>
      </c>
      <c r="Y1359" s="3">
        <v>89096</v>
      </c>
      <c r="Z1359" s="3" t="str">
        <f>IF(V1359&gt;E3315, "High","Low")</f>
        <v>High</v>
      </c>
      <c r="AA1359" s="3" t="str">
        <f>IF(OR(C1359 &gt; 0.2, N1359 &lt; 0.25), "High Risk", "Low Risk")</f>
        <v>Low Risk</v>
      </c>
      <c r="AB1359" s="3" t="str">
        <f>IF(NOT(C1359 &gt; 0), "No Discount", "Discount Applied")</f>
        <v>Discount Applied</v>
      </c>
      <c r="AC1359" s="3" t="str">
        <f>IF(AND(V1359 &gt; 100, OR(H1359 = "Regular Air", H1359 = "Express Air"), NOT(C1359 &gt; 0)), "High Profit Non-Standard Shipping", "Other")</f>
        <v>Other</v>
      </c>
      <c r="AD1359">
        <f>RANK(X1359,$X$2:$X$1954,0)</f>
        <v>688</v>
      </c>
    </row>
    <row r="1360" spans="1:30" ht="12.75" customHeight="1" x14ac:dyDescent="0.3">
      <c r="A1360" s="3">
        <v>20286</v>
      </c>
      <c r="B1360" s="3" t="s">
        <v>36</v>
      </c>
      <c r="C1360" s="7">
        <v>0.09</v>
      </c>
      <c r="D1360" s="4">
        <v>5.4</v>
      </c>
      <c r="E1360" s="4">
        <v>7.78</v>
      </c>
      <c r="F1360" s="3">
        <v>2432</v>
      </c>
      <c r="G1360" s="3" t="s">
        <v>2285</v>
      </c>
      <c r="H1360" s="3" t="s">
        <v>26</v>
      </c>
      <c r="I1360" s="3" t="s">
        <v>39</v>
      </c>
      <c r="J1360" s="3" t="s">
        <v>28</v>
      </c>
      <c r="K1360" s="3" t="s">
        <v>108</v>
      </c>
      <c r="L1360" s="3" t="s">
        <v>58</v>
      </c>
      <c r="M1360" s="3" t="s">
        <v>309</v>
      </c>
      <c r="N1360" s="3">
        <v>0.37</v>
      </c>
      <c r="O1360" s="3" t="s">
        <v>32</v>
      </c>
      <c r="P1360" s="3" t="s">
        <v>60</v>
      </c>
      <c r="Q1360" s="3" t="s">
        <v>303</v>
      </c>
      <c r="R1360" s="3" t="s">
        <v>2286</v>
      </c>
      <c r="S1360" s="3">
        <v>73110</v>
      </c>
      <c r="T1360" s="2">
        <v>42161</v>
      </c>
      <c r="U1360" s="2">
        <v>42163</v>
      </c>
      <c r="V1360" s="4">
        <v>-34.764499999999998</v>
      </c>
      <c r="W1360" s="3">
        <v>6</v>
      </c>
      <c r="X1360" s="4">
        <v>37.380000000000003</v>
      </c>
      <c r="Y1360" s="3">
        <v>89097</v>
      </c>
      <c r="Z1360" s="3" t="str">
        <f>IF(V1360&gt;E3316, "High","Low")</f>
        <v>Low</v>
      </c>
      <c r="AA1360" s="3" t="str">
        <f>IF(OR(C1360 &gt; 0.2, N1360 &lt; 0.25), "High Risk", "Low Risk")</f>
        <v>Low Risk</v>
      </c>
      <c r="AB1360" s="3" t="str">
        <f>IF(NOT(C1360 &gt; 0), "No Discount", "Discount Applied")</f>
        <v>Discount Applied</v>
      </c>
      <c r="AC1360" s="3" t="str">
        <f>IF(AND(V1360 &gt; 100, OR(H1360 = "Regular Air", H1360 = "Express Air"), NOT(C1360 &gt; 0)), "High Profit Non-Standard Shipping", "Other")</f>
        <v>Other</v>
      </c>
      <c r="AD1360">
        <f>RANK(X1360,$X$2:$X$1954,0)</f>
        <v>1646</v>
      </c>
    </row>
    <row r="1361" spans="1:30" ht="12.75" customHeight="1" x14ac:dyDescent="0.3">
      <c r="A1361" s="3">
        <v>21490</v>
      </c>
      <c r="B1361" s="3" t="s">
        <v>36</v>
      </c>
      <c r="C1361" s="7">
        <v>0.05</v>
      </c>
      <c r="D1361" s="4">
        <v>8.85</v>
      </c>
      <c r="E1361" s="4">
        <v>5.6</v>
      </c>
      <c r="F1361" s="3">
        <v>2433</v>
      </c>
      <c r="G1361" s="3" t="s">
        <v>2287</v>
      </c>
      <c r="H1361" s="3" t="s">
        <v>48</v>
      </c>
      <c r="I1361" s="3" t="s">
        <v>39</v>
      </c>
      <c r="J1361" s="3" t="s">
        <v>28</v>
      </c>
      <c r="K1361" s="3" t="s">
        <v>108</v>
      </c>
      <c r="L1361" s="3" t="s">
        <v>58</v>
      </c>
      <c r="M1361" s="3" t="s">
        <v>2284</v>
      </c>
      <c r="N1361" s="3">
        <v>0.36</v>
      </c>
      <c r="O1361" s="3" t="s">
        <v>32</v>
      </c>
      <c r="P1361" s="3" t="s">
        <v>60</v>
      </c>
      <c r="Q1361" s="3" t="s">
        <v>303</v>
      </c>
      <c r="R1361" s="3" t="s">
        <v>2288</v>
      </c>
      <c r="S1361" s="3">
        <v>73160</v>
      </c>
      <c r="T1361" s="2">
        <v>42165</v>
      </c>
      <c r="U1361" s="2">
        <v>42166</v>
      </c>
      <c r="V1361" s="4">
        <v>-7.3415999999999997</v>
      </c>
      <c r="W1361" s="3">
        <v>5</v>
      </c>
      <c r="X1361" s="4">
        <v>47.4</v>
      </c>
      <c r="Y1361" s="3">
        <v>89095</v>
      </c>
      <c r="Z1361" s="3" t="str">
        <f>IF(V1361&gt;E3317, "High","Low")</f>
        <v>Low</v>
      </c>
      <c r="AA1361" s="3" t="str">
        <f>IF(OR(C1361 &gt; 0.2, N1361 &lt; 0.25), "High Risk", "Low Risk")</f>
        <v>Low Risk</v>
      </c>
      <c r="AB1361" s="3" t="str">
        <f>IF(NOT(C1361 &gt; 0), "No Discount", "Discount Applied")</f>
        <v>Discount Applied</v>
      </c>
      <c r="AC1361" s="3" t="str">
        <f>IF(AND(V1361 &gt; 100, OR(H1361 = "Regular Air", H1361 = "Express Air"), NOT(C1361 &gt; 0)), "High Profit Non-Standard Shipping", "Other")</f>
        <v>Other</v>
      </c>
      <c r="AD1361">
        <f>RANK(X1361,$X$2:$X$1954,0)</f>
        <v>1551</v>
      </c>
    </row>
    <row r="1362" spans="1:30" ht="12.75" customHeight="1" x14ac:dyDescent="0.3">
      <c r="A1362" s="3">
        <v>19566</v>
      </c>
      <c r="B1362" s="3" t="s">
        <v>105</v>
      </c>
      <c r="C1362" s="7">
        <v>0.09</v>
      </c>
      <c r="D1362" s="4">
        <v>90.97</v>
      </c>
      <c r="E1362" s="4">
        <v>14</v>
      </c>
      <c r="F1362" s="3">
        <v>2437</v>
      </c>
      <c r="G1362" s="3" t="s">
        <v>2289</v>
      </c>
      <c r="H1362" s="3" t="s">
        <v>38</v>
      </c>
      <c r="I1362" s="3" t="s">
        <v>39</v>
      </c>
      <c r="J1362" s="3" t="s">
        <v>76</v>
      </c>
      <c r="K1362" s="3" t="s">
        <v>84</v>
      </c>
      <c r="L1362" s="3" t="s">
        <v>42</v>
      </c>
      <c r="M1362" s="3" t="s">
        <v>1804</v>
      </c>
      <c r="N1362" s="3">
        <v>0.36</v>
      </c>
      <c r="O1362" s="3" t="s">
        <v>32</v>
      </c>
      <c r="P1362" s="3" t="s">
        <v>60</v>
      </c>
      <c r="Q1362" s="3" t="s">
        <v>1857</v>
      </c>
      <c r="R1362" s="3" t="s">
        <v>2290</v>
      </c>
      <c r="S1362" s="3">
        <v>53150</v>
      </c>
      <c r="T1362" s="2">
        <v>42064</v>
      </c>
      <c r="U1362" s="2">
        <v>42066</v>
      </c>
      <c r="V1362" s="4">
        <v>35.290000000000049</v>
      </c>
      <c r="W1362" s="3">
        <v>3</v>
      </c>
      <c r="X1362" s="4">
        <v>260</v>
      </c>
      <c r="Y1362" s="3">
        <v>90301</v>
      </c>
      <c r="Z1362" s="3" t="str">
        <f>IF(V1362&gt;E3318, "High","Low")</f>
        <v>High</v>
      </c>
      <c r="AA1362" s="3" t="str">
        <f>IF(OR(C1362 &gt; 0.2, N1362 &lt; 0.25), "High Risk", "Low Risk")</f>
        <v>Low Risk</v>
      </c>
      <c r="AB1362" s="3" t="str">
        <f>IF(NOT(C1362 &gt; 0), "No Discount", "Discount Applied")</f>
        <v>Discount Applied</v>
      </c>
      <c r="AC1362" s="3" t="str">
        <f>IF(AND(V1362 &gt; 100, OR(H1362 = "Regular Air", H1362 = "Express Air"), NOT(C1362 &gt; 0)), "High Profit Non-Standard Shipping", "Other")</f>
        <v>Other</v>
      </c>
      <c r="AD1362">
        <f>RANK(X1362,$X$2:$X$1954,0)</f>
        <v>882</v>
      </c>
    </row>
    <row r="1363" spans="1:30" ht="12.75" customHeight="1" x14ac:dyDescent="0.3">
      <c r="A1363" s="3">
        <v>20157</v>
      </c>
      <c r="B1363" s="3" t="s">
        <v>55</v>
      </c>
      <c r="C1363" s="7">
        <v>0.02</v>
      </c>
      <c r="D1363" s="4">
        <v>63.94</v>
      </c>
      <c r="E1363" s="4">
        <v>14.48</v>
      </c>
      <c r="F1363" s="3">
        <v>2441</v>
      </c>
      <c r="G1363" s="3" t="s">
        <v>2291</v>
      </c>
      <c r="H1363" s="3" t="s">
        <v>48</v>
      </c>
      <c r="I1363" s="3" t="s">
        <v>39</v>
      </c>
      <c r="J1363" s="3" t="s">
        <v>40</v>
      </c>
      <c r="K1363" s="3" t="s">
        <v>49</v>
      </c>
      <c r="L1363" s="3" t="s">
        <v>58</v>
      </c>
      <c r="M1363" s="3" t="s">
        <v>518</v>
      </c>
      <c r="N1363" s="3">
        <v>0.46</v>
      </c>
      <c r="O1363" s="3" t="s">
        <v>32</v>
      </c>
      <c r="P1363" s="3" t="s">
        <v>135</v>
      </c>
      <c r="Q1363" s="3" t="s">
        <v>361</v>
      </c>
      <c r="R1363" s="3" t="s">
        <v>2292</v>
      </c>
      <c r="S1363" s="3">
        <v>32935</v>
      </c>
      <c r="T1363" s="2">
        <v>42098</v>
      </c>
      <c r="U1363" s="2">
        <v>42098</v>
      </c>
      <c r="V1363" s="4">
        <v>-100.17</v>
      </c>
      <c r="W1363" s="3">
        <v>11</v>
      </c>
      <c r="X1363" s="4">
        <v>709.7</v>
      </c>
      <c r="Y1363" s="3">
        <v>89300</v>
      </c>
      <c r="Z1363" s="3" t="str">
        <f>IF(V1363&gt;E3319, "High","Low")</f>
        <v>Low</v>
      </c>
      <c r="AA1363" s="3" t="str">
        <f>IF(OR(C1363 &gt; 0.2, N1363 &lt; 0.25), "High Risk", "Low Risk")</f>
        <v>Low Risk</v>
      </c>
      <c r="AB1363" s="3" t="str">
        <f>IF(NOT(C1363 &gt; 0), "No Discount", "Discount Applied")</f>
        <v>Discount Applied</v>
      </c>
      <c r="AC1363" s="3" t="str">
        <f>IF(AND(V1363 &gt; 100, OR(H1363 = "Regular Air", H1363 = "Express Air"), NOT(C1363 &gt; 0)), "High Profit Non-Standard Shipping", "Other")</f>
        <v>Other</v>
      </c>
      <c r="AD1363">
        <f>RANK(X1363,$X$2:$X$1954,0)</f>
        <v>526</v>
      </c>
    </row>
    <row r="1364" spans="1:30" ht="12.75" customHeight="1" x14ac:dyDescent="0.3">
      <c r="A1364" s="3">
        <v>20158</v>
      </c>
      <c r="B1364" s="3" t="s">
        <v>55</v>
      </c>
      <c r="C1364" s="7">
        <v>0.01</v>
      </c>
      <c r="D1364" s="4">
        <v>5.0199999999999996</v>
      </c>
      <c r="E1364" s="4">
        <v>5.14</v>
      </c>
      <c r="F1364" s="3">
        <v>2442</v>
      </c>
      <c r="G1364" s="3" t="s">
        <v>2293</v>
      </c>
      <c r="H1364" s="3" t="s">
        <v>48</v>
      </c>
      <c r="I1364" s="3" t="s">
        <v>39</v>
      </c>
      <c r="J1364" s="3" t="s">
        <v>76</v>
      </c>
      <c r="K1364" s="3" t="s">
        <v>179</v>
      </c>
      <c r="L1364" s="3" t="s">
        <v>50</v>
      </c>
      <c r="M1364" s="3" t="s">
        <v>839</v>
      </c>
      <c r="N1364" s="3">
        <v>0.79</v>
      </c>
      <c r="O1364" s="3" t="s">
        <v>32</v>
      </c>
      <c r="P1364" s="3" t="s">
        <v>135</v>
      </c>
      <c r="Q1364" s="3" t="s">
        <v>361</v>
      </c>
      <c r="R1364" s="3" t="s">
        <v>2294</v>
      </c>
      <c r="S1364" s="3">
        <v>32953</v>
      </c>
      <c r="T1364" s="2">
        <v>42098</v>
      </c>
      <c r="U1364" s="2">
        <v>42100</v>
      </c>
      <c r="V1364" s="4">
        <v>-3.9479999999999995</v>
      </c>
      <c r="W1364" s="3">
        <v>5</v>
      </c>
      <c r="X1364" s="4">
        <v>27.42</v>
      </c>
      <c r="Y1364" s="3">
        <v>89300</v>
      </c>
      <c r="Z1364" s="3" t="str">
        <f>IF(V1364&gt;E3320, "High","Low")</f>
        <v>Low</v>
      </c>
      <c r="AA1364" s="3" t="str">
        <f>IF(OR(C1364 &gt; 0.2, N1364 &lt; 0.25), "High Risk", "Low Risk")</f>
        <v>Low Risk</v>
      </c>
      <c r="AB1364" s="3" t="str">
        <f>IF(NOT(C1364 &gt; 0), "No Discount", "Discount Applied")</f>
        <v>Discount Applied</v>
      </c>
      <c r="AC1364" s="3" t="str">
        <f>IF(AND(V1364 &gt; 100, OR(H1364 = "Regular Air", H1364 = "Express Air"), NOT(C1364 &gt; 0)), "High Profit Non-Standard Shipping", "Other")</f>
        <v>Other</v>
      </c>
      <c r="AD1364">
        <f>RANK(X1364,$X$2:$X$1954,0)</f>
        <v>1747</v>
      </c>
    </row>
    <row r="1365" spans="1:30" ht="12.75" customHeight="1" x14ac:dyDescent="0.3">
      <c r="A1365" s="3">
        <v>21084</v>
      </c>
      <c r="B1365" s="3" t="s">
        <v>24</v>
      </c>
      <c r="C1365" s="7">
        <v>0.05</v>
      </c>
      <c r="D1365" s="4">
        <v>58.1</v>
      </c>
      <c r="E1365" s="4">
        <v>1.49</v>
      </c>
      <c r="F1365" s="3">
        <v>2443</v>
      </c>
      <c r="G1365" s="3" t="s">
        <v>2295</v>
      </c>
      <c r="H1365" s="3" t="s">
        <v>48</v>
      </c>
      <c r="I1365" s="3" t="s">
        <v>39</v>
      </c>
      <c r="J1365" s="3" t="s">
        <v>28</v>
      </c>
      <c r="K1365" s="3" t="s">
        <v>108</v>
      </c>
      <c r="L1365" s="3" t="s">
        <v>58</v>
      </c>
      <c r="M1365" s="3" t="s">
        <v>282</v>
      </c>
      <c r="N1365" s="3">
        <v>0.38</v>
      </c>
      <c r="O1365" s="3" t="s">
        <v>32</v>
      </c>
      <c r="P1365" s="3" t="s">
        <v>135</v>
      </c>
      <c r="Q1365" s="3" t="s">
        <v>361</v>
      </c>
      <c r="R1365" s="3" t="s">
        <v>446</v>
      </c>
      <c r="S1365" s="3">
        <v>33142</v>
      </c>
      <c r="T1365" s="2">
        <v>42022</v>
      </c>
      <c r="U1365" s="2">
        <v>42022</v>
      </c>
      <c r="V1365" s="4">
        <v>1633.9859999999999</v>
      </c>
      <c r="W1365" s="3">
        <v>13</v>
      </c>
      <c r="X1365" s="4">
        <v>739.06</v>
      </c>
      <c r="Y1365" s="3">
        <v>89299</v>
      </c>
      <c r="Z1365" s="3" t="str">
        <f>IF(V1365&gt;E3321, "High","Low")</f>
        <v>High</v>
      </c>
      <c r="AA1365" s="3" t="str">
        <f>IF(OR(C1365 &gt; 0.2, N1365 &lt; 0.25), "High Risk", "Low Risk")</f>
        <v>Low Risk</v>
      </c>
      <c r="AB1365" s="3" t="str">
        <f>IF(NOT(C1365 &gt; 0), "No Discount", "Discount Applied")</f>
        <v>Discount Applied</v>
      </c>
      <c r="AC1365" s="3" t="str">
        <f>IF(AND(V1365 &gt; 100, OR(H1365 = "Regular Air", H1365 = "Express Air"), NOT(C1365 &gt; 0)), "High Profit Non-Standard Shipping", "Other")</f>
        <v>Other</v>
      </c>
      <c r="AD1365">
        <f>RANK(X1365,$X$2:$X$1954,0)</f>
        <v>511</v>
      </c>
    </row>
    <row r="1366" spans="1:30" ht="12.75" customHeight="1" x14ac:dyDescent="0.3">
      <c r="A1366" s="3">
        <v>25304</v>
      </c>
      <c r="B1366" s="3" t="s">
        <v>36</v>
      </c>
      <c r="C1366" s="7">
        <v>0.06</v>
      </c>
      <c r="D1366" s="4">
        <v>2.2799999999999998</v>
      </c>
      <c r="E1366" s="4">
        <v>5.2</v>
      </c>
      <c r="F1366" s="3">
        <v>2443</v>
      </c>
      <c r="G1366" s="3" t="s">
        <v>2295</v>
      </c>
      <c r="H1366" s="3" t="s">
        <v>48</v>
      </c>
      <c r="I1366" s="3" t="s">
        <v>39</v>
      </c>
      <c r="J1366" s="3" t="s">
        <v>28</v>
      </c>
      <c r="K1366" s="3" t="s">
        <v>29</v>
      </c>
      <c r="L1366" s="3" t="s">
        <v>30</v>
      </c>
      <c r="M1366" s="3" t="s">
        <v>2296</v>
      </c>
      <c r="N1366" s="3">
        <v>0.41</v>
      </c>
      <c r="O1366" s="3" t="s">
        <v>32</v>
      </c>
      <c r="P1366" s="3" t="s">
        <v>135</v>
      </c>
      <c r="Q1366" s="3" t="s">
        <v>361</v>
      </c>
      <c r="R1366" s="3" t="s">
        <v>446</v>
      </c>
      <c r="S1366" s="3">
        <v>33142</v>
      </c>
      <c r="T1366" s="2">
        <v>42156</v>
      </c>
      <c r="U1366" s="2">
        <v>42158</v>
      </c>
      <c r="V1366" s="4">
        <v>-2002.6314000000002</v>
      </c>
      <c r="W1366" s="3">
        <v>13</v>
      </c>
      <c r="X1366" s="4">
        <v>30.47</v>
      </c>
      <c r="Y1366" s="3">
        <v>89301</v>
      </c>
      <c r="Z1366" s="3" t="str">
        <f>IF(V1366&gt;E3322, "High","Low")</f>
        <v>Low</v>
      </c>
      <c r="AA1366" s="3" t="str">
        <f>IF(OR(C1366 &gt; 0.2, N1366 &lt; 0.25), "High Risk", "Low Risk")</f>
        <v>Low Risk</v>
      </c>
      <c r="AB1366" s="3" t="str">
        <f>IF(NOT(C1366 &gt; 0), "No Discount", "Discount Applied")</f>
        <v>Discount Applied</v>
      </c>
      <c r="AC1366" s="3" t="str">
        <f>IF(AND(V1366 &gt; 100, OR(H1366 = "Regular Air", H1366 = "Express Air"), NOT(C1366 &gt; 0)), "High Profit Non-Standard Shipping", "Other")</f>
        <v>Other</v>
      </c>
      <c r="AD1366">
        <f>RANK(X1366,$X$2:$X$1954,0)</f>
        <v>1711</v>
      </c>
    </row>
    <row r="1367" spans="1:30" ht="12.75" customHeight="1" x14ac:dyDescent="0.3">
      <c r="A1367" s="3">
        <v>25742</v>
      </c>
      <c r="B1367" s="3" t="s">
        <v>24</v>
      </c>
      <c r="C1367" s="7">
        <v>0.09</v>
      </c>
      <c r="D1367" s="4">
        <v>6.48</v>
      </c>
      <c r="E1367" s="4">
        <v>7.03</v>
      </c>
      <c r="F1367" s="3">
        <v>2448</v>
      </c>
      <c r="G1367" s="3" t="s">
        <v>2297</v>
      </c>
      <c r="H1367" s="3" t="s">
        <v>48</v>
      </c>
      <c r="I1367" s="3" t="s">
        <v>39</v>
      </c>
      <c r="J1367" s="3" t="s">
        <v>28</v>
      </c>
      <c r="K1367" s="3" t="s">
        <v>92</v>
      </c>
      <c r="L1367" s="3" t="s">
        <v>58</v>
      </c>
      <c r="M1367" s="3" t="s">
        <v>373</v>
      </c>
      <c r="N1367" s="3">
        <v>0.37</v>
      </c>
      <c r="O1367" s="3" t="s">
        <v>32</v>
      </c>
      <c r="P1367" s="3" t="s">
        <v>60</v>
      </c>
      <c r="Q1367" s="3" t="s">
        <v>61</v>
      </c>
      <c r="R1367" s="3" t="s">
        <v>2298</v>
      </c>
      <c r="S1367" s="3">
        <v>55410</v>
      </c>
      <c r="T1367" s="2">
        <v>42184</v>
      </c>
      <c r="U1367" s="2">
        <v>42186</v>
      </c>
      <c r="V1367" s="4">
        <v>-126.208</v>
      </c>
      <c r="W1367" s="3">
        <v>16</v>
      </c>
      <c r="X1367" s="4">
        <v>96.96</v>
      </c>
      <c r="Y1367" s="3">
        <v>87790</v>
      </c>
      <c r="Z1367" s="3" t="str">
        <f>IF(V1367&gt;E3323, "High","Low")</f>
        <v>Low</v>
      </c>
      <c r="AA1367" s="3" t="str">
        <f>IF(OR(C1367 &gt; 0.2, N1367 &lt; 0.25), "High Risk", "Low Risk")</f>
        <v>Low Risk</v>
      </c>
      <c r="AB1367" s="3" t="str">
        <f>IF(NOT(C1367 &gt; 0), "No Discount", "Discount Applied")</f>
        <v>Discount Applied</v>
      </c>
      <c r="AC1367" s="3" t="str">
        <f>IF(AND(V1367 &gt; 100, OR(H1367 = "Regular Air", H1367 = "Express Air"), NOT(C1367 &gt; 0)), "High Profit Non-Standard Shipping", "Other")</f>
        <v>Other</v>
      </c>
      <c r="AD1367">
        <f>RANK(X1367,$X$2:$X$1954,0)</f>
        <v>1255</v>
      </c>
    </row>
    <row r="1368" spans="1:30" ht="12.75" customHeight="1" x14ac:dyDescent="0.3">
      <c r="A1368" s="3">
        <v>20687</v>
      </c>
      <c r="B1368" s="3" t="s">
        <v>36</v>
      </c>
      <c r="C1368" s="7">
        <v>0.08</v>
      </c>
      <c r="D1368" s="4">
        <v>4.13</v>
      </c>
      <c r="E1368" s="4">
        <v>1.17</v>
      </c>
      <c r="F1368" s="3">
        <v>2450</v>
      </c>
      <c r="G1368" s="3" t="s">
        <v>2299</v>
      </c>
      <c r="H1368" s="3" t="s">
        <v>48</v>
      </c>
      <c r="I1368" s="3" t="s">
        <v>39</v>
      </c>
      <c r="J1368" s="3" t="s">
        <v>28</v>
      </c>
      <c r="K1368" s="3" t="s">
        <v>29</v>
      </c>
      <c r="L1368" s="3" t="s">
        <v>30</v>
      </c>
      <c r="M1368" s="3" t="s">
        <v>2300</v>
      </c>
      <c r="N1368" s="3">
        <v>0.56999999999999995</v>
      </c>
      <c r="O1368" s="3" t="s">
        <v>32</v>
      </c>
      <c r="P1368" s="3" t="s">
        <v>60</v>
      </c>
      <c r="Q1368" s="3" t="s">
        <v>1857</v>
      </c>
      <c r="R1368" s="3" t="s">
        <v>2301</v>
      </c>
      <c r="S1368" s="3">
        <v>53545</v>
      </c>
      <c r="T1368" s="2">
        <v>42147</v>
      </c>
      <c r="U1368" s="2">
        <v>42149</v>
      </c>
      <c r="V1368" s="4">
        <v>-5.54</v>
      </c>
      <c r="W1368" s="3">
        <v>1</v>
      </c>
      <c r="X1368" s="4">
        <v>4.21</v>
      </c>
      <c r="Y1368" s="3">
        <v>90322</v>
      </c>
      <c r="Z1368" s="3" t="str">
        <f>IF(V1368&gt;E3324, "High","Low")</f>
        <v>Low</v>
      </c>
      <c r="AA1368" s="3" t="str">
        <f>IF(OR(C1368 &gt; 0.2, N1368 &lt; 0.25), "High Risk", "Low Risk")</f>
        <v>Low Risk</v>
      </c>
      <c r="AB1368" s="3" t="str">
        <f>IF(NOT(C1368 &gt; 0), "No Discount", "Discount Applied")</f>
        <v>Discount Applied</v>
      </c>
      <c r="AC1368" s="3" t="str">
        <f>IF(AND(V1368 &gt; 100, OR(H1368 = "Regular Air", H1368 = "Express Air"), NOT(C1368 &gt; 0)), "High Profit Non-Standard Shipping", "Other")</f>
        <v>Other</v>
      </c>
      <c r="AD1368">
        <f>RANK(X1368,$X$2:$X$1954,0)</f>
        <v>1942</v>
      </c>
    </row>
    <row r="1369" spans="1:30" ht="12.75" customHeight="1" x14ac:dyDescent="0.3">
      <c r="A1369" s="3">
        <v>21198</v>
      </c>
      <c r="B1369" s="3" t="s">
        <v>55</v>
      </c>
      <c r="C1369" s="7">
        <v>0.06</v>
      </c>
      <c r="D1369" s="4">
        <v>3499.99</v>
      </c>
      <c r="E1369" s="4">
        <v>24.49</v>
      </c>
      <c r="F1369" s="3">
        <v>2454</v>
      </c>
      <c r="G1369" s="3" t="s">
        <v>2302</v>
      </c>
      <c r="H1369" s="3" t="s">
        <v>26</v>
      </c>
      <c r="I1369" s="3" t="s">
        <v>39</v>
      </c>
      <c r="J1369" s="3" t="s">
        <v>76</v>
      </c>
      <c r="K1369" s="3" t="s">
        <v>586</v>
      </c>
      <c r="L1369" s="3" t="s">
        <v>235</v>
      </c>
      <c r="M1369" s="3" t="s">
        <v>1308</v>
      </c>
      <c r="N1369" s="3">
        <v>0.37</v>
      </c>
      <c r="O1369" s="3" t="s">
        <v>32</v>
      </c>
      <c r="P1369" s="3" t="s">
        <v>135</v>
      </c>
      <c r="Q1369" s="3" t="s">
        <v>1277</v>
      </c>
      <c r="R1369" s="3" t="s">
        <v>2303</v>
      </c>
      <c r="S1369" s="3">
        <v>35244</v>
      </c>
      <c r="T1369" s="2">
        <v>42064</v>
      </c>
      <c r="U1369" s="2">
        <v>42067</v>
      </c>
      <c r="V1369" s="4">
        <v>-68.432000000000002</v>
      </c>
      <c r="W1369" s="3">
        <v>1</v>
      </c>
      <c r="X1369" s="4">
        <v>3550.28</v>
      </c>
      <c r="Y1369" s="3">
        <v>89219</v>
      </c>
      <c r="Z1369" s="3" t="str">
        <f>IF(V1369&gt;E3325, "High","Low")</f>
        <v>Low</v>
      </c>
      <c r="AA1369" s="3" t="str">
        <f>IF(OR(C1369 &gt; 0.2, N1369 &lt; 0.25), "High Risk", "Low Risk")</f>
        <v>Low Risk</v>
      </c>
      <c r="AB1369" s="3" t="str">
        <f>IF(NOT(C1369 &gt; 0), "No Discount", "Discount Applied")</f>
        <v>Discount Applied</v>
      </c>
      <c r="AC1369" s="3" t="str">
        <f>IF(AND(V1369 &gt; 100, OR(H1369 = "Regular Air", H1369 = "Express Air"), NOT(C1369 &gt; 0)), "High Profit Non-Standard Shipping", "Other")</f>
        <v>Other</v>
      </c>
      <c r="AD1369">
        <f>RANK(X1369,$X$2:$X$1954,0)</f>
        <v>140</v>
      </c>
    </row>
    <row r="1370" spans="1:30" ht="12.75" customHeight="1" x14ac:dyDescent="0.3">
      <c r="A1370" s="3">
        <v>25536</v>
      </c>
      <c r="B1370" s="3" t="s">
        <v>24</v>
      </c>
      <c r="C1370" s="7">
        <v>7.0000000000000007E-2</v>
      </c>
      <c r="D1370" s="4">
        <v>179.99</v>
      </c>
      <c r="E1370" s="4">
        <v>19.989999999999998</v>
      </c>
      <c r="F1370" s="3">
        <v>2456</v>
      </c>
      <c r="G1370" s="3" t="s">
        <v>2304</v>
      </c>
      <c r="H1370" s="3" t="s">
        <v>48</v>
      </c>
      <c r="I1370" s="3" t="s">
        <v>39</v>
      </c>
      <c r="J1370" s="3" t="s">
        <v>76</v>
      </c>
      <c r="K1370" s="3" t="s">
        <v>179</v>
      </c>
      <c r="L1370" s="3" t="s">
        <v>58</v>
      </c>
      <c r="M1370" s="3" t="s">
        <v>578</v>
      </c>
      <c r="N1370" s="3">
        <v>0.48</v>
      </c>
      <c r="O1370" s="3" t="s">
        <v>32</v>
      </c>
      <c r="P1370" s="3" t="s">
        <v>135</v>
      </c>
      <c r="Q1370" s="3" t="s">
        <v>1277</v>
      </c>
      <c r="R1370" s="3" t="s">
        <v>2305</v>
      </c>
      <c r="S1370" s="3">
        <v>36608</v>
      </c>
      <c r="T1370" s="2">
        <v>42026</v>
      </c>
      <c r="U1370" s="2">
        <v>42027</v>
      </c>
      <c r="V1370" s="4">
        <v>733.2822000000001</v>
      </c>
      <c r="W1370" s="3">
        <v>7</v>
      </c>
      <c r="X1370" s="4">
        <v>1188.6300000000001</v>
      </c>
      <c r="Y1370" s="3">
        <v>89218</v>
      </c>
      <c r="Z1370" s="3" t="str">
        <f>IF(V1370&gt;E3326, "High","Low")</f>
        <v>High</v>
      </c>
      <c r="AA1370" s="3" t="str">
        <f>IF(OR(C1370 &gt; 0.2, N1370 &lt; 0.25), "High Risk", "Low Risk")</f>
        <v>Low Risk</v>
      </c>
      <c r="AB1370" s="3" t="str">
        <f>IF(NOT(C1370 &gt; 0), "No Discount", "Discount Applied")</f>
        <v>Discount Applied</v>
      </c>
      <c r="AC1370" s="3" t="str">
        <f>IF(AND(V1370 &gt; 100, OR(H1370 = "Regular Air", H1370 = "Express Air"), NOT(C1370 &gt; 0)), "High Profit Non-Standard Shipping", "Other")</f>
        <v>Other</v>
      </c>
      <c r="AD1370">
        <f>RANK(X1370,$X$2:$X$1954,0)</f>
        <v>373</v>
      </c>
    </row>
    <row r="1371" spans="1:30" ht="12.75" customHeight="1" x14ac:dyDescent="0.3">
      <c r="A1371" s="3">
        <v>25537</v>
      </c>
      <c r="B1371" s="3" t="s">
        <v>24</v>
      </c>
      <c r="C1371" s="7">
        <v>0.02</v>
      </c>
      <c r="D1371" s="4">
        <v>92.23</v>
      </c>
      <c r="E1371" s="4">
        <v>39.61</v>
      </c>
      <c r="F1371" s="3">
        <v>2456</v>
      </c>
      <c r="G1371" s="3" t="s">
        <v>2304</v>
      </c>
      <c r="H1371" s="3" t="s">
        <v>26</v>
      </c>
      <c r="I1371" s="3" t="s">
        <v>39</v>
      </c>
      <c r="J1371" s="3" t="s">
        <v>40</v>
      </c>
      <c r="K1371" s="3" t="s">
        <v>49</v>
      </c>
      <c r="L1371" s="3" t="s">
        <v>85</v>
      </c>
      <c r="M1371" s="3" t="s">
        <v>2306</v>
      </c>
      <c r="N1371" s="3">
        <v>0.67</v>
      </c>
      <c r="O1371" s="3" t="s">
        <v>32</v>
      </c>
      <c r="P1371" s="3" t="s">
        <v>135</v>
      </c>
      <c r="Q1371" s="3" t="s">
        <v>1277</v>
      </c>
      <c r="R1371" s="3" t="s">
        <v>2305</v>
      </c>
      <c r="S1371" s="3">
        <v>36608</v>
      </c>
      <c r="T1371" s="2">
        <v>42026</v>
      </c>
      <c r="U1371" s="2">
        <v>42027</v>
      </c>
      <c r="V1371" s="4">
        <v>-905.99039999999991</v>
      </c>
      <c r="W1371" s="3">
        <v>11</v>
      </c>
      <c r="X1371" s="4">
        <v>1009.93</v>
      </c>
      <c r="Y1371" s="3">
        <v>89218</v>
      </c>
      <c r="Z1371" s="3" t="str">
        <f>IF(V1371&gt;E3327, "High","Low")</f>
        <v>Low</v>
      </c>
      <c r="AA1371" s="3" t="str">
        <f>IF(OR(C1371 &gt; 0.2, N1371 &lt; 0.25), "High Risk", "Low Risk")</f>
        <v>Low Risk</v>
      </c>
      <c r="AB1371" s="3" t="str">
        <f>IF(NOT(C1371 &gt; 0), "No Discount", "Discount Applied")</f>
        <v>Discount Applied</v>
      </c>
      <c r="AC1371" s="3" t="str">
        <f>IF(AND(V1371 &gt; 100, OR(H1371 = "Regular Air", H1371 = "Express Air"), NOT(C1371 &gt; 0)), "High Profit Non-Standard Shipping", "Other")</f>
        <v>Other</v>
      </c>
      <c r="AD1371">
        <f>RANK(X1371,$X$2:$X$1954,0)</f>
        <v>420</v>
      </c>
    </row>
    <row r="1372" spans="1:30" ht="12.75" customHeight="1" x14ac:dyDescent="0.3">
      <c r="A1372" s="3">
        <v>25535</v>
      </c>
      <c r="B1372" s="3" t="s">
        <v>24</v>
      </c>
      <c r="C1372" s="7">
        <v>0.02</v>
      </c>
      <c r="D1372" s="4">
        <v>15.22</v>
      </c>
      <c r="E1372" s="4">
        <v>9.73</v>
      </c>
      <c r="F1372" s="3">
        <v>2457</v>
      </c>
      <c r="G1372" s="3" t="s">
        <v>2307</v>
      </c>
      <c r="H1372" s="3" t="s">
        <v>48</v>
      </c>
      <c r="I1372" s="3" t="s">
        <v>39</v>
      </c>
      <c r="J1372" s="3" t="s">
        <v>28</v>
      </c>
      <c r="K1372" s="3" t="s">
        <v>108</v>
      </c>
      <c r="L1372" s="3" t="s">
        <v>58</v>
      </c>
      <c r="M1372" s="3" t="s">
        <v>2308</v>
      </c>
      <c r="N1372" s="3">
        <v>0.36</v>
      </c>
      <c r="O1372" s="3" t="s">
        <v>32</v>
      </c>
      <c r="P1372" s="3" t="s">
        <v>60</v>
      </c>
      <c r="Q1372" s="3" t="s">
        <v>61</v>
      </c>
      <c r="R1372" s="3" t="s">
        <v>2309</v>
      </c>
      <c r="S1372" s="3">
        <v>55014</v>
      </c>
      <c r="T1372" s="2">
        <v>42026</v>
      </c>
      <c r="U1372" s="2">
        <v>42026</v>
      </c>
      <c r="V1372" s="4">
        <v>-21.63242</v>
      </c>
      <c r="W1372" s="3">
        <v>9</v>
      </c>
      <c r="X1372" s="4">
        <v>140.69999999999999</v>
      </c>
      <c r="Y1372" s="3">
        <v>89218</v>
      </c>
      <c r="Z1372" s="3" t="str">
        <f>IF(V1372&gt;E3328, "High","Low")</f>
        <v>Low</v>
      </c>
      <c r="AA1372" s="3" t="str">
        <f>IF(OR(C1372 &gt; 0.2, N1372 &lt; 0.25), "High Risk", "Low Risk")</f>
        <v>Low Risk</v>
      </c>
      <c r="AB1372" s="3" t="str">
        <f>IF(NOT(C1372 &gt; 0), "No Discount", "Discount Applied")</f>
        <v>Discount Applied</v>
      </c>
      <c r="AC1372" s="3" t="str">
        <f>IF(AND(V1372 &gt; 100, OR(H1372 = "Regular Air", H1372 = "Express Air"), NOT(C1372 &gt; 0)), "High Profit Non-Standard Shipping", "Other")</f>
        <v>Other</v>
      </c>
      <c r="AD1372">
        <f>RANK(X1372,$X$2:$X$1954,0)</f>
        <v>1108</v>
      </c>
    </row>
    <row r="1373" spans="1:30" ht="12.75" customHeight="1" x14ac:dyDescent="0.3">
      <c r="A1373" s="3">
        <v>22321</v>
      </c>
      <c r="B1373" s="3" t="s">
        <v>24</v>
      </c>
      <c r="C1373" s="7">
        <v>0.03</v>
      </c>
      <c r="D1373" s="4">
        <v>6.48</v>
      </c>
      <c r="E1373" s="4">
        <v>8.73</v>
      </c>
      <c r="F1373" s="3">
        <v>2458</v>
      </c>
      <c r="G1373" s="3" t="s">
        <v>2310</v>
      </c>
      <c r="H1373" s="3" t="s">
        <v>48</v>
      </c>
      <c r="I1373" s="3" t="s">
        <v>39</v>
      </c>
      <c r="J1373" s="3" t="s">
        <v>28</v>
      </c>
      <c r="K1373" s="3" t="s">
        <v>92</v>
      </c>
      <c r="L1373" s="3" t="s">
        <v>58</v>
      </c>
      <c r="M1373" s="3" t="s">
        <v>2311</v>
      </c>
      <c r="N1373" s="3">
        <v>0.37</v>
      </c>
      <c r="O1373" s="3" t="s">
        <v>32</v>
      </c>
      <c r="P1373" s="3" t="s">
        <v>60</v>
      </c>
      <c r="Q1373" s="3" t="s">
        <v>61</v>
      </c>
      <c r="R1373" s="3" t="s">
        <v>2298</v>
      </c>
      <c r="S1373" s="3">
        <v>55410</v>
      </c>
      <c r="T1373" s="2">
        <v>42007</v>
      </c>
      <c r="U1373" s="2">
        <v>42009</v>
      </c>
      <c r="V1373" s="4">
        <v>-35.04</v>
      </c>
      <c r="W1373" s="3">
        <v>2</v>
      </c>
      <c r="X1373" s="4">
        <v>15.95</v>
      </c>
      <c r="Y1373" s="3">
        <v>91285</v>
      </c>
      <c r="Z1373" s="3" t="str">
        <f>IF(V1373&gt;E3329, "High","Low")</f>
        <v>Low</v>
      </c>
      <c r="AA1373" s="3" t="str">
        <f>IF(OR(C1373 &gt; 0.2, N1373 &lt; 0.25), "High Risk", "Low Risk")</f>
        <v>Low Risk</v>
      </c>
      <c r="AB1373" s="3" t="str">
        <f>IF(NOT(C1373 &gt; 0), "No Discount", "Discount Applied")</f>
        <v>Discount Applied</v>
      </c>
      <c r="AC1373" s="3" t="str">
        <f>IF(AND(V1373 &gt; 100, OR(H1373 = "Regular Air", H1373 = "Express Air"), NOT(C1373 &gt; 0)), "High Profit Non-Standard Shipping", "Other")</f>
        <v>Other</v>
      </c>
      <c r="AD1373">
        <f>RANK(X1373,$X$2:$X$1954,0)</f>
        <v>1857</v>
      </c>
    </row>
    <row r="1374" spans="1:30" ht="12.75" customHeight="1" x14ac:dyDescent="0.3">
      <c r="A1374" s="3">
        <v>21190</v>
      </c>
      <c r="B1374" s="3" t="s">
        <v>55</v>
      </c>
      <c r="C1374" s="7">
        <v>0.05</v>
      </c>
      <c r="D1374" s="4">
        <v>12.88</v>
      </c>
      <c r="E1374" s="4">
        <v>4.59</v>
      </c>
      <c r="F1374" s="3">
        <v>2458</v>
      </c>
      <c r="G1374" s="3" t="s">
        <v>2310</v>
      </c>
      <c r="H1374" s="3" t="s">
        <v>48</v>
      </c>
      <c r="I1374" s="3" t="s">
        <v>39</v>
      </c>
      <c r="J1374" s="3" t="s">
        <v>28</v>
      </c>
      <c r="K1374" s="3" t="s">
        <v>173</v>
      </c>
      <c r="L1374" s="3" t="s">
        <v>30</v>
      </c>
      <c r="M1374" s="3" t="s">
        <v>1621</v>
      </c>
      <c r="N1374" s="3">
        <v>0.82</v>
      </c>
      <c r="O1374" s="3" t="s">
        <v>32</v>
      </c>
      <c r="P1374" s="3" t="s">
        <v>60</v>
      </c>
      <c r="Q1374" s="3" t="s">
        <v>61</v>
      </c>
      <c r="R1374" s="3" t="s">
        <v>2298</v>
      </c>
      <c r="S1374" s="3">
        <v>55410</v>
      </c>
      <c r="T1374" s="2">
        <v>42147</v>
      </c>
      <c r="U1374" s="2">
        <v>42149</v>
      </c>
      <c r="V1374" s="4">
        <v>5.980000000000004</v>
      </c>
      <c r="W1374" s="3">
        <v>3</v>
      </c>
      <c r="X1374" s="4">
        <v>42.35</v>
      </c>
      <c r="Y1374" s="3">
        <v>91286</v>
      </c>
      <c r="Z1374" s="3" t="str">
        <f>IF(V1374&gt;E3330, "High","Low")</f>
        <v>High</v>
      </c>
      <c r="AA1374" s="3" t="str">
        <f>IF(OR(C1374 &gt; 0.2, N1374 &lt; 0.25), "High Risk", "Low Risk")</f>
        <v>Low Risk</v>
      </c>
      <c r="AB1374" s="3" t="str">
        <f>IF(NOT(C1374 &gt; 0), "No Discount", "Discount Applied")</f>
        <v>Discount Applied</v>
      </c>
      <c r="AC1374" s="3" t="str">
        <f>IF(AND(V1374 &gt; 100, OR(H1374 = "Regular Air", H1374 = "Express Air"), NOT(C1374 &gt; 0)), "High Profit Non-Standard Shipping", "Other")</f>
        <v>Other</v>
      </c>
      <c r="AD1374">
        <f>RANK(X1374,$X$2:$X$1954,0)</f>
        <v>1601</v>
      </c>
    </row>
    <row r="1375" spans="1:30" ht="12.75" customHeight="1" x14ac:dyDescent="0.3">
      <c r="A1375" s="3">
        <v>4321</v>
      </c>
      <c r="B1375" s="3" t="s">
        <v>24</v>
      </c>
      <c r="C1375" s="7">
        <v>0.03</v>
      </c>
      <c r="D1375" s="4">
        <v>6.48</v>
      </c>
      <c r="E1375" s="4">
        <v>8.73</v>
      </c>
      <c r="F1375" s="3">
        <v>2460</v>
      </c>
      <c r="G1375" s="3" t="s">
        <v>2312</v>
      </c>
      <c r="H1375" s="3" t="s">
        <v>48</v>
      </c>
      <c r="I1375" s="3" t="s">
        <v>39</v>
      </c>
      <c r="J1375" s="3" t="s">
        <v>28</v>
      </c>
      <c r="K1375" s="3" t="s">
        <v>92</v>
      </c>
      <c r="L1375" s="3" t="s">
        <v>58</v>
      </c>
      <c r="M1375" s="3" t="s">
        <v>2311</v>
      </c>
      <c r="N1375" s="3">
        <v>0.37</v>
      </c>
      <c r="O1375" s="3" t="s">
        <v>32</v>
      </c>
      <c r="P1375" s="3" t="s">
        <v>52</v>
      </c>
      <c r="Q1375" s="3" t="s">
        <v>70</v>
      </c>
      <c r="R1375" s="3" t="s">
        <v>89</v>
      </c>
      <c r="S1375" s="3">
        <v>10035</v>
      </c>
      <c r="T1375" s="2">
        <v>42007</v>
      </c>
      <c r="U1375" s="2">
        <v>42009</v>
      </c>
      <c r="V1375" s="4">
        <v>-35.04</v>
      </c>
      <c r="W1375" s="3">
        <v>8</v>
      </c>
      <c r="X1375" s="4">
        <v>63.78</v>
      </c>
      <c r="Y1375" s="3">
        <v>30785</v>
      </c>
      <c r="Z1375" s="3" t="str">
        <f>IF(V1375&gt;E3331, "High","Low")</f>
        <v>Low</v>
      </c>
      <c r="AA1375" s="3" t="str">
        <f>IF(OR(C1375 &gt; 0.2, N1375 &lt; 0.25), "High Risk", "Low Risk")</f>
        <v>Low Risk</v>
      </c>
      <c r="AB1375" s="3" t="str">
        <f>IF(NOT(C1375 &gt; 0), "No Discount", "Discount Applied")</f>
        <v>Discount Applied</v>
      </c>
      <c r="AC1375" s="3" t="str">
        <f>IF(AND(V1375 &gt; 100, OR(H1375 = "Regular Air", H1375 = "Express Air"), NOT(C1375 &gt; 0)), "High Profit Non-Standard Shipping", "Other")</f>
        <v>Other</v>
      </c>
      <c r="AD1375">
        <f>RANK(X1375,$X$2:$X$1954,0)</f>
        <v>1437</v>
      </c>
    </row>
    <row r="1376" spans="1:30" ht="12.75" customHeight="1" x14ac:dyDescent="0.3">
      <c r="A1376" s="3">
        <v>4322</v>
      </c>
      <c r="B1376" s="3" t="s">
        <v>24</v>
      </c>
      <c r="C1376" s="7">
        <v>7.0000000000000007E-2</v>
      </c>
      <c r="D1376" s="4">
        <v>9.93</v>
      </c>
      <c r="E1376" s="4">
        <v>1.0900000000000001</v>
      </c>
      <c r="F1376" s="3">
        <v>2460</v>
      </c>
      <c r="G1376" s="3" t="s">
        <v>2312</v>
      </c>
      <c r="H1376" s="3" t="s">
        <v>48</v>
      </c>
      <c r="I1376" s="3" t="s">
        <v>39</v>
      </c>
      <c r="J1376" s="3" t="s">
        <v>28</v>
      </c>
      <c r="K1376" s="3" t="s">
        <v>29</v>
      </c>
      <c r="L1376" s="3" t="s">
        <v>30</v>
      </c>
      <c r="M1376" s="3" t="s">
        <v>2313</v>
      </c>
      <c r="N1376" s="3">
        <v>0.43</v>
      </c>
      <c r="O1376" s="3" t="s">
        <v>32</v>
      </c>
      <c r="P1376" s="3" t="s">
        <v>52</v>
      </c>
      <c r="Q1376" s="3" t="s">
        <v>70</v>
      </c>
      <c r="R1376" s="3" t="s">
        <v>89</v>
      </c>
      <c r="S1376" s="3">
        <v>10035</v>
      </c>
      <c r="T1376" s="2">
        <v>42007</v>
      </c>
      <c r="U1376" s="2">
        <v>42010</v>
      </c>
      <c r="V1376" s="4">
        <v>149.53</v>
      </c>
      <c r="W1376" s="3">
        <v>46</v>
      </c>
      <c r="X1376" s="4">
        <v>451.61</v>
      </c>
      <c r="Y1376" s="3">
        <v>30785</v>
      </c>
      <c r="Z1376" s="3" t="str">
        <f>IF(V1376&gt;E3332, "High","Low")</f>
        <v>High</v>
      </c>
      <c r="AA1376" s="3" t="str">
        <f>IF(OR(C1376 &gt; 0.2, N1376 &lt; 0.25), "High Risk", "Low Risk")</f>
        <v>Low Risk</v>
      </c>
      <c r="AB1376" s="3" t="str">
        <f>IF(NOT(C1376 &gt; 0), "No Discount", "Discount Applied")</f>
        <v>Discount Applied</v>
      </c>
      <c r="AC1376" s="3" t="str">
        <f>IF(AND(V1376 &gt; 100, OR(H1376 = "Regular Air", H1376 = "Express Air"), NOT(C1376 &gt; 0)), "High Profit Non-Standard Shipping", "Other")</f>
        <v>Other</v>
      </c>
      <c r="AD1376">
        <f>RANK(X1376,$X$2:$X$1954,0)</f>
        <v>678</v>
      </c>
    </row>
    <row r="1377" spans="1:30" ht="12.75" customHeight="1" x14ac:dyDescent="0.3">
      <c r="A1377" s="3">
        <v>25859</v>
      </c>
      <c r="B1377" s="3" t="s">
        <v>24</v>
      </c>
      <c r="C1377" s="7">
        <v>0.09</v>
      </c>
      <c r="D1377" s="4">
        <v>1.74</v>
      </c>
      <c r="E1377" s="4">
        <v>4.08</v>
      </c>
      <c r="F1377" s="3">
        <v>2464</v>
      </c>
      <c r="G1377" s="3" t="s">
        <v>2314</v>
      </c>
      <c r="H1377" s="3" t="s">
        <v>26</v>
      </c>
      <c r="I1377" s="3" t="s">
        <v>39</v>
      </c>
      <c r="J1377" s="3" t="s">
        <v>40</v>
      </c>
      <c r="K1377" s="3" t="s">
        <v>49</v>
      </c>
      <c r="L1377" s="3" t="s">
        <v>50</v>
      </c>
      <c r="M1377" s="3" t="s">
        <v>218</v>
      </c>
      <c r="N1377" s="3">
        <v>0.53</v>
      </c>
      <c r="O1377" s="3" t="s">
        <v>32</v>
      </c>
      <c r="P1377" s="3" t="s">
        <v>135</v>
      </c>
      <c r="Q1377" s="3" t="s">
        <v>170</v>
      </c>
      <c r="R1377" s="3" t="s">
        <v>2315</v>
      </c>
      <c r="S1377" s="3">
        <v>71111</v>
      </c>
      <c r="T1377" s="2">
        <v>42135</v>
      </c>
      <c r="U1377" s="2">
        <v>42137</v>
      </c>
      <c r="V1377" s="4">
        <v>608.26199999999994</v>
      </c>
      <c r="W1377" s="3">
        <v>4</v>
      </c>
      <c r="X1377" s="4">
        <v>10.41</v>
      </c>
      <c r="Y1377" s="3">
        <v>88713</v>
      </c>
      <c r="Z1377" s="3" t="str">
        <f>IF(V1377&gt;E3333, "High","Low")</f>
        <v>High</v>
      </c>
      <c r="AA1377" s="3" t="str">
        <f>IF(OR(C1377 &gt; 0.2, N1377 &lt; 0.25), "High Risk", "Low Risk")</f>
        <v>Low Risk</v>
      </c>
      <c r="AB1377" s="3" t="str">
        <f>IF(NOT(C1377 &gt; 0), "No Discount", "Discount Applied")</f>
        <v>Discount Applied</v>
      </c>
      <c r="AC1377" s="3" t="str">
        <f>IF(AND(V1377 &gt; 100, OR(H1377 = "Regular Air", H1377 = "Express Air"), NOT(C1377 &gt; 0)), "High Profit Non-Standard Shipping", "Other")</f>
        <v>Other</v>
      </c>
      <c r="AD1377">
        <f>RANK(X1377,$X$2:$X$1954,0)</f>
        <v>1901</v>
      </c>
    </row>
    <row r="1378" spans="1:30" ht="12.75" customHeight="1" x14ac:dyDescent="0.3">
      <c r="A1378" s="3">
        <v>25860</v>
      </c>
      <c r="B1378" s="3" t="s">
        <v>24</v>
      </c>
      <c r="C1378" s="7">
        <v>0.08</v>
      </c>
      <c r="D1378" s="4">
        <v>227.55</v>
      </c>
      <c r="E1378" s="4">
        <v>32.479999999999997</v>
      </c>
      <c r="F1378" s="3">
        <v>2464</v>
      </c>
      <c r="G1378" s="3" t="s">
        <v>2314</v>
      </c>
      <c r="H1378" s="3" t="s">
        <v>38</v>
      </c>
      <c r="I1378" s="3" t="s">
        <v>39</v>
      </c>
      <c r="J1378" s="3" t="s">
        <v>40</v>
      </c>
      <c r="K1378" s="3" t="s">
        <v>151</v>
      </c>
      <c r="L1378" s="3" t="s">
        <v>120</v>
      </c>
      <c r="M1378" s="3" t="s">
        <v>2316</v>
      </c>
      <c r="N1378" s="3">
        <v>0.68</v>
      </c>
      <c r="O1378" s="3" t="s">
        <v>32</v>
      </c>
      <c r="P1378" s="3" t="s">
        <v>135</v>
      </c>
      <c r="Q1378" s="3" t="s">
        <v>170</v>
      </c>
      <c r="R1378" s="3" t="s">
        <v>2315</v>
      </c>
      <c r="S1378" s="3">
        <v>71111</v>
      </c>
      <c r="T1378" s="2">
        <v>42135</v>
      </c>
      <c r="U1378" s="2">
        <v>42135</v>
      </c>
      <c r="V1378" s="4">
        <v>-570.16960000000006</v>
      </c>
      <c r="W1378" s="3">
        <v>16</v>
      </c>
      <c r="X1378" s="4">
        <v>2849.64</v>
      </c>
      <c r="Y1378" s="3">
        <v>88713</v>
      </c>
      <c r="Z1378" s="3" t="str">
        <f>IF(V1378&gt;E3334, "High","Low")</f>
        <v>Low</v>
      </c>
      <c r="AA1378" s="3" t="str">
        <f>IF(OR(C1378 &gt; 0.2, N1378 &lt; 0.25), "High Risk", "Low Risk")</f>
        <v>Low Risk</v>
      </c>
      <c r="AB1378" s="3" t="str">
        <f>IF(NOT(C1378 &gt; 0), "No Discount", "Discount Applied")</f>
        <v>Discount Applied</v>
      </c>
      <c r="AC1378" s="3" t="str">
        <f>IF(AND(V1378 &gt; 100, OR(H1378 = "Regular Air", H1378 = "Express Air"), NOT(C1378 &gt; 0)), "High Profit Non-Standard Shipping", "Other")</f>
        <v>Other</v>
      </c>
      <c r="AD1378">
        <f>RANK(X1378,$X$2:$X$1954,0)</f>
        <v>164</v>
      </c>
    </row>
    <row r="1379" spans="1:30" ht="12.75" customHeight="1" x14ac:dyDescent="0.3">
      <c r="A1379" s="3">
        <v>25807</v>
      </c>
      <c r="B1379" s="3" t="s">
        <v>36</v>
      </c>
      <c r="C1379" s="7">
        <v>0.05</v>
      </c>
      <c r="D1379" s="4">
        <v>6.28</v>
      </c>
      <c r="E1379" s="4">
        <v>5.36</v>
      </c>
      <c r="F1379" s="3">
        <v>2464</v>
      </c>
      <c r="G1379" s="3" t="s">
        <v>2314</v>
      </c>
      <c r="H1379" s="3" t="s">
        <v>48</v>
      </c>
      <c r="I1379" s="3" t="s">
        <v>39</v>
      </c>
      <c r="J1379" s="3" t="s">
        <v>28</v>
      </c>
      <c r="K1379" s="3" t="s">
        <v>108</v>
      </c>
      <c r="L1379" s="3" t="s">
        <v>58</v>
      </c>
      <c r="M1379" s="3" t="s">
        <v>2317</v>
      </c>
      <c r="N1379" s="3">
        <v>0.4</v>
      </c>
      <c r="O1379" s="3" t="s">
        <v>32</v>
      </c>
      <c r="P1379" s="3" t="s">
        <v>135</v>
      </c>
      <c r="Q1379" s="3" t="s">
        <v>170</v>
      </c>
      <c r="R1379" s="3" t="s">
        <v>2315</v>
      </c>
      <c r="S1379" s="3">
        <v>71111</v>
      </c>
      <c r="T1379" s="2">
        <v>42024</v>
      </c>
      <c r="U1379" s="2">
        <v>42027</v>
      </c>
      <c r="V1379" s="4">
        <v>1.278</v>
      </c>
      <c r="W1379" s="3">
        <v>6</v>
      </c>
      <c r="X1379" s="4">
        <v>38.04</v>
      </c>
      <c r="Y1379" s="3">
        <v>88714</v>
      </c>
      <c r="Z1379" s="3" t="str">
        <f>IF(V1379&gt;E3335, "High","Low")</f>
        <v>High</v>
      </c>
      <c r="AA1379" s="3" t="str">
        <f>IF(OR(C1379 &gt; 0.2, N1379 &lt; 0.25), "High Risk", "Low Risk")</f>
        <v>Low Risk</v>
      </c>
      <c r="AB1379" s="3" t="str">
        <f>IF(NOT(C1379 &gt; 0), "No Discount", "Discount Applied")</f>
        <v>Discount Applied</v>
      </c>
      <c r="AC1379" s="3" t="str">
        <f>IF(AND(V1379 &gt; 100, OR(H1379 = "Regular Air", H1379 = "Express Air"), NOT(C1379 &gt; 0)), "High Profit Non-Standard Shipping", "Other")</f>
        <v>Other</v>
      </c>
      <c r="AD1379">
        <f>RANK(X1379,$X$2:$X$1954,0)</f>
        <v>1642</v>
      </c>
    </row>
    <row r="1380" spans="1:30" ht="12.75" customHeight="1" x14ac:dyDescent="0.3">
      <c r="A1380" s="3">
        <v>25808</v>
      </c>
      <c r="B1380" s="3" t="s">
        <v>36</v>
      </c>
      <c r="C1380" s="7">
        <v>0.04</v>
      </c>
      <c r="D1380" s="4">
        <v>3.08</v>
      </c>
      <c r="E1380" s="4">
        <v>0.99</v>
      </c>
      <c r="F1380" s="3">
        <v>2464</v>
      </c>
      <c r="G1380" s="3" t="s">
        <v>2314</v>
      </c>
      <c r="H1380" s="3" t="s">
        <v>48</v>
      </c>
      <c r="I1380" s="3" t="s">
        <v>39</v>
      </c>
      <c r="J1380" s="3" t="s">
        <v>28</v>
      </c>
      <c r="K1380" s="3" t="s">
        <v>133</v>
      </c>
      <c r="L1380" s="3" t="s">
        <v>58</v>
      </c>
      <c r="M1380" s="3" t="s">
        <v>1993</v>
      </c>
      <c r="N1380" s="3">
        <v>0.37</v>
      </c>
      <c r="O1380" s="3" t="s">
        <v>32</v>
      </c>
      <c r="P1380" s="3" t="s">
        <v>135</v>
      </c>
      <c r="Q1380" s="3" t="s">
        <v>170</v>
      </c>
      <c r="R1380" s="3" t="s">
        <v>2315</v>
      </c>
      <c r="S1380" s="3">
        <v>71111</v>
      </c>
      <c r="T1380" s="2">
        <v>42024</v>
      </c>
      <c r="U1380" s="2">
        <v>42025</v>
      </c>
      <c r="V1380" s="4">
        <v>424.28999999999996</v>
      </c>
      <c r="W1380" s="3">
        <v>14</v>
      </c>
      <c r="X1380" s="4">
        <v>42.53</v>
      </c>
      <c r="Y1380" s="3">
        <v>88714</v>
      </c>
      <c r="Z1380" s="3" t="str">
        <f>IF(V1380&gt;E3336, "High","Low")</f>
        <v>High</v>
      </c>
      <c r="AA1380" s="3" t="str">
        <f>IF(OR(C1380 &gt; 0.2, N1380 &lt; 0.25), "High Risk", "Low Risk")</f>
        <v>Low Risk</v>
      </c>
      <c r="AB1380" s="3" t="str">
        <f>IF(NOT(C1380 &gt; 0), "No Discount", "Discount Applied")</f>
        <v>Discount Applied</v>
      </c>
      <c r="AC1380" s="3" t="str">
        <f>IF(AND(V1380 &gt; 100, OR(H1380 = "Regular Air", H1380 = "Express Air"), NOT(C1380 &gt; 0)), "High Profit Non-Standard Shipping", "Other")</f>
        <v>Other</v>
      </c>
      <c r="AD1380">
        <f>RANK(X1380,$X$2:$X$1954,0)</f>
        <v>1597</v>
      </c>
    </row>
    <row r="1381" spans="1:30" ht="12.75" customHeight="1" x14ac:dyDescent="0.3">
      <c r="A1381" s="3">
        <v>22580</v>
      </c>
      <c r="B1381" s="3" t="s">
        <v>55</v>
      </c>
      <c r="C1381" s="7">
        <v>0.04</v>
      </c>
      <c r="D1381" s="4">
        <v>2.08</v>
      </c>
      <c r="E1381" s="4">
        <v>1.49</v>
      </c>
      <c r="F1381" s="3">
        <v>2466</v>
      </c>
      <c r="G1381" s="3" t="s">
        <v>2318</v>
      </c>
      <c r="H1381" s="3" t="s">
        <v>48</v>
      </c>
      <c r="I1381" s="3" t="s">
        <v>39</v>
      </c>
      <c r="J1381" s="3" t="s">
        <v>28</v>
      </c>
      <c r="K1381" s="3" t="s">
        <v>108</v>
      </c>
      <c r="L1381" s="3" t="s">
        <v>58</v>
      </c>
      <c r="M1381" s="3" t="s">
        <v>1349</v>
      </c>
      <c r="N1381" s="3">
        <v>0.36</v>
      </c>
      <c r="O1381" s="3" t="s">
        <v>32</v>
      </c>
      <c r="P1381" s="3" t="s">
        <v>60</v>
      </c>
      <c r="Q1381" s="3" t="s">
        <v>299</v>
      </c>
      <c r="R1381" s="3" t="s">
        <v>2319</v>
      </c>
      <c r="S1381" s="3">
        <v>49783</v>
      </c>
      <c r="T1381" s="2">
        <v>42062</v>
      </c>
      <c r="U1381" s="2">
        <v>42063</v>
      </c>
      <c r="V1381" s="4">
        <v>-3.71956</v>
      </c>
      <c r="W1381" s="3">
        <v>7</v>
      </c>
      <c r="X1381" s="4">
        <v>14.77</v>
      </c>
      <c r="Y1381" s="3">
        <v>88136</v>
      </c>
      <c r="Z1381" s="3" t="str">
        <f>IF(V1381&gt;E3337, "High","Low")</f>
        <v>Low</v>
      </c>
      <c r="AA1381" s="3" t="str">
        <f>IF(OR(C1381 &gt; 0.2, N1381 &lt; 0.25), "High Risk", "Low Risk")</f>
        <v>Low Risk</v>
      </c>
      <c r="AB1381" s="3" t="str">
        <f>IF(NOT(C1381 &gt; 0), "No Discount", "Discount Applied")</f>
        <v>Discount Applied</v>
      </c>
      <c r="AC1381" s="3" t="str">
        <f>IF(AND(V1381 &gt; 100, OR(H1381 = "Regular Air", H1381 = "Express Air"), NOT(C1381 &gt; 0)), "High Profit Non-Standard Shipping", "Other")</f>
        <v>Other</v>
      </c>
      <c r="AD1381">
        <f>RANK(X1381,$X$2:$X$1954,0)</f>
        <v>1866</v>
      </c>
    </row>
    <row r="1382" spans="1:30" ht="12.75" customHeight="1" x14ac:dyDescent="0.3">
      <c r="A1382" s="3">
        <v>22582</v>
      </c>
      <c r="B1382" s="3" t="s">
        <v>55</v>
      </c>
      <c r="C1382" s="7">
        <v>0.02</v>
      </c>
      <c r="D1382" s="4">
        <v>53.98</v>
      </c>
      <c r="E1382" s="4">
        <v>5.5</v>
      </c>
      <c r="F1382" s="3">
        <v>2466</v>
      </c>
      <c r="G1382" s="3" t="s">
        <v>2318</v>
      </c>
      <c r="H1382" s="3" t="s">
        <v>26</v>
      </c>
      <c r="I1382" s="3" t="s">
        <v>39</v>
      </c>
      <c r="J1382" s="3" t="s">
        <v>76</v>
      </c>
      <c r="K1382" s="3" t="s">
        <v>179</v>
      </c>
      <c r="L1382" s="3" t="s">
        <v>58</v>
      </c>
      <c r="M1382" s="3" t="s">
        <v>2320</v>
      </c>
      <c r="N1382" s="3">
        <v>0.62</v>
      </c>
      <c r="O1382" s="3" t="s">
        <v>32</v>
      </c>
      <c r="P1382" s="3" t="s">
        <v>60</v>
      </c>
      <c r="Q1382" s="3" t="s">
        <v>299</v>
      </c>
      <c r="R1382" s="3" t="s">
        <v>2319</v>
      </c>
      <c r="S1382" s="3">
        <v>49783</v>
      </c>
      <c r="T1382" s="2">
        <v>42062</v>
      </c>
      <c r="U1382" s="2">
        <v>42063</v>
      </c>
      <c r="V1382" s="4">
        <v>101.97200000000001</v>
      </c>
      <c r="W1382" s="3">
        <v>8</v>
      </c>
      <c r="X1382" s="4">
        <v>438.33</v>
      </c>
      <c r="Y1382" s="3">
        <v>88136</v>
      </c>
      <c r="Z1382" s="3" t="str">
        <f>IF(V1382&gt;E3338, "High","Low")</f>
        <v>High</v>
      </c>
      <c r="AA1382" s="3" t="str">
        <f>IF(OR(C1382 &gt; 0.2, N1382 &lt; 0.25), "High Risk", "Low Risk")</f>
        <v>Low Risk</v>
      </c>
      <c r="AB1382" s="3" t="str">
        <f>IF(NOT(C1382 &gt; 0), "No Discount", "Discount Applied")</f>
        <v>Discount Applied</v>
      </c>
      <c r="AC1382" s="3" t="str">
        <f>IF(AND(V1382 &gt; 100, OR(H1382 = "Regular Air", H1382 = "Express Air"), NOT(C1382 &gt; 0)), "High Profit Non-Standard Shipping", "Other")</f>
        <v>Other</v>
      </c>
      <c r="AD1382">
        <f>RANK(X1382,$X$2:$X$1954,0)</f>
        <v>686</v>
      </c>
    </row>
    <row r="1383" spans="1:30" ht="12.75" customHeight="1" x14ac:dyDescent="0.3">
      <c r="A1383" s="3">
        <v>22583</v>
      </c>
      <c r="B1383" s="3" t="s">
        <v>55</v>
      </c>
      <c r="C1383" s="7">
        <v>0.05</v>
      </c>
      <c r="D1383" s="4">
        <v>4.9800000000000004</v>
      </c>
      <c r="E1383" s="4">
        <v>5.0199999999999996</v>
      </c>
      <c r="F1383" s="3">
        <v>2466</v>
      </c>
      <c r="G1383" s="3" t="s">
        <v>2318</v>
      </c>
      <c r="H1383" s="3" t="s">
        <v>48</v>
      </c>
      <c r="I1383" s="3" t="s">
        <v>39</v>
      </c>
      <c r="J1383" s="3" t="s">
        <v>28</v>
      </c>
      <c r="K1383" s="3" t="s">
        <v>92</v>
      </c>
      <c r="L1383" s="3" t="s">
        <v>58</v>
      </c>
      <c r="M1383" s="3" t="s">
        <v>2321</v>
      </c>
      <c r="N1383" s="3">
        <v>0.38</v>
      </c>
      <c r="O1383" s="3" t="s">
        <v>32</v>
      </c>
      <c r="P1383" s="3" t="s">
        <v>60</v>
      </c>
      <c r="Q1383" s="3" t="s">
        <v>299</v>
      </c>
      <c r="R1383" s="3" t="s">
        <v>2319</v>
      </c>
      <c r="S1383" s="3">
        <v>49783</v>
      </c>
      <c r="T1383" s="2">
        <v>42062</v>
      </c>
      <c r="U1383" s="2">
        <v>42062</v>
      </c>
      <c r="V1383" s="4">
        <v>-16.634799999999998</v>
      </c>
      <c r="W1383" s="3">
        <v>7</v>
      </c>
      <c r="X1383" s="4">
        <v>38.11</v>
      </c>
      <c r="Y1383" s="3">
        <v>88136</v>
      </c>
      <c r="Z1383" s="3" t="str">
        <f>IF(V1383&gt;E3339, "High","Low")</f>
        <v>Low</v>
      </c>
      <c r="AA1383" s="3" t="str">
        <f>IF(OR(C1383 &gt; 0.2, N1383 &lt; 0.25), "High Risk", "Low Risk")</f>
        <v>Low Risk</v>
      </c>
      <c r="AB1383" s="3" t="str">
        <f>IF(NOT(C1383 &gt; 0), "No Discount", "Discount Applied")</f>
        <v>Discount Applied</v>
      </c>
      <c r="AC1383" s="3" t="str">
        <f>IF(AND(V1383 &gt; 100, OR(H1383 = "Regular Air", H1383 = "Express Air"), NOT(C1383 &gt; 0)), "High Profit Non-Standard Shipping", "Other")</f>
        <v>Other</v>
      </c>
      <c r="AD1383">
        <f>RANK(X1383,$X$2:$X$1954,0)</f>
        <v>1640</v>
      </c>
    </row>
    <row r="1384" spans="1:30" ht="12.75" customHeight="1" x14ac:dyDescent="0.3">
      <c r="A1384" s="3">
        <v>19766</v>
      </c>
      <c r="B1384" s="3" t="s">
        <v>46</v>
      </c>
      <c r="C1384" s="7">
        <v>0.09</v>
      </c>
      <c r="D1384" s="4">
        <v>58.1</v>
      </c>
      <c r="E1384" s="4">
        <v>1.49</v>
      </c>
      <c r="F1384" s="3">
        <v>2468</v>
      </c>
      <c r="G1384" s="3" t="s">
        <v>2322</v>
      </c>
      <c r="H1384" s="3" t="s">
        <v>26</v>
      </c>
      <c r="I1384" s="3" t="s">
        <v>39</v>
      </c>
      <c r="J1384" s="3" t="s">
        <v>28</v>
      </c>
      <c r="K1384" s="3" t="s">
        <v>108</v>
      </c>
      <c r="L1384" s="3" t="s">
        <v>58</v>
      </c>
      <c r="M1384" s="3" t="s">
        <v>282</v>
      </c>
      <c r="N1384" s="3">
        <v>0.38</v>
      </c>
      <c r="O1384" s="3" t="s">
        <v>32</v>
      </c>
      <c r="P1384" s="3" t="s">
        <v>135</v>
      </c>
      <c r="Q1384" s="3" t="s">
        <v>321</v>
      </c>
      <c r="R1384" s="3" t="s">
        <v>2323</v>
      </c>
      <c r="S1384" s="3">
        <v>28144</v>
      </c>
      <c r="T1384" s="2">
        <v>42121</v>
      </c>
      <c r="U1384" s="2">
        <v>42123</v>
      </c>
      <c r="V1384" s="4">
        <v>765.75</v>
      </c>
      <c r="W1384" s="3">
        <v>3</v>
      </c>
      <c r="X1384" s="4">
        <v>169.46</v>
      </c>
      <c r="Y1384" s="3">
        <v>88135</v>
      </c>
      <c r="Z1384" s="3" t="str">
        <f>IF(V1384&gt;E3340, "High","Low")</f>
        <v>High</v>
      </c>
      <c r="AA1384" s="3" t="str">
        <f>IF(OR(C1384 &gt; 0.2, N1384 &lt; 0.25), "High Risk", "Low Risk")</f>
        <v>Low Risk</v>
      </c>
      <c r="AB1384" s="3" t="str">
        <f>IF(NOT(C1384 &gt; 0), "No Discount", "Discount Applied")</f>
        <v>Discount Applied</v>
      </c>
      <c r="AC1384" s="3" t="str">
        <f>IF(AND(V1384 &gt; 100, OR(H1384 = "Regular Air", H1384 = "Express Air"), NOT(C1384 &gt; 0)), "High Profit Non-Standard Shipping", "Other")</f>
        <v>Other</v>
      </c>
      <c r="AD1384">
        <f>RANK(X1384,$X$2:$X$1954,0)</f>
        <v>1041</v>
      </c>
    </row>
    <row r="1385" spans="1:30" ht="12.75" customHeight="1" x14ac:dyDescent="0.3">
      <c r="A1385" s="3">
        <v>18684</v>
      </c>
      <c r="B1385" s="3" t="s">
        <v>46</v>
      </c>
      <c r="C1385" s="7">
        <v>0.04</v>
      </c>
      <c r="D1385" s="4">
        <v>65.989999999999995</v>
      </c>
      <c r="E1385" s="4">
        <v>8.99</v>
      </c>
      <c r="F1385" s="3">
        <v>2468</v>
      </c>
      <c r="G1385" s="3" t="s">
        <v>2322</v>
      </c>
      <c r="H1385" s="3" t="s">
        <v>48</v>
      </c>
      <c r="I1385" s="3" t="s">
        <v>39</v>
      </c>
      <c r="J1385" s="3" t="s">
        <v>76</v>
      </c>
      <c r="K1385" s="3" t="s">
        <v>77</v>
      </c>
      <c r="L1385" s="3" t="s">
        <v>58</v>
      </c>
      <c r="M1385" s="3" t="s">
        <v>1664</v>
      </c>
      <c r="N1385" s="3">
        <v>0.55000000000000004</v>
      </c>
      <c r="O1385" s="3" t="s">
        <v>32</v>
      </c>
      <c r="P1385" s="3" t="s">
        <v>135</v>
      </c>
      <c r="Q1385" s="3" t="s">
        <v>321</v>
      </c>
      <c r="R1385" s="3" t="s">
        <v>2323</v>
      </c>
      <c r="S1385" s="3">
        <v>28144</v>
      </c>
      <c r="T1385" s="2">
        <v>42076</v>
      </c>
      <c r="U1385" s="2">
        <v>42077</v>
      </c>
      <c r="V1385" s="4">
        <v>-335.041</v>
      </c>
      <c r="W1385" s="3">
        <v>13</v>
      </c>
      <c r="X1385" s="4">
        <v>724.57</v>
      </c>
      <c r="Y1385" s="3">
        <v>88137</v>
      </c>
      <c r="Z1385" s="3" t="str">
        <f>IF(V1385&gt;E3341, "High","Low")</f>
        <v>Low</v>
      </c>
      <c r="AA1385" s="3" t="str">
        <f>IF(OR(C1385 &gt; 0.2, N1385 &lt; 0.25), "High Risk", "Low Risk")</f>
        <v>Low Risk</v>
      </c>
      <c r="AB1385" s="3" t="str">
        <f>IF(NOT(C1385 &gt; 0), "No Discount", "Discount Applied")</f>
        <v>Discount Applied</v>
      </c>
      <c r="AC1385" s="3" t="str">
        <f>IF(AND(V1385 &gt; 100, OR(H1385 = "Regular Air", H1385 = "Express Air"), NOT(C1385 &gt; 0)), "High Profit Non-Standard Shipping", "Other")</f>
        <v>Other</v>
      </c>
      <c r="AD1385">
        <f>RANK(X1385,$X$2:$X$1954,0)</f>
        <v>519</v>
      </c>
    </row>
    <row r="1386" spans="1:30" ht="12.75" customHeight="1" x14ac:dyDescent="0.3">
      <c r="A1386" s="3">
        <v>26057</v>
      </c>
      <c r="B1386" s="3" t="s">
        <v>105</v>
      </c>
      <c r="C1386" s="7">
        <v>0.1</v>
      </c>
      <c r="D1386" s="4">
        <v>4.91</v>
      </c>
      <c r="E1386" s="4">
        <v>0.5</v>
      </c>
      <c r="F1386" s="3">
        <v>2472</v>
      </c>
      <c r="G1386" s="3" t="s">
        <v>2324</v>
      </c>
      <c r="H1386" s="3" t="s">
        <v>26</v>
      </c>
      <c r="I1386" s="3" t="s">
        <v>39</v>
      </c>
      <c r="J1386" s="3" t="s">
        <v>28</v>
      </c>
      <c r="K1386" s="3" t="s">
        <v>133</v>
      </c>
      <c r="L1386" s="3" t="s">
        <v>58</v>
      </c>
      <c r="M1386" s="3" t="s">
        <v>162</v>
      </c>
      <c r="N1386" s="3">
        <v>0.36</v>
      </c>
      <c r="O1386" s="3" t="s">
        <v>32</v>
      </c>
      <c r="P1386" s="3" t="s">
        <v>60</v>
      </c>
      <c r="Q1386" s="3" t="s">
        <v>177</v>
      </c>
      <c r="R1386" s="3" t="s">
        <v>2325</v>
      </c>
      <c r="S1386" s="3">
        <v>60432</v>
      </c>
      <c r="T1386" s="2">
        <v>42056</v>
      </c>
      <c r="U1386" s="2">
        <v>42056</v>
      </c>
      <c r="V1386" s="4">
        <v>35.279699999999998</v>
      </c>
      <c r="W1386" s="3">
        <v>10</v>
      </c>
      <c r="X1386" s="4">
        <v>51.13</v>
      </c>
      <c r="Y1386" s="3">
        <v>86514</v>
      </c>
      <c r="Z1386" s="3" t="str">
        <f>IF(V1386&gt;E3342, "High","Low")</f>
        <v>High</v>
      </c>
      <c r="AA1386" s="3" t="str">
        <f>IF(OR(C1386 &gt; 0.2, N1386 &lt; 0.25), "High Risk", "Low Risk")</f>
        <v>Low Risk</v>
      </c>
      <c r="AB1386" s="3" t="str">
        <f>IF(NOT(C1386 &gt; 0), "No Discount", "Discount Applied")</f>
        <v>Discount Applied</v>
      </c>
      <c r="AC1386" s="3" t="str">
        <f>IF(AND(V1386 &gt; 100, OR(H1386 = "Regular Air", H1386 = "Express Air"), NOT(C1386 &gt; 0)), "High Profit Non-Standard Shipping", "Other")</f>
        <v>Other</v>
      </c>
      <c r="AD1386">
        <f>RANK(X1386,$X$2:$X$1954,0)</f>
        <v>1528</v>
      </c>
    </row>
    <row r="1387" spans="1:30" ht="12.75" customHeight="1" x14ac:dyDescent="0.3">
      <c r="A1387" s="3">
        <v>24584</v>
      </c>
      <c r="B1387" s="3" t="s">
        <v>46</v>
      </c>
      <c r="C1387" s="7">
        <v>7.0000000000000007E-2</v>
      </c>
      <c r="D1387" s="4">
        <v>5.18</v>
      </c>
      <c r="E1387" s="4">
        <v>5.74</v>
      </c>
      <c r="F1387" s="3">
        <v>2481</v>
      </c>
      <c r="G1387" s="3" t="s">
        <v>2326</v>
      </c>
      <c r="H1387" s="3" t="s">
        <v>26</v>
      </c>
      <c r="I1387" s="3" t="s">
        <v>39</v>
      </c>
      <c r="J1387" s="3" t="s">
        <v>28</v>
      </c>
      <c r="K1387" s="3" t="s">
        <v>108</v>
      </c>
      <c r="L1387" s="3" t="s">
        <v>58</v>
      </c>
      <c r="M1387" s="3" t="s">
        <v>874</v>
      </c>
      <c r="N1387" s="3">
        <v>0.36</v>
      </c>
      <c r="O1387" s="3" t="s">
        <v>32</v>
      </c>
      <c r="P1387" s="3" t="s">
        <v>135</v>
      </c>
      <c r="Q1387" s="3" t="s">
        <v>170</v>
      </c>
      <c r="R1387" s="3" t="s">
        <v>1478</v>
      </c>
      <c r="S1387" s="3">
        <v>70506</v>
      </c>
      <c r="T1387" s="2">
        <v>42100</v>
      </c>
      <c r="U1387" s="2">
        <v>42102</v>
      </c>
      <c r="V1387" s="4">
        <v>-188.03399999999999</v>
      </c>
      <c r="W1387" s="3">
        <v>14</v>
      </c>
      <c r="X1387" s="4">
        <v>79.61</v>
      </c>
      <c r="Y1387" s="3">
        <v>91000</v>
      </c>
      <c r="Z1387" s="3" t="str">
        <f>IF(V1387&gt;E3343, "High","Low")</f>
        <v>Low</v>
      </c>
      <c r="AA1387" s="3" t="str">
        <f>IF(OR(C1387 &gt; 0.2, N1387 &lt; 0.25), "High Risk", "Low Risk")</f>
        <v>Low Risk</v>
      </c>
      <c r="AB1387" s="3" t="str">
        <f>IF(NOT(C1387 &gt; 0), "No Discount", "Discount Applied")</f>
        <v>Discount Applied</v>
      </c>
      <c r="AC1387" s="3" t="str">
        <f>IF(AND(V1387 &gt; 100, OR(H1387 = "Regular Air", H1387 = "Express Air"), NOT(C1387 &gt; 0)), "High Profit Non-Standard Shipping", "Other")</f>
        <v>Other</v>
      </c>
      <c r="AD1387">
        <f>RANK(X1387,$X$2:$X$1954,0)</f>
        <v>1340</v>
      </c>
    </row>
    <row r="1388" spans="1:30" ht="12.75" customHeight="1" x14ac:dyDescent="0.3">
      <c r="A1388" s="3">
        <v>24568</v>
      </c>
      <c r="B1388" s="3" t="s">
        <v>55</v>
      </c>
      <c r="C1388" s="7">
        <v>0.05</v>
      </c>
      <c r="D1388" s="4">
        <v>6.48</v>
      </c>
      <c r="E1388" s="4">
        <v>7.91</v>
      </c>
      <c r="F1388" s="3">
        <v>2484</v>
      </c>
      <c r="G1388" s="3" t="s">
        <v>2327</v>
      </c>
      <c r="H1388" s="3" t="s">
        <v>48</v>
      </c>
      <c r="I1388" s="3" t="s">
        <v>39</v>
      </c>
      <c r="J1388" s="3" t="s">
        <v>28</v>
      </c>
      <c r="K1388" s="3" t="s">
        <v>92</v>
      </c>
      <c r="L1388" s="3" t="s">
        <v>58</v>
      </c>
      <c r="M1388" s="3" t="s">
        <v>2253</v>
      </c>
      <c r="N1388" s="3">
        <v>0.37</v>
      </c>
      <c r="O1388" s="3" t="s">
        <v>32</v>
      </c>
      <c r="P1388" s="3" t="s">
        <v>135</v>
      </c>
      <c r="Q1388" s="3" t="s">
        <v>361</v>
      </c>
      <c r="R1388" s="3" t="s">
        <v>2328</v>
      </c>
      <c r="S1388" s="3">
        <v>33881</v>
      </c>
      <c r="T1388" s="2">
        <v>42076</v>
      </c>
      <c r="U1388" s="2">
        <v>42077</v>
      </c>
      <c r="V1388" s="4">
        <v>322.12199999999996</v>
      </c>
      <c r="W1388" s="3">
        <v>16</v>
      </c>
      <c r="X1388" s="4">
        <v>109.99</v>
      </c>
      <c r="Y1388" s="3">
        <v>88998</v>
      </c>
      <c r="Z1388" s="3" t="str">
        <f>IF(V1388&gt;E3344, "High","Low")</f>
        <v>High</v>
      </c>
      <c r="AA1388" s="3" t="str">
        <f>IF(OR(C1388 &gt; 0.2, N1388 &lt; 0.25), "High Risk", "Low Risk")</f>
        <v>Low Risk</v>
      </c>
      <c r="AB1388" s="3" t="str">
        <f>IF(NOT(C1388 &gt; 0), "No Discount", "Discount Applied")</f>
        <v>Discount Applied</v>
      </c>
      <c r="AC1388" s="3" t="str">
        <f>IF(AND(V1388 &gt; 100, OR(H1388 = "Regular Air", H1388 = "Express Air"), NOT(C1388 &gt; 0)), "High Profit Non-Standard Shipping", "Other")</f>
        <v>Other</v>
      </c>
      <c r="AD1388">
        <f>RANK(X1388,$X$2:$X$1954,0)</f>
        <v>1201</v>
      </c>
    </row>
    <row r="1389" spans="1:30" ht="12.75" customHeight="1" x14ac:dyDescent="0.3">
      <c r="A1389" s="3">
        <v>24569</v>
      </c>
      <c r="B1389" s="3" t="s">
        <v>55</v>
      </c>
      <c r="C1389" s="7">
        <v>0.03</v>
      </c>
      <c r="D1389" s="4">
        <v>111.03</v>
      </c>
      <c r="E1389" s="4">
        <v>8.64</v>
      </c>
      <c r="F1389" s="3">
        <v>2484</v>
      </c>
      <c r="G1389" s="3" t="s">
        <v>2327</v>
      </c>
      <c r="H1389" s="3" t="s">
        <v>48</v>
      </c>
      <c r="I1389" s="3" t="s">
        <v>39</v>
      </c>
      <c r="J1389" s="3" t="s">
        <v>28</v>
      </c>
      <c r="K1389" s="3" t="s">
        <v>140</v>
      </c>
      <c r="L1389" s="3" t="s">
        <v>58</v>
      </c>
      <c r="M1389" s="3" t="s">
        <v>2329</v>
      </c>
      <c r="N1389" s="3">
        <v>0.78</v>
      </c>
      <c r="O1389" s="3" t="s">
        <v>32</v>
      </c>
      <c r="P1389" s="3" t="s">
        <v>135</v>
      </c>
      <c r="Q1389" s="3" t="s">
        <v>361</v>
      </c>
      <c r="R1389" s="3" t="s">
        <v>2328</v>
      </c>
      <c r="S1389" s="3">
        <v>33881</v>
      </c>
      <c r="T1389" s="2">
        <v>42076</v>
      </c>
      <c r="U1389" s="2">
        <v>42077</v>
      </c>
      <c r="V1389" s="4">
        <v>366.53999999999996</v>
      </c>
      <c r="W1389" s="3">
        <v>8</v>
      </c>
      <c r="X1389" s="4">
        <v>900.12</v>
      </c>
      <c r="Y1389" s="3">
        <v>88998</v>
      </c>
      <c r="Z1389" s="3" t="str">
        <f>IF(V1389&gt;E3345, "High","Low")</f>
        <v>High</v>
      </c>
      <c r="AA1389" s="3" t="str">
        <f>IF(OR(C1389 &gt; 0.2, N1389 &lt; 0.25), "High Risk", "Low Risk")</f>
        <v>Low Risk</v>
      </c>
      <c r="AB1389" s="3" t="str">
        <f>IF(NOT(C1389 &gt; 0), "No Discount", "Discount Applied")</f>
        <v>Discount Applied</v>
      </c>
      <c r="AC1389" s="3" t="str">
        <f>IF(AND(V1389 &gt; 100, OR(H1389 = "Regular Air", H1389 = "Express Air"), NOT(C1389 &gt; 0)), "High Profit Non-Standard Shipping", "Other")</f>
        <v>Other</v>
      </c>
      <c r="AD1389">
        <f>RANK(X1389,$X$2:$X$1954,0)</f>
        <v>452</v>
      </c>
    </row>
    <row r="1390" spans="1:30" ht="12.75" customHeight="1" x14ac:dyDescent="0.3">
      <c r="A1390" s="3">
        <v>22028</v>
      </c>
      <c r="B1390" s="3" t="s">
        <v>24</v>
      </c>
      <c r="C1390" s="7">
        <v>0.02</v>
      </c>
      <c r="D1390" s="4">
        <v>71.37</v>
      </c>
      <c r="E1390" s="4">
        <v>69</v>
      </c>
      <c r="F1390" s="3">
        <v>2486</v>
      </c>
      <c r="G1390" s="3" t="s">
        <v>2330</v>
      </c>
      <c r="H1390" s="3" t="s">
        <v>48</v>
      </c>
      <c r="I1390" s="3" t="s">
        <v>39</v>
      </c>
      <c r="J1390" s="3" t="s">
        <v>40</v>
      </c>
      <c r="K1390" s="3" t="s">
        <v>151</v>
      </c>
      <c r="L1390" s="3" t="s">
        <v>235</v>
      </c>
      <c r="M1390" s="3" t="s">
        <v>2220</v>
      </c>
      <c r="N1390" s="3">
        <v>0.68</v>
      </c>
      <c r="O1390" s="3" t="s">
        <v>32</v>
      </c>
      <c r="P1390" s="3" t="s">
        <v>135</v>
      </c>
      <c r="Q1390" s="3" t="s">
        <v>386</v>
      </c>
      <c r="R1390" s="3" t="s">
        <v>2331</v>
      </c>
      <c r="S1390" s="3">
        <v>30458</v>
      </c>
      <c r="T1390" s="2">
        <v>42041</v>
      </c>
      <c r="U1390" s="2">
        <v>42042</v>
      </c>
      <c r="V1390" s="4">
        <v>-439.90800000000002</v>
      </c>
      <c r="W1390" s="3">
        <v>4</v>
      </c>
      <c r="X1390" s="4">
        <v>237.62</v>
      </c>
      <c r="Y1390" s="3">
        <v>91414</v>
      </c>
      <c r="Z1390" s="3" t="str">
        <f>IF(V1390&gt;E3346, "High","Low")</f>
        <v>Low</v>
      </c>
      <c r="AA1390" s="3" t="str">
        <f>IF(OR(C1390 &gt; 0.2, N1390 &lt; 0.25), "High Risk", "Low Risk")</f>
        <v>Low Risk</v>
      </c>
      <c r="AB1390" s="3" t="str">
        <f>IF(NOT(C1390 &gt; 0), "No Discount", "Discount Applied")</f>
        <v>Discount Applied</v>
      </c>
      <c r="AC1390" s="3" t="str">
        <f>IF(AND(V1390 &gt; 100, OR(H1390 = "Regular Air", H1390 = "Express Air"), NOT(C1390 &gt; 0)), "High Profit Non-Standard Shipping", "Other")</f>
        <v>Other</v>
      </c>
      <c r="AD1390">
        <f>RANK(X1390,$X$2:$X$1954,0)</f>
        <v>921</v>
      </c>
    </row>
    <row r="1391" spans="1:30" ht="12.75" customHeight="1" x14ac:dyDescent="0.3">
      <c r="A1391" s="3">
        <v>22029</v>
      </c>
      <c r="B1391" s="3" t="s">
        <v>24</v>
      </c>
      <c r="C1391" s="7">
        <v>0.03</v>
      </c>
      <c r="D1391" s="4">
        <v>205.99</v>
      </c>
      <c r="E1391" s="4">
        <v>8.99</v>
      </c>
      <c r="F1391" s="3">
        <v>2486</v>
      </c>
      <c r="G1391" s="3" t="s">
        <v>2330</v>
      </c>
      <c r="H1391" s="3" t="s">
        <v>26</v>
      </c>
      <c r="I1391" s="3" t="s">
        <v>39</v>
      </c>
      <c r="J1391" s="3" t="s">
        <v>76</v>
      </c>
      <c r="K1391" s="3" t="s">
        <v>77</v>
      </c>
      <c r="L1391" s="3" t="s">
        <v>58</v>
      </c>
      <c r="M1391" s="3" t="s">
        <v>1541</v>
      </c>
      <c r="N1391" s="3">
        <v>0.6</v>
      </c>
      <c r="O1391" s="3" t="s">
        <v>32</v>
      </c>
      <c r="P1391" s="3" t="s">
        <v>135</v>
      </c>
      <c r="Q1391" s="3" t="s">
        <v>386</v>
      </c>
      <c r="R1391" s="3" t="s">
        <v>2331</v>
      </c>
      <c r="S1391" s="3">
        <v>30458</v>
      </c>
      <c r="T1391" s="2">
        <v>42041</v>
      </c>
      <c r="U1391" s="2">
        <v>42043</v>
      </c>
      <c r="V1391" s="4">
        <v>1087.7159999999999</v>
      </c>
      <c r="W1391" s="3">
        <v>1</v>
      </c>
      <c r="X1391" s="4">
        <v>176.42</v>
      </c>
      <c r="Y1391" s="3">
        <v>91414</v>
      </c>
      <c r="Z1391" s="3" t="str">
        <f>IF(V1391&gt;E3347, "High","Low")</f>
        <v>High</v>
      </c>
      <c r="AA1391" s="3" t="str">
        <f>IF(OR(C1391 &gt; 0.2, N1391 &lt; 0.25), "High Risk", "Low Risk")</f>
        <v>Low Risk</v>
      </c>
      <c r="AB1391" s="3" t="str">
        <f>IF(NOT(C1391 &gt; 0), "No Discount", "Discount Applied")</f>
        <v>Discount Applied</v>
      </c>
      <c r="AC1391" s="3" t="str">
        <f>IF(AND(V1391 &gt; 100, OR(H1391 = "Regular Air", H1391 = "Express Air"), NOT(C1391 &gt; 0)), "High Profit Non-Standard Shipping", "Other")</f>
        <v>Other</v>
      </c>
      <c r="AD1391">
        <f>RANK(X1391,$X$2:$X$1954,0)</f>
        <v>1029</v>
      </c>
    </row>
    <row r="1392" spans="1:30" ht="12.75" customHeight="1" x14ac:dyDescent="0.3">
      <c r="A1392" s="3">
        <v>23495</v>
      </c>
      <c r="B1392" s="3" t="s">
        <v>105</v>
      </c>
      <c r="C1392" s="7">
        <v>0</v>
      </c>
      <c r="D1392" s="4">
        <v>180.98</v>
      </c>
      <c r="E1392" s="4">
        <v>30</v>
      </c>
      <c r="F1392" s="3">
        <v>2486</v>
      </c>
      <c r="G1392" s="3" t="s">
        <v>2330</v>
      </c>
      <c r="H1392" s="3" t="s">
        <v>38</v>
      </c>
      <c r="I1392" s="3" t="s">
        <v>39</v>
      </c>
      <c r="J1392" s="3" t="s">
        <v>40</v>
      </c>
      <c r="K1392" s="3" t="s">
        <v>41</v>
      </c>
      <c r="L1392" s="3" t="s">
        <v>42</v>
      </c>
      <c r="M1392" s="3" t="s">
        <v>1885</v>
      </c>
      <c r="N1392" s="3">
        <v>0.69</v>
      </c>
      <c r="O1392" s="3" t="s">
        <v>32</v>
      </c>
      <c r="P1392" s="3" t="s">
        <v>135</v>
      </c>
      <c r="Q1392" s="3" t="s">
        <v>386</v>
      </c>
      <c r="R1392" s="3" t="s">
        <v>2331</v>
      </c>
      <c r="S1392" s="3">
        <v>30458</v>
      </c>
      <c r="T1392" s="2">
        <v>42038</v>
      </c>
      <c r="U1392" s="2">
        <v>42040</v>
      </c>
      <c r="V1392" s="4">
        <v>9.2040000000000006</v>
      </c>
      <c r="W1392" s="3">
        <v>11</v>
      </c>
      <c r="X1392" s="4">
        <v>2084.16</v>
      </c>
      <c r="Y1392" s="3">
        <v>91416</v>
      </c>
      <c r="Z1392" s="3" t="str">
        <f>IF(V1392&gt;E3348, "High","Low")</f>
        <v>High</v>
      </c>
      <c r="AA1392" s="3" t="str">
        <f>IF(OR(C1392 &gt; 0.2, N1392 &lt; 0.25), "High Risk", "Low Risk")</f>
        <v>Low Risk</v>
      </c>
      <c r="AB1392" s="3" t="str">
        <f>IF(NOT(C1392 &gt; 0), "No Discount", "Discount Applied")</f>
        <v>No Discount</v>
      </c>
      <c r="AC1392" s="3" t="str">
        <f>IF(AND(V1392 &gt; 100, OR(H1392 = "Regular Air", H1392 = "Express Air"), NOT(C1392 &gt; 0)), "High Profit Non-Standard Shipping", "Other")</f>
        <v>Other</v>
      </c>
      <c r="AD1392">
        <f>RANK(X1392,$X$2:$X$1954,0)</f>
        <v>234</v>
      </c>
    </row>
    <row r="1393" spans="1:30" ht="12.75" customHeight="1" x14ac:dyDescent="0.3">
      <c r="A1393" s="3">
        <v>23983</v>
      </c>
      <c r="B1393" s="3" t="s">
        <v>36</v>
      </c>
      <c r="C1393" s="7">
        <v>0.04</v>
      </c>
      <c r="D1393" s="4">
        <v>3.08</v>
      </c>
      <c r="E1393" s="4">
        <v>0.99</v>
      </c>
      <c r="F1393" s="3">
        <v>2487</v>
      </c>
      <c r="G1393" s="3" t="s">
        <v>2332</v>
      </c>
      <c r="H1393" s="3" t="s">
        <v>48</v>
      </c>
      <c r="I1393" s="3" t="s">
        <v>39</v>
      </c>
      <c r="J1393" s="3" t="s">
        <v>28</v>
      </c>
      <c r="K1393" s="3" t="s">
        <v>133</v>
      </c>
      <c r="L1393" s="3" t="s">
        <v>58</v>
      </c>
      <c r="M1393" s="3" t="s">
        <v>1993</v>
      </c>
      <c r="N1393" s="3">
        <v>0.37</v>
      </c>
      <c r="O1393" s="3" t="s">
        <v>32</v>
      </c>
      <c r="P1393" s="3" t="s">
        <v>135</v>
      </c>
      <c r="Q1393" s="3" t="s">
        <v>386</v>
      </c>
      <c r="R1393" s="3" t="s">
        <v>2333</v>
      </c>
      <c r="S1393" s="3">
        <v>30084</v>
      </c>
      <c r="T1393" s="2">
        <v>42175</v>
      </c>
      <c r="U1393" s="2">
        <v>42176</v>
      </c>
      <c r="V1393" s="4">
        <v>257.08319999999998</v>
      </c>
      <c r="W1393" s="3">
        <v>14</v>
      </c>
      <c r="X1393" s="4">
        <v>43.41</v>
      </c>
      <c r="Y1393" s="3">
        <v>91415</v>
      </c>
      <c r="Z1393" s="3" t="str">
        <f>IF(V1393&gt;E3349, "High","Low")</f>
        <v>High</v>
      </c>
      <c r="AA1393" s="3" t="str">
        <f>IF(OR(C1393 &gt; 0.2, N1393 &lt; 0.25), "High Risk", "Low Risk")</f>
        <v>Low Risk</v>
      </c>
      <c r="AB1393" s="3" t="str">
        <f>IF(NOT(C1393 &gt; 0), "No Discount", "Discount Applied")</f>
        <v>Discount Applied</v>
      </c>
      <c r="AC1393" s="3" t="str">
        <f>IF(AND(V1393 &gt; 100, OR(H1393 = "Regular Air", H1393 = "Express Air"), NOT(C1393 &gt; 0)), "High Profit Non-Standard Shipping", "Other")</f>
        <v>Other</v>
      </c>
      <c r="AD1393">
        <f>RANK(X1393,$X$2:$X$1954,0)</f>
        <v>1586</v>
      </c>
    </row>
    <row r="1394" spans="1:30" ht="12.75" customHeight="1" x14ac:dyDescent="0.3">
      <c r="A1394" s="3">
        <v>23984</v>
      </c>
      <c r="B1394" s="3" t="s">
        <v>36</v>
      </c>
      <c r="C1394" s="7">
        <v>0.1</v>
      </c>
      <c r="D1394" s="4">
        <v>2.78</v>
      </c>
      <c r="E1394" s="4">
        <v>1.25</v>
      </c>
      <c r="F1394" s="3">
        <v>2487</v>
      </c>
      <c r="G1394" s="3" t="s">
        <v>2332</v>
      </c>
      <c r="H1394" s="3" t="s">
        <v>48</v>
      </c>
      <c r="I1394" s="3" t="s">
        <v>39</v>
      </c>
      <c r="J1394" s="3" t="s">
        <v>28</v>
      </c>
      <c r="K1394" s="3" t="s">
        <v>29</v>
      </c>
      <c r="L1394" s="3" t="s">
        <v>30</v>
      </c>
      <c r="M1394" s="3" t="s">
        <v>2205</v>
      </c>
      <c r="N1394" s="3">
        <v>0.59</v>
      </c>
      <c r="O1394" s="3" t="s">
        <v>32</v>
      </c>
      <c r="P1394" s="3" t="s">
        <v>135</v>
      </c>
      <c r="Q1394" s="3" t="s">
        <v>386</v>
      </c>
      <c r="R1394" s="3" t="s">
        <v>2333</v>
      </c>
      <c r="S1394" s="3">
        <v>30084</v>
      </c>
      <c r="T1394" s="2">
        <v>42175</v>
      </c>
      <c r="U1394" s="2">
        <v>42176</v>
      </c>
      <c r="V1394" s="4">
        <v>0.7854000000000001</v>
      </c>
      <c r="W1394" s="3">
        <v>18</v>
      </c>
      <c r="X1394" s="4">
        <v>46.42</v>
      </c>
      <c r="Y1394" s="3">
        <v>91415</v>
      </c>
      <c r="Z1394" s="3" t="str">
        <f>IF(V1394&gt;E3350, "High","Low")</f>
        <v>High</v>
      </c>
      <c r="AA1394" s="3" t="str">
        <f>IF(OR(C1394 &gt; 0.2, N1394 &lt; 0.25), "High Risk", "Low Risk")</f>
        <v>Low Risk</v>
      </c>
      <c r="AB1394" s="3" t="str">
        <f>IF(NOT(C1394 &gt; 0), "No Discount", "Discount Applied")</f>
        <v>Discount Applied</v>
      </c>
      <c r="AC1394" s="3" t="str">
        <f>IF(AND(V1394 &gt; 100, OR(H1394 = "Regular Air", H1394 = "Express Air"), NOT(C1394 &gt; 0)), "High Profit Non-Standard Shipping", "Other")</f>
        <v>Other</v>
      </c>
      <c r="AD1394">
        <f>RANK(X1394,$X$2:$X$1954,0)</f>
        <v>1561</v>
      </c>
    </row>
    <row r="1395" spans="1:30" ht="12.75" customHeight="1" x14ac:dyDescent="0.3">
      <c r="A1395" s="3">
        <v>24476</v>
      </c>
      <c r="B1395" s="3" t="s">
        <v>36</v>
      </c>
      <c r="C1395" s="7">
        <v>0.02</v>
      </c>
      <c r="D1395" s="4">
        <v>136.97999999999999</v>
      </c>
      <c r="E1395" s="4">
        <v>24.49</v>
      </c>
      <c r="F1395" s="3">
        <v>2487</v>
      </c>
      <c r="G1395" s="3" t="s">
        <v>2332</v>
      </c>
      <c r="H1395" s="3" t="s">
        <v>26</v>
      </c>
      <c r="I1395" s="3" t="s">
        <v>39</v>
      </c>
      <c r="J1395" s="3" t="s">
        <v>40</v>
      </c>
      <c r="K1395" s="3" t="s">
        <v>49</v>
      </c>
      <c r="L1395" s="3" t="s">
        <v>235</v>
      </c>
      <c r="M1395" s="3" t="s">
        <v>1647</v>
      </c>
      <c r="N1395" s="3">
        <v>0.59</v>
      </c>
      <c r="O1395" s="3" t="s">
        <v>32</v>
      </c>
      <c r="P1395" s="3" t="s">
        <v>135</v>
      </c>
      <c r="Q1395" s="3" t="s">
        <v>386</v>
      </c>
      <c r="R1395" s="3" t="s">
        <v>2333</v>
      </c>
      <c r="S1395" s="3">
        <v>30084</v>
      </c>
      <c r="T1395" s="2">
        <v>42157</v>
      </c>
      <c r="U1395" s="2">
        <v>42158</v>
      </c>
      <c r="V1395" s="4">
        <v>88.56</v>
      </c>
      <c r="W1395" s="3">
        <v>8</v>
      </c>
      <c r="X1395" s="4">
        <v>1140.95</v>
      </c>
      <c r="Y1395" s="3">
        <v>91417</v>
      </c>
      <c r="Z1395" s="3" t="str">
        <f>IF(V1395&gt;E3351, "High","Low")</f>
        <v>High</v>
      </c>
      <c r="AA1395" s="3" t="str">
        <f>IF(OR(C1395 &gt; 0.2, N1395 &lt; 0.25), "High Risk", "Low Risk")</f>
        <v>Low Risk</v>
      </c>
      <c r="AB1395" s="3" t="str">
        <f>IF(NOT(C1395 &gt; 0), "No Discount", "Discount Applied")</f>
        <v>Discount Applied</v>
      </c>
      <c r="AC1395" s="3" t="str">
        <f>IF(AND(V1395 &gt; 100, OR(H1395 = "Regular Air", H1395 = "Express Air"), NOT(C1395 &gt; 0)), "High Profit Non-Standard Shipping", "Other")</f>
        <v>Other</v>
      </c>
      <c r="AD1395">
        <f>RANK(X1395,$X$2:$X$1954,0)</f>
        <v>387</v>
      </c>
    </row>
    <row r="1396" spans="1:30" ht="12.75" customHeight="1" x14ac:dyDescent="0.3">
      <c r="A1396" s="3">
        <v>20065</v>
      </c>
      <c r="B1396" s="3" t="s">
        <v>24</v>
      </c>
      <c r="C1396" s="7">
        <v>0.08</v>
      </c>
      <c r="D1396" s="4">
        <v>4.91</v>
      </c>
      <c r="E1396" s="4">
        <v>0.5</v>
      </c>
      <c r="F1396" s="3">
        <v>2488</v>
      </c>
      <c r="G1396" s="3" t="s">
        <v>2334</v>
      </c>
      <c r="H1396" s="3" t="s">
        <v>48</v>
      </c>
      <c r="I1396" s="3" t="s">
        <v>39</v>
      </c>
      <c r="J1396" s="3" t="s">
        <v>28</v>
      </c>
      <c r="K1396" s="3" t="s">
        <v>133</v>
      </c>
      <c r="L1396" s="3" t="s">
        <v>58</v>
      </c>
      <c r="M1396" s="3" t="s">
        <v>162</v>
      </c>
      <c r="N1396" s="3">
        <v>0.36</v>
      </c>
      <c r="O1396" s="3" t="s">
        <v>32</v>
      </c>
      <c r="P1396" s="3" t="s">
        <v>135</v>
      </c>
      <c r="Q1396" s="3" t="s">
        <v>957</v>
      </c>
      <c r="R1396" s="3" t="s">
        <v>2335</v>
      </c>
      <c r="S1396" s="3">
        <v>72023</v>
      </c>
      <c r="T1396" s="2">
        <v>42103</v>
      </c>
      <c r="U1396" s="2">
        <v>42103</v>
      </c>
      <c r="V1396" s="4">
        <v>12.726000000000001</v>
      </c>
      <c r="W1396" s="3">
        <v>9</v>
      </c>
      <c r="X1396" s="4">
        <v>42.69</v>
      </c>
      <c r="Y1396" s="3">
        <v>86887</v>
      </c>
      <c r="Z1396" s="3" t="str">
        <f>IF(V1396&gt;E3352, "High","Low")</f>
        <v>High</v>
      </c>
      <c r="AA1396" s="3" t="str">
        <f>IF(OR(C1396 &gt; 0.2, N1396 &lt; 0.25), "High Risk", "Low Risk")</f>
        <v>Low Risk</v>
      </c>
      <c r="AB1396" s="3" t="str">
        <f>IF(NOT(C1396 &gt; 0), "No Discount", "Discount Applied")</f>
        <v>Discount Applied</v>
      </c>
      <c r="AC1396" s="3" t="str">
        <f>IF(AND(V1396 &gt; 100, OR(H1396 = "Regular Air", H1396 = "Express Air"), NOT(C1396 &gt; 0)), "High Profit Non-Standard Shipping", "Other")</f>
        <v>Other</v>
      </c>
      <c r="AD1396">
        <f>RANK(X1396,$X$2:$X$1954,0)</f>
        <v>1594</v>
      </c>
    </row>
    <row r="1397" spans="1:30" ht="12.75" customHeight="1" x14ac:dyDescent="0.3">
      <c r="A1397" s="3">
        <v>20066</v>
      </c>
      <c r="B1397" s="3" t="s">
        <v>24</v>
      </c>
      <c r="C1397" s="7">
        <v>0.02</v>
      </c>
      <c r="D1397" s="4">
        <v>28.15</v>
      </c>
      <c r="E1397" s="4">
        <v>6.17</v>
      </c>
      <c r="F1397" s="3">
        <v>2488</v>
      </c>
      <c r="G1397" s="3" t="s">
        <v>2334</v>
      </c>
      <c r="H1397" s="3" t="s">
        <v>48</v>
      </c>
      <c r="I1397" s="3" t="s">
        <v>39</v>
      </c>
      <c r="J1397" s="3" t="s">
        <v>28</v>
      </c>
      <c r="K1397" s="3" t="s">
        <v>29</v>
      </c>
      <c r="L1397" s="3" t="s">
        <v>50</v>
      </c>
      <c r="M1397" s="3" t="s">
        <v>2336</v>
      </c>
      <c r="N1397" s="3">
        <v>0.55000000000000004</v>
      </c>
      <c r="O1397" s="3" t="s">
        <v>32</v>
      </c>
      <c r="P1397" s="3" t="s">
        <v>135</v>
      </c>
      <c r="Q1397" s="3" t="s">
        <v>957</v>
      </c>
      <c r="R1397" s="3" t="s">
        <v>2335</v>
      </c>
      <c r="S1397" s="3">
        <v>72023</v>
      </c>
      <c r="T1397" s="2">
        <v>42103</v>
      </c>
      <c r="U1397" s="2">
        <v>42104</v>
      </c>
      <c r="V1397" s="4">
        <v>160.8066</v>
      </c>
      <c r="W1397" s="3">
        <v>11</v>
      </c>
      <c r="X1397" s="4">
        <v>327.41000000000003</v>
      </c>
      <c r="Y1397" s="3">
        <v>86887</v>
      </c>
      <c r="Z1397" s="3" t="str">
        <f>IF(V1397&gt;E3353, "High","Low")</f>
        <v>High</v>
      </c>
      <c r="AA1397" s="3" t="str">
        <f>IF(OR(C1397 &gt; 0.2, N1397 &lt; 0.25), "High Risk", "Low Risk")</f>
        <v>Low Risk</v>
      </c>
      <c r="AB1397" s="3" t="str">
        <f>IF(NOT(C1397 &gt; 0), "No Discount", "Discount Applied")</f>
        <v>Discount Applied</v>
      </c>
      <c r="AC1397" s="3" t="str">
        <f>IF(AND(V1397 &gt; 100, OR(H1397 = "Regular Air", H1397 = "Express Air"), NOT(C1397 &gt; 0)), "High Profit Non-Standard Shipping", "Other")</f>
        <v>Other</v>
      </c>
      <c r="AD1397">
        <f>RANK(X1397,$X$2:$X$1954,0)</f>
        <v>793</v>
      </c>
    </row>
    <row r="1398" spans="1:30" ht="12.75" customHeight="1" x14ac:dyDescent="0.3">
      <c r="A1398" s="3">
        <v>20602</v>
      </c>
      <c r="B1398" s="3" t="s">
        <v>24</v>
      </c>
      <c r="C1398" s="7">
        <v>0.01</v>
      </c>
      <c r="D1398" s="4">
        <v>2036.48</v>
      </c>
      <c r="E1398" s="4">
        <v>14.7</v>
      </c>
      <c r="F1398" s="3">
        <v>2489</v>
      </c>
      <c r="G1398" s="3" t="s">
        <v>2337</v>
      </c>
      <c r="H1398" s="3" t="s">
        <v>38</v>
      </c>
      <c r="I1398" s="3" t="s">
        <v>39</v>
      </c>
      <c r="J1398" s="3" t="s">
        <v>76</v>
      </c>
      <c r="K1398" s="3" t="s">
        <v>84</v>
      </c>
      <c r="L1398" s="3" t="s">
        <v>42</v>
      </c>
      <c r="M1398" s="3" t="s">
        <v>632</v>
      </c>
      <c r="N1398" s="3">
        <v>0.55000000000000004</v>
      </c>
      <c r="O1398" s="3" t="s">
        <v>32</v>
      </c>
      <c r="P1398" s="3" t="s">
        <v>33</v>
      </c>
      <c r="Q1398" s="3" t="s">
        <v>44</v>
      </c>
      <c r="R1398" s="3" t="s">
        <v>694</v>
      </c>
      <c r="S1398" s="3">
        <v>94521</v>
      </c>
      <c r="T1398" s="2">
        <v>42046</v>
      </c>
      <c r="U1398" s="2">
        <v>42048</v>
      </c>
      <c r="V1398" s="4">
        <v>-1596.7457999999999</v>
      </c>
      <c r="W1398" s="3">
        <v>2</v>
      </c>
      <c r="X1398" s="4">
        <v>3786.84</v>
      </c>
      <c r="Y1398" s="3">
        <v>86883</v>
      </c>
      <c r="Z1398" s="3" t="str">
        <f>IF(V1398&gt;E3354, "High","Low")</f>
        <v>Low</v>
      </c>
      <c r="AA1398" s="3" t="str">
        <f>IF(OR(C1398 &gt; 0.2, N1398 &lt; 0.25), "High Risk", "Low Risk")</f>
        <v>Low Risk</v>
      </c>
      <c r="AB1398" s="3" t="str">
        <f>IF(NOT(C1398 &gt; 0), "No Discount", "Discount Applied")</f>
        <v>Discount Applied</v>
      </c>
      <c r="AC1398" s="3" t="str">
        <f>IF(AND(V1398 &gt; 100, OR(H1398 = "Regular Air", H1398 = "Express Air"), NOT(C1398 &gt; 0)), "High Profit Non-Standard Shipping", "Other")</f>
        <v>Other</v>
      </c>
      <c r="AD1398">
        <f>RANK(X1398,$X$2:$X$1954,0)</f>
        <v>128</v>
      </c>
    </row>
    <row r="1399" spans="1:30" ht="12.75" customHeight="1" x14ac:dyDescent="0.3">
      <c r="A1399" s="3">
        <v>21212</v>
      </c>
      <c r="B1399" s="3" t="s">
        <v>55</v>
      </c>
      <c r="C1399" s="7">
        <v>0.04</v>
      </c>
      <c r="D1399" s="4">
        <v>419.19</v>
      </c>
      <c r="E1399" s="4">
        <v>19.989999999999998</v>
      </c>
      <c r="F1399" s="3">
        <v>2489</v>
      </c>
      <c r="G1399" s="3" t="s">
        <v>2337</v>
      </c>
      <c r="H1399" s="3" t="s">
        <v>48</v>
      </c>
      <c r="I1399" s="3" t="s">
        <v>39</v>
      </c>
      <c r="J1399" s="3" t="s">
        <v>28</v>
      </c>
      <c r="K1399" s="3" t="s">
        <v>140</v>
      </c>
      <c r="L1399" s="3" t="s">
        <v>58</v>
      </c>
      <c r="M1399" s="3" t="s">
        <v>740</v>
      </c>
      <c r="N1399" s="3">
        <v>0.57999999999999996</v>
      </c>
      <c r="O1399" s="3" t="s">
        <v>32</v>
      </c>
      <c r="P1399" s="3" t="s">
        <v>33</v>
      </c>
      <c r="Q1399" s="3" t="s">
        <v>44</v>
      </c>
      <c r="R1399" s="3" t="s">
        <v>694</v>
      </c>
      <c r="S1399" s="3">
        <v>94521</v>
      </c>
      <c r="T1399" s="2">
        <v>42120</v>
      </c>
      <c r="U1399" s="2">
        <v>42121</v>
      </c>
      <c r="V1399" s="4">
        <v>1388.3558999999998</v>
      </c>
      <c r="W1399" s="3">
        <v>5</v>
      </c>
      <c r="X1399" s="4">
        <v>2012.11</v>
      </c>
      <c r="Y1399" s="3">
        <v>86885</v>
      </c>
      <c r="Z1399" s="3" t="str">
        <f>IF(V1399&gt;E3355, "High","Low")</f>
        <v>High</v>
      </c>
      <c r="AA1399" s="3" t="str">
        <f>IF(OR(C1399 &gt; 0.2, N1399 &lt; 0.25), "High Risk", "Low Risk")</f>
        <v>Low Risk</v>
      </c>
      <c r="AB1399" s="3" t="str">
        <f>IF(NOT(C1399 &gt; 0), "No Discount", "Discount Applied")</f>
        <v>Discount Applied</v>
      </c>
      <c r="AC1399" s="3" t="str">
        <f>IF(AND(V1399 &gt; 100, OR(H1399 = "Regular Air", H1399 = "Express Air"), NOT(C1399 &gt; 0)), "High Profit Non-Standard Shipping", "Other")</f>
        <v>Other</v>
      </c>
      <c r="AD1399">
        <f>RANK(X1399,$X$2:$X$1954,0)</f>
        <v>244</v>
      </c>
    </row>
    <row r="1400" spans="1:30" ht="12.75" customHeight="1" x14ac:dyDescent="0.3">
      <c r="A1400" s="3">
        <v>21338</v>
      </c>
      <c r="B1400" s="3" t="s">
        <v>36</v>
      </c>
      <c r="C1400" s="7">
        <v>7.0000000000000007E-2</v>
      </c>
      <c r="D1400" s="4">
        <v>65.989999999999995</v>
      </c>
      <c r="E1400" s="4">
        <v>8.8000000000000007</v>
      </c>
      <c r="F1400" s="3">
        <v>2489</v>
      </c>
      <c r="G1400" s="3" t="s">
        <v>2337</v>
      </c>
      <c r="H1400" s="3" t="s">
        <v>48</v>
      </c>
      <c r="I1400" s="3" t="s">
        <v>39</v>
      </c>
      <c r="J1400" s="3" t="s">
        <v>76</v>
      </c>
      <c r="K1400" s="3" t="s">
        <v>77</v>
      </c>
      <c r="L1400" s="3" t="s">
        <v>58</v>
      </c>
      <c r="M1400" s="3" t="s">
        <v>750</v>
      </c>
      <c r="N1400" s="3">
        <v>0.57999999999999996</v>
      </c>
      <c r="O1400" s="3" t="s">
        <v>32</v>
      </c>
      <c r="P1400" s="3" t="s">
        <v>33</v>
      </c>
      <c r="Q1400" s="3" t="s">
        <v>44</v>
      </c>
      <c r="R1400" s="3" t="s">
        <v>694</v>
      </c>
      <c r="S1400" s="3">
        <v>94521</v>
      </c>
      <c r="T1400" s="2">
        <v>42016</v>
      </c>
      <c r="U1400" s="2">
        <v>42016</v>
      </c>
      <c r="V1400" s="4">
        <v>109.83600000000001</v>
      </c>
      <c r="W1400" s="3">
        <v>9</v>
      </c>
      <c r="X1400" s="4">
        <v>471.66</v>
      </c>
      <c r="Y1400" s="3">
        <v>86886</v>
      </c>
      <c r="Z1400" s="3" t="str">
        <f>IF(V1400&gt;E3356, "High","Low")</f>
        <v>High</v>
      </c>
      <c r="AA1400" s="3" t="str">
        <f>IF(OR(C1400 &gt; 0.2, N1400 &lt; 0.25), "High Risk", "Low Risk")</f>
        <v>Low Risk</v>
      </c>
      <c r="AB1400" s="3" t="str">
        <f>IF(NOT(C1400 &gt; 0), "No Discount", "Discount Applied")</f>
        <v>Discount Applied</v>
      </c>
      <c r="AC1400" s="3" t="str">
        <f>IF(AND(V1400 &gt; 100, OR(H1400 = "Regular Air", H1400 = "Express Air"), NOT(C1400 &gt; 0)), "High Profit Non-Standard Shipping", "Other")</f>
        <v>Other</v>
      </c>
      <c r="AD1400">
        <f>RANK(X1400,$X$2:$X$1954,0)</f>
        <v>659</v>
      </c>
    </row>
    <row r="1401" spans="1:30" ht="12.75" customHeight="1" x14ac:dyDescent="0.3">
      <c r="A1401" s="3">
        <v>24856</v>
      </c>
      <c r="B1401" s="3" t="s">
        <v>46</v>
      </c>
      <c r="C1401" s="7">
        <v>0.09</v>
      </c>
      <c r="D1401" s="4">
        <v>348.21</v>
      </c>
      <c r="E1401" s="4">
        <v>40.19</v>
      </c>
      <c r="F1401" s="3">
        <v>2490</v>
      </c>
      <c r="G1401" s="3" t="s">
        <v>2338</v>
      </c>
      <c r="H1401" s="3" t="s">
        <v>38</v>
      </c>
      <c r="I1401" s="3" t="s">
        <v>39</v>
      </c>
      <c r="J1401" s="3" t="s">
        <v>40</v>
      </c>
      <c r="K1401" s="3" t="s">
        <v>151</v>
      </c>
      <c r="L1401" s="3" t="s">
        <v>120</v>
      </c>
      <c r="M1401" s="3" t="s">
        <v>1571</v>
      </c>
      <c r="N1401" s="3">
        <v>0.62</v>
      </c>
      <c r="O1401" s="3" t="s">
        <v>32</v>
      </c>
      <c r="P1401" s="3" t="s">
        <v>33</v>
      </c>
      <c r="Q1401" s="3" t="s">
        <v>44</v>
      </c>
      <c r="R1401" s="3" t="s">
        <v>2339</v>
      </c>
      <c r="S1401" s="3">
        <v>92627</v>
      </c>
      <c r="T1401" s="2">
        <v>42049</v>
      </c>
      <c r="U1401" s="2">
        <v>42051</v>
      </c>
      <c r="V1401" s="4">
        <v>-93.849999999999909</v>
      </c>
      <c r="W1401" s="3">
        <v>2</v>
      </c>
      <c r="X1401" s="4">
        <v>662.8</v>
      </c>
      <c r="Y1401" s="3">
        <v>86884</v>
      </c>
      <c r="Z1401" s="3" t="str">
        <f>IF(V1401&gt;E3357, "High","Low")</f>
        <v>Low</v>
      </c>
      <c r="AA1401" s="3" t="str">
        <f>IF(OR(C1401 &gt; 0.2, N1401 &lt; 0.25), "High Risk", "Low Risk")</f>
        <v>Low Risk</v>
      </c>
      <c r="AB1401" s="3" t="str">
        <f>IF(NOT(C1401 &gt; 0), "No Discount", "Discount Applied")</f>
        <v>Discount Applied</v>
      </c>
      <c r="AC1401" s="3" t="str">
        <f>IF(AND(V1401 &gt; 100, OR(H1401 = "Regular Air", H1401 = "Express Air"), NOT(C1401 &gt; 0)), "High Profit Non-Standard Shipping", "Other")</f>
        <v>Other</v>
      </c>
      <c r="AD1401">
        <f>RANK(X1401,$X$2:$X$1954,0)</f>
        <v>545</v>
      </c>
    </row>
    <row r="1402" spans="1:30" ht="12.75" customHeight="1" x14ac:dyDescent="0.3">
      <c r="A1402" s="3">
        <v>21339</v>
      </c>
      <c r="B1402" s="3" t="s">
        <v>36</v>
      </c>
      <c r="C1402" s="7">
        <v>0</v>
      </c>
      <c r="D1402" s="4">
        <v>10.01</v>
      </c>
      <c r="E1402" s="4">
        <v>1.99</v>
      </c>
      <c r="F1402" s="3">
        <v>2490</v>
      </c>
      <c r="G1402" s="3" t="s">
        <v>2338</v>
      </c>
      <c r="H1402" s="3" t="s">
        <v>26</v>
      </c>
      <c r="I1402" s="3" t="s">
        <v>39</v>
      </c>
      <c r="J1402" s="3" t="s">
        <v>76</v>
      </c>
      <c r="K1402" s="3" t="s">
        <v>179</v>
      </c>
      <c r="L1402" s="3" t="s">
        <v>50</v>
      </c>
      <c r="M1402" s="3" t="s">
        <v>2340</v>
      </c>
      <c r="N1402" s="3">
        <v>0.41</v>
      </c>
      <c r="O1402" s="3" t="s">
        <v>32</v>
      </c>
      <c r="P1402" s="3" t="s">
        <v>33</v>
      </c>
      <c r="Q1402" s="3" t="s">
        <v>44</v>
      </c>
      <c r="R1402" s="3" t="s">
        <v>2339</v>
      </c>
      <c r="S1402" s="3">
        <v>92627</v>
      </c>
      <c r="T1402" s="2">
        <v>42016</v>
      </c>
      <c r="U1402" s="2">
        <v>42018</v>
      </c>
      <c r="V1402" s="4">
        <v>82.703399999999988</v>
      </c>
      <c r="W1402" s="3">
        <v>11</v>
      </c>
      <c r="X1402" s="4">
        <v>119.86</v>
      </c>
      <c r="Y1402" s="3">
        <v>86886</v>
      </c>
      <c r="Z1402" s="3" t="str">
        <f>IF(V1402&gt;E3358, "High","Low")</f>
        <v>High</v>
      </c>
      <c r="AA1402" s="3" t="str">
        <f>IF(OR(C1402 &gt; 0.2, N1402 &lt; 0.25), "High Risk", "Low Risk")</f>
        <v>Low Risk</v>
      </c>
      <c r="AB1402" s="3" t="str">
        <f>IF(NOT(C1402 &gt; 0), "No Discount", "Discount Applied")</f>
        <v>No Discount</v>
      </c>
      <c r="AC1402" s="3" t="str">
        <f>IF(AND(V1402 &gt; 100, OR(H1402 = "Regular Air", H1402 = "Express Air"), NOT(C1402 &gt; 0)), "High Profit Non-Standard Shipping", "Other")</f>
        <v>Other</v>
      </c>
      <c r="AD1402">
        <f>RANK(X1402,$X$2:$X$1954,0)</f>
        <v>1169</v>
      </c>
    </row>
    <row r="1403" spans="1:30" ht="12.75" customHeight="1" x14ac:dyDescent="0.3">
      <c r="A1403" s="3">
        <v>6856</v>
      </c>
      <c r="B1403" s="3" t="s">
        <v>46</v>
      </c>
      <c r="C1403" s="7">
        <v>0.09</v>
      </c>
      <c r="D1403" s="4">
        <v>348.21</v>
      </c>
      <c r="E1403" s="4">
        <v>40.19</v>
      </c>
      <c r="F1403" s="3">
        <v>2491</v>
      </c>
      <c r="G1403" s="3" t="s">
        <v>2341</v>
      </c>
      <c r="H1403" s="3" t="s">
        <v>38</v>
      </c>
      <c r="I1403" s="3" t="s">
        <v>39</v>
      </c>
      <c r="J1403" s="3" t="s">
        <v>40</v>
      </c>
      <c r="K1403" s="3" t="s">
        <v>151</v>
      </c>
      <c r="L1403" s="3" t="s">
        <v>120</v>
      </c>
      <c r="M1403" s="3" t="s">
        <v>1571</v>
      </c>
      <c r="N1403" s="3">
        <v>0.62</v>
      </c>
      <c r="O1403" s="3" t="s">
        <v>32</v>
      </c>
      <c r="P1403" s="3" t="s">
        <v>33</v>
      </c>
      <c r="Q1403" s="3" t="s">
        <v>44</v>
      </c>
      <c r="R1403" s="3" t="s">
        <v>662</v>
      </c>
      <c r="S1403" s="3">
        <v>90045</v>
      </c>
      <c r="T1403" s="2">
        <v>42049</v>
      </c>
      <c r="U1403" s="2">
        <v>42051</v>
      </c>
      <c r="V1403" s="4">
        <v>-93.849999999999909</v>
      </c>
      <c r="W1403" s="3">
        <v>8</v>
      </c>
      <c r="X1403" s="4">
        <v>2651.21</v>
      </c>
      <c r="Y1403" s="3">
        <v>48836</v>
      </c>
      <c r="Z1403" s="3" t="str">
        <f>IF(V1403&gt;E3359, "High","Low")</f>
        <v>Low</v>
      </c>
      <c r="AA1403" s="3" t="str">
        <f>IF(OR(C1403 &gt; 0.2, N1403 &lt; 0.25), "High Risk", "Low Risk")</f>
        <v>Low Risk</v>
      </c>
      <c r="AB1403" s="3" t="str">
        <f>IF(NOT(C1403 &gt; 0), "No Discount", "Discount Applied")</f>
        <v>Discount Applied</v>
      </c>
      <c r="AC1403" s="3" t="str">
        <f>IF(AND(V1403 &gt; 100, OR(H1403 = "Regular Air", H1403 = "Express Air"), NOT(C1403 &gt; 0)), "High Profit Non-Standard Shipping", "Other")</f>
        <v>Other</v>
      </c>
      <c r="AD1403">
        <f>RANK(X1403,$X$2:$X$1954,0)</f>
        <v>179</v>
      </c>
    </row>
    <row r="1404" spans="1:30" ht="12.75" customHeight="1" x14ac:dyDescent="0.3">
      <c r="A1404" s="3">
        <v>1617</v>
      </c>
      <c r="B1404" s="3" t="s">
        <v>105</v>
      </c>
      <c r="C1404" s="7">
        <v>0.06</v>
      </c>
      <c r="D1404" s="4">
        <v>4.28</v>
      </c>
      <c r="E1404" s="4">
        <v>0.94</v>
      </c>
      <c r="F1404" s="3">
        <v>2491</v>
      </c>
      <c r="G1404" s="3" t="s">
        <v>2341</v>
      </c>
      <c r="H1404" s="3" t="s">
        <v>48</v>
      </c>
      <c r="I1404" s="3" t="s">
        <v>39</v>
      </c>
      <c r="J1404" s="3" t="s">
        <v>28</v>
      </c>
      <c r="K1404" s="3" t="s">
        <v>29</v>
      </c>
      <c r="L1404" s="3" t="s">
        <v>30</v>
      </c>
      <c r="M1404" s="3" t="s">
        <v>1646</v>
      </c>
      <c r="N1404" s="3">
        <v>0.56000000000000005</v>
      </c>
      <c r="O1404" s="3" t="s">
        <v>32</v>
      </c>
      <c r="P1404" s="3" t="s">
        <v>33</v>
      </c>
      <c r="Q1404" s="3" t="s">
        <v>44</v>
      </c>
      <c r="R1404" s="3" t="s">
        <v>662</v>
      </c>
      <c r="S1404" s="3">
        <v>90045</v>
      </c>
      <c r="T1404" s="2">
        <v>42120</v>
      </c>
      <c r="U1404" s="2">
        <v>42122</v>
      </c>
      <c r="V1404" s="4">
        <v>0.36999999999999922</v>
      </c>
      <c r="W1404" s="3">
        <v>9</v>
      </c>
      <c r="X1404" s="4">
        <v>38.96</v>
      </c>
      <c r="Y1404" s="3">
        <v>11712</v>
      </c>
      <c r="Z1404" s="3" t="str">
        <f>IF(V1404&gt;E3360, "High","Low")</f>
        <v>High</v>
      </c>
      <c r="AA1404" s="3" t="str">
        <f>IF(OR(C1404 &gt; 0.2, N1404 &lt; 0.25), "High Risk", "Low Risk")</f>
        <v>Low Risk</v>
      </c>
      <c r="AB1404" s="3" t="str">
        <f>IF(NOT(C1404 &gt; 0), "No Discount", "Discount Applied")</f>
        <v>Discount Applied</v>
      </c>
      <c r="AC1404" s="3" t="str">
        <f>IF(AND(V1404 &gt; 100, OR(H1404 = "Regular Air", H1404 = "Express Air"), NOT(C1404 &gt; 0)), "High Profit Non-Standard Shipping", "Other")</f>
        <v>Other</v>
      </c>
      <c r="AD1404">
        <f>RANK(X1404,$X$2:$X$1954,0)</f>
        <v>1630</v>
      </c>
    </row>
    <row r="1405" spans="1:30" ht="12.75" customHeight="1" x14ac:dyDescent="0.3">
      <c r="A1405" s="3">
        <v>3212</v>
      </c>
      <c r="B1405" s="3" t="s">
        <v>55</v>
      </c>
      <c r="C1405" s="7">
        <v>0.04</v>
      </c>
      <c r="D1405" s="4">
        <v>419.19</v>
      </c>
      <c r="E1405" s="4">
        <v>19.989999999999998</v>
      </c>
      <c r="F1405" s="3">
        <v>2491</v>
      </c>
      <c r="G1405" s="3" t="s">
        <v>2341</v>
      </c>
      <c r="H1405" s="3" t="s">
        <v>48</v>
      </c>
      <c r="I1405" s="3" t="s">
        <v>39</v>
      </c>
      <c r="J1405" s="3" t="s">
        <v>28</v>
      </c>
      <c r="K1405" s="3" t="s">
        <v>140</v>
      </c>
      <c r="L1405" s="3" t="s">
        <v>58</v>
      </c>
      <c r="M1405" s="3" t="s">
        <v>740</v>
      </c>
      <c r="N1405" s="3">
        <v>0.57999999999999996</v>
      </c>
      <c r="O1405" s="3" t="s">
        <v>32</v>
      </c>
      <c r="P1405" s="3" t="s">
        <v>33</v>
      </c>
      <c r="Q1405" s="3" t="s">
        <v>44</v>
      </c>
      <c r="R1405" s="3" t="s">
        <v>662</v>
      </c>
      <c r="S1405" s="3">
        <v>90045</v>
      </c>
      <c r="T1405" s="2">
        <v>42120</v>
      </c>
      <c r="U1405" s="2">
        <v>42121</v>
      </c>
      <c r="V1405" s="4">
        <v>1947.67</v>
      </c>
      <c r="W1405" s="3">
        <v>20</v>
      </c>
      <c r="X1405" s="4">
        <v>8048.45</v>
      </c>
      <c r="Y1405" s="3">
        <v>23042</v>
      </c>
      <c r="Z1405" s="3" t="str">
        <f>IF(V1405&gt;E3361, "High","Low")</f>
        <v>High</v>
      </c>
      <c r="AA1405" s="3" t="str">
        <f>IF(OR(C1405 &gt; 0.2, N1405 &lt; 0.25), "High Risk", "Low Risk")</f>
        <v>Low Risk</v>
      </c>
      <c r="AB1405" s="3" t="str">
        <f>IF(NOT(C1405 &gt; 0), "No Discount", "Discount Applied")</f>
        <v>Discount Applied</v>
      </c>
      <c r="AC1405" s="3" t="str">
        <f>IF(AND(V1405 &gt; 100, OR(H1405 = "Regular Air", H1405 = "Express Air"), NOT(C1405 &gt; 0)), "High Profit Non-Standard Shipping", "Other")</f>
        <v>Other</v>
      </c>
      <c r="AD1405">
        <f>RANK(X1405,$X$2:$X$1954,0)</f>
        <v>40</v>
      </c>
    </row>
    <row r="1406" spans="1:30" ht="12.75" customHeight="1" x14ac:dyDescent="0.3">
      <c r="A1406" s="3">
        <v>3338</v>
      </c>
      <c r="B1406" s="3" t="s">
        <v>36</v>
      </c>
      <c r="C1406" s="7">
        <v>7.0000000000000007E-2</v>
      </c>
      <c r="D1406" s="4">
        <v>65.989999999999995</v>
      </c>
      <c r="E1406" s="4">
        <v>8.8000000000000007</v>
      </c>
      <c r="F1406" s="3">
        <v>2491</v>
      </c>
      <c r="G1406" s="3" t="s">
        <v>2341</v>
      </c>
      <c r="H1406" s="3" t="s">
        <v>48</v>
      </c>
      <c r="I1406" s="3" t="s">
        <v>39</v>
      </c>
      <c r="J1406" s="3" t="s">
        <v>76</v>
      </c>
      <c r="K1406" s="3" t="s">
        <v>77</v>
      </c>
      <c r="L1406" s="3" t="s">
        <v>58</v>
      </c>
      <c r="M1406" s="3" t="s">
        <v>750</v>
      </c>
      <c r="N1406" s="3">
        <v>0.57999999999999996</v>
      </c>
      <c r="O1406" s="3" t="s">
        <v>32</v>
      </c>
      <c r="P1406" s="3" t="s">
        <v>33</v>
      </c>
      <c r="Q1406" s="3" t="s">
        <v>44</v>
      </c>
      <c r="R1406" s="3" t="s">
        <v>662</v>
      </c>
      <c r="S1406" s="3">
        <v>90045</v>
      </c>
      <c r="T1406" s="2">
        <v>42016</v>
      </c>
      <c r="U1406" s="2">
        <v>42016</v>
      </c>
      <c r="V1406" s="4">
        <v>109.83600000000001</v>
      </c>
      <c r="W1406" s="3">
        <v>37</v>
      </c>
      <c r="X1406" s="4">
        <v>1939.03</v>
      </c>
      <c r="Y1406" s="3">
        <v>23877</v>
      </c>
      <c r="Z1406" s="3" t="str">
        <f>IF(V1406&gt;E3362, "High","Low")</f>
        <v>High</v>
      </c>
      <c r="AA1406" s="3" t="str">
        <f>IF(OR(C1406 &gt; 0.2, N1406 &lt; 0.25), "High Risk", "Low Risk")</f>
        <v>Low Risk</v>
      </c>
      <c r="AB1406" s="3" t="str">
        <f>IF(NOT(C1406 &gt; 0), "No Discount", "Discount Applied")</f>
        <v>Discount Applied</v>
      </c>
      <c r="AC1406" s="3" t="str">
        <f>IF(AND(V1406 &gt; 100, OR(H1406 = "Regular Air", H1406 = "Express Air"), NOT(C1406 &gt; 0)), "High Profit Non-Standard Shipping", "Other")</f>
        <v>Other</v>
      </c>
      <c r="AD1406">
        <f>RANK(X1406,$X$2:$X$1954,0)</f>
        <v>251</v>
      </c>
    </row>
    <row r="1407" spans="1:30" ht="12.75" customHeight="1" x14ac:dyDescent="0.3">
      <c r="A1407" s="3">
        <v>3339</v>
      </c>
      <c r="B1407" s="3" t="s">
        <v>36</v>
      </c>
      <c r="C1407" s="7">
        <v>0</v>
      </c>
      <c r="D1407" s="4">
        <v>10.01</v>
      </c>
      <c r="E1407" s="4">
        <v>1.99</v>
      </c>
      <c r="F1407" s="3">
        <v>2491</v>
      </c>
      <c r="G1407" s="3" t="s">
        <v>2341</v>
      </c>
      <c r="H1407" s="3" t="s">
        <v>26</v>
      </c>
      <c r="I1407" s="3" t="s">
        <v>39</v>
      </c>
      <c r="J1407" s="3" t="s">
        <v>76</v>
      </c>
      <c r="K1407" s="3" t="s">
        <v>179</v>
      </c>
      <c r="L1407" s="3" t="s">
        <v>50</v>
      </c>
      <c r="M1407" s="3" t="s">
        <v>2340</v>
      </c>
      <c r="N1407" s="3">
        <v>0.41</v>
      </c>
      <c r="O1407" s="3" t="s">
        <v>32</v>
      </c>
      <c r="P1407" s="3" t="s">
        <v>33</v>
      </c>
      <c r="Q1407" s="3" t="s">
        <v>44</v>
      </c>
      <c r="R1407" s="3" t="s">
        <v>662</v>
      </c>
      <c r="S1407" s="3">
        <v>90045</v>
      </c>
      <c r="T1407" s="2">
        <v>42016</v>
      </c>
      <c r="U1407" s="2">
        <v>42018</v>
      </c>
      <c r="V1407" s="4">
        <v>128.03</v>
      </c>
      <c r="W1407" s="3">
        <v>42</v>
      </c>
      <c r="X1407" s="4">
        <v>457.63</v>
      </c>
      <c r="Y1407" s="3">
        <v>23877</v>
      </c>
      <c r="Z1407" s="3" t="str">
        <f>IF(V1407&gt;E3363, "High","Low")</f>
        <v>High</v>
      </c>
      <c r="AA1407" s="3" t="str">
        <f>IF(OR(C1407 &gt; 0.2, N1407 &lt; 0.25), "High Risk", "Low Risk")</f>
        <v>Low Risk</v>
      </c>
      <c r="AB1407" s="3" t="str">
        <f>IF(NOT(C1407 &gt; 0), "No Discount", "Discount Applied")</f>
        <v>No Discount</v>
      </c>
      <c r="AC1407" s="3" t="str">
        <f>IF(AND(V1407 &gt; 100, OR(H1407 = "Regular Air", H1407 = "Express Air"), NOT(C1407 &gt; 0)), "High Profit Non-Standard Shipping", "Other")</f>
        <v>High Profit Non-Standard Shipping</v>
      </c>
      <c r="AD1407">
        <f>RANK(X1407,$X$2:$X$1954,0)</f>
        <v>672</v>
      </c>
    </row>
    <row r="1408" spans="1:30" ht="12.75" customHeight="1" x14ac:dyDescent="0.3">
      <c r="A1408" s="3">
        <v>2065</v>
      </c>
      <c r="B1408" s="3" t="s">
        <v>24</v>
      </c>
      <c r="C1408" s="7">
        <v>0.08</v>
      </c>
      <c r="D1408" s="4">
        <v>4.91</v>
      </c>
      <c r="E1408" s="4">
        <v>0.5</v>
      </c>
      <c r="F1408" s="3">
        <v>2491</v>
      </c>
      <c r="G1408" s="3" t="s">
        <v>2341</v>
      </c>
      <c r="H1408" s="3" t="s">
        <v>48</v>
      </c>
      <c r="I1408" s="3" t="s">
        <v>39</v>
      </c>
      <c r="J1408" s="3" t="s">
        <v>28</v>
      </c>
      <c r="K1408" s="3" t="s">
        <v>133</v>
      </c>
      <c r="L1408" s="3" t="s">
        <v>58</v>
      </c>
      <c r="M1408" s="3" t="s">
        <v>162</v>
      </c>
      <c r="N1408" s="3">
        <v>0.36</v>
      </c>
      <c r="O1408" s="3" t="s">
        <v>32</v>
      </c>
      <c r="P1408" s="3" t="s">
        <v>33</v>
      </c>
      <c r="Q1408" s="3" t="s">
        <v>44</v>
      </c>
      <c r="R1408" s="3" t="s">
        <v>662</v>
      </c>
      <c r="S1408" s="3">
        <v>90045</v>
      </c>
      <c r="T1408" s="2">
        <v>42103</v>
      </c>
      <c r="U1408" s="2">
        <v>42103</v>
      </c>
      <c r="V1408" s="4">
        <v>31.751999999999999</v>
      </c>
      <c r="W1408" s="3">
        <v>36</v>
      </c>
      <c r="X1408" s="4">
        <v>170.75</v>
      </c>
      <c r="Y1408" s="3">
        <v>14785</v>
      </c>
      <c r="Z1408" s="3" t="str">
        <f>IF(V1408&gt;E3364, "High","Low")</f>
        <v>High</v>
      </c>
      <c r="AA1408" s="3" t="str">
        <f>IF(OR(C1408 &gt; 0.2, N1408 &lt; 0.25), "High Risk", "Low Risk")</f>
        <v>Low Risk</v>
      </c>
      <c r="AB1408" s="3" t="str">
        <f>IF(NOT(C1408 &gt; 0), "No Discount", "Discount Applied")</f>
        <v>Discount Applied</v>
      </c>
      <c r="AC1408" s="3" t="str">
        <f>IF(AND(V1408 &gt; 100, OR(H1408 = "Regular Air", H1408 = "Express Air"), NOT(C1408 &gt; 0)), "High Profit Non-Standard Shipping", "Other")</f>
        <v>Other</v>
      </c>
      <c r="AD1408">
        <f>RANK(X1408,$X$2:$X$1954,0)</f>
        <v>1037</v>
      </c>
    </row>
    <row r="1409" spans="1:30" ht="12.75" customHeight="1" x14ac:dyDescent="0.3">
      <c r="A1409" s="3">
        <v>2066</v>
      </c>
      <c r="B1409" s="3" t="s">
        <v>24</v>
      </c>
      <c r="C1409" s="7">
        <v>0.02</v>
      </c>
      <c r="D1409" s="4">
        <v>28.15</v>
      </c>
      <c r="E1409" s="4">
        <v>6.17</v>
      </c>
      <c r="F1409" s="3">
        <v>2491</v>
      </c>
      <c r="G1409" s="3" t="s">
        <v>2341</v>
      </c>
      <c r="H1409" s="3" t="s">
        <v>48</v>
      </c>
      <c r="I1409" s="3" t="s">
        <v>39</v>
      </c>
      <c r="J1409" s="3" t="s">
        <v>28</v>
      </c>
      <c r="K1409" s="3" t="s">
        <v>29</v>
      </c>
      <c r="L1409" s="3" t="s">
        <v>50</v>
      </c>
      <c r="M1409" s="3" t="s">
        <v>2336</v>
      </c>
      <c r="N1409" s="3">
        <v>0.55000000000000004</v>
      </c>
      <c r="O1409" s="3" t="s">
        <v>32</v>
      </c>
      <c r="P1409" s="3" t="s">
        <v>33</v>
      </c>
      <c r="Q1409" s="3" t="s">
        <v>44</v>
      </c>
      <c r="R1409" s="3" t="s">
        <v>662</v>
      </c>
      <c r="S1409" s="3">
        <v>90045</v>
      </c>
      <c r="T1409" s="2">
        <v>42103</v>
      </c>
      <c r="U1409" s="2">
        <v>42104</v>
      </c>
      <c r="V1409" s="4">
        <v>117.208</v>
      </c>
      <c r="W1409" s="3">
        <v>45</v>
      </c>
      <c r="X1409" s="4">
        <v>1339.42</v>
      </c>
      <c r="Y1409" s="3">
        <v>14785</v>
      </c>
      <c r="Z1409" s="3" t="str">
        <f>IF(V1409&gt;E3365, "High","Low")</f>
        <v>High</v>
      </c>
      <c r="AA1409" s="3" t="str">
        <f>IF(OR(C1409 &gt; 0.2, N1409 &lt; 0.25), "High Risk", "Low Risk")</f>
        <v>Low Risk</v>
      </c>
      <c r="AB1409" s="3" t="str">
        <f>IF(NOT(C1409 &gt; 0), "No Discount", "Discount Applied")</f>
        <v>Discount Applied</v>
      </c>
      <c r="AC1409" s="3" t="str">
        <f>IF(AND(V1409 &gt; 100, OR(H1409 = "Regular Air", H1409 = "Express Air"), NOT(C1409 &gt; 0)), "High Profit Non-Standard Shipping", "Other")</f>
        <v>Other</v>
      </c>
      <c r="AD1409">
        <f>RANK(X1409,$X$2:$X$1954,0)</f>
        <v>344</v>
      </c>
    </row>
    <row r="1410" spans="1:30" ht="12.75" customHeight="1" x14ac:dyDescent="0.3">
      <c r="A1410" s="3">
        <v>19617</v>
      </c>
      <c r="B1410" s="3" t="s">
        <v>105</v>
      </c>
      <c r="C1410" s="7">
        <v>0.06</v>
      </c>
      <c r="D1410" s="4">
        <v>4.28</v>
      </c>
      <c r="E1410" s="4">
        <v>0.94</v>
      </c>
      <c r="F1410" s="3">
        <v>2495</v>
      </c>
      <c r="G1410" s="3" t="s">
        <v>2342</v>
      </c>
      <c r="H1410" s="3" t="s">
        <v>48</v>
      </c>
      <c r="I1410" s="3" t="s">
        <v>39</v>
      </c>
      <c r="J1410" s="3" t="s">
        <v>28</v>
      </c>
      <c r="K1410" s="3" t="s">
        <v>29</v>
      </c>
      <c r="L1410" s="3" t="s">
        <v>30</v>
      </c>
      <c r="M1410" s="3" t="s">
        <v>1646</v>
      </c>
      <c r="N1410" s="3">
        <v>0.56000000000000005</v>
      </c>
      <c r="O1410" s="3" t="s">
        <v>32</v>
      </c>
      <c r="P1410" s="3" t="s">
        <v>33</v>
      </c>
      <c r="Q1410" s="3" t="s">
        <v>2225</v>
      </c>
      <c r="R1410" s="3" t="s">
        <v>2226</v>
      </c>
      <c r="S1410" s="3">
        <v>82901</v>
      </c>
      <c r="T1410" s="2">
        <v>42120</v>
      </c>
      <c r="U1410" s="2">
        <v>42122</v>
      </c>
      <c r="V1410" s="4">
        <v>0.36999999999999922</v>
      </c>
      <c r="W1410" s="3">
        <v>2</v>
      </c>
      <c r="X1410" s="4">
        <v>8.66</v>
      </c>
      <c r="Y1410" s="3">
        <v>86885</v>
      </c>
      <c r="Z1410" s="3" t="str">
        <f>IF(V1410&gt;E3366, "High","Low")</f>
        <v>High</v>
      </c>
      <c r="AA1410" s="3" t="str">
        <f>IF(OR(C1410 &gt; 0.2, N1410 &lt; 0.25), "High Risk", "Low Risk")</f>
        <v>Low Risk</v>
      </c>
      <c r="AB1410" s="3" t="str">
        <f>IF(NOT(C1410 &gt; 0), "No Discount", "Discount Applied")</f>
        <v>Discount Applied</v>
      </c>
      <c r="AC1410" s="3" t="str">
        <f>IF(AND(V1410 &gt; 100, OR(H1410 = "Regular Air", H1410 = "Express Air"), NOT(C1410 &gt; 0)), "High Profit Non-Standard Shipping", "Other")</f>
        <v>Other</v>
      </c>
      <c r="AD1410">
        <f>RANK(X1410,$X$2:$X$1954,0)</f>
        <v>1915</v>
      </c>
    </row>
    <row r="1411" spans="1:30" ht="12.75" customHeight="1" x14ac:dyDescent="0.3">
      <c r="A1411" s="3">
        <v>2296</v>
      </c>
      <c r="B1411" s="3" t="s">
        <v>36</v>
      </c>
      <c r="C1411" s="7">
        <v>0.09</v>
      </c>
      <c r="D1411" s="4">
        <v>355.98</v>
      </c>
      <c r="E1411" s="4">
        <v>58.92</v>
      </c>
      <c r="F1411" s="3">
        <v>2498</v>
      </c>
      <c r="G1411" s="3" t="s">
        <v>2343</v>
      </c>
      <c r="H1411" s="3" t="s">
        <v>38</v>
      </c>
      <c r="I1411" s="3" t="s">
        <v>39</v>
      </c>
      <c r="J1411" s="3" t="s">
        <v>40</v>
      </c>
      <c r="K1411" s="3" t="s">
        <v>41</v>
      </c>
      <c r="L1411" s="3" t="s">
        <v>42</v>
      </c>
      <c r="M1411" s="3" t="s">
        <v>1293</v>
      </c>
      <c r="N1411" s="3">
        <v>0.64</v>
      </c>
      <c r="O1411" s="3" t="s">
        <v>32</v>
      </c>
      <c r="P1411" s="3" t="s">
        <v>33</v>
      </c>
      <c r="Q1411" s="3" t="s">
        <v>44</v>
      </c>
      <c r="R1411" s="3" t="s">
        <v>1731</v>
      </c>
      <c r="S1411" s="3">
        <v>92024</v>
      </c>
      <c r="T1411" s="2">
        <v>42053</v>
      </c>
      <c r="U1411" s="2">
        <v>42055</v>
      </c>
      <c r="V1411" s="4">
        <v>1240.25</v>
      </c>
      <c r="W1411" s="3">
        <v>30</v>
      </c>
      <c r="X1411" s="4">
        <v>10554.63</v>
      </c>
      <c r="Y1411" s="3">
        <v>16547</v>
      </c>
      <c r="Z1411" s="3" t="str">
        <f>IF(V1411&gt;E3367, "High","Low")</f>
        <v>High</v>
      </c>
      <c r="AA1411" s="3" t="str">
        <f>IF(OR(C1411 &gt; 0.2, N1411 &lt; 0.25), "High Risk", "Low Risk")</f>
        <v>Low Risk</v>
      </c>
      <c r="AB1411" s="3" t="str">
        <f>IF(NOT(C1411 &gt; 0), "No Discount", "Discount Applied")</f>
        <v>Discount Applied</v>
      </c>
      <c r="AC1411" s="3" t="str">
        <f>IF(AND(V1411 &gt; 100, OR(H1411 = "Regular Air", H1411 = "Express Air"), NOT(C1411 &gt; 0)), "High Profit Non-Standard Shipping", "Other")</f>
        <v>Other</v>
      </c>
      <c r="AD1411">
        <f>RANK(X1411,$X$2:$X$1954,0)</f>
        <v>16</v>
      </c>
    </row>
    <row r="1412" spans="1:30" ht="12.75" customHeight="1" x14ac:dyDescent="0.3">
      <c r="A1412" s="3">
        <v>2297</v>
      </c>
      <c r="B1412" s="3" t="s">
        <v>36</v>
      </c>
      <c r="C1412" s="7">
        <v>0.04</v>
      </c>
      <c r="D1412" s="4">
        <v>218.75</v>
      </c>
      <c r="E1412" s="4">
        <v>69.64</v>
      </c>
      <c r="F1412" s="3">
        <v>2498</v>
      </c>
      <c r="G1412" s="3" t="s">
        <v>2343</v>
      </c>
      <c r="H1412" s="3" t="s">
        <v>38</v>
      </c>
      <c r="I1412" s="3" t="s">
        <v>39</v>
      </c>
      <c r="J1412" s="3" t="s">
        <v>40</v>
      </c>
      <c r="K1412" s="3" t="s">
        <v>151</v>
      </c>
      <c r="L1412" s="3" t="s">
        <v>120</v>
      </c>
      <c r="M1412" s="3" t="s">
        <v>654</v>
      </c>
      <c r="N1412" s="3">
        <v>0.77</v>
      </c>
      <c r="O1412" s="3" t="s">
        <v>32</v>
      </c>
      <c r="P1412" s="3" t="s">
        <v>33</v>
      </c>
      <c r="Q1412" s="3" t="s">
        <v>44</v>
      </c>
      <c r="R1412" s="3" t="s">
        <v>1731</v>
      </c>
      <c r="S1412" s="3">
        <v>92024</v>
      </c>
      <c r="T1412" s="2">
        <v>42053</v>
      </c>
      <c r="U1412" s="2">
        <v>42053</v>
      </c>
      <c r="V1412" s="4">
        <v>-533.23200000000008</v>
      </c>
      <c r="W1412" s="3">
        <v>8</v>
      </c>
      <c r="X1412" s="4">
        <v>1749.64</v>
      </c>
      <c r="Y1412" s="3">
        <v>16547</v>
      </c>
      <c r="Z1412" s="3" t="str">
        <f>IF(V1412&gt;E3368, "High","Low")</f>
        <v>Low</v>
      </c>
      <c r="AA1412" s="3" t="str">
        <f>IF(OR(C1412 &gt; 0.2, N1412 &lt; 0.25), "High Risk", "Low Risk")</f>
        <v>Low Risk</v>
      </c>
      <c r="AB1412" s="3" t="str">
        <f>IF(NOT(C1412 &gt; 0), "No Discount", "Discount Applied")</f>
        <v>Discount Applied</v>
      </c>
      <c r="AC1412" s="3" t="str">
        <f>IF(AND(V1412 &gt; 100, OR(H1412 = "Regular Air", H1412 = "Express Air"), NOT(C1412 &gt; 0)), "High Profit Non-Standard Shipping", "Other")</f>
        <v>Other</v>
      </c>
      <c r="AD1412">
        <f>RANK(X1412,$X$2:$X$1954,0)</f>
        <v>283</v>
      </c>
    </row>
    <row r="1413" spans="1:30" ht="12.75" customHeight="1" x14ac:dyDescent="0.3">
      <c r="A1413" s="3">
        <v>7628</v>
      </c>
      <c r="B1413" s="3" t="s">
        <v>55</v>
      </c>
      <c r="C1413" s="7">
        <v>0.09</v>
      </c>
      <c r="D1413" s="4">
        <v>6.28</v>
      </c>
      <c r="E1413" s="4">
        <v>5.41</v>
      </c>
      <c r="F1413" s="3">
        <v>2498</v>
      </c>
      <c r="G1413" s="3" t="s">
        <v>2343</v>
      </c>
      <c r="H1413" s="3" t="s">
        <v>48</v>
      </c>
      <c r="I1413" s="3" t="s">
        <v>39</v>
      </c>
      <c r="J1413" s="3" t="s">
        <v>40</v>
      </c>
      <c r="K1413" s="3" t="s">
        <v>49</v>
      </c>
      <c r="L1413" s="3" t="s">
        <v>58</v>
      </c>
      <c r="M1413" s="3" t="s">
        <v>1684</v>
      </c>
      <c r="N1413" s="3">
        <v>0.53</v>
      </c>
      <c r="O1413" s="3" t="s">
        <v>32</v>
      </c>
      <c r="P1413" s="3" t="s">
        <v>33</v>
      </c>
      <c r="Q1413" s="3" t="s">
        <v>44</v>
      </c>
      <c r="R1413" s="3" t="s">
        <v>1731</v>
      </c>
      <c r="S1413" s="3">
        <v>92024</v>
      </c>
      <c r="T1413" s="2">
        <v>42037</v>
      </c>
      <c r="U1413" s="2">
        <v>42039</v>
      </c>
      <c r="V1413" s="4">
        <v>-61.59</v>
      </c>
      <c r="W1413" s="3">
        <v>56</v>
      </c>
      <c r="X1413" s="4">
        <v>355.4</v>
      </c>
      <c r="Y1413" s="3">
        <v>54567</v>
      </c>
      <c r="Z1413" s="3" t="str">
        <f>IF(V1413&gt;E3369, "High","Low")</f>
        <v>Low</v>
      </c>
      <c r="AA1413" s="3" t="str">
        <f>IF(OR(C1413 &gt; 0.2, N1413 &lt; 0.25), "High Risk", "Low Risk")</f>
        <v>Low Risk</v>
      </c>
      <c r="AB1413" s="3" t="str">
        <f>IF(NOT(C1413 &gt; 0), "No Discount", "Discount Applied")</f>
        <v>Discount Applied</v>
      </c>
      <c r="AC1413" s="3" t="str">
        <f>IF(AND(V1413 &gt; 100, OR(H1413 = "Regular Air", H1413 = "Express Air"), NOT(C1413 &gt; 0)), "High Profit Non-Standard Shipping", "Other")</f>
        <v>Other</v>
      </c>
      <c r="AD1413">
        <f>RANK(X1413,$X$2:$X$1954,0)</f>
        <v>767</v>
      </c>
    </row>
    <row r="1414" spans="1:30" ht="12.75" customHeight="1" x14ac:dyDescent="0.3">
      <c r="A1414" s="3">
        <v>2768</v>
      </c>
      <c r="B1414" s="3" t="s">
        <v>36</v>
      </c>
      <c r="C1414" s="7">
        <v>0.08</v>
      </c>
      <c r="D1414" s="4">
        <v>1.68</v>
      </c>
      <c r="E1414" s="4">
        <v>1.57</v>
      </c>
      <c r="F1414" s="3">
        <v>2498</v>
      </c>
      <c r="G1414" s="3" t="s">
        <v>2343</v>
      </c>
      <c r="H1414" s="3" t="s">
        <v>48</v>
      </c>
      <c r="I1414" s="3" t="s">
        <v>39</v>
      </c>
      <c r="J1414" s="3" t="s">
        <v>28</v>
      </c>
      <c r="K1414" s="3" t="s">
        <v>29</v>
      </c>
      <c r="L1414" s="3" t="s">
        <v>30</v>
      </c>
      <c r="M1414" s="3" t="s">
        <v>95</v>
      </c>
      <c r="N1414" s="3">
        <v>0.59</v>
      </c>
      <c r="O1414" s="3" t="s">
        <v>32</v>
      </c>
      <c r="P1414" s="3" t="s">
        <v>33</v>
      </c>
      <c r="Q1414" s="3" t="s">
        <v>44</v>
      </c>
      <c r="R1414" s="3" t="s">
        <v>1731</v>
      </c>
      <c r="S1414" s="3">
        <v>92024</v>
      </c>
      <c r="T1414" s="2">
        <v>42040</v>
      </c>
      <c r="U1414" s="2">
        <v>42041</v>
      </c>
      <c r="V1414" s="4">
        <v>-46.25</v>
      </c>
      <c r="W1414" s="3">
        <v>88</v>
      </c>
      <c r="X1414" s="4">
        <v>148.36000000000001</v>
      </c>
      <c r="Y1414" s="3">
        <v>20007</v>
      </c>
      <c r="Z1414" s="3" t="str">
        <f>IF(V1414&gt;E3370, "High","Low")</f>
        <v>Low</v>
      </c>
      <c r="AA1414" s="3" t="str">
        <f>IF(OR(C1414 &gt; 0.2, N1414 &lt; 0.25), "High Risk", "Low Risk")</f>
        <v>Low Risk</v>
      </c>
      <c r="AB1414" s="3" t="str">
        <f>IF(NOT(C1414 &gt; 0), "No Discount", "Discount Applied")</f>
        <v>Discount Applied</v>
      </c>
      <c r="AC1414" s="3" t="str">
        <f>IF(AND(V1414 &gt; 100, OR(H1414 = "Regular Air", H1414 = "Express Air"), NOT(C1414 &gt; 0)), "High Profit Non-Standard Shipping", "Other")</f>
        <v>Other</v>
      </c>
      <c r="AD1414">
        <f>RANK(X1414,$X$2:$X$1954,0)</f>
        <v>1090</v>
      </c>
    </row>
    <row r="1415" spans="1:30" ht="12.75" customHeight="1" x14ac:dyDescent="0.3">
      <c r="A1415" s="3">
        <v>20296</v>
      </c>
      <c r="B1415" s="3" t="s">
        <v>36</v>
      </c>
      <c r="C1415" s="7">
        <v>0.09</v>
      </c>
      <c r="D1415" s="4">
        <v>355.98</v>
      </c>
      <c r="E1415" s="4">
        <v>58.92</v>
      </c>
      <c r="F1415" s="3">
        <v>2499</v>
      </c>
      <c r="G1415" s="3" t="s">
        <v>2344</v>
      </c>
      <c r="H1415" s="3" t="s">
        <v>38</v>
      </c>
      <c r="I1415" s="3" t="s">
        <v>39</v>
      </c>
      <c r="J1415" s="3" t="s">
        <v>40</v>
      </c>
      <c r="K1415" s="3" t="s">
        <v>41</v>
      </c>
      <c r="L1415" s="3" t="s">
        <v>42</v>
      </c>
      <c r="M1415" s="3" t="s">
        <v>1293</v>
      </c>
      <c r="N1415" s="3">
        <v>0.64</v>
      </c>
      <c r="O1415" s="3" t="s">
        <v>32</v>
      </c>
      <c r="P1415" s="3" t="s">
        <v>60</v>
      </c>
      <c r="Q1415" s="3" t="s">
        <v>177</v>
      </c>
      <c r="R1415" s="3" t="s">
        <v>2345</v>
      </c>
      <c r="S1415" s="3">
        <v>60901</v>
      </c>
      <c r="T1415" s="2">
        <v>42053</v>
      </c>
      <c r="U1415" s="2">
        <v>42055</v>
      </c>
      <c r="V1415" s="4">
        <v>1240.25</v>
      </c>
      <c r="W1415" s="3">
        <v>8</v>
      </c>
      <c r="X1415" s="4">
        <v>2814.57</v>
      </c>
      <c r="Y1415" s="3">
        <v>88319</v>
      </c>
      <c r="Z1415" s="3" t="str">
        <f>IF(V1415&gt;E3371, "High","Low")</f>
        <v>High</v>
      </c>
      <c r="AA1415" s="3" t="str">
        <f>IF(OR(C1415 &gt; 0.2, N1415 &lt; 0.25), "High Risk", "Low Risk")</f>
        <v>Low Risk</v>
      </c>
      <c r="AB1415" s="3" t="str">
        <f>IF(NOT(C1415 &gt; 0), "No Discount", "Discount Applied")</f>
        <v>Discount Applied</v>
      </c>
      <c r="AC1415" s="3" t="str">
        <f>IF(AND(V1415 &gt; 100, OR(H1415 = "Regular Air", H1415 = "Express Air"), NOT(C1415 &gt; 0)), "High Profit Non-Standard Shipping", "Other")</f>
        <v>Other</v>
      </c>
      <c r="AD1415">
        <f>RANK(X1415,$X$2:$X$1954,0)</f>
        <v>166</v>
      </c>
    </row>
    <row r="1416" spans="1:30" ht="12.75" customHeight="1" x14ac:dyDescent="0.3">
      <c r="A1416" s="3">
        <v>25628</v>
      </c>
      <c r="B1416" s="3" t="s">
        <v>55</v>
      </c>
      <c r="C1416" s="7">
        <v>0.09</v>
      </c>
      <c r="D1416" s="4">
        <v>6.28</v>
      </c>
      <c r="E1416" s="4">
        <v>5.41</v>
      </c>
      <c r="F1416" s="3">
        <v>2500</v>
      </c>
      <c r="G1416" s="3" t="s">
        <v>2346</v>
      </c>
      <c r="H1416" s="3" t="s">
        <v>48</v>
      </c>
      <c r="I1416" s="3" t="s">
        <v>39</v>
      </c>
      <c r="J1416" s="3" t="s">
        <v>40</v>
      </c>
      <c r="K1416" s="3" t="s">
        <v>49</v>
      </c>
      <c r="L1416" s="3" t="s">
        <v>58</v>
      </c>
      <c r="M1416" s="3" t="s">
        <v>1684</v>
      </c>
      <c r="N1416" s="3">
        <v>0.53</v>
      </c>
      <c r="O1416" s="3" t="s">
        <v>32</v>
      </c>
      <c r="P1416" s="3" t="s">
        <v>60</v>
      </c>
      <c r="Q1416" s="3" t="s">
        <v>177</v>
      </c>
      <c r="R1416" s="3" t="s">
        <v>2347</v>
      </c>
      <c r="S1416" s="3">
        <v>60102</v>
      </c>
      <c r="T1416" s="2">
        <v>42037</v>
      </c>
      <c r="U1416" s="2">
        <v>42039</v>
      </c>
      <c r="V1416" s="4">
        <v>-32.026800000000001</v>
      </c>
      <c r="W1416" s="3">
        <v>14</v>
      </c>
      <c r="X1416" s="4">
        <v>88.85</v>
      </c>
      <c r="Y1416" s="3">
        <v>88320</v>
      </c>
      <c r="Z1416" s="3" t="str">
        <f>IF(V1416&gt;E3372, "High","Low")</f>
        <v>Low</v>
      </c>
      <c r="AA1416" s="3" t="str">
        <f>IF(OR(C1416 &gt; 0.2, N1416 &lt; 0.25), "High Risk", "Low Risk")</f>
        <v>Low Risk</v>
      </c>
      <c r="AB1416" s="3" t="str">
        <f>IF(NOT(C1416 &gt; 0), "No Discount", "Discount Applied")</f>
        <v>Discount Applied</v>
      </c>
      <c r="AC1416" s="3" t="str">
        <f>IF(AND(V1416 &gt; 100, OR(H1416 = "Regular Air", H1416 = "Express Air"), NOT(C1416 &gt; 0)), "High Profit Non-Standard Shipping", "Other")</f>
        <v>Other</v>
      </c>
      <c r="AD1416">
        <f>RANK(X1416,$X$2:$X$1954,0)</f>
        <v>1289</v>
      </c>
    </row>
    <row r="1417" spans="1:30" ht="12.75" customHeight="1" x14ac:dyDescent="0.3">
      <c r="A1417" s="3">
        <v>24899</v>
      </c>
      <c r="B1417" s="3" t="s">
        <v>24</v>
      </c>
      <c r="C1417" s="7">
        <v>0.1</v>
      </c>
      <c r="D1417" s="4">
        <v>24.92</v>
      </c>
      <c r="E1417" s="4">
        <v>12.98</v>
      </c>
      <c r="F1417" s="3">
        <v>2502</v>
      </c>
      <c r="G1417" s="3" t="s">
        <v>2348</v>
      </c>
      <c r="H1417" s="3" t="s">
        <v>48</v>
      </c>
      <c r="I1417" s="3" t="s">
        <v>39</v>
      </c>
      <c r="J1417" s="3" t="s">
        <v>28</v>
      </c>
      <c r="K1417" s="3" t="s">
        <v>108</v>
      </c>
      <c r="L1417" s="3" t="s">
        <v>58</v>
      </c>
      <c r="M1417" s="3" t="s">
        <v>1939</v>
      </c>
      <c r="N1417" s="3">
        <v>0.39</v>
      </c>
      <c r="O1417" s="3" t="s">
        <v>32</v>
      </c>
      <c r="P1417" s="3" t="s">
        <v>60</v>
      </c>
      <c r="Q1417" s="3" t="s">
        <v>702</v>
      </c>
      <c r="R1417" s="3" t="s">
        <v>2349</v>
      </c>
      <c r="S1417" s="3">
        <v>46321</v>
      </c>
      <c r="T1417" s="2">
        <v>42082</v>
      </c>
      <c r="U1417" s="2">
        <v>42082</v>
      </c>
      <c r="V1417" s="4">
        <v>-45.816000000000003</v>
      </c>
      <c r="W1417" s="3">
        <v>3</v>
      </c>
      <c r="X1417" s="4">
        <v>70.819999999999993</v>
      </c>
      <c r="Y1417" s="3">
        <v>91310</v>
      </c>
      <c r="Z1417" s="3" t="str">
        <f>IF(V1417&gt;E3373, "High","Low")</f>
        <v>Low</v>
      </c>
      <c r="AA1417" s="3" t="str">
        <f>IF(OR(C1417 &gt; 0.2, N1417 &lt; 0.25), "High Risk", "Low Risk")</f>
        <v>Low Risk</v>
      </c>
      <c r="AB1417" s="3" t="str">
        <f>IF(NOT(C1417 &gt; 0), "No Discount", "Discount Applied")</f>
        <v>Discount Applied</v>
      </c>
      <c r="AC1417" s="3" t="str">
        <f>IF(AND(V1417 &gt; 100, OR(H1417 = "Regular Air", H1417 = "Express Air"), NOT(C1417 &gt; 0)), "High Profit Non-Standard Shipping", "Other")</f>
        <v>Other</v>
      </c>
      <c r="AD1417">
        <f>RANK(X1417,$X$2:$X$1954,0)</f>
        <v>1386</v>
      </c>
    </row>
    <row r="1418" spans="1:30" ht="12.75" customHeight="1" x14ac:dyDescent="0.3">
      <c r="A1418" s="3">
        <v>24901</v>
      </c>
      <c r="B1418" s="3" t="s">
        <v>24</v>
      </c>
      <c r="C1418" s="7">
        <v>0</v>
      </c>
      <c r="D1418" s="4">
        <v>12.28</v>
      </c>
      <c r="E1418" s="4">
        <v>6.35</v>
      </c>
      <c r="F1418" s="3">
        <v>2502</v>
      </c>
      <c r="G1418" s="3" t="s">
        <v>2348</v>
      </c>
      <c r="H1418" s="3" t="s">
        <v>26</v>
      </c>
      <c r="I1418" s="3" t="s">
        <v>39</v>
      </c>
      <c r="J1418" s="3" t="s">
        <v>28</v>
      </c>
      <c r="K1418" s="3" t="s">
        <v>92</v>
      </c>
      <c r="L1418" s="3" t="s">
        <v>58</v>
      </c>
      <c r="M1418" s="3" t="s">
        <v>1574</v>
      </c>
      <c r="N1418" s="3">
        <v>0.38</v>
      </c>
      <c r="O1418" s="3" t="s">
        <v>32</v>
      </c>
      <c r="P1418" s="3" t="s">
        <v>60</v>
      </c>
      <c r="Q1418" s="3" t="s">
        <v>702</v>
      </c>
      <c r="R1418" s="3" t="s">
        <v>2349</v>
      </c>
      <c r="S1418" s="3">
        <v>46321</v>
      </c>
      <c r="T1418" s="2">
        <v>42082</v>
      </c>
      <c r="U1418" s="2">
        <v>42083</v>
      </c>
      <c r="V1418" s="4">
        <v>30.63</v>
      </c>
      <c r="W1418" s="3">
        <v>7</v>
      </c>
      <c r="X1418" s="4">
        <v>90.44</v>
      </c>
      <c r="Y1418" s="3">
        <v>91310</v>
      </c>
      <c r="Z1418" s="3" t="str">
        <f>IF(V1418&gt;E3374, "High","Low")</f>
        <v>High</v>
      </c>
      <c r="AA1418" s="3" t="str">
        <f>IF(OR(C1418 &gt; 0.2, N1418 &lt; 0.25), "High Risk", "Low Risk")</f>
        <v>Low Risk</v>
      </c>
      <c r="AB1418" s="3" t="str">
        <f>IF(NOT(C1418 &gt; 0), "No Discount", "Discount Applied")</f>
        <v>No Discount</v>
      </c>
      <c r="AC1418" s="3" t="str">
        <f>IF(AND(V1418 &gt; 100, OR(H1418 = "Regular Air", H1418 = "Express Air"), NOT(C1418 &gt; 0)), "High Profit Non-Standard Shipping", "Other")</f>
        <v>Other</v>
      </c>
      <c r="AD1418">
        <f>RANK(X1418,$X$2:$X$1954,0)</f>
        <v>1284</v>
      </c>
    </row>
    <row r="1419" spans="1:30" ht="12.75" customHeight="1" x14ac:dyDescent="0.3">
      <c r="A1419" s="3">
        <v>18219</v>
      </c>
      <c r="B1419" s="3" t="s">
        <v>55</v>
      </c>
      <c r="C1419" s="7">
        <v>0.02</v>
      </c>
      <c r="D1419" s="4">
        <v>6.48</v>
      </c>
      <c r="E1419" s="4">
        <v>8.74</v>
      </c>
      <c r="F1419" s="3">
        <v>2506</v>
      </c>
      <c r="G1419" s="3" t="s">
        <v>2350</v>
      </c>
      <c r="H1419" s="3" t="s">
        <v>48</v>
      </c>
      <c r="I1419" s="3" t="s">
        <v>39</v>
      </c>
      <c r="J1419" s="3" t="s">
        <v>28</v>
      </c>
      <c r="K1419" s="3" t="s">
        <v>92</v>
      </c>
      <c r="L1419" s="3" t="s">
        <v>58</v>
      </c>
      <c r="M1419" s="3" t="s">
        <v>2351</v>
      </c>
      <c r="N1419" s="3">
        <v>0.36</v>
      </c>
      <c r="O1419" s="3" t="s">
        <v>32</v>
      </c>
      <c r="P1419" s="3" t="s">
        <v>52</v>
      </c>
      <c r="Q1419" s="3" t="s">
        <v>227</v>
      </c>
      <c r="R1419" s="3" t="s">
        <v>2352</v>
      </c>
      <c r="S1419" s="3">
        <v>6408</v>
      </c>
      <c r="T1419" s="2">
        <v>42160</v>
      </c>
      <c r="U1419" s="2">
        <v>42162</v>
      </c>
      <c r="V1419" s="4">
        <v>-6.835</v>
      </c>
      <c r="W1419" s="3">
        <v>1</v>
      </c>
      <c r="X1419" s="4">
        <v>10.72</v>
      </c>
      <c r="Y1419" s="3">
        <v>87033</v>
      </c>
      <c r="Z1419" s="3" t="str">
        <f>IF(V1419&gt;E3375, "High","Low")</f>
        <v>Low</v>
      </c>
      <c r="AA1419" s="3" t="str">
        <f>IF(OR(C1419 &gt; 0.2, N1419 &lt; 0.25), "High Risk", "Low Risk")</f>
        <v>Low Risk</v>
      </c>
      <c r="AB1419" s="3" t="str">
        <f>IF(NOT(C1419 &gt; 0), "No Discount", "Discount Applied")</f>
        <v>Discount Applied</v>
      </c>
      <c r="AC1419" s="3" t="str">
        <f>IF(AND(V1419 &gt; 100, OR(H1419 = "Regular Air", H1419 = "Express Air"), NOT(C1419 &gt; 0)), "High Profit Non-Standard Shipping", "Other")</f>
        <v>Other</v>
      </c>
      <c r="AD1419">
        <f>RANK(X1419,$X$2:$X$1954,0)</f>
        <v>1898</v>
      </c>
    </row>
    <row r="1420" spans="1:30" ht="12.75" customHeight="1" x14ac:dyDescent="0.3">
      <c r="A1420" s="3">
        <v>18217</v>
      </c>
      <c r="B1420" s="3" t="s">
        <v>55</v>
      </c>
      <c r="C1420" s="7">
        <v>0.06</v>
      </c>
      <c r="D1420" s="4">
        <v>699.99</v>
      </c>
      <c r="E1420" s="4">
        <v>24.49</v>
      </c>
      <c r="F1420" s="3">
        <v>2507</v>
      </c>
      <c r="G1420" s="3" t="s">
        <v>2353</v>
      </c>
      <c r="H1420" s="3" t="s">
        <v>26</v>
      </c>
      <c r="I1420" s="3" t="s">
        <v>39</v>
      </c>
      <c r="J1420" s="3" t="s">
        <v>76</v>
      </c>
      <c r="K1420" s="3" t="s">
        <v>586</v>
      </c>
      <c r="L1420" s="3" t="s">
        <v>235</v>
      </c>
      <c r="M1420" s="3" t="s">
        <v>587</v>
      </c>
      <c r="N1420" s="3">
        <v>0.41</v>
      </c>
      <c r="O1420" s="3" t="s">
        <v>32</v>
      </c>
      <c r="P1420" s="3" t="s">
        <v>52</v>
      </c>
      <c r="Q1420" s="3" t="s">
        <v>187</v>
      </c>
      <c r="R1420" s="3" t="s">
        <v>449</v>
      </c>
      <c r="S1420" s="3">
        <v>4401</v>
      </c>
      <c r="T1420" s="2">
        <v>42160</v>
      </c>
      <c r="U1420" s="2">
        <v>42162</v>
      </c>
      <c r="V1420" s="4">
        <v>7024.2068999999992</v>
      </c>
      <c r="W1420" s="3">
        <v>15</v>
      </c>
      <c r="X1420" s="4">
        <v>10180.01</v>
      </c>
      <c r="Y1420" s="3">
        <v>87033</v>
      </c>
      <c r="Z1420" s="3" t="str">
        <f>IF(V1420&gt;E3376, "High","Low")</f>
        <v>High</v>
      </c>
      <c r="AA1420" s="3" t="str">
        <f>IF(OR(C1420 &gt; 0.2, N1420 &lt; 0.25), "High Risk", "Low Risk")</f>
        <v>Low Risk</v>
      </c>
      <c r="AB1420" s="3" t="str">
        <f>IF(NOT(C1420 &gt; 0), "No Discount", "Discount Applied")</f>
        <v>Discount Applied</v>
      </c>
      <c r="AC1420" s="3" t="str">
        <f>IF(AND(V1420 &gt; 100, OR(H1420 = "Regular Air", H1420 = "Express Air"), NOT(C1420 &gt; 0)), "High Profit Non-Standard Shipping", "Other")</f>
        <v>Other</v>
      </c>
      <c r="AD1420">
        <f>RANK(X1420,$X$2:$X$1954,0)</f>
        <v>19</v>
      </c>
    </row>
    <row r="1421" spans="1:30" ht="12.75" customHeight="1" x14ac:dyDescent="0.3">
      <c r="A1421" s="3">
        <v>23265</v>
      </c>
      <c r="B1421" s="3" t="s">
        <v>105</v>
      </c>
      <c r="C1421" s="7">
        <v>0.02</v>
      </c>
      <c r="D1421" s="4">
        <v>5.81</v>
      </c>
      <c r="E1421" s="4">
        <v>8.49</v>
      </c>
      <c r="F1421" s="3">
        <v>2508</v>
      </c>
      <c r="G1421" s="3" t="s">
        <v>2354</v>
      </c>
      <c r="H1421" s="3" t="s">
        <v>48</v>
      </c>
      <c r="I1421" s="3" t="s">
        <v>39</v>
      </c>
      <c r="J1421" s="3" t="s">
        <v>28</v>
      </c>
      <c r="K1421" s="3" t="s">
        <v>108</v>
      </c>
      <c r="L1421" s="3" t="s">
        <v>58</v>
      </c>
      <c r="M1421" s="3" t="s">
        <v>324</v>
      </c>
      <c r="N1421" s="3">
        <v>0.39</v>
      </c>
      <c r="O1421" s="3" t="s">
        <v>32</v>
      </c>
      <c r="P1421" s="3" t="s">
        <v>52</v>
      </c>
      <c r="Q1421" s="3" t="s">
        <v>187</v>
      </c>
      <c r="R1421" s="3" t="s">
        <v>432</v>
      </c>
      <c r="S1421" s="3">
        <v>4073</v>
      </c>
      <c r="T1421" s="2">
        <v>42012</v>
      </c>
      <c r="U1421" s="2">
        <v>42016</v>
      </c>
      <c r="V1421" s="4">
        <v>-137.494</v>
      </c>
      <c r="W1421" s="3">
        <v>7</v>
      </c>
      <c r="X1421" s="4">
        <v>42.44</v>
      </c>
      <c r="Y1421" s="3">
        <v>87031</v>
      </c>
      <c r="Z1421" s="3" t="str">
        <f>IF(V1421&gt;E3377, "High","Low")</f>
        <v>Low</v>
      </c>
      <c r="AA1421" s="3" t="str">
        <f>IF(OR(C1421 &gt; 0.2, N1421 &lt; 0.25), "High Risk", "Low Risk")</f>
        <v>Low Risk</v>
      </c>
      <c r="AB1421" s="3" t="str">
        <f>IF(NOT(C1421 &gt; 0), "No Discount", "Discount Applied")</f>
        <v>Discount Applied</v>
      </c>
      <c r="AC1421" s="3" t="str">
        <f>IF(AND(V1421 &gt; 100, OR(H1421 = "Regular Air", H1421 = "Express Air"), NOT(C1421 &gt; 0)), "High Profit Non-Standard Shipping", "Other")</f>
        <v>Other</v>
      </c>
      <c r="AD1421">
        <f>RANK(X1421,$X$2:$X$1954,0)</f>
        <v>1600</v>
      </c>
    </row>
    <row r="1422" spans="1:30" ht="12.75" customHeight="1" x14ac:dyDescent="0.3">
      <c r="A1422" s="3">
        <v>21918</v>
      </c>
      <c r="B1422" s="3" t="s">
        <v>55</v>
      </c>
      <c r="C1422" s="7">
        <v>0.05</v>
      </c>
      <c r="D1422" s="4">
        <v>30.98</v>
      </c>
      <c r="E1422" s="4">
        <v>9.18</v>
      </c>
      <c r="F1422" s="3">
        <v>2509</v>
      </c>
      <c r="G1422" s="3" t="s">
        <v>2355</v>
      </c>
      <c r="H1422" s="3" t="s">
        <v>48</v>
      </c>
      <c r="I1422" s="3" t="s">
        <v>39</v>
      </c>
      <c r="J1422" s="3" t="s">
        <v>28</v>
      </c>
      <c r="K1422" s="3" t="s">
        <v>92</v>
      </c>
      <c r="L1422" s="3" t="s">
        <v>58</v>
      </c>
      <c r="M1422" s="3" t="s">
        <v>2356</v>
      </c>
      <c r="N1422" s="3">
        <v>0.4</v>
      </c>
      <c r="O1422" s="3" t="s">
        <v>32</v>
      </c>
      <c r="P1422" s="3" t="s">
        <v>52</v>
      </c>
      <c r="Q1422" s="3" t="s">
        <v>187</v>
      </c>
      <c r="R1422" s="3" t="s">
        <v>593</v>
      </c>
      <c r="S1422" s="3">
        <v>4106</v>
      </c>
      <c r="T1422" s="2">
        <v>42129</v>
      </c>
      <c r="U1422" s="2">
        <v>42129</v>
      </c>
      <c r="V1422" s="4">
        <v>308.67</v>
      </c>
      <c r="W1422" s="3">
        <v>15</v>
      </c>
      <c r="X1422" s="4">
        <v>462.57</v>
      </c>
      <c r="Y1422" s="3">
        <v>87029</v>
      </c>
      <c r="Z1422" s="3" t="str">
        <f>IF(V1422&gt;E3378, "High","Low")</f>
        <v>High</v>
      </c>
      <c r="AA1422" s="3" t="str">
        <f>IF(OR(C1422 &gt; 0.2, N1422 &lt; 0.25), "High Risk", "Low Risk")</f>
        <v>Low Risk</v>
      </c>
      <c r="AB1422" s="3" t="str">
        <f>IF(NOT(C1422 &gt; 0), "No Discount", "Discount Applied")</f>
        <v>Discount Applied</v>
      </c>
      <c r="AC1422" s="3" t="str">
        <f>IF(AND(V1422 &gt; 100, OR(H1422 = "Regular Air", H1422 = "Express Air"), NOT(C1422 &gt; 0)), "High Profit Non-Standard Shipping", "Other")</f>
        <v>Other</v>
      </c>
      <c r="AD1422">
        <f>RANK(X1422,$X$2:$X$1954,0)</f>
        <v>667</v>
      </c>
    </row>
    <row r="1423" spans="1:30" ht="12.75" customHeight="1" x14ac:dyDescent="0.3">
      <c r="A1423" s="3">
        <v>21102</v>
      </c>
      <c r="B1423" s="3" t="s">
        <v>36</v>
      </c>
      <c r="C1423" s="7">
        <v>0.04</v>
      </c>
      <c r="D1423" s="4">
        <v>6.48</v>
      </c>
      <c r="E1423" s="4">
        <v>9.5399999999999991</v>
      </c>
      <c r="F1423" s="3">
        <v>2512</v>
      </c>
      <c r="G1423" s="3" t="s">
        <v>2357</v>
      </c>
      <c r="H1423" s="3" t="s">
        <v>48</v>
      </c>
      <c r="I1423" s="3" t="s">
        <v>39</v>
      </c>
      <c r="J1423" s="3" t="s">
        <v>28</v>
      </c>
      <c r="K1423" s="3" t="s">
        <v>92</v>
      </c>
      <c r="L1423" s="3" t="s">
        <v>58</v>
      </c>
      <c r="M1423" s="3" t="s">
        <v>2358</v>
      </c>
      <c r="N1423" s="3">
        <v>0.37</v>
      </c>
      <c r="O1423" s="3" t="s">
        <v>32</v>
      </c>
      <c r="P1423" s="3" t="s">
        <v>52</v>
      </c>
      <c r="Q1423" s="3" t="s">
        <v>192</v>
      </c>
      <c r="R1423" s="3" t="s">
        <v>2359</v>
      </c>
      <c r="S1423" s="3">
        <v>2138</v>
      </c>
      <c r="T1423" s="2">
        <v>42170</v>
      </c>
      <c r="U1423" s="2">
        <v>42172</v>
      </c>
      <c r="V1423" s="4">
        <v>-223.94400000000002</v>
      </c>
      <c r="W1423" s="3">
        <v>19</v>
      </c>
      <c r="X1423" s="4">
        <v>125.37</v>
      </c>
      <c r="Y1423" s="3">
        <v>87030</v>
      </c>
      <c r="Z1423" s="3" t="str">
        <f>IF(V1423&gt;E3379, "High","Low")</f>
        <v>Low</v>
      </c>
      <c r="AA1423" s="3" t="str">
        <f>IF(OR(C1423 &gt; 0.2, N1423 &lt; 0.25), "High Risk", "Low Risk")</f>
        <v>Low Risk</v>
      </c>
      <c r="AB1423" s="3" t="str">
        <f>IF(NOT(C1423 &gt; 0), "No Discount", "Discount Applied")</f>
        <v>Discount Applied</v>
      </c>
      <c r="AC1423" s="3" t="str">
        <f>IF(AND(V1423 &gt; 100, OR(H1423 = "Regular Air", H1423 = "Express Air"), NOT(C1423 &gt; 0)), "High Profit Non-Standard Shipping", "Other")</f>
        <v>Other</v>
      </c>
      <c r="AD1423">
        <f>RANK(X1423,$X$2:$X$1954,0)</f>
        <v>1150</v>
      </c>
    </row>
    <row r="1424" spans="1:30" ht="12.75" customHeight="1" x14ac:dyDescent="0.3">
      <c r="A1424" s="3">
        <v>18220</v>
      </c>
      <c r="B1424" s="3" t="s">
        <v>55</v>
      </c>
      <c r="C1424" s="7">
        <v>0.02</v>
      </c>
      <c r="D1424" s="4">
        <v>17.149999999999999</v>
      </c>
      <c r="E1424" s="4">
        <v>4.96</v>
      </c>
      <c r="F1424" s="3">
        <v>2516</v>
      </c>
      <c r="G1424" s="3" t="s">
        <v>2360</v>
      </c>
      <c r="H1424" s="3" t="s">
        <v>48</v>
      </c>
      <c r="I1424" s="3" t="s">
        <v>39</v>
      </c>
      <c r="J1424" s="3" t="s">
        <v>28</v>
      </c>
      <c r="K1424" s="3" t="s">
        <v>140</v>
      </c>
      <c r="L1424" s="3" t="s">
        <v>58</v>
      </c>
      <c r="M1424" s="3" t="s">
        <v>604</v>
      </c>
      <c r="N1424" s="3">
        <v>0.57999999999999996</v>
      </c>
      <c r="O1424" s="3" t="s">
        <v>32</v>
      </c>
      <c r="P1424" s="3" t="s">
        <v>52</v>
      </c>
      <c r="Q1424" s="3" t="s">
        <v>53</v>
      </c>
      <c r="R1424" s="3" t="s">
        <v>1480</v>
      </c>
      <c r="S1424" s="3">
        <v>7631</v>
      </c>
      <c r="T1424" s="2">
        <v>42160</v>
      </c>
      <c r="U1424" s="2">
        <v>42162</v>
      </c>
      <c r="V1424" s="4">
        <v>36.494999999999997</v>
      </c>
      <c r="W1424" s="3">
        <v>11</v>
      </c>
      <c r="X1424" s="4">
        <v>190.85</v>
      </c>
      <c r="Y1424" s="3">
        <v>87033</v>
      </c>
      <c r="Z1424" s="3" t="str">
        <f>IF(V1424&gt;E3380, "High","Low")</f>
        <v>High</v>
      </c>
      <c r="AA1424" s="3" t="str">
        <f>IF(OR(C1424 &gt; 0.2, N1424 &lt; 0.25), "High Risk", "Low Risk")</f>
        <v>Low Risk</v>
      </c>
      <c r="AB1424" s="3" t="str">
        <f>IF(NOT(C1424 &gt; 0), "No Discount", "Discount Applied")</f>
        <v>Discount Applied</v>
      </c>
      <c r="AC1424" s="3" t="str">
        <f>IF(AND(V1424 &gt; 100, OR(H1424 = "Regular Air", H1424 = "Express Air"), NOT(C1424 &gt; 0)), "High Profit Non-Standard Shipping", "Other")</f>
        <v>Other</v>
      </c>
      <c r="AD1424">
        <f>RANK(X1424,$X$2:$X$1954,0)</f>
        <v>1010</v>
      </c>
    </row>
    <row r="1425" spans="1:30" ht="12.75" customHeight="1" x14ac:dyDescent="0.3">
      <c r="A1425" s="3">
        <v>18221</v>
      </c>
      <c r="B1425" s="3" t="s">
        <v>55</v>
      </c>
      <c r="C1425" s="7">
        <v>7.0000000000000007E-2</v>
      </c>
      <c r="D1425" s="4">
        <v>30.98</v>
      </c>
      <c r="E1425" s="4">
        <v>8.74</v>
      </c>
      <c r="F1425" s="3">
        <v>2520</v>
      </c>
      <c r="G1425" s="3" t="s">
        <v>2361</v>
      </c>
      <c r="H1425" s="3" t="s">
        <v>48</v>
      </c>
      <c r="I1425" s="3" t="s">
        <v>39</v>
      </c>
      <c r="J1425" s="3" t="s">
        <v>28</v>
      </c>
      <c r="K1425" s="3" t="s">
        <v>92</v>
      </c>
      <c r="L1425" s="3" t="s">
        <v>58</v>
      </c>
      <c r="M1425" s="3" t="s">
        <v>2065</v>
      </c>
      <c r="N1425" s="3">
        <v>0.4</v>
      </c>
      <c r="O1425" s="3" t="s">
        <v>32</v>
      </c>
      <c r="P1425" s="3" t="s">
        <v>52</v>
      </c>
      <c r="Q1425" s="3" t="s">
        <v>468</v>
      </c>
      <c r="R1425" s="3" t="s">
        <v>2362</v>
      </c>
      <c r="S1425" s="3">
        <v>2908</v>
      </c>
      <c r="T1425" s="2">
        <v>42160</v>
      </c>
      <c r="U1425" s="2">
        <v>42161</v>
      </c>
      <c r="V1425" s="4">
        <v>255.76919999999998</v>
      </c>
      <c r="W1425" s="3">
        <v>12</v>
      </c>
      <c r="X1425" s="4">
        <v>370.68</v>
      </c>
      <c r="Y1425" s="3">
        <v>87033</v>
      </c>
      <c r="Z1425" s="3" t="str">
        <f>IF(V1425&gt;E3381, "High","Low")</f>
        <v>High</v>
      </c>
      <c r="AA1425" s="3" t="str">
        <f>IF(OR(C1425 &gt; 0.2, N1425 &lt; 0.25), "High Risk", "Low Risk")</f>
        <v>Low Risk</v>
      </c>
      <c r="AB1425" s="3" t="str">
        <f>IF(NOT(C1425 &gt; 0), "No Discount", "Discount Applied")</f>
        <v>Discount Applied</v>
      </c>
      <c r="AC1425" s="3" t="str">
        <f>IF(AND(V1425 &gt; 100, OR(H1425 = "Regular Air", H1425 = "Express Air"), NOT(C1425 &gt; 0)), "High Profit Non-Standard Shipping", "Other")</f>
        <v>Other</v>
      </c>
      <c r="AD1425">
        <f>RANK(X1425,$X$2:$X$1954,0)</f>
        <v>747</v>
      </c>
    </row>
    <row r="1426" spans="1:30" ht="12.75" customHeight="1" x14ac:dyDescent="0.3">
      <c r="A1426" s="3">
        <v>25463</v>
      </c>
      <c r="B1426" s="3" t="s">
        <v>55</v>
      </c>
      <c r="C1426" s="7">
        <v>0</v>
      </c>
      <c r="D1426" s="4">
        <v>175.99</v>
      </c>
      <c r="E1426" s="4">
        <v>4.99</v>
      </c>
      <c r="F1426" s="3">
        <v>2521</v>
      </c>
      <c r="G1426" s="3" t="s">
        <v>2363</v>
      </c>
      <c r="H1426" s="3" t="s">
        <v>48</v>
      </c>
      <c r="I1426" s="3" t="s">
        <v>39</v>
      </c>
      <c r="J1426" s="3" t="s">
        <v>76</v>
      </c>
      <c r="K1426" s="3" t="s">
        <v>77</v>
      </c>
      <c r="L1426" s="3" t="s">
        <v>58</v>
      </c>
      <c r="M1426" s="3" t="s">
        <v>138</v>
      </c>
      <c r="N1426" s="3">
        <v>0.59</v>
      </c>
      <c r="O1426" s="3" t="s">
        <v>32</v>
      </c>
      <c r="P1426" s="3" t="s">
        <v>60</v>
      </c>
      <c r="Q1426" s="3" t="s">
        <v>129</v>
      </c>
      <c r="R1426" s="3" t="s">
        <v>2364</v>
      </c>
      <c r="S1426" s="3">
        <v>75109</v>
      </c>
      <c r="T1426" s="2">
        <v>42053</v>
      </c>
      <c r="U1426" s="2">
        <v>42056</v>
      </c>
      <c r="V1426" s="4">
        <v>1656.6554999999998</v>
      </c>
      <c r="W1426" s="3">
        <v>15</v>
      </c>
      <c r="X1426" s="4">
        <v>2400.9499999999998</v>
      </c>
      <c r="Y1426" s="3">
        <v>87032</v>
      </c>
      <c r="Z1426" s="3" t="str">
        <f>IF(V1426&gt;E3382, "High","Low")</f>
        <v>High</v>
      </c>
      <c r="AA1426" s="3" t="str">
        <f>IF(OR(C1426 &gt; 0.2, N1426 &lt; 0.25), "High Risk", "Low Risk")</f>
        <v>Low Risk</v>
      </c>
      <c r="AB1426" s="3" t="str">
        <f>IF(NOT(C1426 &gt; 0), "No Discount", "Discount Applied")</f>
        <v>No Discount</v>
      </c>
      <c r="AC1426" s="3" t="str">
        <f>IF(AND(V1426 &gt; 100, OR(H1426 = "Regular Air", H1426 = "Express Air"), NOT(C1426 &gt; 0)), "High Profit Non-Standard Shipping", "Other")</f>
        <v>High Profit Non-Standard Shipping</v>
      </c>
      <c r="AD1426">
        <f>RANK(X1426,$X$2:$X$1954,0)</f>
        <v>201</v>
      </c>
    </row>
    <row r="1427" spans="1:30" ht="12.75" customHeight="1" x14ac:dyDescent="0.3">
      <c r="A1427" s="3">
        <v>18218</v>
      </c>
      <c r="B1427" s="3" t="s">
        <v>55</v>
      </c>
      <c r="C1427" s="7">
        <v>0.04</v>
      </c>
      <c r="D1427" s="4">
        <v>1360.14</v>
      </c>
      <c r="E1427" s="4">
        <v>14.7</v>
      </c>
      <c r="F1427" s="3">
        <v>2522</v>
      </c>
      <c r="G1427" s="3" t="s">
        <v>2365</v>
      </c>
      <c r="H1427" s="3" t="s">
        <v>38</v>
      </c>
      <c r="I1427" s="3" t="s">
        <v>39</v>
      </c>
      <c r="J1427" s="3" t="s">
        <v>76</v>
      </c>
      <c r="K1427" s="3" t="s">
        <v>84</v>
      </c>
      <c r="L1427" s="3" t="s">
        <v>42</v>
      </c>
      <c r="M1427" s="3" t="s">
        <v>599</v>
      </c>
      <c r="N1427" s="3">
        <v>0.59</v>
      </c>
      <c r="O1427" s="3" t="s">
        <v>32</v>
      </c>
      <c r="P1427" s="3" t="s">
        <v>52</v>
      </c>
      <c r="Q1427" s="3" t="s">
        <v>148</v>
      </c>
      <c r="R1427" s="3" t="s">
        <v>149</v>
      </c>
      <c r="S1427" s="3">
        <v>5401</v>
      </c>
      <c r="T1427" s="2">
        <v>42160</v>
      </c>
      <c r="U1427" s="2">
        <v>42163</v>
      </c>
      <c r="V1427" s="4">
        <v>2639.0099999999998</v>
      </c>
      <c r="W1427" s="3">
        <v>6</v>
      </c>
      <c r="X1427" s="4">
        <v>7303.05</v>
      </c>
      <c r="Y1427" s="3">
        <v>87033</v>
      </c>
      <c r="Z1427" s="3" t="str">
        <f>IF(V1427&gt;E3383, "High","Low")</f>
        <v>High</v>
      </c>
      <c r="AA1427" s="3" t="str">
        <f>IF(OR(C1427 &gt; 0.2, N1427 &lt; 0.25), "High Risk", "Low Risk")</f>
        <v>Low Risk</v>
      </c>
      <c r="AB1427" s="3" t="str">
        <f>IF(NOT(C1427 &gt; 0), "No Discount", "Discount Applied")</f>
        <v>Discount Applied</v>
      </c>
      <c r="AC1427" s="3" t="str">
        <f>IF(AND(V1427 &gt; 100, OR(H1427 = "Regular Air", H1427 = "Express Air"), NOT(C1427 &gt; 0)), "High Profit Non-Standard Shipping", "Other")</f>
        <v>Other</v>
      </c>
      <c r="AD1427">
        <f>RANK(X1427,$X$2:$X$1954,0)</f>
        <v>48</v>
      </c>
    </row>
    <row r="1428" spans="1:30" ht="12.75" customHeight="1" x14ac:dyDescent="0.3">
      <c r="A1428" s="3">
        <v>18866</v>
      </c>
      <c r="B1428" s="3" t="s">
        <v>46</v>
      </c>
      <c r="C1428" s="7">
        <v>0.01</v>
      </c>
      <c r="D1428" s="4">
        <v>2.16</v>
      </c>
      <c r="E1428" s="4">
        <v>6.05</v>
      </c>
      <c r="F1428" s="3">
        <v>2526</v>
      </c>
      <c r="G1428" s="3" t="s">
        <v>2366</v>
      </c>
      <c r="H1428" s="3" t="s">
        <v>48</v>
      </c>
      <c r="I1428" s="3" t="s">
        <v>39</v>
      </c>
      <c r="J1428" s="3" t="s">
        <v>28</v>
      </c>
      <c r="K1428" s="3" t="s">
        <v>108</v>
      </c>
      <c r="L1428" s="3" t="s">
        <v>58</v>
      </c>
      <c r="M1428" s="3" t="s">
        <v>1535</v>
      </c>
      <c r="N1428" s="3">
        <v>0.37</v>
      </c>
      <c r="O1428" s="3" t="s">
        <v>32</v>
      </c>
      <c r="P1428" s="3" t="s">
        <v>135</v>
      </c>
      <c r="Q1428" s="3" t="s">
        <v>170</v>
      </c>
      <c r="R1428" s="3" t="s">
        <v>1478</v>
      </c>
      <c r="S1428" s="3">
        <v>70506</v>
      </c>
      <c r="T1428" s="2">
        <v>42147</v>
      </c>
      <c r="U1428" s="2">
        <v>42149</v>
      </c>
      <c r="V1428" s="4">
        <v>395.76</v>
      </c>
      <c r="W1428" s="3">
        <v>24</v>
      </c>
      <c r="X1428" s="4">
        <v>58.05</v>
      </c>
      <c r="Y1428" s="3">
        <v>87208</v>
      </c>
      <c r="Z1428" s="3" t="str">
        <f>IF(V1428&gt;E3384, "High","Low")</f>
        <v>High</v>
      </c>
      <c r="AA1428" s="3" t="str">
        <f>IF(OR(C1428 &gt; 0.2, N1428 &lt; 0.25), "High Risk", "Low Risk")</f>
        <v>Low Risk</v>
      </c>
      <c r="AB1428" s="3" t="str">
        <f>IF(NOT(C1428 &gt; 0), "No Discount", "Discount Applied")</f>
        <v>Discount Applied</v>
      </c>
      <c r="AC1428" s="3" t="str">
        <f>IF(AND(V1428 &gt; 100, OR(H1428 = "Regular Air", H1428 = "Express Air"), NOT(C1428 &gt; 0)), "High Profit Non-Standard Shipping", "Other")</f>
        <v>Other</v>
      </c>
      <c r="AD1428">
        <f>RANK(X1428,$X$2:$X$1954,0)</f>
        <v>1472</v>
      </c>
    </row>
    <row r="1429" spans="1:30" ht="12.75" customHeight="1" x14ac:dyDescent="0.3">
      <c r="A1429" s="3">
        <v>18867</v>
      </c>
      <c r="B1429" s="3" t="s">
        <v>46</v>
      </c>
      <c r="C1429" s="7">
        <v>7.0000000000000007E-2</v>
      </c>
      <c r="D1429" s="4">
        <v>21.38</v>
      </c>
      <c r="E1429" s="4">
        <v>8.99</v>
      </c>
      <c r="F1429" s="3">
        <v>2527</v>
      </c>
      <c r="G1429" s="3" t="s">
        <v>2367</v>
      </c>
      <c r="H1429" s="3" t="s">
        <v>48</v>
      </c>
      <c r="I1429" s="3" t="s">
        <v>39</v>
      </c>
      <c r="J1429" s="3" t="s">
        <v>28</v>
      </c>
      <c r="K1429" s="3" t="s">
        <v>29</v>
      </c>
      <c r="L1429" s="3" t="s">
        <v>50</v>
      </c>
      <c r="M1429" s="3" t="s">
        <v>2198</v>
      </c>
      <c r="N1429" s="3">
        <v>0.59</v>
      </c>
      <c r="O1429" s="3" t="s">
        <v>32</v>
      </c>
      <c r="P1429" s="3" t="s">
        <v>135</v>
      </c>
      <c r="Q1429" s="3" t="s">
        <v>170</v>
      </c>
      <c r="R1429" s="3" t="s">
        <v>2368</v>
      </c>
      <c r="S1429" s="3">
        <v>70601</v>
      </c>
      <c r="T1429" s="2">
        <v>42147</v>
      </c>
      <c r="U1429" s="2">
        <v>42149</v>
      </c>
      <c r="V1429" s="4">
        <v>-39.396000000000001</v>
      </c>
      <c r="W1429" s="3">
        <v>3</v>
      </c>
      <c r="X1429" s="4">
        <v>68.64</v>
      </c>
      <c r="Y1429" s="3">
        <v>87208</v>
      </c>
      <c r="Z1429" s="3" t="str">
        <f>IF(V1429&gt;E3385, "High","Low")</f>
        <v>Low</v>
      </c>
      <c r="AA1429" s="3" t="str">
        <f>IF(OR(C1429 &gt; 0.2, N1429 &lt; 0.25), "High Risk", "Low Risk")</f>
        <v>Low Risk</v>
      </c>
      <c r="AB1429" s="3" t="str">
        <f>IF(NOT(C1429 &gt; 0), "No Discount", "Discount Applied")</f>
        <v>Discount Applied</v>
      </c>
      <c r="AC1429" s="3" t="str">
        <f>IF(AND(V1429 &gt; 100, OR(H1429 = "Regular Air", H1429 = "Express Air"), NOT(C1429 &gt; 0)), "High Profit Non-Standard Shipping", "Other")</f>
        <v>Other</v>
      </c>
      <c r="AD1429">
        <f>RANK(X1429,$X$2:$X$1954,0)</f>
        <v>1398</v>
      </c>
    </row>
    <row r="1430" spans="1:30" ht="12.75" customHeight="1" x14ac:dyDescent="0.3">
      <c r="A1430" s="3">
        <v>20254</v>
      </c>
      <c r="B1430" s="3" t="s">
        <v>24</v>
      </c>
      <c r="C1430" s="7">
        <v>0.04</v>
      </c>
      <c r="D1430" s="4">
        <v>40.98</v>
      </c>
      <c r="E1430" s="4">
        <v>6.5</v>
      </c>
      <c r="F1430" s="3">
        <v>2530</v>
      </c>
      <c r="G1430" s="3" t="s">
        <v>2369</v>
      </c>
      <c r="H1430" s="3" t="s">
        <v>48</v>
      </c>
      <c r="I1430" s="3" t="s">
        <v>39</v>
      </c>
      <c r="J1430" s="3" t="s">
        <v>76</v>
      </c>
      <c r="K1430" s="3" t="s">
        <v>179</v>
      </c>
      <c r="L1430" s="3" t="s">
        <v>58</v>
      </c>
      <c r="M1430" s="3" t="s">
        <v>1269</v>
      </c>
      <c r="N1430" s="3">
        <v>0.74</v>
      </c>
      <c r="O1430" s="3" t="s">
        <v>32</v>
      </c>
      <c r="P1430" s="3" t="s">
        <v>33</v>
      </c>
      <c r="Q1430" s="3" t="s">
        <v>44</v>
      </c>
      <c r="R1430" s="3" t="s">
        <v>2370</v>
      </c>
      <c r="S1430" s="3">
        <v>92307</v>
      </c>
      <c r="T1430" s="2">
        <v>42092</v>
      </c>
      <c r="U1430" s="2">
        <v>42093</v>
      </c>
      <c r="V1430" s="4">
        <v>-89.5</v>
      </c>
      <c r="W1430" s="3">
        <v>7</v>
      </c>
      <c r="X1430" s="4">
        <v>277.07</v>
      </c>
      <c r="Y1430" s="3">
        <v>87451</v>
      </c>
      <c r="Z1430" s="3" t="str">
        <f>IF(V1430&gt;E3386, "High","Low")</f>
        <v>Low</v>
      </c>
      <c r="AA1430" s="3" t="str">
        <f>IF(OR(C1430 &gt; 0.2, N1430 &lt; 0.25), "High Risk", "Low Risk")</f>
        <v>Low Risk</v>
      </c>
      <c r="AB1430" s="3" t="str">
        <f>IF(NOT(C1430 &gt; 0), "No Discount", "Discount Applied")</f>
        <v>Discount Applied</v>
      </c>
      <c r="AC1430" s="3" t="str">
        <f>IF(AND(V1430 &gt; 100, OR(H1430 = "Regular Air", H1430 = "Express Air"), NOT(C1430 &gt; 0)), "High Profit Non-Standard Shipping", "Other")</f>
        <v>Other</v>
      </c>
      <c r="AD1430">
        <f>RANK(X1430,$X$2:$X$1954,0)</f>
        <v>855</v>
      </c>
    </row>
    <row r="1431" spans="1:30" ht="12.75" customHeight="1" x14ac:dyDescent="0.3">
      <c r="A1431" s="3">
        <v>23782</v>
      </c>
      <c r="B1431" s="3" t="s">
        <v>55</v>
      </c>
      <c r="C1431" s="7">
        <v>0.08</v>
      </c>
      <c r="D1431" s="4">
        <v>4</v>
      </c>
      <c r="E1431" s="4">
        <v>1.3</v>
      </c>
      <c r="F1431" s="3">
        <v>2531</v>
      </c>
      <c r="G1431" s="3" t="s">
        <v>2371</v>
      </c>
      <c r="H1431" s="3" t="s">
        <v>48</v>
      </c>
      <c r="I1431" s="3" t="s">
        <v>39</v>
      </c>
      <c r="J1431" s="3" t="s">
        <v>28</v>
      </c>
      <c r="K1431" s="3" t="s">
        <v>92</v>
      </c>
      <c r="L1431" s="3" t="s">
        <v>30</v>
      </c>
      <c r="M1431" s="3" t="s">
        <v>203</v>
      </c>
      <c r="N1431" s="3">
        <v>0.37</v>
      </c>
      <c r="O1431" s="3" t="s">
        <v>32</v>
      </c>
      <c r="P1431" s="3" t="s">
        <v>33</v>
      </c>
      <c r="Q1431" s="3" t="s">
        <v>44</v>
      </c>
      <c r="R1431" s="3" t="s">
        <v>2372</v>
      </c>
      <c r="S1431" s="3">
        <v>93422</v>
      </c>
      <c r="T1431" s="2">
        <v>42126</v>
      </c>
      <c r="U1431" s="2">
        <v>42128</v>
      </c>
      <c r="V1431" s="4">
        <v>28.4</v>
      </c>
      <c r="W1431" s="3">
        <v>14</v>
      </c>
      <c r="X1431" s="4">
        <v>51.99</v>
      </c>
      <c r="Y1431" s="3">
        <v>87452</v>
      </c>
      <c r="Z1431" s="3" t="str">
        <f>IF(V1431&gt;E3387, "High","Low")</f>
        <v>High</v>
      </c>
      <c r="AA1431" s="3" t="str">
        <f>IF(OR(C1431 &gt; 0.2, N1431 &lt; 0.25), "High Risk", "Low Risk")</f>
        <v>Low Risk</v>
      </c>
      <c r="AB1431" s="3" t="str">
        <f>IF(NOT(C1431 &gt; 0), "No Discount", "Discount Applied")</f>
        <v>Discount Applied</v>
      </c>
      <c r="AC1431" s="3" t="str">
        <f>IF(AND(V1431 &gt; 100, OR(H1431 = "Regular Air", H1431 = "Express Air"), NOT(C1431 &gt; 0)), "High Profit Non-Standard Shipping", "Other")</f>
        <v>Other</v>
      </c>
      <c r="AD1431">
        <f>RANK(X1431,$X$2:$X$1954,0)</f>
        <v>1522</v>
      </c>
    </row>
    <row r="1432" spans="1:30" ht="12.75" customHeight="1" x14ac:dyDescent="0.3">
      <c r="A1432" s="3">
        <v>20255</v>
      </c>
      <c r="B1432" s="3" t="s">
        <v>24</v>
      </c>
      <c r="C1432" s="7">
        <v>0.05</v>
      </c>
      <c r="D1432" s="4">
        <v>35.99</v>
      </c>
      <c r="E1432" s="4">
        <v>3.3</v>
      </c>
      <c r="F1432" s="3">
        <v>2534</v>
      </c>
      <c r="G1432" s="3" t="s">
        <v>2373</v>
      </c>
      <c r="H1432" s="3" t="s">
        <v>48</v>
      </c>
      <c r="I1432" s="3" t="s">
        <v>39</v>
      </c>
      <c r="J1432" s="3" t="s">
        <v>76</v>
      </c>
      <c r="K1432" s="3" t="s">
        <v>77</v>
      </c>
      <c r="L1432" s="3" t="s">
        <v>50</v>
      </c>
      <c r="M1432" s="3" t="s">
        <v>1273</v>
      </c>
      <c r="N1432" s="3">
        <v>0.39</v>
      </c>
      <c r="O1432" s="3" t="s">
        <v>32</v>
      </c>
      <c r="P1432" s="3" t="s">
        <v>52</v>
      </c>
      <c r="Q1432" s="3" t="s">
        <v>187</v>
      </c>
      <c r="R1432" s="3" t="s">
        <v>449</v>
      </c>
      <c r="S1432" s="3">
        <v>4401</v>
      </c>
      <c r="T1432" s="2">
        <v>42092</v>
      </c>
      <c r="U1432" s="2">
        <v>42094</v>
      </c>
      <c r="V1432" s="4">
        <v>103.27229999999999</v>
      </c>
      <c r="W1432" s="3">
        <v>5</v>
      </c>
      <c r="X1432" s="4">
        <v>149.66999999999999</v>
      </c>
      <c r="Y1432" s="3">
        <v>87451</v>
      </c>
      <c r="Z1432" s="3" t="str">
        <f>IF(V1432&gt;E3388, "High","Low")</f>
        <v>High</v>
      </c>
      <c r="AA1432" s="3" t="str">
        <f>IF(OR(C1432 &gt; 0.2, N1432 &lt; 0.25), "High Risk", "Low Risk")</f>
        <v>Low Risk</v>
      </c>
      <c r="AB1432" s="3" t="str">
        <f>IF(NOT(C1432 &gt; 0), "No Discount", "Discount Applied")</f>
        <v>Discount Applied</v>
      </c>
      <c r="AC1432" s="3" t="str">
        <f>IF(AND(V1432 &gt; 100, OR(H1432 = "Regular Air", H1432 = "Express Air"), NOT(C1432 &gt; 0)), "High Profit Non-Standard Shipping", "Other")</f>
        <v>Other</v>
      </c>
      <c r="AD1432">
        <f>RANK(X1432,$X$2:$X$1954,0)</f>
        <v>1086</v>
      </c>
    </row>
    <row r="1433" spans="1:30" ht="12.75" customHeight="1" x14ac:dyDescent="0.3">
      <c r="A1433" s="3">
        <v>22839</v>
      </c>
      <c r="B1433" s="3" t="s">
        <v>36</v>
      </c>
      <c r="C1433" s="7">
        <v>0.08</v>
      </c>
      <c r="D1433" s="4">
        <v>12.53</v>
      </c>
      <c r="E1433" s="4">
        <v>0.5</v>
      </c>
      <c r="F1433" s="3">
        <v>2539</v>
      </c>
      <c r="G1433" s="3" t="s">
        <v>2374</v>
      </c>
      <c r="H1433" s="3" t="s">
        <v>48</v>
      </c>
      <c r="I1433" s="3" t="s">
        <v>39</v>
      </c>
      <c r="J1433" s="3" t="s">
        <v>28</v>
      </c>
      <c r="K1433" s="3" t="s">
        <v>133</v>
      </c>
      <c r="L1433" s="3" t="s">
        <v>58</v>
      </c>
      <c r="M1433" s="3" t="s">
        <v>1663</v>
      </c>
      <c r="N1433" s="3">
        <v>0.38</v>
      </c>
      <c r="O1433" s="3" t="s">
        <v>32</v>
      </c>
      <c r="P1433" s="3" t="s">
        <v>135</v>
      </c>
      <c r="Q1433" s="3" t="s">
        <v>361</v>
      </c>
      <c r="R1433" s="3" t="s">
        <v>2375</v>
      </c>
      <c r="S1433" s="3">
        <v>32789</v>
      </c>
      <c r="T1433" s="2">
        <v>42101</v>
      </c>
      <c r="U1433" s="2">
        <v>42102</v>
      </c>
      <c r="V1433" s="4">
        <v>215.71799999999999</v>
      </c>
      <c r="W1433" s="3">
        <v>5</v>
      </c>
      <c r="X1433" s="4">
        <v>61.1</v>
      </c>
      <c r="Y1433" s="3">
        <v>91017</v>
      </c>
      <c r="Z1433" s="3" t="str">
        <f>IF(V1433&gt;E3389, "High","Low")</f>
        <v>High</v>
      </c>
      <c r="AA1433" s="3" t="str">
        <f>IF(OR(C1433 &gt; 0.2, N1433 &lt; 0.25), "High Risk", "Low Risk")</f>
        <v>Low Risk</v>
      </c>
      <c r="AB1433" s="3" t="str">
        <f>IF(NOT(C1433 &gt; 0), "No Discount", "Discount Applied")</f>
        <v>Discount Applied</v>
      </c>
      <c r="AC1433" s="3" t="str">
        <f>IF(AND(V1433 &gt; 100, OR(H1433 = "Regular Air", H1433 = "Express Air"), NOT(C1433 &gt; 0)), "High Profit Non-Standard Shipping", "Other")</f>
        <v>Other</v>
      </c>
      <c r="AD1433">
        <f>RANK(X1433,$X$2:$X$1954,0)</f>
        <v>1450</v>
      </c>
    </row>
    <row r="1434" spans="1:30" ht="12.75" customHeight="1" x14ac:dyDescent="0.3">
      <c r="A1434" s="3">
        <v>22840</v>
      </c>
      <c r="B1434" s="3" t="s">
        <v>36</v>
      </c>
      <c r="C1434" s="7">
        <v>0.02</v>
      </c>
      <c r="D1434" s="4">
        <v>178.47</v>
      </c>
      <c r="E1434" s="4">
        <v>19.989999999999998</v>
      </c>
      <c r="F1434" s="3">
        <v>2540</v>
      </c>
      <c r="G1434" s="3" t="s">
        <v>2376</v>
      </c>
      <c r="H1434" s="3" t="s">
        <v>48</v>
      </c>
      <c r="I1434" s="3" t="s">
        <v>39</v>
      </c>
      <c r="J1434" s="3" t="s">
        <v>28</v>
      </c>
      <c r="K1434" s="3" t="s">
        <v>140</v>
      </c>
      <c r="L1434" s="3" t="s">
        <v>58</v>
      </c>
      <c r="M1434" s="3" t="s">
        <v>527</v>
      </c>
      <c r="N1434" s="3">
        <v>0.55000000000000004</v>
      </c>
      <c r="O1434" s="3" t="s">
        <v>32</v>
      </c>
      <c r="P1434" s="3" t="s">
        <v>135</v>
      </c>
      <c r="Q1434" s="3" t="s">
        <v>361</v>
      </c>
      <c r="R1434" s="3" t="s">
        <v>2377</v>
      </c>
      <c r="S1434" s="3">
        <v>32708</v>
      </c>
      <c r="T1434" s="2">
        <v>42101</v>
      </c>
      <c r="U1434" s="2">
        <v>42102</v>
      </c>
      <c r="V1434" s="4">
        <v>106.98479999999999</v>
      </c>
      <c r="W1434" s="3">
        <v>1</v>
      </c>
      <c r="X1434" s="4">
        <v>193.81</v>
      </c>
      <c r="Y1434" s="3">
        <v>91017</v>
      </c>
      <c r="Z1434" s="3" t="str">
        <f>IF(V1434&gt;E3390, "High","Low")</f>
        <v>High</v>
      </c>
      <c r="AA1434" s="3" t="str">
        <f>IF(OR(C1434 &gt; 0.2, N1434 &lt; 0.25), "High Risk", "Low Risk")</f>
        <v>Low Risk</v>
      </c>
      <c r="AB1434" s="3" t="str">
        <f>IF(NOT(C1434 &gt; 0), "No Discount", "Discount Applied")</f>
        <v>Discount Applied</v>
      </c>
      <c r="AC1434" s="3" t="str">
        <f>IF(AND(V1434 &gt; 100, OR(H1434 = "Regular Air", H1434 = "Express Air"), NOT(C1434 &gt; 0)), "High Profit Non-Standard Shipping", "Other")</f>
        <v>Other</v>
      </c>
      <c r="AD1434">
        <f>RANK(X1434,$X$2:$X$1954,0)</f>
        <v>1001</v>
      </c>
    </row>
    <row r="1435" spans="1:30" ht="12.75" customHeight="1" x14ac:dyDescent="0.3">
      <c r="A1435" s="3">
        <v>19031</v>
      </c>
      <c r="B1435" s="3" t="s">
        <v>55</v>
      </c>
      <c r="C1435" s="7">
        <v>0.05</v>
      </c>
      <c r="D1435" s="4">
        <v>15.68</v>
      </c>
      <c r="E1435" s="4">
        <v>3.73</v>
      </c>
      <c r="F1435" s="3">
        <v>2543</v>
      </c>
      <c r="G1435" s="3" t="s">
        <v>2378</v>
      </c>
      <c r="H1435" s="3" t="s">
        <v>48</v>
      </c>
      <c r="I1435" s="3" t="s">
        <v>39</v>
      </c>
      <c r="J1435" s="3" t="s">
        <v>40</v>
      </c>
      <c r="K1435" s="3" t="s">
        <v>49</v>
      </c>
      <c r="L1435" s="3" t="s">
        <v>50</v>
      </c>
      <c r="M1435" s="3" t="s">
        <v>2379</v>
      </c>
      <c r="N1435" s="3">
        <v>0.46</v>
      </c>
      <c r="O1435" s="3" t="s">
        <v>32</v>
      </c>
      <c r="P1435" s="3" t="s">
        <v>135</v>
      </c>
      <c r="Q1435" s="3" t="s">
        <v>136</v>
      </c>
      <c r="R1435" s="3" t="s">
        <v>1566</v>
      </c>
      <c r="S1435" s="3">
        <v>23223</v>
      </c>
      <c r="T1435" s="2">
        <v>42166</v>
      </c>
      <c r="U1435" s="2">
        <v>42167</v>
      </c>
      <c r="V1435" s="4">
        <v>3.54</v>
      </c>
      <c r="W1435" s="3">
        <v>17</v>
      </c>
      <c r="X1435" s="4">
        <v>257.48</v>
      </c>
      <c r="Y1435" s="3">
        <v>87917</v>
      </c>
      <c r="Z1435" s="3" t="str">
        <f>IF(V1435&gt;E3391, "High","Low")</f>
        <v>High</v>
      </c>
      <c r="AA1435" s="3" t="str">
        <f>IF(OR(C1435 &gt; 0.2, N1435 &lt; 0.25), "High Risk", "Low Risk")</f>
        <v>Low Risk</v>
      </c>
      <c r="AB1435" s="3" t="str">
        <f>IF(NOT(C1435 &gt; 0), "No Discount", "Discount Applied")</f>
        <v>Discount Applied</v>
      </c>
      <c r="AC1435" s="3" t="str">
        <f>IF(AND(V1435 &gt; 100, OR(H1435 = "Regular Air", H1435 = "Express Air"), NOT(C1435 &gt; 0)), "High Profit Non-Standard Shipping", "Other")</f>
        <v>Other</v>
      </c>
      <c r="AD1435">
        <f>RANK(X1435,$X$2:$X$1954,0)</f>
        <v>887</v>
      </c>
    </row>
    <row r="1436" spans="1:30" ht="12.75" customHeight="1" x14ac:dyDescent="0.3">
      <c r="A1436" s="3">
        <v>19032</v>
      </c>
      <c r="B1436" s="3" t="s">
        <v>55</v>
      </c>
      <c r="C1436" s="7">
        <v>0.02</v>
      </c>
      <c r="D1436" s="4">
        <v>195.99</v>
      </c>
      <c r="E1436" s="4">
        <v>4.2</v>
      </c>
      <c r="F1436" s="3">
        <v>2543</v>
      </c>
      <c r="G1436" s="3" t="s">
        <v>2378</v>
      </c>
      <c r="H1436" s="3" t="s">
        <v>48</v>
      </c>
      <c r="I1436" s="3" t="s">
        <v>39</v>
      </c>
      <c r="J1436" s="3" t="s">
        <v>76</v>
      </c>
      <c r="K1436" s="3" t="s">
        <v>77</v>
      </c>
      <c r="L1436" s="3" t="s">
        <v>58</v>
      </c>
      <c r="M1436" s="3" t="s">
        <v>2219</v>
      </c>
      <c r="N1436" s="3">
        <v>0.56000000000000005</v>
      </c>
      <c r="O1436" s="3" t="s">
        <v>32</v>
      </c>
      <c r="P1436" s="3" t="s">
        <v>135</v>
      </c>
      <c r="Q1436" s="3" t="s">
        <v>136</v>
      </c>
      <c r="R1436" s="3" t="s">
        <v>1566</v>
      </c>
      <c r="S1436" s="3">
        <v>23223</v>
      </c>
      <c r="T1436" s="2">
        <v>42166</v>
      </c>
      <c r="U1436" s="2">
        <v>42167</v>
      </c>
      <c r="V1436" s="4">
        <v>40.283999999999999</v>
      </c>
      <c r="W1436" s="3">
        <v>19</v>
      </c>
      <c r="X1436" s="4">
        <v>3194.99</v>
      </c>
      <c r="Y1436" s="3">
        <v>87917</v>
      </c>
      <c r="Z1436" s="3" t="str">
        <f>IF(V1436&gt;E3392, "High","Low")</f>
        <v>High</v>
      </c>
      <c r="AA1436" s="3" t="str">
        <f>IF(OR(C1436 &gt; 0.2, N1436 &lt; 0.25), "High Risk", "Low Risk")</f>
        <v>Low Risk</v>
      </c>
      <c r="AB1436" s="3" t="str">
        <f>IF(NOT(C1436 &gt; 0), "No Discount", "Discount Applied")</f>
        <v>Discount Applied</v>
      </c>
      <c r="AC1436" s="3" t="str">
        <f>IF(AND(V1436 &gt; 100, OR(H1436 = "Regular Air", H1436 = "Express Air"), NOT(C1436 &gt; 0)), "High Profit Non-Standard Shipping", "Other")</f>
        <v>Other</v>
      </c>
      <c r="AD1436">
        <f>RANK(X1436,$X$2:$X$1954,0)</f>
        <v>152</v>
      </c>
    </row>
    <row r="1437" spans="1:30" ht="12.75" customHeight="1" x14ac:dyDescent="0.3">
      <c r="A1437" s="3">
        <v>19902</v>
      </c>
      <c r="B1437" s="3" t="s">
        <v>55</v>
      </c>
      <c r="C1437" s="7">
        <v>0.01</v>
      </c>
      <c r="D1437" s="4">
        <v>99.99</v>
      </c>
      <c r="E1437" s="4">
        <v>19.989999999999998</v>
      </c>
      <c r="F1437" s="3">
        <v>2545</v>
      </c>
      <c r="G1437" s="3" t="s">
        <v>2380</v>
      </c>
      <c r="H1437" s="3" t="s">
        <v>26</v>
      </c>
      <c r="I1437" s="3" t="s">
        <v>39</v>
      </c>
      <c r="J1437" s="3" t="s">
        <v>76</v>
      </c>
      <c r="K1437" s="3" t="s">
        <v>84</v>
      </c>
      <c r="L1437" s="3" t="s">
        <v>58</v>
      </c>
      <c r="M1437" s="3" t="s">
        <v>114</v>
      </c>
      <c r="N1437" s="3">
        <v>0.52</v>
      </c>
      <c r="O1437" s="3" t="s">
        <v>32</v>
      </c>
      <c r="P1437" s="3" t="s">
        <v>135</v>
      </c>
      <c r="Q1437" s="3" t="s">
        <v>136</v>
      </c>
      <c r="R1437" s="3" t="s">
        <v>1192</v>
      </c>
      <c r="S1437" s="3">
        <v>22153</v>
      </c>
      <c r="T1437" s="2">
        <v>42073</v>
      </c>
      <c r="U1437" s="2">
        <v>42075</v>
      </c>
      <c r="V1437" s="4">
        <v>90.024000000000001</v>
      </c>
      <c r="W1437" s="3">
        <v>2</v>
      </c>
      <c r="X1437" s="4">
        <v>202.98</v>
      </c>
      <c r="Y1437" s="3">
        <v>87915</v>
      </c>
      <c r="Z1437" s="3" t="str">
        <f>IF(V1437&gt;E3393, "High","Low")</f>
        <v>High</v>
      </c>
      <c r="AA1437" s="3" t="str">
        <f>IF(OR(C1437 &gt; 0.2, N1437 &lt; 0.25), "High Risk", "Low Risk")</f>
        <v>Low Risk</v>
      </c>
      <c r="AB1437" s="3" t="str">
        <f>IF(NOT(C1437 &gt; 0), "No Discount", "Discount Applied")</f>
        <v>Discount Applied</v>
      </c>
      <c r="AC1437" s="3" t="str">
        <f>IF(AND(V1437 &gt; 100, OR(H1437 = "Regular Air", H1437 = "Express Air"), NOT(C1437 &gt; 0)), "High Profit Non-Standard Shipping", "Other")</f>
        <v>Other</v>
      </c>
      <c r="AD1437">
        <f>RANK(X1437,$X$2:$X$1954,0)</f>
        <v>975</v>
      </c>
    </row>
    <row r="1438" spans="1:30" ht="12.75" customHeight="1" x14ac:dyDescent="0.3">
      <c r="A1438" s="3">
        <v>25460</v>
      </c>
      <c r="B1438" s="3" t="s">
        <v>105</v>
      </c>
      <c r="C1438" s="7">
        <v>7.0000000000000007E-2</v>
      </c>
      <c r="D1438" s="4">
        <v>6.48</v>
      </c>
      <c r="E1438" s="4">
        <v>9.5399999999999991</v>
      </c>
      <c r="F1438" s="3">
        <v>2547</v>
      </c>
      <c r="G1438" s="3" t="s">
        <v>2381</v>
      </c>
      <c r="H1438" s="3" t="s">
        <v>48</v>
      </c>
      <c r="I1438" s="3" t="s">
        <v>39</v>
      </c>
      <c r="J1438" s="3" t="s">
        <v>28</v>
      </c>
      <c r="K1438" s="3" t="s">
        <v>92</v>
      </c>
      <c r="L1438" s="3" t="s">
        <v>58</v>
      </c>
      <c r="M1438" s="3" t="s">
        <v>2358</v>
      </c>
      <c r="N1438" s="3">
        <v>0.37</v>
      </c>
      <c r="O1438" s="3" t="s">
        <v>32</v>
      </c>
      <c r="P1438" s="3" t="s">
        <v>135</v>
      </c>
      <c r="Q1438" s="3" t="s">
        <v>136</v>
      </c>
      <c r="R1438" s="3" t="s">
        <v>2382</v>
      </c>
      <c r="S1438" s="3">
        <v>23464</v>
      </c>
      <c r="T1438" s="2">
        <v>42113</v>
      </c>
      <c r="U1438" s="2">
        <v>42113</v>
      </c>
      <c r="V1438" s="4">
        <v>2.2320000000000002</v>
      </c>
      <c r="W1438" s="3">
        <v>1</v>
      </c>
      <c r="X1438" s="4">
        <v>10.86</v>
      </c>
      <c r="Y1438" s="3">
        <v>87916</v>
      </c>
      <c r="Z1438" s="3" t="str">
        <f>IF(V1438&gt;E3394, "High","Low")</f>
        <v>High</v>
      </c>
      <c r="AA1438" s="3" t="str">
        <f>IF(OR(C1438 &gt; 0.2, N1438 &lt; 0.25), "High Risk", "Low Risk")</f>
        <v>Low Risk</v>
      </c>
      <c r="AB1438" s="3" t="str">
        <f>IF(NOT(C1438 &gt; 0), "No Discount", "Discount Applied")</f>
        <v>Discount Applied</v>
      </c>
      <c r="AC1438" s="3" t="str">
        <f>IF(AND(V1438 &gt; 100, OR(H1438 = "Regular Air", H1438 = "Express Air"), NOT(C1438 &gt; 0)), "High Profit Non-Standard Shipping", "Other")</f>
        <v>Other</v>
      </c>
      <c r="AD1438">
        <f>RANK(X1438,$X$2:$X$1954,0)</f>
        <v>1897</v>
      </c>
    </row>
    <row r="1439" spans="1:30" ht="12.75" customHeight="1" x14ac:dyDescent="0.3">
      <c r="A1439" s="3">
        <v>6525</v>
      </c>
      <c r="B1439" s="3" t="s">
        <v>105</v>
      </c>
      <c r="C1439" s="7">
        <v>0</v>
      </c>
      <c r="D1439" s="4">
        <v>35.99</v>
      </c>
      <c r="E1439" s="4">
        <v>0.99</v>
      </c>
      <c r="F1439" s="3">
        <v>2548</v>
      </c>
      <c r="G1439" s="3" t="s">
        <v>2383</v>
      </c>
      <c r="H1439" s="3" t="s">
        <v>48</v>
      </c>
      <c r="I1439" s="3" t="s">
        <v>39</v>
      </c>
      <c r="J1439" s="3" t="s">
        <v>76</v>
      </c>
      <c r="K1439" s="3" t="s">
        <v>77</v>
      </c>
      <c r="L1439" s="3" t="s">
        <v>50</v>
      </c>
      <c r="M1439" s="3" t="s">
        <v>2384</v>
      </c>
      <c r="N1439" s="3">
        <v>0.35</v>
      </c>
      <c r="O1439" s="3" t="s">
        <v>32</v>
      </c>
      <c r="P1439" s="3" t="s">
        <v>33</v>
      </c>
      <c r="Q1439" s="3" t="s">
        <v>44</v>
      </c>
      <c r="R1439" s="3" t="s">
        <v>662</v>
      </c>
      <c r="S1439" s="3">
        <v>90068</v>
      </c>
      <c r="T1439" s="2">
        <v>42098</v>
      </c>
      <c r="U1439" s="2">
        <v>42105</v>
      </c>
      <c r="V1439" s="4">
        <v>840.05099999999993</v>
      </c>
      <c r="W1439" s="3">
        <v>46</v>
      </c>
      <c r="X1439" s="4">
        <v>1477.57</v>
      </c>
      <c r="Y1439" s="3">
        <v>46436</v>
      </c>
      <c r="Z1439" s="3" t="str">
        <f>IF(V1439&gt;E3395, "High","Low")</f>
        <v>High</v>
      </c>
      <c r="AA1439" s="3" t="str">
        <f>IF(OR(C1439 &gt; 0.2, N1439 &lt; 0.25), "High Risk", "Low Risk")</f>
        <v>Low Risk</v>
      </c>
      <c r="AB1439" s="3" t="str">
        <f>IF(NOT(C1439 &gt; 0), "No Discount", "Discount Applied")</f>
        <v>No Discount</v>
      </c>
      <c r="AC1439" s="3" t="str">
        <f>IF(AND(V1439 &gt; 100, OR(H1439 = "Regular Air", H1439 = "Express Air"), NOT(C1439 &gt; 0)), "High Profit Non-Standard Shipping", "Other")</f>
        <v>High Profit Non-Standard Shipping</v>
      </c>
      <c r="AD1439">
        <f>RANK(X1439,$X$2:$X$1954,0)</f>
        <v>321</v>
      </c>
    </row>
    <row r="1440" spans="1:30" ht="12.75" customHeight="1" x14ac:dyDescent="0.3">
      <c r="A1440" s="3">
        <v>5777</v>
      </c>
      <c r="B1440" s="3" t="s">
        <v>105</v>
      </c>
      <c r="C1440" s="7">
        <v>0.05</v>
      </c>
      <c r="D1440" s="4">
        <v>30.98</v>
      </c>
      <c r="E1440" s="4">
        <v>9.18</v>
      </c>
      <c r="F1440" s="3">
        <v>2548</v>
      </c>
      <c r="G1440" s="3" t="s">
        <v>2383</v>
      </c>
      <c r="H1440" s="3" t="s">
        <v>26</v>
      </c>
      <c r="I1440" s="3" t="s">
        <v>39</v>
      </c>
      <c r="J1440" s="3" t="s">
        <v>28</v>
      </c>
      <c r="K1440" s="3" t="s">
        <v>92</v>
      </c>
      <c r="L1440" s="3" t="s">
        <v>58</v>
      </c>
      <c r="M1440" s="3" t="s">
        <v>2356</v>
      </c>
      <c r="N1440" s="3">
        <v>0.4</v>
      </c>
      <c r="O1440" s="3" t="s">
        <v>32</v>
      </c>
      <c r="P1440" s="3" t="s">
        <v>33</v>
      </c>
      <c r="Q1440" s="3" t="s">
        <v>44</v>
      </c>
      <c r="R1440" s="3" t="s">
        <v>662</v>
      </c>
      <c r="S1440" s="3">
        <v>90068</v>
      </c>
      <c r="T1440" s="2">
        <v>42115</v>
      </c>
      <c r="U1440" s="2">
        <v>42115</v>
      </c>
      <c r="V1440" s="4">
        <v>61.47</v>
      </c>
      <c r="W1440" s="3">
        <v>12</v>
      </c>
      <c r="X1440" s="4">
        <v>382.29</v>
      </c>
      <c r="Y1440" s="3">
        <v>40997</v>
      </c>
      <c r="Z1440" s="3" t="str">
        <f>IF(V1440&gt;E3396, "High","Low")</f>
        <v>High</v>
      </c>
      <c r="AA1440" s="3" t="str">
        <f>IF(OR(C1440 &gt; 0.2, N1440 &lt; 0.25), "High Risk", "Low Risk")</f>
        <v>Low Risk</v>
      </c>
      <c r="AB1440" s="3" t="str">
        <f>IF(NOT(C1440 &gt; 0), "No Discount", "Discount Applied")</f>
        <v>Discount Applied</v>
      </c>
      <c r="AC1440" s="3" t="str">
        <f>IF(AND(V1440 &gt; 100, OR(H1440 = "Regular Air", H1440 = "Express Air"), NOT(C1440 &gt; 0)), "High Profit Non-Standard Shipping", "Other")</f>
        <v>Other</v>
      </c>
      <c r="AD1440">
        <f>RANK(X1440,$X$2:$X$1954,0)</f>
        <v>733</v>
      </c>
    </row>
    <row r="1441" spans="1:30" ht="12.75" customHeight="1" x14ac:dyDescent="0.3">
      <c r="A1441" s="3">
        <v>5778</v>
      </c>
      <c r="B1441" s="3" t="s">
        <v>105</v>
      </c>
      <c r="C1441" s="7">
        <v>0.05</v>
      </c>
      <c r="D1441" s="4">
        <v>22.99</v>
      </c>
      <c r="E1441" s="4">
        <v>8.99</v>
      </c>
      <c r="F1441" s="3">
        <v>2548</v>
      </c>
      <c r="G1441" s="3" t="s">
        <v>2383</v>
      </c>
      <c r="H1441" s="3" t="s">
        <v>48</v>
      </c>
      <c r="I1441" s="3" t="s">
        <v>39</v>
      </c>
      <c r="J1441" s="3" t="s">
        <v>28</v>
      </c>
      <c r="K1441" s="3" t="s">
        <v>29</v>
      </c>
      <c r="L1441" s="3" t="s">
        <v>50</v>
      </c>
      <c r="M1441" s="3" t="s">
        <v>2385</v>
      </c>
      <c r="N1441" s="3">
        <v>0.56999999999999995</v>
      </c>
      <c r="O1441" s="3" t="s">
        <v>32</v>
      </c>
      <c r="P1441" s="3" t="s">
        <v>33</v>
      </c>
      <c r="Q1441" s="3" t="s">
        <v>44</v>
      </c>
      <c r="R1441" s="3" t="s">
        <v>662</v>
      </c>
      <c r="S1441" s="3">
        <v>90068</v>
      </c>
      <c r="T1441" s="2">
        <v>42115</v>
      </c>
      <c r="U1441" s="2">
        <v>42122</v>
      </c>
      <c r="V1441" s="4">
        <v>18.27</v>
      </c>
      <c r="W1441" s="3">
        <v>37</v>
      </c>
      <c r="X1441" s="4">
        <v>881.74</v>
      </c>
      <c r="Y1441" s="3">
        <v>40997</v>
      </c>
      <c r="Z1441" s="3" t="str">
        <f>IF(V1441&gt;E3397, "High","Low")</f>
        <v>High</v>
      </c>
      <c r="AA1441" s="3" t="str">
        <f>IF(OR(C1441 &gt; 0.2, N1441 &lt; 0.25), "High Risk", "Low Risk")</f>
        <v>Low Risk</v>
      </c>
      <c r="AB1441" s="3" t="str">
        <f>IF(NOT(C1441 &gt; 0), "No Discount", "Discount Applied")</f>
        <v>Discount Applied</v>
      </c>
      <c r="AC1441" s="3" t="str">
        <f>IF(AND(V1441 &gt; 100, OR(H1441 = "Regular Air", H1441 = "Express Air"), NOT(C1441 &gt; 0)), "High Profit Non-Standard Shipping", "Other")</f>
        <v>Other</v>
      </c>
      <c r="AD1441">
        <f>RANK(X1441,$X$2:$X$1954,0)</f>
        <v>460</v>
      </c>
    </row>
    <row r="1442" spans="1:30" ht="12.75" customHeight="1" x14ac:dyDescent="0.3">
      <c r="A1442" s="3">
        <v>5780</v>
      </c>
      <c r="B1442" s="3" t="s">
        <v>105</v>
      </c>
      <c r="C1442" s="7">
        <v>0.04</v>
      </c>
      <c r="D1442" s="4">
        <v>212.6</v>
      </c>
      <c r="E1442" s="4">
        <v>110.2</v>
      </c>
      <c r="F1442" s="3">
        <v>2548</v>
      </c>
      <c r="G1442" s="3" t="s">
        <v>2383</v>
      </c>
      <c r="H1442" s="3" t="s">
        <v>38</v>
      </c>
      <c r="I1442" s="3" t="s">
        <v>39</v>
      </c>
      <c r="J1442" s="3" t="s">
        <v>40</v>
      </c>
      <c r="K1442" s="3" t="s">
        <v>151</v>
      </c>
      <c r="L1442" s="3" t="s">
        <v>120</v>
      </c>
      <c r="M1442" s="3" t="s">
        <v>1347</v>
      </c>
      <c r="N1442" s="3">
        <v>0.73</v>
      </c>
      <c r="O1442" s="3" t="s">
        <v>32</v>
      </c>
      <c r="P1442" s="3" t="s">
        <v>33</v>
      </c>
      <c r="Q1442" s="3" t="s">
        <v>44</v>
      </c>
      <c r="R1442" s="3" t="s">
        <v>662</v>
      </c>
      <c r="S1442" s="3">
        <v>90068</v>
      </c>
      <c r="T1442" s="2">
        <v>42115</v>
      </c>
      <c r="U1442" s="2">
        <v>42119</v>
      </c>
      <c r="V1442" s="4">
        <v>-513.79042000000004</v>
      </c>
      <c r="W1442" s="3">
        <v>33</v>
      </c>
      <c r="X1442" s="4">
        <v>7384.18</v>
      </c>
      <c r="Y1442" s="3">
        <v>40997</v>
      </c>
      <c r="Z1442" s="3" t="str">
        <f>IF(V1442&gt;E3398, "High","Low")</f>
        <v>Low</v>
      </c>
      <c r="AA1442" s="3" t="str">
        <f>IF(OR(C1442 &gt; 0.2, N1442 &lt; 0.25), "High Risk", "Low Risk")</f>
        <v>Low Risk</v>
      </c>
      <c r="AB1442" s="3" t="str">
        <f>IF(NOT(C1442 &gt; 0), "No Discount", "Discount Applied")</f>
        <v>Discount Applied</v>
      </c>
      <c r="AC1442" s="3" t="str">
        <f>IF(AND(V1442 &gt; 100, OR(H1442 = "Regular Air", H1442 = "Express Air"), NOT(C1442 &gt; 0)), "High Profit Non-Standard Shipping", "Other")</f>
        <v>Other</v>
      </c>
      <c r="AD1442">
        <f>RANK(X1442,$X$2:$X$1954,0)</f>
        <v>45</v>
      </c>
    </row>
    <row r="1443" spans="1:30" ht="12.75" customHeight="1" x14ac:dyDescent="0.3">
      <c r="A1443" s="3">
        <v>4204</v>
      </c>
      <c r="B1443" s="3" t="s">
        <v>36</v>
      </c>
      <c r="C1443" s="7">
        <v>0.09</v>
      </c>
      <c r="D1443" s="4">
        <v>5.98</v>
      </c>
      <c r="E1443" s="4">
        <v>1.67</v>
      </c>
      <c r="F1443" s="3">
        <v>2548</v>
      </c>
      <c r="G1443" s="3" t="s">
        <v>2383</v>
      </c>
      <c r="H1443" s="3" t="s">
        <v>48</v>
      </c>
      <c r="I1443" s="3" t="s">
        <v>39</v>
      </c>
      <c r="J1443" s="3" t="s">
        <v>28</v>
      </c>
      <c r="K1443" s="3" t="s">
        <v>29</v>
      </c>
      <c r="L1443" s="3" t="s">
        <v>30</v>
      </c>
      <c r="M1443" s="3" t="s">
        <v>2386</v>
      </c>
      <c r="N1443" s="3">
        <v>0.51</v>
      </c>
      <c r="O1443" s="3" t="s">
        <v>32</v>
      </c>
      <c r="P1443" s="3" t="s">
        <v>33</v>
      </c>
      <c r="Q1443" s="3" t="s">
        <v>44</v>
      </c>
      <c r="R1443" s="3" t="s">
        <v>662</v>
      </c>
      <c r="S1443" s="3">
        <v>90068</v>
      </c>
      <c r="T1443" s="2">
        <v>42159</v>
      </c>
      <c r="U1443" s="2">
        <v>42162</v>
      </c>
      <c r="V1443" s="4">
        <v>23.87</v>
      </c>
      <c r="W1443" s="3">
        <v>81</v>
      </c>
      <c r="X1443" s="4">
        <v>448.26</v>
      </c>
      <c r="Y1443" s="3">
        <v>29889</v>
      </c>
      <c r="Z1443" s="3" t="str">
        <f>IF(V1443&gt;E3399, "High","Low")</f>
        <v>High</v>
      </c>
      <c r="AA1443" s="3" t="str">
        <f>IF(OR(C1443 &gt; 0.2, N1443 &lt; 0.25), "High Risk", "Low Risk")</f>
        <v>Low Risk</v>
      </c>
      <c r="AB1443" s="3" t="str">
        <f>IF(NOT(C1443 &gt; 0), "No Discount", "Discount Applied")</f>
        <v>Discount Applied</v>
      </c>
      <c r="AC1443" s="3" t="str">
        <f>IF(AND(V1443 &gt; 100, OR(H1443 = "Regular Air", H1443 = "Express Air"), NOT(C1443 &gt; 0)), "High Profit Non-Standard Shipping", "Other")</f>
        <v>Other</v>
      </c>
      <c r="AD1443">
        <f>RANK(X1443,$X$2:$X$1954,0)</f>
        <v>682</v>
      </c>
    </row>
    <row r="1444" spans="1:30" ht="12.75" customHeight="1" x14ac:dyDescent="0.3">
      <c r="A1444" s="3">
        <v>23777</v>
      </c>
      <c r="B1444" s="3" t="s">
        <v>105</v>
      </c>
      <c r="C1444" s="7">
        <v>0.05</v>
      </c>
      <c r="D1444" s="4">
        <v>30.98</v>
      </c>
      <c r="E1444" s="4">
        <v>9.18</v>
      </c>
      <c r="F1444" s="3">
        <v>2549</v>
      </c>
      <c r="G1444" s="3" t="s">
        <v>2387</v>
      </c>
      <c r="H1444" s="3" t="s">
        <v>26</v>
      </c>
      <c r="I1444" s="3" t="s">
        <v>39</v>
      </c>
      <c r="J1444" s="3" t="s">
        <v>28</v>
      </c>
      <c r="K1444" s="3" t="s">
        <v>92</v>
      </c>
      <c r="L1444" s="3" t="s">
        <v>58</v>
      </c>
      <c r="M1444" s="3" t="s">
        <v>2356</v>
      </c>
      <c r="N1444" s="3">
        <v>0.4</v>
      </c>
      <c r="O1444" s="3" t="s">
        <v>32</v>
      </c>
      <c r="P1444" s="3" t="s">
        <v>52</v>
      </c>
      <c r="Q1444" s="3" t="s">
        <v>153</v>
      </c>
      <c r="R1444" s="3" t="s">
        <v>2388</v>
      </c>
      <c r="S1444" s="3">
        <v>43213</v>
      </c>
      <c r="T1444" s="2">
        <v>42115</v>
      </c>
      <c r="U1444" s="2">
        <v>42115</v>
      </c>
      <c r="V1444" s="4">
        <v>61.47</v>
      </c>
      <c r="W1444" s="3">
        <v>3</v>
      </c>
      <c r="X1444" s="4">
        <v>95.57</v>
      </c>
      <c r="Y1444" s="3">
        <v>88657</v>
      </c>
      <c r="Z1444" s="3" t="str">
        <f>IF(V1444&gt;E3400, "High","Low")</f>
        <v>High</v>
      </c>
      <c r="AA1444" s="3" t="str">
        <f>IF(OR(C1444 &gt; 0.2, N1444 &lt; 0.25), "High Risk", "Low Risk")</f>
        <v>Low Risk</v>
      </c>
      <c r="AB1444" s="3" t="str">
        <f>IF(NOT(C1444 &gt; 0), "No Discount", "Discount Applied")</f>
        <v>Discount Applied</v>
      </c>
      <c r="AC1444" s="3" t="str">
        <f>IF(AND(V1444 &gt; 100, OR(H1444 = "Regular Air", H1444 = "Express Air"), NOT(C1444 &gt; 0)), "High Profit Non-Standard Shipping", "Other")</f>
        <v>Other</v>
      </c>
      <c r="AD1444">
        <f>RANK(X1444,$X$2:$X$1954,0)</f>
        <v>1259</v>
      </c>
    </row>
    <row r="1445" spans="1:30" ht="12.75" customHeight="1" x14ac:dyDescent="0.3">
      <c r="A1445" s="3">
        <v>23778</v>
      </c>
      <c r="B1445" s="3" t="s">
        <v>105</v>
      </c>
      <c r="C1445" s="7">
        <v>0.05</v>
      </c>
      <c r="D1445" s="4">
        <v>22.99</v>
      </c>
      <c r="E1445" s="4">
        <v>8.99</v>
      </c>
      <c r="F1445" s="3">
        <v>2549</v>
      </c>
      <c r="G1445" s="3" t="s">
        <v>2387</v>
      </c>
      <c r="H1445" s="3" t="s">
        <v>48</v>
      </c>
      <c r="I1445" s="3" t="s">
        <v>39</v>
      </c>
      <c r="J1445" s="3" t="s">
        <v>28</v>
      </c>
      <c r="K1445" s="3" t="s">
        <v>29</v>
      </c>
      <c r="L1445" s="3" t="s">
        <v>50</v>
      </c>
      <c r="M1445" s="3" t="s">
        <v>2385</v>
      </c>
      <c r="N1445" s="3">
        <v>0.56999999999999995</v>
      </c>
      <c r="O1445" s="3" t="s">
        <v>32</v>
      </c>
      <c r="P1445" s="3" t="s">
        <v>52</v>
      </c>
      <c r="Q1445" s="3" t="s">
        <v>153</v>
      </c>
      <c r="R1445" s="3" t="s">
        <v>2388</v>
      </c>
      <c r="S1445" s="3">
        <v>43213</v>
      </c>
      <c r="T1445" s="2">
        <v>42115</v>
      </c>
      <c r="U1445" s="2">
        <v>42122</v>
      </c>
      <c r="V1445" s="4">
        <v>18.27</v>
      </c>
      <c r="W1445" s="3">
        <v>9</v>
      </c>
      <c r="X1445" s="4">
        <v>214.48</v>
      </c>
      <c r="Y1445" s="3">
        <v>88657</v>
      </c>
      <c r="Z1445" s="3" t="str">
        <f>IF(V1445&gt;E3401, "High","Low")</f>
        <v>High</v>
      </c>
      <c r="AA1445" s="3" t="str">
        <f>IF(OR(C1445 &gt; 0.2, N1445 &lt; 0.25), "High Risk", "Low Risk")</f>
        <v>Low Risk</v>
      </c>
      <c r="AB1445" s="3" t="str">
        <f>IF(NOT(C1445 &gt; 0), "No Discount", "Discount Applied")</f>
        <v>Discount Applied</v>
      </c>
      <c r="AC1445" s="3" t="str">
        <f>IF(AND(V1445 &gt; 100, OR(H1445 = "Regular Air", H1445 = "Express Air"), NOT(C1445 &gt; 0)), "High Profit Non-Standard Shipping", "Other")</f>
        <v>Other</v>
      </c>
      <c r="AD1445">
        <f>RANK(X1445,$X$2:$X$1954,0)</f>
        <v>954</v>
      </c>
    </row>
    <row r="1446" spans="1:30" ht="12.75" customHeight="1" x14ac:dyDescent="0.3">
      <c r="A1446" s="3">
        <v>23780</v>
      </c>
      <c r="B1446" s="3" t="s">
        <v>105</v>
      </c>
      <c r="C1446" s="7">
        <v>0.04</v>
      </c>
      <c r="D1446" s="4">
        <v>212.6</v>
      </c>
      <c r="E1446" s="4">
        <v>110.2</v>
      </c>
      <c r="F1446" s="3">
        <v>2549</v>
      </c>
      <c r="G1446" s="3" t="s">
        <v>2387</v>
      </c>
      <c r="H1446" s="3" t="s">
        <v>38</v>
      </c>
      <c r="I1446" s="3" t="s">
        <v>39</v>
      </c>
      <c r="J1446" s="3" t="s">
        <v>40</v>
      </c>
      <c r="K1446" s="3" t="s">
        <v>151</v>
      </c>
      <c r="L1446" s="3" t="s">
        <v>120</v>
      </c>
      <c r="M1446" s="3" t="s">
        <v>1347</v>
      </c>
      <c r="N1446" s="3">
        <v>0.73</v>
      </c>
      <c r="O1446" s="3" t="s">
        <v>32</v>
      </c>
      <c r="P1446" s="3" t="s">
        <v>52</v>
      </c>
      <c r="Q1446" s="3" t="s">
        <v>153</v>
      </c>
      <c r="R1446" s="3" t="s">
        <v>2388</v>
      </c>
      <c r="S1446" s="3">
        <v>43213</v>
      </c>
      <c r="T1446" s="2">
        <v>42115</v>
      </c>
      <c r="U1446" s="2">
        <v>42119</v>
      </c>
      <c r="V1446" s="4">
        <v>-513.79042000000004</v>
      </c>
      <c r="W1446" s="3">
        <v>8</v>
      </c>
      <c r="X1446" s="4">
        <v>1790.1</v>
      </c>
      <c r="Y1446" s="3">
        <v>88657</v>
      </c>
      <c r="Z1446" s="3" t="str">
        <f>IF(V1446&gt;E3402, "High","Low")</f>
        <v>Low</v>
      </c>
      <c r="AA1446" s="3" t="str">
        <f>IF(OR(C1446 &gt; 0.2, N1446 &lt; 0.25), "High Risk", "Low Risk")</f>
        <v>Low Risk</v>
      </c>
      <c r="AB1446" s="3" t="str">
        <f>IF(NOT(C1446 &gt; 0), "No Discount", "Discount Applied")</f>
        <v>Discount Applied</v>
      </c>
      <c r="AC1446" s="3" t="str">
        <f>IF(AND(V1446 &gt; 100, OR(H1446 = "Regular Air", H1446 = "Express Air"), NOT(C1446 &gt; 0)), "High Profit Non-Standard Shipping", "Other")</f>
        <v>Other</v>
      </c>
      <c r="AD1446">
        <f>RANK(X1446,$X$2:$X$1954,0)</f>
        <v>274</v>
      </c>
    </row>
    <row r="1447" spans="1:30" ht="12.75" customHeight="1" x14ac:dyDescent="0.3">
      <c r="A1447" s="3">
        <v>22204</v>
      </c>
      <c r="B1447" s="3" t="s">
        <v>36</v>
      </c>
      <c r="C1447" s="7">
        <v>0.09</v>
      </c>
      <c r="D1447" s="4">
        <v>5.98</v>
      </c>
      <c r="E1447" s="4">
        <v>1.67</v>
      </c>
      <c r="F1447" s="3">
        <v>2549</v>
      </c>
      <c r="G1447" s="3" t="s">
        <v>2387</v>
      </c>
      <c r="H1447" s="3" t="s">
        <v>48</v>
      </c>
      <c r="I1447" s="3" t="s">
        <v>39</v>
      </c>
      <c r="J1447" s="3" t="s">
        <v>28</v>
      </c>
      <c r="K1447" s="3" t="s">
        <v>29</v>
      </c>
      <c r="L1447" s="3" t="s">
        <v>30</v>
      </c>
      <c r="M1447" s="3" t="s">
        <v>2386</v>
      </c>
      <c r="N1447" s="3">
        <v>0.51</v>
      </c>
      <c r="O1447" s="3" t="s">
        <v>32</v>
      </c>
      <c r="P1447" s="3" t="s">
        <v>52</v>
      </c>
      <c r="Q1447" s="3" t="s">
        <v>153</v>
      </c>
      <c r="R1447" s="3" t="s">
        <v>2388</v>
      </c>
      <c r="S1447" s="3">
        <v>43213</v>
      </c>
      <c r="T1447" s="2">
        <v>42159</v>
      </c>
      <c r="U1447" s="2">
        <v>42162</v>
      </c>
      <c r="V1447" s="4">
        <v>35.805</v>
      </c>
      <c r="W1447" s="3">
        <v>20</v>
      </c>
      <c r="X1447" s="4">
        <v>110.68</v>
      </c>
      <c r="Y1447" s="3">
        <v>88658</v>
      </c>
      <c r="Z1447" s="3" t="str">
        <f>IF(V1447&gt;E3403, "High","Low")</f>
        <v>High</v>
      </c>
      <c r="AA1447" s="3" t="str">
        <f>IF(OR(C1447 &gt; 0.2, N1447 &lt; 0.25), "High Risk", "Low Risk")</f>
        <v>Low Risk</v>
      </c>
      <c r="AB1447" s="3" t="str">
        <f>IF(NOT(C1447 &gt; 0), "No Discount", "Discount Applied")</f>
        <v>Discount Applied</v>
      </c>
      <c r="AC1447" s="3" t="str">
        <f>IF(AND(V1447 &gt; 100, OR(H1447 = "Regular Air", H1447 = "Express Air"), NOT(C1447 &gt; 0)), "High Profit Non-Standard Shipping", "Other")</f>
        <v>Other</v>
      </c>
      <c r="AD1447">
        <f>RANK(X1447,$X$2:$X$1954,0)</f>
        <v>1199</v>
      </c>
    </row>
    <row r="1448" spans="1:30" ht="12.75" customHeight="1" x14ac:dyDescent="0.3">
      <c r="A1448" s="3">
        <v>24525</v>
      </c>
      <c r="B1448" s="3" t="s">
        <v>105</v>
      </c>
      <c r="C1448" s="7">
        <v>0</v>
      </c>
      <c r="D1448" s="4">
        <v>35.99</v>
      </c>
      <c r="E1448" s="4">
        <v>0.99</v>
      </c>
      <c r="F1448" s="3">
        <v>2551</v>
      </c>
      <c r="G1448" s="3" t="s">
        <v>2389</v>
      </c>
      <c r="H1448" s="3" t="s">
        <v>48</v>
      </c>
      <c r="I1448" s="3" t="s">
        <v>39</v>
      </c>
      <c r="J1448" s="3" t="s">
        <v>76</v>
      </c>
      <c r="K1448" s="3" t="s">
        <v>77</v>
      </c>
      <c r="L1448" s="3" t="s">
        <v>50</v>
      </c>
      <c r="M1448" s="3" t="s">
        <v>2384</v>
      </c>
      <c r="N1448" s="3">
        <v>0.35</v>
      </c>
      <c r="O1448" s="3" t="s">
        <v>32</v>
      </c>
      <c r="P1448" s="3" t="s">
        <v>52</v>
      </c>
      <c r="Q1448" s="3" t="s">
        <v>233</v>
      </c>
      <c r="R1448" s="3" t="s">
        <v>2390</v>
      </c>
      <c r="S1448" s="3">
        <v>17403</v>
      </c>
      <c r="T1448" s="2">
        <v>42098</v>
      </c>
      <c r="U1448" s="2">
        <v>42105</v>
      </c>
      <c r="V1448" s="4">
        <v>265.96049999999997</v>
      </c>
      <c r="W1448" s="3">
        <v>12</v>
      </c>
      <c r="X1448" s="4">
        <v>385.45</v>
      </c>
      <c r="Y1448" s="3">
        <v>88656</v>
      </c>
      <c r="Z1448" s="3" t="str">
        <f>IF(V1448&gt;E3404, "High","Low")</f>
        <v>High</v>
      </c>
      <c r="AA1448" s="3" t="str">
        <f>IF(OR(C1448 &gt; 0.2, N1448 &lt; 0.25), "High Risk", "Low Risk")</f>
        <v>Low Risk</v>
      </c>
      <c r="AB1448" s="3" t="str">
        <f>IF(NOT(C1448 &gt; 0), "No Discount", "Discount Applied")</f>
        <v>No Discount</v>
      </c>
      <c r="AC1448" s="3" t="str">
        <f>IF(AND(V1448 &gt; 100, OR(H1448 = "Regular Air", H1448 = "Express Air"), NOT(C1448 &gt; 0)), "High Profit Non-Standard Shipping", "Other")</f>
        <v>High Profit Non-Standard Shipping</v>
      </c>
      <c r="AD1448">
        <f>RANK(X1448,$X$2:$X$1954,0)</f>
        <v>728</v>
      </c>
    </row>
    <row r="1449" spans="1:30" ht="12.75" customHeight="1" x14ac:dyDescent="0.3">
      <c r="A1449" s="3">
        <v>18130</v>
      </c>
      <c r="B1449" s="3" t="s">
        <v>55</v>
      </c>
      <c r="C1449" s="7">
        <v>0.03</v>
      </c>
      <c r="D1449" s="4">
        <v>12.53</v>
      </c>
      <c r="E1449" s="4">
        <v>7.17</v>
      </c>
      <c r="F1449" s="3">
        <v>2553</v>
      </c>
      <c r="G1449" s="3" t="s">
        <v>2391</v>
      </c>
      <c r="H1449" s="3" t="s">
        <v>48</v>
      </c>
      <c r="I1449" s="3" t="s">
        <v>39</v>
      </c>
      <c r="J1449" s="3" t="s">
        <v>28</v>
      </c>
      <c r="K1449" s="3" t="s">
        <v>108</v>
      </c>
      <c r="L1449" s="3" t="s">
        <v>58</v>
      </c>
      <c r="M1449" s="3" t="s">
        <v>2392</v>
      </c>
      <c r="N1449" s="3">
        <v>0.38</v>
      </c>
      <c r="O1449" s="3" t="s">
        <v>32</v>
      </c>
      <c r="P1449" s="3" t="s">
        <v>60</v>
      </c>
      <c r="Q1449" s="3" t="s">
        <v>1857</v>
      </c>
      <c r="R1449" s="3" t="s">
        <v>2393</v>
      </c>
      <c r="S1449" s="3">
        <v>53142</v>
      </c>
      <c r="T1449" s="2">
        <v>42047</v>
      </c>
      <c r="U1449" s="2">
        <v>42048</v>
      </c>
      <c r="V1449" s="4">
        <v>-20.320500000000003</v>
      </c>
      <c r="W1449" s="3">
        <v>1</v>
      </c>
      <c r="X1449" s="4">
        <v>19.32</v>
      </c>
      <c r="Y1449" s="3">
        <v>86528</v>
      </c>
      <c r="Z1449" s="3" t="str">
        <f>IF(V1449&gt;E3405, "High","Low")</f>
        <v>Low</v>
      </c>
      <c r="AA1449" s="3" t="str">
        <f>IF(OR(C1449 &gt; 0.2, N1449 &lt; 0.25), "High Risk", "Low Risk")</f>
        <v>Low Risk</v>
      </c>
      <c r="AB1449" s="3" t="str">
        <f>IF(NOT(C1449 &gt; 0), "No Discount", "Discount Applied")</f>
        <v>Discount Applied</v>
      </c>
      <c r="AC1449" s="3" t="str">
        <f>IF(AND(V1449 &gt; 100, OR(H1449 = "Regular Air", H1449 = "Express Air"), NOT(C1449 &gt; 0)), "High Profit Non-Standard Shipping", "Other")</f>
        <v>Other</v>
      </c>
      <c r="AD1449">
        <f>RANK(X1449,$X$2:$X$1954,0)</f>
        <v>1820</v>
      </c>
    </row>
    <row r="1450" spans="1:30" ht="12.75" customHeight="1" x14ac:dyDescent="0.3">
      <c r="A1450" s="3">
        <v>23666</v>
      </c>
      <c r="B1450" s="3" t="s">
        <v>105</v>
      </c>
      <c r="C1450" s="7">
        <v>0.1</v>
      </c>
      <c r="D1450" s="4">
        <v>2.6</v>
      </c>
      <c r="E1450" s="4">
        <v>2.4</v>
      </c>
      <c r="F1450" s="3">
        <v>2555</v>
      </c>
      <c r="G1450" s="3" t="s">
        <v>2394</v>
      </c>
      <c r="H1450" s="3" t="s">
        <v>48</v>
      </c>
      <c r="I1450" s="3" t="s">
        <v>39</v>
      </c>
      <c r="J1450" s="3" t="s">
        <v>28</v>
      </c>
      <c r="K1450" s="3" t="s">
        <v>29</v>
      </c>
      <c r="L1450" s="3" t="s">
        <v>30</v>
      </c>
      <c r="M1450" s="3" t="s">
        <v>1022</v>
      </c>
      <c r="N1450" s="3">
        <v>0.57999999999999996</v>
      </c>
      <c r="O1450" s="3" t="s">
        <v>32</v>
      </c>
      <c r="P1450" s="3" t="s">
        <v>60</v>
      </c>
      <c r="Q1450" s="3" t="s">
        <v>1857</v>
      </c>
      <c r="R1450" s="3" t="s">
        <v>1278</v>
      </c>
      <c r="S1450" s="3">
        <v>53711</v>
      </c>
      <c r="T1450" s="2">
        <v>42013</v>
      </c>
      <c r="U1450" s="2">
        <v>42018</v>
      </c>
      <c r="V1450" s="4">
        <v>-88.039999999999992</v>
      </c>
      <c r="W1450" s="3">
        <v>12</v>
      </c>
      <c r="X1450" s="4">
        <v>30.1</v>
      </c>
      <c r="Y1450" s="3">
        <v>86527</v>
      </c>
      <c r="Z1450" s="3" t="str">
        <f>IF(V1450&gt;E3406, "High","Low")</f>
        <v>Low</v>
      </c>
      <c r="AA1450" s="3" t="str">
        <f>IF(OR(C1450 &gt; 0.2, N1450 &lt; 0.25), "High Risk", "Low Risk")</f>
        <v>Low Risk</v>
      </c>
      <c r="AB1450" s="3" t="str">
        <f>IF(NOT(C1450 &gt; 0), "No Discount", "Discount Applied")</f>
        <v>Discount Applied</v>
      </c>
      <c r="AC1450" s="3" t="str">
        <f>IF(AND(V1450 &gt; 100, OR(H1450 = "Regular Air", H1450 = "Express Air"), NOT(C1450 &gt; 0)), "High Profit Non-Standard Shipping", "Other")</f>
        <v>Other</v>
      </c>
      <c r="AD1450">
        <f>RANK(X1450,$X$2:$X$1954,0)</f>
        <v>1713</v>
      </c>
    </row>
    <row r="1451" spans="1:30" ht="12.75" customHeight="1" x14ac:dyDescent="0.3">
      <c r="A1451" s="3">
        <v>23583</v>
      </c>
      <c r="B1451" s="3" t="s">
        <v>46</v>
      </c>
      <c r="C1451" s="7">
        <v>0</v>
      </c>
      <c r="D1451" s="4">
        <v>12.97</v>
      </c>
      <c r="E1451" s="4">
        <v>1.49</v>
      </c>
      <c r="F1451" s="3">
        <v>2555</v>
      </c>
      <c r="G1451" s="3" t="s">
        <v>2394</v>
      </c>
      <c r="H1451" s="3" t="s">
        <v>48</v>
      </c>
      <c r="I1451" s="3" t="s">
        <v>39</v>
      </c>
      <c r="J1451" s="3" t="s">
        <v>28</v>
      </c>
      <c r="K1451" s="3" t="s">
        <v>108</v>
      </c>
      <c r="L1451" s="3" t="s">
        <v>58</v>
      </c>
      <c r="M1451" s="3" t="s">
        <v>1432</v>
      </c>
      <c r="N1451" s="3">
        <v>0.35</v>
      </c>
      <c r="O1451" s="3" t="s">
        <v>32</v>
      </c>
      <c r="P1451" s="3" t="s">
        <v>60</v>
      </c>
      <c r="Q1451" s="3" t="s">
        <v>1857</v>
      </c>
      <c r="R1451" s="3" t="s">
        <v>1278</v>
      </c>
      <c r="S1451" s="3">
        <v>53711</v>
      </c>
      <c r="T1451" s="2">
        <v>42037</v>
      </c>
      <c r="U1451" s="2">
        <v>42038</v>
      </c>
      <c r="V1451" s="4">
        <v>180.23489999999998</v>
      </c>
      <c r="W1451" s="3">
        <v>19</v>
      </c>
      <c r="X1451" s="4">
        <v>261.20999999999998</v>
      </c>
      <c r="Y1451" s="3">
        <v>86529</v>
      </c>
      <c r="Z1451" s="3" t="str">
        <f>IF(V1451&gt;E3407, "High","Low")</f>
        <v>High</v>
      </c>
      <c r="AA1451" s="3" t="str">
        <f>IF(OR(C1451 &gt; 0.2, N1451 &lt; 0.25), "High Risk", "Low Risk")</f>
        <v>Low Risk</v>
      </c>
      <c r="AB1451" s="3" t="str">
        <f>IF(NOT(C1451 &gt; 0), "No Discount", "Discount Applied")</f>
        <v>No Discount</v>
      </c>
      <c r="AC1451" s="3" t="str">
        <f>IF(AND(V1451 &gt; 100, OR(H1451 = "Regular Air", H1451 = "Express Air"), NOT(C1451 &gt; 0)), "High Profit Non-Standard Shipping", "Other")</f>
        <v>High Profit Non-Standard Shipping</v>
      </c>
      <c r="AD1451">
        <f>RANK(X1451,$X$2:$X$1954,0)</f>
        <v>879</v>
      </c>
    </row>
    <row r="1452" spans="1:30" ht="12.75" customHeight="1" x14ac:dyDescent="0.3">
      <c r="A1452" s="3">
        <v>23584</v>
      </c>
      <c r="B1452" s="3" t="s">
        <v>46</v>
      </c>
      <c r="C1452" s="7">
        <v>0.06</v>
      </c>
      <c r="D1452" s="4">
        <v>4.91</v>
      </c>
      <c r="E1452" s="4">
        <v>0.5</v>
      </c>
      <c r="F1452" s="3">
        <v>2555</v>
      </c>
      <c r="G1452" s="3" t="s">
        <v>2394</v>
      </c>
      <c r="H1452" s="3" t="s">
        <v>48</v>
      </c>
      <c r="I1452" s="3" t="s">
        <v>39</v>
      </c>
      <c r="J1452" s="3" t="s">
        <v>28</v>
      </c>
      <c r="K1452" s="3" t="s">
        <v>133</v>
      </c>
      <c r="L1452" s="3" t="s">
        <v>58</v>
      </c>
      <c r="M1452" s="3" t="s">
        <v>1560</v>
      </c>
      <c r="N1452" s="3">
        <v>0.36</v>
      </c>
      <c r="O1452" s="3" t="s">
        <v>32</v>
      </c>
      <c r="P1452" s="3" t="s">
        <v>60</v>
      </c>
      <c r="Q1452" s="3" t="s">
        <v>1857</v>
      </c>
      <c r="R1452" s="3" t="s">
        <v>1278</v>
      </c>
      <c r="S1452" s="3">
        <v>53711</v>
      </c>
      <c r="T1452" s="2">
        <v>42037</v>
      </c>
      <c r="U1452" s="2">
        <v>42037</v>
      </c>
      <c r="V1452" s="4">
        <v>29.525099999999998</v>
      </c>
      <c r="W1452" s="3">
        <v>9</v>
      </c>
      <c r="X1452" s="4">
        <v>42.79</v>
      </c>
      <c r="Y1452" s="3">
        <v>86529</v>
      </c>
      <c r="Z1452" s="3" t="str">
        <f>IF(V1452&gt;E3408, "High","Low")</f>
        <v>High</v>
      </c>
      <c r="AA1452" s="3" t="str">
        <f>IF(OR(C1452 &gt; 0.2, N1452 &lt; 0.25), "High Risk", "Low Risk")</f>
        <v>Low Risk</v>
      </c>
      <c r="AB1452" s="3" t="str">
        <f>IF(NOT(C1452 &gt; 0), "No Discount", "Discount Applied")</f>
        <v>Discount Applied</v>
      </c>
      <c r="AC1452" s="3" t="str">
        <f>IF(AND(V1452 &gt; 100, OR(H1452 = "Regular Air", H1452 = "Express Air"), NOT(C1452 &gt; 0)), "High Profit Non-Standard Shipping", "Other")</f>
        <v>Other</v>
      </c>
      <c r="AD1452">
        <f>RANK(X1452,$X$2:$X$1954,0)</f>
        <v>1593</v>
      </c>
    </row>
    <row r="1453" spans="1:30" ht="12.75" customHeight="1" x14ac:dyDescent="0.3">
      <c r="A1453" s="3">
        <v>19840</v>
      </c>
      <c r="B1453" s="3" t="s">
        <v>36</v>
      </c>
      <c r="C1453" s="7">
        <v>0.03</v>
      </c>
      <c r="D1453" s="4">
        <v>160.97999999999999</v>
      </c>
      <c r="E1453" s="4">
        <v>30</v>
      </c>
      <c r="F1453" s="3">
        <v>2561</v>
      </c>
      <c r="G1453" s="3" t="s">
        <v>2395</v>
      </c>
      <c r="H1453" s="3" t="s">
        <v>38</v>
      </c>
      <c r="I1453" s="3" t="s">
        <v>39</v>
      </c>
      <c r="J1453" s="3" t="s">
        <v>40</v>
      </c>
      <c r="K1453" s="3" t="s">
        <v>41</v>
      </c>
      <c r="L1453" s="3" t="s">
        <v>42</v>
      </c>
      <c r="M1453" s="3" t="s">
        <v>176</v>
      </c>
      <c r="N1453" s="3">
        <v>0.62</v>
      </c>
      <c r="O1453" s="3" t="s">
        <v>32</v>
      </c>
      <c r="P1453" s="3" t="s">
        <v>52</v>
      </c>
      <c r="Q1453" s="3" t="s">
        <v>70</v>
      </c>
      <c r="R1453" s="3" t="s">
        <v>2396</v>
      </c>
      <c r="S1453" s="3">
        <v>10562</v>
      </c>
      <c r="T1453" s="2">
        <v>42085</v>
      </c>
      <c r="U1453" s="2">
        <v>42088</v>
      </c>
      <c r="V1453" s="4">
        <v>1261.4718</v>
      </c>
      <c r="W1453" s="3">
        <v>11</v>
      </c>
      <c r="X1453" s="4">
        <v>1828.22</v>
      </c>
      <c r="Y1453" s="3">
        <v>86465</v>
      </c>
      <c r="Z1453" s="3" t="str">
        <f>IF(V1453&gt;E3409, "High","Low")</f>
        <v>High</v>
      </c>
      <c r="AA1453" s="3" t="str">
        <f>IF(OR(C1453 &gt; 0.2, N1453 &lt; 0.25), "High Risk", "Low Risk")</f>
        <v>Low Risk</v>
      </c>
      <c r="AB1453" s="3" t="str">
        <f>IF(NOT(C1453 &gt; 0), "No Discount", "Discount Applied")</f>
        <v>Discount Applied</v>
      </c>
      <c r="AC1453" s="3" t="str">
        <f>IF(AND(V1453 &gt; 100, OR(H1453 = "Regular Air", H1453 = "Express Air"), NOT(C1453 &gt; 0)), "High Profit Non-Standard Shipping", "Other")</f>
        <v>Other</v>
      </c>
      <c r="AD1453">
        <f>RANK(X1453,$X$2:$X$1954,0)</f>
        <v>265</v>
      </c>
    </row>
    <row r="1454" spans="1:30" ht="12.75" customHeight="1" x14ac:dyDescent="0.3">
      <c r="A1454" s="3">
        <v>23161</v>
      </c>
      <c r="B1454" s="3" t="s">
        <v>36</v>
      </c>
      <c r="C1454" s="7">
        <v>7.0000000000000007E-2</v>
      </c>
      <c r="D1454" s="4">
        <v>3.98</v>
      </c>
      <c r="E1454" s="4">
        <v>5.26</v>
      </c>
      <c r="F1454" s="3">
        <v>2561</v>
      </c>
      <c r="G1454" s="3" t="s">
        <v>2395</v>
      </c>
      <c r="H1454" s="3" t="s">
        <v>48</v>
      </c>
      <c r="I1454" s="3" t="s">
        <v>39</v>
      </c>
      <c r="J1454" s="3" t="s">
        <v>28</v>
      </c>
      <c r="K1454" s="3" t="s">
        <v>108</v>
      </c>
      <c r="L1454" s="3" t="s">
        <v>58</v>
      </c>
      <c r="M1454" s="3" t="s">
        <v>1704</v>
      </c>
      <c r="N1454" s="3">
        <v>0.38</v>
      </c>
      <c r="O1454" s="3" t="s">
        <v>32</v>
      </c>
      <c r="P1454" s="3" t="s">
        <v>52</v>
      </c>
      <c r="Q1454" s="3" t="s">
        <v>70</v>
      </c>
      <c r="R1454" s="3" t="s">
        <v>2396</v>
      </c>
      <c r="S1454" s="3">
        <v>10562</v>
      </c>
      <c r="T1454" s="2">
        <v>42102</v>
      </c>
      <c r="U1454" s="2">
        <v>42104</v>
      </c>
      <c r="V1454" s="4">
        <v>-59.963760000000001</v>
      </c>
      <c r="W1454" s="3">
        <v>7</v>
      </c>
      <c r="X1454" s="4">
        <v>29.77</v>
      </c>
      <c r="Y1454" s="3">
        <v>86466</v>
      </c>
      <c r="Z1454" s="3" t="str">
        <f>IF(V1454&gt;E3410, "High","Low")</f>
        <v>Low</v>
      </c>
      <c r="AA1454" s="3" t="str">
        <f>IF(OR(C1454 &gt; 0.2, N1454 &lt; 0.25), "High Risk", "Low Risk")</f>
        <v>Low Risk</v>
      </c>
      <c r="AB1454" s="3" t="str">
        <f>IF(NOT(C1454 &gt; 0), "No Discount", "Discount Applied")</f>
        <v>Discount Applied</v>
      </c>
      <c r="AC1454" s="3" t="str">
        <f>IF(AND(V1454 &gt; 100, OR(H1454 = "Regular Air", H1454 = "Express Air"), NOT(C1454 &gt; 0)), "High Profit Non-Standard Shipping", "Other")</f>
        <v>Other</v>
      </c>
      <c r="AD1454">
        <f>RANK(X1454,$X$2:$X$1954,0)</f>
        <v>1719</v>
      </c>
    </row>
    <row r="1455" spans="1:30" ht="12.75" customHeight="1" x14ac:dyDescent="0.3">
      <c r="A1455" s="3">
        <v>23162</v>
      </c>
      <c r="B1455" s="3" t="s">
        <v>36</v>
      </c>
      <c r="C1455" s="7">
        <v>7.0000000000000007E-2</v>
      </c>
      <c r="D1455" s="4">
        <v>12.22</v>
      </c>
      <c r="E1455" s="4">
        <v>2.85</v>
      </c>
      <c r="F1455" s="3">
        <v>2561</v>
      </c>
      <c r="G1455" s="3" t="s">
        <v>2395</v>
      </c>
      <c r="H1455" s="3" t="s">
        <v>48</v>
      </c>
      <c r="I1455" s="3" t="s">
        <v>39</v>
      </c>
      <c r="J1455" s="3" t="s">
        <v>40</v>
      </c>
      <c r="K1455" s="3" t="s">
        <v>49</v>
      </c>
      <c r="L1455" s="3" t="s">
        <v>50</v>
      </c>
      <c r="M1455" s="3" t="s">
        <v>2397</v>
      </c>
      <c r="N1455" s="3">
        <v>0.55000000000000004</v>
      </c>
      <c r="O1455" s="3" t="s">
        <v>32</v>
      </c>
      <c r="P1455" s="3" t="s">
        <v>52</v>
      </c>
      <c r="Q1455" s="3" t="s">
        <v>70</v>
      </c>
      <c r="R1455" s="3" t="s">
        <v>2396</v>
      </c>
      <c r="S1455" s="3">
        <v>10562</v>
      </c>
      <c r="T1455" s="2">
        <v>42102</v>
      </c>
      <c r="U1455" s="2">
        <v>42102</v>
      </c>
      <c r="V1455" s="4">
        <v>89.4148</v>
      </c>
      <c r="W1455" s="3">
        <v>12</v>
      </c>
      <c r="X1455" s="4">
        <v>147.19</v>
      </c>
      <c r="Y1455" s="3">
        <v>86466</v>
      </c>
      <c r="Z1455" s="3" t="str">
        <f>IF(V1455&gt;E3411, "High","Low")</f>
        <v>High</v>
      </c>
      <c r="AA1455" s="3" t="str">
        <f>IF(OR(C1455 &gt; 0.2, N1455 &lt; 0.25), "High Risk", "Low Risk")</f>
        <v>Low Risk</v>
      </c>
      <c r="AB1455" s="3" t="str">
        <f>IF(NOT(C1455 &gt; 0), "No Discount", "Discount Applied")</f>
        <v>Discount Applied</v>
      </c>
      <c r="AC1455" s="3" t="str">
        <f>IF(AND(V1455 &gt; 100, OR(H1455 = "Regular Air", H1455 = "Express Air"), NOT(C1455 &gt; 0)), "High Profit Non-Standard Shipping", "Other")</f>
        <v>Other</v>
      </c>
      <c r="AD1455">
        <f>RANK(X1455,$X$2:$X$1954,0)</f>
        <v>1093</v>
      </c>
    </row>
    <row r="1456" spans="1:30" ht="12.75" customHeight="1" x14ac:dyDescent="0.3">
      <c r="A1456" s="3">
        <v>22374</v>
      </c>
      <c r="B1456" s="3" t="s">
        <v>36</v>
      </c>
      <c r="C1456" s="7">
        <v>0.08</v>
      </c>
      <c r="D1456" s="4">
        <v>4.55</v>
      </c>
      <c r="E1456" s="4">
        <v>1.49</v>
      </c>
      <c r="F1456" s="3">
        <v>2563</v>
      </c>
      <c r="G1456" s="3" t="s">
        <v>2398</v>
      </c>
      <c r="H1456" s="3" t="s">
        <v>48</v>
      </c>
      <c r="I1456" s="3" t="s">
        <v>39</v>
      </c>
      <c r="J1456" s="3" t="s">
        <v>28</v>
      </c>
      <c r="K1456" s="3" t="s">
        <v>108</v>
      </c>
      <c r="L1456" s="3" t="s">
        <v>58</v>
      </c>
      <c r="M1456" s="3" t="s">
        <v>1440</v>
      </c>
      <c r="N1456" s="3">
        <v>0.35</v>
      </c>
      <c r="O1456" s="3" t="s">
        <v>32</v>
      </c>
      <c r="P1456" s="3" t="s">
        <v>60</v>
      </c>
      <c r="Q1456" s="3" t="s">
        <v>61</v>
      </c>
      <c r="R1456" s="3" t="s">
        <v>2399</v>
      </c>
      <c r="S1456" s="3">
        <v>55432</v>
      </c>
      <c r="T1456" s="2">
        <v>42102</v>
      </c>
      <c r="U1456" s="2">
        <v>42103</v>
      </c>
      <c r="V1456" s="4">
        <v>27.0273</v>
      </c>
      <c r="W1456" s="3">
        <v>9</v>
      </c>
      <c r="X1456" s="4">
        <v>39.17</v>
      </c>
      <c r="Y1456" s="3">
        <v>91447</v>
      </c>
      <c r="Z1456" s="3" t="str">
        <f>IF(V1456&gt;E3412, "High","Low")</f>
        <v>High</v>
      </c>
      <c r="AA1456" s="3" t="str">
        <f>IF(OR(C1456 &gt; 0.2, N1456 &lt; 0.25), "High Risk", "Low Risk")</f>
        <v>Low Risk</v>
      </c>
      <c r="AB1456" s="3" t="str">
        <f>IF(NOT(C1456 &gt; 0), "No Discount", "Discount Applied")</f>
        <v>Discount Applied</v>
      </c>
      <c r="AC1456" s="3" t="str">
        <f>IF(AND(V1456 &gt; 100, OR(H1456 = "Regular Air", H1456 = "Express Air"), NOT(C1456 &gt; 0)), "High Profit Non-Standard Shipping", "Other")</f>
        <v>Other</v>
      </c>
      <c r="AD1456">
        <f>RANK(X1456,$X$2:$X$1954,0)</f>
        <v>1627</v>
      </c>
    </row>
    <row r="1457" spans="1:30" ht="12.75" customHeight="1" x14ac:dyDescent="0.3">
      <c r="A1457" s="3">
        <v>25095</v>
      </c>
      <c r="B1457" s="3" t="s">
        <v>46</v>
      </c>
      <c r="C1457" s="7">
        <v>0</v>
      </c>
      <c r="D1457" s="4">
        <v>4.37</v>
      </c>
      <c r="E1457" s="4">
        <v>5.15</v>
      </c>
      <c r="F1457" s="3">
        <v>2570</v>
      </c>
      <c r="G1457" s="3" t="s">
        <v>2400</v>
      </c>
      <c r="H1457" s="3" t="s">
        <v>48</v>
      </c>
      <c r="I1457" s="3" t="s">
        <v>39</v>
      </c>
      <c r="J1457" s="3" t="s">
        <v>28</v>
      </c>
      <c r="K1457" s="3" t="s">
        <v>256</v>
      </c>
      <c r="L1457" s="3" t="s">
        <v>58</v>
      </c>
      <c r="M1457" s="3" t="s">
        <v>993</v>
      </c>
      <c r="N1457" s="3">
        <v>0.59</v>
      </c>
      <c r="O1457" s="3" t="s">
        <v>32</v>
      </c>
      <c r="P1457" s="3" t="s">
        <v>33</v>
      </c>
      <c r="Q1457" s="3" t="s">
        <v>44</v>
      </c>
      <c r="R1457" s="3" t="s">
        <v>2401</v>
      </c>
      <c r="S1457" s="3">
        <v>95616</v>
      </c>
      <c r="T1457" s="2">
        <v>42119</v>
      </c>
      <c r="U1457" s="2">
        <v>42121</v>
      </c>
      <c r="V1457" s="4">
        <v>-150.2604</v>
      </c>
      <c r="W1457" s="3">
        <v>19</v>
      </c>
      <c r="X1457" s="4">
        <v>87.85</v>
      </c>
      <c r="Y1457" s="3">
        <v>90327</v>
      </c>
      <c r="Z1457" s="3" t="str">
        <f>IF(V1457&gt;E3413, "High","Low")</f>
        <v>Low</v>
      </c>
      <c r="AA1457" s="3" t="str">
        <f>IF(OR(C1457 &gt; 0.2, N1457 &lt; 0.25), "High Risk", "Low Risk")</f>
        <v>Low Risk</v>
      </c>
      <c r="AB1457" s="3" t="str">
        <f>IF(NOT(C1457 &gt; 0), "No Discount", "Discount Applied")</f>
        <v>No Discount</v>
      </c>
      <c r="AC1457" s="3" t="str">
        <f>IF(AND(V1457 &gt; 100, OR(H1457 = "Regular Air", H1457 = "Express Air"), NOT(C1457 &gt; 0)), "High Profit Non-Standard Shipping", "Other")</f>
        <v>Other</v>
      </c>
      <c r="AD1457">
        <f>RANK(X1457,$X$2:$X$1954,0)</f>
        <v>1295</v>
      </c>
    </row>
    <row r="1458" spans="1:30" ht="12.75" customHeight="1" x14ac:dyDescent="0.3">
      <c r="A1458" s="3">
        <v>25096</v>
      </c>
      <c r="B1458" s="3" t="s">
        <v>46</v>
      </c>
      <c r="C1458" s="7">
        <v>0.01</v>
      </c>
      <c r="D1458" s="4">
        <v>500.98</v>
      </c>
      <c r="E1458" s="4">
        <v>56</v>
      </c>
      <c r="F1458" s="3">
        <v>2570</v>
      </c>
      <c r="G1458" s="3" t="s">
        <v>2400</v>
      </c>
      <c r="H1458" s="3" t="s">
        <v>38</v>
      </c>
      <c r="I1458" s="3" t="s">
        <v>39</v>
      </c>
      <c r="J1458" s="3" t="s">
        <v>40</v>
      </c>
      <c r="K1458" s="3" t="s">
        <v>41</v>
      </c>
      <c r="L1458" s="3" t="s">
        <v>42</v>
      </c>
      <c r="M1458" s="3" t="s">
        <v>43</v>
      </c>
      <c r="N1458" s="3">
        <v>0.6</v>
      </c>
      <c r="O1458" s="3" t="s">
        <v>32</v>
      </c>
      <c r="P1458" s="3" t="s">
        <v>33</v>
      </c>
      <c r="Q1458" s="3" t="s">
        <v>44</v>
      </c>
      <c r="R1458" s="3" t="s">
        <v>2401</v>
      </c>
      <c r="S1458" s="3">
        <v>95616</v>
      </c>
      <c r="T1458" s="2">
        <v>42119</v>
      </c>
      <c r="U1458" s="2">
        <v>42120</v>
      </c>
      <c r="V1458" s="4">
        <v>4899.1288000000004</v>
      </c>
      <c r="W1458" s="3">
        <v>14</v>
      </c>
      <c r="X1458" s="4">
        <v>7429.63</v>
      </c>
      <c r="Y1458" s="3">
        <v>90327</v>
      </c>
      <c r="Z1458" s="3" t="str">
        <f>IF(V1458&gt;E3414, "High","Low")</f>
        <v>High</v>
      </c>
      <c r="AA1458" s="3" t="str">
        <f>IF(OR(C1458 &gt; 0.2, N1458 &lt; 0.25), "High Risk", "Low Risk")</f>
        <v>Low Risk</v>
      </c>
      <c r="AB1458" s="3" t="str">
        <f>IF(NOT(C1458 &gt; 0), "No Discount", "Discount Applied")</f>
        <v>Discount Applied</v>
      </c>
      <c r="AC1458" s="3" t="str">
        <f>IF(AND(V1458 &gt; 100, OR(H1458 = "Regular Air", H1458 = "Express Air"), NOT(C1458 &gt; 0)), "High Profit Non-Standard Shipping", "Other")</f>
        <v>Other</v>
      </c>
      <c r="AD1458">
        <f>RANK(X1458,$X$2:$X$1954,0)</f>
        <v>44</v>
      </c>
    </row>
    <row r="1459" spans="1:30" ht="12.75" customHeight="1" x14ac:dyDescent="0.3">
      <c r="A1459" s="3">
        <v>25097</v>
      </c>
      <c r="B1459" s="3" t="s">
        <v>46</v>
      </c>
      <c r="C1459" s="7">
        <v>0.02</v>
      </c>
      <c r="D1459" s="4">
        <v>12.58</v>
      </c>
      <c r="E1459" s="4">
        <v>5.16</v>
      </c>
      <c r="F1459" s="3">
        <v>2570</v>
      </c>
      <c r="G1459" s="3" t="s">
        <v>2400</v>
      </c>
      <c r="H1459" s="3" t="s">
        <v>48</v>
      </c>
      <c r="I1459" s="3" t="s">
        <v>39</v>
      </c>
      <c r="J1459" s="3" t="s">
        <v>40</v>
      </c>
      <c r="K1459" s="3" t="s">
        <v>49</v>
      </c>
      <c r="L1459" s="3" t="s">
        <v>58</v>
      </c>
      <c r="M1459" s="3" t="s">
        <v>2402</v>
      </c>
      <c r="N1459" s="3">
        <v>0.43</v>
      </c>
      <c r="O1459" s="3" t="s">
        <v>32</v>
      </c>
      <c r="P1459" s="3" t="s">
        <v>33</v>
      </c>
      <c r="Q1459" s="3" t="s">
        <v>44</v>
      </c>
      <c r="R1459" s="3" t="s">
        <v>2401</v>
      </c>
      <c r="S1459" s="3">
        <v>95616</v>
      </c>
      <c r="T1459" s="2">
        <v>42119</v>
      </c>
      <c r="U1459" s="2">
        <v>42119</v>
      </c>
      <c r="V1459" s="4">
        <v>44.712000000000003</v>
      </c>
      <c r="W1459" s="3">
        <v>18</v>
      </c>
      <c r="X1459" s="4">
        <v>224.29</v>
      </c>
      <c r="Y1459" s="3">
        <v>90327</v>
      </c>
      <c r="Z1459" s="3" t="str">
        <f>IF(V1459&gt;E3415, "High","Low")</f>
        <v>High</v>
      </c>
      <c r="AA1459" s="3" t="str">
        <f>IF(OR(C1459 &gt; 0.2, N1459 &lt; 0.25), "High Risk", "Low Risk")</f>
        <v>Low Risk</v>
      </c>
      <c r="AB1459" s="3" t="str">
        <f>IF(NOT(C1459 &gt; 0), "No Discount", "Discount Applied")</f>
        <v>Discount Applied</v>
      </c>
      <c r="AC1459" s="3" t="str">
        <f>IF(AND(V1459 &gt; 100, OR(H1459 = "Regular Air", H1459 = "Express Air"), NOT(C1459 &gt; 0)), "High Profit Non-Standard Shipping", "Other")</f>
        <v>Other</v>
      </c>
      <c r="AD1459">
        <f>RANK(X1459,$X$2:$X$1954,0)</f>
        <v>941</v>
      </c>
    </row>
    <row r="1460" spans="1:30" ht="12.75" customHeight="1" x14ac:dyDescent="0.3">
      <c r="A1460" s="3">
        <v>25098</v>
      </c>
      <c r="B1460" s="3" t="s">
        <v>46</v>
      </c>
      <c r="C1460" s="7">
        <v>0.1</v>
      </c>
      <c r="D1460" s="4">
        <v>7.7</v>
      </c>
      <c r="E1460" s="4">
        <v>3.68</v>
      </c>
      <c r="F1460" s="3">
        <v>2570</v>
      </c>
      <c r="G1460" s="3" t="s">
        <v>2400</v>
      </c>
      <c r="H1460" s="3" t="s">
        <v>48</v>
      </c>
      <c r="I1460" s="3" t="s">
        <v>39</v>
      </c>
      <c r="J1460" s="3" t="s">
        <v>40</v>
      </c>
      <c r="K1460" s="3" t="s">
        <v>49</v>
      </c>
      <c r="L1460" s="3" t="s">
        <v>30</v>
      </c>
      <c r="M1460" s="3" t="s">
        <v>2403</v>
      </c>
      <c r="N1460" s="3">
        <v>0.52</v>
      </c>
      <c r="O1460" s="3" t="s">
        <v>32</v>
      </c>
      <c r="P1460" s="3" t="s">
        <v>33</v>
      </c>
      <c r="Q1460" s="3" t="s">
        <v>44</v>
      </c>
      <c r="R1460" s="3" t="s">
        <v>2401</v>
      </c>
      <c r="S1460" s="3">
        <v>95616</v>
      </c>
      <c r="T1460" s="2">
        <v>42119</v>
      </c>
      <c r="U1460" s="2">
        <v>42120</v>
      </c>
      <c r="V1460" s="4">
        <v>-22.626000000000001</v>
      </c>
      <c r="W1460" s="3">
        <v>7</v>
      </c>
      <c r="X1460" s="4">
        <v>51.2</v>
      </c>
      <c r="Y1460" s="3">
        <v>90327</v>
      </c>
      <c r="Z1460" s="3" t="str">
        <f>IF(V1460&gt;E3416, "High","Low")</f>
        <v>Low</v>
      </c>
      <c r="AA1460" s="3" t="str">
        <f>IF(OR(C1460 &gt; 0.2, N1460 &lt; 0.25), "High Risk", "Low Risk")</f>
        <v>Low Risk</v>
      </c>
      <c r="AB1460" s="3" t="str">
        <f>IF(NOT(C1460 &gt; 0), "No Discount", "Discount Applied")</f>
        <v>Discount Applied</v>
      </c>
      <c r="AC1460" s="3" t="str">
        <f>IF(AND(V1460 &gt; 100, OR(H1460 = "Regular Air", H1460 = "Express Air"), NOT(C1460 &gt; 0)), "High Profit Non-Standard Shipping", "Other")</f>
        <v>Other</v>
      </c>
      <c r="AD1460">
        <f>RANK(X1460,$X$2:$X$1954,0)</f>
        <v>1527</v>
      </c>
    </row>
    <row r="1461" spans="1:30" ht="12.75" customHeight="1" x14ac:dyDescent="0.3">
      <c r="A1461" s="3">
        <v>7096</v>
      </c>
      <c r="B1461" s="3" t="s">
        <v>46</v>
      </c>
      <c r="C1461" s="7">
        <v>0.01</v>
      </c>
      <c r="D1461" s="4">
        <v>500.98</v>
      </c>
      <c r="E1461" s="4">
        <v>56</v>
      </c>
      <c r="F1461" s="3">
        <v>2571</v>
      </c>
      <c r="G1461" s="3" t="s">
        <v>2404</v>
      </c>
      <c r="H1461" s="3" t="s">
        <v>38</v>
      </c>
      <c r="I1461" s="3" t="s">
        <v>39</v>
      </c>
      <c r="J1461" s="3" t="s">
        <v>40</v>
      </c>
      <c r="K1461" s="3" t="s">
        <v>41</v>
      </c>
      <c r="L1461" s="3" t="s">
        <v>42</v>
      </c>
      <c r="M1461" s="3" t="s">
        <v>43</v>
      </c>
      <c r="N1461" s="3">
        <v>0.6</v>
      </c>
      <c r="O1461" s="3" t="s">
        <v>32</v>
      </c>
      <c r="P1461" s="3" t="s">
        <v>52</v>
      </c>
      <c r="Q1461" s="3" t="s">
        <v>70</v>
      </c>
      <c r="R1461" s="3" t="s">
        <v>89</v>
      </c>
      <c r="S1461" s="3">
        <v>10165</v>
      </c>
      <c r="T1461" s="2">
        <v>42119</v>
      </c>
      <c r="U1461" s="2">
        <v>42120</v>
      </c>
      <c r="V1461" s="4">
        <v>4260.1120000000001</v>
      </c>
      <c r="W1461" s="3">
        <v>56</v>
      </c>
      <c r="X1461" s="4">
        <v>29718.53</v>
      </c>
      <c r="Y1461" s="3">
        <v>50656</v>
      </c>
      <c r="Z1461" s="3" t="str">
        <f>IF(V1461&gt;E3417, "High","Low")</f>
        <v>High</v>
      </c>
      <c r="AA1461" s="3" t="str">
        <f>IF(OR(C1461 &gt; 0.2, N1461 &lt; 0.25), "High Risk", "Low Risk")</f>
        <v>Low Risk</v>
      </c>
      <c r="AB1461" s="3" t="str">
        <f>IF(NOT(C1461 &gt; 0), "No Discount", "Discount Applied")</f>
        <v>Discount Applied</v>
      </c>
      <c r="AC1461" s="3" t="str">
        <f>IF(AND(V1461 &gt; 100, OR(H1461 = "Regular Air", H1461 = "Express Air"), NOT(C1461 &gt; 0)), "High Profit Non-Standard Shipping", "Other")</f>
        <v>Other</v>
      </c>
      <c r="AD1461">
        <f>RANK(X1461,$X$2:$X$1954,0)</f>
        <v>4</v>
      </c>
    </row>
    <row r="1462" spans="1:30" ht="12.75" customHeight="1" x14ac:dyDescent="0.3">
      <c r="A1462" s="3">
        <v>7098</v>
      </c>
      <c r="B1462" s="3" t="s">
        <v>46</v>
      </c>
      <c r="C1462" s="7">
        <v>0.1</v>
      </c>
      <c r="D1462" s="4">
        <v>7.7</v>
      </c>
      <c r="E1462" s="4">
        <v>3.68</v>
      </c>
      <c r="F1462" s="3">
        <v>2571</v>
      </c>
      <c r="G1462" s="3" t="s">
        <v>2404</v>
      </c>
      <c r="H1462" s="3" t="s">
        <v>48</v>
      </c>
      <c r="I1462" s="3" t="s">
        <v>39</v>
      </c>
      <c r="J1462" s="3" t="s">
        <v>40</v>
      </c>
      <c r="K1462" s="3" t="s">
        <v>49</v>
      </c>
      <c r="L1462" s="3" t="s">
        <v>30</v>
      </c>
      <c r="M1462" s="3" t="s">
        <v>2403</v>
      </c>
      <c r="N1462" s="3">
        <v>0.52</v>
      </c>
      <c r="O1462" s="3" t="s">
        <v>32</v>
      </c>
      <c r="P1462" s="3" t="s">
        <v>52</v>
      </c>
      <c r="Q1462" s="3" t="s">
        <v>70</v>
      </c>
      <c r="R1462" s="3" t="s">
        <v>89</v>
      </c>
      <c r="S1462" s="3">
        <v>10165</v>
      </c>
      <c r="T1462" s="2">
        <v>42119</v>
      </c>
      <c r="U1462" s="2">
        <v>42120</v>
      </c>
      <c r="V1462" s="4">
        <v>-25.14</v>
      </c>
      <c r="W1462" s="3">
        <v>27</v>
      </c>
      <c r="X1462" s="4">
        <v>197.48</v>
      </c>
      <c r="Y1462" s="3">
        <v>50656</v>
      </c>
      <c r="Z1462" s="3" t="str">
        <f>IF(V1462&gt;E3418, "High","Low")</f>
        <v>Low</v>
      </c>
      <c r="AA1462" s="3" t="str">
        <f>IF(OR(C1462 &gt; 0.2, N1462 &lt; 0.25), "High Risk", "Low Risk")</f>
        <v>Low Risk</v>
      </c>
      <c r="AB1462" s="3" t="str">
        <f>IF(NOT(C1462 &gt; 0), "No Discount", "Discount Applied")</f>
        <v>Discount Applied</v>
      </c>
      <c r="AC1462" s="3" t="str">
        <f>IF(AND(V1462 &gt; 100, OR(H1462 = "Regular Air", H1462 = "Express Air"), NOT(C1462 &gt; 0)), "High Profit Non-Standard Shipping", "Other")</f>
        <v>Other</v>
      </c>
      <c r="AD1462">
        <f>RANK(X1462,$X$2:$X$1954,0)</f>
        <v>993</v>
      </c>
    </row>
    <row r="1463" spans="1:30" ht="12.75" customHeight="1" x14ac:dyDescent="0.3">
      <c r="A1463" s="3">
        <v>20938</v>
      </c>
      <c r="B1463" s="3" t="s">
        <v>105</v>
      </c>
      <c r="C1463" s="7">
        <v>0.04</v>
      </c>
      <c r="D1463" s="4">
        <v>8.6</v>
      </c>
      <c r="E1463" s="4">
        <v>6.19</v>
      </c>
      <c r="F1463" s="3">
        <v>2578</v>
      </c>
      <c r="G1463" s="3" t="s">
        <v>2405</v>
      </c>
      <c r="H1463" s="3" t="s">
        <v>48</v>
      </c>
      <c r="I1463" s="3" t="s">
        <v>39</v>
      </c>
      <c r="J1463" s="3" t="s">
        <v>28</v>
      </c>
      <c r="K1463" s="3" t="s">
        <v>108</v>
      </c>
      <c r="L1463" s="3" t="s">
        <v>58</v>
      </c>
      <c r="M1463" s="3" t="s">
        <v>923</v>
      </c>
      <c r="N1463" s="3">
        <v>0.38</v>
      </c>
      <c r="O1463" s="3" t="s">
        <v>32</v>
      </c>
      <c r="P1463" s="3" t="s">
        <v>135</v>
      </c>
      <c r="Q1463" s="3" t="s">
        <v>1277</v>
      </c>
      <c r="R1463" s="3" t="s">
        <v>2406</v>
      </c>
      <c r="S1463" s="3">
        <v>36801</v>
      </c>
      <c r="T1463" s="2">
        <v>42126</v>
      </c>
      <c r="U1463" s="2">
        <v>42128</v>
      </c>
      <c r="V1463" s="4">
        <v>309.71159999999998</v>
      </c>
      <c r="W1463" s="3">
        <v>5</v>
      </c>
      <c r="X1463" s="4">
        <v>46.85</v>
      </c>
      <c r="Y1463" s="3">
        <v>88298</v>
      </c>
      <c r="Z1463" s="3" t="str">
        <f>IF(V1463&gt;E3419, "High","Low")</f>
        <v>High</v>
      </c>
      <c r="AA1463" s="3" t="str">
        <f>IF(OR(C1463 &gt; 0.2, N1463 &lt; 0.25), "High Risk", "Low Risk")</f>
        <v>Low Risk</v>
      </c>
      <c r="AB1463" s="3" t="str">
        <f>IF(NOT(C1463 &gt; 0), "No Discount", "Discount Applied")</f>
        <v>Discount Applied</v>
      </c>
      <c r="AC1463" s="3" t="str">
        <f>IF(AND(V1463 &gt; 100, OR(H1463 = "Regular Air", H1463 = "Express Air"), NOT(C1463 &gt; 0)), "High Profit Non-Standard Shipping", "Other")</f>
        <v>Other</v>
      </c>
      <c r="AD1463">
        <f>RANK(X1463,$X$2:$X$1954,0)</f>
        <v>1559</v>
      </c>
    </row>
    <row r="1464" spans="1:30" ht="12.75" customHeight="1" x14ac:dyDescent="0.3">
      <c r="A1464" s="3">
        <v>20939</v>
      </c>
      <c r="B1464" s="3" t="s">
        <v>105</v>
      </c>
      <c r="C1464" s="7">
        <v>0.01</v>
      </c>
      <c r="D1464" s="4">
        <v>3.58</v>
      </c>
      <c r="E1464" s="4">
        <v>1.63</v>
      </c>
      <c r="F1464" s="3">
        <v>2578</v>
      </c>
      <c r="G1464" s="3" t="s">
        <v>2405</v>
      </c>
      <c r="H1464" s="3" t="s">
        <v>48</v>
      </c>
      <c r="I1464" s="3" t="s">
        <v>39</v>
      </c>
      <c r="J1464" s="3" t="s">
        <v>28</v>
      </c>
      <c r="K1464" s="3" t="s">
        <v>65</v>
      </c>
      <c r="L1464" s="3" t="s">
        <v>30</v>
      </c>
      <c r="M1464" s="3" t="s">
        <v>66</v>
      </c>
      <c r="N1464" s="3">
        <v>0.36</v>
      </c>
      <c r="O1464" s="3" t="s">
        <v>32</v>
      </c>
      <c r="P1464" s="3" t="s">
        <v>135</v>
      </c>
      <c r="Q1464" s="3" t="s">
        <v>1277</v>
      </c>
      <c r="R1464" s="3" t="s">
        <v>2406</v>
      </c>
      <c r="S1464" s="3">
        <v>36801</v>
      </c>
      <c r="T1464" s="2">
        <v>42126</v>
      </c>
      <c r="U1464" s="2">
        <v>42130</v>
      </c>
      <c r="V1464" s="4">
        <v>-128.85599999999999</v>
      </c>
      <c r="W1464" s="3">
        <v>26</v>
      </c>
      <c r="X1464" s="4">
        <v>93.57</v>
      </c>
      <c r="Y1464" s="3">
        <v>88298</v>
      </c>
      <c r="Z1464" s="3" t="str">
        <f>IF(V1464&gt;E3420, "High","Low")</f>
        <v>Low</v>
      </c>
      <c r="AA1464" s="3" t="str">
        <f>IF(OR(C1464 &gt; 0.2, N1464 &lt; 0.25), "High Risk", "Low Risk")</f>
        <v>Low Risk</v>
      </c>
      <c r="AB1464" s="3" t="str">
        <f>IF(NOT(C1464 &gt; 0), "No Discount", "Discount Applied")</f>
        <v>Discount Applied</v>
      </c>
      <c r="AC1464" s="3" t="str">
        <f>IF(AND(V1464 &gt; 100, OR(H1464 = "Regular Air", H1464 = "Express Air"), NOT(C1464 &gt; 0)), "High Profit Non-Standard Shipping", "Other")</f>
        <v>Other</v>
      </c>
      <c r="AD1464">
        <f>RANK(X1464,$X$2:$X$1954,0)</f>
        <v>1270</v>
      </c>
    </row>
    <row r="1465" spans="1:30" ht="12.75" customHeight="1" x14ac:dyDescent="0.3">
      <c r="A1465" s="3">
        <v>20940</v>
      </c>
      <c r="B1465" s="3" t="s">
        <v>105</v>
      </c>
      <c r="C1465" s="7">
        <v>0.08</v>
      </c>
      <c r="D1465" s="4">
        <v>105.49</v>
      </c>
      <c r="E1465" s="4">
        <v>41.64</v>
      </c>
      <c r="F1465" s="3">
        <v>2578</v>
      </c>
      <c r="G1465" s="3" t="s">
        <v>2405</v>
      </c>
      <c r="H1465" s="3" t="s">
        <v>38</v>
      </c>
      <c r="I1465" s="3" t="s">
        <v>39</v>
      </c>
      <c r="J1465" s="3" t="s">
        <v>40</v>
      </c>
      <c r="K1465" s="3" t="s">
        <v>151</v>
      </c>
      <c r="L1465" s="3" t="s">
        <v>120</v>
      </c>
      <c r="M1465" s="3" t="s">
        <v>2407</v>
      </c>
      <c r="N1465" s="3">
        <v>0.75</v>
      </c>
      <c r="O1465" s="3" t="s">
        <v>32</v>
      </c>
      <c r="P1465" s="3" t="s">
        <v>135</v>
      </c>
      <c r="Q1465" s="3" t="s">
        <v>1277</v>
      </c>
      <c r="R1465" s="3" t="s">
        <v>2406</v>
      </c>
      <c r="S1465" s="3">
        <v>36801</v>
      </c>
      <c r="T1465" s="2">
        <v>42126</v>
      </c>
      <c r="U1465" s="2">
        <v>42133</v>
      </c>
      <c r="V1465" s="4">
        <v>-36.945999999999998</v>
      </c>
      <c r="W1465" s="3">
        <v>34</v>
      </c>
      <c r="X1465" s="4">
        <v>2694.49</v>
      </c>
      <c r="Y1465" s="3">
        <v>88298</v>
      </c>
      <c r="Z1465" s="3" t="str">
        <f>IF(V1465&gt;E3421, "High","Low")</f>
        <v>Low</v>
      </c>
      <c r="AA1465" s="3" t="str">
        <f>IF(OR(C1465 &gt; 0.2, N1465 &lt; 0.25), "High Risk", "Low Risk")</f>
        <v>Low Risk</v>
      </c>
      <c r="AB1465" s="3" t="str">
        <f>IF(NOT(C1465 &gt; 0), "No Discount", "Discount Applied")</f>
        <v>Discount Applied</v>
      </c>
      <c r="AC1465" s="3" t="str">
        <f>IF(AND(V1465 &gt; 100, OR(H1465 = "Regular Air", H1465 = "Express Air"), NOT(C1465 &gt; 0)), "High Profit Non-Standard Shipping", "Other")</f>
        <v>Other</v>
      </c>
      <c r="AD1465">
        <f>RANK(X1465,$X$2:$X$1954,0)</f>
        <v>175</v>
      </c>
    </row>
    <row r="1466" spans="1:30" ht="12.75" customHeight="1" x14ac:dyDescent="0.3">
      <c r="A1466" s="3">
        <v>23705</v>
      </c>
      <c r="B1466" s="3" t="s">
        <v>24</v>
      </c>
      <c r="C1466" s="7">
        <v>0.09</v>
      </c>
      <c r="D1466" s="4">
        <v>212.6</v>
      </c>
      <c r="E1466" s="4">
        <v>52.2</v>
      </c>
      <c r="F1466" s="3">
        <v>2579</v>
      </c>
      <c r="G1466" s="3" t="s">
        <v>2408</v>
      </c>
      <c r="H1466" s="3" t="s">
        <v>38</v>
      </c>
      <c r="I1466" s="3" t="s">
        <v>39</v>
      </c>
      <c r="J1466" s="3" t="s">
        <v>40</v>
      </c>
      <c r="K1466" s="3" t="s">
        <v>151</v>
      </c>
      <c r="L1466" s="3" t="s">
        <v>120</v>
      </c>
      <c r="M1466" s="3" t="s">
        <v>1347</v>
      </c>
      <c r="N1466" s="3">
        <v>0.64</v>
      </c>
      <c r="O1466" s="3" t="s">
        <v>32</v>
      </c>
      <c r="P1466" s="3" t="s">
        <v>135</v>
      </c>
      <c r="Q1466" s="3" t="s">
        <v>1277</v>
      </c>
      <c r="R1466" s="3" t="s">
        <v>2409</v>
      </c>
      <c r="S1466" s="3">
        <v>36869</v>
      </c>
      <c r="T1466" s="2">
        <v>42007</v>
      </c>
      <c r="U1466" s="2">
        <v>42008</v>
      </c>
      <c r="V1466" s="4">
        <v>-274.49799999999999</v>
      </c>
      <c r="W1466" s="3">
        <v>1</v>
      </c>
      <c r="X1466" s="4">
        <v>174.5</v>
      </c>
      <c r="Y1466" s="3">
        <v>88296</v>
      </c>
      <c r="Z1466" s="3" t="str">
        <f>IF(V1466&gt;E3422, "High","Low")</f>
        <v>Low</v>
      </c>
      <c r="AA1466" s="3" t="str">
        <f>IF(OR(C1466 &gt; 0.2, N1466 &lt; 0.25), "High Risk", "Low Risk")</f>
        <v>Low Risk</v>
      </c>
      <c r="AB1466" s="3" t="str">
        <f>IF(NOT(C1466 &gt; 0), "No Discount", "Discount Applied")</f>
        <v>Discount Applied</v>
      </c>
      <c r="AC1466" s="3" t="str">
        <f>IF(AND(V1466 &gt; 100, OR(H1466 = "Regular Air", H1466 = "Express Air"), NOT(C1466 &gt; 0)), "High Profit Non-Standard Shipping", "Other")</f>
        <v>Other</v>
      </c>
      <c r="AD1466">
        <f>RANK(X1466,$X$2:$X$1954,0)</f>
        <v>1030</v>
      </c>
    </row>
    <row r="1467" spans="1:30" ht="12.75" customHeight="1" x14ac:dyDescent="0.3">
      <c r="A1467" s="3">
        <v>22508</v>
      </c>
      <c r="B1467" s="3" t="s">
        <v>55</v>
      </c>
      <c r="C1467" s="7">
        <v>7.0000000000000007E-2</v>
      </c>
      <c r="D1467" s="4">
        <v>1.76</v>
      </c>
      <c r="E1467" s="4">
        <v>4.8600000000000003</v>
      </c>
      <c r="F1467" s="3">
        <v>2579</v>
      </c>
      <c r="G1467" s="3" t="s">
        <v>2408</v>
      </c>
      <c r="H1467" s="3" t="s">
        <v>48</v>
      </c>
      <c r="I1467" s="3" t="s">
        <v>39</v>
      </c>
      <c r="J1467" s="3" t="s">
        <v>40</v>
      </c>
      <c r="K1467" s="3" t="s">
        <v>49</v>
      </c>
      <c r="L1467" s="3" t="s">
        <v>58</v>
      </c>
      <c r="M1467" s="3" t="s">
        <v>1774</v>
      </c>
      <c r="N1467" s="3">
        <v>0.41</v>
      </c>
      <c r="O1467" s="3" t="s">
        <v>32</v>
      </c>
      <c r="P1467" s="3" t="s">
        <v>135</v>
      </c>
      <c r="Q1467" s="3" t="s">
        <v>1277</v>
      </c>
      <c r="R1467" s="3" t="s">
        <v>2409</v>
      </c>
      <c r="S1467" s="3">
        <v>36869</v>
      </c>
      <c r="T1467" s="2">
        <v>42021</v>
      </c>
      <c r="U1467" s="2">
        <v>42021</v>
      </c>
      <c r="V1467" s="4">
        <v>0.58800000000001096</v>
      </c>
      <c r="W1467" s="3">
        <v>15</v>
      </c>
      <c r="X1467" s="4">
        <v>26.01</v>
      </c>
      <c r="Y1467" s="3">
        <v>88297</v>
      </c>
      <c r="Z1467" s="3" t="str">
        <f>IF(V1467&gt;E3423, "High","Low")</f>
        <v>High</v>
      </c>
      <c r="AA1467" s="3" t="str">
        <f>IF(OR(C1467 &gt; 0.2, N1467 &lt; 0.25), "High Risk", "Low Risk")</f>
        <v>Low Risk</v>
      </c>
      <c r="AB1467" s="3" t="str">
        <f>IF(NOT(C1467 &gt; 0), "No Discount", "Discount Applied")</f>
        <v>Discount Applied</v>
      </c>
      <c r="AC1467" s="3" t="str">
        <f>IF(AND(V1467 &gt; 100, OR(H1467 = "Regular Air", H1467 = "Express Air"), NOT(C1467 &gt; 0)), "High Profit Non-Standard Shipping", "Other")</f>
        <v>Other</v>
      </c>
      <c r="AD1467">
        <f>RANK(X1467,$X$2:$X$1954,0)</f>
        <v>1758</v>
      </c>
    </row>
    <row r="1468" spans="1:30" ht="12.75" customHeight="1" x14ac:dyDescent="0.3">
      <c r="A1468" s="3">
        <v>19123</v>
      </c>
      <c r="B1468" s="3" t="s">
        <v>55</v>
      </c>
      <c r="C1468" s="7">
        <v>0.04</v>
      </c>
      <c r="D1468" s="4">
        <v>510.14</v>
      </c>
      <c r="E1468" s="4">
        <v>14.7</v>
      </c>
      <c r="F1468" s="3">
        <v>2583</v>
      </c>
      <c r="G1468" s="3" t="s">
        <v>2410</v>
      </c>
      <c r="H1468" s="3" t="s">
        <v>38</v>
      </c>
      <c r="I1468" s="3" t="s">
        <v>39</v>
      </c>
      <c r="J1468" s="3" t="s">
        <v>76</v>
      </c>
      <c r="K1468" s="3" t="s">
        <v>84</v>
      </c>
      <c r="L1468" s="3" t="s">
        <v>42</v>
      </c>
      <c r="M1468" s="3" t="s">
        <v>2411</v>
      </c>
      <c r="N1468" s="3">
        <v>0.56000000000000005</v>
      </c>
      <c r="O1468" s="3" t="s">
        <v>32</v>
      </c>
      <c r="P1468" s="3" t="s">
        <v>60</v>
      </c>
      <c r="Q1468" s="3" t="s">
        <v>299</v>
      </c>
      <c r="R1468" s="3" t="s">
        <v>2412</v>
      </c>
      <c r="S1468" s="3">
        <v>49423</v>
      </c>
      <c r="T1468" s="2">
        <v>42162</v>
      </c>
      <c r="U1468" s="2">
        <v>42164</v>
      </c>
      <c r="V1468" s="4">
        <v>-251.40390000000002</v>
      </c>
      <c r="W1468" s="3">
        <v>3</v>
      </c>
      <c r="X1468" s="4">
        <v>1527.97</v>
      </c>
      <c r="Y1468" s="3">
        <v>89657</v>
      </c>
      <c r="Z1468" s="3" t="str">
        <f>IF(V1468&gt;E3424, "High","Low")</f>
        <v>Low</v>
      </c>
      <c r="AA1468" s="3" t="str">
        <f>IF(OR(C1468 &gt; 0.2, N1468 &lt; 0.25), "High Risk", "Low Risk")</f>
        <v>Low Risk</v>
      </c>
      <c r="AB1468" s="3" t="str">
        <f>IF(NOT(C1468 &gt; 0), "No Discount", "Discount Applied")</f>
        <v>Discount Applied</v>
      </c>
      <c r="AC1468" s="3" t="str">
        <f>IF(AND(V1468 &gt; 100, OR(H1468 = "Regular Air", H1468 = "Express Air"), NOT(C1468 &gt; 0)), "High Profit Non-Standard Shipping", "Other")</f>
        <v>Other</v>
      </c>
      <c r="AD1468">
        <f>RANK(X1468,$X$2:$X$1954,0)</f>
        <v>309</v>
      </c>
    </row>
    <row r="1469" spans="1:30" ht="12.75" customHeight="1" x14ac:dyDescent="0.3">
      <c r="A1469" s="3">
        <v>19124</v>
      </c>
      <c r="B1469" s="3" t="s">
        <v>55</v>
      </c>
      <c r="C1469" s="7">
        <v>0</v>
      </c>
      <c r="D1469" s="4">
        <v>4.76</v>
      </c>
      <c r="E1469" s="4">
        <v>3.01</v>
      </c>
      <c r="F1469" s="3">
        <v>2583</v>
      </c>
      <c r="G1469" s="3" t="s">
        <v>2410</v>
      </c>
      <c r="H1469" s="3" t="s">
        <v>48</v>
      </c>
      <c r="I1469" s="3" t="s">
        <v>39</v>
      </c>
      <c r="J1469" s="3" t="s">
        <v>28</v>
      </c>
      <c r="K1469" s="3" t="s">
        <v>92</v>
      </c>
      <c r="L1469" s="3" t="s">
        <v>30</v>
      </c>
      <c r="M1469" s="3" t="s">
        <v>2413</v>
      </c>
      <c r="N1469" s="3">
        <v>0.36</v>
      </c>
      <c r="O1469" s="3" t="s">
        <v>32</v>
      </c>
      <c r="P1469" s="3" t="s">
        <v>60</v>
      </c>
      <c r="Q1469" s="3" t="s">
        <v>299</v>
      </c>
      <c r="R1469" s="3" t="s">
        <v>2412</v>
      </c>
      <c r="S1469" s="3">
        <v>49423</v>
      </c>
      <c r="T1469" s="2">
        <v>42162</v>
      </c>
      <c r="U1469" s="2">
        <v>42164</v>
      </c>
      <c r="V1469" s="4">
        <v>-2.3450000000000002</v>
      </c>
      <c r="W1469" s="3">
        <v>23</v>
      </c>
      <c r="X1469" s="4">
        <v>110.86</v>
      </c>
      <c r="Y1469" s="3">
        <v>89657</v>
      </c>
      <c r="Z1469" s="3" t="str">
        <f>IF(V1469&gt;E3425, "High","Low")</f>
        <v>Low</v>
      </c>
      <c r="AA1469" s="3" t="str">
        <f>IF(OR(C1469 &gt; 0.2, N1469 &lt; 0.25), "High Risk", "Low Risk")</f>
        <v>Low Risk</v>
      </c>
      <c r="AB1469" s="3" t="str">
        <f>IF(NOT(C1469 &gt; 0), "No Discount", "Discount Applied")</f>
        <v>No Discount</v>
      </c>
      <c r="AC1469" s="3" t="str">
        <f>IF(AND(V1469 &gt; 100, OR(H1469 = "Regular Air", H1469 = "Express Air"), NOT(C1469 &gt; 0)), "High Profit Non-Standard Shipping", "Other")</f>
        <v>Other</v>
      </c>
      <c r="AD1469">
        <f>RANK(X1469,$X$2:$X$1954,0)</f>
        <v>1195</v>
      </c>
    </row>
    <row r="1470" spans="1:30" ht="12.75" customHeight="1" x14ac:dyDescent="0.3">
      <c r="A1470" s="3">
        <v>19134</v>
      </c>
      <c r="B1470" s="3" t="s">
        <v>46</v>
      </c>
      <c r="C1470" s="7">
        <v>0.04</v>
      </c>
      <c r="D1470" s="4">
        <v>6.3</v>
      </c>
      <c r="E1470" s="4">
        <v>0.5</v>
      </c>
      <c r="F1470" s="3">
        <v>2584</v>
      </c>
      <c r="G1470" s="3" t="s">
        <v>2414</v>
      </c>
      <c r="H1470" s="3" t="s">
        <v>48</v>
      </c>
      <c r="I1470" s="3" t="s">
        <v>39</v>
      </c>
      <c r="J1470" s="3" t="s">
        <v>28</v>
      </c>
      <c r="K1470" s="3" t="s">
        <v>133</v>
      </c>
      <c r="L1470" s="3" t="s">
        <v>58</v>
      </c>
      <c r="M1470" s="3" t="s">
        <v>1157</v>
      </c>
      <c r="N1470" s="3">
        <v>0.39</v>
      </c>
      <c r="O1470" s="3" t="s">
        <v>32</v>
      </c>
      <c r="P1470" s="3" t="s">
        <v>60</v>
      </c>
      <c r="Q1470" s="3" t="s">
        <v>299</v>
      </c>
      <c r="R1470" s="3" t="s">
        <v>2415</v>
      </c>
      <c r="S1470" s="3">
        <v>48141</v>
      </c>
      <c r="T1470" s="2">
        <v>42164</v>
      </c>
      <c r="U1470" s="2">
        <v>42166</v>
      </c>
      <c r="V1470" s="4">
        <v>67.606200000000001</v>
      </c>
      <c r="W1470" s="3">
        <v>15</v>
      </c>
      <c r="X1470" s="4">
        <v>97.98</v>
      </c>
      <c r="Y1470" s="3">
        <v>89658</v>
      </c>
      <c r="Z1470" s="3" t="str">
        <f>IF(V1470&gt;E3426, "High","Low")</f>
        <v>High</v>
      </c>
      <c r="AA1470" s="3" t="str">
        <f>IF(OR(C1470 &gt; 0.2, N1470 &lt; 0.25), "High Risk", "Low Risk")</f>
        <v>Low Risk</v>
      </c>
      <c r="AB1470" s="3" t="str">
        <f>IF(NOT(C1470 &gt; 0), "No Discount", "Discount Applied")</f>
        <v>Discount Applied</v>
      </c>
      <c r="AC1470" s="3" t="str">
        <f>IF(AND(V1470 &gt; 100, OR(H1470 = "Regular Air", H1470 = "Express Air"), NOT(C1470 &gt; 0)), "High Profit Non-Standard Shipping", "Other")</f>
        <v>Other</v>
      </c>
      <c r="AD1470">
        <f>RANK(X1470,$X$2:$X$1954,0)</f>
        <v>1251</v>
      </c>
    </row>
    <row r="1471" spans="1:30" ht="12.75" customHeight="1" x14ac:dyDescent="0.3">
      <c r="A1471" s="3">
        <v>20976</v>
      </c>
      <c r="B1471" s="3" t="s">
        <v>55</v>
      </c>
      <c r="C1471" s="7">
        <v>0.01</v>
      </c>
      <c r="D1471" s="4">
        <v>6.48</v>
      </c>
      <c r="E1471" s="4">
        <v>6.57</v>
      </c>
      <c r="F1471" s="3">
        <v>2587</v>
      </c>
      <c r="G1471" s="3" t="s">
        <v>2416</v>
      </c>
      <c r="H1471" s="3" t="s">
        <v>26</v>
      </c>
      <c r="I1471" s="3" t="s">
        <v>39</v>
      </c>
      <c r="J1471" s="3" t="s">
        <v>28</v>
      </c>
      <c r="K1471" s="3" t="s">
        <v>92</v>
      </c>
      <c r="L1471" s="3" t="s">
        <v>58</v>
      </c>
      <c r="M1471" s="3" t="s">
        <v>2417</v>
      </c>
      <c r="N1471" s="3">
        <v>0.37</v>
      </c>
      <c r="O1471" s="3" t="s">
        <v>32</v>
      </c>
      <c r="P1471" s="3" t="s">
        <v>60</v>
      </c>
      <c r="Q1471" s="3" t="s">
        <v>1857</v>
      </c>
      <c r="R1471" s="3" t="s">
        <v>2418</v>
      </c>
      <c r="S1471" s="3">
        <v>54220</v>
      </c>
      <c r="T1471" s="2">
        <v>42063</v>
      </c>
      <c r="U1471" s="2">
        <v>42063</v>
      </c>
      <c r="V1471" s="4">
        <v>-46.5244</v>
      </c>
      <c r="W1471" s="3">
        <v>18</v>
      </c>
      <c r="X1471" s="4">
        <v>127.83</v>
      </c>
      <c r="Y1471" s="3">
        <v>91166</v>
      </c>
      <c r="Z1471" s="3" t="str">
        <f>IF(V1471&gt;E3427, "High","Low")</f>
        <v>Low</v>
      </c>
      <c r="AA1471" s="3" t="str">
        <f>IF(OR(C1471 &gt; 0.2, N1471 &lt; 0.25), "High Risk", "Low Risk")</f>
        <v>Low Risk</v>
      </c>
      <c r="AB1471" s="3" t="str">
        <f>IF(NOT(C1471 &gt; 0), "No Discount", "Discount Applied")</f>
        <v>Discount Applied</v>
      </c>
      <c r="AC1471" s="3" t="str">
        <f>IF(AND(V1471 &gt; 100, OR(H1471 = "Regular Air", H1471 = "Express Air"), NOT(C1471 &gt; 0)), "High Profit Non-Standard Shipping", "Other")</f>
        <v>Other</v>
      </c>
      <c r="AD1471">
        <f>RANK(X1471,$X$2:$X$1954,0)</f>
        <v>1142</v>
      </c>
    </row>
    <row r="1472" spans="1:30" ht="12.75" customHeight="1" x14ac:dyDescent="0.3">
      <c r="A1472" s="3">
        <v>20810</v>
      </c>
      <c r="B1472" s="3" t="s">
        <v>36</v>
      </c>
      <c r="C1472" s="7">
        <v>0.02</v>
      </c>
      <c r="D1472" s="4">
        <v>22.72</v>
      </c>
      <c r="E1472" s="4">
        <v>8.99</v>
      </c>
      <c r="F1472" s="3">
        <v>2587</v>
      </c>
      <c r="G1472" s="3" t="s">
        <v>2416</v>
      </c>
      <c r="H1472" s="3" t="s">
        <v>48</v>
      </c>
      <c r="I1472" s="3" t="s">
        <v>39</v>
      </c>
      <c r="J1472" s="3" t="s">
        <v>40</v>
      </c>
      <c r="K1472" s="3" t="s">
        <v>49</v>
      </c>
      <c r="L1472" s="3" t="s">
        <v>50</v>
      </c>
      <c r="M1472" s="3" t="s">
        <v>781</v>
      </c>
      <c r="N1472" s="3">
        <v>0.44</v>
      </c>
      <c r="O1472" s="3" t="s">
        <v>32</v>
      </c>
      <c r="P1472" s="3" t="s">
        <v>60</v>
      </c>
      <c r="Q1472" s="3" t="s">
        <v>1857</v>
      </c>
      <c r="R1472" s="3" t="s">
        <v>2418</v>
      </c>
      <c r="S1472" s="3">
        <v>54220</v>
      </c>
      <c r="T1472" s="2">
        <v>42181</v>
      </c>
      <c r="U1472" s="2">
        <v>42181</v>
      </c>
      <c r="V1472" s="4">
        <v>200.01719999999997</v>
      </c>
      <c r="W1472" s="3">
        <v>12</v>
      </c>
      <c r="X1472" s="4">
        <v>289.88</v>
      </c>
      <c r="Y1472" s="3">
        <v>91167</v>
      </c>
      <c r="Z1472" s="3" t="str">
        <f>IF(V1472&gt;E3428, "High","Low")</f>
        <v>High</v>
      </c>
      <c r="AA1472" s="3" t="str">
        <f>IF(OR(C1472 &gt; 0.2, N1472 &lt; 0.25), "High Risk", "Low Risk")</f>
        <v>Low Risk</v>
      </c>
      <c r="AB1472" s="3" t="str">
        <f>IF(NOT(C1472 &gt; 0), "No Discount", "Discount Applied")</f>
        <v>Discount Applied</v>
      </c>
      <c r="AC1472" s="3" t="str">
        <f>IF(AND(V1472 &gt; 100, OR(H1472 = "Regular Air", H1472 = "Express Air"), NOT(C1472 &gt; 0)), "High Profit Non-Standard Shipping", "Other")</f>
        <v>Other</v>
      </c>
      <c r="AD1472">
        <f>RANK(X1472,$X$2:$X$1954,0)</f>
        <v>833</v>
      </c>
    </row>
    <row r="1473" spans="1:30" ht="12.75" customHeight="1" x14ac:dyDescent="0.3">
      <c r="A1473" s="3">
        <v>22275</v>
      </c>
      <c r="B1473" s="3" t="s">
        <v>105</v>
      </c>
      <c r="C1473" s="7">
        <v>0.02</v>
      </c>
      <c r="D1473" s="4">
        <v>419.19</v>
      </c>
      <c r="E1473" s="4">
        <v>19.989999999999998</v>
      </c>
      <c r="F1473" s="3">
        <v>2593</v>
      </c>
      <c r="G1473" s="3" t="s">
        <v>2419</v>
      </c>
      <c r="H1473" s="3" t="s">
        <v>48</v>
      </c>
      <c r="I1473" s="3" t="s">
        <v>39</v>
      </c>
      <c r="J1473" s="3" t="s">
        <v>28</v>
      </c>
      <c r="K1473" s="3" t="s">
        <v>140</v>
      </c>
      <c r="L1473" s="3" t="s">
        <v>58</v>
      </c>
      <c r="M1473" s="3" t="s">
        <v>740</v>
      </c>
      <c r="N1473" s="3">
        <v>0.57999999999999996</v>
      </c>
      <c r="O1473" s="3" t="s">
        <v>32</v>
      </c>
      <c r="P1473" s="3" t="s">
        <v>135</v>
      </c>
      <c r="Q1473" s="3" t="s">
        <v>386</v>
      </c>
      <c r="R1473" s="3" t="s">
        <v>2420</v>
      </c>
      <c r="S1473" s="3">
        <v>30605</v>
      </c>
      <c r="T1473" s="2">
        <v>42111</v>
      </c>
      <c r="U1473" s="2">
        <v>42111</v>
      </c>
      <c r="V1473" s="4">
        <v>-39.606000000000002</v>
      </c>
      <c r="W1473" s="3">
        <v>10</v>
      </c>
      <c r="X1473" s="4">
        <v>4354.55</v>
      </c>
      <c r="Y1473" s="3">
        <v>87772</v>
      </c>
      <c r="Z1473" s="3" t="str">
        <f>IF(V1473&gt;E3429, "High","Low")</f>
        <v>Low</v>
      </c>
      <c r="AA1473" s="3" t="str">
        <f>IF(OR(C1473 &gt; 0.2, N1473 &lt; 0.25), "High Risk", "Low Risk")</f>
        <v>Low Risk</v>
      </c>
      <c r="AB1473" s="3" t="str">
        <f>IF(NOT(C1473 &gt; 0), "No Discount", "Discount Applied")</f>
        <v>Discount Applied</v>
      </c>
      <c r="AC1473" s="3" t="str">
        <f>IF(AND(V1473 &gt; 100, OR(H1473 = "Regular Air", H1473 = "Express Air"), NOT(C1473 &gt; 0)), "High Profit Non-Standard Shipping", "Other")</f>
        <v>Other</v>
      </c>
      <c r="AD1473">
        <f>RANK(X1473,$X$2:$X$1954,0)</f>
        <v>110</v>
      </c>
    </row>
    <row r="1474" spans="1:30" ht="12.75" customHeight="1" x14ac:dyDescent="0.3">
      <c r="A1474" s="3">
        <v>23765</v>
      </c>
      <c r="B1474" s="3" t="s">
        <v>105</v>
      </c>
      <c r="C1474" s="7">
        <v>0.01</v>
      </c>
      <c r="D1474" s="4">
        <v>85.99</v>
      </c>
      <c r="E1474" s="4">
        <v>0.99</v>
      </c>
      <c r="F1474" s="3">
        <v>2593</v>
      </c>
      <c r="G1474" s="3" t="s">
        <v>2419</v>
      </c>
      <c r="H1474" s="3" t="s">
        <v>48</v>
      </c>
      <c r="I1474" s="3" t="s">
        <v>39</v>
      </c>
      <c r="J1474" s="3" t="s">
        <v>76</v>
      </c>
      <c r="K1474" s="3" t="s">
        <v>77</v>
      </c>
      <c r="L1474" s="3" t="s">
        <v>30</v>
      </c>
      <c r="M1474" s="3" t="s">
        <v>481</v>
      </c>
      <c r="N1474" s="3">
        <v>0.85</v>
      </c>
      <c r="O1474" s="3" t="s">
        <v>32</v>
      </c>
      <c r="P1474" s="3" t="s">
        <v>135</v>
      </c>
      <c r="Q1474" s="3" t="s">
        <v>386</v>
      </c>
      <c r="R1474" s="3" t="s">
        <v>2420</v>
      </c>
      <c r="S1474" s="3">
        <v>30605</v>
      </c>
      <c r="T1474" s="2">
        <v>42075</v>
      </c>
      <c r="U1474" s="2">
        <v>42080</v>
      </c>
      <c r="V1474" s="4">
        <v>311.72999999999996</v>
      </c>
      <c r="W1474" s="3">
        <v>2</v>
      </c>
      <c r="X1474" s="4">
        <v>146.16999999999999</v>
      </c>
      <c r="Y1474" s="3">
        <v>87773</v>
      </c>
      <c r="Z1474" s="3" t="str">
        <f>IF(V1474&gt;E3430, "High","Low")</f>
        <v>High</v>
      </c>
      <c r="AA1474" s="3" t="str">
        <f>IF(OR(C1474 &gt; 0.2, N1474 &lt; 0.25), "High Risk", "Low Risk")</f>
        <v>Low Risk</v>
      </c>
      <c r="AB1474" s="3" t="str">
        <f>IF(NOT(C1474 &gt; 0), "No Discount", "Discount Applied")</f>
        <v>Discount Applied</v>
      </c>
      <c r="AC1474" s="3" t="str">
        <f>IF(AND(V1474 &gt; 100, OR(H1474 = "Regular Air", H1474 = "Express Air"), NOT(C1474 &gt; 0)), "High Profit Non-Standard Shipping", "Other")</f>
        <v>Other</v>
      </c>
      <c r="AD1474">
        <f>RANK(X1474,$X$2:$X$1954,0)</f>
        <v>1095</v>
      </c>
    </row>
    <row r="1475" spans="1:30" ht="12.75" customHeight="1" x14ac:dyDescent="0.3">
      <c r="A1475" s="3">
        <v>19859</v>
      </c>
      <c r="B1475" s="3" t="s">
        <v>105</v>
      </c>
      <c r="C1475" s="7">
        <v>0.05</v>
      </c>
      <c r="D1475" s="4">
        <v>5.74</v>
      </c>
      <c r="E1475" s="4">
        <v>5.3</v>
      </c>
      <c r="F1475" s="3">
        <v>2601</v>
      </c>
      <c r="G1475" s="3" t="s">
        <v>2421</v>
      </c>
      <c r="H1475" s="3" t="s">
        <v>48</v>
      </c>
      <c r="I1475" s="3" t="s">
        <v>39</v>
      </c>
      <c r="J1475" s="3" t="s">
        <v>28</v>
      </c>
      <c r="K1475" s="3" t="s">
        <v>173</v>
      </c>
      <c r="L1475" s="3" t="s">
        <v>50</v>
      </c>
      <c r="M1475" s="3" t="s">
        <v>2422</v>
      </c>
      <c r="N1475" s="3">
        <v>0.55000000000000004</v>
      </c>
      <c r="O1475" s="3" t="s">
        <v>32</v>
      </c>
      <c r="P1475" s="3" t="s">
        <v>52</v>
      </c>
      <c r="Q1475" s="3" t="s">
        <v>196</v>
      </c>
      <c r="R1475" s="3" t="s">
        <v>2423</v>
      </c>
      <c r="S1475" s="3">
        <v>3054</v>
      </c>
      <c r="T1475" s="2">
        <v>42084</v>
      </c>
      <c r="U1475" s="2">
        <v>42089</v>
      </c>
      <c r="V1475" s="4">
        <v>-50.75</v>
      </c>
      <c r="W1475" s="3">
        <v>7</v>
      </c>
      <c r="X1475" s="4">
        <v>42.02</v>
      </c>
      <c r="Y1475" s="3">
        <v>87382</v>
      </c>
      <c r="Z1475" s="3" t="str">
        <f>IF(V1475&gt;E3431, "High","Low")</f>
        <v>Low</v>
      </c>
      <c r="AA1475" s="3" t="str">
        <f>IF(OR(C1475 &gt; 0.2, N1475 &lt; 0.25), "High Risk", "Low Risk")</f>
        <v>Low Risk</v>
      </c>
      <c r="AB1475" s="3" t="str">
        <f>IF(NOT(C1475 &gt; 0), "No Discount", "Discount Applied")</f>
        <v>Discount Applied</v>
      </c>
      <c r="AC1475" s="3" t="str">
        <f>IF(AND(V1475 &gt; 100, OR(H1475 = "Regular Air", H1475 = "Express Air"), NOT(C1475 &gt; 0)), "High Profit Non-Standard Shipping", "Other")</f>
        <v>Other</v>
      </c>
      <c r="AD1475">
        <f>RANK(X1475,$X$2:$X$1954,0)</f>
        <v>1604</v>
      </c>
    </row>
    <row r="1476" spans="1:30" ht="12.75" customHeight="1" x14ac:dyDescent="0.3">
      <c r="A1476" s="3">
        <v>20849</v>
      </c>
      <c r="B1476" s="3" t="s">
        <v>46</v>
      </c>
      <c r="C1476" s="7">
        <v>7.0000000000000007E-2</v>
      </c>
      <c r="D1476" s="4">
        <v>200.99</v>
      </c>
      <c r="E1476" s="4">
        <v>4.2</v>
      </c>
      <c r="F1476" s="3">
        <v>2603</v>
      </c>
      <c r="G1476" s="3" t="s">
        <v>2424</v>
      </c>
      <c r="H1476" s="3" t="s">
        <v>48</v>
      </c>
      <c r="I1476" s="3" t="s">
        <v>39</v>
      </c>
      <c r="J1476" s="3" t="s">
        <v>76</v>
      </c>
      <c r="K1476" s="3" t="s">
        <v>77</v>
      </c>
      <c r="L1476" s="3" t="s">
        <v>58</v>
      </c>
      <c r="M1476" s="3" t="s">
        <v>547</v>
      </c>
      <c r="N1476" s="3">
        <v>0.59</v>
      </c>
      <c r="O1476" s="3" t="s">
        <v>32</v>
      </c>
      <c r="P1476" s="3" t="s">
        <v>52</v>
      </c>
      <c r="Q1476" s="3" t="s">
        <v>53</v>
      </c>
      <c r="R1476" s="3" t="s">
        <v>2425</v>
      </c>
      <c r="S1476" s="3">
        <v>7601</v>
      </c>
      <c r="T1476" s="2">
        <v>42099</v>
      </c>
      <c r="U1476" s="2">
        <v>42100</v>
      </c>
      <c r="V1476" s="4">
        <v>2225.0761200000002</v>
      </c>
      <c r="W1476" s="3">
        <v>22</v>
      </c>
      <c r="X1476" s="4">
        <v>3705.14</v>
      </c>
      <c r="Y1476" s="3">
        <v>87383</v>
      </c>
      <c r="Z1476" s="3" t="str">
        <f>IF(V1476&gt;E3432, "High","Low")</f>
        <v>High</v>
      </c>
      <c r="AA1476" s="3" t="str">
        <f>IF(OR(C1476 &gt; 0.2, N1476 &lt; 0.25), "High Risk", "Low Risk")</f>
        <v>Low Risk</v>
      </c>
      <c r="AB1476" s="3" t="str">
        <f>IF(NOT(C1476 &gt; 0), "No Discount", "Discount Applied")</f>
        <v>Discount Applied</v>
      </c>
      <c r="AC1476" s="3" t="str">
        <f>IF(AND(V1476 &gt; 100, OR(H1476 = "Regular Air", H1476 = "Express Air"), NOT(C1476 &gt; 0)), "High Profit Non-Standard Shipping", "Other")</f>
        <v>Other</v>
      </c>
      <c r="AD1476">
        <f>RANK(X1476,$X$2:$X$1954,0)</f>
        <v>133</v>
      </c>
    </row>
    <row r="1477" spans="1:30" ht="12.75" customHeight="1" x14ac:dyDescent="0.3">
      <c r="A1477" s="3">
        <v>20850</v>
      </c>
      <c r="B1477" s="3" t="s">
        <v>46</v>
      </c>
      <c r="C1477" s="7">
        <v>0.01</v>
      </c>
      <c r="D1477" s="4">
        <v>297.48</v>
      </c>
      <c r="E1477" s="4">
        <v>18.059999999999999</v>
      </c>
      <c r="F1477" s="3">
        <v>2604</v>
      </c>
      <c r="G1477" s="3" t="s">
        <v>2426</v>
      </c>
      <c r="H1477" s="3" t="s">
        <v>38</v>
      </c>
      <c r="I1477" s="3" t="s">
        <v>39</v>
      </c>
      <c r="J1477" s="3" t="s">
        <v>76</v>
      </c>
      <c r="K1477" s="3" t="s">
        <v>84</v>
      </c>
      <c r="L1477" s="3" t="s">
        <v>42</v>
      </c>
      <c r="M1477" s="3" t="s">
        <v>564</v>
      </c>
      <c r="N1477" s="3">
        <v>0.6</v>
      </c>
      <c r="O1477" s="3" t="s">
        <v>32</v>
      </c>
      <c r="P1477" s="3" t="s">
        <v>52</v>
      </c>
      <c r="Q1477" s="3" t="s">
        <v>53</v>
      </c>
      <c r="R1477" s="3" t="s">
        <v>2427</v>
      </c>
      <c r="S1477" s="3">
        <v>8830</v>
      </c>
      <c r="T1477" s="2">
        <v>42099</v>
      </c>
      <c r="U1477" s="2">
        <v>42100</v>
      </c>
      <c r="V1477" s="4">
        <v>-338.18083200000001</v>
      </c>
      <c r="W1477" s="3">
        <v>3</v>
      </c>
      <c r="X1477" s="4">
        <v>945.36</v>
      </c>
      <c r="Y1477" s="3">
        <v>87383</v>
      </c>
      <c r="Z1477" s="3" t="str">
        <f>IF(V1477&gt;E3433, "High","Low")</f>
        <v>Low</v>
      </c>
      <c r="AA1477" s="3" t="str">
        <f>IF(OR(C1477 &gt; 0.2, N1477 &lt; 0.25), "High Risk", "Low Risk")</f>
        <v>Low Risk</v>
      </c>
      <c r="AB1477" s="3" t="str">
        <f>IF(NOT(C1477 &gt; 0), "No Discount", "Discount Applied")</f>
        <v>Discount Applied</v>
      </c>
      <c r="AC1477" s="3" t="str">
        <f>IF(AND(V1477 &gt; 100, OR(H1477 = "Regular Air", H1477 = "Express Air"), NOT(C1477 &gt; 0)), "High Profit Non-Standard Shipping", "Other")</f>
        <v>Other</v>
      </c>
      <c r="AD1477">
        <f>RANK(X1477,$X$2:$X$1954,0)</f>
        <v>435</v>
      </c>
    </row>
    <row r="1478" spans="1:30" ht="12.75" customHeight="1" x14ac:dyDescent="0.3">
      <c r="A1478" s="3">
        <v>18046</v>
      </c>
      <c r="B1478" s="3" t="s">
        <v>24</v>
      </c>
      <c r="C1478" s="7">
        <v>0.09</v>
      </c>
      <c r="D1478" s="4">
        <v>5.4</v>
      </c>
      <c r="E1478" s="4">
        <v>7.78</v>
      </c>
      <c r="F1478" s="3">
        <v>2610</v>
      </c>
      <c r="G1478" s="3" t="s">
        <v>2428</v>
      </c>
      <c r="H1478" s="3" t="s">
        <v>48</v>
      </c>
      <c r="I1478" s="3" t="s">
        <v>39</v>
      </c>
      <c r="J1478" s="3" t="s">
        <v>28</v>
      </c>
      <c r="K1478" s="3" t="s">
        <v>108</v>
      </c>
      <c r="L1478" s="3" t="s">
        <v>58</v>
      </c>
      <c r="M1478" s="3" t="s">
        <v>309</v>
      </c>
      <c r="N1478" s="3">
        <v>0.37</v>
      </c>
      <c r="O1478" s="3" t="s">
        <v>32</v>
      </c>
      <c r="P1478" s="3" t="s">
        <v>33</v>
      </c>
      <c r="Q1478" s="3" t="s">
        <v>44</v>
      </c>
      <c r="R1478" s="3" t="s">
        <v>2401</v>
      </c>
      <c r="S1478" s="3">
        <v>95616</v>
      </c>
      <c r="T1478" s="2">
        <v>42140</v>
      </c>
      <c r="U1478" s="2">
        <v>42141</v>
      </c>
      <c r="V1478" s="4">
        <v>-136.25200000000001</v>
      </c>
      <c r="W1478" s="3">
        <v>9</v>
      </c>
      <c r="X1478" s="4">
        <v>49.24</v>
      </c>
      <c r="Y1478" s="3">
        <v>86118</v>
      </c>
      <c r="Z1478" s="3" t="str">
        <f>IF(V1478&gt;E3434, "High","Low")</f>
        <v>Low</v>
      </c>
      <c r="AA1478" s="3" t="str">
        <f>IF(OR(C1478 &gt; 0.2, N1478 &lt; 0.25), "High Risk", "Low Risk")</f>
        <v>Low Risk</v>
      </c>
      <c r="AB1478" s="3" t="str">
        <f>IF(NOT(C1478 &gt; 0), "No Discount", "Discount Applied")</f>
        <v>Discount Applied</v>
      </c>
      <c r="AC1478" s="3" t="str">
        <f>IF(AND(V1478 &gt; 100, OR(H1478 = "Regular Air", H1478 = "Express Air"), NOT(C1478 &gt; 0)), "High Profit Non-Standard Shipping", "Other")</f>
        <v>Other</v>
      </c>
      <c r="AD1478">
        <f>RANK(X1478,$X$2:$X$1954,0)</f>
        <v>1539</v>
      </c>
    </row>
    <row r="1479" spans="1:30" ht="12.75" customHeight="1" x14ac:dyDescent="0.3">
      <c r="A1479" s="3">
        <v>19971</v>
      </c>
      <c r="B1479" s="3" t="s">
        <v>105</v>
      </c>
      <c r="C1479" s="7">
        <v>0.02</v>
      </c>
      <c r="D1479" s="4">
        <v>50.98</v>
      </c>
      <c r="E1479" s="4">
        <v>13.66</v>
      </c>
      <c r="F1479" s="3">
        <v>2613</v>
      </c>
      <c r="G1479" s="3" t="s">
        <v>2429</v>
      </c>
      <c r="H1479" s="3" t="s">
        <v>26</v>
      </c>
      <c r="I1479" s="3" t="s">
        <v>39</v>
      </c>
      <c r="J1479" s="3" t="s">
        <v>28</v>
      </c>
      <c r="K1479" s="3" t="s">
        <v>256</v>
      </c>
      <c r="L1479" s="3" t="s">
        <v>58</v>
      </c>
      <c r="M1479" s="3" t="s">
        <v>2430</v>
      </c>
      <c r="N1479" s="3">
        <v>0.57999999999999996</v>
      </c>
      <c r="O1479" s="3" t="s">
        <v>32</v>
      </c>
      <c r="P1479" s="3" t="s">
        <v>52</v>
      </c>
      <c r="Q1479" s="3" t="s">
        <v>53</v>
      </c>
      <c r="R1479" s="3" t="s">
        <v>2431</v>
      </c>
      <c r="S1479" s="3">
        <v>8863</v>
      </c>
      <c r="T1479" s="2">
        <v>42028</v>
      </c>
      <c r="U1479" s="2">
        <v>42028</v>
      </c>
      <c r="V1479" s="4">
        <v>-25.76</v>
      </c>
      <c r="W1479" s="3">
        <v>1</v>
      </c>
      <c r="X1479" s="4">
        <v>68.45</v>
      </c>
      <c r="Y1479" s="3">
        <v>86119</v>
      </c>
      <c r="Z1479" s="3" t="str">
        <f>IF(V1479&gt;E3435, "High","Low")</f>
        <v>Low</v>
      </c>
      <c r="AA1479" s="3" t="str">
        <f>IF(OR(C1479 &gt; 0.2, N1479 &lt; 0.25), "High Risk", "Low Risk")</f>
        <v>Low Risk</v>
      </c>
      <c r="AB1479" s="3" t="str">
        <f>IF(NOT(C1479 &gt; 0), "No Discount", "Discount Applied")</f>
        <v>Discount Applied</v>
      </c>
      <c r="AC1479" s="3" t="str">
        <f>IF(AND(V1479 &gt; 100, OR(H1479 = "Regular Air", H1479 = "Express Air"), NOT(C1479 &gt; 0)), "High Profit Non-Standard Shipping", "Other")</f>
        <v>Other</v>
      </c>
      <c r="AD1479">
        <f>RANK(X1479,$X$2:$X$1954,0)</f>
        <v>1401</v>
      </c>
    </row>
    <row r="1480" spans="1:30" ht="12.75" customHeight="1" x14ac:dyDescent="0.3">
      <c r="A1480" s="3">
        <v>25962</v>
      </c>
      <c r="B1480" s="3" t="s">
        <v>46</v>
      </c>
      <c r="C1480" s="7">
        <v>0</v>
      </c>
      <c r="D1480" s="4">
        <v>2.6</v>
      </c>
      <c r="E1480" s="4">
        <v>2.4</v>
      </c>
      <c r="F1480" s="3">
        <v>2616</v>
      </c>
      <c r="G1480" s="3" t="s">
        <v>2432</v>
      </c>
      <c r="H1480" s="3" t="s">
        <v>48</v>
      </c>
      <c r="I1480" s="3" t="s">
        <v>39</v>
      </c>
      <c r="J1480" s="3" t="s">
        <v>28</v>
      </c>
      <c r="K1480" s="3" t="s">
        <v>29</v>
      </c>
      <c r="L1480" s="3" t="s">
        <v>30</v>
      </c>
      <c r="M1480" s="3" t="s">
        <v>1022</v>
      </c>
      <c r="N1480" s="3">
        <v>0.57999999999999996</v>
      </c>
      <c r="O1480" s="3" t="s">
        <v>32</v>
      </c>
      <c r="P1480" s="3" t="s">
        <v>60</v>
      </c>
      <c r="Q1480" s="3" t="s">
        <v>299</v>
      </c>
      <c r="R1480" s="3" t="s">
        <v>2433</v>
      </c>
      <c r="S1480" s="3">
        <v>49002</v>
      </c>
      <c r="T1480" s="2">
        <v>42074</v>
      </c>
      <c r="U1480" s="2">
        <v>42076</v>
      </c>
      <c r="V1480" s="4">
        <v>-45.21</v>
      </c>
      <c r="W1480" s="3">
        <v>16</v>
      </c>
      <c r="X1480" s="4">
        <v>44.75</v>
      </c>
      <c r="Y1480" s="3">
        <v>91495</v>
      </c>
      <c r="Z1480" s="3" t="str">
        <f>IF(V1480&gt;E3436, "High","Low")</f>
        <v>Low</v>
      </c>
      <c r="AA1480" s="3" t="str">
        <f>IF(OR(C1480 &gt; 0.2, N1480 &lt; 0.25), "High Risk", "Low Risk")</f>
        <v>Low Risk</v>
      </c>
      <c r="AB1480" s="3" t="str">
        <f>IF(NOT(C1480 &gt; 0), "No Discount", "Discount Applied")</f>
        <v>No Discount</v>
      </c>
      <c r="AC1480" s="3" t="str">
        <f>IF(AND(V1480 &gt; 100, OR(H1480 = "Regular Air", H1480 = "Express Air"), NOT(C1480 &gt; 0)), "High Profit Non-Standard Shipping", "Other")</f>
        <v>Other</v>
      </c>
      <c r="AD1480">
        <f>RANK(X1480,$X$2:$X$1954,0)</f>
        <v>1578</v>
      </c>
    </row>
    <row r="1481" spans="1:30" ht="12.75" customHeight="1" x14ac:dyDescent="0.3">
      <c r="A1481" s="3">
        <v>25478</v>
      </c>
      <c r="B1481" s="3" t="s">
        <v>36</v>
      </c>
      <c r="C1481" s="7">
        <v>0.1</v>
      </c>
      <c r="D1481" s="4">
        <v>3.25</v>
      </c>
      <c r="E1481" s="4">
        <v>49</v>
      </c>
      <c r="F1481" s="3">
        <v>2617</v>
      </c>
      <c r="G1481" s="3" t="s">
        <v>2434</v>
      </c>
      <c r="H1481" s="3" t="s">
        <v>48</v>
      </c>
      <c r="I1481" s="3" t="s">
        <v>39</v>
      </c>
      <c r="J1481" s="3" t="s">
        <v>28</v>
      </c>
      <c r="K1481" s="3" t="s">
        <v>256</v>
      </c>
      <c r="L1481" s="3" t="s">
        <v>235</v>
      </c>
      <c r="M1481" s="3" t="s">
        <v>1889</v>
      </c>
      <c r="N1481" s="3">
        <v>0.56000000000000005</v>
      </c>
      <c r="O1481" s="3" t="s">
        <v>32</v>
      </c>
      <c r="P1481" s="3" t="s">
        <v>60</v>
      </c>
      <c r="Q1481" s="3" t="s">
        <v>2192</v>
      </c>
      <c r="R1481" s="3" t="s">
        <v>2435</v>
      </c>
      <c r="S1481" s="3">
        <v>57401</v>
      </c>
      <c r="T1481" s="2">
        <v>42182</v>
      </c>
      <c r="U1481" s="2">
        <v>42183</v>
      </c>
      <c r="V1481" s="4">
        <v>-286.245</v>
      </c>
      <c r="W1481" s="3">
        <v>6</v>
      </c>
      <c r="X1481" s="4">
        <v>40.69</v>
      </c>
      <c r="Y1481" s="3">
        <v>91496</v>
      </c>
      <c r="Z1481" s="3" t="str">
        <f>IF(V1481&gt;E3437, "High","Low")</f>
        <v>Low</v>
      </c>
      <c r="AA1481" s="3" t="str">
        <f>IF(OR(C1481 &gt; 0.2, N1481 &lt; 0.25), "High Risk", "Low Risk")</f>
        <v>Low Risk</v>
      </c>
      <c r="AB1481" s="3" t="str">
        <f>IF(NOT(C1481 &gt; 0), "No Discount", "Discount Applied")</f>
        <v>Discount Applied</v>
      </c>
      <c r="AC1481" s="3" t="str">
        <f>IF(AND(V1481 &gt; 100, OR(H1481 = "Regular Air", H1481 = "Express Air"), NOT(C1481 &gt; 0)), "High Profit Non-Standard Shipping", "Other")</f>
        <v>Other</v>
      </c>
      <c r="AD1481">
        <f>RANK(X1481,$X$2:$X$1954,0)</f>
        <v>1614</v>
      </c>
    </row>
    <row r="1482" spans="1:30" ht="12.75" customHeight="1" x14ac:dyDescent="0.3">
      <c r="A1482" s="3">
        <v>6585</v>
      </c>
      <c r="B1482" s="3" t="s">
        <v>55</v>
      </c>
      <c r="C1482" s="7">
        <v>0.1</v>
      </c>
      <c r="D1482" s="4">
        <v>7.64</v>
      </c>
      <c r="E1482" s="4">
        <v>1.39</v>
      </c>
      <c r="F1482" s="3">
        <v>2618</v>
      </c>
      <c r="G1482" s="3" t="s">
        <v>2436</v>
      </c>
      <c r="H1482" s="3" t="s">
        <v>48</v>
      </c>
      <c r="I1482" s="3" t="s">
        <v>39</v>
      </c>
      <c r="J1482" s="3" t="s">
        <v>28</v>
      </c>
      <c r="K1482" s="3" t="s">
        <v>68</v>
      </c>
      <c r="L1482" s="3" t="s">
        <v>58</v>
      </c>
      <c r="M1482" s="3" t="s">
        <v>2437</v>
      </c>
      <c r="N1482" s="3">
        <v>0.36</v>
      </c>
      <c r="O1482" s="3" t="s">
        <v>32</v>
      </c>
      <c r="P1482" s="3" t="s">
        <v>52</v>
      </c>
      <c r="Q1482" s="3" t="s">
        <v>70</v>
      </c>
      <c r="R1482" s="3" t="s">
        <v>89</v>
      </c>
      <c r="S1482" s="3">
        <v>10004</v>
      </c>
      <c r="T1482" s="2">
        <v>42021</v>
      </c>
      <c r="U1482" s="2">
        <v>42023</v>
      </c>
      <c r="V1482" s="4">
        <v>16.12</v>
      </c>
      <c r="W1482" s="3">
        <v>18</v>
      </c>
      <c r="X1482" s="4">
        <v>130.11000000000001</v>
      </c>
      <c r="Y1482" s="3">
        <v>46884</v>
      </c>
      <c r="Z1482" s="3" t="str">
        <f>IF(V1482&gt;E3438, "High","Low")</f>
        <v>High</v>
      </c>
      <c r="AA1482" s="3" t="str">
        <f>IF(OR(C1482 &gt; 0.2, N1482 &lt; 0.25), "High Risk", "Low Risk")</f>
        <v>Low Risk</v>
      </c>
      <c r="AB1482" s="3" t="str">
        <f>IF(NOT(C1482 &gt; 0), "No Discount", "Discount Applied")</f>
        <v>Discount Applied</v>
      </c>
      <c r="AC1482" s="3" t="str">
        <f>IF(AND(V1482 &gt; 100, OR(H1482 = "Regular Air", H1482 = "Express Air"), NOT(C1482 &gt; 0)), "High Profit Non-Standard Shipping", "Other")</f>
        <v>Other</v>
      </c>
      <c r="AD1482">
        <f>RANK(X1482,$X$2:$X$1954,0)</f>
        <v>1134</v>
      </c>
    </row>
    <row r="1483" spans="1:30" ht="12.75" customHeight="1" x14ac:dyDescent="0.3">
      <c r="A1483" s="3">
        <v>6586</v>
      </c>
      <c r="B1483" s="3" t="s">
        <v>55</v>
      </c>
      <c r="C1483" s="7">
        <v>0</v>
      </c>
      <c r="D1483" s="4">
        <v>125.99</v>
      </c>
      <c r="E1483" s="4">
        <v>2.5</v>
      </c>
      <c r="F1483" s="3">
        <v>2618</v>
      </c>
      <c r="G1483" s="3" t="s">
        <v>2436</v>
      </c>
      <c r="H1483" s="3" t="s">
        <v>48</v>
      </c>
      <c r="I1483" s="3" t="s">
        <v>39</v>
      </c>
      <c r="J1483" s="3" t="s">
        <v>76</v>
      </c>
      <c r="K1483" s="3" t="s">
        <v>77</v>
      </c>
      <c r="L1483" s="3" t="s">
        <v>58</v>
      </c>
      <c r="M1483" s="3" t="s">
        <v>2438</v>
      </c>
      <c r="N1483" s="3">
        <v>0.59</v>
      </c>
      <c r="O1483" s="3" t="s">
        <v>32</v>
      </c>
      <c r="P1483" s="3" t="s">
        <v>52</v>
      </c>
      <c r="Q1483" s="3" t="s">
        <v>70</v>
      </c>
      <c r="R1483" s="3" t="s">
        <v>89</v>
      </c>
      <c r="S1483" s="3">
        <v>10004</v>
      </c>
      <c r="T1483" s="2">
        <v>42021</v>
      </c>
      <c r="U1483" s="2">
        <v>42023</v>
      </c>
      <c r="V1483" s="4">
        <v>-815.90079999999989</v>
      </c>
      <c r="W1483" s="3">
        <v>3</v>
      </c>
      <c r="X1483" s="4">
        <v>337.34</v>
      </c>
      <c r="Y1483" s="3">
        <v>46884</v>
      </c>
      <c r="Z1483" s="3" t="str">
        <f>IF(V1483&gt;E3439, "High","Low")</f>
        <v>Low</v>
      </c>
      <c r="AA1483" s="3" t="str">
        <f>IF(OR(C1483 &gt; 0.2, N1483 &lt; 0.25), "High Risk", "Low Risk")</f>
        <v>Low Risk</v>
      </c>
      <c r="AB1483" s="3" t="str">
        <f>IF(NOT(C1483 &gt; 0), "No Discount", "Discount Applied")</f>
        <v>No Discount</v>
      </c>
      <c r="AC1483" s="3" t="str">
        <f>IF(AND(V1483 &gt; 100, OR(H1483 = "Regular Air", H1483 = "Express Air"), NOT(C1483 &gt; 0)), "High Profit Non-Standard Shipping", "Other")</f>
        <v>Other</v>
      </c>
      <c r="AD1483">
        <f>RANK(X1483,$X$2:$X$1954,0)</f>
        <v>783</v>
      </c>
    </row>
    <row r="1484" spans="1:30" ht="12.75" customHeight="1" x14ac:dyDescent="0.3">
      <c r="A1484" s="3">
        <v>6587</v>
      </c>
      <c r="B1484" s="3" t="s">
        <v>55</v>
      </c>
      <c r="C1484" s="7">
        <v>0.1</v>
      </c>
      <c r="D1484" s="4">
        <v>11.55</v>
      </c>
      <c r="E1484" s="4">
        <v>2.36</v>
      </c>
      <c r="F1484" s="3">
        <v>2618</v>
      </c>
      <c r="G1484" s="3" t="s">
        <v>2436</v>
      </c>
      <c r="H1484" s="3" t="s">
        <v>48</v>
      </c>
      <c r="I1484" s="3" t="s">
        <v>39</v>
      </c>
      <c r="J1484" s="3" t="s">
        <v>28</v>
      </c>
      <c r="K1484" s="3" t="s">
        <v>29</v>
      </c>
      <c r="L1484" s="3" t="s">
        <v>30</v>
      </c>
      <c r="M1484" s="3" t="s">
        <v>311</v>
      </c>
      <c r="N1484" s="3">
        <v>0.55000000000000004</v>
      </c>
      <c r="O1484" s="3" t="s">
        <v>32</v>
      </c>
      <c r="P1484" s="3" t="s">
        <v>52</v>
      </c>
      <c r="Q1484" s="3" t="s">
        <v>70</v>
      </c>
      <c r="R1484" s="3" t="s">
        <v>89</v>
      </c>
      <c r="S1484" s="3">
        <v>10004</v>
      </c>
      <c r="T1484" s="2">
        <v>42021</v>
      </c>
      <c r="U1484" s="2">
        <v>42022</v>
      </c>
      <c r="V1484" s="4">
        <v>15.808000000000003</v>
      </c>
      <c r="W1484" s="3">
        <v>25</v>
      </c>
      <c r="X1484" s="4">
        <v>280.43</v>
      </c>
      <c r="Y1484" s="3">
        <v>46884</v>
      </c>
      <c r="Z1484" s="3" t="str">
        <f>IF(V1484&gt;E3440, "High","Low")</f>
        <v>High</v>
      </c>
      <c r="AA1484" s="3" t="str">
        <f>IF(OR(C1484 &gt; 0.2, N1484 &lt; 0.25), "High Risk", "Low Risk")</f>
        <v>Low Risk</v>
      </c>
      <c r="AB1484" s="3" t="str">
        <f>IF(NOT(C1484 &gt; 0), "No Discount", "Discount Applied")</f>
        <v>Discount Applied</v>
      </c>
      <c r="AC1484" s="3" t="str">
        <f>IF(AND(V1484 &gt; 100, OR(H1484 = "Regular Air", H1484 = "Express Air"), NOT(C1484 &gt; 0)), "High Profit Non-Standard Shipping", "Other")</f>
        <v>Other</v>
      </c>
      <c r="AD1484">
        <f>RANK(X1484,$X$2:$X$1954,0)</f>
        <v>849</v>
      </c>
    </row>
    <row r="1485" spans="1:30" ht="12.75" customHeight="1" x14ac:dyDescent="0.3">
      <c r="A1485" s="3">
        <v>4788</v>
      </c>
      <c r="B1485" s="3" t="s">
        <v>24</v>
      </c>
      <c r="C1485" s="7">
        <v>0.05</v>
      </c>
      <c r="D1485" s="4">
        <v>4.84</v>
      </c>
      <c r="E1485" s="4">
        <v>0.71</v>
      </c>
      <c r="F1485" s="3">
        <v>2618</v>
      </c>
      <c r="G1485" s="3" t="s">
        <v>2436</v>
      </c>
      <c r="H1485" s="3" t="s">
        <v>26</v>
      </c>
      <c r="I1485" s="3" t="s">
        <v>39</v>
      </c>
      <c r="J1485" s="3" t="s">
        <v>28</v>
      </c>
      <c r="K1485" s="3" t="s">
        <v>29</v>
      </c>
      <c r="L1485" s="3" t="s">
        <v>30</v>
      </c>
      <c r="M1485" s="3" t="s">
        <v>1475</v>
      </c>
      <c r="N1485" s="3">
        <v>0.52</v>
      </c>
      <c r="O1485" s="3" t="s">
        <v>32</v>
      </c>
      <c r="P1485" s="3" t="s">
        <v>52</v>
      </c>
      <c r="Q1485" s="3" t="s">
        <v>70</v>
      </c>
      <c r="R1485" s="3" t="s">
        <v>89</v>
      </c>
      <c r="S1485" s="3">
        <v>10004</v>
      </c>
      <c r="T1485" s="2">
        <v>42086</v>
      </c>
      <c r="U1485" s="2">
        <v>42086</v>
      </c>
      <c r="V1485" s="4">
        <v>29.17</v>
      </c>
      <c r="W1485" s="3">
        <v>20</v>
      </c>
      <c r="X1485" s="4">
        <v>103.39</v>
      </c>
      <c r="Y1485" s="3">
        <v>34017</v>
      </c>
      <c r="Z1485" s="3" t="str">
        <f>IF(V1485&gt;E3441, "High","Low")</f>
        <v>High</v>
      </c>
      <c r="AA1485" s="3" t="str">
        <f>IF(OR(C1485 &gt; 0.2, N1485 &lt; 0.25), "High Risk", "Low Risk")</f>
        <v>Low Risk</v>
      </c>
      <c r="AB1485" s="3" t="str">
        <f>IF(NOT(C1485 &gt; 0), "No Discount", "Discount Applied")</f>
        <v>Discount Applied</v>
      </c>
      <c r="AC1485" s="3" t="str">
        <f>IF(AND(V1485 &gt; 100, OR(H1485 = "Regular Air", H1485 = "Express Air"), NOT(C1485 &gt; 0)), "High Profit Non-Standard Shipping", "Other")</f>
        <v>Other</v>
      </c>
      <c r="AD1485">
        <f>RANK(X1485,$X$2:$X$1954,0)</f>
        <v>1219</v>
      </c>
    </row>
    <row r="1486" spans="1:30" ht="12.75" customHeight="1" x14ac:dyDescent="0.3">
      <c r="A1486" s="3">
        <v>4789</v>
      </c>
      <c r="B1486" s="3" t="s">
        <v>24</v>
      </c>
      <c r="C1486" s="7">
        <v>0.01</v>
      </c>
      <c r="D1486" s="4">
        <v>14.98</v>
      </c>
      <c r="E1486" s="4">
        <v>7.69</v>
      </c>
      <c r="F1486" s="3">
        <v>2618</v>
      </c>
      <c r="G1486" s="3" t="s">
        <v>2436</v>
      </c>
      <c r="H1486" s="3" t="s">
        <v>48</v>
      </c>
      <c r="I1486" s="3" t="s">
        <v>39</v>
      </c>
      <c r="J1486" s="3" t="s">
        <v>28</v>
      </c>
      <c r="K1486" s="3" t="s">
        <v>140</v>
      </c>
      <c r="L1486" s="3" t="s">
        <v>58</v>
      </c>
      <c r="M1486" s="3" t="s">
        <v>1735</v>
      </c>
      <c r="N1486" s="3">
        <v>0.56999999999999995</v>
      </c>
      <c r="O1486" s="3" t="s">
        <v>32</v>
      </c>
      <c r="P1486" s="3" t="s">
        <v>52</v>
      </c>
      <c r="Q1486" s="3" t="s">
        <v>70</v>
      </c>
      <c r="R1486" s="3" t="s">
        <v>89</v>
      </c>
      <c r="S1486" s="3">
        <v>10004</v>
      </c>
      <c r="T1486" s="2">
        <v>42086</v>
      </c>
      <c r="U1486" s="2">
        <v>42088</v>
      </c>
      <c r="V1486" s="4">
        <v>-48.97</v>
      </c>
      <c r="W1486" s="3">
        <v>28</v>
      </c>
      <c r="X1486" s="4">
        <v>435.39</v>
      </c>
      <c r="Y1486" s="3">
        <v>34017</v>
      </c>
      <c r="Z1486" s="3" t="str">
        <f>IF(V1486&gt;E3442, "High","Low")</f>
        <v>Low</v>
      </c>
      <c r="AA1486" s="3" t="str">
        <f>IF(OR(C1486 &gt; 0.2, N1486 &lt; 0.25), "High Risk", "Low Risk")</f>
        <v>Low Risk</v>
      </c>
      <c r="AB1486" s="3" t="str">
        <f>IF(NOT(C1486 &gt; 0), "No Discount", "Discount Applied")</f>
        <v>Discount Applied</v>
      </c>
      <c r="AC1486" s="3" t="str">
        <f>IF(AND(V1486 &gt; 100, OR(H1486 = "Regular Air", H1486 = "Express Air"), NOT(C1486 &gt; 0)), "High Profit Non-Standard Shipping", "Other")</f>
        <v>Other</v>
      </c>
      <c r="AD1486">
        <f>RANK(X1486,$X$2:$X$1954,0)</f>
        <v>689</v>
      </c>
    </row>
    <row r="1487" spans="1:30" ht="12.75" customHeight="1" x14ac:dyDescent="0.3">
      <c r="A1487" s="3">
        <v>7452</v>
      </c>
      <c r="B1487" s="3" t="s">
        <v>46</v>
      </c>
      <c r="C1487" s="7">
        <v>0.1</v>
      </c>
      <c r="D1487" s="4">
        <v>20.27</v>
      </c>
      <c r="E1487" s="4">
        <v>3.99</v>
      </c>
      <c r="F1487" s="3">
        <v>2618</v>
      </c>
      <c r="G1487" s="3" t="s">
        <v>2436</v>
      </c>
      <c r="H1487" s="3" t="s">
        <v>48</v>
      </c>
      <c r="I1487" s="3" t="s">
        <v>39</v>
      </c>
      <c r="J1487" s="3" t="s">
        <v>28</v>
      </c>
      <c r="K1487" s="3" t="s">
        <v>256</v>
      </c>
      <c r="L1487" s="3" t="s">
        <v>58</v>
      </c>
      <c r="M1487" s="3" t="s">
        <v>1513</v>
      </c>
      <c r="N1487" s="3">
        <v>0.56999999999999995</v>
      </c>
      <c r="O1487" s="3" t="s">
        <v>32</v>
      </c>
      <c r="P1487" s="3" t="s">
        <v>52</v>
      </c>
      <c r="Q1487" s="3" t="s">
        <v>70</v>
      </c>
      <c r="R1487" s="3" t="s">
        <v>89</v>
      </c>
      <c r="S1487" s="3">
        <v>10004</v>
      </c>
      <c r="T1487" s="2">
        <v>42086</v>
      </c>
      <c r="U1487" s="2">
        <v>42087</v>
      </c>
      <c r="V1487" s="4">
        <v>84.05</v>
      </c>
      <c r="W1487" s="3">
        <v>53</v>
      </c>
      <c r="X1487" s="4">
        <v>1051.52</v>
      </c>
      <c r="Y1487" s="3">
        <v>53153</v>
      </c>
      <c r="Z1487" s="3" t="str">
        <f>IF(V1487&gt;E3443, "High","Low")</f>
        <v>High</v>
      </c>
      <c r="AA1487" s="3" t="str">
        <f>IF(OR(C1487 &gt; 0.2, N1487 &lt; 0.25), "High Risk", "Low Risk")</f>
        <v>Low Risk</v>
      </c>
      <c r="AB1487" s="3" t="str">
        <f>IF(NOT(C1487 &gt; 0), "No Discount", "Discount Applied")</f>
        <v>Discount Applied</v>
      </c>
      <c r="AC1487" s="3" t="str">
        <f>IF(AND(V1487 &gt; 100, OR(H1487 = "Regular Air", H1487 = "Express Air"), NOT(C1487 &gt; 0)), "High Profit Non-Standard Shipping", "Other")</f>
        <v>Other</v>
      </c>
      <c r="AD1487">
        <f>RANK(X1487,$X$2:$X$1954,0)</f>
        <v>407</v>
      </c>
    </row>
    <row r="1488" spans="1:30" ht="12.75" customHeight="1" x14ac:dyDescent="0.3">
      <c r="A1488" s="3">
        <v>22788</v>
      </c>
      <c r="B1488" s="3" t="s">
        <v>24</v>
      </c>
      <c r="C1488" s="7">
        <v>0.05</v>
      </c>
      <c r="D1488" s="4">
        <v>4.84</v>
      </c>
      <c r="E1488" s="4">
        <v>0.71</v>
      </c>
      <c r="F1488" s="3">
        <v>2619</v>
      </c>
      <c r="G1488" s="3" t="s">
        <v>2439</v>
      </c>
      <c r="H1488" s="3" t="s">
        <v>26</v>
      </c>
      <c r="I1488" s="3" t="s">
        <v>39</v>
      </c>
      <c r="J1488" s="3" t="s">
        <v>28</v>
      </c>
      <c r="K1488" s="3" t="s">
        <v>29</v>
      </c>
      <c r="L1488" s="3" t="s">
        <v>30</v>
      </c>
      <c r="M1488" s="3" t="s">
        <v>1475</v>
      </c>
      <c r="N1488" s="3">
        <v>0.52</v>
      </c>
      <c r="O1488" s="3" t="s">
        <v>32</v>
      </c>
      <c r="P1488" s="3" t="s">
        <v>60</v>
      </c>
      <c r="Q1488" s="3" t="s">
        <v>2192</v>
      </c>
      <c r="R1488" s="3" t="s">
        <v>2440</v>
      </c>
      <c r="S1488" s="3">
        <v>57103</v>
      </c>
      <c r="T1488" s="2">
        <v>42086</v>
      </c>
      <c r="U1488" s="2">
        <v>42086</v>
      </c>
      <c r="V1488" s="4">
        <v>17.836500000000001</v>
      </c>
      <c r="W1488" s="3">
        <v>5</v>
      </c>
      <c r="X1488" s="4">
        <v>25.85</v>
      </c>
      <c r="Y1488" s="3">
        <v>88014</v>
      </c>
      <c r="Z1488" s="3" t="str">
        <f>IF(V1488&gt;E3444, "High","Low")</f>
        <v>High</v>
      </c>
      <c r="AA1488" s="3" t="str">
        <f>IF(OR(C1488 &gt; 0.2, N1488 &lt; 0.25), "High Risk", "Low Risk")</f>
        <v>Low Risk</v>
      </c>
      <c r="AB1488" s="3" t="str">
        <f>IF(NOT(C1488 &gt; 0), "No Discount", "Discount Applied")</f>
        <v>Discount Applied</v>
      </c>
      <c r="AC1488" s="3" t="str">
        <f>IF(AND(V1488 &gt; 100, OR(H1488 = "Regular Air", H1488 = "Express Air"), NOT(C1488 &gt; 0)), "High Profit Non-Standard Shipping", "Other")</f>
        <v>Other</v>
      </c>
      <c r="AD1488">
        <f>RANK(X1488,$X$2:$X$1954,0)</f>
        <v>1759</v>
      </c>
    </row>
    <row r="1489" spans="1:30" ht="12.75" customHeight="1" x14ac:dyDescent="0.3">
      <c r="A1489" s="3">
        <v>18461</v>
      </c>
      <c r="B1489" s="3" t="s">
        <v>36</v>
      </c>
      <c r="C1489" s="7">
        <v>0.1</v>
      </c>
      <c r="D1489" s="4">
        <v>30.98</v>
      </c>
      <c r="E1489" s="4">
        <v>8.99</v>
      </c>
      <c r="F1489" s="3">
        <v>2619</v>
      </c>
      <c r="G1489" s="3" t="s">
        <v>2439</v>
      </c>
      <c r="H1489" s="3" t="s">
        <v>48</v>
      </c>
      <c r="I1489" s="3" t="s">
        <v>39</v>
      </c>
      <c r="J1489" s="3" t="s">
        <v>28</v>
      </c>
      <c r="K1489" s="3" t="s">
        <v>29</v>
      </c>
      <c r="L1489" s="3" t="s">
        <v>50</v>
      </c>
      <c r="M1489" s="3" t="s">
        <v>1554</v>
      </c>
      <c r="N1489" s="3">
        <v>0.57999999999999996</v>
      </c>
      <c r="O1489" s="3" t="s">
        <v>32</v>
      </c>
      <c r="P1489" s="3" t="s">
        <v>60</v>
      </c>
      <c r="Q1489" s="3" t="s">
        <v>2192</v>
      </c>
      <c r="R1489" s="3" t="s">
        <v>2440</v>
      </c>
      <c r="S1489" s="3">
        <v>57103</v>
      </c>
      <c r="T1489" s="2">
        <v>42044</v>
      </c>
      <c r="U1489" s="2">
        <v>42046</v>
      </c>
      <c r="V1489" s="4">
        <v>-20.222799999999999</v>
      </c>
      <c r="W1489" s="3">
        <v>4</v>
      </c>
      <c r="X1489" s="4">
        <v>119.37</v>
      </c>
      <c r="Y1489" s="3">
        <v>88015</v>
      </c>
      <c r="Z1489" s="3" t="str">
        <f>IF(V1489&gt;E3445, "High","Low")</f>
        <v>Low</v>
      </c>
      <c r="AA1489" s="3" t="str">
        <f>IF(OR(C1489 &gt; 0.2, N1489 &lt; 0.25), "High Risk", "Low Risk")</f>
        <v>Low Risk</v>
      </c>
      <c r="AB1489" s="3" t="str">
        <f>IF(NOT(C1489 &gt; 0), "No Discount", "Discount Applied")</f>
        <v>Discount Applied</v>
      </c>
      <c r="AC1489" s="3" t="str">
        <f>IF(AND(V1489 &gt; 100, OR(H1489 = "Regular Air", H1489 = "Express Air"), NOT(C1489 &gt; 0)), "High Profit Non-Standard Shipping", "Other")</f>
        <v>Other</v>
      </c>
      <c r="AD1489">
        <f>RANK(X1489,$X$2:$X$1954,0)</f>
        <v>1173</v>
      </c>
    </row>
    <row r="1490" spans="1:30" ht="12.75" customHeight="1" x14ac:dyDescent="0.3">
      <c r="A1490" s="3">
        <v>25452</v>
      </c>
      <c r="B1490" s="3" t="s">
        <v>46</v>
      </c>
      <c r="C1490" s="7">
        <v>0.1</v>
      </c>
      <c r="D1490" s="4">
        <v>20.27</v>
      </c>
      <c r="E1490" s="4">
        <v>3.99</v>
      </c>
      <c r="F1490" s="3">
        <v>2620</v>
      </c>
      <c r="G1490" s="3" t="s">
        <v>2441</v>
      </c>
      <c r="H1490" s="3" t="s">
        <v>48</v>
      </c>
      <c r="I1490" s="3" t="s">
        <v>39</v>
      </c>
      <c r="J1490" s="3" t="s">
        <v>28</v>
      </c>
      <c r="K1490" s="3" t="s">
        <v>256</v>
      </c>
      <c r="L1490" s="3" t="s">
        <v>58</v>
      </c>
      <c r="M1490" s="3" t="s">
        <v>1513</v>
      </c>
      <c r="N1490" s="3">
        <v>0.56999999999999995</v>
      </c>
      <c r="O1490" s="3" t="s">
        <v>32</v>
      </c>
      <c r="P1490" s="3" t="s">
        <v>135</v>
      </c>
      <c r="Q1490" s="3" t="s">
        <v>243</v>
      </c>
      <c r="R1490" s="3" t="s">
        <v>2442</v>
      </c>
      <c r="S1490" s="3">
        <v>38134</v>
      </c>
      <c r="T1490" s="2">
        <v>42086</v>
      </c>
      <c r="U1490" s="2">
        <v>42087</v>
      </c>
      <c r="V1490" s="4">
        <v>381.61799999999994</v>
      </c>
      <c r="W1490" s="3">
        <v>13</v>
      </c>
      <c r="X1490" s="4">
        <v>257.92</v>
      </c>
      <c r="Y1490" s="3">
        <v>88017</v>
      </c>
      <c r="Z1490" s="3" t="str">
        <f>IF(V1490&gt;E3446, "High","Low")</f>
        <v>High</v>
      </c>
      <c r="AA1490" s="3" t="str">
        <f>IF(OR(C1490 &gt; 0.2, N1490 &lt; 0.25), "High Risk", "Low Risk")</f>
        <v>Low Risk</v>
      </c>
      <c r="AB1490" s="3" t="str">
        <f>IF(NOT(C1490 &gt; 0), "No Discount", "Discount Applied")</f>
        <v>Discount Applied</v>
      </c>
      <c r="AC1490" s="3" t="str">
        <f>IF(AND(V1490 &gt; 100, OR(H1490 = "Regular Air", H1490 = "Express Air"), NOT(C1490 &gt; 0)), "High Profit Non-Standard Shipping", "Other")</f>
        <v>Other</v>
      </c>
      <c r="AD1490">
        <f>RANK(X1490,$X$2:$X$1954,0)</f>
        <v>884</v>
      </c>
    </row>
    <row r="1491" spans="1:30" ht="12.75" customHeight="1" x14ac:dyDescent="0.3">
      <c r="A1491" s="3">
        <v>26296</v>
      </c>
      <c r="B1491" s="3" t="s">
        <v>24</v>
      </c>
      <c r="C1491" s="7">
        <v>0.03</v>
      </c>
      <c r="D1491" s="4">
        <v>40.97</v>
      </c>
      <c r="E1491" s="4">
        <v>8.99</v>
      </c>
      <c r="F1491" s="3">
        <v>2621</v>
      </c>
      <c r="G1491" s="3" t="s">
        <v>2443</v>
      </c>
      <c r="H1491" s="3" t="s">
        <v>26</v>
      </c>
      <c r="I1491" s="3" t="s">
        <v>39</v>
      </c>
      <c r="J1491" s="3" t="s">
        <v>28</v>
      </c>
      <c r="K1491" s="3" t="s">
        <v>29</v>
      </c>
      <c r="L1491" s="3" t="s">
        <v>50</v>
      </c>
      <c r="M1491" s="3" t="s">
        <v>2444</v>
      </c>
      <c r="N1491" s="3">
        <v>0.59</v>
      </c>
      <c r="O1491" s="3" t="s">
        <v>32</v>
      </c>
      <c r="P1491" s="3" t="s">
        <v>135</v>
      </c>
      <c r="Q1491" s="3" t="s">
        <v>243</v>
      </c>
      <c r="R1491" s="3" t="s">
        <v>2445</v>
      </c>
      <c r="S1491" s="3">
        <v>37027</v>
      </c>
      <c r="T1491" s="2">
        <v>42082</v>
      </c>
      <c r="U1491" s="2">
        <v>42083</v>
      </c>
      <c r="V1491" s="4">
        <v>-177.05799999999999</v>
      </c>
      <c r="W1491" s="3">
        <v>5</v>
      </c>
      <c r="X1491" s="4">
        <v>207.22</v>
      </c>
      <c r="Y1491" s="3">
        <v>88016</v>
      </c>
      <c r="Z1491" s="3" t="str">
        <f>IF(V1491&gt;E3447, "High","Low")</f>
        <v>Low</v>
      </c>
      <c r="AA1491" s="3" t="str">
        <f>IF(OR(C1491 &gt; 0.2, N1491 &lt; 0.25), "High Risk", "Low Risk")</f>
        <v>Low Risk</v>
      </c>
      <c r="AB1491" s="3" t="str">
        <f>IF(NOT(C1491 &gt; 0), "No Discount", "Discount Applied")</f>
        <v>Discount Applied</v>
      </c>
      <c r="AC1491" s="3" t="str">
        <f>IF(AND(V1491 &gt; 100, OR(H1491 = "Regular Air", H1491 = "Express Air"), NOT(C1491 &gt; 0)), "High Profit Non-Standard Shipping", "Other")</f>
        <v>Other</v>
      </c>
      <c r="AD1491">
        <f>RANK(X1491,$X$2:$X$1954,0)</f>
        <v>966</v>
      </c>
    </row>
    <row r="1492" spans="1:30" ht="12.75" customHeight="1" x14ac:dyDescent="0.3">
      <c r="A1492" s="3">
        <v>26032</v>
      </c>
      <c r="B1492" s="3" t="s">
        <v>24</v>
      </c>
      <c r="C1492" s="7">
        <v>0.1</v>
      </c>
      <c r="D1492" s="4">
        <v>41.94</v>
      </c>
      <c r="E1492" s="4">
        <v>2.99</v>
      </c>
      <c r="F1492" s="3">
        <v>2626</v>
      </c>
      <c r="G1492" s="3" t="s">
        <v>2446</v>
      </c>
      <c r="H1492" s="3" t="s">
        <v>48</v>
      </c>
      <c r="I1492" s="3" t="s">
        <v>39</v>
      </c>
      <c r="J1492" s="3" t="s">
        <v>28</v>
      </c>
      <c r="K1492" s="3" t="s">
        <v>108</v>
      </c>
      <c r="L1492" s="3" t="s">
        <v>58</v>
      </c>
      <c r="M1492" s="3" t="s">
        <v>2447</v>
      </c>
      <c r="N1492" s="3">
        <v>0.35</v>
      </c>
      <c r="O1492" s="3" t="s">
        <v>32</v>
      </c>
      <c r="P1492" s="3" t="s">
        <v>33</v>
      </c>
      <c r="Q1492" s="3" t="s">
        <v>44</v>
      </c>
      <c r="R1492" s="3" t="s">
        <v>1455</v>
      </c>
      <c r="S1492" s="3">
        <v>94025</v>
      </c>
      <c r="T1492" s="2">
        <v>42042</v>
      </c>
      <c r="U1492" s="2">
        <v>42043</v>
      </c>
      <c r="V1492" s="4">
        <v>164.08199999999999</v>
      </c>
      <c r="W1492" s="3">
        <v>6</v>
      </c>
      <c r="X1492" s="4">
        <v>237.8</v>
      </c>
      <c r="Y1492" s="3">
        <v>90927</v>
      </c>
      <c r="Z1492" s="3" t="str">
        <f>IF(V1492&gt;E3448, "High","Low")</f>
        <v>High</v>
      </c>
      <c r="AA1492" s="3" t="str">
        <f>IF(OR(C1492 &gt; 0.2, N1492 &lt; 0.25), "High Risk", "Low Risk")</f>
        <v>Low Risk</v>
      </c>
      <c r="AB1492" s="3" t="str">
        <f>IF(NOT(C1492 &gt; 0), "No Discount", "Discount Applied")</f>
        <v>Discount Applied</v>
      </c>
      <c r="AC1492" s="3" t="str">
        <f>IF(AND(V1492 &gt; 100, OR(H1492 = "Regular Air", H1492 = "Express Air"), NOT(C1492 &gt; 0)), "High Profit Non-Standard Shipping", "Other")</f>
        <v>Other</v>
      </c>
      <c r="AD1492">
        <f>RANK(X1492,$X$2:$X$1954,0)</f>
        <v>919</v>
      </c>
    </row>
    <row r="1493" spans="1:30" ht="12.75" customHeight="1" x14ac:dyDescent="0.3">
      <c r="A1493" s="3">
        <v>18623</v>
      </c>
      <c r="B1493" s="3" t="s">
        <v>55</v>
      </c>
      <c r="C1493" s="7">
        <v>0.02</v>
      </c>
      <c r="D1493" s="4">
        <v>30.53</v>
      </c>
      <c r="E1493" s="4">
        <v>19.989999999999998</v>
      </c>
      <c r="F1493" s="3">
        <v>2628</v>
      </c>
      <c r="G1493" s="3" t="s">
        <v>2448</v>
      </c>
      <c r="H1493" s="3" t="s">
        <v>26</v>
      </c>
      <c r="I1493" s="3" t="s">
        <v>39</v>
      </c>
      <c r="J1493" s="3" t="s">
        <v>28</v>
      </c>
      <c r="K1493" s="3" t="s">
        <v>133</v>
      </c>
      <c r="L1493" s="3" t="s">
        <v>58</v>
      </c>
      <c r="M1493" s="3" t="s">
        <v>696</v>
      </c>
      <c r="N1493" s="3">
        <v>0.39</v>
      </c>
      <c r="O1493" s="3" t="s">
        <v>32</v>
      </c>
      <c r="P1493" s="3" t="s">
        <v>60</v>
      </c>
      <c r="Q1493" s="3" t="s">
        <v>303</v>
      </c>
      <c r="R1493" s="3" t="s">
        <v>2288</v>
      </c>
      <c r="S1493" s="3">
        <v>73160</v>
      </c>
      <c r="T1493" s="2">
        <v>42021</v>
      </c>
      <c r="U1493" s="2">
        <v>42023</v>
      </c>
      <c r="V1493" s="4">
        <v>-54.63</v>
      </c>
      <c r="W1493" s="3">
        <v>14</v>
      </c>
      <c r="X1493" s="4">
        <v>448.47</v>
      </c>
      <c r="Y1493" s="3">
        <v>85916</v>
      </c>
      <c r="Z1493" s="3" t="str">
        <f>IF(V1493&gt;E3449, "High","Low")</f>
        <v>Low</v>
      </c>
      <c r="AA1493" s="3" t="str">
        <f>IF(OR(C1493 &gt; 0.2, N1493 &lt; 0.25), "High Risk", "Low Risk")</f>
        <v>Low Risk</v>
      </c>
      <c r="AB1493" s="3" t="str">
        <f>IF(NOT(C1493 &gt; 0), "No Discount", "Discount Applied")</f>
        <v>Discount Applied</v>
      </c>
      <c r="AC1493" s="3" t="str">
        <f>IF(AND(V1493 &gt; 100, OR(H1493 = "Regular Air", H1493 = "Express Air"), NOT(C1493 &gt; 0)), "High Profit Non-Standard Shipping", "Other")</f>
        <v>Other</v>
      </c>
      <c r="AD1493">
        <f>RANK(X1493,$X$2:$X$1954,0)</f>
        <v>681</v>
      </c>
    </row>
    <row r="1494" spans="1:30" ht="12.75" customHeight="1" x14ac:dyDescent="0.3">
      <c r="A1494" s="3">
        <v>21981</v>
      </c>
      <c r="B1494" s="3" t="s">
        <v>46</v>
      </c>
      <c r="C1494" s="7">
        <v>0.01</v>
      </c>
      <c r="D1494" s="4">
        <v>194.3</v>
      </c>
      <c r="E1494" s="4">
        <v>11.54</v>
      </c>
      <c r="F1494" s="3">
        <v>2630</v>
      </c>
      <c r="G1494" s="3" t="s">
        <v>2449</v>
      </c>
      <c r="H1494" s="3" t="s">
        <v>48</v>
      </c>
      <c r="I1494" s="3" t="s">
        <v>39</v>
      </c>
      <c r="J1494" s="3" t="s">
        <v>40</v>
      </c>
      <c r="K1494" s="3" t="s">
        <v>49</v>
      </c>
      <c r="L1494" s="3" t="s">
        <v>235</v>
      </c>
      <c r="M1494" s="3" t="s">
        <v>1162</v>
      </c>
      <c r="N1494" s="3">
        <v>0.59</v>
      </c>
      <c r="O1494" s="3" t="s">
        <v>32</v>
      </c>
      <c r="P1494" s="3" t="s">
        <v>60</v>
      </c>
      <c r="Q1494" s="3" t="s">
        <v>303</v>
      </c>
      <c r="R1494" s="3" t="s">
        <v>2450</v>
      </c>
      <c r="S1494" s="3">
        <v>73071</v>
      </c>
      <c r="T1494" s="2">
        <v>42009</v>
      </c>
      <c r="U1494" s="2">
        <v>42011</v>
      </c>
      <c r="V1494" s="4">
        <v>690.17939999999999</v>
      </c>
      <c r="W1494" s="3">
        <v>5</v>
      </c>
      <c r="X1494" s="4">
        <v>1000.26</v>
      </c>
      <c r="Y1494" s="3">
        <v>85914</v>
      </c>
      <c r="Z1494" s="3" t="str">
        <f>IF(V1494&gt;E3450, "High","Low")</f>
        <v>High</v>
      </c>
      <c r="AA1494" s="3" t="str">
        <f>IF(OR(C1494 &gt; 0.2, N1494 &lt; 0.25), "High Risk", "Low Risk")</f>
        <v>Low Risk</v>
      </c>
      <c r="AB1494" s="3" t="str">
        <f>IF(NOT(C1494 &gt; 0), "No Discount", "Discount Applied")</f>
        <v>Discount Applied</v>
      </c>
      <c r="AC1494" s="3" t="str">
        <f>IF(AND(V1494 &gt; 100, OR(H1494 = "Regular Air", H1494 = "Express Air"), NOT(C1494 &gt; 0)), "High Profit Non-Standard Shipping", "Other")</f>
        <v>Other</v>
      </c>
      <c r="AD1494">
        <f>RANK(X1494,$X$2:$X$1954,0)</f>
        <v>423</v>
      </c>
    </row>
    <row r="1495" spans="1:30" ht="12.75" customHeight="1" x14ac:dyDescent="0.3">
      <c r="A1495" s="3">
        <v>21982</v>
      </c>
      <c r="B1495" s="3" t="s">
        <v>46</v>
      </c>
      <c r="C1495" s="7">
        <v>0.02</v>
      </c>
      <c r="D1495" s="4">
        <v>209.84</v>
      </c>
      <c r="E1495" s="4">
        <v>21.21</v>
      </c>
      <c r="F1495" s="3">
        <v>2630</v>
      </c>
      <c r="G1495" s="3" t="s">
        <v>2449</v>
      </c>
      <c r="H1495" s="3" t="s">
        <v>48</v>
      </c>
      <c r="I1495" s="3" t="s">
        <v>39</v>
      </c>
      <c r="J1495" s="3" t="s">
        <v>40</v>
      </c>
      <c r="K1495" s="3" t="s">
        <v>49</v>
      </c>
      <c r="L1495" s="3" t="s">
        <v>235</v>
      </c>
      <c r="M1495" s="3" t="s">
        <v>1161</v>
      </c>
      <c r="N1495" s="3">
        <v>0.59</v>
      </c>
      <c r="O1495" s="3" t="s">
        <v>32</v>
      </c>
      <c r="P1495" s="3" t="s">
        <v>60</v>
      </c>
      <c r="Q1495" s="3" t="s">
        <v>303</v>
      </c>
      <c r="R1495" s="3" t="s">
        <v>2450</v>
      </c>
      <c r="S1495" s="3">
        <v>73071</v>
      </c>
      <c r="T1495" s="2">
        <v>42009</v>
      </c>
      <c r="U1495" s="2">
        <v>42010</v>
      </c>
      <c r="V1495" s="4">
        <v>1507.6430999999998</v>
      </c>
      <c r="W1495" s="3">
        <v>10</v>
      </c>
      <c r="X1495" s="4">
        <v>2184.9899999999998</v>
      </c>
      <c r="Y1495" s="3">
        <v>85914</v>
      </c>
      <c r="Z1495" s="3" t="str">
        <f>IF(V1495&gt;E3451, "High","Low")</f>
        <v>High</v>
      </c>
      <c r="AA1495" s="3" t="str">
        <f>IF(OR(C1495 &gt; 0.2, N1495 &lt; 0.25), "High Risk", "Low Risk")</f>
        <v>Low Risk</v>
      </c>
      <c r="AB1495" s="3" t="str">
        <f>IF(NOT(C1495 &gt; 0), "No Discount", "Discount Applied")</f>
        <v>Discount Applied</v>
      </c>
      <c r="AC1495" s="3" t="str">
        <f>IF(AND(V1495 &gt; 100, OR(H1495 = "Regular Air", H1495 = "Express Air"), NOT(C1495 &gt; 0)), "High Profit Non-Standard Shipping", "Other")</f>
        <v>Other</v>
      </c>
      <c r="AD1495">
        <f>RANK(X1495,$X$2:$X$1954,0)</f>
        <v>224</v>
      </c>
    </row>
    <row r="1496" spans="1:30" ht="12.75" customHeight="1" x14ac:dyDescent="0.3">
      <c r="A1496" s="3">
        <v>21983</v>
      </c>
      <c r="B1496" s="3" t="s">
        <v>46</v>
      </c>
      <c r="C1496" s="7">
        <v>0</v>
      </c>
      <c r="D1496" s="4">
        <v>145.44999999999999</v>
      </c>
      <c r="E1496" s="4">
        <v>17.850000000000001</v>
      </c>
      <c r="F1496" s="3">
        <v>2630</v>
      </c>
      <c r="G1496" s="3" t="s">
        <v>2449</v>
      </c>
      <c r="H1496" s="3" t="s">
        <v>38</v>
      </c>
      <c r="I1496" s="3" t="s">
        <v>39</v>
      </c>
      <c r="J1496" s="3" t="s">
        <v>76</v>
      </c>
      <c r="K1496" s="3" t="s">
        <v>84</v>
      </c>
      <c r="L1496" s="3" t="s">
        <v>42</v>
      </c>
      <c r="M1496" s="3" t="s">
        <v>1074</v>
      </c>
      <c r="N1496" s="3">
        <v>0.56000000000000005</v>
      </c>
      <c r="O1496" s="3" t="s">
        <v>32</v>
      </c>
      <c r="P1496" s="3" t="s">
        <v>60</v>
      </c>
      <c r="Q1496" s="3" t="s">
        <v>303</v>
      </c>
      <c r="R1496" s="3" t="s">
        <v>2450</v>
      </c>
      <c r="S1496" s="3">
        <v>73071</v>
      </c>
      <c r="T1496" s="2">
        <v>42009</v>
      </c>
      <c r="U1496" s="2">
        <v>42011</v>
      </c>
      <c r="V1496" s="4">
        <v>801.74680000000012</v>
      </c>
      <c r="W1496" s="3">
        <v>8</v>
      </c>
      <c r="X1496" s="4">
        <v>1191.2</v>
      </c>
      <c r="Y1496" s="3">
        <v>85914</v>
      </c>
      <c r="Z1496" s="3" t="str">
        <f>IF(V1496&gt;E3452, "High","Low")</f>
        <v>High</v>
      </c>
      <c r="AA1496" s="3" t="str">
        <f>IF(OR(C1496 &gt; 0.2, N1496 &lt; 0.25), "High Risk", "Low Risk")</f>
        <v>Low Risk</v>
      </c>
      <c r="AB1496" s="3" t="str">
        <f>IF(NOT(C1496 &gt; 0), "No Discount", "Discount Applied")</f>
        <v>No Discount</v>
      </c>
      <c r="AC1496" s="3" t="str">
        <f>IF(AND(V1496 &gt; 100, OR(H1496 = "Regular Air", H1496 = "Express Air"), NOT(C1496 &gt; 0)), "High Profit Non-Standard Shipping", "Other")</f>
        <v>Other</v>
      </c>
      <c r="AD1496">
        <f>RANK(X1496,$X$2:$X$1954,0)</f>
        <v>372</v>
      </c>
    </row>
    <row r="1497" spans="1:30" ht="12.75" customHeight="1" x14ac:dyDescent="0.3">
      <c r="A1497" s="3">
        <v>22540</v>
      </c>
      <c r="B1497" s="3" t="s">
        <v>24</v>
      </c>
      <c r="C1497" s="7">
        <v>7.0000000000000007E-2</v>
      </c>
      <c r="D1497" s="4">
        <v>65.989999999999995</v>
      </c>
      <c r="E1497" s="4">
        <v>5.99</v>
      </c>
      <c r="F1497" s="3">
        <v>2630</v>
      </c>
      <c r="G1497" s="3" t="s">
        <v>2449</v>
      </c>
      <c r="H1497" s="3" t="s">
        <v>48</v>
      </c>
      <c r="I1497" s="3" t="s">
        <v>39</v>
      </c>
      <c r="J1497" s="3" t="s">
        <v>76</v>
      </c>
      <c r="K1497" s="3" t="s">
        <v>77</v>
      </c>
      <c r="L1497" s="3" t="s">
        <v>58</v>
      </c>
      <c r="M1497" s="3" t="s">
        <v>2451</v>
      </c>
      <c r="N1497" s="3">
        <v>0.57999999999999996</v>
      </c>
      <c r="O1497" s="3" t="s">
        <v>32</v>
      </c>
      <c r="P1497" s="3" t="s">
        <v>60</v>
      </c>
      <c r="Q1497" s="3" t="s">
        <v>303</v>
      </c>
      <c r="R1497" s="3" t="s">
        <v>2450</v>
      </c>
      <c r="S1497" s="3">
        <v>73071</v>
      </c>
      <c r="T1497" s="2">
        <v>42011</v>
      </c>
      <c r="U1497" s="2">
        <v>42012</v>
      </c>
      <c r="V1497" s="4">
        <v>-139.18256</v>
      </c>
      <c r="W1497" s="3">
        <v>3</v>
      </c>
      <c r="X1497" s="4">
        <v>165.71</v>
      </c>
      <c r="Y1497" s="3">
        <v>85915</v>
      </c>
      <c r="Z1497" s="3" t="str">
        <f>IF(V1497&gt;E3453, "High","Low")</f>
        <v>Low</v>
      </c>
      <c r="AA1497" s="3" t="str">
        <f>IF(OR(C1497 &gt; 0.2, N1497 &lt; 0.25), "High Risk", "Low Risk")</f>
        <v>Low Risk</v>
      </c>
      <c r="AB1497" s="3" t="str">
        <f>IF(NOT(C1497 &gt; 0), "No Discount", "Discount Applied")</f>
        <v>Discount Applied</v>
      </c>
      <c r="AC1497" s="3" t="str">
        <f>IF(AND(V1497 &gt; 100, OR(H1497 = "Regular Air", H1497 = "Express Air"), NOT(C1497 &gt; 0)), "High Profit Non-Standard Shipping", "Other")</f>
        <v>Other</v>
      </c>
      <c r="AD1497">
        <f>RANK(X1497,$X$2:$X$1954,0)</f>
        <v>1047</v>
      </c>
    </row>
    <row r="1498" spans="1:30" ht="12.75" customHeight="1" x14ac:dyDescent="0.3">
      <c r="A1498" s="3">
        <v>25594</v>
      </c>
      <c r="B1498" s="3" t="s">
        <v>105</v>
      </c>
      <c r="C1498" s="7">
        <v>0.05</v>
      </c>
      <c r="D1498" s="4">
        <v>100.97</v>
      </c>
      <c r="E1498" s="4">
        <v>7.18</v>
      </c>
      <c r="F1498" s="3">
        <v>2638</v>
      </c>
      <c r="G1498" s="3" t="s">
        <v>2452</v>
      </c>
      <c r="H1498" s="3" t="s">
        <v>26</v>
      </c>
      <c r="I1498" s="3" t="s">
        <v>39</v>
      </c>
      <c r="J1498" s="3" t="s">
        <v>76</v>
      </c>
      <c r="K1498" s="3" t="s">
        <v>179</v>
      </c>
      <c r="L1498" s="3" t="s">
        <v>58</v>
      </c>
      <c r="M1498" s="3" t="s">
        <v>2092</v>
      </c>
      <c r="N1498" s="3">
        <v>0.46</v>
      </c>
      <c r="O1498" s="3" t="s">
        <v>32</v>
      </c>
      <c r="P1498" s="3" t="s">
        <v>33</v>
      </c>
      <c r="Q1498" s="3" t="s">
        <v>1740</v>
      </c>
      <c r="R1498" s="3" t="s">
        <v>2453</v>
      </c>
      <c r="S1498" s="3">
        <v>83704</v>
      </c>
      <c r="T1498" s="2">
        <v>42163</v>
      </c>
      <c r="U1498" s="2">
        <v>42163</v>
      </c>
      <c r="V1498" s="4">
        <v>881.46809999999994</v>
      </c>
      <c r="W1498" s="3">
        <v>13</v>
      </c>
      <c r="X1498" s="4">
        <v>1277.49</v>
      </c>
      <c r="Y1498" s="3">
        <v>90951</v>
      </c>
      <c r="Z1498" s="3" t="str">
        <f>IF(V1498&gt;E3454, "High","Low")</f>
        <v>High</v>
      </c>
      <c r="AA1498" s="3" t="str">
        <f>IF(OR(C1498 &gt; 0.2, N1498 &lt; 0.25), "High Risk", "Low Risk")</f>
        <v>Low Risk</v>
      </c>
      <c r="AB1498" s="3" t="str">
        <f>IF(NOT(C1498 &gt; 0), "No Discount", "Discount Applied")</f>
        <v>Discount Applied</v>
      </c>
      <c r="AC1498" s="3" t="str">
        <f>IF(AND(V1498 &gt; 100, OR(H1498 = "Regular Air", H1498 = "Express Air"), NOT(C1498 &gt; 0)), "High Profit Non-Standard Shipping", "Other")</f>
        <v>Other</v>
      </c>
      <c r="AD1498">
        <f>RANK(X1498,$X$2:$X$1954,0)</f>
        <v>355</v>
      </c>
    </row>
    <row r="1499" spans="1:30" ht="12.75" customHeight="1" x14ac:dyDescent="0.3">
      <c r="A1499" s="3">
        <v>21041</v>
      </c>
      <c r="B1499" s="3" t="s">
        <v>36</v>
      </c>
      <c r="C1499" s="7">
        <v>0.05</v>
      </c>
      <c r="D1499" s="4">
        <v>4.9800000000000004</v>
      </c>
      <c r="E1499" s="4">
        <v>0.49</v>
      </c>
      <c r="F1499" s="3">
        <v>2639</v>
      </c>
      <c r="G1499" s="3" t="s">
        <v>2454</v>
      </c>
      <c r="H1499" s="3" t="s">
        <v>48</v>
      </c>
      <c r="I1499" s="3" t="s">
        <v>39</v>
      </c>
      <c r="J1499" s="3" t="s">
        <v>28</v>
      </c>
      <c r="K1499" s="3" t="s">
        <v>133</v>
      </c>
      <c r="L1499" s="3" t="s">
        <v>58</v>
      </c>
      <c r="M1499" s="3" t="s">
        <v>1421</v>
      </c>
      <c r="N1499" s="3">
        <v>0.39</v>
      </c>
      <c r="O1499" s="3" t="s">
        <v>32</v>
      </c>
      <c r="P1499" s="3" t="s">
        <v>33</v>
      </c>
      <c r="Q1499" s="3" t="s">
        <v>365</v>
      </c>
      <c r="R1499" s="3" t="s">
        <v>651</v>
      </c>
      <c r="S1499" s="3">
        <v>88201</v>
      </c>
      <c r="T1499" s="2">
        <v>42082</v>
      </c>
      <c r="U1499" s="2">
        <v>42082</v>
      </c>
      <c r="V1499" s="4">
        <v>3.84</v>
      </c>
      <c r="W1499" s="3">
        <v>3</v>
      </c>
      <c r="X1499" s="4">
        <v>14.2</v>
      </c>
      <c r="Y1499" s="3">
        <v>90952</v>
      </c>
      <c r="Z1499" s="3" t="str">
        <f>IF(V1499&gt;E3455, "High","Low")</f>
        <v>High</v>
      </c>
      <c r="AA1499" s="3" t="str">
        <f>IF(OR(C1499 &gt; 0.2, N1499 &lt; 0.25), "High Risk", "Low Risk")</f>
        <v>Low Risk</v>
      </c>
      <c r="AB1499" s="3" t="str">
        <f>IF(NOT(C1499 &gt; 0), "No Discount", "Discount Applied")</f>
        <v>Discount Applied</v>
      </c>
      <c r="AC1499" s="3" t="str">
        <f>IF(AND(V1499 &gt; 100, OR(H1499 = "Regular Air", H1499 = "Express Air"), NOT(C1499 &gt; 0)), "High Profit Non-Standard Shipping", "Other")</f>
        <v>Other</v>
      </c>
      <c r="AD1499">
        <f>RANK(X1499,$X$2:$X$1954,0)</f>
        <v>1875</v>
      </c>
    </row>
    <row r="1500" spans="1:30" ht="12.75" customHeight="1" x14ac:dyDescent="0.3">
      <c r="A1500" s="3">
        <v>22438</v>
      </c>
      <c r="B1500" s="3" t="s">
        <v>105</v>
      </c>
      <c r="C1500" s="7">
        <v>0.1</v>
      </c>
      <c r="D1500" s="4">
        <v>10.98</v>
      </c>
      <c r="E1500" s="4">
        <v>3.99</v>
      </c>
      <c r="F1500" s="3">
        <v>2647</v>
      </c>
      <c r="G1500" s="3" t="s">
        <v>2455</v>
      </c>
      <c r="H1500" s="3" t="s">
        <v>48</v>
      </c>
      <c r="I1500" s="3" t="s">
        <v>39</v>
      </c>
      <c r="J1500" s="3" t="s">
        <v>28</v>
      </c>
      <c r="K1500" s="3" t="s">
        <v>256</v>
      </c>
      <c r="L1500" s="3" t="s">
        <v>58</v>
      </c>
      <c r="M1500" s="3" t="s">
        <v>1577</v>
      </c>
      <c r="N1500" s="3">
        <v>0.57999999999999996</v>
      </c>
      <c r="O1500" s="3" t="s">
        <v>32</v>
      </c>
      <c r="P1500" s="3" t="s">
        <v>33</v>
      </c>
      <c r="Q1500" s="3" t="s">
        <v>44</v>
      </c>
      <c r="R1500" s="3" t="s">
        <v>2456</v>
      </c>
      <c r="S1500" s="3">
        <v>93309</v>
      </c>
      <c r="T1500" s="2">
        <v>42080</v>
      </c>
      <c r="U1500" s="2">
        <v>42087</v>
      </c>
      <c r="V1500" s="4">
        <v>-21.03</v>
      </c>
      <c r="W1500" s="3">
        <v>5</v>
      </c>
      <c r="X1500" s="4">
        <v>52.21</v>
      </c>
      <c r="Y1500" s="3">
        <v>91386</v>
      </c>
      <c r="Z1500" s="3" t="str">
        <f>IF(V1500&gt;E3456, "High","Low")</f>
        <v>Low</v>
      </c>
      <c r="AA1500" s="3" t="str">
        <f>IF(OR(C1500 &gt; 0.2, N1500 &lt; 0.25), "High Risk", "Low Risk")</f>
        <v>Low Risk</v>
      </c>
      <c r="AB1500" s="3" t="str">
        <f>IF(NOT(C1500 &gt; 0), "No Discount", "Discount Applied")</f>
        <v>Discount Applied</v>
      </c>
      <c r="AC1500" s="3" t="str">
        <f>IF(AND(V1500 &gt; 100, OR(H1500 = "Regular Air", H1500 = "Express Air"), NOT(C1500 &gt; 0)), "High Profit Non-Standard Shipping", "Other")</f>
        <v>Other</v>
      </c>
      <c r="AD1500">
        <f>RANK(X1500,$X$2:$X$1954,0)</f>
        <v>1518</v>
      </c>
    </row>
    <row r="1501" spans="1:30" ht="12.75" customHeight="1" x14ac:dyDescent="0.3">
      <c r="A1501" s="3">
        <v>22439</v>
      </c>
      <c r="B1501" s="3" t="s">
        <v>105</v>
      </c>
      <c r="C1501" s="7">
        <v>0.01</v>
      </c>
      <c r="D1501" s="4">
        <v>39.979999999999997</v>
      </c>
      <c r="E1501" s="4">
        <v>9.1999999999999993</v>
      </c>
      <c r="F1501" s="3">
        <v>2647</v>
      </c>
      <c r="G1501" s="3" t="s">
        <v>2455</v>
      </c>
      <c r="H1501" s="3" t="s">
        <v>48</v>
      </c>
      <c r="I1501" s="3" t="s">
        <v>39</v>
      </c>
      <c r="J1501" s="3" t="s">
        <v>40</v>
      </c>
      <c r="K1501" s="3" t="s">
        <v>49</v>
      </c>
      <c r="L1501" s="3" t="s">
        <v>30</v>
      </c>
      <c r="M1501" s="3" t="s">
        <v>2457</v>
      </c>
      <c r="N1501" s="3">
        <v>0.65</v>
      </c>
      <c r="O1501" s="3" t="s">
        <v>32</v>
      </c>
      <c r="P1501" s="3" t="s">
        <v>33</v>
      </c>
      <c r="Q1501" s="3" t="s">
        <v>44</v>
      </c>
      <c r="R1501" s="3" t="s">
        <v>2456</v>
      </c>
      <c r="S1501" s="3">
        <v>93309</v>
      </c>
      <c r="T1501" s="2">
        <v>42080</v>
      </c>
      <c r="U1501" s="2">
        <v>42082</v>
      </c>
      <c r="V1501" s="4">
        <v>117.52079999999998</v>
      </c>
      <c r="W1501" s="3">
        <v>4</v>
      </c>
      <c r="X1501" s="4">
        <v>170.32</v>
      </c>
      <c r="Y1501" s="3">
        <v>91386</v>
      </c>
      <c r="Z1501" s="3" t="str">
        <f>IF(V1501&gt;E3457, "High","Low")</f>
        <v>High</v>
      </c>
      <c r="AA1501" s="3" t="str">
        <f>IF(OR(C1501 &gt; 0.2, N1501 &lt; 0.25), "High Risk", "Low Risk")</f>
        <v>Low Risk</v>
      </c>
      <c r="AB1501" s="3" t="str">
        <f>IF(NOT(C1501 &gt; 0), "No Discount", "Discount Applied")</f>
        <v>Discount Applied</v>
      </c>
      <c r="AC1501" s="3" t="str">
        <f>IF(AND(V1501 &gt; 100, OR(H1501 = "Regular Air", H1501 = "Express Air"), NOT(C1501 &gt; 0)), "High Profit Non-Standard Shipping", "Other")</f>
        <v>Other</v>
      </c>
      <c r="AD1501">
        <f>RANK(X1501,$X$2:$X$1954,0)</f>
        <v>1040</v>
      </c>
    </row>
    <row r="1502" spans="1:30" ht="12.75" customHeight="1" x14ac:dyDescent="0.3">
      <c r="A1502" s="3">
        <v>18720</v>
      </c>
      <c r="B1502" s="3" t="s">
        <v>24</v>
      </c>
      <c r="C1502" s="7">
        <v>0.01</v>
      </c>
      <c r="D1502" s="4">
        <v>39.979999999999997</v>
      </c>
      <c r="E1502" s="4">
        <v>4</v>
      </c>
      <c r="F1502" s="3">
        <v>2649</v>
      </c>
      <c r="G1502" s="3" t="s">
        <v>2458</v>
      </c>
      <c r="H1502" s="3" t="s">
        <v>48</v>
      </c>
      <c r="I1502" s="3" t="s">
        <v>39</v>
      </c>
      <c r="J1502" s="3" t="s">
        <v>76</v>
      </c>
      <c r="K1502" s="3" t="s">
        <v>179</v>
      </c>
      <c r="L1502" s="3" t="s">
        <v>58</v>
      </c>
      <c r="M1502" s="3" t="s">
        <v>251</v>
      </c>
      <c r="N1502" s="3">
        <v>0.7</v>
      </c>
      <c r="O1502" s="3" t="s">
        <v>32</v>
      </c>
      <c r="P1502" s="3" t="s">
        <v>52</v>
      </c>
      <c r="Q1502" s="3" t="s">
        <v>414</v>
      </c>
      <c r="R1502" s="3" t="s">
        <v>2222</v>
      </c>
      <c r="S1502" s="3">
        <v>21040</v>
      </c>
      <c r="T1502" s="2">
        <v>42166</v>
      </c>
      <c r="U1502" s="2">
        <v>42167</v>
      </c>
      <c r="V1502" s="4">
        <v>-30.808</v>
      </c>
      <c r="W1502" s="3">
        <v>5</v>
      </c>
      <c r="X1502" s="4">
        <v>203.29</v>
      </c>
      <c r="Y1502" s="3">
        <v>88814</v>
      </c>
      <c r="Z1502" s="3" t="str">
        <f>IF(V1502&gt;E3458, "High","Low")</f>
        <v>Low</v>
      </c>
      <c r="AA1502" s="3" t="str">
        <f>IF(OR(C1502 &gt; 0.2, N1502 &lt; 0.25), "High Risk", "Low Risk")</f>
        <v>Low Risk</v>
      </c>
      <c r="AB1502" s="3" t="str">
        <f>IF(NOT(C1502 &gt; 0), "No Discount", "Discount Applied")</f>
        <v>Discount Applied</v>
      </c>
      <c r="AC1502" s="3" t="str">
        <f>IF(AND(V1502 &gt; 100, OR(H1502 = "Regular Air", H1502 = "Express Air"), NOT(C1502 &gt; 0)), "High Profit Non-Standard Shipping", "Other")</f>
        <v>Other</v>
      </c>
      <c r="AD1502">
        <f>RANK(X1502,$X$2:$X$1954,0)</f>
        <v>973</v>
      </c>
    </row>
    <row r="1503" spans="1:30" ht="12.75" customHeight="1" x14ac:dyDescent="0.3">
      <c r="A1503" s="3">
        <v>22904</v>
      </c>
      <c r="B1503" s="3" t="s">
        <v>46</v>
      </c>
      <c r="C1503" s="7">
        <v>0.05</v>
      </c>
      <c r="D1503" s="4">
        <v>35.99</v>
      </c>
      <c r="E1503" s="4">
        <v>5.99</v>
      </c>
      <c r="F1503" s="3">
        <v>2650</v>
      </c>
      <c r="G1503" s="3" t="s">
        <v>2459</v>
      </c>
      <c r="H1503" s="3" t="s">
        <v>48</v>
      </c>
      <c r="I1503" s="3" t="s">
        <v>39</v>
      </c>
      <c r="J1503" s="3" t="s">
        <v>76</v>
      </c>
      <c r="K1503" s="3" t="s">
        <v>77</v>
      </c>
      <c r="L1503" s="3" t="s">
        <v>30</v>
      </c>
      <c r="M1503" s="3" t="s">
        <v>980</v>
      </c>
      <c r="N1503" s="3">
        <v>0.38</v>
      </c>
      <c r="O1503" s="3" t="s">
        <v>32</v>
      </c>
      <c r="P1503" s="3" t="s">
        <v>52</v>
      </c>
      <c r="Q1503" s="3" t="s">
        <v>233</v>
      </c>
      <c r="R1503" s="3" t="s">
        <v>2460</v>
      </c>
      <c r="S1503" s="3">
        <v>15234</v>
      </c>
      <c r="T1503" s="2">
        <v>42128</v>
      </c>
      <c r="U1503" s="2">
        <v>42129</v>
      </c>
      <c r="V1503" s="4">
        <v>524.31719999999996</v>
      </c>
      <c r="W1503" s="3">
        <v>26</v>
      </c>
      <c r="X1503" s="4">
        <v>759.88</v>
      </c>
      <c r="Y1503" s="3">
        <v>88815</v>
      </c>
      <c r="Z1503" s="3" t="str">
        <f>IF(V1503&gt;E3459, "High","Low")</f>
        <v>High</v>
      </c>
      <c r="AA1503" s="3" t="str">
        <f>IF(OR(C1503 &gt; 0.2, N1503 &lt; 0.25), "High Risk", "Low Risk")</f>
        <v>Low Risk</v>
      </c>
      <c r="AB1503" s="3" t="str">
        <f>IF(NOT(C1503 &gt; 0), "No Discount", "Discount Applied")</f>
        <v>Discount Applied</v>
      </c>
      <c r="AC1503" s="3" t="str">
        <f>IF(AND(V1503 &gt; 100, OR(H1503 = "Regular Air", H1503 = "Express Air"), NOT(C1503 &gt; 0)), "High Profit Non-Standard Shipping", "Other")</f>
        <v>Other</v>
      </c>
      <c r="AD1503">
        <f>RANK(X1503,$X$2:$X$1954,0)</f>
        <v>504</v>
      </c>
    </row>
    <row r="1504" spans="1:30" ht="12.75" customHeight="1" x14ac:dyDescent="0.3">
      <c r="A1504" s="3">
        <v>18949</v>
      </c>
      <c r="B1504" s="3" t="s">
        <v>55</v>
      </c>
      <c r="C1504" s="7">
        <v>0.06</v>
      </c>
      <c r="D1504" s="4">
        <v>47.9</v>
      </c>
      <c r="E1504" s="4">
        <v>5.86</v>
      </c>
      <c r="F1504" s="3">
        <v>2652</v>
      </c>
      <c r="G1504" s="3" t="s">
        <v>2461</v>
      </c>
      <c r="H1504" s="3" t="s">
        <v>48</v>
      </c>
      <c r="I1504" s="3" t="s">
        <v>39</v>
      </c>
      <c r="J1504" s="3" t="s">
        <v>28</v>
      </c>
      <c r="K1504" s="3" t="s">
        <v>92</v>
      </c>
      <c r="L1504" s="3" t="s">
        <v>58</v>
      </c>
      <c r="M1504" s="3" t="s">
        <v>1936</v>
      </c>
      <c r="N1504" s="3">
        <v>0.37</v>
      </c>
      <c r="O1504" s="3" t="s">
        <v>32</v>
      </c>
      <c r="P1504" s="3" t="s">
        <v>33</v>
      </c>
      <c r="Q1504" s="3" t="s">
        <v>44</v>
      </c>
      <c r="R1504" s="3" t="s">
        <v>2456</v>
      </c>
      <c r="S1504" s="3">
        <v>93309</v>
      </c>
      <c r="T1504" s="2">
        <v>42149</v>
      </c>
      <c r="U1504" s="2">
        <v>42151</v>
      </c>
      <c r="V1504" s="4">
        <v>21.78</v>
      </c>
      <c r="W1504" s="3">
        <v>2</v>
      </c>
      <c r="X1504" s="4">
        <v>94.2</v>
      </c>
      <c r="Y1504" s="3">
        <v>89361</v>
      </c>
      <c r="Z1504" s="3" t="str">
        <f>IF(V1504&gt;E3460, "High","Low")</f>
        <v>High</v>
      </c>
      <c r="AA1504" s="3" t="str">
        <f>IF(OR(C1504 &gt; 0.2, N1504 &lt; 0.25), "High Risk", "Low Risk")</f>
        <v>Low Risk</v>
      </c>
      <c r="AB1504" s="3" t="str">
        <f>IF(NOT(C1504 &gt; 0), "No Discount", "Discount Applied")</f>
        <v>Discount Applied</v>
      </c>
      <c r="AC1504" s="3" t="str">
        <f>IF(AND(V1504 &gt; 100, OR(H1504 = "Regular Air", H1504 = "Express Air"), NOT(C1504 &gt; 0)), "High Profit Non-Standard Shipping", "Other")</f>
        <v>Other</v>
      </c>
      <c r="AD1504">
        <f>RANK(X1504,$X$2:$X$1954,0)</f>
        <v>1265</v>
      </c>
    </row>
    <row r="1505" spans="1:30" ht="12.75" customHeight="1" x14ac:dyDescent="0.3">
      <c r="A1505" s="3">
        <v>25662</v>
      </c>
      <c r="B1505" s="3" t="s">
        <v>36</v>
      </c>
      <c r="C1505" s="7">
        <v>0.05</v>
      </c>
      <c r="D1505" s="4">
        <v>4.9800000000000004</v>
      </c>
      <c r="E1505" s="4">
        <v>4.62</v>
      </c>
      <c r="F1505" s="3">
        <v>2653</v>
      </c>
      <c r="G1505" s="3" t="s">
        <v>2462</v>
      </c>
      <c r="H1505" s="3" t="s">
        <v>48</v>
      </c>
      <c r="I1505" s="3" t="s">
        <v>39</v>
      </c>
      <c r="J1505" s="3" t="s">
        <v>76</v>
      </c>
      <c r="K1505" s="3" t="s">
        <v>179</v>
      </c>
      <c r="L1505" s="3" t="s">
        <v>50</v>
      </c>
      <c r="M1505" s="3" t="s">
        <v>410</v>
      </c>
      <c r="N1505" s="3">
        <v>0.64</v>
      </c>
      <c r="O1505" s="3" t="s">
        <v>32</v>
      </c>
      <c r="P1505" s="3" t="s">
        <v>60</v>
      </c>
      <c r="Q1505" s="3" t="s">
        <v>182</v>
      </c>
      <c r="R1505" s="3" t="s">
        <v>2463</v>
      </c>
      <c r="S1505" s="3">
        <v>67037</v>
      </c>
      <c r="T1505" s="2">
        <v>42057</v>
      </c>
      <c r="U1505" s="2">
        <v>42058</v>
      </c>
      <c r="V1505" s="4">
        <v>-98.35</v>
      </c>
      <c r="W1505" s="3">
        <v>7</v>
      </c>
      <c r="X1505" s="4">
        <v>34.32</v>
      </c>
      <c r="Y1505" s="3">
        <v>89360</v>
      </c>
      <c r="Z1505" s="3" t="str">
        <f>IF(V1505&gt;E3461, "High","Low")</f>
        <v>Low</v>
      </c>
      <c r="AA1505" s="3" t="str">
        <f>IF(OR(C1505 &gt; 0.2, N1505 &lt; 0.25), "High Risk", "Low Risk")</f>
        <v>Low Risk</v>
      </c>
      <c r="AB1505" s="3" t="str">
        <f>IF(NOT(C1505 &gt; 0), "No Discount", "Discount Applied")</f>
        <v>Discount Applied</v>
      </c>
      <c r="AC1505" s="3" t="str">
        <f>IF(AND(V1505 &gt; 100, OR(H1505 = "Regular Air", H1505 = "Express Air"), NOT(C1505 &gt; 0)), "High Profit Non-Standard Shipping", "Other")</f>
        <v>Other</v>
      </c>
      <c r="AD1505">
        <f>RANK(X1505,$X$2:$X$1954,0)</f>
        <v>1672</v>
      </c>
    </row>
    <row r="1506" spans="1:30" ht="12.75" customHeight="1" x14ac:dyDescent="0.3">
      <c r="A1506" s="3">
        <v>25663</v>
      </c>
      <c r="B1506" s="3" t="s">
        <v>36</v>
      </c>
      <c r="C1506" s="7">
        <v>0.02</v>
      </c>
      <c r="D1506" s="4">
        <v>34.229999999999997</v>
      </c>
      <c r="E1506" s="4">
        <v>5.0199999999999996</v>
      </c>
      <c r="F1506" s="3">
        <v>2653</v>
      </c>
      <c r="G1506" s="3" t="s">
        <v>2462</v>
      </c>
      <c r="H1506" s="3" t="s">
        <v>48</v>
      </c>
      <c r="I1506" s="3" t="s">
        <v>39</v>
      </c>
      <c r="J1506" s="3" t="s">
        <v>40</v>
      </c>
      <c r="K1506" s="3" t="s">
        <v>49</v>
      </c>
      <c r="L1506" s="3" t="s">
        <v>58</v>
      </c>
      <c r="M1506" s="3" t="s">
        <v>1370</v>
      </c>
      <c r="N1506" s="3">
        <v>0.55000000000000004</v>
      </c>
      <c r="O1506" s="3" t="s">
        <v>32</v>
      </c>
      <c r="P1506" s="3" t="s">
        <v>60</v>
      </c>
      <c r="Q1506" s="3" t="s">
        <v>182</v>
      </c>
      <c r="R1506" s="3" t="s">
        <v>2463</v>
      </c>
      <c r="S1506" s="3">
        <v>67037</v>
      </c>
      <c r="T1506" s="2">
        <v>42057</v>
      </c>
      <c r="U1506" s="2">
        <v>42059</v>
      </c>
      <c r="V1506" s="4">
        <v>270.79049999999995</v>
      </c>
      <c r="W1506" s="3">
        <v>11</v>
      </c>
      <c r="X1506" s="4">
        <v>392.45</v>
      </c>
      <c r="Y1506" s="3">
        <v>89360</v>
      </c>
      <c r="Z1506" s="3" t="str">
        <f>IF(V1506&gt;E3462, "High","Low")</f>
        <v>High</v>
      </c>
      <c r="AA1506" s="3" t="str">
        <f>IF(OR(C1506 &gt; 0.2, N1506 &lt; 0.25), "High Risk", "Low Risk")</f>
        <v>Low Risk</v>
      </c>
      <c r="AB1506" s="3" t="str">
        <f>IF(NOT(C1506 &gt; 0), "No Discount", "Discount Applied")</f>
        <v>Discount Applied</v>
      </c>
      <c r="AC1506" s="3" t="str">
        <f>IF(AND(V1506 &gt; 100, OR(H1506 = "Regular Air", H1506 = "Express Air"), NOT(C1506 &gt; 0)), "High Profit Non-Standard Shipping", "Other")</f>
        <v>Other</v>
      </c>
      <c r="AD1506">
        <f>RANK(X1506,$X$2:$X$1954,0)</f>
        <v>722</v>
      </c>
    </row>
    <row r="1507" spans="1:30" ht="12.75" customHeight="1" x14ac:dyDescent="0.3">
      <c r="A1507" s="3">
        <v>19131</v>
      </c>
      <c r="B1507" s="3" t="s">
        <v>55</v>
      </c>
      <c r="C1507" s="7">
        <v>0.09</v>
      </c>
      <c r="D1507" s="4">
        <v>89.99</v>
      </c>
      <c r="E1507" s="4">
        <v>42</v>
      </c>
      <c r="F1507" s="3">
        <v>2655</v>
      </c>
      <c r="G1507" s="3" t="s">
        <v>2464</v>
      </c>
      <c r="H1507" s="3" t="s">
        <v>38</v>
      </c>
      <c r="I1507" s="3" t="s">
        <v>39</v>
      </c>
      <c r="J1507" s="3" t="s">
        <v>40</v>
      </c>
      <c r="K1507" s="3" t="s">
        <v>41</v>
      </c>
      <c r="L1507" s="3" t="s">
        <v>42</v>
      </c>
      <c r="M1507" s="3" t="s">
        <v>2465</v>
      </c>
      <c r="N1507" s="3">
        <v>0.66</v>
      </c>
      <c r="O1507" s="3" t="s">
        <v>32</v>
      </c>
      <c r="P1507" s="3" t="s">
        <v>135</v>
      </c>
      <c r="Q1507" s="3" t="s">
        <v>386</v>
      </c>
      <c r="R1507" s="3" t="s">
        <v>579</v>
      </c>
      <c r="S1507" s="3">
        <v>30318</v>
      </c>
      <c r="T1507" s="2">
        <v>42112</v>
      </c>
      <c r="U1507" s="2">
        <v>42112</v>
      </c>
      <c r="V1507" s="4">
        <v>223.416</v>
      </c>
      <c r="W1507" s="3">
        <v>6</v>
      </c>
      <c r="X1507" s="4">
        <v>511.25</v>
      </c>
      <c r="Y1507" s="3">
        <v>86063</v>
      </c>
      <c r="Z1507" s="3" t="str">
        <f>IF(V1507&gt;E3463, "High","Low")</f>
        <v>High</v>
      </c>
      <c r="AA1507" s="3" t="str">
        <f>IF(OR(C1507 &gt; 0.2, N1507 &lt; 0.25), "High Risk", "Low Risk")</f>
        <v>Low Risk</v>
      </c>
      <c r="AB1507" s="3" t="str">
        <f>IF(NOT(C1507 &gt; 0), "No Discount", "Discount Applied")</f>
        <v>Discount Applied</v>
      </c>
      <c r="AC1507" s="3" t="str">
        <f>IF(AND(V1507 &gt; 100, OR(H1507 = "Regular Air", H1507 = "Express Air"), NOT(C1507 &gt; 0)), "High Profit Non-Standard Shipping", "Other")</f>
        <v>Other</v>
      </c>
      <c r="AD1507">
        <f>RANK(X1507,$X$2:$X$1954,0)</f>
        <v>639</v>
      </c>
    </row>
    <row r="1508" spans="1:30" ht="12.75" customHeight="1" x14ac:dyDescent="0.3">
      <c r="A1508" s="3">
        <v>22938</v>
      </c>
      <c r="B1508" s="3" t="s">
        <v>46</v>
      </c>
      <c r="C1508" s="7">
        <v>7.0000000000000007E-2</v>
      </c>
      <c r="D1508" s="4">
        <v>2.94</v>
      </c>
      <c r="E1508" s="4">
        <v>0.81</v>
      </c>
      <c r="F1508" s="3">
        <v>2655</v>
      </c>
      <c r="G1508" s="3" t="s">
        <v>2464</v>
      </c>
      <c r="H1508" s="3" t="s">
        <v>48</v>
      </c>
      <c r="I1508" s="3" t="s">
        <v>39</v>
      </c>
      <c r="J1508" s="3" t="s">
        <v>28</v>
      </c>
      <c r="K1508" s="3" t="s">
        <v>29</v>
      </c>
      <c r="L1508" s="3" t="s">
        <v>30</v>
      </c>
      <c r="M1508" s="3" t="s">
        <v>2466</v>
      </c>
      <c r="N1508" s="3">
        <v>0.4</v>
      </c>
      <c r="O1508" s="3" t="s">
        <v>32</v>
      </c>
      <c r="P1508" s="3" t="s">
        <v>135</v>
      </c>
      <c r="Q1508" s="3" t="s">
        <v>386</v>
      </c>
      <c r="R1508" s="3" t="s">
        <v>579</v>
      </c>
      <c r="S1508" s="3">
        <v>30318</v>
      </c>
      <c r="T1508" s="2">
        <v>42102</v>
      </c>
      <c r="U1508" s="2">
        <v>42103</v>
      </c>
      <c r="V1508" s="4">
        <v>-93.927400000000006</v>
      </c>
      <c r="W1508" s="3">
        <v>10</v>
      </c>
      <c r="X1508" s="4">
        <v>29.88</v>
      </c>
      <c r="Y1508" s="3">
        <v>86064</v>
      </c>
      <c r="Z1508" s="3" t="str">
        <f>IF(V1508&gt;E3464, "High","Low")</f>
        <v>Low</v>
      </c>
      <c r="AA1508" s="3" t="str">
        <f>IF(OR(C1508 &gt; 0.2, N1508 &lt; 0.25), "High Risk", "Low Risk")</f>
        <v>Low Risk</v>
      </c>
      <c r="AB1508" s="3" t="str">
        <f>IF(NOT(C1508 &gt; 0), "No Discount", "Discount Applied")</f>
        <v>Discount Applied</v>
      </c>
      <c r="AC1508" s="3" t="str">
        <f>IF(AND(V1508 &gt; 100, OR(H1508 = "Regular Air", H1508 = "Express Air"), NOT(C1508 &gt; 0)), "High Profit Non-Standard Shipping", "Other")</f>
        <v>Other</v>
      </c>
      <c r="AD1508">
        <f>RANK(X1508,$X$2:$X$1954,0)</f>
        <v>1717</v>
      </c>
    </row>
    <row r="1509" spans="1:30" ht="12.75" customHeight="1" x14ac:dyDescent="0.3">
      <c r="A1509" s="3">
        <v>19525</v>
      </c>
      <c r="B1509" s="3" t="s">
        <v>46</v>
      </c>
      <c r="C1509" s="7">
        <v>0.01</v>
      </c>
      <c r="D1509" s="4">
        <v>138.13999999999999</v>
      </c>
      <c r="E1509" s="4">
        <v>35</v>
      </c>
      <c r="F1509" s="3">
        <v>2660</v>
      </c>
      <c r="G1509" s="3" t="s">
        <v>2467</v>
      </c>
      <c r="H1509" s="3" t="s">
        <v>48</v>
      </c>
      <c r="I1509" s="3" t="s">
        <v>39</v>
      </c>
      <c r="J1509" s="3" t="s">
        <v>28</v>
      </c>
      <c r="K1509" s="3" t="s">
        <v>140</v>
      </c>
      <c r="L1509" s="3" t="s">
        <v>235</v>
      </c>
      <c r="M1509" s="3" t="s">
        <v>2468</v>
      </c>
      <c r="N1509" s="3"/>
      <c r="O1509" s="3" t="s">
        <v>32</v>
      </c>
      <c r="P1509" s="3" t="s">
        <v>52</v>
      </c>
      <c r="Q1509" s="3" t="s">
        <v>187</v>
      </c>
      <c r="R1509" s="3" t="s">
        <v>1108</v>
      </c>
      <c r="S1509" s="3">
        <v>4038</v>
      </c>
      <c r="T1509" s="2">
        <v>42059</v>
      </c>
      <c r="U1509" s="2">
        <v>42061</v>
      </c>
      <c r="V1509" s="4">
        <v>-321.51</v>
      </c>
      <c r="W1509" s="3">
        <v>4</v>
      </c>
      <c r="X1509" s="4">
        <v>599.03</v>
      </c>
      <c r="Y1509" s="3">
        <v>86486</v>
      </c>
      <c r="Z1509" s="3" t="str">
        <f>IF(V1509&gt;E3465, "High","Low")</f>
        <v>Low</v>
      </c>
      <c r="AA1509" s="3" t="str">
        <f>IF(OR(C1509 &gt; 0.2, N1509 &lt; 0.25), "High Risk", "Low Risk")</f>
        <v>High Risk</v>
      </c>
      <c r="AB1509" s="3" t="str">
        <f>IF(NOT(C1509 &gt; 0), "No Discount", "Discount Applied")</f>
        <v>Discount Applied</v>
      </c>
      <c r="AC1509" s="3" t="str">
        <f>IF(AND(V1509 &gt; 100, OR(H1509 = "Regular Air", H1509 = "Express Air"), NOT(C1509 &gt; 0)), "High Profit Non-Standard Shipping", "Other")</f>
        <v>Other</v>
      </c>
      <c r="AD1509">
        <f>RANK(X1509,$X$2:$X$1954,0)</f>
        <v>588</v>
      </c>
    </row>
    <row r="1510" spans="1:30" ht="12.75" customHeight="1" x14ac:dyDescent="0.3">
      <c r="A1510" s="3">
        <v>18400</v>
      </c>
      <c r="B1510" s="3" t="s">
        <v>24</v>
      </c>
      <c r="C1510" s="7">
        <v>0.04</v>
      </c>
      <c r="D1510" s="4">
        <v>90.24</v>
      </c>
      <c r="E1510" s="4">
        <v>0.99</v>
      </c>
      <c r="F1510" s="3">
        <v>2667</v>
      </c>
      <c r="G1510" s="3" t="s">
        <v>2469</v>
      </c>
      <c r="H1510" s="3" t="s">
        <v>48</v>
      </c>
      <c r="I1510" s="3" t="s">
        <v>39</v>
      </c>
      <c r="J1510" s="3" t="s">
        <v>28</v>
      </c>
      <c r="K1510" s="3" t="s">
        <v>256</v>
      </c>
      <c r="L1510" s="3" t="s">
        <v>58</v>
      </c>
      <c r="M1510" s="3" t="s">
        <v>2470</v>
      </c>
      <c r="N1510" s="3">
        <v>0.56000000000000005</v>
      </c>
      <c r="O1510" s="3" t="s">
        <v>32</v>
      </c>
      <c r="P1510" s="3" t="s">
        <v>52</v>
      </c>
      <c r="Q1510" s="3" t="s">
        <v>153</v>
      </c>
      <c r="R1510" s="3" t="s">
        <v>98</v>
      </c>
      <c r="S1510" s="3">
        <v>44107</v>
      </c>
      <c r="T1510" s="2">
        <v>42096</v>
      </c>
      <c r="U1510" s="2">
        <v>42098</v>
      </c>
      <c r="V1510" s="4">
        <v>246.2748</v>
      </c>
      <c r="W1510" s="3">
        <v>4</v>
      </c>
      <c r="X1510" s="4">
        <v>356.92</v>
      </c>
      <c r="Y1510" s="3">
        <v>87831</v>
      </c>
      <c r="Z1510" s="3" t="str">
        <f>IF(V1510&gt;E3466, "High","Low")</f>
        <v>High</v>
      </c>
      <c r="AA1510" s="3" t="str">
        <f>IF(OR(C1510 &gt; 0.2, N1510 &lt; 0.25), "High Risk", "Low Risk")</f>
        <v>Low Risk</v>
      </c>
      <c r="AB1510" s="3" t="str">
        <f>IF(NOT(C1510 &gt; 0), "No Discount", "Discount Applied")</f>
        <v>Discount Applied</v>
      </c>
      <c r="AC1510" s="3" t="str">
        <f>IF(AND(V1510 &gt; 100, OR(H1510 = "Regular Air", H1510 = "Express Air"), NOT(C1510 &gt; 0)), "High Profit Non-Standard Shipping", "Other")</f>
        <v>Other</v>
      </c>
      <c r="AD1510">
        <f>RANK(X1510,$X$2:$X$1954,0)</f>
        <v>762</v>
      </c>
    </row>
    <row r="1511" spans="1:30" ht="12.75" customHeight="1" x14ac:dyDescent="0.3">
      <c r="A1511" s="3">
        <v>18401</v>
      </c>
      <c r="B1511" s="3" t="s">
        <v>24</v>
      </c>
      <c r="C1511" s="7">
        <v>0.09</v>
      </c>
      <c r="D1511" s="4">
        <v>47.9</v>
      </c>
      <c r="E1511" s="4">
        <v>5.86</v>
      </c>
      <c r="F1511" s="3">
        <v>2667</v>
      </c>
      <c r="G1511" s="3" t="s">
        <v>2469</v>
      </c>
      <c r="H1511" s="3" t="s">
        <v>26</v>
      </c>
      <c r="I1511" s="3" t="s">
        <v>39</v>
      </c>
      <c r="J1511" s="3" t="s">
        <v>28</v>
      </c>
      <c r="K1511" s="3" t="s">
        <v>92</v>
      </c>
      <c r="L1511" s="3" t="s">
        <v>58</v>
      </c>
      <c r="M1511" s="3" t="s">
        <v>1936</v>
      </c>
      <c r="N1511" s="3">
        <v>0.37</v>
      </c>
      <c r="O1511" s="3" t="s">
        <v>32</v>
      </c>
      <c r="P1511" s="3" t="s">
        <v>52</v>
      </c>
      <c r="Q1511" s="3" t="s">
        <v>153</v>
      </c>
      <c r="R1511" s="3" t="s">
        <v>98</v>
      </c>
      <c r="S1511" s="3">
        <v>44107</v>
      </c>
      <c r="T1511" s="2">
        <v>42096</v>
      </c>
      <c r="U1511" s="2">
        <v>42098</v>
      </c>
      <c r="V1511" s="4">
        <v>93.950399999999988</v>
      </c>
      <c r="W1511" s="3">
        <v>3</v>
      </c>
      <c r="X1511" s="4">
        <v>136.16</v>
      </c>
      <c r="Y1511" s="3">
        <v>87831</v>
      </c>
      <c r="Z1511" s="3" t="str">
        <f>IF(V1511&gt;E3467, "High","Low")</f>
        <v>High</v>
      </c>
      <c r="AA1511" s="3" t="str">
        <f>IF(OR(C1511 &gt; 0.2, N1511 &lt; 0.25), "High Risk", "Low Risk")</f>
        <v>Low Risk</v>
      </c>
      <c r="AB1511" s="3" t="str">
        <f>IF(NOT(C1511 &gt; 0), "No Discount", "Discount Applied")</f>
        <v>Discount Applied</v>
      </c>
      <c r="AC1511" s="3" t="str">
        <f>IF(AND(V1511 &gt; 100, OR(H1511 = "Regular Air", H1511 = "Express Air"), NOT(C1511 &gt; 0)), "High Profit Non-Standard Shipping", "Other")</f>
        <v>Other</v>
      </c>
      <c r="AD1511">
        <f>RANK(X1511,$X$2:$X$1954,0)</f>
        <v>1116</v>
      </c>
    </row>
    <row r="1512" spans="1:30" ht="12.75" customHeight="1" x14ac:dyDescent="0.3">
      <c r="A1512" s="3">
        <v>19294</v>
      </c>
      <c r="B1512" s="3" t="s">
        <v>24</v>
      </c>
      <c r="C1512" s="7">
        <v>0.04</v>
      </c>
      <c r="D1512" s="4">
        <v>10.4</v>
      </c>
      <c r="E1512" s="4">
        <v>5.4</v>
      </c>
      <c r="F1512" s="3">
        <v>2668</v>
      </c>
      <c r="G1512" s="3" t="s">
        <v>2471</v>
      </c>
      <c r="H1512" s="3" t="s">
        <v>48</v>
      </c>
      <c r="I1512" s="3" t="s">
        <v>39</v>
      </c>
      <c r="J1512" s="3" t="s">
        <v>40</v>
      </c>
      <c r="K1512" s="3" t="s">
        <v>49</v>
      </c>
      <c r="L1512" s="3" t="s">
        <v>50</v>
      </c>
      <c r="M1512" s="3" t="s">
        <v>2472</v>
      </c>
      <c r="N1512" s="3">
        <v>0.51</v>
      </c>
      <c r="O1512" s="3" t="s">
        <v>32</v>
      </c>
      <c r="P1512" s="3" t="s">
        <v>60</v>
      </c>
      <c r="Q1512" s="3" t="s">
        <v>2192</v>
      </c>
      <c r="R1512" s="3" t="s">
        <v>2473</v>
      </c>
      <c r="S1512" s="3">
        <v>57701</v>
      </c>
      <c r="T1512" s="2">
        <v>42091</v>
      </c>
      <c r="U1512" s="2">
        <v>42092</v>
      </c>
      <c r="V1512" s="4">
        <v>29.98</v>
      </c>
      <c r="W1512" s="3">
        <v>12</v>
      </c>
      <c r="X1512" s="4">
        <v>130.74</v>
      </c>
      <c r="Y1512" s="3">
        <v>87830</v>
      </c>
      <c r="Z1512" s="3" t="str">
        <f>IF(V1512&gt;E3468, "High","Low")</f>
        <v>High</v>
      </c>
      <c r="AA1512" s="3" t="str">
        <f>IF(OR(C1512 &gt; 0.2, N1512 &lt; 0.25), "High Risk", "Low Risk")</f>
        <v>Low Risk</v>
      </c>
      <c r="AB1512" s="3" t="str">
        <f>IF(NOT(C1512 &gt; 0), "No Discount", "Discount Applied")</f>
        <v>Discount Applied</v>
      </c>
      <c r="AC1512" s="3" t="str">
        <f>IF(AND(V1512 &gt; 100, OR(H1512 = "Regular Air", H1512 = "Express Air"), NOT(C1512 &gt; 0)), "High Profit Non-Standard Shipping", "Other")</f>
        <v>Other</v>
      </c>
      <c r="AD1512">
        <f>RANK(X1512,$X$2:$X$1954,0)</f>
        <v>1132</v>
      </c>
    </row>
    <row r="1513" spans="1:30" ht="12.75" customHeight="1" x14ac:dyDescent="0.3">
      <c r="A1513" s="3">
        <v>19295</v>
      </c>
      <c r="B1513" s="3" t="s">
        <v>24</v>
      </c>
      <c r="C1513" s="7">
        <v>0.08</v>
      </c>
      <c r="D1513" s="4">
        <v>4.28</v>
      </c>
      <c r="E1513" s="4">
        <v>4.79</v>
      </c>
      <c r="F1513" s="3">
        <v>2668</v>
      </c>
      <c r="G1513" s="3" t="s">
        <v>2471</v>
      </c>
      <c r="H1513" s="3" t="s">
        <v>48</v>
      </c>
      <c r="I1513" s="3" t="s">
        <v>39</v>
      </c>
      <c r="J1513" s="3" t="s">
        <v>28</v>
      </c>
      <c r="K1513" s="3" t="s">
        <v>92</v>
      </c>
      <c r="L1513" s="3" t="s">
        <v>58</v>
      </c>
      <c r="M1513" s="3" t="s">
        <v>2474</v>
      </c>
      <c r="N1513" s="3">
        <v>0.4</v>
      </c>
      <c r="O1513" s="3" t="s">
        <v>32</v>
      </c>
      <c r="P1513" s="3" t="s">
        <v>60</v>
      </c>
      <c r="Q1513" s="3" t="s">
        <v>2192</v>
      </c>
      <c r="R1513" s="3" t="s">
        <v>2473</v>
      </c>
      <c r="S1513" s="3">
        <v>57701</v>
      </c>
      <c r="T1513" s="2">
        <v>42091</v>
      </c>
      <c r="U1513" s="2">
        <v>42093</v>
      </c>
      <c r="V1513" s="4">
        <v>-121.2</v>
      </c>
      <c r="W1513" s="3">
        <v>12</v>
      </c>
      <c r="X1513" s="4">
        <v>49.87</v>
      </c>
      <c r="Y1513" s="3">
        <v>87830</v>
      </c>
      <c r="Z1513" s="3" t="str">
        <f>IF(V1513&gt;E3469, "High","Low")</f>
        <v>Low</v>
      </c>
      <c r="AA1513" s="3" t="str">
        <f>IF(OR(C1513 &gt; 0.2, N1513 &lt; 0.25), "High Risk", "Low Risk")</f>
        <v>Low Risk</v>
      </c>
      <c r="AB1513" s="3" t="str">
        <f>IF(NOT(C1513 &gt; 0), "No Discount", "Discount Applied")</f>
        <v>Discount Applied</v>
      </c>
      <c r="AC1513" s="3" t="str">
        <f>IF(AND(V1513 &gt; 100, OR(H1513 = "Regular Air", H1513 = "Express Air"), NOT(C1513 &gt; 0)), "High Profit Non-Standard Shipping", "Other")</f>
        <v>Other</v>
      </c>
      <c r="AD1513">
        <f>RANK(X1513,$X$2:$X$1954,0)</f>
        <v>1535</v>
      </c>
    </row>
    <row r="1514" spans="1:30" ht="12.75" customHeight="1" x14ac:dyDescent="0.3">
      <c r="A1514" s="3">
        <v>18870</v>
      </c>
      <c r="B1514" s="3" t="s">
        <v>36</v>
      </c>
      <c r="C1514" s="7">
        <v>0.06</v>
      </c>
      <c r="D1514" s="4">
        <v>3.93</v>
      </c>
      <c r="E1514" s="4">
        <v>0.99</v>
      </c>
      <c r="F1514" s="3">
        <v>2668</v>
      </c>
      <c r="G1514" s="3" t="s">
        <v>2471</v>
      </c>
      <c r="H1514" s="3" t="s">
        <v>48</v>
      </c>
      <c r="I1514" s="3" t="s">
        <v>39</v>
      </c>
      <c r="J1514" s="3" t="s">
        <v>28</v>
      </c>
      <c r="K1514" s="3" t="s">
        <v>65</v>
      </c>
      <c r="L1514" s="3" t="s">
        <v>30</v>
      </c>
      <c r="M1514" s="3" t="s">
        <v>2475</v>
      </c>
      <c r="N1514" s="3">
        <v>0.39</v>
      </c>
      <c r="O1514" s="3" t="s">
        <v>32</v>
      </c>
      <c r="P1514" s="3" t="s">
        <v>60</v>
      </c>
      <c r="Q1514" s="3" t="s">
        <v>2192</v>
      </c>
      <c r="R1514" s="3" t="s">
        <v>2473</v>
      </c>
      <c r="S1514" s="3">
        <v>57701</v>
      </c>
      <c r="T1514" s="2">
        <v>42115</v>
      </c>
      <c r="U1514" s="2">
        <v>42117</v>
      </c>
      <c r="V1514" s="4">
        <v>10.782400000000001</v>
      </c>
      <c r="W1514" s="3">
        <v>6</v>
      </c>
      <c r="X1514" s="4">
        <v>24.18</v>
      </c>
      <c r="Y1514" s="3">
        <v>87832</v>
      </c>
      <c r="Z1514" s="3" t="str">
        <f>IF(V1514&gt;E3470, "High","Low")</f>
        <v>High</v>
      </c>
      <c r="AA1514" s="3" t="str">
        <f>IF(OR(C1514 &gt; 0.2, N1514 &lt; 0.25), "High Risk", "Low Risk")</f>
        <v>Low Risk</v>
      </c>
      <c r="AB1514" s="3" t="str">
        <f>IF(NOT(C1514 &gt; 0), "No Discount", "Discount Applied")</f>
        <v>Discount Applied</v>
      </c>
      <c r="AC1514" s="3" t="str">
        <f>IF(AND(V1514 &gt; 100, OR(H1514 = "Regular Air", H1514 = "Express Air"), NOT(C1514 &gt; 0)), "High Profit Non-Standard Shipping", "Other")</f>
        <v>Other</v>
      </c>
      <c r="AD1514">
        <f>RANK(X1514,$X$2:$X$1954,0)</f>
        <v>1777</v>
      </c>
    </row>
    <row r="1515" spans="1:30" ht="12.75" customHeight="1" x14ac:dyDescent="0.3">
      <c r="A1515" s="3">
        <v>5338</v>
      </c>
      <c r="B1515" s="3" t="s">
        <v>24</v>
      </c>
      <c r="C1515" s="7">
        <v>0.05</v>
      </c>
      <c r="D1515" s="4">
        <v>165.2</v>
      </c>
      <c r="E1515" s="4">
        <v>19.989999999999998</v>
      </c>
      <c r="F1515" s="3">
        <v>2670</v>
      </c>
      <c r="G1515" s="3" t="s">
        <v>2476</v>
      </c>
      <c r="H1515" s="3" t="s">
        <v>48</v>
      </c>
      <c r="I1515" s="3" t="s">
        <v>39</v>
      </c>
      <c r="J1515" s="3" t="s">
        <v>28</v>
      </c>
      <c r="K1515" s="3" t="s">
        <v>140</v>
      </c>
      <c r="L1515" s="3" t="s">
        <v>58</v>
      </c>
      <c r="M1515" s="3" t="s">
        <v>561</v>
      </c>
      <c r="N1515" s="3">
        <v>0.59</v>
      </c>
      <c r="O1515" s="3" t="s">
        <v>32</v>
      </c>
      <c r="P1515" s="3" t="s">
        <v>33</v>
      </c>
      <c r="Q1515" s="3" t="s">
        <v>44</v>
      </c>
      <c r="R1515" s="3" t="s">
        <v>662</v>
      </c>
      <c r="S1515" s="3">
        <v>90049</v>
      </c>
      <c r="T1515" s="2">
        <v>42153</v>
      </c>
      <c r="U1515" s="2">
        <v>42153</v>
      </c>
      <c r="V1515" s="4">
        <v>2008.71</v>
      </c>
      <c r="W1515" s="3">
        <v>167</v>
      </c>
      <c r="X1515" s="4">
        <v>27587.55</v>
      </c>
      <c r="Y1515" s="3">
        <v>37924</v>
      </c>
      <c r="Z1515" s="3" t="str">
        <f>IF(V1515&gt;E3471, "High","Low")</f>
        <v>High</v>
      </c>
      <c r="AA1515" s="3" t="str">
        <f>IF(OR(C1515 &gt; 0.2, N1515 &lt; 0.25), "High Risk", "Low Risk")</f>
        <v>Low Risk</v>
      </c>
      <c r="AB1515" s="3" t="str">
        <f>IF(NOT(C1515 &gt; 0), "No Discount", "Discount Applied")</f>
        <v>Discount Applied</v>
      </c>
      <c r="AC1515" s="3" t="str">
        <f>IF(AND(V1515 &gt; 100, OR(H1515 = "Regular Air", H1515 = "Express Air"), NOT(C1515 &gt; 0)), "High Profit Non-Standard Shipping", "Other")</f>
        <v>Other</v>
      </c>
      <c r="AD1515">
        <f>RANK(X1515,$X$2:$X$1954,0)</f>
        <v>5</v>
      </c>
    </row>
    <row r="1516" spans="1:30" ht="12.75" customHeight="1" x14ac:dyDescent="0.3">
      <c r="A1516" s="3">
        <v>5339</v>
      </c>
      <c r="B1516" s="3" t="s">
        <v>24</v>
      </c>
      <c r="C1516" s="7">
        <v>0.09</v>
      </c>
      <c r="D1516" s="4">
        <v>17.989999999999998</v>
      </c>
      <c r="E1516" s="4">
        <v>8.65</v>
      </c>
      <c r="F1516" s="3">
        <v>2670</v>
      </c>
      <c r="G1516" s="3" t="s">
        <v>2476</v>
      </c>
      <c r="H1516" s="3" t="s">
        <v>48</v>
      </c>
      <c r="I1516" s="3" t="s">
        <v>39</v>
      </c>
      <c r="J1516" s="3" t="s">
        <v>28</v>
      </c>
      <c r="K1516" s="3" t="s">
        <v>29</v>
      </c>
      <c r="L1516" s="3" t="s">
        <v>58</v>
      </c>
      <c r="M1516" s="3" t="s">
        <v>2477</v>
      </c>
      <c r="N1516" s="3">
        <v>0.56999999999999995</v>
      </c>
      <c r="O1516" s="3" t="s">
        <v>32</v>
      </c>
      <c r="P1516" s="3" t="s">
        <v>33</v>
      </c>
      <c r="Q1516" s="3" t="s">
        <v>44</v>
      </c>
      <c r="R1516" s="3" t="s">
        <v>662</v>
      </c>
      <c r="S1516" s="3">
        <v>90049</v>
      </c>
      <c r="T1516" s="2">
        <v>42153</v>
      </c>
      <c r="U1516" s="2">
        <v>42153</v>
      </c>
      <c r="V1516" s="4">
        <v>-80.53</v>
      </c>
      <c r="W1516" s="3">
        <v>71</v>
      </c>
      <c r="X1516" s="4">
        <v>1191.58</v>
      </c>
      <c r="Y1516" s="3">
        <v>37924</v>
      </c>
      <c r="Z1516" s="3" t="str">
        <f>IF(V1516&gt;E3472, "High","Low")</f>
        <v>Low</v>
      </c>
      <c r="AA1516" s="3" t="str">
        <f>IF(OR(C1516 &gt; 0.2, N1516 &lt; 0.25), "High Risk", "Low Risk")</f>
        <v>Low Risk</v>
      </c>
      <c r="AB1516" s="3" t="str">
        <f>IF(NOT(C1516 &gt; 0), "No Discount", "Discount Applied")</f>
        <v>Discount Applied</v>
      </c>
      <c r="AC1516" s="3" t="str">
        <f>IF(AND(V1516 &gt; 100, OR(H1516 = "Regular Air", H1516 = "Express Air"), NOT(C1516 &gt; 0)), "High Profit Non-Standard Shipping", "Other")</f>
        <v>Other</v>
      </c>
      <c r="AD1516">
        <f>RANK(X1516,$X$2:$X$1954,0)</f>
        <v>371</v>
      </c>
    </row>
    <row r="1517" spans="1:30" ht="12.75" customHeight="1" x14ac:dyDescent="0.3">
      <c r="A1517" s="3">
        <v>23338</v>
      </c>
      <c r="B1517" s="3" t="s">
        <v>24</v>
      </c>
      <c r="C1517" s="7">
        <v>0.05</v>
      </c>
      <c r="D1517" s="4">
        <v>165.2</v>
      </c>
      <c r="E1517" s="4">
        <v>19.989999999999998</v>
      </c>
      <c r="F1517" s="3">
        <v>2671</v>
      </c>
      <c r="G1517" s="3" t="s">
        <v>2478</v>
      </c>
      <c r="H1517" s="3" t="s">
        <v>48</v>
      </c>
      <c r="I1517" s="3" t="s">
        <v>39</v>
      </c>
      <c r="J1517" s="3" t="s">
        <v>28</v>
      </c>
      <c r="K1517" s="3" t="s">
        <v>140</v>
      </c>
      <c r="L1517" s="3" t="s">
        <v>58</v>
      </c>
      <c r="M1517" s="3" t="s">
        <v>561</v>
      </c>
      <c r="N1517" s="3">
        <v>0.59</v>
      </c>
      <c r="O1517" s="3" t="s">
        <v>32</v>
      </c>
      <c r="P1517" s="3" t="s">
        <v>135</v>
      </c>
      <c r="Q1517" s="3" t="s">
        <v>243</v>
      </c>
      <c r="R1517" s="3" t="s">
        <v>2445</v>
      </c>
      <c r="S1517" s="3">
        <v>37027</v>
      </c>
      <c r="T1517" s="2">
        <v>42153</v>
      </c>
      <c r="U1517" s="2">
        <v>42153</v>
      </c>
      <c r="V1517" s="4">
        <v>-48.957999999999998</v>
      </c>
      <c r="W1517" s="3">
        <v>42</v>
      </c>
      <c r="X1517" s="4">
        <v>6938.19</v>
      </c>
      <c r="Y1517" s="3">
        <v>90551</v>
      </c>
      <c r="Z1517" s="3" t="str">
        <f>IF(V1517&gt;E3473, "High","Low")</f>
        <v>Low</v>
      </c>
      <c r="AA1517" s="3" t="str">
        <f>IF(OR(C1517 &gt; 0.2, N1517 &lt; 0.25), "High Risk", "Low Risk")</f>
        <v>Low Risk</v>
      </c>
      <c r="AB1517" s="3" t="str">
        <f>IF(NOT(C1517 &gt; 0), "No Discount", "Discount Applied")</f>
        <v>Discount Applied</v>
      </c>
      <c r="AC1517" s="3" t="str">
        <f>IF(AND(V1517 &gt; 100, OR(H1517 = "Regular Air", H1517 = "Express Air"), NOT(C1517 &gt; 0)), "High Profit Non-Standard Shipping", "Other")</f>
        <v>Other</v>
      </c>
      <c r="AD1517">
        <f>RANK(X1517,$X$2:$X$1954,0)</f>
        <v>54</v>
      </c>
    </row>
    <row r="1518" spans="1:30" ht="12.75" customHeight="1" x14ac:dyDescent="0.3">
      <c r="A1518" s="3">
        <v>18147</v>
      </c>
      <c r="B1518" s="3" t="s">
        <v>46</v>
      </c>
      <c r="C1518" s="7">
        <v>0.03</v>
      </c>
      <c r="D1518" s="4">
        <v>41.32</v>
      </c>
      <c r="E1518" s="4">
        <v>58.66</v>
      </c>
      <c r="F1518" s="3">
        <v>2677</v>
      </c>
      <c r="G1518" s="3" t="s">
        <v>2479</v>
      </c>
      <c r="H1518" s="3" t="s">
        <v>26</v>
      </c>
      <c r="I1518" s="3" t="s">
        <v>39</v>
      </c>
      <c r="J1518" s="3" t="s">
        <v>40</v>
      </c>
      <c r="K1518" s="3" t="s">
        <v>49</v>
      </c>
      <c r="L1518" s="3" t="s">
        <v>85</v>
      </c>
      <c r="M1518" s="3" t="s">
        <v>2480</v>
      </c>
      <c r="N1518" s="3">
        <v>0.76</v>
      </c>
      <c r="O1518" s="3" t="s">
        <v>32</v>
      </c>
      <c r="P1518" s="3" t="s">
        <v>135</v>
      </c>
      <c r="Q1518" s="3" t="s">
        <v>136</v>
      </c>
      <c r="R1518" s="3" t="s">
        <v>2481</v>
      </c>
      <c r="S1518" s="3">
        <v>22601</v>
      </c>
      <c r="T1518" s="2">
        <v>42171</v>
      </c>
      <c r="U1518" s="2">
        <v>42172</v>
      </c>
      <c r="V1518" s="4">
        <v>-32.816000000000003</v>
      </c>
      <c r="W1518" s="3">
        <v>10</v>
      </c>
      <c r="X1518" s="4">
        <v>419.27</v>
      </c>
      <c r="Y1518" s="3">
        <v>86633</v>
      </c>
      <c r="Z1518" s="3" t="str">
        <f>IF(V1518&gt;E3474, "High","Low")</f>
        <v>Low</v>
      </c>
      <c r="AA1518" s="3" t="str">
        <f>IF(OR(C1518 &gt; 0.2, N1518 &lt; 0.25), "High Risk", "Low Risk")</f>
        <v>Low Risk</v>
      </c>
      <c r="AB1518" s="3" t="str">
        <f>IF(NOT(C1518 &gt; 0), "No Discount", "Discount Applied")</f>
        <v>Discount Applied</v>
      </c>
      <c r="AC1518" s="3" t="str">
        <f>IF(AND(V1518 &gt; 100, OR(H1518 = "Regular Air", H1518 = "Express Air"), NOT(C1518 &gt; 0)), "High Profit Non-Standard Shipping", "Other")</f>
        <v>Other</v>
      </c>
      <c r="AD1518">
        <f>RANK(X1518,$X$2:$X$1954,0)</f>
        <v>700</v>
      </c>
    </row>
    <row r="1519" spans="1:30" ht="12.75" customHeight="1" x14ac:dyDescent="0.3">
      <c r="A1519" s="3">
        <v>18148</v>
      </c>
      <c r="B1519" s="3" t="s">
        <v>46</v>
      </c>
      <c r="C1519" s="7">
        <v>0</v>
      </c>
      <c r="D1519" s="4">
        <v>6.88</v>
      </c>
      <c r="E1519" s="4">
        <v>2</v>
      </c>
      <c r="F1519" s="3">
        <v>2677</v>
      </c>
      <c r="G1519" s="3" t="s">
        <v>2479</v>
      </c>
      <c r="H1519" s="3" t="s">
        <v>48</v>
      </c>
      <c r="I1519" s="3" t="s">
        <v>39</v>
      </c>
      <c r="J1519" s="3" t="s">
        <v>28</v>
      </c>
      <c r="K1519" s="3" t="s">
        <v>92</v>
      </c>
      <c r="L1519" s="3" t="s">
        <v>30</v>
      </c>
      <c r="M1519" s="3" t="s">
        <v>661</v>
      </c>
      <c r="N1519" s="3">
        <v>0.39</v>
      </c>
      <c r="O1519" s="3" t="s">
        <v>32</v>
      </c>
      <c r="P1519" s="3" t="s">
        <v>135</v>
      </c>
      <c r="Q1519" s="3" t="s">
        <v>136</v>
      </c>
      <c r="R1519" s="3" t="s">
        <v>2481</v>
      </c>
      <c r="S1519" s="3">
        <v>22601</v>
      </c>
      <c r="T1519" s="2">
        <v>42171</v>
      </c>
      <c r="U1519" s="2">
        <v>42171</v>
      </c>
      <c r="V1519" s="4">
        <v>-15.61</v>
      </c>
      <c r="W1519" s="3">
        <v>5</v>
      </c>
      <c r="X1519" s="4">
        <v>36</v>
      </c>
      <c r="Y1519" s="3">
        <v>86633</v>
      </c>
      <c r="Z1519" s="3" t="str">
        <f>IF(V1519&gt;E3475, "High","Low")</f>
        <v>Low</v>
      </c>
      <c r="AA1519" s="3" t="str">
        <f>IF(OR(C1519 &gt; 0.2, N1519 &lt; 0.25), "High Risk", "Low Risk")</f>
        <v>Low Risk</v>
      </c>
      <c r="AB1519" s="3" t="str">
        <f>IF(NOT(C1519 &gt; 0), "No Discount", "Discount Applied")</f>
        <v>No Discount</v>
      </c>
      <c r="AC1519" s="3" t="str">
        <f>IF(AND(V1519 &gt; 100, OR(H1519 = "Regular Air", H1519 = "Express Air"), NOT(C1519 &gt; 0)), "High Profit Non-Standard Shipping", "Other")</f>
        <v>Other</v>
      </c>
      <c r="AD1519">
        <f>RANK(X1519,$X$2:$X$1954,0)</f>
        <v>1654</v>
      </c>
    </row>
    <row r="1520" spans="1:30" ht="12.75" customHeight="1" x14ac:dyDescent="0.3">
      <c r="A1520" s="3">
        <v>22848</v>
      </c>
      <c r="B1520" s="3" t="s">
        <v>105</v>
      </c>
      <c r="C1520" s="7">
        <v>0.09</v>
      </c>
      <c r="D1520" s="4">
        <v>8.74</v>
      </c>
      <c r="E1520" s="4">
        <v>1.39</v>
      </c>
      <c r="F1520" s="3">
        <v>2684</v>
      </c>
      <c r="G1520" s="3" t="s">
        <v>2482</v>
      </c>
      <c r="H1520" s="3" t="s">
        <v>26</v>
      </c>
      <c r="I1520" s="3" t="s">
        <v>39</v>
      </c>
      <c r="J1520" s="3" t="s">
        <v>28</v>
      </c>
      <c r="K1520" s="3" t="s">
        <v>68</v>
      </c>
      <c r="L1520" s="3" t="s">
        <v>58</v>
      </c>
      <c r="M1520" s="3" t="s">
        <v>1481</v>
      </c>
      <c r="N1520" s="3">
        <v>0.38</v>
      </c>
      <c r="O1520" s="3" t="s">
        <v>32</v>
      </c>
      <c r="P1520" s="3" t="s">
        <v>135</v>
      </c>
      <c r="Q1520" s="3" t="s">
        <v>361</v>
      </c>
      <c r="R1520" s="3" t="s">
        <v>2483</v>
      </c>
      <c r="S1520" s="3">
        <v>33952</v>
      </c>
      <c r="T1520" s="2">
        <v>42050</v>
      </c>
      <c r="U1520" s="2">
        <v>42055</v>
      </c>
      <c r="V1520" s="4">
        <v>23.616</v>
      </c>
      <c r="W1520" s="3">
        <v>1</v>
      </c>
      <c r="X1520" s="4">
        <v>11.78</v>
      </c>
      <c r="Y1520" s="3">
        <v>89146</v>
      </c>
      <c r="Z1520" s="3" t="str">
        <f>IF(V1520&gt;E3476, "High","Low")</f>
        <v>High</v>
      </c>
      <c r="AA1520" s="3" t="str">
        <f>IF(OR(C1520 &gt; 0.2, N1520 &lt; 0.25), "High Risk", "Low Risk")</f>
        <v>Low Risk</v>
      </c>
      <c r="AB1520" s="3" t="str">
        <f>IF(NOT(C1520 &gt; 0), "No Discount", "Discount Applied")</f>
        <v>Discount Applied</v>
      </c>
      <c r="AC1520" s="3" t="str">
        <f>IF(AND(V1520 &gt; 100, OR(H1520 = "Regular Air", H1520 = "Express Air"), NOT(C1520 &gt; 0)), "High Profit Non-Standard Shipping", "Other")</f>
        <v>Other</v>
      </c>
      <c r="AD1520">
        <f>RANK(X1520,$X$2:$X$1954,0)</f>
        <v>1888</v>
      </c>
    </row>
    <row r="1521" spans="1:30" ht="12.75" customHeight="1" x14ac:dyDescent="0.3">
      <c r="A1521" s="3">
        <v>22849</v>
      </c>
      <c r="B1521" s="3" t="s">
        <v>105</v>
      </c>
      <c r="C1521" s="7">
        <v>0.09</v>
      </c>
      <c r="D1521" s="4">
        <v>18.97</v>
      </c>
      <c r="E1521" s="4">
        <v>9.0299999999999994</v>
      </c>
      <c r="F1521" s="3">
        <v>2684</v>
      </c>
      <c r="G1521" s="3" t="s">
        <v>2482</v>
      </c>
      <c r="H1521" s="3" t="s">
        <v>48</v>
      </c>
      <c r="I1521" s="3" t="s">
        <v>39</v>
      </c>
      <c r="J1521" s="3" t="s">
        <v>28</v>
      </c>
      <c r="K1521" s="3" t="s">
        <v>92</v>
      </c>
      <c r="L1521" s="3" t="s">
        <v>58</v>
      </c>
      <c r="M1521" s="3" t="s">
        <v>774</v>
      </c>
      <c r="N1521" s="3">
        <v>0.37</v>
      </c>
      <c r="O1521" s="3" t="s">
        <v>32</v>
      </c>
      <c r="P1521" s="3" t="s">
        <v>135</v>
      </c>
      <c r="Q1521" s="3" t="s">
        <v>361</v>
      </c>
      <c r="R1521" s="3" t="s">
        <v>2483</v>
      </c>
      <c r="S1521" s="3">
        <v>33952</v>
      </c>
      <c r="T1521" s="2">
        <v>42050</v>
      </c>
      <c r="U1521" s="2">
        <v>42055</v>
      </c>
      <c r="V1521" s="4">
        <v>-1748.0119999999999</v>
      </c>
      <c r="W1521" s="3">
        <v>1</v>
      </c>
      <c r="X1521" s="4">
        <v>20.96</v>
      </c>
      <c r="Y1521" s="3">
        <v>89146</v>
      </c>
      <c r="Z1521" s="3" t="str">
        <f>IF(V1521&gt;E3477, "High","Low")</f>
        <v>Low</v>
      </c>
      <c r="AA1521" s="3" t="str">
        <f>IF(OR(C1521 &gt; 0.2, N1521 &lt; 0.25), "High Risk", "Low Risk")</f>
        <v>Low Risk</v>
      </c>
      <c r="AB1521" s="3" t="str">
        <f>IF(NOT(C1521 &gt; 0), "No Discount", "Discount Applied")</f>
        <v>Discount Applied</v>
      </c>
      <c r="AC1521" s="3" t="str">
        <f>IF(AND(V1521 &gt; 100, OR(H1521 = "Regular Air", H1521 = "Express Air"), NOT(C1521 &gt; 0)), "High Profit Non-Standard Shipping", "Other")</f>
        <v>Other</v>
      </c>
      <c r="AD1521">
        <f>RANK(X1521,$X$2:$X$1954,0)</f>
        <v>1801</v>
      </c>
    </row>
    <row r="1522" spans="1:30" ht="12.75" customHeight="1" x14ac:dyDescent="0.3">
      <c r="A1522" s="3">
        <v>25649</v>
      </c>
      <c r="B1522" s="3" t="s">
        <v>105</v>
      </c>
      <c r="C1522" s="7">
        <v>7.0000000000000007E-2</v>
      </c>
      <c r="D1522" s="4">
        <v>4.97</v>
      </c>
      <c r="E1522" s="4">
        <v>5.71</v>
      </c>
      <c r="F1522" s="3">
        <v>2684</v>
      </c>
      <c r="G1522" s="3" t="s">
        <v>2482</v>
      </c>
      <c r="H1522" s="3" t="s">
        <v>48</v>
      </c>
      <c r="I1522" s="3" t="s">
        <v>39</v>
      </c>
      <c r="J1522" s="3" t="s">
        <v>40</v>
      </c>
      <c r="K1522" s="3" t="s">
        <v>49</v>
      </c>
      <c r="L1522" s="3" t="s">
        <v>85</v>
      </c>
      <c r="M1522" s="3" t="s">
        <v>2484</v>
      </c>
      <c r="N1522" s="3">
        <v>0.54</v>
      </c>
      <c r="O1522" s="3" t="s">
        <v>32</v>
      </c>
      <c r="P1522" s="3" t="s">
        <v>135</v>
      </c>
      <c r="Q1522" s="3" t="s">
        <v>361</v>
      </c>
      <c r="R1522" s="3" t="s">
        <v>2483</v>
      </c>
      <c r="S1522" s="3">
        <v>33952</v>
      </c>
      <c r="T1522" s="2">
        <v>42104</v>
      </c>
      <c r="U1522" s="2">
        <v>42109</v>
      </c>
      <c r="V1522" s="4">
        <v>-180.15200000000002</v>
      </c>
      <c r="W1522" s="3">
        <v>5</v>
      </c>
      <c r="X1522" s="4">
        <v>26.66</v>
      </c>
      <c r="Y1522" s="3">
        <v>89148</v>
      </c>
      <c r="Z1522" s="3" t="str">
        <f>IF(V1522&gt;E3478, "High","Low")</f>
        <v>Low</v>
      </c>
      <c r="AA1522" s="3" t="str">
        <f>IF(OR(C1522 &gt; 0.2, N1522 &lt; 0.25), "High Risk", "Low Risk")</f>
        <v>Low Risk</v>
      </c>
      <c r="AB1522" s="3" t="str">
        <f>IF(NOT(C1522 &gt; 0), "No Discount", "Discount Applied")</f>
        <v>Discount Applied</v>
      </c>
      <c r="AC1522" s="3" t="str">
        <f>IF(AND(V1522 &gt; 100, OR(H1522 = "Regular Air", H1522 = "Express Air"), NOT(C1522 &gt; 0)), "High Profit Non-Standard Shipping", "Other")</f>
        <v>Other</v>
      </c>
      <c r="AD1522">
        <f>RANK(X1522,$X$2:$X$1954,0)</f>
        <v>1752</v>
      </c>
    </row>
    <row r="1523" spans="1:30" ht="12.75" customHeight="1" x14ac:dyDescent="0.3">
      <c r="A1523" s="3">
        <v>25650</v>
      </c>
      <c r="B1523" s="3" t="s">
        <v>105</v>
      </c>
      <c r="C1523" s="7">
        <v>0.09</v>
      </c>
      <c r="D1523" s="4">
        <v>2.62</v>
      </c>
      <c r="E1523" s="4">
        <v>0.8</v>
      </c>
      <c r="F1523" s="3">
        <v>2684</v>
      </c>
      <c r="G1523" s="3" t="s">
        <v>2482</v>
      </c>
      <c r="H1523" s="3" t="s">
        <v>48</v>
      </c>
      <c r="I1523" s="3" t="s">
        <v>39</v>
      </c>
      <c r="J1523" s="3" t="s">
        <v>28</v>
      </c>
      <c r="K1523" s="3" t="s">
        <v>65</v>
      </c>
      <c r="L1523" s="3" t="s">
        <v>30</v>
      </c>
      <c r="M1523" s="3" t="s">
        <v>1408</v>
      </c>
      <c r="N1523" s="3">
        <v>0.39</v>
      </c>
      <c r="O1523" s="3" t="s">
        <v>32</v>
      </c>
      <c r="P1523" s="3" t="s">
        <v>135</v>
      </c>
      <c r="Q1523" s="3" t="s">
        <v>361</v>
      </c>
      <c r="R1523" s="3" t="s">
        <v>2483</v>
      </c>
      <c r="S1523" s="3">
        <v>33952</v>
      </c>
      <c r="T1523" s="2">
        <v>42104</v>
      </c>
      <c r="U1523" s="2">
        <v>42106</v>
      </c>
      <c r="V1523" s="4">
        <v>8.3879999999999999</v>
      </c>
      <c r="W1523" s="3">
        <v>12</v>
      </c>
      <c r="X1523" s="4">
        <v>29.55</v>
      </c>
      <c r="Y1523" s="3">
        <v>89148</v>
      </c>
      <c r="Z1523" s="3" t="str">
        <f>IF(V1523&gt;E3479, "High","Low")</f>
        <v>High</v>
      </c>
      <c r="AA1523" s="3" t="str">
        <f>IF(OR(C1523 &gt; 0.2, N1523 &lt; 0.25), "High Risk", "Low Risk")</f>
        <v>Low Risk</v>
      </c>
      <c r="AB1523" s="3" t="str">
        <f>IF(NOT(C1523 &gt; 0), "No Discount", "Discount Applied")</f>
        <v>Discount Applied</v>
      </c>
      <c r="AC1523" s="3" t="str">
        <f>IF(AND(V1523 &gt; 100, OR(H1523 = "Regular Air", H1523 = "Express Air"), NOT(C1523 &gt; 0)), "High Profit Non-Standard Shipping", "Other")</f>
        <v>Other</v>
      </c>
      <c r="AD1523">
        <f>RANK(X1523,$X$2:$X$1954,0)</f>
        <v>1721</v>
      </c>
    </row>
    <row r="1524" spans="1:30" ht="12.75" customHeight="1" x14ac:dyDescent="0.3">
      <c r="A1524" s="3">
        <v>25651</v>
      </c>
      <c r="B1524" s="3" t="s">
        <v>105</v>
      </c>
      <c r="C1524" s="7">
        <v>0.03</v>
      </c>
      <c r="D1524" s="4">
        <v>65.989999999999995</v>
      </c>
      <c r="E1524" s="4">
        <v>8.8000000000000007</v>
      </c>
      <c r="F1524" s="3">
        <v>2684</v>
      </c>
      <c r="G1524" s="3" t="s">
        <v>2482</v>
      </c>
      <c r="H1524" s="3" t="s">
        <v>48</v>
      </c>
      <c r="I1524" s="3" t="s">
        <v>39</v>
      </c>
      <c r="J1524" s="3" t="s">
        <v>76</v>
      </c>
      <c r="K1524" s="3" t="s">
        <v>77</v>
      </c>
      <c r="L1524" s="3" t="s">
        <v>58</v>
      </c>
      <c r="M1524" s="3" t="s">
        <v>750</v>
      </c>
      <c r="N1524" s="3">
        <v>0.57999999999999996</v>
      </c>
      <c r="O1524" s="3" t="s">
        <v>32</v>
      </c>
      <c r="P1524" s="3" t="s">
        <v>135</v>
      </c>
      <c r="Q1524" s="3" t="s">
        <v>361</v>
      </c>
      <c r="R1524" s="3" t="s">
        <v>2483</v>
      </c>
      <c r="S1524" s="3">
        <v>33952</v>
      </c>
      <c r="T1524" s="2">
        <v>42104</v>
      </c>
      <c r="U1524" s="2">
        <v>42104</v>
      </c>
      <c r="V1524" s="4">
        <v>9.939899999999998</v>
      </c>
      <c r="W1524" s="3">
        <v>21</v>
      </c>
      <c r="X1524" s="4">
        <v>1237.4000000000001</v>
      </c>
      <c r="Y1524" s="3">
        <v>89148</v>
      </c>
      <c r="Z1524" s="3" t="str">
        <f>IF(V1524&gt;E3480, "High","Low")</f>
        <v>High</v>
      </c>
      <c r="AA1524" s="3" t="str">
        <f>IF(OR(C1524 &gt; 0.2, N1524 &lt; 0.25), "High Risk", "Low Risk")</f>
        <v>Low Risk</v>
      </c>
      <c r="AB1524" s="3" t="str">
        <f>IF(NOT(C1524 &gt; 0), "No Discount", "Discount Applied")</f>
        <v>Discount Applied</v>
      </c>
      <c r="AC1524" s="3" t="str">
        <f>IF(AND(V1524 &gt; 100, OR(H1524 = "Regular Air", H1524 = "Express Air"), NOT(C1524 &gt; 0)), "High Profit Non-Standard Shipping", "Other")</f>
        <v>Other</v>
      </c>
      <c r="AD1524">
        <f>RANK(X1524,$X$2:$X$1954,0)</f>
        <v>361</v>
      </c>
    </row>
    <row r="1525" spans="1:30" ht="12.75" customHeight="1" x14ac:dyDescent="0.3">
      <c r="A1525" s="3">
        <v>21114</v>
      </c>
      <c r="B1525" s="3" t="s">
        <v>24</v>
      </c>
      <c r="C1525" s="7">
        <v>0</v>
      </c>
      <c r="D1525" s="4">
        <v>7.38</v>
      </c>
      <c r="E1525" s="4">
        <v>11.51</v>
      </c>
      <c r="F1525" s="3">
        <v>2685</v>
      </c>
      <c r="G1525" s="3" t="s">
        <v>2485</v>
      </c>
      <c r="H1525" s="3" t="s">
        <v>48</v>
      </c>
      <c r="I1525" s="3" t="s">
        <v>39</v>
      </c>
      <c r="J1525" s="3" t="s">
        <v>28</v>
      </c>
      <c r="K1525" s="3" t="s">
        <v>108</v>
      </c>
      <c r="L1525" s="3" t="s">
        <v>58</v>
      </c>
      <c r="M1525" s="3" t="s">
        <v>2486</v>
      </c>
      <c r="N1525" s="3">
        <v>0.36</v>
      </c>
      <c r="O1525" s="3" t="s">
        <v>32</v>
      </c>
      <c r="P1525" s="3" t="s">
        <v>52</v>
      </c>
      <c r="Q1525" s="3" t="s">
        <v>70</v>
      </c>
      <c r="R1525" s="3" t="s">
        <v>2487</v>
      </c>
      <c r="S1525" s="3">
        <v>11803</v>
      </c>
      <c r="T1525" s="2">
        <v>42098</v>
      </c>
      <c r="U1525" s="2">
        <v>42099</v>
      </c>
      <c r="V1525" s="4">
        <v>-66.170999999999992</v>
      </c>
      <c r="W1525" s="3">
        <v>2</v>
      </c>
      <c r="X1525" s="4">
        <v>17.64</v>
      </c>
      <c r="Y1525" s="3">
        <v>89147</v>
      </c>
      <c r="Z1525" s="3" t="str">
        <f>IF(V1525&gt;E3481, "High","Low")</f>
        <v>Low</v>
      </c>
      <c r="AA1525" s="3" t="str">
        <f>IF(OR(C1525 &gt; 0.2, N1525 &lt; 0.25), "High Risk", "Low Risk")</f>
        <v>Low Risk</v>
      </c>
      <c r="AB1525" s="3" t="str">
        <f>IF(NOT(C1525 &gt; 0), "No Discount", "Discount Applied")</f>
        <v>No Discount</v>
      </c>
      <c r="AC1525" s="3" t="str">
        <f>IF(AND(V1525 &gt; 100, OR(H1525 = "Regular Air", H1525 = "Express Air"), NOT(C1525 &gt; 0)), "High Profit Non-Standard Shipping", "Other")</f>
        <v>Other</v>
      </c>
      <c r="AD1525">
        <f>RANK(X1525,$X$2:$X$1954,0)</f>
        <v>1840</v>
      </c>
    </row>
    <row r="1526" spans="1:30" ht="12.75" customHeight="1" x14ac:dyDescent="0.3">
      <c r="A1526" s="3">
        <v>23299</v>
      </c>
      <c r="B1526" s="3" t="s">
        <v>46</v>
      </c>
      <c r="C1526" s="7">
        <v>0.09</v>
      </c>
      <c r="D1526" s="4">
        <v>3.75</v>
      </c>
      <c r="E1526" s="4">
        <v>0.5</v>
      </c>
      <c r="F1526" s="3">
        <v>2689</v>
      </c>
      <c r="G1526" s="3" t="s">
        <v>2488</v>
      </c>
      <c r="H1526" s="3" t="s">
        <v>48</v>
      </c>
      <c r="I1526" s="3" t="s">
        <v>39</v>
      </c>
      <c r="J1526" s="3" t="s">
        <v>28</v>
      </c>
      <c r="K1526" s="3" t="s">
        <v>133</v>
      </c>
      <c r="L1526" s="3" t="s">
        <v>58</v>
      </c>
      <c r="M1526" s="3" t="s">
        <v>2489</v>
      </c>
      <c r="N1526" s="3">
        <v>0.37</v>
      </c>
      <c r="O1526" s="3" t="s">
        <v>32</v>
      </c>
      <c r="P1526" s="3" t="s">
        <v>52</v>
      </c>
      <c r="Q1526" s="3" t="s">
        <v>53</v>
      </c>
      <c r="R1526" s="3" t="s">
        <v>2490</v>
      </c>
      <c r="S1526" s="3">
        <v>7011</v>
      </c>
      <c r="T1526" s="2">
        <v>42128</v>
      </c>
      <c r="U1526" s="2">
        <v>42130</v>
      </c>
      <c r="V1526" s="4">
        <v>51.218699999999998</v>
      </c>
      <c r="W1526" s="3">
        <v>21</v>
      </c>
      <c r="X1526" s="4">
        <v>74.23</v>
      </c>
      <c r="Y1526" s="3">
        <v>90624</v>
      </c>
      <c r="Z1526" s="3" t="str">
        <f>IF(V1526&gt;E3482, "High","Low")</f>
        <v>High</v>
      </c>
      <c r="AA1526" s="3" t="str">
        <f>IF(OR(C1526 &gt; 0.2, N1526 &lt; 0.25), "High Risk", "Low Risk")</f>
        <v>Low Risk</v>
      </c>
      <c r="AB1526" s="3" t="str">
        <f>IF(NOT(C1526 &gt; 0), "No Discount", "Discount Applied")</f>
        <v>Discount Applied</v>
      </c>
      <c r="AC1526" s="3" t="str">
        <f>IF(AND(V1526 &gt; 100, OR(H1526 = "Regular Air", H1526 = "Express Air"), NOT(C1526 &gt; 0)), "High Profit Non-Standard Shipping", "Other")</f>
        <v>Other</v>
      </c>
      <c r="AD1526">
        <f>RANK(X1526,$X$2:$X$1954,0)</f>
        <v>1367</v>
      </c>
    </row>
    <row r="1527" spans="1:30" ht="12.75" customHeight="1" x14ac:dyDescent="0.3">
      <c r="A1527" s="3">
        <v>23298</v>
      </c>
      <c r="B1527" s="3" t="s">
        <v>46</v>
      </c>
      <c r="C1527" s="7">
        <v>0.01</v>
      </c>
      <c r="D1527" s="4">
        <v>30.98</v>
      </c>
      <c r="E1527" s="4">
        <v>9.18</v>
      </c>
      <c r="F1527" s="3">
        <v>2693</v>
      </c>
      <c r="G1527" s="3" t="s">
        <v>2491</v>
      </c>
      <c r="H1527" s="3" t="s">
        <v>48</v>
      </c>
      <c r="I1527" s="3" t="s">
        <v>39</v>
      </c>
      <c r="J1527" s="3" t="s">
        <v>28</v>
      </c>
      <c r="K1527" s="3" t="s">
        <v>92</v>
      </c>
      <c r="L1527" s="3" t="s">
        <v>58</v>
      </c>
      <c r="M1527" s="3" t="s">
        <v>2356</v>
      </c>
      <c r="N1527" s="3">
        <v>0.4</v>
      </c>
      <c r="O1527" s="3" t="s">
        <v>32</v>
      </c>
      <c r="P1527" s="3" t="s">
        <v>52</v>
      </c>
      <c r="Q1527" s="3" t="s">
        <v>148</v>
      </c>
      <c r="R1527" s="3" t="s">
        <v>1103</v>
      </c>
      <c r="S1527" s="3">
        <v>5201</v>
      </c>
      <c r="T1527" s="2">
        <v>42128</v>
      </c>
      <c r="U1527" s="2">
        <v>42128</v>
      </c>
      <c r="V1527" s="4">
        <v>380.46800000000002</v>
      </c>
      <c r="W1527" s="3">
        <v>20</v>
      </c>
      <c r="X1527" s="4">
        <v>627.19000000000005</v>
      </c>
      <c r="Y1527" s="3">
        <v>90624</v>
      </c>
      <c r="Z1527" s="3" t="str">
        <f>IF(V1527&gt;E3483, "High","Low")</f>
        <v>High</v>
      </c>
      <c r="AA1527" s="3" t="str">
        <f>IF(OR(C1527 &gt; 0.2, N1527 &lt; 0.25), "High Risk", "Low Risk")</f>
        <v>Low Risk</v>
      </c>
      <c r="AB1527" s="3" t="str">
        <f>IF(NOT(C1527 &gt; 0), "No Discount", "Discount Applied")</f>
        <v>Discount Applied</v>
      </c>
      <c r="AC1527" s="3" t="str">
        <f>IF(AND(V1527 &gt; 100, OR(H1527 = "Regular Air", H1527 = "Express Air"), NOT(C1527 &gt; 0)), "High Profit Non-Standard Shipping", "Other")</f>
        <v>Other</v>
      </c>
      <c r="AD1527">
        <f>RANK(X1527,$X$2:$X$1954,0)</f>
        <v>569</v>
      </c>
    </row>
    <row r="1528" spans="1:30" ht="12.75" customHeight="1" x14ac:dyDescent="0.3">
      <c r="A1528" s="3">
        <v>18354</v>
      </c>
      <c r="B1528" s="3" t="s">
        <v>46</v>
      </c>
      <c r="C1528" s="7">
        <v>0.05</v>
      </c>
      <c r="D1528" s="4">
        <v>107.53</v>
      </c>
      <c r="E1528" s="4">
        <v>5.81</v>
      </c>
      <c r="F1528" s="3">
        <v>2696</v>
      </c>
      <c r="G1528" s="3" t="s">
        <v>2492</v>
      </c>
      <c r="H1528" s="3" t="s">
        <v>48</v>
      </c>
      <c r="I1528" s="3" t="s">
        <v>39</v>
      </c>
      <c r="J1528" s="3" t="s">
        <v>40</v>
      </c>
      <c r="K1528" s="3" t="s">
        <v>49</v>
      </c>
      <c r="L1528" s="3" t="s">
        <v>85</v>
      </c>
      <c r="M1528" s="3" t="s">
        <v>1652</v>
      </c>
      <c r="N1528" s="3">
        <v>0.65</v>
      </c>
      <c r="O1528" s="3" t="s">
        <v>32</v>
      </c>
      <c r="P1528" s="3" t="s">
        <v>135</v>
      </c>
      <c r="Q1528" s="3" t="s">
        <v>1277</v>
      </c>
      <c r="R1528" s="3" t="s">
        <v>2493</v>
      </c>
      <c r="S1528" s="3">
        <v>35401</v>
      </c>
      <c r="T1528" s="2">
        <v>42068</v>
      </c>
      <c r="U1528" s="2">
        <v>42069</v>
      </c>
      <c r="V1528" s="4">
        <v>-89.418000000000006</v>
      </c>
      <c r="W1528" s="3">
        <v>6</v>
      </c>
      <c r="X1528" s="4">
        <v>612.91999999999996</v>
      </c>
      <c r="Y1528" s="3">
        <v>87676</v>
      </c>
      <c r="Z1528" s="3" t="str">
        <f>IF(V1528&gt;E3484, "High","Low")</f>
        <v>Low</v>
      </c>
      <c r="AA1528" s="3" t="str">
        <f>IF(OR(C1528 &gt; 0.2, N1528 &lt; 0.25), "High Risk", "Low Risk")</f>
        <v>Low Risk</v>
      </c>
      <c r="AB1528" s="3" t="str">
        <f>IF(NOT(C1528 &gt; 0), "No Discount", "Discount Applied")</f>
        <v>Discount Applied</v>
      </c>
      <c r="AC1528" s="3" t="str">
        <f>IF(AND(V1528 &gt; 100, OR(H1528 = "Regular Air", H1528 = "Express Air"), NOT(C1528 &gt; 0)), "High Profit Non-Standard Shipping", "Other")</f>
        <v>Other</v>
      </c>
      <c r="AD1528">
        <f>RANK(X1528,$X$2:$X$1954,0)</f>
        <v>578</v>
      </c>
    </row>
    <row r="1529" spans="1:30" ht="12.75" customHeight="1" x14ac:dyDescent="0.3">
      <c r="A1529" s="3">
        <v>19506</v>
      </c>
      <c r="B1529" s="3" t="s">
        <v>46</v>
      </c>
      <c r="C1529" s="7">
        <v>0.04</v>
      </c>
      <c r="D1529" s="4">
        <v>1.74</v>
      </c>
      <c r="E1529" s="4">
        <v>4.08</v>
      </c>
      <c r="F1529" s="3">
        <v>2697</v>
      </c>
      <c r="G1529" s="3" t="s">
        <v>2494</v>
      </c>
      <c r="H1529" s="3" t="s">
        <v>48</v>
      </c>
      <c r="I1529" s="3" t="s">
        <v>39</v>
      </c>
      <c r="J1529" s="3" t="s">
        <v>40</v>
      </c>
      <c r="K1529" s="3" t="s">
        <v>49</v>
      </c>
      <c r="L1529" s="3" t="s">
        <v>50</v>
      </c>
      <c r="M1529" s="3" t="s">
        <v>218</v>
      </c>
      <c r="N1529" s="3">
        <v>0.53</v>
      </c>
      <c r="O1529" s="3" t="s">
        <v>32</v>
      </c>
      <c r="P1529" s="3" t="s">
        <v>135</v>
      </c>
      <c r="Q1529" s="3" t="s">
        <v>1277</v>
      </c>
      <c r="R1529" s="3" t="s">
        <v>2495</v>
      </c>
      <c r="S1529" s="3">
        <v>35216</v>
      </c>
      <c r="T1529" s="2">
        <v>42058</v>
      </c>
      <c r="U1529" s="2">
        <v>42060</v>
      </c>
      <c r="V1529" s="4">
        <v>9.2519999999999989</v>
      </c>
      <c r="W1529" s="3">
        <v>16</v>
      </c>
      <c r="X1529" s="4">
        <v>29.08</v>
      </c>
      <c r="Y1529" s="3">
        <v>87678</v>
      </c>
      <c r="Z1529" s="3" t="str">
        <f>IF(V1529&gt;E3485, "High","Low")</f>
        <v>High</v>
      </c>
      <c r="AA1529" s="3" t="str">
        <f>IF(OR(C1529 &gt; 0.2, N1529 &lt; 0.25), "High Risk", "Low Risk")</f>
        <v>Low Risk</v>
      </c>
      <c r="AB1529" s="3" t="str">
        <f>IF(NOT(C1529 &gt; 0), "No Discount", "Discount Applied")</f>
        <v>Discount Applied</v>
      </c>
      <c r="AC1529" s="3" t="str">
        <f>IF(AND(V1529 &gt; 100, OR(H1529 = "Regular Air", H1529 = "Express Air"), NOT(C1529 &gt; 0)), "High Profit Non-Standard Shipping", "Other")</f>
        <v>Other</v>
      </c>
      <c r="AD1529">
        <f>RANK(X1529,$X$2:$X$1954,0)</f>
        <v>1724</v>
      </c>
    </row>
    <row r="1530" spans="1:30" ht="12.75" customHeight="1" x14ac:dyDescent="0.3">
      <c r="A1530" s="3">
        <v>19507</v>
      </c>
      <c r="B1530" s="3" t="s">
        <v>46</v>
      </c>
      <c r="C1530" s="7">
        <v>0.01</v>
      </c>
      <c r="D1530" s="4">
        <v>119.99</v>
      </c>
      <c r="E1530" s="4">
        <v>56.14</v>
      </c>
      <c r="F1530" s="3">
        <v>2697</v>
      </c>
      <c r="G1530" s="3" t="s">
        <v>2494</v>
      </c>
      <c r="H1530" s="3" t="s">
        <v>38</v>
      </c>
      <c r="I1530" s="3" t="s">
        <v>39</v>
      </c>
      <c r="J1530" s="3" t="s">
        <v>76</v>
      </c>
      <c r="K1530" s="3" t="s">
        <v>84</v>
      </c>
      <c r="L1530" s="3" t="s">
        <v>120</v>
      </c>
      <c r="M1530" s="3" t="s">
        <v>317</v>
      </c>
      <c r="N1530" s="3">
        <v>0.39</v>
      </c>
      <c r="O1530" s="3" t="s">
        <v>32</v>
      </c>
      <c r="P1530" s="3" t="s">
        <v>135</v>
      </c>
      <c r="Q1530" s="3" t="s">
        <v>1277</v>
      </c>
      <c r="R1530" s="3" t="s">
        <v>2495</v>
      </c>
      <c r="S1530" s="3">
        <v>35216</v>
      </c>
      <c r="T1530" s="2">
        <v>42058</v>
      </c>
      <c r="U1530" s="2">
        <v>42059</v>
      </c>
      <c r="V1530" s="4">
        <v>-1197.0419999999999</v>
      </c>
      <c r="W1530" s="3">
        <v>21</v>
      </c>
      <c r="X1530" s="4">
        <v>2569.5700000000002</v>
      </c>
      <c r="Y1530" s="3">
        <v>87678</v>
      </c>
      <c r="Z1530" s="3" t="str">
        <f>IF(V1530&gt;E3486, "High","Low")</f>
        <v>Low</v>
      </c>
      <c r="AA1530" s="3" t="str">
        <f>IF(OR(C1530 &gt; 0.2, N1530 &lt; 0.25), "High Risk", "Low Risk")</f>
        <v>Low Risk</v>
      </c>
      <c r="AB1530" s="3" t="str">
        <f>IF(NOT(C1530 &gt; 0), "No Discount", "Discount Applied")</f>
        <v>Discount Applied</v>
      </c>
      <c r="AC1530" s="3" t="str">
        <f>IF(AND(V1530 &gt; 100, OR(H1530 = "Regular Air", H1530 = "Express Air"), NOT(C1530 &gt; 0)), "High Profit Non-Standard Shipping", "Other")</f>
        <v>Other</v>
      </c>
      <c r="AD1530">
        <f>RANK(X1530,$X$2:$X$1954,0)</f>
        <v>186</v>
      </c>
    </row>
    <row r="1531" spans="1:30" x14ac:dyDescent="0.3">
      <c r="A1531" s="3">
        <v>21580</v>
      </c>
      <c r="B1531" s="3" t="s">
        <v>46</v>
      </c>
      <c r="C1531" s="7">
        <v>0.06</v>
      </c>
      <c r="D1531" s="4">
        <v>4.9800000000000004</v>
      </c>
      <c r="E1531" s="4">
        <v>4.95</v>
      </c>
      <c r="F1531" s="3">
        <v>2699</v>
      </c>
      <c r="G1531" s="3" t="s">
        <v>2496</v>
      </c>
      <c r="H1531" s="3" t="s">
        <v>48</v>
      </c>
      <c r="I1531" s="3" t="s">
        <v>39</v>
      </c>
      <c r="J1531" s="3" t="s">
        <v>28</v>
      </c>
      <c r="K1531" s="3" t="s">
        <v>108</v>
      </c>
      <c r="L1531" s="3" t="s">
        <v>58</v>
      </c>
      <c r="M1531" s="3" t="s">
        <v>2497</v>
      </c>
      <c r="N1531" s="3">
        <v>0.37</v>
      </c>
      <c r="O1531" s="3" t="s">
        <v>32</v>
      </c>
      <c r="P1531" s="3" t="s">
        <v>33</v>
      </c>
      <c r="Q1531" s="3" t="s">
        <v>377</v>
      </c>
      <c r="R1531" s="3" t="s">
        <v>2498</v>
      </c>
      <c r="S1531" s="3">
        <v>86442</v>
      </c>
      <c r="T1531" s="2">
        <v>42146</v>
      </c>
      <c r="U1531" s="2">
        <v>42148</v>
      </c>
      <c r="V1531" s="4">
        <v>-103.224</v>
      </c>
      <c r="W1531" s="3">
        <v>16</v>
      </c>
      <c r="X1531" s="4">
        <v>78.989999999999995</v>
      </c>
      <c r="Y1531" s="3">
        <v>87677</v>
      </c>
      <c r="Z1531" s="3" t="str">
        <f>IF(V1531&gt;E3487, "High","Low")</f>
        <v>Low</v>
      </c>
      <c r="AA1531" s="3" t="str">
        <f>IF(OR(C1531 &gt; 0.2, N1531 &lt; 0.25), "High Risk", "Low Risk")</f>
        <v>Low Risk</v>
      </c>
      <c r="AB1531" s="3" t="str">
        <f>IF(NOT(C1531 &gt; 0), "No Discount", "Discount Applied")</f>
        <v>Discount Applied</v>
      </c>
      <c r="AC1531" s="3" t="str">
        <f>IF(AND(V1531 &gt; 100, OR(H1531 = "Regular Air", H1531 = "Express Air"), NOT(C1531 &gt; 0)), "High Profit Non-Standard Shipping", "Other")</f>
        <v>Other</v>
      </c>
      <c r="AD1531">
        <f>RANK(X1531,$X$2:$X$1954,0)</f>
        <v>1346</v>
      </c>
    </row>
    <row r="1532" spans="1:30" x14ac:dyDescent="0.3">
      <c r="A1532" s="3">
        <v>20983</v>
      </c>
      <c r="B1532" s="3" t="s">
        <v>36</v>
      </c>
      <c r="C1532" s="7">
        <v>0.04</v>
      </c>
      <c r="D1532" s="4">
        <v>70.98</v>
      </c>
      <c r="E1532" s="4">
        <v>26.74</v>
      </c>
      <c r="F1532" s="3">
        <v>2699</v>
      </c>
      <c r="G1532" s="3" t="s">
        <v>2496</v>
      </c>
      <c r="H1532" s="3" t="s">
        <v>38</v>
      </c>
      <c r="I1532" s="3" t="s">
        <v>39</v>
      </c>
      <c r="J1532" s="3" t="s">
        <v>40</v>
      </c>
      <c r="K1532" s="3" t="s">
        <v>190</v>
      </c>
      <c r="L1532" s="3" t="s">
        <v>120</v>
      </c>
      <c r="M1532" s="3" t="s">
        <v>2499</v>
      </c>
      <c r="N1532" s="3">
        <v>0.6</v>
      </c>
      <c r="O1532" s="3" t="s">
        <v>32</v>
      </c>
      <c r="P1532" s="3" t="s">
        <v>33</v>
      </c>
      <c r="Q1532" s="3" t="s">
        <v>377</v>
      </c>
      <c r="R1532" s="3" t="s">
        <v>2498</v>
      </c>
      <c r="S1532" s="3">
        <v>86442</v>
      </c>
      <c r="T1532" s="2">
        <v>42102</v>
      </c>
      <c r="U1532" s="2">
        <v>42104</v>
      </c>
      <c r="V1532" s="4">
        <v>-84.628799999999998</v>
      </c>
      <c r="W1532" s="3">
        <v>19</v>
      </c>
      <c r="X1532" s="4">
        <v>1345.33</v>
      </c>
      <c r="Y1532" s="3">
        <v>87679</v>
      </c>
      <c r="Z1532" s="3" t="str">
        <f>IF(V1532&gt;E3488, "High","Low")</f>
        <v>Low</v>
      </c>
      <c r="AA1532" s="3" t="str">
        <f>IF(OR(C1532 &gt; 0.2, N1532 &lt; 0.25), "High Risk", "Low Risk")</f>
        <v>Low Risk</v>
      </c>
      <c r="AB1532" s="3" t="str">
        <f>IF(NOT(C1532 &gt; 0), "No Discount", "Discount Applied")</f>
        <v>Discount Applied</v>
      </c>
      <c r="AC1532" s="3" t="str">
        <f>IF(AND(V1532 &gt; 100, OR(H1532 = "Regular Air", H1532 = "Express Air"), NOT(C1532 &gt; 0)), "High Profit Non-Standard Shipping", "Other")</f>
        <v>Other</v>
      </c>
      <c r="AD1532">
        <f>RANK(X1532,$X$2:$X$1954,0)</f>
        <v>343</v>
      </c>
    </row>
    <row r="1533" spans="1:30" ht="12.75" customHeight="1" x14ac:dyDescent="0.3">
      <c r="A1533" s="3">
        <v>24151</v>
      </c>
      <c r="B1533" s="3" t="s">
        <v>46</v>
      </c>
      <c r="C1533" s="7">
        <v>0.06</v>
      </c>
      <c r="D1533" s="4">
        <v>3.6</v>
      </c>
      <c r="E1533" s="4">
        <v>2.2000000000000002</v>
      </c>
      <c r="F1533" s="3">
        <v>2704</v>
      </c>
      <c r="G1533" s="3" t="s">
        <v>2500</v>
      </c>
      <c r="H1533" s="3" t="s">
        <v>48</v>
      </c>
      <c r="I1533" s="3" t="s">
        <v>39</v>
      </c>
      <c r="J1533" s="3" t="s">
        <v>28</v>
      </c>
      <c r="K1533" s="3" t="s">
        <v>92</v>
      </c>
      <c r="L1533" s="3" t="s">
        <v>30</v>
      </c>
      <c r="M1533" s="3" t="s">
        <v>1668</v>
      </c>
      <c r="N1533" s="3">
        <v>0.39</v>
      </c>
      <c r="O1533" s="3" t="s">
        <v>32</v>
      </c>
      <c r="P1533" s="3" t="s">
        <v>135</v>
      </c>
      <c r="Q1533" s="3" t="s">
        <v>361</v>
      </c>
      <c r="R1533" s="3" t="s">
        <v>2501</v>
      </c>
      <c r="S1533" s="3">
        <v>32503</v>
      </c>
      <c r="T1533" s="2">
        <v>42124</v>
      </c>
      <c r="U1533" s="2">
        <v>42126</v>
      </c>
      <c r="V1533" s="4">
        <v>2755.6422000000002</v>
      </c>
      <c r="W1533" s="3">
        <v>4</v>
      </c>
      <c r="X1533" s="4">
        <v>15.19</v>
      </c>
      <c r="Y1533" s="3">
        <v>91407</v>
      </c>
      <c r="Z1533" s="3" t="str">
        <f>IF(V1533&gt;E3489, "High","Low")</f>
        <v>High</v>
      </c>
      <c r="AA1533" s="3" t="str">
        <f>IF(OR(C1533 &gt; 0.2, N1533 &lt; 0.25), "High Risk", "Low Risk")</f>
        <v>Low Risk</v>
      </c>
      <c r="AB1533" s="3" t="str">
        <f>IF(NOT(C1533 &gt; 0), "No Discount", "Discount Applied")</f>
        <v>Discount Applied</v>
      </c>
      <c r="AC1533" s="3" t="str">
        <f>IF(AND(V1533 &gt; 100, OR(H1533 = "Regular Air", H1533 = "Express Air"), NOT(C1533 &gt; 0)), "High Profit Non-Standard Shipping", "Other")</f>
        <v>Other</v>
      </c>
      <c r="AD1533">
        <f>RANK(X1533,$X$2:$X$1954,0)</f>
        <v>1863</v>
      </c>
    </row>
    <row r="1534" spans="1:30" ht="12.75" customHeight="1" x14ac:dyDescent="0.3">
      <c r="A1534" s="3">
        <v>21979</v>
      </c>
      <c r="B1534" s="3" t="s">
        <v>105</v>
      </c>
      <c r="C1534" s="7">
        <v>0.03</v>
      </c>
      <c r="D1534" s="4">
        <v>13.48</v>
      </c>
      <c r="E1534" s="4">
        <v>4.51</v>
      </c>
      <c r="F1534" s="3">
        <v>2704</v>
      </c>
      <c r="G1534" s="3" t="s">
        <v>2500</v>
      </c>
      <c r="H1534" s="3" t="s">
        <v>26</v>
      </c>
      <c r="I1534" s="3" t="s">
        <v>39</v>
      </c>
      <c r="J1534" s="3" t="s">
        <v>28</v>
      </c>
      <c r="K1534" s="3" t="s">
        <v>140</v>
      </c>
      <c r="L1534" s="3" t="s">
        <v>58</v>
      </c>
      <c r="M1534" s="3" t="s">
        <v>2502</v>
      </c>
      <c r="N1534" s="3">
        <v>0.59</v>
      </c>
      <c r="O1534" s="3" t="s">
        <v>32</v>
      </c>
      <c r="P1534" s="3" t="s">
        <v>135</v>
      </c>
      <c r="Q1534" s="3" t="s">
        <v>361</v>
      </c>
      <c r="R1534" s="3" t="s">
        <v>2501</v>
      </c>
      <c r="S1534" s="3">
        <v>32503</v>
      </c>
      <c r="T1534" s="2">
        <v>42124</v>
      </c>
      <c r="U1534" s="2">
        <v>42128</v>
      </c>
      <c r="V1534" s="4">
        <v>-256.01800000000003</v>
      </c>
      <c r="W1534" s="3">
        <v>4</v>
      </c>
      <c r="X1534" s="4">
        <v>59.49</v>
      </c>
      <c r="Y1534" s="3">
        <v>91408</v>
      </c>
      <c r="Z1534" s="3" t="str">
        <f>IF(V1534&gt;E3490, "High","Low")</f>
        <v>Low</v>
      </c>
      <c r="AA1534" s="3" t="str">
        <f>IF(OR(C1534 &gt; 0.2, N1534 &lt; 0.25), "High Risk", "Low Risk")</f>
        <v>Low Risk</v>
      </c>
      <c r="AB1534" s="3" t="str">
        <f>IF(NOT(C1534 &gt; 0), "No Discount", "Discount Applied")</f>
        <v>Discount Applied</v>
      </c>
      <c r="AC1534" s="3" t="str">
        <f>IF(AND(V1534 &gt; 100, OR(H1534 = "Regular Air", H1534 = "Express Air"), NOT(C1534 &gt; 0)), "High Profit Non-Standard Shipping", "Other")</f>
        <v>Other</v>
      </c>
      <c r="AD1534">
        <f>RANK(X1534,$X$2:$X$1954,0)</f>
        <v>1459</v>
      </c>
    </row>
    <row r="1535" spans="1:30" ht="12.75" customHeight="1" x14ac:dyDescent="0.3">
      <c r="A1535" s="3">
        <v>18898</v>
      </c>
      <c r="B1535" s="3" t="s">
        <v>55</v>
      </c>
      <c r="C1535" s="7">
        <v>7.0000000000000007E-2</v>
      </c>
      <c r="D1535" s="4">
        <v>60.97</v>
      </c>
      <c r="E1535" s="4">
        <v>4.5</v>
      </c>
      <c r="F1535" s="3">
        <v>2709</v>
      </c>
      <c r="G1535" s="3" t="s">
        <v>2503</v>
      </c>
      <c r="H1535" s="3" t="s">
        <v>48</v>
      </c>
      <c r="I1535" s="3" t="s">
        <v>39</v>
      </c>
      <c r="J1535" s="3" t="s">
        <v>28</v>
      </c>
      <c r="K1535" s="3" t="s">
        <v>256</v>
      </c>
      <c r="L1535" s="3" t="s">
        <v>58</v>
      </c>
      <c r="M1535" s="3" t="s">
        <v>2131</v>
      </c>
      <c r="N1535" s="3">
        <v>0.56000000000000005</v>
      </c>
      <c r="O1535" s="3" t="s">
        <v>32</v>
      </c>
      <c r="P1535" s="3" t="s">
        <v>52</v>
      </c>
      <c r="Q1535" s="3" t="s">
        <v>414</v>
      </c>
      <c r="R1535" s="3" t="s">
        <v>2504</v>
      </c>
      <c r="S1535" s="3">
        <v>21042</v>
      </c>
      <c r="T1535" s="2">
        <v>42152</v>
      </c>
      <c r="U1535" s="2">
        <v>42154</v>
      </c>
      <c r="V1535" s="4">
        <v>-41.77</v>
      </c>
      <c r="W1535" s="3">
        <v>1</v>
      </c>
      <c r="X1535" s="4">
        <v>57.84</v>
      </c>
      <c r="Y1535" s="3">
        <v>89240</v>
      </c>
      <c r="Z1535" s="3" t="str">
        <f>IF(V1535&gt;E3491, "High","Low")</f>
        <v>Low</v>
      </c>
      <c r="AA1535" s="3" t="str">
        <f>IF(OR(C1535 &gt; 0.2, N1535 &lt; 0.25), "High Risk", "Low Risk")</f>
        <v>Low Risk</v>
      </c>
      <c r="AB1535" s="3" t="str">
        <f>IF(NOT(C1535 &gt; 0), "No Discount", "Discount Applied")</f>
        <v>Discount Applied</v>
      </c>
      <c r="AC1535" s="3" t="str">
        <f>IF(AND(V1535 &gt; 100, OR(H1535 = "Regular Air", H1535 = "Express Air"), NOT(C1535 &gt; 0)), "High Profit Non-Standard Shipping", "Other")</f>
        <v>Other</v>
      </c>
      <c r="AD1535">
        <f>RANK(X1535,$X$2:$X$1954,0)</f>
        <v>1473</v>
      </c>
    </row>
    <row r="1536" spans="1:30" ht="12.75" customHeight="1" x14ac:dyDescent="0.3">
      <c r="A1536" s="3">
        <v>18899</v>
      </c>
      <c r="B1536" s="3" t="s">
        <v>55</v>
      </c>
      <c r="C1536" s="7">
        <v>0</v>
      </c>
      <c r="D1536" s="4">
        <v>90.98</v>
      </c>
      <c r="E1536" s="4">
        <v>56.2</v>
      </c>
      <c r="F1536" s="3">
        <v>2709</v>
      </c>
      <c r="G1536" s="3" t="s">
        <v>2503</v>
      </c>
      <c r="H1536" s="3" t="s">
        <v>48</v>
      </c>
      <c r="I1536" s="3" t="s">
        <v>39</v>
      </c>
      <c r="J1536" s="3" t="s">
        <v>40</v>
      </c>
      <c r="K1536" s="3" t="s">
        <v>49</v>
      </c>
      <c r="L1536" s="3" t="s">
        <v>85</v>
      </c>
      <c r="M1536" s="3" t="s">
        <v>1060</v>
      </c>
      <c r="N1536" s="3">
        <v>0.74</v>
      </c>
      <c r="O1536" s="3" t="s">
        <v>32</v>
      </c>
      <c r="P1536" s="3" t="s">
        <v>52</v>
      </c>
      <c r="Q1536" s="3" t="s">
        <v>414</v>
      </c>
      <c r="R1536" s="3" t="s">
        <v>2504</v>
      </c>
      <c r="S1536" s="3">
        <v>21042</v>
      </c>
      <c r="T1536" s="2">
        <v>42152</v>
      </c>
      <c r="U1536" s="2">
        <v>42154</v>
      </c>
      <c r="V1536" s="4">
        <v>-1014.11</v>
      </c>
      <c r="W1536" s="3">
        <v>15</v>
      </c>
      <c r="X1536" s="4">
        <v>1425.71</v>
      </c>
      <c r="Y1536" s="3">
        <v>89240</v>
      </c>
      <c r="Z1536" s="3" t="str">
        <f>IF(V1536&gt;E3492, "High","Low")</f>
        <v>Low</v>
      </c>
      <c r="AA1536" s="3" t="str">
        <f>IF(OR(C1536 &gt; 0.2, N1536 &lt; 0.25), "High Risk", "Low Risk")</f>
        <v>Low Risk</v>
      </c>
      <c r="AB1536" s="3" t="str">
        <f>IF(NOT(C1536 &gt; 0), "No Discount", "Discount Applied")</f>
        <v>No Discount</v>
      </c>
      <c r="AC1536" s="3" t="str">
        <f>IF(AND(V1536 &gt; 100, OR(H1536 = "Regular Air", H1536 = "Express Air"), NOT(C1536 &gt; 0)), "High Profit Non-Standard Shipping", "Other")</f>
        <v>Other</v>
      </c>
      <c r="AD1536">
        <f>RANK(X1536,$X$2:$X$1954,0)</f>
        <v>327</v>
      </c>
    </row>
    <row r="1537" spans="1:30" ht="12.75" customHeight="1" x14ac:dyDescent="0.3">
      <c r="A1537" s="3">
        <v>18855</v>
      </c>
      <c r="B1537" s="3" t="s">
        <v>46</v>
      </c>
      <c r="C1537" s="7">
        <v>7.0000000000000007E-2</v>
      </c>
      <c r="D1537" s="4">
        <v>2.88</v>
      </c>
      <c r="E1537" s="4">
        <v>0.5</v>
      </c>
      <c r="F1537" s="3">
        <v>2713</v>
      </c>
      <c r="G1537" s="3" t="s">
        <v>2505</v>
      </c>
      <c r="H1537" s="3" t="s">
        <v>48</v>
      </c>
      <c r="I1537" s="3" t="s">
        <v>39</v>
      </c>
      <c r="J1537" s="3" t="s">
        <v>28</v>
      </c>
      <c r="K1537" s="3" t="s">
        <v>133</v>
      </c>
      <c r="L1537" s="3" t="s">
        <v>58</v>
      </c>
      <c r="M1537" s="3" t="s">
        <v>2506</v>
      </c>
      <c r="N1537" s="3">
        <v>0.39</v>
      </c>
      <c r="O1537" s="3" t="s">
        <v>32</v>
      </c>
      <c r="P1537" s="3" t="s">
        <v>60</v>
      </c>
      <c r="Q1537" s="3" t="s">
        <v>299</v>
      </c>
      <c r="R1537" s="3" t="s">
        <v>2507</v>
      </c>
      <c r="S1537" s="3">
        <v>49001</v>
      </c>
      <c r="T1537" s="2">
        <v>42176</v>
      </c>
      <c r="U1537" s="2">
        <v>42179</v>
      </c>
      <c r="V1537" s="4">
        <v>17.429400000000001</v>
      </c>
      <c r="W1537" s="3">
        <v>9</v>
      </c>
      <c r="X1537" s="4">
        <v>25.26</v>
      </c>
      <c r="Y1537" s="3">
        <v>88701</v>
      </c>
      <c r="Z1537" s="3" t="str">
        <f>IF(V1537&gt;E3493, "High","Low")</f>
        <v>High</v>
      </c>
      <c r="AA1537" s="3" t="str">
        <f>IF(OR(C1537 &gt; 0.2, N1537 &lt; 0.25), "High Risk", "Low Risk")</f>
        <v>Low Risk</v>
      </c>
      <c r="AB1537" s="3" t="str">
        <f>IF(NOT(C1537 &gt; 0), "No Discount", "Discount Applied")</f>
        <v>Discount Applied</v>
      </c>
      <c r="AC1537" s="3" t="str">
        <f>IF(AND(V1537 &gt; 100, OR(H1537 = "Regular Air", H1537 = "Express Air"), NOT(C1537 &gt; 0)), "High Profit Non-Standard Shipping", "Other")</f>
        <v>Other</v>
      </c>
      <c r="AD1537">
        <f>RANK(X1537,$X$2:$X$1954,0)</f>
        <v>1768</v>
      </c>
    </row>
    <row r="1538" spans="1:30" ht="12.75" customHeight="1" x14ac:dyDescent="0.3">
      <c r="A1538" s="3">
        <v>18856</v>
      </c>
      <c r="B1538" s="3" t="s">
        <v>46</v>
      </c>
      <c r="C1538" s="7">
        <v>0.03</v>
      </c>
      <c r="D1538" s="4">
        <v>348.21</v>
      </c>
      <c r="E1538" s="4">
        <v>40.19</v>
      </c>
      <c r="F1538" s="3">
        <v>2713</v>
      </c>
      <c r="G1538" s="3" t="s">
        <v>2505</v>
      </c>
      <c r="H1538" s="3" t="s">
        <v>38</v>
      </c>
      <c r="I1538" s="3" t="s">
        <v>39</v>
      </c>
      <c r="J1538" s="3" t="s">
        <v>40</v>
      </c>
      <c r="K1538" s="3" t="s">
        <v>151</v>
      </c>
      <c r="L1538" s="3" t="s">
        <v>120</v>
      </c>
      <c r="M1538" s="3" t="s">
        <v>1571</v>
      </c>
      <c r="N1538" s="3">
        <v>0.62</v>
      </c>
      <c r="O1538" s="3" t="s">
        <v>32</v>
      </c>
      <c r="P1538" s="3" t="s">
        <v>60</v>
      </c>
      <c r="Q1538" s="3" t="s">
        <v>299</v>
      </c>
      <c r="R1538" s="3" t="s">
        <v>2507</v>
      </c>
      <c r="S1538" s="3">
        <v>49001</v>
      </c>
      <c r="T1538" s="2">
        <v>42176</v>
      </c>
      <c r="U1538" s="2">
        <v>42177</v>
      </c>
      <c r="V1538" s="4">
        <v>-178.86960000000002</v>
      </c>
      <c r="W1538" s="3">
        <v>2</v>
      </c>
      <c r="X1538" s="4">
        <v>736.16</v>
      </c>
      <c r="Y1538" s="3">
        <v>88701</v>
      </c>
      <c r="Z1538" s="3" t="str">
        <f>IF(V1538&gt;E3494, "High","Low")</f>
        <v>Low</v>
      </c>
      <c r="AA1538" s="3" t="str">
        <f>IF(OR(C1538 &gt; 0.2, N1538 &lt; 0.25), "High Risk", "Low Risk")</f>
        <v>Low Risk</v>
      </c>
      <c r="AB1538" s="3" t="str">
        <f>IF(NOT(C1538 &gt; 0), "No Discount", "Discount Applied")</f>
        <v>Discount Applied</v>
      </c>
      <c r="AC1538" s="3" t="str">
        <f>IF(AND(V1538 &gt; 100, OR(H1538 = "Regular Air", H1538 = "Express Air"), NOT(C1538 &gt; 0)), "High Profit Non-Standard Shipping", "Other")</f>
        <v>Other</v>
      </c>
      <c r="AD1538">
        <f>RANK(X1538,$X$2:$X$1954,0)</f>
        <v>513</v>
      </c>
    </row>
    <row r="1539" spans="1:30" ht="12.75" customHeight="1" x14ac:dyDescent="0.3">
      <c r="A1539" s="3">
        <v>21690</v>
      </c>
      <c r="B1539" s="3" t="s">
        <v>105</v>
      </c>
      <c r="C1539" s="7">
        <v>0.01</v>
      </c>
      <c r="D1539" s="4">
        <v>29.89</v>
      </c>
      <c r="E1539" s="4">
        <v>1.99</v>
      </c>
      <c r="F1539" s="3">
        <v>2715</v>
      </c>
      <c r="G1539" s="3" t="s">
        <v>2508</v>
      </c>
      <c r="H1539" s="3" t="s">
        <v>48</v>
      </c>
      <c r="I1539" s="3" t="s">
        <v>39</v>
      </c>
      <c r="J1539" s="3" t="s">
        <v>76</v>
      </c>
      <c r="K1539" s="3" t="s">
        <v>179</v>
      </c>
      <c r="L1539" s="3" t="s">
        <v>50</v>
      </c>
      <c r="M1539" s="3" t="s">
        <v>1310</v>
      </c>
      <c r="N1539" s="3">
        <v>0.5</v>
      </c>
      <c r="O1539" s="3" t="s">
        <v>32</v>
      </c>
      <c r="P1539" s="3" t="s">
        <v>60</v>
      </c>
      <c r="Q1539" s="3" t="s">
        <v>299</v>
      </c>
      <c r="R1539" s="3" t="s">
        <v>2509</v>
      </c>
      <c r="S1539" s="3">
        <v>48911</v>
      </c>
      <c r="T1539" s="2">
        <v>42016</v>
      </c>
      <c r="U1539" s="2">
        <v>42020</v>
      </c>
      <c r="V1539" s="4">
        <v>-74.64</v>
      </c>
      <c r="W1539" s="3">
        <v>1</v>
      </c>
      <c r="X1539" s="4">
        <v>31.96</v>
      </c>
      <c r="Y1539" s="3">
        <v>88702</v>
      </c>
      <c r="Z1539" s="3" t="str">
        <f>IF(V1539&gt;E3495, "High","Low")</f>
        <v>Low</v>
      </c>
      <c r="AA1539" s="3" t="str">
        <f>IF(OR(C1539 &gt; 0.2, N1539 &lt; 0.25), "High Risk", "Low Risk")</f>
        <v>Low Risk</v>
      </c>
      <c r="AB1539" s="3" t="str">
        <f>IF(NOT(C1539 &gt; 0), "No Discount", "Discount Applied")</f>
        <v>Discount Applied</v>
      </c>
      <c r="AC1539" s="3" t="str">
        <f>IF(AND(V1539 &gt; 100, OR(H1539 = "Regular Air", H1539 = "Express Air"), NOT(C1539 &gt; 0)), "High Profit Non-Standard Shipping", "Other")</f>
        <v>Other</v>
      </c>
      <c r="AD1539">
        <f>RANK(X1539,$X$2:$X$1954,0)</f>
        <v>1695</v>
      </c>
    </row>
    <row r="1540" spans="1:30" ht="12.75" customHeight="1" x14ac:dyDescent="0.3">
      <c r="A1540" s="3">
        <v>21863</v>
      </c>
      <c r="B1540" s="3" t="s">
        <v>46</v>
      </c>
      <c r="C1540" s="7">
        <v>0.1</v>
      </c>
      <c r="D1540" s="4">
        <v>6.74</v>
      </c>
      <c r="E1540" s="4">
        <v>1.72</v>
      </c>
      <c r="F1540" s="3">
        <v>2718</v>
      </c>
      <c r="G1540" s="3" t="s">
        <v>2510</v>
      </c>
      <c r="H1540" s="3" t="s">
        <v>48</v>
      </c>
      <c r="I1540" s="3" t="s">
        <v>39</v>
      </c>
      <c r="J1540" s="3" t="s">
        <v>28</v>
      </c>
      <c r="K1540" s="3" t="s">
        <v>92</v>
      </c>
      <c r="L1540" s="3" t="s">
        <v>30</v>
      </c>
      <c r="M1540" s="3" t="s">
        <v>2511</v>
      </c>
      <c r="N1540" s="3">
        <v>0.35</v>
      </c>
      <c r="O1540" s="3" t="s">
        <v>32</v>
      </c>
      <c r="P1540" s="3" t="s">
        <v>60</v>
      </c>
      <c r="Q1540" s="3" t="s">
        <v>177</v>
      </c>
      <c r="R1540" s="3" t="s">
        <v>2509</v>
      </c>
      <c r="S1540" s="3">
        <v>60438</v>
      </c>
      <c r="T1540" s="2">
        <v>42064</v>
      </c>
      <c r="U1540" s="2">
        <v>42066</v>
      </c>
      <c r="V1540" s="4">
        <v>65.41</v>
      </c>
      <c r="W1540" s="3">
        <v>15</v>
      </c>
      <c r="X1540" s="4">
        <v>98.17</v>
      </c>
      <c r="Y1540" s="3">
        <v>89394</v>
      </c>
      <c r="Z1540" s="3" t="str">
        <f>IF(V1540&gt;E3496, "High","Low")</f>
        <v>High</v>
      </c>
      <c r="AA1540" s="3" t="str">
        <f>IF(OR(C1540 &gt; 0.2, N1540 &lt; 0.25), "High Risk", "Low Risk")</f>
        <v>Low Risk</v>
      </c>
      <c r="AB1540" s="3" t="str">
        <f>IF(NOT(C1540 &gt; 0), "No Discount", "Discount Applied")</f>
        <v>Discount Applied</v>
      </c>
      <c r="AC1540" s="3" t="str">
        <f>IF(AND(V1540 &gt; 100, OR(H1540 = "Regular Air", H1540 = "Express Air"), NOT(C1540 &gt; 0)), "High Profit Non-Standard Shipping", "Other")</f>
        <v>Other</v>
      </c>
      <c r="AD1540">
        <f>RANK(X1540,$X$2:$X$1954,0)</f>
        <v>1249</v>
      </c>
    </row>
    <row r="1541" spans="1:30" ht="12.75" customHeight="1" x14ac:dyDescent="0.3">
      <c r="A1541" s="3">
        <v>21399</v>
      </c>
      <c r="B1541" s="3" t="s">
        <v>46</v>
      </c>
      <c r="C1541" s="7">
        <v>0</v>
      </c>
      <c r="D1541" s="4">
        <v>40.479999999999997</v>
      </c>
      <c r="E1541" s="4">
        <v>19.989999999999998</v>
      </c>
      <c r="F1541" s="3">
        <v>2720</v>
      </c>
      <c r="G1541" s="3" t="s">
        <v>2512</v>
      </c>
      <c r="H1541" s="3" t="s">
        <v>48</v>
      </c>
      <c r="I1541" s="3" t="s">
        <v>39</v>
      </c>
      <c r="J1541" s="3" t="s">
        <v>76</v>
      </c>
      <c r="K1541" s="3" t="s">
        <v>179</v>
      </c>
      <c r="L1541" s="3" t="s">
        <v>58</v>
      </c>
      <c r="M1541" s="3" t="s">
        <v>829</v>
      </c>
      <c r="N1541" s="3">
        <v>0.77</v>
      </c>
      <c r="O1541" s="3" t="s">
        <v>32</v>
      </c>
      <c r="P1541" s="3" t="s">
        <v>135</v>
      </c>
      <c r="Q1541" s="3" t="s">
        <v>386</v>
      </c>
      <c r="R1541" s="3" t="s">
        <v>2513</v>
      </c>
      <c r="S1541" s="3">
        <v>30721</v>
      </c>
      <c r="T1541" s="2">
        <v>42171</v>
      </c>
      <c r="U1541" s="2">
        <v>42172</v>
      </c>
      <c r="V1541" s="4">
        <v>-25.634</v>
      </c>
      <c r="W1541" s="3">
        <v>6</v>
      </c>
      <c r="X1541" s="4">
        <v>264.95</v>
      </c>
      <c r="Y1541" s="3">
        <v>88766</v>
      </c>
      <c r="Z1541" s="3" t="str">
        <f>IF(V1541&gt;E3497, "High","Low")</f>
        <v>Low</v>
      </c>
      <c r="AA1541" s="3" t="str">
        <f>IF(OR(C1541 &gt; 0.2, N1541 &lt; 0.25), "High Risk", "Low Risk")</f>
        <v>Low Risk</v>
      </c>
      <c r="AB1541" s="3" t="str">
        <f>IF(NOT(C1541 &gt; 0), "No Discount", "Discount Applied")</f>
        <v>No Discount</v>
      </c>
      <c r="AC1541" s="3" t="str">
        <f>IF(AND(V1541 &gt; 100, OR(H1541 = "Regular Air", H1541 = "Express Air"), NOT(C1541 &gt; 0)), "High Profit Non-Standard Shipping", "Other")</f>
        <v>Other</v>
      </c>
      <c r="AD1541">
        <f>RANK(X1541,$X$2:$X$1954,0)</f>
        <v>874</v>
      </c>
    </row>
    <row r="1542" spans="1:30" ht="12.75" customHeight="1" x14ac:dyDescent="0.3">
      <c r="A1542" s="3">
        <v>19907</v>
      </c>
      <c r="B1542" s="3" t="s">
        <v>46</v>
      </c>
      <c r="C1542" s="7">
        <v>0.06</v>
      </c>
      <c r="D1542" s="4">
        <v>4.9800000000000004</v>
      </c>
      <c r="E1542" s="4">
        <v>7.44</v>
      </c>
      <c r="F1542" s="3">
        <v>2724</v>
      </c>
      <c r="G1542" s="3" t="s">
        <v>2514</v>
      </c>
      <c r="H1542" s="3" t="s">
        <v>48</v>
      </c>
      <c r="I1542" s="3" t="s">
        <v>39</v>
      </c>
      <c r="J1542" s="3" t="s">
        <v>28</v>
      </c>
      <c r="K1542" s="3" t="s">
        <v>92</v>
      </c>
      <c r="L1542" s="3" t="s">
        <v>58</v>
      </c>
      <c r="M1542" s="3" t="s">
        <v>383</v>
      </c>
      <c r="N1542" s="3">
        <v>0.36</v>
      </c>
      <c r="O1542" s="3" t="s">
        <v>32</v>
      </c>
      <c r="P1542" s="3" t="s">
        <v>135</v>
      </c>
      <c r="Q1542" s="3" t="s">
        <v>243</v>
      </c>
      <c r="R1542" s="3" t="s">
        <v>2515</v>
      </c>
      <c r="S1542" s="3">
        <v>37421</v>
      </c>
      <c r="T1542" s="2">
        <v>42125</v>
      </c>
      <c r="U1542" s="2">
        <v>42126</v>
      </c>
      <c r="V1542" s="4">
        <v>-37.561999999999998</v>
      </c>
      <c r="W1542" s="3">
        <v>10</v>
      </c>
      <c r="X1542" s="4">
        <v>53.21</v>
      </c>
      <c r="Y1542" s="3">
        <v>88959</v>
      </c>
      <c r="Z1542" s="3" t="str">
        <f>IF(V1542&gt;E3498, "High","Low")</f>
        <v>Low</v>
      </c>
      <c r="AA1542" s="3" t="str">
        <f>IF(OR(C1542 &gt; 0.2, N1542 &lt; 0.25), "High Risk", "Low Risk")</f>
        <v>Low Risk</v>
      </c>
      <c r="AB1542" s="3" t="str">
        <f>IF(NOT(C1542 &gt; 0), "No Discount", "Discount Applied")</f>
        <v>Discount Applied</v>
      </c>
      <c r="AC1542" s="3" t="str">
        <f>IF(AND(V1542 &gt; 100, OR(H1542 = "Regular Air", H1542 = "Express Air"), NOT(C1542 &gt; 0)), "High Profit Non-Standard Shipping", "Other")</f>
        <v>Other</v>
      </c>
      <c r="AD1542">
        <f>RANK(X1542,$X$2:$X$1954,0)</f>
        <v>1511</v>
      </c>
    </row>
    <row r="1543" spans="1:30" ht="12.75" customHeight="1" x14ac:dyDescent="0.3">
      <c r="A1543" s="3">
        <v>19908</v>
      </c>
      <c r="B1543" s="3" t="s">
        <v>46</v>
      </c>
      <c r="C1543" s="7">
        <v>0.01</v>
      </c>
      <c r="D1543" s="4">
        <v>6.48</v>
      </c>
      <c r="E1543" s="4">
        <v>7.37</v>
      </c>
      <c r="F1543" s="3">
        <v>2724</v>
      </c>
      <c r="G1543" s="3" t="s">
        <v>2514</v>
      </c>
      <c r="H1543" s="3" t="s">
        <v>48</v>
      </c>
      <c r="I1543" s="3" t="s">
        <v>39</v>
      </c>
      <c r="J1543" s="3" t="s">
        <v>28</v>
      </c>
      <c r="K1543" s="3" t="s">
        <v>92</v>
      </c>
      <c r="L1543" s="3" t="s">
        <v>58</v>
      </c>
      <c r="M1543" s="3" t="s">
        <v>713</v>
      </c>
      <c r="N1543" s="3">
        <v>0.37</v>
      </c>
      <c r="O1543" s="3" t="s">
        <v>32</v>
      </c>
      <c r="P1543" s="3" t="s">
        <v>135</v>
      </c>
      <c r="Q1543" s="3" t="s">
        <v>243</v>
      </c>
      <c r="R1543" s="3" t="s">
        <v>2515</v>
      </c>
      <c r="S1543" s="3">
        <v>37421</v>
      </c>
      <c r="T1543" s="2">
        <v>42125</v>
      </c>
      <c r="U1543" s="2">
        <v>42127</v>
      </c>
      <c r="V1543" s="4">
        <v>-449.69399999999996</v>
      </c>
      <c r="W1543" s="3">
        <v>18</v>
      </c>
      <c r="X1543" s="4">
        <v>122.8</v>
      </c>
      <c r="Y1543" s="3">
        <v>88959</v>
      </c>
      <c r="Z1543" s="3" t="str">
        <f>IF(V1543&gt;E3499, "High","Low")</f>
        <v>Low</v>
      </c>
      <c r="AA1543" s="3" t="str">
        <f>IF(OR(C1543 &gt; 0.2, N1543 &lt; 0.25), "High Risk", "Low Risk")</f>
        <v>Low Risk</v>
      </c>
      <c r="AB1543" s="3" t="str">
        <f>IF(NOT(C1543 &gt; 0), "No Discount", "Discount Applied")</f>
        <v>Discount Applied</v>
      </c>
      <c r="AC1543" s="3" t="str">
        <f>IF(AND(V1543 &gt; 100, OR(H1543 = "Regular Air", H1543 = "Express Air"), NOT(C1543 &gt; 0)), "High Profit Non-Standard Shipping", "Other")</f>
        <v>Other</v>
      </c>
      <c r="AD1543">
        <f>RANK(X1543,$X$2:$X$1954,0)</f>
        <v>1158</v>
      </c>
    </row>
    <row r="1544" spans="1:30" ht="12.75" customHeight="1" x14ac:dyDescent="0.3">
      <c r="A1544" s="3">
        <v>22612</v>
      </c>
      <c r="B1544" s="3" t="s">
        <v>36</v>
      </c>
      <c r="C1544" s="7">
        <v>0.05</v>
      </c>
      <c r="D1544" s="4">
        <v>28.15</v>
      </c>
      <c r="E1544" s="4">
        <v>6.17</v>
      </c>
      <c r="F1544" s="3">
        <v>2725</v>
      </c>
      <c r="G1544" s="3" t="s">
        <v>2516</v>
      </c>
      <c r="H1544" s="3" t="s">
        <v>48</v>
      </c>
      <c r="I1544" s="3" t="s">
        <v>39</v>
      </c>
      <c r="J1544" s="3" t="s">
        <v>28</v>
      </c>
      <c r="K1544" s="3" t="s">
        <v>29</v>
      </c>
      <c r="L1544" s="3" t="s">
        <v>50</v>
      </c>
      <c r="M1544" s="3" t="s">
        <v>2336</v>
      </c>
      <c r="N1544" s="3">
        <v>0.55000000000000004</v>
      </c>
      <c r="O1544" s="3" t="s">
        <v>32</v>
      </c>
      <c r="P1544" s="3" t="s">
        <v>135</v>
      </c>
      <c r="Q1544" s="3" t="s">
        <v>243</v>
      </c>
      <c r="R1544" s="3" t="s">
        <v>2517</v>
      </c>
      <c r="S1544" s="3">
        <v>37042</v>
      </c>
      <c r="T1544" s="2">
        <v>42021</v>
      </c>
      <c r="U1544" s="2">
        <v>42022</v>
      </c>
      <c r="V1544" s="4">
        <v>-66.248000000000005</v>
      </c>
      <c r="W1544" s="3">
        <v>10</v>
      </c>
      <c r="X1544" s="4">
        <v>282.38</v>
      </c>
      <c r="Y1544" s="3">
        <v>88958</v>
      </c>
      <c r="Z1544" s="3" t="str">
        <f>IF(V1544&gt;E3500, "High","Low")</f>
        <v>Low</v>
      </c>
      <c r="AA1544" s="3" t="str">
        <f>IF(OR(C1544 &gt; 0.2, N1544 &lt; 0.25), "High Risk", "Low Risk")</f>
        <v>Low Risk</v>
      </c>
      <c r="AB1544" s="3" t="str">
        <f>IF(NOT(C1544 &gt; 0), "No Discount", "Discount Applied")</f>
        <v>Discount Applied</v>
      </c>
      <c r="AC1544" s="3" t="str">
        <f>IF(AND(V1544 &gt; 100, OR(H1544 = "Regular Air", H1544 = "Express Air"), NOT(C1544 &gt; 0)), "High Profit Non-Standard Shipping", "Other")</f>
        <v>Other</v>
      </c>
      <c r="AD1544">
        <f>RANK(X1544,$X$2:$X$1954,0)</f>
        <v>845</v>
      </c>
    </row>
    <row r="1545" spans="1:30" ht="12.75" customHeight="1" x14ac:dyDescent="0.3">
      <c r="A1545" s="3">
        <v>21422</v>
      </c>
      <c r="B1545" s="3" t="s">
        <v>105</v>
      </c>
      <c r="C1545" s="7">
        <v>0.08</v>
      </c>
      <c r="D1545" s="4">
        <v>230.98</v>
      </c>
      <c r="E1545" s="4">
        <v>23.78</v>
      </c>
      <c r="F1545" s="3">
        <v>2729</v>
      </c>
      <c r="G1545" s="3" t="s">
        <v>2518</v>
      </c>
      <c r="H1545" s="3" t="s">
        <v>38</v>
      </c>
      <c r="I1545" s="3" t="s">
        <v>39</v>
      </c>
      <c r="J1545" s="3" t="s">
        <v>40</v>
      </c>
      <c r="K1545" s="3" t="s">
        <v>151</v>
      </c>
      <c r="L1545" s="3" t="s">
        <v>120</v>
      </c>
      <c r="M1545" s="3" t="s">
        <v>824</v>
      </c>
      <c r="N1545" s="3">
        <v>0.6</v>
      </c>
      <c r="O1545" s="3" t="s">
        <v>32</v>
      </c>
      <c r="P1545" s="3" t="s">
        <v>33</v>
      </c>
      <c r="Q1545" s="3" t="s">
        <v>34</v>
      </c>
      <c r="R1545" s="3" t="s">
        <v>565</v>
      </c>
      <c r="S1545" s="3">
        <v>98226</v>
      </c>
      <c r="T1545" s="2">
        <v>42069</v>
      </c>
      <c r="U1545" s="2">
        <v>42073</v>
      </c>
      <c r="V1545" s="4">
        <v>501.69</v>
      </c>
      <c r="W1545" s="3">
        <v>4</v>
      </c>
      <c r="X1545" s="4">
        <v>924.8</v>
      </c>
      <c r="Y1545" s="3">
        <v>88114</v>
      </c>
      <c r="Z1545" s="3" t="str">
        <f>IF(V1545&gt;E3501, "High","Low")</f>
        <v>High</v>
      </c>
      <c r="AA1545" s="3" t="str">
        <f>IF(OR(C1545 &gt; 0.2, N1545 &lt; 0.25), "High Risk", "Low Risk")</f>
        <v>Low Risk</v>
      </c>
      <c r="AB1545" s="3" t="str">
        <f>IF(NOT(C1545 &gt; 0), "No Discount", "Discount Applied")</f>
        <v>Discount Applied</v>
      </c>
      <c r="AC1545" s="3" t="str">
        <f>IF(AND(V1545 &gt; 100, OR(H1545 = "Regular Air", H1545 = "Express Air"), NOT(C1545 &gt; 0)), "High Profit Non-Standard Shipping", "Other")</f>
        <v>Other</v>
      </c>
      <c r="AD1545">
        <f>RANK(X1545,$X$2:$X$1954,0)</f>
        <v>445</v>
      </c>
    </row>
    <row r="1546" spans="1:30" ht="12.75" customHeight="1" x14ac:dyDescent="0.3">
      <c r="A1546" s="3">
        <v>19819</v>
      </c>
      <c r="B1546" s="3" t="s">
        <v>36</v>
      </c>
      <c r="C1546" s="7">
        <v>0.05</v>
      </c>
      <c r="D1546" s="4">
        <v>100.98</v>
      </c>
      <c r="E1546" s="4">
        <v>7.18</v>
      </c>
      <c r="F1546" s="3">
        <v>2737</v>
      </c>
      <c r="G1546" s="3" t="s">
        <v>2519</v>
      </c>
      <c r="H1546" s="3" t="s">
        <v>48</v>
      </c>
      <c r="I1546" s="3" t="s">
        <v>39</v>
      </c>
      <c r="J1546" s="3" t="s">
        <v>76</v>
      </c>
      <c r="K1546" s="3" t="s">
        <v>179</v>
      </c>
      <c r="L1546" s="3" t="s">
        <v>58</v>
      </c>
      <c r="M1546" s="3" t="s">
        <v>2274</v>
      </c>
      <c r="N1546" s="3">
        <v>0.4</v>
      </c>
      <c r="O1546" s="3" t="s">
        <v>32</v>
      </c>
      <c r="P1546" s="3" t="s">
        <v>52</v>
      </c>
      <c r="Q1546" s="3" t="s">
        <v>148</v>
      </c>
      <c r="R1546" s="3" t="s">
        <v>738</v>
      </c>
      <c r="S1546" s="3">
        <v>5701</v>
      </c>
      <c r="T1546" s="2">
        <v>42116</v>
      </c>
      <c r="U1546" s="2">
        <v>42118</v>
      </c>
      <c r="V1546" s="4">
        <v>566.6072999999999</v>
      </c>
      <c r="W1546" s="3">
        <v>8</v>
      </c>
      <c r="X1546" s="4">
        <v>821.17</v>
      </c>
      <c r="Y1546" s="3">
        <v>89018</v>
      </c>
      <c r="Z1546" s="3" t="str">
        <f>IF(V1546&gt;E3502, "High","Low")</f>
        <v>High</v>
      </c>
      <c r="AA1546" s="3" t="str">
        <f>IF(OR(C1546 &gt; 0.2, N1546 &lt; 0.25), "High Risk", "Low Risk")</f>
        <v>Low Risk</v>
      </c>
      <c r="AB1546" s="3" t="str">
        <f>IF(NOT(C1546 &gt; 0), "No Discount", "Discount Applied")</f>
        <v>Discount Applied</v>
      </c>
      <c r="AC1546" s="3" t="str">
        <f>IF(AND(V1546 &gt; 100, OR(H1546 = "Regular Air", H1546 = "Express Air"), NOT(C1546 &gt; 0)), "High Profit Non-Standard Shipping", "Other")</f>
        <v>Other</v>
      </c>
      <c r="AD1546">
        <f>RANK(X1546,$X$2:$X$1954,0)</f>
        <v>478</v>
      </c>
    </row>
    <row r="1547" spans="1:30" ht="12.75" customHeight="1" x14ac:dyDescent="0.3">
      <c r="A1547" s="3">
        <v>18790</v>
      </c>
      <c r="B1547" s="3" t="s">
        <v>55</v>
      </c>
      <c r="C1547" s="7">
        <v>0.03</v>
      </c>
      <c r="D1547" s="4">
        <v>15.31</v>
      </c>
      <c r="E1547" s="4">
        <v>8.7799999999999994</v>
      </c>
      <c r="F1547" s="3">
        <v>2737</v>
      </c>
      <c r="G1547" s="3" t="s">
        <v>2519</v>
      </c>
      <c r="H1547" s="3" t="s">
        <v>48</v>
      </c>
      <c r="I1547" s="3" t="s">
        <v>39</v>
      </c>
      <c r="J1547" s="3" t="s">
        <v>28</v>
      </c>
      <c r="K1547" s="3" t="s">
        <v>140</v>
      </c>
      <c r="L1547" s="3" t="s">
        <v>58</v>
      </c>
      <c r="M1547" s="3" t="s">
        <v>1927</v>
      </c>
      <c r="N1547" s="3">
        <v>0.56999999999999995</v>
      </c>
      <c r="O1547" s="3" t="s">
        <v>32</v>
      </c>
      <c r="P1547" s="3" t="s">
        <v>52</v>
      </c>
      <c r="Q1547" s="3" t="s">
        <v>148</v>
      </c>
      <c r="R1547" s="3" t="s">
        <v>738</v>
      </c>
      <c r="S1547" s="3">
        <v>5701</v>
      </c>
      <c r="T1547" s="2">
        <v>42156</v>
      </c>
      <c r="U1547" s="2">
        <v>42157</v>
      </c>
      <c r="V1547" s="4">
        <v>-57.56</v>
      </c>
      <c r="W1547" s="3">
        <v>12</v>
      </c>
      <c r="X1547" s="4">
        <v>194.08</v>
      </c>
      <c r="Y1547" s="3">
        <v>89019</v>
      </c>
      <c r="Z1547" s="3" t="str">
        <f>IF(V1547&gt;E3503, "High","Low")</f>
        <v>Low</v>
      </c>
      <c r="AA1547" s="3" t="str">
        <f>IF(OR(C1547 &gt; 0.2, N1547 &lt; 0.25), "High Risk", "Low Risk")</f>
        <v>Low Risk</v>
      </c>
      <c r="AB1547" s="3" t="str">
        <f>IF(NOT(C1547 &gt; 0), "No Discount", "Discount Applied")</f>
        <v>Discount Applied</v>
      </c>
      <c r="AC1547" s="3" t="str">
        <f>IF(AND(V1547 &gt; 100, OR(H1547 = "Regular Air", H1547 = "Express Air"), NOT(C1547 &gt; 0)), "High Profit Non-Standard Shipping", "Other")</f>
        <v>Other</v>
      </c>
      <c r="AD1547">
        <f>RANK(X1547,$X$2:$X$1954,0)</f>
        <v>997</v>
      </c>
    </row>
    <row r="1548" spans="1:30" ht="12.75" customHeight="1" x14ac:dyDescent="0.3">
      <c r="A1548" s="3">
        <v>24278</v>
      </c>
      <c r="B1548" s="3" t="s">
        <v>46</v>
      </c>
      <c r="C1548" s="7">
        <v>0.02</v>
      </c>
      <c r="D1548" s="4">
        <v>33.979999999999997</v>
      </c>
      <c r="E1548" s="4">
        <v>1.99</v>
      </c>
      <c r="F1548" s="3">
        <v>2738</v>
      </c>
      <c r="G1548" s="3" t="s">
        <v>2520</v>
      </c>
      <c r="H1548" s="3" t="s">
        <v>48</v>
      </c>
      <c r="I1548" s="3" t="s">
        <v>39</v>
      </c>
      <c r="J1548" s="3" t="s">
        <v>76</v>
      </c>
      <c r="K1548" s="3" t="s">
        <v>179</v>
      </c>
      <c r="L1548" s="3" t="s">
        <v>50</v>
      </c>
      <c r="M1548" s="3" t="s">
        <v>2521</v>
      </c>
      <c r="N1548" s="3">
        <v>0.45</v>
      </c>
      <c r="O1548" s="3" t="s">
        <v>32</v>
      </c>
      <c r="P1548" s="3" t="s">
        <v>52</v>
      </c>
      <c r="Q1548" s="3" t="s">
        <v>148</v>
      </c>
      <c r="R1548" s="3" t="s">
        <v>777</v>
      </c>
      <c r="S1548" s="3">
        <v>5403</v>
      </c>
      <c r="T1548" s="2">
        <v>42107</v>
      </c>
      <c r="U1548" s="2">
        <v>42109</v>
      </c>
      <c r="V1548" s="4">
        <v>164.06129999999999</v>
      </c>
      <c r="W1548" s="3">
        <v>7</v>
      </c>
      <c r="X1548" s="4">
        <v>237.77</v>
      </c>
      <c r="Y1548" s="3">
        <v>89017</v>
      </c>
      <c r="Z1548" s="3" t="str">
        <f>IF(V1548&gt;E3504, "High","Low")</f>
        <v>High</v>
      </c>
      <c r="AA1548" s="3" t="str">
        <f>IF(OR(C1548 &gt; 0.2, N1548 &lt; 0.25), "High Risk", "Low Risk")</f>
        <v>Low Risk</v>
      </c>
      <c r="AB1548" s="3" t="str">
        <f>IF(NOT(C1548 &gt; 0), "No Discount", "Discount Applied")</f>
        <v>Discount Applied</v>
      </c>
      <c r="AC1548" s="3" t="str">
        <f>IF(AND(V1548 &gt; 100, OR(H1548 = "Regular Air", H1548 = "Express Air"), NOT(C1548 &gt; 0)), "High Profit Non-Standard Shipping", "Other")</f>
        <v>Other</v>
      </c>
      <c r="AD1548">
        <f>RANK(X1548,$X$2:$X$1954,0)</f>
        <v>920</v>
      </c>
    </row>
    <row r="1549" spans="1:30" ht="12.75" customHeight="1" x14ac:dyDescent="0.3">
      <c r="A1549" s="3">
        <v>19987</v>
      </c>
      <c r="B1549" s="3" t="s">
        <v>105</v>
      </c>
      <c r="C1549" s="7">
        <v>0.01</v>
      </c>
      <c r="D1549" s="4">
        <v>35.99</v>
      </c>
      <c r="E1549" s="4">
        <v>5.99</v>
      </c>
      <c r="F1549" s="3">
        <v>2741</v>
      </c>
      <c r="G1549" s="3" t="s">
        <v>2522</v>
      </c>
      <c r="H1549" s="3" t="s">
        <v>48</v>
      </c>
      <c r="I1549" s="3" t="s">
        <v>39</v>
      </c>
      <c r="J1549" s="3" t="s">
        <v>76</v>
      </c>
      <c r="K1549" s="3" t="s">
        <v>77</v>
      </c>
      <c r="L1549" s="3" t="s">
        <v>30</v>
      </c>
      <c r="M1549" s="3" t="s">
        <v>980</v>
      </c>
      <c r="N1549" s="3">
        <v>0.38</v>
      </c>
      <c r="O1549" s="3" t="s">
        <v>32</v>
      </c>
      <c r="P1549" s="3" t="s">
        <v>33</v>
      </c>
      <c r="Q1549" s="3" t="s">
        <v>1740</v>
      </c>
      <c r="R1549" s="3" t="s">
        <v>2523</v>
      </c>
      <c r="S1549" s="3">
        <v>83605</v>
      </c>
      <c r="T1549" s="2">
        <v>42075</v>
      </c>
      <c r="U1549" s="2">
        <v>42082</v>
      </c>
      <c r="V1549" s="4">
        <v>218.23319999999995</v>
      </c>
      <c r="W1549" s="3">
        <v>10</v>
      </c>
      <c r="X1549" s="4">
        <v>316.27999999999997</v>
      </c>
      <c r="Y1549" s="3">
        <v>89481</v>
      </c>
      <c r="Z1549" s="3" t="str">
        <f>IF(V1549&gt;E3505, "High","Low")</f>
        <v>High</v>
      </c>
      <c r="AA1549" s="3" t="str">
        <f>IF(OR(C1549 &gt; 0.2, N1549 &lt; 0.25), "High Risk", "Low Risk")</f>
        <v>Low Risk</v>
      </c>
      <c r="AB1549" s="3" t="str">
        <f>IF(NOT(C1549 &gt; 0), "No Discount", "Discount Applied")</f>
        <v>Discount Applied</v>
      </c>
      <c r="AC1549" s="3" t="str">
        <f>IF(AND(V1549 &gt; 100, OR(H1549 = "Regular Air", H1549 = "Express Air"), NOT(C1549 &gt; 0)), "High Profit Non-Standard Shipping", "Other")</f>
        <v>Other</v>
      </c>
      <c r="AD1549">
        <f>RANK(X1549,$X$2:$X$1954,0)</f>
        <v>804</v>
      </c>
    </row>
    <row r="1550" spans="1:30" x14ac:dyDescent="0.3">
      <c r="A1550" s="3">
        <v>21323</v>
      </c>
      <c r="B1550" s="3" t="s">
        <v>55</v>
      </c>
      <c r="C1550" s="7">
        <v>0.01</v>
      </c>
      <c r="D1550" s="4">
        <v>220.98</v>
      </c>
      <c r="E1550" s="4">
        <v>64.66</v>
      </c>
      <c r="F1550" s="3">
        <v>2745</v>
      </c>
      <c r="G1550" s="3" t="s">
        <v>2524</v>
      </c>
      <c r="H1550" s="3" t="s">
        <v>38</v>
      </c>
      <c r="I1550" s="3" t="s">
        <v>39</v>
      </c>
      <c r="J1550" s="3" t="s">
        <v>40</v>
      </c>
      <c r="K1550" s="3" t="s">
        <v>190</v>
      </c>
      <c r="L1550" s="3" t="s">
        <v>120</v>
      </c>
      <c r="M1550" s="3" t="s">
        <v>2525</v>
      </c>
      <c r="N1550" s="3">
        <v>0.62</v>
      </c>
      <c r="O1550" s="3" t="s">
        <v>32</v>
      </c>
      <c r="P1550" s="3" t="s">
        <v>33</v>
      </c>
      <c r="Q1550" s="3" t="s">
        <v>377</v>
      </c>
      <c r="R1550" s="3" t="s">
        <v>2526</v>
      </c>
      <c r="S1550" s="3">
        <v>85224</v>
      </c>
      <c r="T1550" s="2">
        <v>42081</v>
      </c>
      <c r="U1550" s="2">
        <v>42082</v>
      </c>
      <c r="V1550" s="4">
        <v>1049.03</v>
      </c>
      <c r="W1550" s="3">
        <v>11</v>
      </c>
      <c r="X1550" s="4">
        <v>2591.09</v>
      </c>
      <c r="Y1550" s="3">
        <v>86184</v>
      </c>
      <c r="Z1550" s="3" t="str">
        <f>IF(V1550&gt;E3506, "High","Low")</f>
        <v>High</v>
      </c>
      <c r="AA1550" s="3" t="str">
        <f>IF(OR(C1550 &gt; 0.2, N1550 &lt; 0.25), "High Risk", "Low Risk")</f>
        <v>Low Risk</v>
      </c>
      <c r="AB1550" s="3" t="str">
        <f>IF(NOT(C1550 &gt; 0), "No Discount", "Discount Applied")</f>
        <v>Discount Applied</v>
      </c>
      <c r="AC1550" s="3" t="str">
        <f>IF(AND(V1550 &gt; 100, OR(H1550 = "Regular Air", H1550 = "Express Air"), NOT(C1550 &gt; 0)), "High Profit Non-Standard Shipping", "Other")</f>
        <v>Other</v>
      </c>
      <c r="AD1550">
        <f>RANK(X1550,$X$2:$X$1954,0)</f>
        <v>183</v>
      </c>
    </row>
    <row r="1551" spans="1:30" ht="12.75" customHeight="1" x14ac:dyDescent="0.3">
      <c r="A1551" s="3">
        <v>4949</v>
      </c>
      <c r="B1551" s="3" t="s">
        <v>55</v>
      </c>
      <c r="C1551" s="7">
        <v>0.08</v>
      </c>
      <c r="D1551" s="4">
        <v>9.98</v>
      </c>
      <c r="E1551" s="4">
        <v>12.52</v>
      </c>
      <c r="F1551" s="3">
        <v>2747</v>
      </c>
      <c r="G1551" s="3" t="s">
        <v>2527</v>
      </c>
      <c r="H1551" s="3" t="s">
        <v>48</v>
      </c>
      <c r="I1551" s="3" t="s">
        <v>39</v>
      </c>
      <c r="J1551" s="3" t="s">
        <v>40</v>
      </c>
      <c r="K1551" s="3" t="s">
        <v>49</v>
      </c>
      <c r="L1551" s="3" t="s">
        <v>58</v>
      </c>
      <c r="M1551" s="3" t="s">
        <v>2528</v>
      </c>
      <c r="N1551" s="3">
        <v>0.56999999999999995</v>
      </c>
      <c r="O1551" s="3" t="s">
        <v>32</v>
      </c>
      <c r="P1551" s="3" t="s">
        <v>52</v>
      </c>
      <c r="Q1551" s="3" t="s">
        <v>70</v>
      </c>
      <c r="R1551" s="3" t="s">
        <v>89</v>
      </c>
      <c r="S1551" s="3">
        <v>10115</v>
      </c>
      <c r="T1551" s="2">
        <v>42040</v>
      </c>
      <c r="U1551" s="2">
        <v>42042</v>
      </c>
      <c r="V1551" s="4">
        <v>-102.93</v>
      </c>
      <c r="W1551" s="3">
        <v>15</v>
      </c>
      <c r="X1551" s="4">
        <v>150.24</v>
      </c>
      <c r="Y1551" s="3">
        <v>35200</v>
      </c>
      <c r="Z1551" s="3" t="str">
        <f>IF(V1551&gt;E3507, "High","Low")</f>
        <v>Low</v>
      </c>
      <c r="AA1551" s="3" t="str">
        <f>IF(OR(C1551 &gt; 0.2, N1551 &lt; 0.25), "High Risk", "Low Risk")</f>
        <v>Low Risk</v>
      </c>
      <c r="AB1551" s="3" t="str">
        <f>IF(NOT(C1551 &gt; 0), "No Discount", "Discount Applied")</f>
        <v>Discount Applied</v>
      </c>
      <c r="AC1551" s="3" t="str">
        <f>IF(AND(V1551 &gt; 100, OR(H1551 = "Regular Air", H1551 = "Express Air"), NOT(C1551 &gt; 0)), "High Profit Non-Standard Shipping", "Other")</f>
        <v>Other</v>
      </c>
      <c r="AD1551">
        <f>RANK(X1551,$X$2:$X$1954,0)</f>
        <v>1084</v>
      </c>
    </row>
    <row r="1552" spans="1:30" ht="12.75" customHeight="1" x14ac:dyDescent="0.3">
      <c r="A1552" s="3">
        <v>3323</v>
      </c>
      <c r="B1552" s="3" t="s">
        <v>55</v>
      </c>
      <c r="C1552" s="7">
        <v>0.01</v>
      </c>
      <c r="D1552" s="4">
        <v>220.98</v>
      </c>
      <c r="E1552" s="4">
        <v>64.66</v>
      </c>
      <c r="F1552" s="3">
        <v>2747</v>
      </c>
      <c r="G1552" s="3" t="s">
        <v>2527</v>
      </c>
      <c r="H1552" s="3" t="s">
        <v>38</v>
      </c>
      <c r="I1552" s="3" t="s">
        <v>39</v>
      </c>
      <c r="J1552" s="3" t="s">
        <v>40</v>
      </c>
      <c r="K1552" s="3" t="s">
        <v>190</v>
      </c>
      <c r="L1552" s="3" t="s">
        <v>120</v>
      </c>
      <c r="M1552" s="3" t="s">
        <v>2525</v>
      </c>
      <c r="N1552" s="3">
        <v>0.62</v>
      </c>
      <c r="O1552" s="3" t="s">
        <v>32</v>
      </c>
      <c r="P1552" s="3" t="s">
        <v>52</v>
      </c>
      <c r="Q1552" s="3" t="s">
        <v>70</v>
      </c>
      <c r="R1552" s="3" t="s">
        <v>89</v>
      </c>
      <c r="S1552" s="3">
        <v>10115</v>
      </c>
      <c r="T1552" s="2">
        <v>42081</v>
      </c>
      <c r="U1552" s="2">
        <v>42082</v>
      </c>
      <c r="V1552" s="4">
        <v>1049.03</v>
      </c>
      <c r="W1552" s="3">
        <v>44</v>
      </c>
      <c r="X1552" s="4">
        <v>10364.36</v>
      </c>
      <c r="Y1552" s="3">
        <v>23751</v>
      </c>
      <c r="Z1552" s="3" t="str">
        <f>IF(V1552&gt;E3508, "High","Low")</f>
        <v>High</v>
      </c>
      <c r="AA1552" s="3" t="str">
        <f>IF(OR(C1552 &gt; 0.2, N1552 &lt; 0.25), "High Risk", "Low Risk")</f>
        <v>Low Risk</v>
      </c>
      <c r="AB1552" s="3" t="str">
        <f>IF(NOT(C1552 &gt; 0), "No Discount", "Discount Applied")</f>
        <v>Discount Applied</v>
      </c>
      <c r="AC1552" s="3" t="str">
        <f>IF(AND(V1552 &gt; 100, OR(H1552 = "Regular Air", H1552 = "Express Air"), NOT(C1552 &gt; 0)), "High Profit Non-Standard Shipping", "Other")</f>
        <v>Other</v>
      </c>
      <c r="AD1552">
        <f>RANK(X1552,$X$2:$X$1954,0)</f>
        <v>17</v>
      </c>
    </row>
    <row r="1553" spans="1:30" ht="12.75" customHeight="1" x14ac:dyDescent="0.3">
      <c r="A1553" s="3">
        <v>23271</v>
      </c>
      <c r="B1553" s="3" t="s">
        <v>46</v>
      </c>
      <c r="C1553" s="7">
        <v>0.02</v>
      </c>
      <c r="D1553" s="4">
        <v>161.55000000000001</v>
      </c>
      <c r="E1553" s="4">
        <v>19.989999999999998</v>
      </c>
      <c r="F1553" s="3">
        <v>2750</v>
      </c>
      <c r="G1553" s="3" t="s">
        <v>2529</v>
      </c>
      <c r="H1553" s="3" t="s">
        <v>48</v>
      </c>
      <c r="I1553" s="3" t="s">
        <v>39</v>
      </c>
      <c r="J1553" s="3" t="s">
        <v>28</v>
      </c>
      <c r="K1553" s="3" t="s">
        <v>140</v>
      </c>
      <c r="L1553" s="3" t="s">
        <v>58</v>
      </c>
      <c r="M1553" s="3" t="s">
        <v>160</v>
      </c>
      <c r="N1553" s="3">
        <v>0.66</v>
      </c>
      <c r="O1553" s="3" t="s">
        <v>32</v>
      </c>
      <c r="P1553" s="3" t="s">
        <v>135</v>
      </c>
      <c r="Q1553" s="3" t="s">
        <v>136</v>
      </c>
      <c r="R1553" s="3" t="s">
        <v>2530</v>
      </c>
      <c r="S1553" s="3">
        <v>22980</v>
      </c>
      <c r="T1553" s="2">
        <v>42071</v>
      </c>
      <c r="U1553" s="2">
        <v>42071</v>
      </c>
      <c r="V1553" s="4">
        <v>664.51800000000003</v>
      </c>
      <c r="W1553" s="3">
        <v>4</v>
      </c>
      <c r="X1553" s="4">
        <v>657.61</v>
      </c>
      <c r="Y1553" s="3">
        <v>91424</v>
      </c>
      <c r="Z1553" s="3" t="str">
        <f>IF(V1553&gt;E3509, "High","Low")</f>
        <v>High</v>
      </c>
      <c r="AA1553" s="3" t="str">
        <f>IF(OR(C1553 &gt; 0.2, N1553 &lt; 0.25), "High Risk", "Low Risk")</f>
        <v>Low Risk</v>
      </c>
      <c r="AB1553" s="3" t="str">
        <f>IF(NOT(C1553 &gt; 0), "No Discount", "Discount Applied")</f>
        <v>Discount Applied</v>
      </c>
      <c r="AC1553" s="3" t="str">
        <f>IF(AND(V1553 &gt; 100, OR(H1553 = "Regular Air", H1553 = "Express Air"), NOT(C1553 &gt; 0)), "High Profit Non-Standard Shipping", "Other")</f>
        <v>Other</v>
      </c>
      <c r="AD1553">
        <f>RANK(X1553,$X$2:$X$1954,0)</f>
        <v>550</v>
      </c>
    </row>
    <row r="1554" spans="1:30" ht="12.75" customHeight="1" x14ac:dyDescent="0.3">
      <c r="A1554" s="3">
        <v>21630</v>
      </c>
      <c r="B1554" s="3" t="s">
        <v>55</v>
      </c>
      <c r="C1554" s="7">
        <v>0.08</v>
      </c>
      <c r="D1554" s="4">
        <v>22.01</v>
      </c>
      <c r="E1554" s="4">
        <v>5.53</v>
      </c>
      <c r="F1554" s="3">
        <v>2760</v>
      </c>
      <c r="G1554" s="3" t="s">
        <v>2531</v>
      </c>
      <c r="H1554" s="3" t="s">
        <v>48</v>
      </c>
      <c r="I1554" s="3" t="s">
        <v>39</v>
      </c>
      <c r="J1554" s="3" t="s">
        <v>28</v>
      </c>
      <c r="K1554" s="3" t="s">
        <v>29</v>
      </c>
      <c r="L1554" s="3" t="s">
        <v>50</v>
      </c>
      <c r="M1554" s="3" t="s">
        <v>2050</v>
      </c>
      <c r="N1554" s="3">
        <v>0.59</v>
      </c>
      <c r="O1554" s="3" t="s">
        <v>32</v>
      </c>
      <c r="P1554" s="3" t="s">
        <v>52</v>
      </c>
      <c r="Q1554" s="3" t="s">
        <v>227</v>
      </c>
      <c r="R1554" s="3" t="s">
        <v>2532</v>
      </c>
      <c r="S1554" s="3">
        <v>6708</v>
      </c>
      <c r="T1554" s="2">
        <v>42116</v>
      </c>
      <c r="U1554" s="2">
        <v>42118</v>
      </c>
      <c r="V1554" s="4">
        <v>105.7</v>
      </c>
      <c r="W1554" s="3">
        <v>11</v>
      </c>
      <c r="X1554" s="4">
        <v>241.97</v>
      </c>
      <c r="Y1554" s="3">
        <v>90724</v>
      </c>
      <c r="Z1554" s="3" t="str">
        <f>IF(V1554&gt;E3510, "High","Low")</f>
        <v>High</v>
      </c>
      <c r="AA1554" s="3" t="str">
        <f>IF(OR(C1554 &gt; 0.2, N1554 &lt; 0.25), "High Risk", "Low Risk")</f>
        <v>Low Risk</v>
      </c>
      <c r="AB1554" s="3" t="str">
        <f>IF(NOT(C1554 &gt; 0), "No Discount", "Discount Applied")</f>
        <v>Discount Applied</v>
      </c>
      <c r="AC1554" s="3" t="str">
        <f>IF(AND(V1554 &gt; 100, OR(H1554 = "Regular Air", H1554 = "Express Air"), NOT(C1554 &gt; 0)), "High Profit Non-Standard Shipping", "Other")</f>
        <v>Other</v>
      </c>
      <c r="AD1554">
        <f>RANK(X1554,$X$2:$X$1954,0)</f>
        <v>911</v>
      </c>
    </row>
    <row r="1555" spans="1:30" ht="12.75" customHeight="1" x14ac:dyDescent="0.3">
      <c r="A1555" s="3">
        <v>21629</v>
      </c>
      <c r="B1555" s="3" t="s">
        <v>55</v>
      </c>
      <c r="C1555" s="7">
        <v>0.02</v>
      </c>
      <c r="D1555" s="4">
        <v>29.74</v>
      </c>
      <c r="E1555" s="4">
        <v>6.64</v>
      </c>
      <c r="F1555" s="3">
        <v>2764</v>
      </c>
      <c r="G1555" s="3" t="s">
        <v>2533</v>
      </c>
      <c r="H1555" s="3" t="s">
        <v>48</v>
      </c>
      <c r="I1555" s="3" t="s">
        <v>39</v>
      </c>
      <c r="J1555" s="3" t="s">
        <v>28</v>
      </c>
      <c r="K1555" s="3" t="s">
        <v>140</v>
      </c>
      <c r="L1555" s="3" t="s">
        <v>58</v>
      </c>
      <c r="M1555" s="3" t="s">
        <v>2534</v>
      </c>
      <c r="N1555" s="3">
        <v>0.7</v>
      </c>
      <c r="O1555" s="3" t="s">
        <v>32</v>
      </c>
      <c r="P1555" s="3" t="s">
        <v>52</v>
      </c>
      <c r="Q1555" s="3" t="s">
        <v>53</v>
      </c>
      <c r="R1555" s="3" t="s">
        <v>2425</v>
      </c>
      <c r="S1555" s="3">
        <v>7601</v>
      </c>
      <c r="T1555" s="2">
        <v>42116</v>
      </c>
      <c r="U1555" s="2">
        <v>42116</v>
      </c>
      <c r="V1555" s="4">
        <v>-21.06</v>
      </c>
      <c r="W1555" s="3">
        <v>4</v>
      </c>
      <c r="X1555" s="4">
        <v>120.81</v>
      </c>
      <c r="Y1555" s="3">
        <v>90724</v>
      </c>
      <c r="Z1555" s="3" t="str">
        <f>IF(V1555&gt;E3511, "High","Low")</f>
        <v>Low</v>
      </c>
      <c r="AA1555" s="3" t="str">
        <f>IF(OR(C1555 &gt; 0.2, N1555 &lt; 0.25), "High Risk", "Low Risk")</f>
        <v>Low Risk</v>
      </c>
      <c r="AB1555" s="3" t="str">
        <f>IF(NOT(C1555 &gt; 0), "No Discount", "Discount Applied")</f>
        <v>Discount Applied</v>
      </c>
      <c r="AC1555" s="3" t="str">
        <f>IF(AND(V1555 &gt; 100, OR(H1555 = "Regular Air", H1555 = "Express Air"), NOT(C1555 &gt; 0)), "High Profit Non-Standard Shipping", "Other")</f>
        <v>Other</v>
      </c>
      <c r="AD1555">
        <f>RANK(X1555,$X$2:$X$1954,0)</f>
        <v>1164</v>
      </c>
    </row>
    <row r="1556" spans="1:30" ht="12.75" customHeight="1" x14ac:dyDescent="0.3">
      <c r="A1556" s="3">
        <v>26156</v>
      </c>
      <c r="B1556" s="3" t="s">
        <v>105</v>
      </c>
      <c r="C1556" s="7">
        <v>0.03</v>
      </c>
      <c r="D1556" s="4">
        <v>5.85</v>
      </c>
      <c r="E1556" s="4">
        <v>2.27</v>
      </c>
      <c r="F1556" s="3">
        <v>2765</v>
      </c>
      <c r="G1556" s="3" t="s">
        <v>2535</v>
      </c>
      <c r="H1556" s="3" t="s">
        <v>48</v>
      </c>
      <c r="I1556" s="3" t="s">
        <v>39</v>
      </c>
      <c r="J1556" s="3" t="s">
        <v>28</v>
      </c>
      <c r="K1556" s="3" t="s">
        <v>29</v>
      </c>
      <c r="L1556" s="3" t="s">
        <v>30</v>
      </c>
      <c r="M1556" s="3" t="s">
        <v>2536</v>
      </c>
      <c r="N1556" s="3">
        <v>0.56000000000000005</v>
      </c>
      <c r="O1556" s="3" t="s">
        <v>32</v>
      </c>
      <c r="P1556" s="3" t="s">
        <v>52</v>
      </c>
      <c r="Q1556" s="3" t="s">
        <v>53</v>
      </c>
      <c r="R1556" s="3" t="s">
        <v>2537</v>
      </c>
      <c r="S1556" s="3">
        <v>8021</v>
      </c>
      <c r="T1556" s="2">
        <v>42152</v>
      </c>
      <c r="U1556" s="2">
        <v>42154</v>
      </c>
      <c r="V1556" s="4">
        <v>-5.08</v>
      </c>
      <c r="W1556" s="3">
        <v>7</v>
      </c>
      <c r="X1556" s="4">
        <v>41.4</v>
      </c>
      <c r="Y1556" s="3">
        <v>90725</v>
      </c>
      <c r="Z1556" s="3" t="str">
        <f>IF(V1556&gt;E3512, "High","Low")</f>
        <v>Low</v>
      </c>
      <c r="AA1556" s="3" t="str">
        <f>IF(OR(C1556 &gt; 0.2, N1556 &lt; 0.25), "High Risk", "Low Risk")</f>
        <v>Low Risk</v>
      </c>
      <c r="AB1556" s="3" t="str">
        <f>IF(NOT(C1556 &gt; 0), "No Discount", "Discount Applied")</f>
        <v>Discount Applied</v>
      </c>
      <c r="AC1556" s="3" t="str">
        <f>IF(AND(V1556 &gt; 100, OR(H1556 = "Regular Air", H1556 = "Express Air"), NOT(C1556 &gt; 0)), "High Profit Non-Standard Shipping", "Other")</f>
        <v>Other</v>
      </c>
      <c r="AD1556">
        <f>RANK(X1556,$X$2:$X$1954,0)</f>
        <v>1608</v>
      </c>
    </row>
    <row r="1557" spans="1:30" ht="12.75" customHeight="1" x14ac:dyDescent="0.3">
      <c r="A1557" s="3">
        <v>23342</v>
      </c>
      <c r="B1557" s="3" t="s">
        <v>46</v>
      </c>
      <c r="C1557" s="7">
        <v>0.02</v>
      </c>
      <c r="D1557" s="4">
        <v>11.55</v>
      </c>
      <c r="E1557" s="4">
        <v>2.36</v>
      </c>
      <c r="F1557" s="3">
        <v>2770</v>
      </c>
      <c r="G1557" s="3" t="s">
        <v>2538</v>
      </c>
      <c r="H1557" s="3" t="s">
        <v>48</v>
      </c>
      <c r="I1557" s="3" t="s">
        <v>39</v>
      </c>
      <c r="J1557" s="3" t="s">
        <v>28</v>
      </c>
      <c r="K1557" s="3" t="s">
        <v>29</v>
      </c>
      <c r="L1557" s="3" t="s">
        <v>30</v>
      </c>
      <c r="M1557" s="3" t="s">
        <v>311</v>
      </c>
      <c r="N1557" s="3">
        <v>0.55000000000000004</v>
      </c>
      <c r="O1557" s="3" t="s">
        <v>32</v>
      </c>
      <c r="P1557" s="3" t="s">
        <v>135</v>
      </c>
      <c r="Q1557" s="3" t="s">
        <v>386</v>
      </c>
      <c r="R1557" s="3" t="s">
        <v>2539</v>
      </c>
      <c r="S1557" s="3">
        <v>30338</v>
      </c>
      <c r="T1557" s="2">
        <v>42071</v>
      </c>
      <c r="U1557" s="2">
        <v>42073</v>
      </c>
      <c r="V1557" s="4">
        <v>1289.3819999999998</v>
      </c>
      <c r="W1557" s="3">
        <v>14</v>
      </c>
      <c r="X1557" s="4">
        <v>159.53</v>
      </c>
      <c r="Y1557" s="3">
        <v>88975</v>
      </c>
      <c r="Z1557" s="3" t="str">
        <f>IF(V1557&gt;E3513, "High","Low")</f>
        <v>High</v>
      </c>
      <c r="AA1557" s="3" t="str">
        <f>IF(OR(C1557 &gt; 0.2, N1557 &lt; 0.25), "High Risk", "Low Risk")</f>
        <v>Low Risk</v>
      </c>
      <c r="AB1557" s="3" t="str">
        <f>IF(NOT(C1557 &gt; 0), "No Discount", "Discount Applied")</f>
        <v>Discount Applied</v>
      </c>
      <c r="AC1557" s="3" t="str">
        <f>IF(AND(V1557 &gt; 100, OR(H1557 = "Regular Air", H1557 = "Express Air"), NOT(C1557 &gt; 0)), "High Profit Non-Standard Shipping", "Other")</f>
        <v>Other</v>
      </c>
      <c r="AD1557">
        <f>RANK(X1557,$X$2:$X$1954,0)</f>
        <v>1058</v>
      </c>
    </row>
    <row r="1558" spans="1:30" ht="12.75" customHeight="1" x14ac:dyDescent="0.3">
      <c r="A1558" s="3">
        <v>26157</v>
      </c>
      <c r="B1558" s="3" t="s">
        <v>24</v>
      </c>
      <c r="C1558" s="7">
        <v>7.0000000000000007E-2</v>
      </c>
      <c r="D1558" s="4">
        <v>177.98</v>
      </c>
      <c r="E1558" s="4">
        <v>0.99</v>
      </c>
      <c r="F1558" s="3">
        <v>2771</v>
      </c>
      <c r="G1558" s="3" t="s">
        <v>2540</v>
      </c>
      <c r="H1558" s="3" t="s">
        <v>48</v>
      </c>
      <c r="I1558" s="3" t="s">
        <v>39</v>
      </c>
      <c r="J1558" s="3" t="s">
        <v>28</v>
      </c>
      <c r="K1558" s="3" t="s">
        <v>256</v>
      </c>
      <c r="L1558" s="3" t="s">
        <v>58</v>
      </c>
      <c r="M1558" s="3" t="s">
        <v>1495</v>
      </c>
      <c r="N1558" s="3">
        <v>0.56000000000000005</v>
      </c>
      <c r="O1558" s="3" t="s">
        <v>32</v>
      </c>
      <c r="P1558" s="3" t="s">
        <v>135</v>
      </c>
      <c r="Q1558" s="3" t="s">
        <v>386</v>
      </c>
      <c r="R1558" s="3" t="s">
        <v>2541</v>
      </c>
      <c r="S1558" s="3">
        <v>30344</v>
      </c>
      <c r="T1558" s="2">
        <v>42168</v>
      </c>
      <c r="U1558" s="2">
        <v>42168</v>
      </c>
      <c r="V1558" s="4">
        <v>-191.548</v>
      </c>
      <c r="W1558" s="3">
        <v>3</v>
      </c>
      <c r="X1558" s="4">
        <v>536.29</v>
      </c>
      <c r="Y1558" s="3">
        <v>88974</v>
      </c>
      <c r="Z1558" s="3" t="str">
        <f>IF(V1558&gt;E3514, "High","Low")</f>
        <v>Low</v>
      </c>
      <c r="AA1558" s="3" t="str">
        <f>IF(OR(C1558 &gt; 0.2, N1558 &lt; 0.25), "High Risk", "Low Risk")</f>
        <v>Low Risk</v>
      </c>
      <c r="AB1558" s="3" t="str">
        <f>IF(NOT(C1558 &gt; 0), "No Discount", "Discount Applied")</f>
        <v>Discount Applied</v>
      </c>
      <c r="AC1558" s="3" t="str">
        <f>IF(AND(V1558 &gt; 100, OR(H1558 = "Regular Air", H1558 = "Express Air"), NOT(C1558 &gt; 0)), "High Profit Non-Standard Shipping", "Other")</f>
        <v>Other</v>
      </c>
      <c r="AD1558">
        <f>RANK(X1558,$X$2:$X$1954,0)</f>
        <v>623</v>
      </c>
    </row>
    <row r="1559" spans="1:30" ht="12.75" customHeight="1" x14ac:dyDescent="0.3">
      <c r="A1559" s="3">
        <v>24523</v>
      </c>
      <c r="B1559" s="3" t="s">
        <v>36</v>
      </c>
      <c r="C1559" s="7">
        <v>0.1</v>
      </c>
      <c r="D1559" s="4">
        <v>5.18</v>
      </c>
      <c r="E1559" s="4">
        <v>5.74</v>
      </c>
      <c r="F1559" s="3">
        <v>2773</v>
      </c>
      <c r="G1559" s="3" t="s">
        <v>2542</v>
      </c>
      <c r="H1559" s="3" t="s">
        <v>48</v>
      </c>
      <c r="I1559" s="3" t="s">
        <v>39</v>
      </c>
      <c r="J1559" s="3" t="s">
        <v>28</v>
      </c>
      <c r="K1559" s="3" t="s">
        <v>108</v>
      </c>
      <c r="L1559" s="3" t="s">
        <v>58</v>
      </c>
      <c r="M1559" s="3" t="s">
        <v>874</v>
      </c>
      <c r="N1559" s="3">
        <v>0.36</v>
      </c>
      <c r="O1559" s="3" t="s">
        <v>32</v>
      </c>
      <c r="P1559" s="3" t="s">
        <v>33</v>
      </c>
      <c r="Q1559" s="3" t="s">
        <v>44</v>
      </c>
      <c r="R1559" s="3" t="s">
        <v>1151</v>
      </c>
      <c r="S1559" s="3">
        <v>94568</v>
      </c>
      <c r="T1559" s="2">
        <v>42089</v>
      </c>
      <c r="U1559" s="2">
        <v>42091</v>
      </c>
      <c r="V1559" s="4">
        <v>-29.003</v>
      </c>
      <c r="W1559" s="3">
        <v>2</v>
      </c>
      <c r="X1559" s="4">
        <v>10.96</v>
      </c>
      <c r="Y1559" s="3">
        <v>91584</v>
      </c>
      <c r="Z1559" s="3" t="str">
        <f>IF(V1559&gt;E3515, "High","Low")</f>
        <v>Low</v>
      </c>
      <c r="AA1559" s="3" t="str">
        <f>IF(OR(C1559 &gt; 0.2, N1559 &lt; 0.25), "High Risk", "Low Risk")</f>
        <v>Low Risk</v>
      </c>
      <c r="AB1559" s="3" t="str">
        <f>IF(NOT(C1559 &gt; 0), "No Discount", "Discount Applied")</f>
        <v>Discount Applied</v>
      </c>
      <c r="AC1559" s="3" t="str">
        <f>IF(AND(V1559 &gt; 100, OR(H1559 = "Regular Air", H1559 = "Express Air"), NOT(C1559 &gt; 0)), "High Profit Non-Standard Shipping", "Other")</f>
        <v>Other</v>
      </c>
      <c r="AD1559">
        <f>RANK(X1559,$X$2:$X$1954,0)</f>
        <v>1895</v>
      </c>
    </row>
    <row r="1560" spans="1:30" ht="12.75" customHeight="1" x14ac:dyDescent="0.3">
      <c r="A1560" s="3">
        <v>20956</v>
      </c>
      <c r="B1560" s="3" t="s">
        <v>105</v>
      </c>
      <c r="C1560" s="7">
        <v>7.0000000000000007E-2</v>
      </c>
      <c r="D1560" s="4">
        <v>574.74</v>
      </c>
      <c r="E1560" s="4">
        <v>24.49</v>
      </c>
      <c r="F1560" s="3">
        <v>2775</v>
      </c>
      <c r="G1560" s="3" t="s">
        <v>2543</v>
      </c>
      <c r="H1560" s="3" t="s">
        <v>48</v>
      </c>
      <c r="I1560" s="3" t="s">
        <v>39</v>
      </c>
      <c r="J1560" s="3" t="s">
        <v>76</v>
      </c>
      <c r="K1560" s="3" t="s">
        <v>84</v>
      </c>
      <c r="L1560" s="3" t="s">
        <v>235</v>
      </c>
      <c r="M1560" s="3" t="s">
        <v>268</v>
      </c>
      <c r="N1560" s="3">
        <v>0.37</v>
      </c>
      <c r="O1560" s="3" t="s">
        <v>32</v>
      </c>
      <c r="P1560" s="3" t="s">
        <v>60</v>
      </c>
      <c r="Q1560" s="3" t="s">
        <v>177</v>
      </c>
      <c r="R1560" s="3" t="s">
        <v>2544</v>
      </c>
      <c r="S1560" s="3">
        <v>60131</v>
      </c>
      <c r="T1560" s="2">
        <v>42034</v>
      </c>
      <c r="U1560" s="2">
        <v>42039</v>
      </c>
      <c r="V1560" s="4">
        <v>2860.9331999999995</v>
      </c>
      <c r="W1560" s="3">
        <v>8</v>
      </c>
      <c r="X1560" s="4">
        <v>4146.28</v>
      </c>
      <c r="Y1560" s="3">
        <v>91229</v>
      </c>
      <c r="Z1560" s="3" t="str">
        <f>IF(V1560&gt;E3516, "High","Low")</f>
        <v>High</v>
      </c>
      <c r="AA1560" s="3" t="str">
        <f>IF(OR(C1560 &gt; 0.2, N1560 &lt; 0.25), "High Risk", "Low Risk")</f>
        <v>Low Risk</v>
      </c>
      <c r="AB1560" s="3" t="str">
        <f>IF(NOT(C1560 &gt; 0), "No Discount", "Discount Applied")</f>
        <v>Discount Applied</v>
      </c>
      <c r="AC1560" s="3" t="str">
        <f>IF(AND(V1560 &gt; 100, OR(H1560 = "Regular Air", H1560 = "Express Air"), NOT(C1560 &gt; 0)), "High Profit Non-Standard Shipping", "Other")</f>
        <v>Other</v>
      </c>
      <c r="AD1560">
        <f>RANK(X1560,$X$2:$X$1954,0)</f>
        <v>114</v>
      </c>
    </row>
    <row r="1561" spans="1:30" ht="12.75" customHeight="1" x14ac:dyDescent="0.3">
      <c r="A1561" s="3">
        <v>24122</v>
      </c>
      <c r="B1561" s="3" t="s">
        <v>46</v>
      </c>
      <c r="C1561" s="7">
        <v>0.03</v>
      </c>
      <c r="D1561" s="4">
        <v>350.98</v>
      </c>
      <c r="E1561" s="4">
        <v>30</v>
      </c>
      <c r="F1561" s="3">
        <v>2776</v>
      </c>
      <c r="G1561" s="3" t="s">
        <v>2545</v>
      </c>
      <c r="H1561" s="3" t="s">
        <v>38</v>
      </c>
      <c r="I1561" s="3" t="s">
        <v>39</v>
      </c>
      <c r="J1561" s="3" t="s">
        <v>40</v>
      </c>
      <c r="K1561" s="3" t="s">
        <v>41</v>
      </c>
      <c r="L1561" s="3" t="s">
        <v>42</v>
      </c>
      <c r="M1561" s="3" t="s">
        <v>861</v>
      </c>
      <c r="N1561" s="3">
        <v>0.61</v>
      </c>
      <c r="O1561" s="3" t="s">
        <v>32</v>
      </c>
      <c r="P1561" s="3" t="s">
        <v>52</v>
      </c>
      <c r="Q1561" s="3" t="s">
        <v>414</v>
      </c>
      <c r="R1561" s="3" t="s">
        <v>2546</v>
      </c>
      <c r="S1561" s="3">
        <v>20877</v>
      </c>
      <c r="T1561" s="2">
        <v>42016</v>
      </c>
      <c r="U1561" s="2">
        <v>42019</v>
      </c>
      <c r="V1561" s="4">
        <v>2692.4420999999998</v>
      </c>
      <c r="W1561" s="3">
        <v>11</v>
      </c>
      <c r="X1561" s="4">
        <v>3902.09</v>
      </c>
      <c r="Y1561" s="3">
        <v>91228</v>
      </c>
      <c r="Z1561" s="3" t="str">
        <f>IF(V1561&gt;E3517, "High","Low")</f>
        <v>High</v>
      </c>
      <c r="AA1561" s="3" t="str">
        <f>IF(OR(C1561 &gt; 0.2, N1561 &lt; 0.25), "High Risk", "Low Risk")</f>
        <v>Low Risk</v>
      </c>
      <c r="AB1561" s="3" t="str">
        <f>IF(NOT(C1561 &gt; 0), "No Discount", "Discount Applied")</f>
        <v>Discount Applied</v>
      </c>
      <c r="AC1561" s="3" t="str">
        <f>IF(AND(V1561 &gt; 100, OR(H1561 = "Regular Air", H1561 = "Express Air"), NOT(C1561 &gt; 0)), "High Profit Non-Standard Shipping", "Other")</f>
        <v>Other</v>
      </c>
      <c r="AD1561">
        <f>RANK(X1561,$X$2:$X$1954,0)</f>
        <v>121</v>
      </c>
    </row>
    <row r="1562" spans="1:30" ht="12.75" customHeight="1" x14ac:dyDescent="0.3">
      <c r="A1562" s="3">
        <v>24123</v>
      </c>
      <c r="B1562" s="3" t="s">
        <v>46</v>
      </c>
      <c r="C1562" s="7">
        <v>0.04</v>
      </c>
      <c r="D1562" s="4">
        <v>1.68</v>
      </c>
      <c r="E1562" s="4">
        <v>1</v>
      </c>
      <c r="F1562" s="3">
        <v>2776</v>
      </c>
      <c r="G1562" s="3" t="s">
        <v>2545</v>
      </c>
      <c r="H1562" s="3" t="s">
        <v>48</v>
      </c>
      <c r="I1562" s="3" t="s">
        <v>39</v>
      </c>
      <c r="J1562" s="3" t="s">
        <v>28</v>
      </c>
      <c r="K1562" s="3" t="s">
        <v>29</v>
      </c>
      <c r="L1562" s="3" t="s">
        <v>30</v>
      </c>
      <c r="M1562" s="3" t="s">
        <v>2547</v>
      </c>
      <c r="N1562" s="3">
        <v>0.35</v>
      </c>
      <c r="O1562" s="3" t="s">
        <v>32</v>
      </c>
      <c r="P1562" s="3" t="s">
        <v>52</v>
      </c>
      <c r="Q1562" s="3" t="s">
        <v>414</v>
      </c>
      <c r="R1562" s="3" t="s">
        <v>2546</v>
      </c>
      <c r="S1562" s="3">
        <v>20877</v>
      </c>
      <c r="T1562" s="2">
        <v>42016</v>
      </c>
      <c r="U1562" s="2">
        <v>42018</v>
      </c>
      <c r="V1562" s="4">
        <v>2.0672000000000001</v>
      </c>
      <c r="W1562" s="3">
        <v>8</v>
      </c>
      <c r="X1562" s="4">
        <v>14.18</v>
      </c>
      <c r="Y1562" s="3">
        <v>91228</v>
      </c>
      <c r="Z1562" s="3" t="str">
        <f>IF(V1562&gt;E3518, "High","Low")</f>
        <v>High</v>
      </c>
      <c r="AA1562" s="3" t="str">
        <f>IF(OR(C1562 &gt; 0.2, N1562 &lt; 0.25), "High Risk", "Low Risk")</f>
        <v>Low Risk</v>
      </c>
      <c r="AB1562" s="3" t="str">
        <f>IF(NOT(C1562 &gt; 0), "No Discount", "Discount Applied")</f>
        <v>Discount Applied</v>
      </c>
      <c r="AC1562" s="3" t="str">
        <f>IF(AND(V1562 &gt; 100, OR(H1562 = "Regular Air", H1562 = "Express Air"), NOT(C1562 &gt; 0)), "High Profit Non-Standard Shipping", "Other")</f>
        <v>Other</v>
      </c>
      <c r="AD1562">
        <f>RANK(X1562,$X$2:$X$1954,0)</f>
        <v>1876</v>
      </c>
    </row>
    <row r="1563" spans="1:30" ht="12.75" customHeight="1" x14ac:dyDescent="0.3">
      <c r="A1563" s="3">
        <v>20097</v>
      </c>
      <c r="B1563" s="3" t="s">
        <v>24</v>
      </c>
      <c r="C1563" s="7">
        <v>0.05</v>
      </c>
      <c r="D1563" s="4">
        <v>205.99</v>
      </c>
      <c r="E1563" s="4">
        <v>8.99</v>
      </c>
      <c r="F1563" s="3">
        <v>2778</v>
      </c>
      <c r="G1563" s="3" t="s">
        <v>2548</v>
      </c>
      <c r="H1563" s="3" t="s">
        <v>26</v>
      </c>
      <c r="I1563" s="3" t="s">
        <v>39</v>
      </c>
      <c r="J1563" s="3" t="s">
        <v>76</v>
      </c>
      <c r="K1563" s="3" t="s">
        <v>77</v>
      </c>
      <c r="L1563" s="3" t="s">
        <v>58</v>
      </c>
      <c r="M1563" s="3" t="s">
        <v>2549</v>
      </c>
      <c r="N1563" s="3">
        <v>0.57999999999999996</v>
      </c>
      <c r="O1563" s="3" t="s">
        <v>32</v>
      </c>
      <c r="P1563" s="3" t="s">
        <v>135</v>
      </c>
      <c r="Q1563" s="3" t="s">
        <v>321</v>
      </c>
      <c r="R1563" s="3" t="s">
        <v>1020</v>
      </c>
      <c r="S1563" s="3">
        <v>28403</v>
      </c>
      <c r="T1563" s="2">
        <v>42046</v>
      </c>
      <c r="U1563" s="2">
        <v>42047</v>
      </c>
      <c r="V1563" s="4">
        <v>111.05249999999999</v>
      </c>
      <c r="W1563" s="3">
        <v>12</v>
      </c>
      <c r="X1563" s="4">
        <v>2118.9899999999998</v>
      </c>
      <c r="Y1563" s="3">
        <v>87160</v>
      </c>
      <c r="Z1563" s="3" t="str">
        <f>IF(V1563&gt;E3519, "High","Low")</f>
        <v>High</v>
      </c>
      <c r="AA1563" s="3" t="str">
        <f>IF(OR(C1563 &gt; 0.2, N1563 &lt; 0.25), "High Risk", "Low Risk")</f>
        <v>Low Risk</v>
      </c>
      <c r="AB1563" s="3" t="str">
        <f>IF(NOT(C1563 &gt; 0), "No Discount", "Discount Applied")</f>
        <v>Discount Applied</v>
      </c>
      <c r="AC1563" s="3" t="str">
        <f>IF(AND(V1563 &gt; 100, OR(H1563 = "Regular Air", H1563 = "Express Air"), NOT(C1563 &gt; 0)), "High Profit Non-Standard Shipping", "Other")</f>
        <v>Other</v>
      </c>
      <c r="AD1563">
        <f>RANK(X1563,$X$2:$X$1954,0)</f>
        <v>230</v>
      </c>
    </row>
    <row r="1564" spans="1:30" ht="12.75" customHeight="1" x14ac:dyDescent="0.3">
      <c r="A1564" s="3">
        <v>20098</v>
      </c>
      <c r="B1564" s="3" t="s">
        <v>24</v>
      </c>
      <c r="C1564" s="7">
        <v>0.08</v>
      </c>
      <c r="D1564" s="4">
        <v>205.99</v>
      </c>
      <c r="E1564" s="4">
        <v>8.99</v>
      </c>
      <c r="F1564" s="3">
        <v>2778</v>
      </c>
      <c r="G1564" s="3" t="s">
        <v>2548</v>
      </c>
      <c r="H1564" s="3" t="s">
        <v>48</v>
      </c>
      <c r="I1564" s="3" t="s">
        <v>39</v>
      </c>
      <c r="J1564" s="3" t="s">
        <v>76</v>
      </c>
      <c r="K1564" s="3" t="s">
        <v>77</v>
      </c>
      <c r="L1564" s="3" t="s">
        <v>58</v>
      </c>
      <c r="M1564" s="3" t="s">
        <v>106</v>
      </c>
      <c r="N1564" s="3">
        <v>0.56000000000000005</v>
      </c>
      <c r="O1564" s="3" t="s">
        <v>32</v>
      </c>
      <c r="P1564" s="3" t="s">
        <v>135</v>
      </c>
      <c r="Q1564" s="3" t="s">
        <v>321</v>
      </c>
      <c r="R1564" s="3" t="s">
        <v>1020</v>
      </c>
      <c r="S1564" s="3">
        <v>28403</v>
      </c>
      <c r="T1564" s="2">
        <v>42046</v>
      </c>
      <c r="U1564" s="2">
        <v>42047</v>
      </c>
      <c r="V1564" s="4">
        <v>-1963.752</v>
      </c>
      <c r="W1564" s="3">
        <v>5</v>
      </c>
      <c r="X1564" s="4">
        <v>837.64</v>
      </c>
      <c r="Y1564" s="3">
        <v>87160</v>
      </c>
      <c r="Z1564" s="3" t="str">
        <f>IF(V1564&gt;E3520, "High","Low")</f>
        <v>Low</v>
      </c>
      <c r="AA1564" s="3" t="str">
        <f>IF(OR(C1564 &gt; 0.2, N1564 &lt; 0.25), "High Risk", "Low Risk")</f>
        <v>Low Risk</v>
      </c>
      <c r="AB1564" s="3" t="str">
        <f>IF(NOT(C1564 &gt; 0), "No Discount", "Discount Applied")</f>
        <v>Discount Applied</v>
      </c>
      <c r="AC1564" s="3" t="str">
        <f>IF(AND(V1564 &gt; 100, OR(H1564 = "Regular Air", H1564 = "Express Air"), NOT(C1564 &gt; 0)), "High Profit Non-Standard Shipping", "Other")</f>
        <v>Other</v>
      </c>
      <c r="AD1564">
        <f>RANK(X1564,$X$2:$X$1954,0)</f>
        <v>470</v>
      </c>
    </row>
    <row r="1565" spans="1:30" ht="12.75" customHeight="1" x14ac:dyDescent="0.3">
      <c r="A1565" s="3">
        <v>21707</v>
      </c>
      <c r="B1565" s="3" t="s">
        <v>46</v>
      </c>
      <c r="C1565" s="7">
        <v>0.01</v>
      </c>
      <c r="D1565" s="4">
        <v>35.99</v>
      </c>
      <c r="E1565" s="4">
        <v>5.99</v>
      </c>
      <c r="F1565" s="3">
        <v>2779</v>
      </c>
      <c r="G1565" s="3" t="s">
        <v>2550</v>
      </c>
      <c r="H1565" s="3" t="s">
        <v>48</v>
      </c>
      <c r="I1565" s="3" t="s">
        <v>39</v>
      </c>
      <c r="J1565" s="3" t="s">
        <v>76</v>
      </c>
      <c r="K1565" s="3" t="s">
        <v>77</v>
      </c>
      <c r="L1565" s="3" t="s">
        <v>30</v>
      </c>
      <c r="M1565" s="3" t="s">
        <v>980</v>
      </c>
      <c r="N1565" s="3">
        <v>0.38</v>
      </c>
      <c r="O1565" s="3" t="s">
        <v>32</v>
      </c>
      <c r="P1565" s="3" t="s">
        <v>135</v>
      </c>
      <c r="Q1565" s="3" t="s">
        <v>321</v>
      </c>
      <c r="R1565" s="3" t="s">
        <v>2551</v>
      </c>
      <c r="S1565" s="3">
        <v>27893</v>
      </c>
      <c r="T1565" s="2">
        <v>42166</v>
      </c>
      <c r="U1565" s="2">
        <v>42167</v>
      </c>
      <c r="V1565" s="4">
        <v>-60.704000000000001</v>
      </c>
      <c r="W1565" s="3">
        <v>11</v>
      </c>
      <c r="X1565" s="4">
        <v>345.07</v>
      </c>
      <c r="Y1565" s="3">
        <v>87161</v>
      </c>
      <c r="Z1565" s="3" t="str">
        <f>IF(V1565&gt;E3521, "High","Low")</f>
        <v>Low</v>
      </c>
      <c r="AA1565" s="3" t="str">
        <f>IF(OR(C1565 &gt; 0.2, N1565 &lt; 0.25), "High Risk", "Low Risk")</f>
        <v>Low Risk</v>
      </c>
      <c r="AB1565" s="3" t="str">
        <f>IF(NOT(C1565 &gt; 0), "No Discount", "Discount Applied")</f>
        <v>Discount Applied</v>
      </c>
      <c r="AC1565" s="3" t="str">
        <f>IF(AND(V1565 &gt; 100, OR(H1565 = "Regular Air", H1565 = "Express Air"), NOT(C1565 &gt; 0)), "High Profit Non-Standard Shipping", "Other")</f>
        <v>Other</v>
      </c>
      <c r="AD1565">
        <f>RANK(X1565,$X$2:$X$1954,0)</f>
        <v>775</v>
      </c>
    </row>
    <row r="1566" spans="1:30" ht="12.75" customHeight="1" x14ac:dyDescent="0.3">
      <c r="A1566" s="3">
        <v>22095</v>
      </c>
      <c r="B1566" s="3" t="s">
        <v>105</v>
      </c>
      <c r="C1566" s="7">
        <v>0.09</v>
      </c>
      <c r="D1566" s="4">
        <v>2.16</v>
      </c>
      <c r="E1566" s="4">
        <v>6.05</v>
      </c>
      <c r="F1566" s="3">
        <v>2781</v>
      </c>
      <c r="G1566" s="3" t="s">
        <v>2552</v>
      </c>
      <c r="H1566" s="3" t="s">
        <v>48</v>
      </c>
      <c r="I1566" s="3" t="s">
        <v>39</v>
      </c>
      <c r="J1566" s="3" t="s">
        <v>28</v>
      </c>
      <c r="K1566" s="3" t="s">
        <v>108</v>
      </c>
      <c r="L1566" s="3" t="s">
        <v>58</v>
      </c>
      <c r="M1566" s="3" t="s">
        <v>1535</v>
      </c>
      <c r="N1566" s="3">
        <v>0.37</v>
      </c>
      <c r="O1566" s="3" t="s">
        <v>32</v>
      </c>
      <c r="P1566" s="3" t="s">
        <v>33</v>
      </c>
      <c r="Q1566" s="3" t="s">
        <v>101</v>
      </c>
      <c r="R1566" s="3" t="s">
        <v>2553</v>
      </c>
      <c r="S1566" s="3">
        <v>97071</v>
      </c>
      <c r="T1566" s="2">
        <v>42035</v>
      </c>
      <c r="U1566" s="2">
        <v>42039</v>
      </c>
      <c r="V1566" s="4">
        <v>-37.789000000000001</v>
      </c>
      <c r="W1566" s="3">
        <v>2</v>
      </c>
      <c r="X1566" s="4">
        <v>5.48</v>
      </c>
      <c r="Y1566" s="3">
        <v>87162</v>
      </c>
      <c r="Z1566" s="3" t="str">
        <f>IF(V1566&gt;E3522, "High","Low")</f>
        <v>Low</v>
      </c>
      <c r="AA1566" s="3" t="str">
        <f>IF(OR(C1566 &gt; 0.2, N1566 &lt; 0.25), "High Risk", "Low Risk")</f>
        <v>Low Risk</v>
      </c>
      <c r="AB1566" s="3" t="str">
        <f>IF(NOT(C1566 &gt; 0), "No Discount", "Discount Applied")</f>
        <v>Discount Applied</v>
      </c>
      <c r="AC1566" s="3" t="str">
        <f>IF(AND(V1566 &gt; 100, OR(H1566 = "Regular Air", H1566 = "Express Air"), NOT(C1566 &gt; 0)), "High Profit Non-Standard Shipping", "Other")</f>
        <v>Other</v>
      </c>
      <c r="AD1566">
        <f>RANK(X1566,$X$2:$X$1954,0)</f>
        <v>1937</v>
      </c>
    </row>
    <row r="1567" spans="1:30" ht="12.75" customHeight="1" x14ac:dyDescent="0.3">
      <c r="A1567" s="3">
        <v>22096</v>
      </c>
      <c r="B1567" s="3" t="s">
        <v>105</v>
      </c>
      <c r="C1567" s="7">
        <v>0.03</v>
      </c>
      <c r="D1567" s="4">
        <v>808.49</v>
      </c>
      <c r="E1567" s="4">
        <v>55.3</v>
      </c>
      <c r="F1567" s="3">
        <v>2781</v>
      </c>
      <c r="G1567" s="3" t="s">
        <v>2552</v>
      </c>
      <c r="H1567" s="3" t="s">
        <v>38</v>
      </c>
      <c r="I1567" s="3" t="s">
        <v>39</v>
      </c>
      <c r="J1567" s="3" t="s">
        <v>76</v>
      </c>
      <c r="K1567" s="3" t="s">
        <v>84</v>
      </c>
      <c r="L1567" s="3" t="s">
        <v>42</v>
      </c>
      <c r="M1567" s="3" t="s">
        <v>2554</v>
      </c>
      <c r="N1567" s="3">
        <v>0.4</v>
      </c>
      <c r="O1567" s="3" t="s">
        <v>32</v>
      </c>
      <c r="P1567" s="3" t="s">
        <v>33</v>
      </c>
      <c r="Q1567" s="3" t="s">
        <v>101</v>
      </c>
      <c r="R1567" s="3" t="s">
        <v>2553</v>
      </c>
      <c r="S1567" s="3">
        <v>97071</v>
      </c>
      <c r="T1567" s="2">
        <v>42035</v>
      </c>
      <c r="U1567" s="2">
        <v>42042</v>
      </c>
      <c r="V1567" s="4">
        <v>7576.11</v>
      </c>
      <c r="W1567" s="3">
        <v>11</v>
      </c>
      <c r="X1567" s="4">
        <v>8201.33</v>
      </c>
      <c r="Y1567" s="3">
        <v>87162</v>
      </c>
      <c r="Z1567" s="3" t="str">
        <f>IF(V1567&gt;E3523, "High","Low")</f>
        <v>High</v>
      </c>
      <c r="AA1567" s="3" t="str">
        <f>IF(OR(C1567 &gt; 0.2, N1567 &lt; 0.25), "High Risk", "Low Risk")</f>
        <v>Low Risk</v>
      </c>
      <c r="AB1567" s="3" t="str">
        <f>IF(NOT(C1567 &gt; 0), "No Discount", "Discount Applied")</f>
        <v>Discount Applied</v>
      </c>
      <c r="AC1567" s="3" t="str">
        <f>IF(AND(V1567 &gt; 100, OR(H1567 = "Regular Air", H1567 = "Express Air"), NOT(C1567 &gt; 0)), "High Profit Non-Standard Shipping", "Other")</f>
        <v>Other</v>
      </c>
      <c r="AD1567">
        <f>RANK(X1567,$X$2:$X$1954,0)</f>
        <v>39</v>
      </c>
    </row>
    <row r="1568" spans="1:30" ht="12.75" customHeight="1" x14ac:dyDescent="0.3">
      <c r="A1568" s="3">
        <v>22097</v>
      </c>
      <c r="B1568" s="3" t="s">
        <v>105</v>
      </c>
      <c r="C1568" s="7">
        <v>0</v>
      </c>
      <c r="D1568" s="4">
        <v>6.48</v>
      </c>
      <c r="E1568" s="4">
        <v>8.19</v>
      </c>
      <c r="F1568" s="3">
        <v>2781</v>
      </c>
      <c r="G1568" s="3" t="s">
        <v>2552</v>
      </c>
      <c r="H1568" s="3" t="s">
        <v>48</v>
      </c>
      <c r="I1568" s="3" t="s">
        <v>39</v>
      </c>
      <c r="J1568" s="3" t="s">
        <v>28</v>
      </c>
      <c r="K1568" s="3" t="s">
        <v>92</v>
      </c>
      <c r="L1568" s="3" t="s">
        <v>58</v>
      </c>
      <c r="M1568" s="3" t="s">
        <v>2555</v>
      </c>
      <c r="N1568" s="3">
        <v>0.37</v>
      </c>
      <c r="O1568" s="3" t="s">
        <v>32</v>
      </c>
      <c r="P1568" s="3" t="s">
        <v>33</v>
      </c>
      <c r="Q1568" s="3" t="s">
        <v>101</v>
      </c>
      <c r="R1568" s="3" t="s">
        <v>2553</v>
      </c>
      <c r="S1568" s="3">
        <v>97071</v>
      </c>
      <c r="T1568" s="2">
        <v>42035</v>
      </c>
      <c r="U1568" s="2">
        <v>42042</v>
      </c>
      <c r="V1568" s="4">
        <v>-43.26</v>
      </c>
      <c r="W1568" s="3">
        <v>3</v>
      </c>
      <c r="X1568" s="4">
        <v>22.67</v>
      </c>
      <c r="Y1568" s="3">
        <v>87162</v>
      </c>
      <c r="Z1568" s="3" t="str">
        <f>IF(V1568&gt;E3524, "High","Low")</f>
        <v>Low</v>
      </c>
      <c r="AA1568" s="3" t="str">
        <f>IF(OR(C1568 &gt; 0.2, N1568 &lt; 0.25), "High Risk", "Low Risk")</f>
        <v>Low Risk</v>
      </c>
      <c r="AB1568" s="3" t="str">
        <f>IF(NOT(C1568 &gt; 0), "No Discount", "Discount Applied")</f>
        <v>No Discount</v>
      </c>
      <c r="AC1568" s="3" t="str">
        <f>IF(AND(V1568 &gt; 100, OR(H1568 = "Regular Air", H1568 = "Express Air"), NOT(C1568 &gt; 0)), "High Profit Non-Standard Shipping", "Other")</f>
        <v>Other</v>
      </c>
      <c r="AD1568">
        <f>RANK(X1568,$X$2:$X$1954,0)</f>
        <v>1784</v>
      </c>
    </row>
    <row r="1569" spans="1:30" ht="12.75" customHeight="1" x14ac:dyDescent="0.3">
      <c r="A1569" s="3">
        <v>21587</v>
      </c>
      <c r="B1569" s="3" t="s">
        <v>36</v>
      </c>
      <c r="C1569" s="7">
        <v>0.01</v>
      </c>
      <c r="D1569" s="4">
        <v>47.98</v>
      </c>
      <c r="E1569" s="4">
        <v>3.61</v>
      </c>
      <c r="F1569" s="3">
        <v>2787</v>
      </c>
      <c r="G1569" s="3" t="s">
        <v>2556</v>
      </c>
      <c r="H1569" s="3" t="s">
        <v>26</v>
      </c>
      <c r="I1569" s="3" t="s">
        <v>39</v>
      </c>
      <c r="J1569" s="3" t="s">
        <v>76</v>
      </c>
      <c r="K1569" s="3" t="s">
        <v>179</v>
      </c>
      <c r="L1569" s="3" t="s">
        <v>50</v>
      </c>
      <c r="M1569" s="3" t="s">
        <v>1012</v>
      </c>
      <c r="N1569" s="3">
        <v>0.71</v>
      </c>
      <c r="O1569" s="3" t="s">
        <v>32</v>
      </c>
      <c r="P1569" s="3" t="s">
        <v>135</v>
      </c>
      <c r="Q1569" s="3" t="s">
        <v>170</v>
      </c>
      <c r="R1569" s="3" t="s">
        <v>2557</v>
      </c>
      <c r="S1569" s="3">
        <v>70003</v>
      </c>
      <c r="T1569" s="2">
        <v>42075</v>
      </c>
      <c r="U1569" s="2">
        <v>42076</v>
      </c>
      <c r="V1569" s="4">
        <v>-44.436</v>
      </c>
      <c r="W1569" s="3">
        <v>8</v>
      </c>
      <c r="X1569" s="4">
        <v>393.98</v>
      </c>
      <c r="Y1569" s="3">
        <v>91316</v>
      </c>
      <c r="Z1569" s="3" t="str">
        <f>IF(V1569&gt;E3525, "High","Low")</f>
        <v>Low</v>
      </c>
      <c r="AA1569" s="3" t="str">
        <f>IF(OR(C1569 &gt; 0.2, N1569 &lt; 0.25), "High Risk", "Low Risk")</f>
        <v>Low Risk</v>
      </c>
      <c r="AB1569" s="3" t="str">
        <f>IF(NOT(C1569 &gt; 0), "No Discount", "Discount Applied")</f>
        <v>Discount Applied</v>
      </c>
      <c r="AC1569" s="3" t="str">
        <f>IF(AND(V1569 &gt; 100, OR(H1569 = "Regular Air", H1569 = "Express Air"), NOT(C1569 &gt; 0)), "High Profit Non-Standard Shipping", "Other")</f>
        <v>Other</v>
      </c>
      <c r="AD1569">
        <f>RANK(X1569,$X$2:$X$1954,0)</f>
        <v>721</v>
      </c>
    </row>
    <row r="1570" spans="1:30" ht="12.75" customHeight="1" x14ac:dyDescent="0.3">
      <c r="A1570" s="3">
        <v>19860</v>
      </c>
      <c r="B1570" s="3" t="s">
        <v>46</v>
      </c>
      <c r="C1570" s="7">
        <v>0.09</v>
      </c>
      <c r="D1570" s="4">
        <v>2.88</v>
      </c>
      <c r="E1570" s="4">
        <v>0.7</v>
      </c>
      <c r="F1570" s="3">
        <v>2791</v>
      </c>
      <c r="G1570" s="3" t="s">
        <v>2558</v>
      </c>
      <c r="H1570" s="3" t="s">
        <v>48</v>
      </c>
      <c r="I1570" s="3" t="s">
        <v>39</v>
      </c>
      <c r="J1570" s="3" t="s">
        <v>28</v>
      </c>
      <c r="K1570" s="3" t="s">
        <v>29</v>
      </c>
      <c r="L1570" s="3" t="s">
        <v>30</v>
      </c>
      <c r="M1570" s="3" t="s">
        <v>2559</v>
      </c>
      <c r="N1570" s="3">
        <v>0.56000000000000005</v>
      </c>
      <c r="O1570" s="3" t="s">
        <v>32</v>
      </c>
      <c r="P1570" s="3" t="s">
        <v>60</v>
      </c>
      <c r="Q1570" s="3" t="s">
        <v>299</v>
      </c>
      <c r="R1570" s="3" t="s">
        <v>2560</v>
      </c>
      <c r="S1570" s="3">
        <v>48071</v>
      </c>
      <c r="T1570" s="2">
        <v>42019</v>
      </c>
      <c r="U1570" s="2">
        <v>42019</v>
      </c>
      <c r="V1570" s="4">
        <v>4.8499999999999996</v>
      </c>
      <c r="W1570" s="3">
        <v>7</v>
      </c>
      <c r="X1570" s="4">
        <v>19.29</v>
      </c>
      <c r="Y1570" s="3">
        <v>88758</v>
      </c>
      <c r="Z1570" s="3" t="str">
        <f>IF(V1570&gt;E3526, "High","Low")</f>
        <v>High</v>
      </c>
      <c r="AA1570" s="3" t="str">
        <f>IF(OR(C1570 &gt; 0.2, N1570 &lt; 0.25), "High Risk", "Low Risk")</f>
        <v>Low Risk</v>
      </c>
      <c r="AB1570" s="3" t="str">
        <f>IF(NOT(C1570 &gt; 0), "No Discount", "Discount Applied")</f>
        <v>Discount Applied</v>
      </c>
      <c r="AC1570" s="3" t="str">
        <f>IF(AND(V1570 &gt; 100, OR(H1570 = "Regular Air", H1570 = "Express Air"), NOT(C1570 &gt; 0)), "High Profit Non-Standard Shipping", "Other")</f>
        <v>Other</v>
      </c>
      <c r="AD1570">
        <f>RANK(X1570,$X$2:$X$1954,0)</f>
        <v>1822</v>
      </c>
    </row>
    <row r="1571" spans="1:30" ht="12.75" customHeight="1" x14ac:dyDescent="0.3">
      <c r="A1571" s="3">
        <v>18361</v>
      </c>
      <c r="B1571" s="3" t="s">
        <v>55</v>
      </c>
      <c r="C1571" s="7">
        <v>0.06</v>
      </c>
      <c r="D1571" s="4">
        <v>2.61</v>
      </c>
      <c r="E1571" s="4">
        <v>0.5</v>
      </c>
      <c r="F1571" s="3">
        <v>2794</v>
      </c>
      <c r="G1571" s="3" t="s">
        <v>2561</v>
      </c>
      <c r="H1571" s="3" t="s">
        <v>48</v>
      </c>
      <c r="I1571" s="3" t="s">
        <v>39</v>
      </c>
      <c r="J1571" s="3" t="s">
        <v>28</v>
      </c>
      <c r="K1571" s="3" t="s">
        <v>133</v>
      </c>
      <c r="L1571" s="3" t="s">
        <v>58</v>
      </c>
      <c r="M1571" s="3" t="s">
        <v>884</v>
      </c>
      <c r="N1571" s="3">
        <v>0.39</v>
      </c>
      <c r="O1571" s="3" t="s">
        <v>32</v>
      </c>
      <c r="P1571" s="3" t="s">
        <v>60</v>
      </c>
      <c r="Q1571" s="3" t="s">
        <v>329</v>
      </c>
      <c r="R1571" s="3" t="s">
        <v>2562</v>
      </c>
      <c r="S1571" s="3">
        <v>50158</v>
      </c>
      <c r="T1571" s="2">
        <v>42083</v>
      </c>
      <c r="U1571" s="2">
        <v>42085</v>
      </c>
      <c r="V1571" s="4">
        <v>3.5948999999999995</v>
      </c>
      <c r="W1571" s="3">
        <v>2</v>
      </c>
      <c r="X1571" s="4">
        <v>5.21</v>
      </c>
      <c r="Y1571" s="3">
        <v>87554</v>
      </c>
      <c r="Z1571" s="3" t="str">
        <f>IF(V1571&gt;E3527, "High","Low")</f>
        <v>High</v>
      </c>
      <c r="AA1571" s="3" t="str">
        <f>IF(OR(C1571 &gt; 0.2, N1571 &lt; 0.25), "High Risk", "Low Risk")</f>
        <v>Low Risk</v>
      </c>
      <c r="AB1571" s="3" t="str">
        <f>IF(NOT(C1571 &gt; 0), "No Discount", "Discount Applied")</f>
        <v>Discount Applied</v>
      </c>
      <c r="AC1571" s="3" t="str">
        <f>IF(AND(V1571 &gt; 100, OR(H1571 = "Regular Air", H1571 = "Express Air"), NOT(C1571 &gt; 0)), "High Profit Non-Standard Shipping", "Other")</f>
        <v>Other</v>
      </c>
      <c r="AD1571">
        <f>RANK(X1571,$X$2:$X$1954,0)</f>
        <v>1939</v>
      </c>
    </row>
    <row r="1572" spans="1:30" ht="12.75" customHeight="1" x14ac:dyDescent="0.3">
      <c r="A1572" s="3">
        <v>18895</v>
      </c>
      <c r="B1572" s="3" t="s">
        <v>24</v>
      </c>
      <c r="C1572" s="7">
        <v>7.0000000000000007E-2</v>
      </c>
      <c r="D1572" s="4">
        <v>4.76</v>
      </c>
      <c r="E1572" s="4">
        <v>0.88</v>
      </c>
      <c r="F1572" s="3">
        <v>2794</v>
      </c>
      <c r="G1572" s="3" t="s">
        <v>2561</v>
      </c>
      <c r="H1572" s="3" t="s">
        <v>48</v>
      </c>
      <c r="I1572" s="3" t="s">
        <v>39</v>
      </c>
      <c r="J1572" s="3" t="s">
        <v>28</v>
      </c>
      <c r="K1572" s="3" t="s">
        <v>92</v>
      </c>
      <c r="L1572" s="3" t="s">
        <v>30</v>
      </c>
      <c r="M1572" s="3" t="s">
        <v>2563</v>
      </c>
      <c r="N1572" s="3">
        <v>0.39</v>
      </c>
      <c r="O1572" s="3" t="s">
        <v>32</v>
      </c>
      <c r="P1572" s="3" t="s">
        <v>60</v>
      </c>
      <c r="Q1572" s="3" t="s">
        <v>329</v>
      </c>
      <c r="R1572" s="3" t="s">
        <v>2562</v>
      </c>
      <c r="S1572" s="3">
        <v>50158</v>
      </c>
      <c r="T1572" s="2">
        <v>42162</v>
      </c>
      <c r="U1572" s="2">
        <v>42162</v>
      </c>
      <c r="V1572" s="4">
        <v>15.8148</v>
      </c>
      <c r="W1572" s="3">
        <v>5</v>
      </c>
      <c r="X1572" s="4">
        <v>22.92</v>
      </c>
      <c r="Y1572" s="3">
        <v>87555</v>
      </c>
      <c r="Z1572" s="3" t="str">
        <f>IF(V1572&gt;E3528, "High","Low")</f>
        <v>High</v>
      </c>
      <c r="AA1572" s="3" t="str">
        <f>IF(OR(C1572 &gt; 0.2, N1572 &lt; 0.25), "High Risk", "Low Risk")</f>
        <v>Low Risk</v>
      </c>
      <c r="AB1572" s="3" t="str">
        <f>IF(NOT(C1572 &gt; 0), "No Discount", "Discount Applied")</f>
        <v>Discount Applied</v>
      </c>
      <c r="AC1572" s="3" t="str">
        <f>IF(AND(V1572 &gt; 100, OR(H1572 = "Regular Air", H1572 = "Express Air"), NOT(C1572 &gt; 0)), "High Profit Non-Standard Shipping", "Other")</f>
        <v>Other</v>
      </c>
      <c r="AD1572">
        <f>RANK(X1572,$X$2:$X$1954,0)</f>
        <v>1781</v>
      </c>
    </row>
    <row r="1573" spans="1:30" ht="12.75" customHeight="1" x14ac:dyDescent="0.3">
      <c r="A1573" s="3">
        <v>19486</v>
      </c>
      <c r="B1573" s="3" t="s">
        <v>105</v>
      </c>
      <c r="C1573" s="7">
        <v>0.04</v>
      </c>
      <c r="D1573" s="4">
        <v>3.57</v>
      </c>
      <c r="E1573" s="4">
        <v>4.17</v>
      </c>
      <c r="F1573" s="3">
        <v>2795</v>
      </c>
      <c r="G1573" s="3" t="s">
        <v>2564</v>
      </c>
      <c r="H1573" s="3" t="s">
        <v>48</v>
      </c>
      <c r="I1573" s="3" t="s">
        <v>39</v>
      </c>
      <c r="J1573" s="3" t="s">
        <v>28</v>
      </c>
      <c r="K1573" s="3" t="s">
        <v>29</v>
      </c>
      <c r="L1573" s="3" t="s">
        <v>50</v>
      </c>
      <c r="M1573" s="3" t="s">
        <v>2565</v>
      </c>
      <c r="N1573" s="3">
        <v>0.59</v>
      </c>
      <c r="O1573" s="3" t="s">
        <v>32</v>
      </c>
      <c r="P1573" s="3" t="s">
        <v>60</v>
      </c>
      <c r="Q1573" s="3" t="s">
        <v>329</v>
      </c>
      <c r="R1573" s="3" t="s">
        <v>2566</v>
      </c>
      <c r="S1573" s="3">
        <v>50401</v>
      </c>
      <c r="T1573" s="2">
        <v>42030</v>
      </c>
      <c r="U1573" s="2">
        <v>42032</v>
      </c>
      <c r="V1573" s="4">
        <v>-69.91</v>
      </c>
      <c r="W1573" s="3">
        <v>8</v>
      </c>
      <c r="X1573" s="4">
        <v>30.9</v>
      </c>
      <c r="Y1573" s="3">
        <v>87556</v>
      </c>
      <c r="Z1573" s="3" t="str">
        <f>IF(V1573&gt;E3529, "High","Low")</f>
        <v>Low</v>
      </c>
      <c r="AA1573" s="3" t="str">
        <f>IF(OR(C1573 &gt; 0.2, N1573 &lt; 0.25), "High Risk", "Low Risk")</f>
        <v>Low Risk</v>
      </c>
      <c r="AB1573" s="3" t="str">
        <f>IF(NOT(C1573 &gt; 0), "No Discount", "Discount Applied")</f>
        <v>Discount Applied</v>
      </c>
      <c r="AC1573" s="3" t="str">
        <f>IF(AND(V1573 &gt; 100, OR(H1573 = "Regular Air", H1573 = "Express Air"), NOT(C1573 &gt; 0)), "High Profit Non-Standard Shipping", "Other")</f>
        <v>Other</v>
      </c>
      <c r="AD1573">
        <f>RANK(X1573,$X$2:$X$1954,0)</f>
        <v>1708</v>
      </c>
    </row>
    <row r="1574" spans="1:30" ht="12.75" customHeight="1" x14ac:dyDescent="0.3">
      <c r="A1574" s="3">
        <v>19487</v>
      </c>
      <c r="B1574" s="3" t="s">
        <v>105</v>
      </c>
      <c r="C1574" s="7">
        <v>0.05</v>
      </c>
      <c r="D1574" s="4">
        <v>200.99</v>
      </c>
      <c r="E1574" s="4">
        <v>4.2</v>
      </c>
      <c r="F1574" s="3">
        <v>2795</v>
      </c>
      <c r="G1574" s="3" t="s">
        <v>2564</v>
      </c>
      <c r="H1574" s="3" t="s">
        <v>48</v>
      </c>
      <c r="I1574" s="3" t="s">
        <v>39</v>
      </c>
      <c r="J1574" s="3" t="s">
        <v>76</v>
      </c>
      <c r="K1574" s="3" t="s">
        <v>77</v>
      </c>
      <c r="L1574" s="3" t="s">
        <v>58</v>
      </c>
      <c r="M1574" s="3" t="s">
        <v>547</v>
      </c>
      <c r="N1574" s="3">
        <v>0.59</v>
      </c>
      <c r="O1574" s="3" t="s">
        <v>32</v>
      </c>
      <c r="P1574" s="3" t="s">
        <v>60</v>
      </c>
      <c r="Q1574" s="3" t="s">
        <v>329</v>
      </c>
      <c r="R1574" s="3" t="s">
        <v>2566</v>
      </c>
      <c r="S1574" s="3">
        <v>50401</v>
      </c>
      <c r="T1574" s="2">
        <v>42030</v>
      </c>
      <c r="U1574" s="2">
        <v>42034</v>
      </c>
      <c r="V1574" s="4">
        <v>1630.5251999999998</v>
      </c>
      <c r="W1574" s="3">
        <v>14</v>
      </c>
      <c r="X1574" s="4">
        <v>2363.08</v>
      </c>
      <c r="Y1574" s="3">
        <v>87556</v>
      </c>
      <c r="Z1574" s="3" t="str">
        <f>IF(V1574&gt;E3530, "High","Low")</f>
        <v>High</v>
      </c>
      <c r="AA1574" s="3" t="str">
        <f>IF(OR(C1574 &gt; 0.2, N1574 &lt; 0.25), "High Risk", "Low Risk")</f>
        <v>Low Risk</v>
      </c>
      <c r="AB1574" s="3" t="str">
        <f>IF(NOT(C1574 &gt; 0), "No Discount", "Discount Applied")</f>
        <v>Discount Applied</v>
      </c>
      <c r="AC1574" s="3" t="str">
        <f>IF(AND(V1574 &gt; 100, OR(H1574 = "Regular Air", H1574 = "Express Air"), NOT(C1574 &gt; 0)), "High Profit Non-Standard Shipping", "Other")</f>
        <v>Other</v>
      </c>
      <c r="AD1574">
        <f>RANK(X1574,$X$2:$X$1954,0)</f>
        <v>206</v>
      </c>
    </row>
    <row r="1575" spans="1:30" ht="12.75" customHeight="1" x14ac:dyDescent="0.3">
      <c r="A1575" s="3">
        <v>19488</v>
      </c>
      <c r="B1575" s="3" t="s">
        <v>105</v>
      </c>
      <c r="C1575" s="7">
        <v>7.0000000000000007E-2</v>
      </c>
      <c r="D1575" s="4">
        <v>195.99</v>
      </c>
      <c r="E1575" s="4">
        <v>8.99</v>
      </c>
      <c r="F1575" s="3">
        <v>2795</v>
      </c>
      <c r="G1575" s="3" t="s">
        <v>2564</v>
      </c>
      <c r="H1575" s="3" t="s">
        <v>48</v>
      </c>
      <c r="I1575" s="3" t="s">
        <v>39</v>
      </c>
      <c r="J1575" s="3" t="s">
        <v>76</v>
      </c>
      <c r="K1575" s="3" t="s">
        <v>77</v>
      </c>
      <c r="L1575" s="3" t="s">
        <v>58</v>
      </c>
      <c r="M1575" s="3" t="s">
        <v>2567</v>
      </c>
      <c r="N1575" s="3">
        <v>0.57999999999999996</v>
      </c>
      <c r="O1575" s="3" t="s">
        <v>32</v>
      </c>
      <c r="P1575" s="3" t="s">
        <v>60</v>
      </c>
      <c r="Q1575" s="3" t="s">
        <v>329</v>
      </c>
      <c r="R1575" s="3" t="s">
        <v>2566</v>
      </c>
      <c r="S1575" s="3">
        <v>50401</v>
      </c>
      <c r="T1575" s="2">
        <v>42030</v>
      </c>
      <c r="U1575" s="2">
        <v>42030</v>
      </c>
      <c r="V1575" s="4">
        <v>-457.16</v>
      </c>
      <c r="W1575" s="3">
        <v>2</v>
      </c>
      <c r="X1575" s="4">
        <v>328.45</v>
      </c>
      <c r="Y1575" s="3">
        <v>87556</v>
      </c>
      <c r="Z1575" s="3" t="str">
        <f>IF(V1575&gt;E3531, "High","Low")</f>
        <v>Low</v>
      </c>
      <c r="AA1575" s="3" t="str">
        <f>IF(OR(C1575 &gt; 0.2, N1575 &lt; 0.25), "High Risk", "Low Risk")</f>
        <v>Low Risk</v>
      </c>
      <c r="AB1575" s="3" t="str">
        <f>IF(NOT(C1575 &gt; 0), "No Discount", "Discount Applied")</f>
        <v>Discount Applied</v>
      </c>
      <c r="AC1575" s="3" t="str">
        <f>IF(AND(V1575 &gt; 100, OR(H1575 = "Regular Air", H1575 = "Express Air"), NOT(C1575 &gt; 0)), "High Profit Non-Standard Shipping", "Other")</f>
        <v>Other</v>
      </c>
      <c r="AD1575">
        <f>RANK(X1575,$X$2:$X$1954,0)</f>
        <v>791</v>
      </c>
    </row>
    <row r="1576" spans="1:30" ht="12.75" customHeight="1" x14ac:dyDescent="0.3">
      <c r="A1576" s="3">
        <v>23351</v>
      </c>
      <c r="B1576" s="3" t="s">
        <v>55</v>
      </c>
      <c r="C1576" s="7">
        <v>0.02</v>
      </c>
      <c r="D1576" s="4">
        <v>30.44</v>
      </c>
      <c r="E1576" s="4">
        <v>1.49</v>
      </c>
      <c r="F1576" s="3">
        <v>2796</v>
      </c>
      <c r="G1576" s="3" t="s">
        <v>2568</v>
      </c>
      <c r="H1576" s="3" t="s">
        <v>48</v>
      </c>
      <c r="I1576" s="3" t="s">
        <v>39</v>
      </c>
      <c r="J1576" s="3" t="s">
        <v>28</v>
      </c>
      <c r="K1576" s="3" t="s">
        <v>108</v>
      </c>
      <c r="L1576" s="3" t="s">
        <v>58</v>
      </c>
      <c r="M1576" s="3" t="s">
        <v>2569</v>
      </c>
      <c r="N1576" s="3">
        <v>0.37</v>
      </c>
      <c r="O1576" s="3" t="s">
        <v>32</v>
      </c>
      <c r="P1576" s="3" t="s">
        <v>60</v>
      </c>
      <c r="Q1576" s="3" t="s">
        <v>329</v>
      </c>
      <c r="R1576" s="3" t="s">
        <v>2570</v>
      </c>
      <c r="S1576" s="3">
        <v>51106</v>
      </c>
      <c r="T1576" s="2">
        <v>42025</v>
      </c>
      <c r="U1576" s="2">
        <v>42027</v>
      </c>
      <c r="V1576" s="4">
        <v>266.76089999999999</v>
      </c>
      <c r="W1576" s="3">
        <v>12</v>
      </c>
      <c r="X1576" s="4">
        <v>386.61</v>
      </c>
      <c r="Y1576" s="3">
        <v>87553</v>
      </c>
      <c r="Z1576" s="3" t="str">
        <f>IF(V1576&gt;E3532, "High","Low")</f>
        <v>High</v>
      </c>
      <c r="AA1576" s="3" t="str">
        <f>IF(OR(C1576 &gt; 0.2, N1576 &lt; 0.25), "High Risk", "Low Risk")</f>
        <v>Low Risk</v>
      </c>
      <c r="AB1576" s="3" t="str">
        <f>IF(NOT(C1576 &gt; 0), "No Discount", "Discount Applied")</f>
        <v>Discount Applied</v>
      </c>
      <c r="AC1576" s="3" t="str">
        <f>IF(AND(V1576 &gt; 100, OR(H1576 = "Regular Air", H1576 = "Express Air"), NOT(C1576 &gt; 0)), "High Profit Non-Standard Shipping", "Other")</f>
        <v>Other</v>
      </c>
      <c r="AD1576">
        <f>RANK(X1576,$X$2:$X$1954,0)</f>
        <v>727</v>
      </c>
    </row>
    <row r="1577" spans="1:30" ht="12.75" customHeight="1" x14ac:dyDescent="0.3">
      <c r="A1577" s="3">
        <v>22787</v>
      </c>
      <c r="B1577" s="3" t="s">
        <v>55</v>
      </c>
      <c r="C1577" s="7">
        <v>0</v>
      </c>
      <c r="D1577" s="4">
        <v>5.0199999999999996</v>
      </c>
      <c r="E1577" s="4">
        <v>5.14</v>
      </c>
      <c r="F1577" s="3">
        <v>2797</v>
      </c>
      <c r="G1577" s="3" t="s">
        <v>2571</v>
      </c>
      <c r="H1577" s="3" t="s">
        <v>48</v>
      </c>
      <c r="I1577" s="3" t="s">
        <v>39</v>
      </c>
      <c r="J1577" s="3" t="s">
        <v>76</v>
      </c>
      <c r="K1577" s="3" t="s">
        <v>179</v>
      </c>
      <c r="L1577" s="3" t="s">
        <v>50</v>
      </c>
      <c r="M1577" s="3" t="s">
        <v>839</v>
      </c>
      <c r="N1577" s="3">
        <v>0.79</v>
      </c>
      <c r="O1577" s="3" t="s">
        <v>32</v>
      </c>
      <c r="P1577" s="3" t="s">
        <v>52</v>
      </c>
      <c r="Q1577" s="3" t="s">
        <v>233</v>
      </c>
      <c r="R1577" s="3" t="s">
        <v>2572</v>
      </c>
      <c r="S1577" s="3">
        <v>15122</v>
      </c>
      <c r="T1577" s="2">
        <v>42014</v>
      </c>
      <c r="U1577" s="2">
        <v>42015</v>
      </c>
      <c r="V1577" s="4">
        <v>-159.30279999999999</v>
      </c>
      <c r="W1577" s="3">
        <v>8</v>
      </c>
      <c r="X1577" s="4">
        <v>43.94</v>
      </c>
      <c r="Y1577" s="3">
        <v>87552</v>
      </c>
      <c r="Z1577" s="3" t="str">
        <f>IF(V1577&gt;E3533, "High","Low")</f>
        <v>Low</v>
      </c>
      <c r="AA1577" s="3" t="str">
        <f>IF(OR(C1577 &gt; 0.2, N1577 &lt; 0.25), "High Risk", "Low Risk")</f>
        <v>Low Risk</v>
      </c>
      <c r="AB1577" s="3" t="str">
        <f>IF(NOT(C1577 &gt; 0), "No Discount", "Discount Applied")</f>
        <v>No Discount</v>
      </c>
      <c r="AC1577" s="3" t="str">
        <f>IF(AND(V1577 &gt; 100, OR(H1577 = "Regular Air", H1577 = "Express Air"), NOT(C1577 &gt; 0)), "High Profit Non-Standard Shipping", "Other")</f>
        <v>Other</v>
      </c>
      <c r="AD1577">
        <f>RANK(X1577,$X$2:$X$1954,0)</f>
        <v>1583</v>
      </c>
    </row>
    <row r="1578" spans="1:30" ht="12.75" customHeight="1" x14ac:dyDescent="0.3">
      <c r="A1578" s="3">
        <v>23350</v>
      </c>
      <c r="B1578" s="3" t="s">
        <v>55</v>
      </c>
      <c r="C1578" s="7">
        <v>0.02</v>
      </c>
      <c r="D1578" s="4">
        <v>4.91</v>
      </c>
      <c r="E1578" s="4">
        <v>0.5</v>
      </c>
      <c r="F1578" s="3">
        <v>2797</v>
      </c>
      <c r="G1578" s="3" t="s">
        <v>2571</v>
      </c>
      <c r="H1578" s="3" t="s">
        <v>48</v>
      </c>
      <c r="I1578" s="3" t="s">
        <v>39</v>
      </c>
      <c r="J1578" s="3" t="s">
        <v>28</v>
      </c>
      <c r="K1578" s="3" t="s">
        <v>133</v>
      </c>
      <c r="L1578" s="3" t="s">
        <v>58</v>
      </c>
      <c r="M1578" s="3" t="s">
        <v>1560</v>
      </c>
      <c r="N1578" s="3">
        <v>0.36</v>
      </c>
      <c r="O1578" s="3" t="s">
        <v>32</v>
      </c>
      <c r="P1578" s="3" t="s">
        <v>52</v>
      </c>
      <c r="Q1578" s="3" t="s">
        <v>233</v>
      </c>
      <c r="R1578" s="3" t="s">
        <v>2572</v>
      </c>
      <c r="S1578" s="3">
        <v>15122</v>
      </c>
      <c r="T1578" s="2">
        <v>42025</v>
      </c>
      <c r="U1578" s="2">
        <v>42026</v>
      </c>
      <c r="V1578" s="4">
        <v>29.883900000000001</v>
      </c>
      <c r="W1578" s="3">
        <v>9</v>
      </c>
      <c r="X1578" s="4">
        <v>43.31</v>
      </c>
      <c r="Y1578" s="3">
        <v>87553</v>
      </c>
      <c r="Z1578" s="3" t="str">
        <f>IF(V1578&gt;E3534, "High","Low")</f>
        <v>High</v>
      </c>
      <c r="AA1578" s="3" t="str">
        <f>IF(OR(C1578 &gt; 0.2, N1578 &lt; 0.25), "High Risk", "Low Risk")</f>
        <v>Low Risk</v>
      </c>
      <c r="AB1578" s="3" t="str">
        <f>IF(NOT(C1578 &gt; 0), "No Discount", "Discount Applied")</f>
        <v>Discount Applied</v>
      </c>
      <c r="AC1578" s="3" t="str">
        <f>IF(AND(V1578 &gt; 100, OR(H1578 = "Regular Air", H1578 = "Express Air"), NOT(C1578 &gt; 0)), "High Profit Non-Standard Shipping", "Other")</f>
        <v>Other</v>
      </c>
      <c r="AD1578">
        <f>RANK(X1578,$X$2:$X$1954,0)</f>
        <v>1587</v>
      </c>
    </row>
    <row r="1579" spans="1:30" x14ac:dyDescent="0.3">
      <c r="A1579" s="3">
        <v>20618</v>
      </c>
      <c r="B1579" s="3" t="s">
        <v>105</v>
      </c>
      <c r="C1579" s="7">
        <v>0</v>
      </c>
      <c r="D1579" s="4">
        <v>17.52</v>
      </c>
      <c r="E1579" s="4">
        <v>8.17</v>
      </c>
      <c r="F1579" s="3">
        <v>2801</v>
      </c>
      <c r="G1579" s="3" t="s">
        <v>2573</v>
      </c>
      <c r="H1579" s="3" t="s">
        <v>48</v>
      </c>
      <c r="I1579" s="3" t="s">
        <v>39</v>
      </c>
      <c r="J1579" s="3" t="s">
        <v>28</v>
      </c>
      <c r="K1579" s="3" t="s">
        <v>256</v>
      </c>
      <c r="L1579" s="3" t="s">
        <v>85</v>
      </c>
      <c r="M1579" s="3" t="s">
        <v>2574</v>
      </c>
      <c r="N1579" s="3">
        <v>0.5</v>
      </c>
      <c r="O1579" s="3" t="s">
        <v>32</v>
      </c>
      <c r="P1579" s="3" t="s">
        <v>33</v>
      </c>
      <c r="Q1579" s="3" t="s">
        <v>377</v>
      </c>
      <c r="R1579" s="3" t="s">
        <v>2526</v>
      </c>
      <c r="S1579" s="3">
        <v>85224</v>
      </c>
      <c r="T1579" s="2">
        <v>42183</v>
      </c>
      <c r="U1579" s="2">
        <v>42188</v>
      </c>
      <c r="V1579" s="4">
        <v>52.763999999999996</v>
      </c>
      <c r="W1579" s="3">
        <v>15</v>
      </c>
      <c r="X1579" s="4">
        <v>284.33999999999997</v>
      </c>
      <c r="Y1579" s="3">
        <v>91049</v>
      </c>
      <c r="Z1579" s="3" t="str">
        <f>IF(V1579&gt;E3535, "High","Low")</f>
        <v>High</v>
      </c>
      <c r="AA1579" s="3" t="str">
        <f>IF(OR(C1579 &gt; 0.2, N1579 &lt; 0.25), "High Risk", "Low Risk")</f>
        <v>Low Risk</v>
      </c>
      <c r="AB1579" s="3" t="str">
        <f>IF(NOT(C1579 &gt; 0), "No Discount", "Discount Applied")</f>
        <v>No Discount</v>
      </c>
      <c r="AC1579" s="3" t="str">
        <f>IF(AND(V1579 &gt; 100, OR(H1579 = "Regular Air", H1579 = "Express Air"), NOT(C1579 &gt; 0)), "High Profit Non-Standard Shipping", "Other")</f>
        <v>Other</v>
      </c>
      <c r="AD1579">
        <f>RANK(X1579,$X$2:$X$1954,0)</f>
        <v>841</v>
      </c>
    </row>
    <row r="1580" spans="1:30" ht="12.75" customHeight="1" x14ac:dyDescent="0.3">
      <c r="A1580" s="3">
        <v>18070</v>
      </c>
      <c r="B1580" s="3" t="s">
        <v>55</v>
      </c>
      <c r="C1580" s="7">
        <v>7.0000000000000007E-2</v>
      </c>
      <c r="D1580" s="4">
        <v>500.98</v>
      </c>
      <c r="E1580" s="4">
        <v>28.14</v>
      </c>
      <c r="F1580" s="3">
        <v>2803</v>
      </c>
      <c r="G1580" s="3" t="s">
        <v>2575</v>
      </c>
      <c r="H1580" s="3" t="s">
        <v>38</v>
      </c>
      <c r="I1580" s="3" t="s">
        <v>39</v>
      </c>
      <c r="J1580" s="3" t="s">
        <v>76</v>
      </c>
      <c r="K1580" s="3" t="s">
        <v>84</v>
      </c>
      <c r="L1580" s="3" t="s">
        <v>42</v>
      </c>
      <c r="M1580" s="3" t="s">
        <v>2576</v>
      </c>
      <c r="N1580" s="3">
        <v>0.38</v>
      </c>
      <c r="O1580" s="3" t="s">
        <v>32</v>
      </c>
      <c r="P1580" s="3" t="s">
        <v>33</v>
      </c>
      <c r="Q1580" s="3" t="s">
        <v>44</v>
      </c>
      <c r="R1580" s="3" t="s">
        <v>2577</v>
      </c>
      <c r="S1580" s="3">
        <v>90022</v>
      </c>
      <c r="T1580" s="2">
        <v>42040</v>
      </c>
      <c r="U1580" s="2">
        <v>42041</v>
      </c>
      <c r="V1580" s="4">
        <v>2699.9838</v>
      </c>
      <c r="W1580" s="3">
        <v>10</v>
      </c>
      <c r="X1580" s="4">
        <v>3913.02</v>
      </c>
      <c r="Y1580" s="3">
        <v>86227</v>
      </c>
      <c r="Z1580" s="3" t="str">
        <f>IF(V1580&gt;E3536, "High","Low")</f>
        <v>High</v>
      </c>
      <c r="AA1580" s="3" t="str">
        <f>IF(OR(C1580 &gt; 0.2, N1580 &lt; 0.25), "High Risk", "Low Risk")</f>
        <v>Low Risk</v>
      </c>
      <c r="AB1580" s="3" t="str">
        <f>IF(NOT(C1580 &gt; 0), "No Discount", "Discount Applied")</f>
        <v>Discount Applied</v>
      </c>
      <c r="AC1580" s="3" t="str">
        <f>IF(AND(V1580 &gt; 100, OR(H1580 = "Regular Air", H1580 = "Express Air"), NOT(C1580 &gt; 0)), "High Profit Non-Standard Shipping", "Other")</f>
        <v>Other</v>
      </c>
      <c r="AD1580">
        <f>RANK(X1580,$X$2:$X$1954,0)</f>
        <v>120</v>
      </c>
    </row>
    <row r="1581" spans="1:30" ht="12.75" customHeight="1" x14ac:dyDescent="0.3">
      <c r="A1581" s="3">
        <v>18071</v>
      </c>
      <c r="B1581" s="3" t="s">
        <v>55</v>
      </c>
      <c r="C1581" s="7">
        <v>0.1</v>
      </c>
      <c r="D1581" s="4">
        <v>178.47</v>
      </c>
      <c r="E1581" s="4">
        <v>19.989999999999998</v>
      </c>
      <c r="F1581" s="3">
        <v>2803</v>
      </c>
      <c r="G1581" s="3" t="s">
        <v>2575</v>
      </c>
      <c r="H1581" s="3" t="s">
        <v>48</v>
      </c>
      <c r="I1581" s="3" t="s">
        <v>39</v>
      </c>
      <c r="J1581" s="3" t="s">
        <v>28</v>
      </c>
      <c r="K1581" s="3" t="s">
        <v>140</v>
      </c>
      <c r="L1581" s="3" t="s">
        <v>58</v>
      </c>
      <c r="M1581" s="3" t="s">
        <v>527</v>
      </c>
      <c r="N1581" s="3">
        <v>0.55000000000000004</v>
      </c>
      <c r="O1581" s="3" t="s">
        <v>32</v>
      </c>
      <c r="P1581" s="3" t="s">
        <v>33</v>
      </c>
      <c r="Q1581" s="3" t="s">
        <v>44</v>
      </c>
      <c r="R1581" s="3" t="s">
        <v>2577</v>
      </c>
      <c r="S1581" s="3">
        <v>90022</v>
      </c>
      <c r="T1581" s="2">
        <v>42040</v>
      </c>
      <c r="U1581" s="2">
        <v>42042</v>
      </c>
      <c r="V1581" s="4">
        <v>-170.98</v>
      </c>
      <c r="W1581" s="3">
        <v>1</v>
      </c>
      <c r="X1581" s="4">
        <v>180.14</v>
      </c>
      <c r="Y1581" s="3">
        <v>86227</v>
      </c>
      <c r="Z1581" s="3" t="str">
        <f>IF(V1581&gt;E3537, "High","Low")</f>
        <v>Low</v>
      </c>
      <c r="AA1581" s="3" t="str">
        <f>IF(OR(C1581 &gt; 0.2, N1581 &lt; 0.25), "High Risk", "Low Risk")</f>
        <v>Low Risk</v>
      </c>
      <c r="AB1581" s="3" t="str">
        <f>IF(NOT(C1581 &gt; 0), "No Discount", "Discount Applied")</f>
        <v>Discount Applied</v>
      </c>
      <c r="AC1581" s="3" t="str">
        <f>IF(AND(V1581 &gt; 100, OR(H1581 = "Regular Air", H1581 = "Express Air"), NOT(C1581 &gt; 0)), "High Profit Non-Standard Shipping", "Other")</f>
        <v>Other</v>
      </c>
      <c r="AD1581">
        <f>RANK(X1581,$X$2:$X$1954,0)</f>
        <v>1024</v>
      </c>
    </row>
    <row r="1582" spans="1:30" ht="12.75" customHeight="1" x14ac:dyDescent="0.3">
      <c r="A1582" s="3">
        <v>24604</v>
      </c>
      <c r="B1582" s="3" t="s">
        <v>55</v>
      </c>
      <c r="C1582" s="7">
        <v>7.0000000000000007E-2</v>
      </c>
      <c r="D1582" s="4">
        <v>30.56</v>
      </c>
      <c r="E1582" s="4">
        <v>2.99</v>
      </c>
      <c r="F1582" s="3">
        <v>2813</v>
      </c>
      <c r="G1582" s="3" t="s">
        <v>2578</v>
      </c>
      <c r="H1582" s="3" t="s">
        <v>48</v>
      </c>
      <c r="I1582" s="3" t="s">
        <v>39</v>
      </c>
      <c r="J1582" s="3" t="s">
        <v>28</v>
      </c>
      <c r="K1582" s="3" t="s">
        <v>108</v>
      </c>
      <c r="L1582" s="3" t="s">
        <v>58</v>
      </c>
      <c r="M1582" s="3" t="s">
        <v>2579</v>
      </c>
      <c r="N1582" s="3">
        <v>0.35</v>
      </c>
      <c r="O1582" s="3" t="s">
        <v>32</v>
      </c>
      <c r="P1582" s="3" t="s">
        <v>135</v>
      </c>
      <c r="Q1582" s="3" t="s">
        <v>243</v>
      </c>
      <c r="R1582" s="3" t="s">
        <v>2580</v>
      </c>
      <c r="S1582" s="3">
        <v>37311</v>
      </c>
      <c r="T1582" s="2">
        <v>42042</v>
      </c>
      <c r="U1582" s="2">
        <v>42042</v>
      </c>
      <c r="V1582" s="4">
        <v>-95.618600000000015</v>
      </c>
      <c r="W1582" s="3">
        <v>12</v>
      </c>
      <c r="X1582" s="4">
        <v>364.92</v>
      </c>
      <c r="Y1582" s="3">
        <v>88819</v>
      </c>
      <c r="Z1582" s="3" t="str">
        <f>IF(V1582&gt;E3538, "High","Low")</f>
        <v>Low</v>
      </c>
      <c r="AA1582" s="3" t="str">
        <f>IF(OR(C1582 &gt; 0.2, N1582 &lt; 0.25), "High Risk", "Low Risk")</f>
        <v>Low Risk</v>
      </c>
      <c r="AB1582" s="3" t="str">
        <f>IF(NOT(C1582 &gt; 0), "No Discount", "Discount Applied")</f>
        <v>Discount Applied</v>
      </c>
      <c r="AC1582" s="3" t="str">
        <f>IF(AND(V1582 &gt; 100, OR(H1582 = "Regular Air", H1582 = "Express Air"), NOT(C1582 &gt; 0)), "High Profit Non-Standard Shipping", "Other")</f>
        <v>Other</v>
      </c>
      <c r="AD1582">
        <f>RANK(X1582,$X$2:$X$1954,0)</f>
        <v>754</v>
      </c>
    </row>
    <row r="1583" spans="1:30" ht="12.75" customHeight="1" x14ac:dyDescent="0.3">
      <c r="A1583" s="3">
        <v>24044</v>
      </c>
      <c r="B1583" s="3" t="s">
        <v>24</v>
      </c>
      <c r="C1583" s="7">
        <v>0.05</v>
      </c>
      <c r="D1583" s="4">
        <v>4.71</v>
      </c>
      <c r="E1583" s="4">
        <v>0.7</v>
      </c>
      <c r="F1583" s="3">
        <v>2817</v>
      </c>
      <c r="G1583" s="3" t="s">
        <v>2581</v>
      </c>
      <c r="H1583" s="3" t="s">
        <v>26</v>
      </c>
      <c r="I1583" s="3" t="s">
        <v>39</v>
      </c>
      <c r="J1583" s="3" t="s">
        <v>28</v>
      </c>
      <c r="K1583" s="3" t="s">
        <v>65</v>
      </c>
      <c r="L1583" s="3" t="s">
        <v>30</v>
      </c>
      <c r="M1583" s="3" t="s">
        <v>1231</v>
      </c>
      <c r="N1583" s="3">
        <v>0.8</v>
      </c>
      <c r="O1583" s="3" t="s">
        <v>32</v>
      </c>
      <c r="P1583" s="3" t="s">
        <v>52</v>
      </c>
      <c r="Q1583" s="3" t="s">
        <v>153</v>
      </c>
      <c r="R1583" s="3" t="s">
        <v>400</v>
      </c>
      <c r="S1583" s="3">
        <v>43055</v>
      </c>
      <c r="T1583" s="2">
        <v>42156</v>
      </c>
      <c r="U1583" s="2">
        <v>42157</v>
      </c>
      <c r="V1583" s="4">
        <v>-2.3760000000000003</v>
      </c>
      <c r="W1583" s="3">
        <v>2</v>
      </c>
      <c r="X1583" s="4">
        <v>12.16</v>
      </c>
      <c r="Y1583" s="3">
        <v>89743</v>
      </c>
      <c r="Z1583" s="3" t="str">
        <f>IF(V1583&gt;E3539, "High","Low")</f>
        <v>Low</v>
      </c>
      <c r="AA1583" s="3" t="str">
        <f>IF(OR(C1583 &gt; 0.2, N1583 &lt; 0.25), "High Risk", "Low Risk")</f>
        <v>Low Risk</v>
      </c>
      <c r="AB1583" s="3" t="str">
        <f>IF(NOT(C1583 &gt; 0), "No Discount", "Discount Applied")</f>
        <v>Discount Applied</v>
      </c>
      <c r="AC1583" s="3" t="str">
        <f>IF(AND(V1583 &gt; 100, OR(H1583 = "Regular Air", H1583 = "Express Air"), NOT(C1583 &gt; 0)), "High Profit Non-Standard Shipping", "Other")</f>
        <v>Other</v>
      </c>
      <c r="AD1583">
        <f>RANK(X1583,$X$2:$X$1954,0)</f>
        <v>1886</v>
      </c>
    </row>
    <row r="1584" spans="1:30" ht="12.75" customHeight="1" x14ac:dyDescent="0.3">
      <c r="A1584" s="3">
        <v>24045</v>
      </c>
      <c r="B1584" s="3" t="s">
        <v>24</v>
      </c>
      <c r="C1584" s="7">
        <v>0.04</v>
      </c>
      <c r="D1584" s="4">
        <v>55.99</v>
      </c>
      <c r="E1584" s="4">
        <v>1.25</v>
      </c>
      <c r="F1584" s="3">
        <v>2817</v>
      </c>
      <c r="G1584" s="3" t="s">
        <v>2581</v>
      </c>
      <c r="H1584" s="3" t="s">
        <v>26</v>
      </c>
      <c r="I1584" s="3" t="s">
        <v>39</v>
      </c>
      <c r="J1584" s="3" t="s">
        <v>76</v>
      </c>
      <c r="K1584" s="3" t="s">
        <v>77</v>
      </c>
      <c r="L1584" s="3" t="s">
        <v>50</v>
      </c>
      <c r="M1584" s="3" t="s">
        <v>2582</v>
      </c>
      <c r="N1584" s="3">
        <v>0.35</v>
      </c>
      <c r="O1584" s="3" t="s">
        <v>32</v>
      </c>
      <c r="P1584" s="3" t="s">
        <v>52</v>
      </c>
      <c r="Q1584" s="3" t="s">
        <v>153</v>
      </c>
      <c r="R1584" s="3" t="s">
        <v>400</v>
      </c>
      <c r="S1584" s="3">
        <v>43055</v>
      </c>
      <c r="T1584" s="2">
        <v>42156</v>
      </c>
      <c r="U1584" s="2">
        <v>42157</v>
      </c>
      <c r="V1584" s="4">
        <v>-18.3216</v>
      </c>
      <c r="W1584" s="3">
        <v>3</v>
      </c>
      <c r="X1584" s="4">
        <v>147.56</v>
      </c>
      <c r="Y1584" s="3">
        <v>89743</v>
      </c>
      <c r="Z1584" s="3" t="str">
        <f>IF(V1584&gt;E3540, "High","Low")</f>
        <v>Low</v>
      </c>
      <c r="AA1584" s="3" t="str">
        <f>IF(OR(C1584 &gt; 0.2, N1584 &lt; 0.25), "High Risk", "Low Risk")</f>
        <v>Low Risk</v>
      </c>
      <c r="AB1584" s="3" t="str">
        <f>IF(NOT(C1584 &gt; 0), "No Discount", "Discount Applied")</f>
        <v>Discount Applied</v>
      </c>
      <c r="AC1584" s="3" t="str">
        <f>IF(AND(V1584 &gt; 100, OR(H1584 = "Regular Air", H1584 = "Express Air"), NOT(C1584 &gt; 0)), "High Profit Non-Standard Shipping", "Other")</f>
        <v>Other</v>
      </c>
      <c r="AD1584">
        <f>RANK(X1584,$X$2:$X$1954,0)</f>
        <v>1092</v>
      </c>
    </row>
    <row r="1585" spans="1:30" ht="12.75" customHeight="1" x14ac:dyDescent="0.3">
      <c r="A1585" s="3">
        <v>24373</v>
      </c>
      <c r="B1585" s="3" t="s">
        <v>105</v>
      </c>
      <c r="C1585" s="7">
        <v>0.08</v>
      </c>
      <c r="D1585" s="4">
        <v>6.48</v>
      </c>
      <c r="E1585" s="4">
        <v>2.74</v>
      </c>
      <c r="F1585" s="3">
        <v>2820</v>
      </c>
      <c r="G1585" s="3" t="s">
        <v>2583</v>
      </c>
      <c r="H1585" s="3" t="s">
        <v>48</v>
      </c>
      <c r="I1585" s="3" t="s">
        <v>39</v>
      </c>
      <c r="J1585" s="3" t="s">
        <v>76</v>
      </c>
      <c r="K1585" s="3" t="s">
        <v>179</v>
      </c>
      <c r="L1585" s="3" t="s">
        <v>50</v>
      </c>
      <c r="M1585" s="3" t="s">
        <v>1661</v>
      </c>
      <c r="N1585" s="3">
        <v>0.71</v>
      </c>
      <c r="O1585" s="3" t="s">
        <v>32</v>
      </c>
      <c r="P1585" s="3" t="s">
        <v>60</v>
      </c>
      <c r="Q1585" s="3" t="s">
        <v>505</v>
      </c>
      <c r="R1585" s="3" t="s">
        <v>2584</v>
      </c>
      <c r="S1585" s="3">
        <v>63129</v>
      </c>
      <c r="T1585" s="2">
        <v>42134</v>
      </c>
      <c r="U1585" s="2">
        <v>42136</v>
      </c>
      <c r="V1585" s="4">
        <v>-82.64</v>
      </c>
      <c r="W1585" s="3">
        <v>18</v>
      </c>
      <c r="X1585" s="4">
        <v>113.68</v>
      </c>
      <c r="Y1585" s="3">
        <v>87899</v>
      </c>
      <c r="Z1585" s="3" t="str">
        <f>IF(V1585&gt;E3541, "High","Low")</f>
        <v>Low</v>
      </c>
      <c r="AA1585" s="3" t="str">
        <f>IF(OR(C1585 &gt; 0.2, N1585 &lt; 0.25), "High Risk", "Low Risk")</f>
        <v>Low Risk</v>
      </c>
      <c r="AB1585" s="3" t="str">
        <f>IF(NOT(C1585 &gt; 0), "No Discount", "Discount Applied")</f>
        <v>Discount Applied</v>
      </c>
      <c r="AC1585" s="3" t="str">
        <f>IF(AND(V1585 &gt; 100, OR(H1585 = "Regular Air", H1585 = "Express Air"), NOT(C1585 &gt; 0)), "High Profit Non-Standard Shipping", "Other")</f>
        <v>Other</v>
      </c>
      <c r="AD1585">
        <f>RANK(X1585,$X$2:$X$1954,0)</f>
        <v>1188</v>
      </c>
    </row>
    <row r="1586" spans="1:30" ht="12.75" customHeight="1" x14ac:dyDescent="0.3">
      <c r="A1586" s="3">
        <v>24746</v>
      </c>
      <c r="B1586" s="3" t="s">
        <v>36</v>
      </c>
      <c r="C1586" s="7">
        <v>0.1</v>
      </c>
      <c r="D1586" s="4">
        <v>22.01</v>
      </c>
      <c r="E1586" s="4">
        <v>5.53</v>
      </c>
      <c r="F1586" s="3">
        <v>2820</v>
      </c>
      <c r="G1586" s="3" t="s">
        <v>2583</v>
      </c>
      <c r="H1586" s="3" t="s">
        <v>48</v>
      </c>
      <c r="I1586" s="3" t="s">
        <v>39</v>
      </c>
      <c r="J1586" s="3" t="s">
        <v>28</v>
      </c>
      <c r="K1586" s="3" t="s">
        <v>29</v>
      </c>
      <c r="L1586" s="3" t="s">
        <v>50</v>
      </c>
      <c r="M1586" s="3" t="s">
        <v>2050</v>
      </c>
      <c r="N1586" s="3">
        <v>0.59</v>
      </c>
      <c r="O1586" s="3" t="s">
        <v>32</v>
      </c>
      <c r="P1586" s="3" t="s">
        <v>60</v>
      </c>
      <c r="Q1586" s="3" t="s">
        <v>505</v>
      </c>
      <c r="R1586" s="3" t="s">
        <v>2584</v>
      </c>
      <c r="S1586" s="3">
        <v>63129</v>
      </c>
      <c r="T1586" s="2">
        <v>42018</v>
      </c>
      <c r="U1586" s="2">
        <v>42019</v>
      </c>
      <c r="V1586" s="4">
        <v>31.59</v>
      </c>
      <c r="W1586" s="3">
        <v>14</v>
      </c>
      <c r="X1586" s="4">
        <v>281.75</v>
      </c>
      <c r="Y1586" s="3">
        <v>87900</v>
      </c>
      <c r="Z1586" s="3" t="str">
        <f>IF(V1586&gt;E3542, "High","Low")</f>
        <v>High</v>
      </c>
      <c r="AA1586" s="3" t="str">
        <f>IF(OR(C1586 &gt; 0.2, N1586 &lt; 0.25), "High Risk", "Low Risk")</f>
        <v>Low Risk</v>
      </c>
      <c r="AB1586" s="3" t="str">
        <f>IF(NOT(C1586 &gt; 0), "No Discount", "Discount Applied")</f>
        <v>Discount Applied</v>
      </c>
      <c r="AC1586" s="3" t="str">
        <f>IF(AND(V1586 &gt; 100, OR(H1586 = "Regular Air", H1586 = "Express Air"), NOT(C1586 &gt; 0)), "High Profit Non-Standard Shipping", "Other")</f>
        <v>Other</v>
      </c>
      <c r="AD1586">
        <f>RANK(X1586,$X$2:$X$1954,0)</f>
        <v>847</v>
      </c>
    </row>
    <row r="1587" spans="1:30" ht="12.75" customHeight="1" x14ac:dyDescent="0.3">
      <c r="A1587" s="3">
        <v>23803</v>
      </c>
      <c r="B1587" s="3" t="s">
        <v>105</v>
      </c>
      <c r="C1587" s="7">
        <v>0.02</v>
      </c>
      <c r="D1587" s="4">
        <v>21.98</v>
      </c>
      <c r="E1587" s="4">
        <v>2.87</v>
      </c>
      <c r="F1587" s="3">
        <v>2823</v>
      </c>
      <c r="G1587" s="3" t="s">
        <v>2585</v>
      </c>
      <c r="H1587" s="3" t="s">
        <v>48</v>
      </c>
      <c r="I1587" s="3" t="s">
        <v>39</v>
      </c>
      <c r="J1587" s="3" t="s">
        <v>28</v>
      </c>
      <c r="K1587" s="3" t="s">
        <v>29</v>
      </c>
      <c r="L1587" s="3" t="s">
        <v>50</v>
      </c>
      <c r="M1587" s="3" t="s">
        <v>2586</v>
      </c>
      <c r="N1587" s="3">
        <v>0.55000000000000004</v>
      </c>
      <c r="O1587" s="3" t="s">
        <v>32</v>
      </c>
      <c r="P1587" s="3" t="s">
        <v>33</v>
      </c>
      <c r="Q1587" s="3" t="s">
        <v>532</v>
      </c>
      <c r="R1587" s="3" t="s">
        <v>2587</v>
      </c>
      <c r="S1587" s="3">
        <v>89031</v>
      </c>
      <c r="T1587" s="2">
        <v>42124</v>
      </c>
      <c r="U1587" s="2">
        <v>42126</v>
      </c>
      <c r="V1587" s="4">
        <v>165.6345</v>
      </c>
      <c r="W1587" s="3">
        <v>11</v>
      </c>
      <c r="X1587" s="4">
        <v>240.05</v>
      </c>
      <c r="Y1587" s="3">
        <v>87240</v>
      </c>
      <c r="Z1587" s="3" t="str">
        <f>IF(V1587&gt;E3543, "High","Low")</f>
        <v>High</v>
      </c>
      <c r="AA1587" s="3" t="str">
        <f>IF(OR(C1587 &gt; 0.2, N1587 &lt; 0.25), "High Risk", "Low Risk")</f>
        <v>Low Risk</v>
      </c>
      <c r="AB1587" s="3" t="str">
        <f>IF(NOT(C1587 &gt; 0), "No Discount", "Discount Applied")</f>
        <v>Discount Applied</v>
      </c>
      <c r="AC1587" s="3" t="str">
        <f>IF(AND(V1587 &gt; 100, OR(H1587 = "Regular Air", H1587 = "Express Air"), NOT(C1587 &gt; 0)), "High Profit Non-Standard Shipping", "Other")</f>
        <v>Other</v>
      </c>
      <c r="AD1587">
        <f>RANK(X1587,$X$2:$X$1954,0)</f>
        <v>916</v>
      </c>
    </row>
    <row r="1588" spans="1:30" ht="12.75" customHeight="1" x14ac:dyDescent="0.3">
      <c r="A1588" s="3">
        <v>22660</v>
      </c>
      <c r="B1588" s="3" t="s">
        <v>105</v>
      </c>
      <c r="C1588" s="7">
        <v>0.02</v>
      </c>
      <c r="D1588" s="4">
        <v>27.48</v>
      </c>
      <c r="E1588" s="4">
        <v>4</v>
      </c>
      <c r="F1588" s="3">
        <v>2825</v>
      </c>
      <c r="G1588" s="3" t="s">
        <v>2588</v>
      </c>
      <c r="H1588" s="3" t="s">
        <v>48</v>
      </c>
      <c r="I1588" s="3" t="s">
        <v>39</v>
      </c>
      <c r="J1588" s="3" t="s">
        <v>76</v>
      </c>
      <c r="K1588" s="3" t="s">
        <v>179</v>
      </c>
      <c r="L1588" s="3" t="s">
        <v>58</v>
      </c>
      <c r="M1588" s="3" t="s">
        <v>869</v>
      </c>
      <c r="N1588" s="3">
        <v>0.75</v>
      </c>
      <c r="O1588" s="3" t="s">
        <v>32</v>
      </c>
      <c r="P1588" s="3" t="s">
        <v>33</v>
      </c>
      <c r="Q1588" s="3" t="s">
        <v>1740</v>
      </c>
      <c r="R1588" s="3" t="s">
        <v>2453</v>
      </c>
      <c r="S1588" s="3">
        <v>83701</v>
      </c>
      <c r="T1588" s="2">
        <v>42144</v>
      </c>
      <c r="U1588" s="2">
        <v>42151</v>
      </c>
      <c r="V1588" s="4">
        <v>19.308000000000021</v>
      </c>
      <c r="W1588" s="3">
        <v>3</v>
      </c>
      <c r="X1588" s="4">
        <v>87.21</v>
      </c>
      <c r="Y1588" s="3">
        <v>89497</v>
      </c>
      <c r="Z1588" s="3" t="str">
        <f>IF(V1588&gt;E3544, "High","Low")</f>
        <v>High</v>
      </c>
      <c r="AA1588" s="3" t="str">
        <f>IF(OR(C1588 &gt; 0.2, N1588 &lt; 0.25), "High Risk", "Low Risk")</f>
        <v>Low Risk</v>
      </c>
      <c r="AB1588" s="3" t="str">
        <f>IF(NOT(C1588 &gt; 0), "No Discount", "Discount Applied")</f>
        <v>Discount Applied</v>
      </c>
      <c r="AC1588" s="3" t="str">
        <f>IF(AND(V1588 &gt; 100, OR(H1588 = "Regular Air", H1588 = "Express Air"), NOT(C1588 &gt; 0)), "High Profit Non-Standard Shipping", "Other")</f>
        <v>Other</v>
      </c>
      <c r="AD1588">
        <f>RANK(X1588,$X$2:$X$1954,0)</f>
        <v>1300</v>
      </c>
    </row>
    <row r="1589" spans="1:30" ht="12.75" customHeight="1" x14ac:dyDescent="0.3">
      <c r="A1589" s="3">
        <v>22661</v>
      </c>
      <c r="B1589" s="3" t="s">
        <v>105</v>
      </c>
      <c r="C1589" s="7">
        <v>0.08</v>
      </c>
      <c r="D1589" s="4">
        <v>10.06</v>
      </c>
      <c r="E1589" s="4">
        <v>2.06</v>
      </c>
      <c r="F1589" s="3">
        <v>2825</v>
      </c>
      <c r="G1589" s="3" t="s">
        <v>2588</v>
      </c>
      <c r="H1589" s="3" t="s">
        <v>48</v>
      </c>
      <c r="I1589" s="3" t="s">
        <v>39</v>
      </c>
      <c r="J1589" s="3" t="s">
        <v>28</v>
      </c>
      <c r="K1589" s="3" t="s">
        <v>92</v>
      </c>
      <c r="L1589" s="3" t="s">
        <v>30</v>
      </c>
      <c r="M1589" s="3" t="s">
        <v>279</v>
      </c>
      <c r="N1589" s="3">
        <v>0.39</v>
      </c>
      <c r="O1589" s="3" t="s">
        <v>32</v>
      </c>
      <c r="P1589" s="3" t="s">
        <v>33</v>
      </c>
      <c r="Q1589" s="3" t="s">
        <v>1740</v>
      </c>
      <c r="R1589" s="3" t="s">
        <v>2453</v>
      </c>
      <c r="S1589" s="3">
        <v>83701</v>
      </c>
      <c r="T1589" s="2">
        <v>42144</v>
      </c>
      <c r="U1589" s="2">
        <v>42148</v>
      </c>
      <c r="V1589" s="4">
        <v>0.32999999999999691</v>
      </c>
      <c r="W1589" s="3">
        <v>4</v>
      </c>
      <c r="X1589" s="4">
        <v>40.15</v>
      </c>
      <c r="Y1589" s="3">
        <v>89497</v>
      </c>
      <c r="Z1589" s="3" t="str">
        <f>IF(V1589&gt;E3545, "High","Low")</f>
        <v>High</v>
      </c>
      <c r="AA1589" s="3" t="str">
        <f>IF(OR(C1589 &gt; 0.2, N1589 &lt; 0.25), "High Risk", "Low Risk")</f>
        <v>Low Risk</v>
      </c>
      <c r="AB1589" s="3" t="str">
        <f>IF(NOT(C1589 &gt; 0), "No Discount", "Discount Applied")</f>
        <v>Discount Applied</v>
      </c>
      <c r="AC1589" s="3" t="str">
        <f>IF(AND(V1589 &gt; 100, OR(H1589 = "Regular Air", H1589 = "Express Air"), NOT(C1589 &gt; 0)), "High Profit Non-Standard Shipping", "Other")</f>
        <v>Other</v>
      </c>
      <c r="AD1589">
        <f>RANK(X1589,$X$2:$X$1954,0)</f>
        <v>1621</v>
      </c>
    </row>
    <row r="1590" spans="1:30" ht="12.75" customHeight="1" x14ac:dyDescent="0.3">
      <c r="A1590" s="3">
        <v>24607</v>
      </c>
      <c r="B1590" s="3" t="s">
        <v>24</v>
      </c>
      <c r="C1590" s="7">
        <v>0.05</v>
      </c>
      <c r="D1590" s="4">
        <v>11.29</v>
      </c>
      <c r="E1590" s="4">
        <v>5.03</v>
      </c>
      <c r="F1590" s="3">
        <v>2828</v>
      </c>
      <c r="G1590" s="3" t="s">
        <v>2589</v>
      </c>
      <c r="H1590" s="3" t="s">
        <v>48</v>
      </c>
      <c r="I1590" s="3" t="s">
        <v>39</v>
      </c>
      <c r="J1590" s="3" t="s">
        <v>28</v>
      </c>
      <c r="K1590" s="3" t="s">
        <v>140</v>
      </c>
      <c r="L1590" s="3" t="s">
        <v>58</v>
      </c>
      <c r="M1590" s="3" t="s">
        <v>1452</v>
      </c>
      <c r="N1590" s="3">
        <v>0.59</v>
      </c>
      <c r="O1590" s="3" t="s">
        <v>32</v>
      </c>
      <c r="P1590" s="3" t="s">
        <v>33</v>
      </c>
      <c r="Q1590" s="3" t="s">
        <v>44</v>
      </c>
      <c r="R1590" s="3" t="s">
        <v>2590</v>
      </c>
      <c r="S1590" s="3">
        <v>92243</v>
      </c>
      <c r="T1590" s="2">
        <v>42054</v>
      </c>
      <c r="U1590" s="2">
        <v>42056</v>
      </c>
      <c r="V1590" s="4">
        <v>-35.26</v>
      </c>
      <c r="W1590" s="3">
        <v>8</v>
      </c>
      <c r="X1590" s="4">
        <v>90.46</v>
      </c>
      <c r="Y1590" s="3">
        <v>87720</v>
      </c>
      <c r="Z1590" s="3" t="str">
        <f>IF(V1590&gt;E3546, "High","Low")</f>
        <v>Low</v>
      </c>
      <c r="AA1590" s="3" t="str">
        <f>IF(OR(C1590 &gt; 0.2, N1590 &lt; 0.25), "High Risk", "Low Risk")</f>
        <v>Low Risk</v>
      </c>
      <c r="AB1590" s="3" t="str">
        <f>IF(NOT(C1590 &gt; 0), "No Discount", "Discount Applied")</f>
        <v>Discount Applied</v>
      </c>
      <c r="AC1590" s="3" t="str">
        <f>IF(AND(V1590 &gt; 100, OR(H1590 = "Regular Air", H1590 = "Express Air"), NOT(C1590 &gt; 0)), "High Profit Non-Standard Shipping", "Other")</f>
        <v>Other</v>
      </c>
      <c r="AD1590">
        <f>RANK(X1590,$X$2:$X$1954,0)</f>
        <v>1282</v>
      </c>
    </row>
    <row r="1591" spans="1:30" ht="12.75" customHeight="1" x14ac:dyDescent="0.3">
      <c r="A1591" s="3">
        <v>23431</v>
      </c>
      <c r="B1591" s="3" t="s">
        <v>55</v>
      </c>
      <c r="C1591" s="7">
        <v>7.0000000000000007E-2</v>
      </c>
      <c r="D1591" s="4">
        <v>39.479999999999997</v>
      </c>
      <c r="E1591" s="4">
        <v>1.99</v>
      </c>
      <c r="F1591" s="3">
        <v>2828</v>
      </c>
      <c r="G1591" s="3" t="s">
        <v>2589</v>
      </c>
      <c r="H1591" s="3" t="s">
        <v>48</v>
      </c>
      <c r="I1591" s="3" t="s">
        <v>39</v>
      </c>
      <c r="J1591" s="3" t="s">
        <v>76</v>
      </c>
      <c r="K1591" s="3" t="s">
        <v>179</v>
      </c>
      <c r="L1591" s="3" t="s">
        <v>50</v>
      </c>
      <c r="M1591" s="3" t="s">
        <v>704</v>
      </c>
      <c r="N1591" s="3">
        <v>0.54</v>
      </c>
      <c r="O1591" s="3" t="s">
        <v>32</v>
      </c>
      <c r="P1591" s="3" t="s">
        <v>33</v>
      </c>
      <c r="Q1591" s="3" t="s">
        <v>44</v>
      </c>
      <c r="R1591" s="3" t="s">
        <v>2590</v>
      </c>
      <c r="S1591" s="3">
        <v>92243</v>
      </c>
      <c r="T1591" s="2">
        <v>42156</v>
      </c>
      <c r="U1591" s="2">
        <v>42157</v>
      </c>
      <c r="V1591" s="4">
        <v>322.25069999999994</v>
      </c>
      <c r="W1591" s="3">
        <v>12</v>
      </c>
      <c r="X1591" s="4">
        <v>467.03</v>
      </c>
      <c r="Y1591" s="3">
        <v>87721</v>
      </c>
      <c r="Z1591" s="3" t="str">
        <f>IF(V1591&gt;E3547, "High","Low")</f>
        <v>High</v>
      </c>
      <c r="AA1591" s="3" t="str">
        <f>IF(OR(C1591 &gt; 0.2, N1591 &lt; 0.25), "High Risk", "Low Risk")</f>
        <v>Low Risk</v>
      </c>
      <c r="AB1591" s="3" t="str">
        <f>IF(NOT(C1591 &gt; 0), "No Discount", "Discount Applied")</f>
        <v>Discount Applied</v>
      </c>
      <c r="AC1591" s="3" t="str">
        <f>IF(AND(V1591 &gt; 100, OR(H1591 = "Regular Air", H1591 = "Express Air"), NOT(C1591 &gt; 0)), "High Profit Non-Standard Shipping", "Other")</f>
        <v>Other</v>
      </c>
      <c r="AD1591">
        <f>RANK(X1591,$X$2:$X$1954,0)</f>
        <v>663</v>
      </c>
    </row>
    <row r="1592" spans="1:30" ht="12.75" customHeight="1" x14ac:dyDescent="0.3">
      <c r="A1592" s="3">
        <v>20594</v>
      </c>
      <c r="B1592" s="3" t="s">
        <v>36</v>
      </c>
      <c r="C1592" s="7">
        <v>0.03</v>
      </c>
      <c r="D1592" s="4">
        <v>140.97999999999999</v>
      </c>
      <c r="E1592" s="4">
        <v>36.090000000000003</v>
      </c>
      <c r="F1592" s="3">
        <v>2833</v>
      </c>
      <c r="G1592" s="3" t="s">
        <v>2591</v>
      </c>
      <c r="H1592" s="3" t="s">
        <v>38</v>
      </c>
      <c r="I1592" s="3" t="s">
        <v>39</v>
      </c>
      <c r="J1592" s="3" t="s">
        <v>40</v>
      </c>
      <c r="K1592" s="3" t="s">
        <v>190</v>
      </c>
      <c r="L1592" s="3" t="s">
        <v>120</v>
      </c>
      <c r="M1592" s="3" t="s">
        <v>1346</v>
      </c>
      <c r="N1592" s="3">
        <v>0.77</v>
      </c>
      <c r="O1592" s="3" t="s">
        <v>32</v>
      </c>
      <c r="P1592" s="3" t="s">
        <v>60</v>
      </c>
      <c r="Q1592" s="3" t="s">
        <v>61</v>
      </c>
      <c r="R1592" s="3" t="s">
        <v>2592</v>
      </c>
      <c r="S1592" s="3">
        <v>55076</v>
      </c>
      <c r="T1592" s="2">
        <v>42088</v>
      </c>
      <c r="U1592" s="2">
        <v>42090</v>
      </c>
      <c r="V1592" s="4">
        <v>-221.5</v>
      </c>
      <c r="W1592" s="3">
        <v>4</v>
      </c>
      <c r="X1592" s="4">
        <v>608.80999999999995</v>
      </c>
      <c r="Y1592" s="3">
        <v>91030</v>
      </c>
      <c r="Z1592" s="3" t="str">
        <f>IF(V1592&gt;E3548, "High","Low")</f>
        <v>Low</v>
      </c>
      <c r="AA1592" s="3" t="str">
        <f>IF(OR(C1592 &gt; 0.2, N1592 &lt; 0.25), "High Risk", "Low Risk")</f>
        <v>Low Risk</v>
      </c>
      <c r="AB1592" s="3" t="str">
        <f>IF(NOT(C1592 &gt; 0), "No Discount", "Discount Applied")</f>
        <v>Discount Applied</v>
      </c>
      <c r="AC1592" s="3" t="str">
        <f>IF(AND(V1592 &gt; 100, OR(H1592 = "Regular Air", H1592 = "Express Air"), NOT(C1592 &gt; 0)), "High Profit Non-Standard Shipping", "Other")</f>
        <v>Other</v>
      </c>
      <c r="AD1592">
        <f>RANK(X1592,$X$2:$X$1954,0)</f>
        <v>582</v>
      </c>
    </row>
    <row r="1593" spans="1:30" ht="12.75" customHeight="1" x14ac:dyDescent="0.3">
      <c r="A1593" s="3">
        <v>20595</v>
      </c>
      <c r="B1593" s="3" t="s">
        <v>36</v>
      </c>
      <c r="C1593" s="7">
        <v>0.08</v>
      </c>
      <c r="D1593" s="4">
        <v>65.989999999999995</v>
      </c>
      <c r="E1593" s="4">
        <v>8.99</v>
      </c>
      <c r="F1593" s="3">
        <v>2833</v>
      </c>
      <c r="G1593" s="3" t="s">
        <v>2591</v>
      </c>
      <c r="H1593" s="3" t="s">
        <v>48</v>
      </c>
      <c r="I1593" s="3" t="s">
        <v>39</v>
      </c>
      <c r="J1593" s="3" t="s">
        <v>76</v>
      </c>
      <c r="K1593" s="3" t="s">
        <v>77</v>
      </c>
      <c r="L1593" s="3" t="s">
        <v>58</v>
      </c>
      <c r="M1593" s="3" t="s">
        <v>614</v>
      </c>
      <c r="N1593" s="3">
        <v>0.56000000000000005</v>
      </c>
      <c r="O1593" s="3" t="s">
        <v>32</v>
      </c>
      <c r="P1593" s="3" t="s">
        <v>60</v>
      </c>
      <c r="Q1593" s="3" t="s">
        <v>61</v>
      </c>
      <c r="R1593" s="3" t="s">
        <v>2592</v>
      </c>
      <c r="S1593" s="3">
        <v>55076</v>
      </c>
      <c r="T1593" s="2">
        <v>42088</v>
      </c>
      <c r="U1593" s="2">
        <v>42089</v>
      </c>
      <c r="V1593" s="4">
        <v>206.352</v>
      </c>
      <c r="W1593" s="3">
        <v>15</v>
      </c>
      <c r="X1593" s="4">
        <v>808.61</v>
      </c>
      <c r="Y1593" s="3">
        <v>91030</v>
      </c>
      <c r="Z1593" s="3" t="str">
        <f>IF(V1593&gt;E3549, "High","Low")</f>
        <v>High</v>
      </c>
      <c r="AA1593" s="3" t="str">
        <f>IF(OR(C1593 &gt; 0.2, N1593 &lt; 0.25), "High Risk", "Low Risk")</f>
        <v>Low Risk</v>
      </c>
      <c r="AB1593" s="3" t="str">
        <f>IF(NOT(C1593 &gt; 0), "No Discount", "Discount Applied")</f>
        <v>Discount Applied</v>
      </c>
      <c r="AC1593" s="3" t="str">
        <f>IF(AND(V1593 &gt; 100, OR(H1593 = "Regular Air", H1593 = "Express Air"), NOT(C1593 &gt; 0)), "High Profit Non-Standard Shipping", "Other")</f>
        <v>Other</v>
      </c>
      <c r="AD1593">
        <f>RANK(X1593,$X$2:$X$1954,0)</f>
        <v>485</v>
      </c>
    </row>
    <row r="1594" spans="1:30" ht="12.75" customHeight="1" x14ac:dyDescent="0.3">
      <c r="A1594" s="3">
        <v>19191</v>
      </c>
      <c r="B1594" s="3" t="s">
        <v>24</v>
      </c>
      <c r="C1594" s="7">
        <v>7.0000000000000007E-2</v>
      </c>
      <c r="D1594" s="4">
        <v>51.98</v>
      </c>
      <c r="E1594" s="4">
        <v>10.17</v>
      </c>
      <c r="F1594" s="3">
        <v>2837</v>
      </c>
      <c r="G1594" s="3" t="s">
        <v>2593</v>
      </c>
      <c r="H1594" s="3" t="s">
        <v>48</v>
      </c>
      <c r="I1594" s="3" t="s">
        <v>39</v>
      </c>
      <c r="J1594" s="3" t="s">
        <v>76</v>
      </c>
      <c r="K1594" s="3" t="s">
        <v>84</v>
      </c>
      <c r="L1594" s="3" t="s">
        <v>85</v>
      </c>
      <c r="M1594" s="3" t="s">
        <v>1141</v>
      </c>
      <c r="N1594" s="3">
        <v>0.37</v>
      </c>
      <c r="O1594" s="3" t="s">
        <v>32</v>
      </c>
      <c r="P1594" s="3" t="s">
        <v>60</v>
      </c>
      <c r="Q1594" s="3" t="s">
        <v>303</v>
      </c>
      <c r="R1594" s="3" t="s">
        <v>2594</v>
      </c>
      <c r="S1594" s="3">
        <v>74133</v>
      </c>
      <c r="T1594" s="2">
        <v>42071</v>
      </c>
      <c r="U1594" s="2">
        <v>42073</v>
      </c>
      <c r="V1594" s="4">
        <v>439.78529999999995</v>
      </c>
      <c r="W1594" s="3">
        <v>13</v>
      </c>
      <c r="X1594" s="4">
        <v>637.37</v>
      </c>
      <c r="Y1594" s="3">
        <v>89801</v>
      </c>
      <c r="Z1594" s="3" t="str">
        <f>IF(V1594&gt;E3550, "High","Low")</f>
        <v>High</v>
      </c>
      <c r="AA1594" s="3" t="str">
        <f>IF(OR(C1594 &gt; 0.2, N1594 &lt; 0.25), "High Risk", "Low Risk")</f>
        <v>Low Risk</v>
      </c>
      <c r="AB1594" s="3" t="str">
        <f>IF(NOT(C1594 &gt; 0), "No Discount", "Discount Applied")</f>
        <v>Discount Applied</v>
      </c>
      <c r="AC1594" s="3" t="str">
        <f>IF(AND(V1594 &gt; 100, OR(H1594 = "Regular Air", H1594 = "Express Air"), NOT(C1594 &gt; 0)), "High Profit Non-Standard Shipping", "Other")</f>
        <v>Other</v>
      </c>
      <c r="AD1594">
        <f>RANK(X1594,$X$2:$X$1954,0)</f>
        <v>562</v>
      </c>
    </row>
    <row r="1595" spans="1:30" ht="12.75" customHeight="1" x14ac:dyDescent="0.3">
      <c r="A1595" s="3">
        <v>19192</v>
      </c>
      <c r="B1595" s="3" t="s">
        <v>24</v>
      </c>
      <c r="C1595" s="7">
        <v>0.1</v>
      </c>
      <c r="D1595" s="4">
        <v>80.97</v>
      </c>
      <c r="E1595" s="4">
        <v>33.6</v>
      </c>
      <c r="F1595" s="3">
        <v>2837</v>
      </c>
      <c r="G1595" s="3" t="s">
        <v>2593</v>
      </c>
      <c r="H1595" s="3" t="s">
        <v>38</v>
      </c>
      <c r="I1595" s="3" t="s">
        <v>39</v>
      </c>
      <c r="J1595" s="3" t="s">
        <v>76</v>
      </c>
      <c r="K1595" s="3" t="s">
        <v>84</v>
      </c>
      <c r="L1595" s="3" t="s">
        <v>42</v>
      </c>
      <c r="M1595" s="3" t="s">
        <v>2031</v>
      </c>
      <c r="N1595" s="3">
        <v>0.37</v>
      </c>
      <c r="O1595" s="3" t="s">
        <v>32</v>
      </c>
      <c r="P1595" s="3" t="s">
        <v>60</v>
      </c>
      <c r="Q1595" s="3" t="s">
        <v>303</v>
      </c>
      <c r="R1595" s="3" t="s">
        <v>2594</v>
      </c>
      <c r="S1595" s="3">
        <v>74133</v>
      </c>
      <c r="T1595" s="2">
        <v>42071</v>
      </c>
      <c r="U1595" s="2">
        <v>42074</v>
      </c>
      <c r="V1595" s="4">
        <v>-149.4573</v>
      </c>
      <c r="W1595" s="3">
        <v>3</v>
      </c>
      <c r="X1595" s="4">
        <v>232.16</v>
      </c>
      <c r="Y1595" s="3">
        <v>89801</v>
      </c>
      <c r="Z1595" s="3" t="str">
        <f>IF(V1595&gt;E3551, "High","Low")</f>
        <v>Low</v>
      </c>
      <c r="AA1595" s="3" t="str">
        <f>IF(OR(C1595 &gt; 0.2, N1595 &lt; 0.25), "High Risk", "Low Risk")</f>
        <v>Low Risk</v>
      </c>
      <c r="AB1595" s="3" t="str">
        <f>IF(NOT(C1595 &gt; 0), "No Discount", "Discount Applied")</f>
        <v>Discount Applied</v>
      </c>
      <c r="AC1595" s="3" t="str">
        <f>IF(AND(V1595 &gt; 100, OR(H1595 = "Regular Air", H1595 = "Express Air"), NOT(C1595 &gt; 0)), "High Profit Non-Standard Shipping", "Other")</f>
        <v>Other</v>
      </c>
      <c r="AD1595">
        <f>RANK(X1595,$X$2:$X$1954,0)</f>
        <v>928</v>
      </c>
    </row>
    <row r="1596" spans="1:30" ht="12.75" customHeight="1" x14ac:dyDescent="0.3">
      <c r="A1596" s="3">
        <v>18416</v>
      </c>
      <c r="B1596" s="3" t="s">
        <v>24</v>
      </c>
      <c r="C1596" s="7">
        <v>0</v>
      </c>
      <c r="D1596" s="4">
        <v>21.98</v>
      </c>
      <c r="E1596" s="4">
        <v>2.87</v>
      </c>
      <c r="F1596" s="3">
        <v>2840</v>
      </c>
      <c r="G1596" s="3" t="s">
        <v>2595</v>
      </c>
      <c r="H1596" s="3" t="s">
        <v>48</v>
      </c>
      <c r="I1596" s="3" t="s">
        <v>39</v>
      </c>
      <c r="J1596" s="3" t="s">
        <v>28</v>
      </c>
      <c r="K1596" s="3" t="s">
        <v>29</v>
      </c>
      <c r="L1596" s="3" t="s">
        <v>50</v>
      </c>
      <c r="M1596" s="3" t="s">
        <v>2586</v>
      </c>
      <c r="N1596" s="3">
        <v>0.55000000000000004</v>
      </c>
      <c r="O1596" s="3" t="s">
        <v>32</v>
      </c>
      <c r="P1596" s="3" t="s">
        <v>135</v>
      </c>
      <c r="Q1596" s="3" t="s">
        <v>361</v>
      </c>
      <c r="R1596" s="3" t="s">
        <v>2596</v>
      </c>
      <c r="S1596" s="3">
        <v>33161</v>
      </c>
      <c r="T1596" s="2">
        <v>42082</v>
      </c>
      <c r="U1596" s="2">
        <v>42083</v>
      </c>
      <c r="V1596" s="4">
        <v>21.095999999999997</v>
      </c>
      <c r="W1596" s="3">
        <v>16</v>
      </c>
      <c r="X1596" s="4">
        <v>360.03</v>
      </c>
      <c r="Y1596" s="3">
        <v>87884</v>
      </c>
      <c r="Z1596" s="3" t="str">
        <f>IF(V1596&gt;E3552, "High","Low")</f>
        <v>High</v>
      </c>
      <c r="AA1596" s="3" t="str">
        <f>IF(OR(C1596 &gt; 0.2, N1596 &lt; 0.25), "High Risk", "Low Risk")</f>
        <v>Low Risk</v>
      </c>
      <c r="AB1596" s="3" t="str">
        <f>IF(NOT(C1596 &gt; 0), "No Discount", "Discount Applied")</f>
        <v>No Discount</v>
      </c>
      <c r="AC1596" s="3" t="str">
        <f>IF(AND(V1596 &gt; 100, OR(H1596 = "Regular Air", H1596 = "Express Air"), NOT(C1596 &gt; 0)), "High Profit Non-Standard Shipping", "Other")</f>
        <v>Other</v>
      </c>
      <c r="AD1596">
        <f>RANK(X1596,$X$2:$X$1954,0)</f>
        <v>760</v>
      </c>
    </row>
    <row r="1597" spans="1:30" ht="12.75" customHeight="1" x14ac:dyDescent="0.3">
      <c r="A1597" s="3">
        <v>18419</v>
      </c>
      <c r="B1597" s="3" t="s">
        <v>55</v>
      </c>
      <c r="C1597" s="7">
        <v>0.05</v>
      </c>
      <c r="D1597" s="4">
        <v>15.68</v>
      </c>
      <c r="E1597" s="4">
        <v>3.73</v>
      </c>
      <c r="F1597" s="3">
        <v>2840</v>
      </c>
      <c r="G1597" s="3" t="s">
        <v>2595</v>
      </c>
      <c r="H1597" s="3" t="s">
        <v>48</v>
      </c>
      <c r="I1597" s="3" t="s">
        <v>39</v>
      </c>
      <c r="J1597" s="3" t="s">
        <v>40</v>
      </c>
      <c r="K1597" s="3" t="s">
        <v>49</v>
      </c>
      <c r="L1597" s="3" t="s">
        <v>50</v>
      </c>
      <c r="M1597" s="3" t="s">
        <v>2379</v>
      </c>
      <c r="N1597" s="3">
        <v>0.46</v>
      </c>
      <c r="O1597" s="3" t="s">
        <v>32</v>
      </c>
      <c r="P1597" s="3" t="s">
        <v>135</v>
      </c>
      <c r="Q1597" s="3" t="s">
        <v>361</v>
      </c>
      <c r="R1597" s="3" t="s">
        <v>2596</v>
      </c>
      <c r="S1597" s="3">
        <v>33161</v>
      </c>
      <c r="T1597" s="2">
        <v>42166</v>
      </c>
      <c r="U1597" s="2">
        <v>42168</v>
      </c>
      <c r="V1597" s="4">
        <v>1166.6280000000002</v>
      </c>
      <c r="W1597" s="3">
        <v>17</v>
      </c>
      <c r="X1597" s="4">
        <v>260.01</v>
      </c>
      <c r="Y1597" s="3">
        <v>87885</v>
      </c>
      <c r="Z1597" s="3" t="str">
        <f>IF(V1597&gt;E3553, "High","Low")</f>
        <v>High</v>
      </c>
      <c r="AA1597" s="3" t="str">
        <f>IF(OR(C1597 &gt; 0.2, N1597 &lt; 0.25), "High Risk", "Low Risk")</f>
        <v>Low Risk</v>
      </c>
      <c r="AB1597" s="3" t="str">
        <f>IF(NOT(C1597 &gt; 0), "No Discount", "Discount Applied")</f>
        <v>Discount Applied</v>
      </c>
      <c r="AC1597" s="3" t="str">
        <f>IF(AND(V1597 &gt; 100, OR(H1597 = "Regular Air", H1597 = "Express Air"), NOT(C1597 &gt; 0)), "High Profit Non-Standard Shipping", "Other")</f>
        <v>Other</v>
      </c>
      <c r="AD1597">
        <f>RANK(X1597,$X$2:$X$1954,0)</f>
        <v>881</v>
      </c>
    </row>
    <row r="1598" spans="1:30" ht="12.75" customHeight="1" x14ac:dyDescent="0.3">
      <c r="A1598" s="3">
        <v>18420</v>
      </c>
      <c r="B1598" s="3" t="s">
        <v>55</v>
      </c>
      <c r="C1598" s="7">
        <v>0</v>
      </c>
      <c r="D1598" s="4">
        <v>14.98</v>
      </c>
      <c r="E1598" s="4">
        <v>8.99</v>
      </c>
      <c r="F1598" s="3">
        <v>2840</v>
      </c>
      <c r="G1598" s="3" t="s">
        <v>2595</v>
      </c>
      <c r="H1598" s="3" t="s">
        <v>48</v>
      </c>
      <c r="I1598" s="3" t="s">
        <v>39</v>
      </c>
      <c r="J1598" s="3" t="s">
        <v>40</v>
      </c>
      <c r="K1598" s="3" t="s">
        <v>49</v>
      </c>
      <c r="L1598" s="3" t="s">
        <v>50</v>
      </c>
      <c r="M1598" s="3" t="s">
        <v>2597</v>
      </c>
      <c r="N1598" s="3">
        <v>0.39</v>
      </c>
      <c r="O1598" s="3" t="s">
        <v>32</v>
      </c>
      <c r="P1598" s="3" t="s">
        <v>135</v>
      </c>
      <c r="Q1598" s="3" t="s">
        <v>361</v>
      </c>
      <c r="R1598" s="3" t="s">
        <v>2596</v>
      </c>
      <c r="S1598" s="3">
        <v>33161</v>
      </c>
      <c r="T1598" s="2">
        <v>42166</v>
      </c>
      <c r="U1598" s="2">
        <v>42167</v>
      </c>
      <c r="V1598" s="4">
        <v>-40.604199999999999</v>
      </c>
      <c r="W1598" s="3">
        <v>18</v>
      </c>
      <c r="X1598" s="4">
        <v>273.79000000000002</v>
      </c>
      <c r="Y1598" s="3">
        <v>87885</v>
      </c>
      <c r="Z1598" s="3" t="str">
        <f>IF(V1598&gt;E3554, "High","Low")</f>
        <v>Low</v>
      </c>
      <c r="AA1598" s="3" t="str">
        <f>IF(OR(C1598 &gt; 0.2, N1598 &lt; 0.25), "High Risk", "Low Risk")</f>
        <v>Low Risk</v>
      </c>
      <c r="AB1598" s="3" t="str">
        <f>IF(NOT(C1598 &gt; 0), "No Discount", "Discount Applied")</f>
        <v>No Discount</v>
      </c>
      <c r="AC1598" s="3" t="str">
        <f>IF(AND(V1598 &gt; 100, OR(H1598 = "Regular Air", H1598 = "Express Air"), NOT(C1598 &gt; 0)), "High Profit Non-Standard Shipping", "Other")</f>
        <v>Other</v>
      </c>
      <c r="AD1598">
        <f>RANK(X1598,$X$2:$X$1954,0)</f>
        <v>859</v>
      </c>
    </row>
    <row r="1599" spans="1:30" ht="12.75" customHeight="1" x14ac:dyDescent="0.3">
      <c r="A1599" s="3">
        <v>18421</v>
      </c>
      <c r="B1599" s="3" t="s">
        <v>55</v>
      </c>
      <c r="C1599" s="7">
        <v>0.02</v>
      </c>
      <c r="D1599" s="4">
        <v>38.76</v>
      </c>
      <c r="E1599" s="4">
        <v>13.26</v>
      </c>
      <c r="F1599" s="3">
        <v>2840</v>
      </c>
      <c r="G1599" s="3" t="s">
        <v>2595</v>
      </c>
      <c r="H1599" s="3" t="s">
        <v>48</v>
      </c>
      <c r="I1599" s="3" t="s">
        <v>39</v>
      </c>
      <c r="J1599" s="3" t="s">
        <v>28</v>
      </c>
      <c r="K1599" s="3" t="s">
        <v>92</v>
      </c>
      <c r="L1599" s="3" t="s">
        <v>58</v>
      </c>
      <c r="M1599" s="3" t="s">
        <v>2598</v>
      </c>
      <c r="N1599" s="3">
        <v>0.36</v>
      </c>
      <c r="O1599" s="3" t="s">
        <v>32</v>
      </c>
      <c r="P1599" s="3" t="s">
        <v>135</v>
      </c>
      <c r="Q1599" s="3" t="s">
        <v>361</v>
      </c>
      <c r="R1599" s="3" t="s">
        <v>2596</v>
      </c>
      <c r="S1599" s="3">
        <v>33161</v>
      </c>
      <c r="T1599" s="2">
        <v>42166</v>
      </c>
      <c r="U1599" s="2">
        <v>42167</v>
      </c>
      <c r="V1599" s="4">
        <v>-294.084</v>
      </c>
      <c r="W1599" s="3">
        <v>1</v>
      </c>
      <c r="X1599" s="4">
        <v>44.62</v>
      </c>
      <c r="Y1599" s="3">
        <v>87885</v>
      </c>
      <c r="Z1599" s="3" t="str">
        <f>IF(V1599&gt;E3555, "High","Low")</f>
        <v>Low</v>
      </c>
      <c r="AA1599" s="3" t="str">
        <f>IF(OR(C1599 &gt; 0.2, N1599 &lt; 0.25), "High Risk", "Low Risk")</f>
        <v>Low Risk</v>
      </c>
      <c r="AB1599" s="3" t="str">
        <f>IF(NOT(C1599 &gt; 0), "No Discount", "Discount Applied")</f>
        <v>Discount Applied</v>
      </c>
      <c r="AC1599" s="3" t="str">
        <f>IF(AND(V1599 &gt; 100, OR(H1599 = "Regular Air", H1599 = "Express Air"), NOT(C1599 &gt; 0)), "High Profit Non-Standard Shipping", "Other")</f>
        <v>Other</v>
      </c>
      <c r="AD1599">
        <f>RANK(X1599,$X$2:$X$1954,0)</f>
        <v>1581</v>
      </c>
    </row>
    <row r="1600" spans="1:30" ht="12.75" customHeight="1" x14ac:dyDescent="0.3">
      <c r="A1600" s="3">
        <v>21855</v>
      </c>
      <c r="B1600" s="3" t="s">
        <v>36</v>
      </c>
      <c r="C1600" s="7">
        <v>0.04</v>
      </c>
      <c r="D1600" s="4">
        <v>90.48</v>
      </c>
      <c r="E1600" s="4">
        <v>19.989999999999998</v>
      </c>
      <c r="F1600" s="3">
        <v>2847</v>
      </c>
      <c r="G1600" s="3" t="s">
        <v>2599</v>
      </c>
      <c r="H1600" s="3" t="s">
        <v>48</v>
      </c>
      <c r="I1600" s="3" t="s">
        <v>39</v>
      </c>
      <c r="J1600" s="3" t="s">
        <v>28</v>
      </c>
      <c r="K1600" s="3" t="s">
        <v>68</v>
      </c>
      <c r="L1600" s="3" t="s">
        <v>58</v>
      </c>
      <c r="M1600" s="3" t="s">
        <v>1839</v>
      </c>
      <c r="N1600" s="3">
        <v>0.4</v>
      </c>
      <c r="O1600" s="3" t="s">
        <v>32</v>
      </c>
      <c r="P1600" s="3" t="s">
        <v>135</v>
      </c>
      <c r="Q1600" s="3" t="s">
        <v>243</v>
      </c>
      <c r="R1600" s="3" t="s">
        <v>2600</v>
      </c>
      <c r="S1600" s="3">
        <v>38017</v>
      </c>
      <c r="T1600" s="2">
        <v>42103</v>
      </c>
      <c r="U1600" s="2">
        <v>42105</v>
      </c>
      <c r="V1600" s="4">
        <v>55.555199999999999</v>
      </c>
      <c r="W1600" s="3">
        <v>3</v>
      </c>
      <c r="X1600" s="4">
        <v>268.64</v>
      </c>
      <c r="Y1600" s="3">
        <v>85928</v>
      </c>
      <c r="Z1600" s="3" t="str">
        <f>IF(V1600&gt;E3556, "High","Low")</f>
        <v>High</v>
      </c>
      <c r="AA1600" s="3" t="str">
        <f>IF(OR(C1600 &gt; 0.2, N1600 &lt; 0.25), "High Risk", "Low Risk")</f>
        <v>Low Risk</v>
      </c>
      <c r="AB1600" s="3" t="str">
        <f>IF(NOT(C1600 &gt; 0), "No Discount", "Discount Applied")</f>
        <v>Discount Applied</v>
      </c>
      <c r="AC1600" s="3" t="str">
        <f>IF(AND(V1600 &gt; 100, OR(H1600 = "Regular Air", H1600 = "Express Air"), NOT(C1600 &gt; 0)), "High Profit Non-Standard Shipping", "Other")</f>
        <v>Other</v>
      </c>
      <c r="AD1600">
        <f>RANK(X1600,$X$2:$X$1954,0)</f>
        <v>866</v>
      </c>
    </row>
    <row r="1601" spans="1:30" ht="12.75" customHeight="1" x14ac:dyDescent="0.3">
      <c r="A1601" s="3">
        <v>21856</v>
      </c>
      <c r="B1601" s="3" t="s">
        <v>36</v>
      </c>
      <c r="C1601" s="7">
        <v>0.02</v>
      </c>
      <c r="D1601" s="4">
        <v>9.77</v>
      </c>
      <c r="E1601" s="4">
        <v>6.02</v>
      </c>
      <c r="F1601" s="3">
        <v>2847</v>
      </c>
      <c r="G1601" s="3" t="s">
        <v>2599</v>
      </c>
      <c r="H1601" s="3" t="s">
        <v>48</v>
      </c>
      <c r="I1601" s="3" t="s">
        <v>39</v>
      </c>
      <c r="J1601" s="3" t="s">
        <v>40</v>
      </c>
      <c r="K1601" s="3" t="s">
        <v>49</v>
      </c>
      <c r="L1601" s="3" t="s">
        <v>85</v>
      </c>
      <c r="M1601" s="3" t="s">
        <v>1601</v>
      </c>
      <c r="N1601" s="3">
        <v>0.48</v>
      </c>
      <c r="O1601" s="3" t="s">
        <v>32</v>
      </c>
      <c r="P1601" s="3" t="s">
        <v>135</v>
      </c>
      <c r="Q1601" s="3" t="s">
        <v>243</v>
      </c>
      <c r="R1601" s="3" t="s">
        <v>2600</v>
      </c>
      <c r="S1601" s="3">
        <v>38017</v>
      </c>
      <c r="T1601" s="2">
        <v>42103</v>
      </c>
      <c r="U1601" s="2">
        <v>42104</v>
      </c>
      <c r="V1601" s="4">
        <v>-535.33199999999999</v>
      </c>
      <c r="W1601" s="3">
        <v>9</v>
      </c>
      <c r="X1601" s="4">
        <v>87.68</v>
      </c>
      <c r="Y1601" s="3">
        <v>85928</v>
      </c>
      <c r="Z1601" s="3" t="str">
        <f>IF(V1601&gt;E3557, "High","Low")</f>
        <v>Low</v>
      </c>
      <c r="AA1601" s="3" t="str">
        <f>IF(OR(C1601 &gt; 0.2, N1601 &lt; 0.25), "High Risk", "Low Risk")</f>
        <v>Low Risk</v>
      </c>
      <c r="AB1601" s="3" t="str">
        <f>IF(NOT(C1601 &gt; 0), "No Discount", "Discount Applied")</f>
        <v>Discount Applied</v>
      </c>
      <c r="AC1601" s="3" t="str">
        <f>IF(AND(V1601 &gt; 100, OR(H1601 = "Regular Air", H1601 = "Express Air"), NOT(C1601 &gt; 0)), "High Profit Non-Standard Shipping", "Other")</f>
        <v>Other</v>
      </c>
      <c r="AD1601">
        <f>RANK(X1601,$X$2:$X$1954,0)</f>
        <v>1297</v>
      </c>
    </row>
    <row r="1602" spans="1:30" ht="12.75" customHeight="1" x14ac:dyDescent="0.3">
      <c r="A1602" s="3">
        <v>21857</v>
      </c>
      <c r="B1602" s="3" t="s">
        <v>36</v>
      </c>
      <c r="C1602" s="7">
        <v>0.09</v>
      </c>
      <c r="D1602" s="4">
        <v>34.99</v>
      </c>
      <c r="E1602" s="4">
        <v>7.73</v>
      </c>
      <c r="F1602" s="3">
        <v>2847</v>
      </c>
      <c r="G1602" s="3" t="s">
        <v>2599</v>
      </c>
      <c r="H1602" s="3" t="s">
        <v>48</v>
      </c>
      <c r="I1602" s="3" t="s">
        <v>39</v>
      </c>
      <c r="J1602" s="3" t="s">
        <v>28</v>
      </c>
      <c r="K1602" s="3" t="s">
        <v>29</v>
      </c>
      <c r="L1602" s="3" t="s">
        <v>58</v>
      </c>
      <c r="M1602" s="3" t="s">
        <v>100</v>
      </c>
      <c r="N1602" s="3">
        <v>0.59</v>
      </c>
      <c r="O1602" s="3" t="s">
        <v>32</v>
      </c>
      <c r="P1602" s="3" t="s">
        <v>135</v>
      </c>
      <c r="Q1602" s="3" t="s">
        <v>243</v>
      </c>
      <c r="R1602" s="3" t="s">
        <v>2600</v>
      </c>
      <c r="S1602" s="3">
        <v>38017</v>
      </c>
      <c r="T1602" s="2">
        <v>42103</v>
      </c>
      <c r="U1602" s="2">
        <v>42105</v>
      </c>
      <c r="V1602" s="4">
        <v>-208.72039999999998</v>
      </c>
      <c r="W1602" s="3">
        <v>1</v>
      </c>
      <c r="X1602" s="4">
        <v>37.619999999999997</v>
      </c>
      <c r="Y1602" s="3">
        <v>85928</v>
      </c>
      <c r="Z1602" s="3" t="str">
        <f>IF(V1602&gt;E3558, "High","Low")</f>
        <v>Low</v>
      </c>
      <c r="AA1602" s="3" t="str">
        <f>IF(OR(C1602 &gt; 0.2, N1602 &lt; 0.25), "High Risk", "Low Risk")</f>
        <v>Low Risk</v>
      </c>
      <c r="AB1602" s="3" t="str">
        <f>IF(NOT(C1602 &gt; 0), "No Discount", "Discount Applied")</f>
        <v>Discount Applied</v>
      </c>
      <c r="AC1602" s="3" t="str">
        <f>IF(AND(V1602 &gt; 100, OR(H1602 = "Regular Air", H1602 = "Express Air"), NOT(C1602 &gt; 0)), "High Profit Non-Standard Shipping", "Other")</f>
        <v>Other</v>
      </c>
      <c r="AD1602">
        <f>RANK(X1602,$X$2:$X$1954,0)</f>
        <v>1645</v>
      </c>
    </row>
    <row r="1603" spans="1:30" ht="12.75" customHeight="1" x14ac:dyDescent="0.3">
      <c r="A1603" s="3">
        <v>24455</v>
      </c>
      <c r="B1603" s="3" t="s">
        <v>55</v>
      </c>
      <c r="C1603" s="7">
        <v>0</v>
      </c>
      <c r="D1603" s="4">
        <v>49.99</v>
      </c>
      <c r="E1603" s="4">
        <v>19.989999999999998</v>
      </c>
      <c r="F1603" s="3">
        <v>2848</v>
      </c>
      <c r="G1603" s="3" t="s">
        <v>2601</v>
      </c>
      <c r="H1603" s="3" t="s">
        <v>48</v>
      </c>
      <c r="I1603" s="3" t="s">
        <v>39</v>
      </c>
      <c r="J1603" s="3" t="s">
        <v>76</v>
      </c>
      <c r="K1603" s="3" t="s">
        <v>179</v>
      </c>
      <c r="L1603" s="3" t="s">
        <v>58</v>
      </c>
      <c r="M1603" s="3" t="s">
        <v>274</v>
      </c>
      <c r="N1603" s="3">
        <v>0.41</v>
      </c>
      <c r="O1603" s="3" t="s">
        <v>32</v>
      </c>
      <c r="P1603" s="3" t="s">
        <v>135</v>
      </c>
      <c r="Q1603" s="3" t="s">
        <v>243</v>
      </c>
      <c r="R1603" s="3" t="s">
        <v>2602</v>
      </c>
      <c r="S1603" s="3">
        <v>38401</v>
      </c>
      <c r="T1603" s="2">
        <v>42161</v>
      </c>
      <c r="U1603" s="2">
        <v>42163</v>
      </c>
      <c r="V1603" s="4">
        <v>38.885999999999996</v>
      </c>
      <c r="W1603" s="3">
        <v>16</v>
      </c>
      <c r="X1603" s="4">
        <v>832.97</v>
      </c>
      <c r="Y1603" s="3">
        <v>85929</v>
      </c>
      <c r="Z1603" s="3" t="str">
        <f>IF(V1603&gt;E3559, "High","Low")</f>
        <v>High</v>
      </c>
      <c r="AA1603" s="3" t="str">
        <f>IF(OR(C1603 &gt; 0.2, N1603 &lt; 0.25), "High Risk", "Low Risk")</f>
        <v>Low Risk</v>
      </c>
      <c r="AB1603" s="3" t="str">
        <f>IF(NOT(C1603 &gt; 0), "No Discount", "Discount Applied")</f>
        <v>No Discount</v>
      </c>
      <c r="AC1603" s="3" t="str">
        <f>IF(AND(V1603 &gt; 100, OR(H1603 = "Regular Air", H1603 = "Express Air"), NOT(C1603 &gt; 0)), "High Profit Non-Standard Shipping", "Other")</f>
        <v>Other</v>
      </c>
      <c r="AD1603">
        <f>RANK(X1603,$X$2:$X$1954,0)</f>
        <v>474</v>
      </c>
    </row>
    <row r="1604" spans="1:30" ht="12.75" customHeight="1" x14ac:dyDescent="0.3">
      <c r="A1604" s="3">
        <v>23622</v>
      </c>
      <c r="B1604" s="3" t="s">
        <v>105</v>
      </c>
      <c r="C1604" s="7">
        <v>0.05</v>
      </c>
      <c r="D1604" s="4">
        <v>115.99</v>
      </c>
      <c r="E1604" s="4">
        <v>8.99</v>
      </c>
      <c r="F1604" s="3">
        <v>2851</v>
      </c>
      <c r="G1604" s="3" t="s">
        <v>2603</v>
      </c>
      <c r="H1604" s="3" t="s">
        <v>48</v>
      </c>
      <c r="I1604" s="3" t="s">
        <v>39</v>
      </c>
      <c r="J1604" s="3" t="s">
        <v>76</v>
      </c>
      <c r="K1604" s="3" t="s">
        <v>77</v>
      </c>
      <c r="L1604" s="3" t="s">
        <v>58</v>
      </c>
      <c r="M1604" s="3" t="s">
        <v>184</v>
      </c>
      <c r="N1604" s="3">
        <v>0.57999999999999996</v>
      </c>
      <c r="O1604" s="3" t="s">
        <v>32</v>
      </c>
      <c r="P1604" s="3" t="s">
        <v>60</v>
      </c>
      <c r="Q1604" s="3" t="s">
        <v>129</v>
      </c>
      <c r="R1604" s="3" t="s">
        <v>2604</v>
      </c>
      <c r="S1604" s="3">
        <v>79762</v>
      </c>
      <c r="T1604" s="2">
        <v>42103</v>
      </c>
      <c r="U1604" s="2">
        <v>42107</v>
      </c>
      <c r="V1604" s="4">
        <v>719.35259999999994</v>
      </c>
      <c r="W1604" s="3">
        <v>11</v>
      </c>
      <c r="X1604" s="4">
        <v>1042.54</v>
      </c>
      <c r="Y1604" s="3">
        <v>86454</v>
      </c>
      <c r="Z1604" s="3" t="str">
        <f>IF(V1604&gt;E3560, "High","Low")</f>
        <v>High</v>
      </c>
      <c r="AA1604" s="3" t="str">
        <f>IF(OR(C1604 &gt; 0.2, N1604 &lt; 0.25), "High Risk", "Low Risk")</f>
        <v>Low Risk</v>
      </c>
      <c r="AB1604" s="3" t="str">
        <f>IF(NOT(C1604 &gt; 0), "No Discount", "Discount Applied")</f>
        <v>Discount Applied</v>
      </c>
      <c r="AC1604" s="3" t="str">
        <f>IF(AND(V1604 &gt; 100, OR(H1604 = "Regular Air", H1604 = "Express Air"), NOT(C1604 &gt; 0)), "High Profit Non-Standard Shipping", "Other")</f>
        <v>Other</v>
      </c>
      <c r="AD1604">
        <f>RANK(X1604,$X$2:$X$1954,0)</f>
        <v>410</v>
      </c>
    </row>
    <row r="1605" spans="1:30" ht="12.75" customHeight="1" x14ac:dyDescent="0.3">
      <c r="A1605" s="3">
        <v>23042</v>
      </c>
      <c r="B1605" s="3" t="s">
        <v>55</v>
      </c>
      <c r="C1605" s="7">
        <v>0.08</v>
      </c>
      <c r="D1605" s="4">
        <v>7.84</v>
      </c>
      <c r="E1605" s="4">
        <v>4.71</v>
      </c>
      <c r="F1605" s="3">
        <v>2855</v>
      </c>
      <c r="G1605" s="3" t="s">
        <v>2605</v>
      </c>
      <c r="H1605" s="3" t="s">
        <v>48</v>
      </c>
      <c r="I1605" s="3" t="s">
        <v>39</v>
      </c>
      <c r="J1605" s="3" t="s">
        <v>28</v>
      </c>
      <c r="K1605" s="3" t="s">
        <v>108</v>
      </c>
      <c r="L1605" s="3" t="s">
        <v>58</v>
      </c>
      <c r="M1605" s="3" t="s">
        <v>2268</v>
      </c>
      <c r="N1605" s="3">
        <v>0.35</v>
      </c>
      <c r="O1605" s="3" t="s">
        <v>32</v>
      </c>
      <c r="P1605" s="3" t="s">
        <v>33</v>
      </c>
      <c r="Q1605" s="3" t="s">
        <v>34</v>
      </c>
      <c r="R1605" s="3" t="s">
        <v>2606</v>
      </c>
      <c r="S1605" s="3">
        <v>98198</v>
      </c>
      <c r="T1605" s="2">
        <v>42025</v>
      </c>
      <c r="U1605" s="2">
        <v>42026</v>
      </c>
      <c r="V1605" s="4">
        <v>-12.876779999999998</v>
      </c>
      <c r="W1605" s="3">
        <v>10</v>
      </c>
      <c r="X1605" s="4">
        <v>76.16</v>
      </c>
      <c r="Y1605" s="3">
        <v>87316</v>
      </c>
      <c r="Z1605" s="3" t="str">
        <f>IF(V1605&gt;E3561, "High","Low")</f>
        <v>Low</v>
      </c>
      <c r="AA1605" s="3" t="str">
        <f>IF(OR(C1605 &gt; 0.2, N1605 &lt; 0.25), "High Risk", "Low Risk")</f>
        <v>Low Risk</v>
      </c>
      <c r="AB1605" s="3" t="str">
        <f>IF(NOT(C1605 &gt; 0), "No Discount", "Discount Applied")</f>
        <v>Discount Applied</v>
      </c>
      <c r="AC1605" s="3" t="str">
        <f>IF(AND(V1605 &gt; 100, OR(H1605 = "Regular Air", H1605 = "Express Air"), NOT(C1605 &gt; 0)), "High Profit Non-Standard Shipping", "Other")</f>
        <v>Other</v>
      </c>
      <c r="AD1605">
        <f>RANK(X1605,$X$2:$X$1954,0)</f>
        <v>1360</v>
      </c>
    </row>
    <row r="1606" spans="1:30" ht="12.75" customHeight="1" x14ac:dyDescent="0.3">
      <c r="A1606" s="3">
        <v>23043</v>
      </c>
      <c r="B1606" s="3" t="s">
        <v>55</v>
      </c>
      <c r="C1606" s="7">
        <v>0.03</v>
      </c>
      <c r="D1606" s="4">
        <v>105.34</v>
      </c>
      <c r="E1606" s="4">
        <v>24.49</v>
      </c>
      <c r="F1606" s="3">
        <v>2855</v>
      </c>
      <c r="G1606" s="3" t="s">
        <v>2605</v>
      </c>
      <c r="H1606" s="3" t="s">
        <v>48</v>
      </c>
      <c r="I1606" s="3" t="s">
        <v>39</v>
      </c>
      <c r="J1606" s="3" t="s">
        <v>40</v>
      </c>
      <c r="K1606" s="3" t="s">
        <v>49</v>
      </c>
      <c r="L1606" s="3" t="s">
        <v>235</v>
      </c>
      <c r="M1606" s="3" t="s">
        <v>2607</v>
      </c>
      <c r="N1606" s="3">
        <v>0.61</v>
      </c>
      <c r="O1606" s="3" t="s">
        <v>32</v>
      </c>
      <c r="P1606" s="3" t="s">
        <v>33</v>
      </c>
      <c r="Q1606" s="3" t="s">
        <v>34</v>
      </c>
      <c r="R1606" s="3" t="s">
        <v>2606</v>
      </c>
      <c r="S1606" s="3">
        <v>98198</v>
      </c>
      <c r="T1606" s="2">
        <v>42025</v>
      </c>
      <c r="U1606" s="2">
        <v>42026</v>
      </c>
      <c r="V1606" s="4">
        <v>618.13080000000002</v>
      </c>
      <c r="W1606" s="3">
        <v>10</v>
      </c>
      <c r="X1606" s="4">
        <v>1038.1400000000001</v>
      </c>
      <c r="Y1606" s="3">
        <v>87316</v>
      </c>
      <c r="Z1606" s="3" t="str">
        <f>IF(V1606&gt;E3562, "High","Low")</f>
        <v>High</v>
      </c>
      <c r="AA1606" s="3" t="str">
        <f>IF(OR(C1606 &gt; 0.2, N1606 &lt; 0.25), "High Risk", "Low Risk")</f>
        <v>Low Risk</v>
      </c>
      <c r="AB1606" s="3" t="str">
        <f>IF(NOT(C1606 &gt; 0), "No Discount", "Discount Applied")</f>
        <v>Discount Applied</v>
      </c>
      <c r="AC1606" s="3" t="str">
        <f>IF(AND(V1606 &gt; 100, OR(H1606 = "Regular Air", H1606 = "Express Air"), NOT(C1606 &gt; 0)), "High Profit Non-Standard Shipping", "Other")</f>
        <v>Other</v>
      </c>
      <c r="AD1606">
        <f>RANK(X1606,$X$2:$X$1954,0)</f>
        <v>411</v>
      </c>
    </row>
    <row r="1607" spans="1:30" ht="12.75" customHeight="1" x14ac:dyDescent="0.3">
      <c r="A1607" s="3">
        <v>23213</v>
      </c>
      <c r="B1607" s="3" t="s">
        <v>105</v>
      </c>
      <c r="C1607" s="7">
        <v>0.09</v>
      </c>
      <c r="D1607" s="4">
        <v>6783.02</v>
      </c>
      <c r="E1607" s="4">
        <v>24.49</v>
      </c>
      <c r="F1607" s="3">
        <v>2855</v>
      </c>
      <c r="G1607" s="3" t="s">
        <v>2605</v>
      </c>
      <c r="H1607" s="3" t="s">
        <v>48</v>
      </c>
      <c r="I1607" s="3" t="s">
        <v>39</v>
      </c>
      <c r="J1607" s="3" t="s">
        <v>76</v>
      </c>
      <c r="K1607" s="3" t="s">
        <v>84</v>
      </c>
      <c r="L1607" s="3" t="s">
        <v>235</v>
      </c>
      <c r="M1607" s="3" t="s">
        <v>1276</v>
      </c>
      <c r="N1607" s="3">
        <v>0.39</v>
      </c>
      <c r="O1607" s="3" t="s">
        <v>32</v>
      </c>
      <c r="P1607" s="3" t="s">
        <v>33</v>
      </c>
      <c r="Q1607" s="3" t="s">
        <v>34</v>
      </c>
      <c r="R1607" s="3" t="s">
        <v>2606</v>
      </c>
      <c r="S1607" s="3">
        <v>98198</v>
      </c>
      <c r="T1607" s="2">
        <v>42073</v>
      </c>
      <c r="U1607" s="2">
        <v>42077</v>
      </c>
      <c r="V1607" s="4">
        <v>-14140.7016</v>
      </c>
      <c r="W1607" s="3">
        <v>1</v>
      </c>
      <c r="X1607" s="4">
        <v>6296</v>
      </c>
      <c r="Y1607" s="3">
        <v>87317</v>
      </c>
      <c r="Z1607" s="3" t="str">
        <f>IF(V1607&gt;E3563, "High","Low")</f>
        <v>Low</v>
      </c>
      <c r="AA1607" s="3" t="str">
        <f>IF(OR(C1607 &gt; 0.2, N1607 &lt; 0.25), "High Risk", "Low Risk")</f>
        <v>Low Risk</v>
      </c>
      <c r="AB1607" s="3" t="str">
        <f>IF(NOT(C1607 &gt; 0), "No Discount", "Discount Applied")</f>
        <v>Discount Applied</v>
      </c>
      <c r="AC1607" s="3" t="str">
        <f>IF(AND(V1607 &gt; 100, OR(H1607 = "Regular Air", H1607 = "Express Air"), NOT(C1607 &gt; 0)), "High Profit Non-Standard Shipping", "Other")</f>
        <v>Other</v>
      </c>
      <c r="AD1607">
        <f>RANK(X1607,$X$2:$X$1954,0)</f>
        <v>68</v>
      </c>
    </row>
    <row r="1608" spans="1:30" ht="12.75" customHeight="1" x14ac:dyDescent="0.3">
      <c r="A1608" s="3">
        <v>18516</v>
      </c>
      <c r="B1608" s="3" t="s">
        <v>55</v>
      </c>
      <c r="C1608" s="7">
        <v>0.06</v>
      </c>
      <c r="D1608" s="4">
        <v>2.94</v>
      </c>
      <c r="E1608" s="4">
        <v>0.96</v>
      </c>
      <c r="F1608" s="3">
        <v>2858</v>
      </c>
      <c r="G1608" s="3" t="s">
        <v>2608</v>
      </c>
      <c r="H1608" s="3" t="s">
        <v>48</v>
      </c>
      <c r="I1608" s="3" t="s">
        <v>39</v>
      </c>
      <c r="J1608" s="3" t="s">
        <v>28</v>
      </c>
      <c r="K1608" s="3" t="s">
        <v>29</v>
      </c>
      <c r="L1608" s="3" t="s">
        <v>30</v>
      </c>
      <c r="M1608" s="3" t="s">
        <v>598</v>
      </c>
      <c r="N1608" s="3">
        <v>0.57999999999999996</v>
      </c>
      <c r="O1608" s="3" t="s">
        <v>32</v>
      </c>
      <c r="P1608" s="3" t="s">
        <v>135</v>
      </c>
      <c r="Q1608" s="3" t="s">
        <v>361</v>
      </c>
      <c r="R1608" s="3" t="s">
        <v>2232</v>
      </c>
      <c r="S1608" s="3">
        <v>32259</v>
      </c>
      <c r="T1608" s="2">
        <v>42141</v>
      </c>
      <c r="U1608" s="2">
        <v>42142</v>
      </c>
      <c r="V1608" s="4">
        <v>-8.8759999999999994</v>
      </c>
      <c r="W1608" s="3">
        <v>3</v>
      </c>
      <c r="X1608" s="4">
        <v>8.7899999999999991</v>
      </c>
      <c r="Y1608" s="3">
        <v>88279</v>
      </c>
      <c r="Z1608" s="3" t="str">
        <f>IF(V1608&gt;E3564, "High","Low")</f>
        <v>Low</v>
      </c>
      <c r="AA1608" s="3" t="str">
        <f>IF(OR(C1608 &gt; 0.2, N1608 &lt; 0.25), "High Risk", "Low Risk")</f>
        <v>Low Risk</v>
      </c>
      <c r="AB1608" s="3" t="str">
        <f>IF(NOT(C1608 &gt; 0), "No Discount", "Discount Applied")</f>
        <v>Discount Applied</v>
      </c>
      <c r="AC1608" s="3" t="str">
        <f>IF(AND(V1608 &gt; 100, OR(H1608 = "Regular Air", H1608 = "Express Air"), NOT(C1608 &gt; 0)), "High Profit Non-Standard Shipping", "Other")</f>
        <v>Other</v>
      </c>
      <c r="AD1608">
        <f>RANK(X1608,$X$2:$X$1954,0)</f>
        <v>1911</v>
      </c>
    </row>
    <row r="1609" spans="1:30" ht="12.75" customHeight="1" x14ac:dyDescent="0.3">
      <c r="A1609" s="3">
        <v>18506</v>
      </c>
      <c r="B1609" s="3" t="s">
        <v>105</v>
      </c>
      <c r="C1609" s="7">
        <v>0.04</v>
      </c>
      <c r="D1609" s="4">
        <v>67.28</v>
      </c>
      <c r="E1609" s="4">
        <v>19.989999999999998</v>
      </c>
      <c r="F1609" s="3">
        <v>2858</v>
      </c>
      <c r="G1609" s="3" t="s">
        <v>2608</v>
      </c>
      <c r="H1609" s="3" t="s">
        <v>48</v>
      </c>
      <c r="I1609" s="3" t="s">
        <v>39</v>
      </c>
      <c r="J1609" s="3" t="s">
        <v>28</v>
      </c>
      <c r="K1609" s="3" t="s">
        <v>108</v>
      </c>
      <c r="L1609" s="3" t="s">
        <v>58</v>
      </c>
      <c r="M1609" s="3" t="s">
        <v>672</v>
      </c>
      <c r="N1609" s="3">
        <v>0.4</v>
      </c>
      <c r="O1609" s="3" t="s">
        <v>32</v>
      </c>
      <c r="P1609" s="3" t="s">
        <v>135</v>
      </c>
      <c r="Q1609" s="3" t="s">
        <v>361</v>
      </c>
      <c r="R1609" s="3" t="s">
        <v>2232</v>
      </c>
      <c r="S1609" s="3">
        <v>32259</v>
      </c>
      <c r="T1609" s="2">
        <v>42147</v>
      </c>
      <c r="U1609" s="2">
        <v>42152</v>
      </c>
      <c r="V1609" s="4">
        <v>14.754</v>
      </c>
      <c r="W1609" s="3">
        <v>30</v>
      </c>
      <c r="X1609" s="4">
        <v>2051.6799999999998</v>
      </c>
      <c r="Y1609" s="3">
        <v>88282</v>
      </c>
      <c r="Z1609" s="3" t="str">
        <f>IF(V1609&gt;E3565, "High","Low")</f>
        <v>High</v>
      </c>
      <c r="AA1609" s="3" t="str">
        <f>IF(OR(C1609 &gt; 0.2, N1609 &lt; 0.25), "High Risk", "Low Risk")</f>
        <v>Low Risk</v>
      </c>
      <c r="AB1609" s="3" t="str">
        <f>IF(NOT(C1609 &gt; 0), "No Discount", "Discount Applied")</f>
        <v>Discount Applied</v>
      </c>
      <c r="AC1609" s="3" t="str">
        <f>IF(AND(V1609 &gt; 100, OR(H1609 = "Regular Air", H1609 = "Express Air"), NOT(C1609 &gt; 0)), "High Profit Non-Standard Shipping", "Other")</f>
        <v>Other</v>
      </c>
      <c r="AD1609">
        <f>RANK(X1609,$X$2:$X$1954,0)</f>
        <v>236</v>
      </c>
    </row>
    <row r="1610" spans="1:30" ht="12.75" customHeight="1" x14ac:dyDescent="0.3">
      <c r="A1610" s="3">
        <v>18507</v>
      </c>
      <c r="B1610" s="3" t="s">
        <v>105</v>
      </c>
      <c r="C1610" s="7">
        <v>0.1</v>
      </c>
      <c r="D1610" s="4">
        <v>130.97999999999999</v>
      </c>
      <c r="E1610" s="4">
        <v>54.74</v>
      </c>
      <c r="F1610" s="3">
        <v>2858</v>
      </c>
      <c r="G1610" s="3" t="s">
        <v>2608</v>
      </c>
      <c r="H1610" s="3" t="s">
        <v>38</v>
      </c>
      <c r="I1610" s="3" t="s">
        <v>39</v>
      </c>
      <c r="J1610" s="3" t="s">
        <v>40</v>
      </c>
      <c r="K1610" s="3" t="s">
        <v>190</v>
      </c>
      <c r="L1610" s="3" t="s">
        <v>120</v>
      </c>
      <c r="M1610" s="3" t="s">
        <v>404</v>
      </c>
      <c r="N1610" s="3">
        <v>0.69</v>
      </c>
      <c r="O1610" s="3" t="s">
        <v>32</v>
      </c>
      <c r="P1610" s="3" t="s">
        <v>135</v>
      </c>
      <c r="Q1610" s="3" t="s">
        <v>361</v>
      </c>
      <c r="R1610" s="3" t="s">
        <v>2232</v>
      </c>
      <c r="S1610" s="3">
        <v>32259</v>
      </c>
      <c r="T1610" s="2">
        <v>42147</v>
      </c>
      <c r="U1610" s="2">
        <v>42147</v>
      </c>
      <c r="V1610" s="4">
        <v>669.61199999999997</v>
      </c>
      <c r="W1610" s="3">
        <v>42</v>
      </c>
      <c r="X1610" s="4">
        <v>5295.03</v>
      </c>
      <c r="Y1610" s="3">
        <v>88282</v>
      </c>
      <c r="Z1610" s="3" t="str">
        <f>IF(V1610&gt;E3566, "High","Low")</f>
        <v>High</v>
      </c>
      <c r="AA1610" s="3" t="str">
        <f>IF(OR(C1610 &gt; 0.2, N1610 &lt; 0.25), "High Risk", "Low Risk")</f>
        <v>Low Risk</v>
      </c>
      <c r="AB1610" s="3" t="str">
        <f>IF(NOT(C1610 &gt; 0), "No Discount", "Discount Applied")</f>
        <v>Discount Applied</v>
      </c>
      <c r="AC1610" s="3" t="str">
        <f>IF(AND(V1610 &gt; 100, OR(H1610 = "Regular Air", H1610 = "Express Air"), NOT(C1610 &gt; 0)), "High Profit Non-Standard Shipping", "Other")</f>
        <v>Other</v>
      </c>
      <c r="AD1610">
        <f>RANK(X1610,$X$2:$X$1954,0)</f>
        <v>86</v>
      </c>
    </row>
    <row r="1611" spans="1:30" ht="12.75" customHeight="1" x14ac:dyDescent="0.3">
      <c r="A1611" s="3">
        <v>18508</v>
      </c>
      <c r="B1611" s="3" t="s">
        <v>105</v>
      </c>
      <c r="C1611" s="7">
        <v>0.04</v>
      </c>
      <c r="D1611" s="4">
        <v>2.78</v>
      </c>
      <c r="E1611" s="4">
        <v>1.25</v>
      </c>
      <c r="F1611" s="3">
        <v>2858</v>
      </c>
      <c r="G1611" s="3" t="s">
        <v>2608</v>
      </c>
      <c r="H1611" s="3" t="s">
        <v>48</v>
      </c>
      <c r="I1611" s="3" t="s">
        <v>39</v>
      </c>
      <c r="J1611" s="3" t="s">
        <v>28</v>
      </c>
      <c r="K1611" s="3" t="s">
        <v>29</v>
      </c>
      <c r="L1611" s="3" t="s">
        <v>30</v>
      </c>
      <c r="M1611" s="3" t="s">
        <v>2205</v>
      </c>
      <c r="N1611" s="3">
        <v>0.59</v>
      </c>
      <c r="O1611" s="3" t="s">
        <v>32</v>
      </c>
      <c r="P1611" s="3" t="s">
        <v>135</v>
      </c>
      <c r="Q1611" s="3" t="s">
        <v>361</v>
      </c>
      <c r="R1611" s="3" t="s">
        <v>2232</v>
      </c>
      <c r="S1611" s="3">
        <v>32259</v>
      </c>
      <c r="T1611" s="2">
        <v>42147</v>
      </c>
      <c r="U1611" s="2">
        <v>42147</v>
      </c>
      <c r="V1611" s="4">
        <v>213</v>
      </c>
      <c r="W1611" s="3">
        <v>28</v>
      </c>
      <c r="X1611" s="4">
        <v>80.27</v>
      </c>
      <c r="Y1611" s="3">
        <v>88282</v>
      </c>
      <c r="Z1611" s="3" t="str">
        <f>IF(V1611&gt;E3567, "High","Low")</f>
        <v>High</v>
      </c>
      <c r="AA1611" s="3" t="str">
        <f>IF(OR(C1611 &gt; 0.2, N1611 &lt; 0.25), "High Risk", "Low Risk")</f>
        <v>Low Risk</v>
      </c>
      <c r="AB1611" s="3" t="str">
        <f>IF(NOT(C1611 &gt; 0), "No Discount", "Discount Applied")</f>
        <v>Discount Applied</v>
      </c>
      <c r="AC1611" s="3" t="str">
        <f>IF(AND(V1611 &gt; 100, OR(H1611 = "Regular Air", H1611 = "Express Air"), NOT(C1611 &gt; 0)), "High Profit Non-Standard Shipping", "Other")</f>
        <v>Other</v>
      </c>
      <c r="AD1611">
        <f>RANK(X1611,$X$2:$X$1954,0)</f>
        <v>1333</v>
      </c>
    </row>
    <row r="1612" spans="1:30" ht="12.75" customHeight="1" x14ac:dyDescent="0.3">
      <c r="A1612" s="3">
        <v>20270</v>
      </c>
      <c r="B1612" s="3" t="s">
        <v>36</v>
      </c>
      <c r="C1612" s="7">
        <v>0.03</v>
      </c>
      <c r="D1612" s="4">
        <v>142.86000000000001</v>
      </c>
      <c r="E1612" s="4">
        <v>19.989999999999998</v>
      </c>
      <c r="F1612" s="3">
        <v>2859</v>
      </c>
      <c r="G1612" s="3" t="s">
        <v>2609</v>
      </c>
      <c r="H1612" s="3" t="s">
        <v>48</v>
      </c>
      <c r="I1612" s="3" t="s">
        <v>39</v>
      </c>
      <c r="J1612" s="3" t="s">
        <v>28</v>
      </c>
      <c r="K1612" s="3" t="s">
        <v>140</v>
      </c>
      <c r="L1612" s="3" t="s">
        <v>58</v>
      </c>
      <c r="M1612" s="3" t="s">
        <v>1672</v>
      </c>
      <c r="N1612" s="3">
        <v>0.56000000000000005</v>
      </c>
      <c r="O1612" s="3" t="s">
        <v>32</v>
      </c>
      <c r="P1612" s="3" t="s">
        <v>135</v>
      </c>
      <c r="Q1612" s="3" t="s">
        <v>361</v>
      </c>
      <c r="R1612" s="3" t="s">
        <v>280</v>
      </c>
      <c r="S1612" s="3">
        <v>32601</v>
      </c>
      <c r="T1612" s="2">
        <v>42095</v>
      </c>
      <c r="U1612" s="2">
        <v>42097</v>
      </c>
      <c r="V1612" s="4">
        <v>-8.3881000000000014</v>
      </c>
      <c r="W1612" s="3">
        <v>23</v>
      </c>
      <c r="X1612" s="4">
        <v>3292.02</v>
      </c>
      <c r="Y1612" s="3">
        <v>88281</v>
      </c>
      <c r="Z1612" s="3" t="str">
        <f>IF(V1612&gt;E3568, "High","Low")</f>
        <v>Low</v>
      </c>
      <c r="AA1612" s="3" t="str">
        <f>IF(OR(C1612 &gt; 0.2, N1612 &lt; 0.25), "High Risk", "Low Risk")</f>
        <v>Low Risk</v>
      </c>
      <c r="AB1612" s="3" t="str">
        <f>IF(NOT(C1612 &gt; 0), "No Discount", "Discount Applied")</f>
        <v>Discount Applied</v>
      </c>
      <c r="AC1612" s="3" t="str">
        <f>IF(AND(V1612 &gt; 100, OR(H1612 = "Regular Air", H1612 = "Express Air"), NOT(C1612 &gt; 0)), "High Profit Non-Standard Shipping", "Other")</f>
        <v>Other</v>
      </c>
      <c r="AD1612">
        <f>RANK(X1612,$X$2:$X$1954,0)</f>
        <v>146</v>
      </c>
    </row>
    <row r="1613" spans="1:30" ht="12.75" customHeight="1" x14ac:dyDescent="0.3">
      <c r="A1613" s="3">
        <v>23238</v>
      </c>
      <c r="B1613" s="3" t="s">
        <v>55</v>
      </c>
      <c r="C1613" s="7">
        <v>0.05</v>
      </c>
      <c r="D1613" s="4">
        <v>20.99</v>
      </c>
      <c r="E1613" s="4">
        <v>4.8099999999999996</v>
      </c>
      <c r="F1613" s="3">
        <v>2861</v>
      </c>
      <c r="G1613" s="3" t="s">
        <v>2610</v>
      </c>
      <c r="H1613" s="3" t="s">
        <v>48</v>
      </c>
      <c r="I1613" s="3" t="s">
        <v>39</v>
      </c>
      <c r="J1613" s="3" t="s">
        <v>76</v>
      </c>
      <c r="K1613" s="3" t="s">
        <v>77</v>
      </c>
      <c r="L1613" s="3" t="s">
        <v>85</v>
      </c>
      <c r="M1613" s="3" t="s">
        <v>474</v>
      </c>
      <c r="N1613" s="3">
        <v>0.57999999999999996</v>
      </c>
      <c r="O1613" s="3" t="s">
        <v>32</v>
      </c>
      <c r="P1613" s="3" t="s">
        <v>60</v>
      </c>
      <c r="Q1613" s="3" t="s">
        <v>182</v>
      </c>
      <c r="R1613" s="3" t="s">
        <v>2611</v>
      </c>
      <c r="S1613" s="3">
        <v>67601</v>
      </c>
      <c r="T1613" s="2">
        <v>42063</v>
      </c>
      <c r="U1613" s="2">
        <v>42063</v>
      </c>
      <c r="V1613" s="4">
        <v>4.9017600000000003</v>
      </c>
      <c r="W1613" s="3">
        <v>11</v>
      </c>
      <c r="X1613" s="4">
        <v>199.43</v>
      </c>
      <c r="Y1613" s="3">
        <v>88280</v>
      </c>
      <c r="Z1613" s="3" t="str">
        <f>IF(V1613&gt;E3569, "High","Low")</f>
        <v>High</v>
      </c>
      <c r="AA1613" s="3" t="str">
        <f>IF(OR(C1613 &gt; 0.2, N1613 &lt; 0.25), "High Risk", "Low Risk")</f>
        <v>Low Risk</v>
      </c>
      <c r="AB1613" s="3" t="str">
        <f>IF(NOT(C1613 &gt; 0), "No Discount", "Discount Applied")</f>
        <v>Discount Applied</v>
      </c>
      <c r="AC1613" s="3" t="str">
        <f>IF(AND(V1613 &gt; 100, OR(H1613 = "Regular Air", H1613 = "Express Air"), NOT(C1613 &gt; 0)), "High Profit Non-Standard Shipping", "Other")</f>
        <v>Other</v>
      </c>
      <c r="AD1613">
        <f>RANK(X1613,$X$2:$X$1954,0)</f>
        <v>989</v>
      </c>
    </row>
    <row r="1614" spans="1:30" ht="12.75" customHeight="1" x14ac:dyDescent="0.3">
      <c r="A1614" s="3">
        <v>25932</v>
      </c>
      <c r="B1614" s="3" t="s">
        <v>24</v>
      </c>
      <c r="C1614" s="7">
        <v>0</v>
      </c>
      <c r="D1614" s="4">
        <v>12.22</v>
      </c>
      <c r="E1614" s="4">
        <v>2.85</v>
      </c>
      <c r="F1614" s="3">
        <v>2862</v>
      </c>
      <c r="G1614" s="3" t="s">
        <v>2612</v>
      </c>
      <c r="H1614" s="3" t="s">
        <v>48</v>
      </c>
      <c r="I1614" s="3" t="s">
        <v>39</v>
      </c>
      <c r="J1614" s="3" t="s">
        <v>40</v>
      </c>
      <c r="K1614" s="3" t="s">
        <v>49</v>
      </c>
      <c r="L1614" s="3" t="s">
        <v>50</v>
      </c>
      <c r="M1614" s="3" t="s">
        <v>2397</v>
      </c>
      <c r="N1614" s="3">
        <v>0.55000000000000004</v>
      </c>
      <c r="O1614" s="3" t="s">
        <v>32</v>
      </c>
      <c r="P1614" s="3" t="s">
        <v>60</v>
      </c>
      <c r="Q1614" s="3" t="s">
        <v>495</v>
      </c>
      <c r="R1614" s="3" t="s">
        <v>2613</v>
      </c>
      <c r="S1614" s="3">
        <v>68128</v>
      </c>
      <c r="T1614" s="2">
        <v>42105</v>
      </c>
      <c r="U1614" s="2">
        <v>42106</v>
      </c>
      <c r="V1614" s="4">
        <v>76.389899999999983</v>
      </c>
      <c r="W1614" s="3">
        <v>9</v>
      </c>
      <c r="X1614" s="4">
        <v>110.71</v>
      </c>
      <c r="Y1614" s="3">
        <v>88278</v>
      </c>
      <c r="Z1614" s="3" t="str">
        <f>IF(V1614&gt;E3570, "High","Low")</f>
        <v>High</v>
      </c>
      <c r="AA1614" s="3" t="str">
        <f>IF(OR(C1614 &gt; 0.2, N1614 &lt; 0.25), "High Risk", "Low Risk")</f>
        <v>Low Risk</v>
      </c>
      <c r="AB1614" s="3" t="str">
        <f>IF(NOT(C1614 &gt; 0), "No Discount", "Discount Applied")</f>
        <v>No Discount</v>
      </c>
      <c r="AC1614" s="3" t="str">
        <f>IF(AND(V1614 &gt; 100, OR(H1614 = "Regular Air", H1614 = "Express Air"), NOT(C1614 &gt; 0)), "High Profit Non-Standard Shipping", "Other")</f>
        <v>Other</v>
      </c>
      <c r="AD1614">
        <f>RANK(X1614,$X$2:$X$1954,0)</f>
        <v>1198</v>
      </c>
    </row>
    <row r="1615" spans="1:30" ht="12.75" customHeight="1" x14ac:dyDescent="0.3">
      <c r="A1615" s="3">
        <v>23136</v>
      </c>
      <c r="B1615" s="3" t="s">
        <v>46</v>
      </c>
      <c r="C1615" s="7">
        <v>0.01</v>
      </c>
      <c r="D1615" s="4">
        <v>13.79</v>
      </c>
      <c r="E1615" s="4">
        <v>8.7799999999999994</v>
      </c>
      <c r="F1615" s="3">
        <v>2865</v>
      </c>
      <c r="G1615" s="3" t="s">
        <v>2614</v>
      </c>
      <c r="H1615" s="3" t="s">
        <v>48</v>
      </c>
      <c r="I1615" s="3" t="s">
        <v>39</v>
      </c>
      <c r="J1615" s="3" t="s">
        <v>40</v>
      </c>
      <c r="K1615" s="3" t="s">
        <v>49</v>
      </c>
      <c r="L1615" s="3" t="s">
        <v>58</v>
      </c>
      <c r="M1615" s="3" t="s">
        <v>701</v>
      </c>
      <c r="N1615" s="3">
        <v>0.43</v>
      </c>
      <c r="O1615" s="3" t="s">
        <v>32</v>
      </c>
      <c r="P1615" s="3" t="s">
        <v>60</v>
      </c>
      <c r="Q1615" s="3" t="s">
        <v>129</v>
      </c>
      <c r="R1615" s="3" t="s">
        <v>2615</v>
      </c>
      <c r="S1615" s="3">
        <v>75460</v>
      </c>
      <c r="T1615" s="2">
        <v>42058</v>
      </c>
      <c r="U1615" s="2">
        <v>42060</v>
      </c>
      <c r="V1615" s="4">
        <v>-36.770000000000003</v>
      </c>
      <c r="W1615" s="3">
        <v>4</v>
      </c>
      <c r="X1615" s="4">
        <v>56.68</v>
      </c>
      <c r="Y1615" s="3">
        <v>90871</v>
      </c>
      <c r="Z1615" s="3" t="str">
        <f>IF(V1615&gt;E3571, "High","Low")</f>
        <v>Low</v>
      </c>
      <c r="AA1615" s="3" t="str">
        <f>IF(OR(C1615 &gt; 0.2, N1615 &lt; 0.25), "High Risk", "Low Risk")</f>
        <v>Low Risk</v>
      </c>
      <c r="AB1615" s="3" t="str">
        <f>IF(NOT(C1615 &gt; 0), "No Discount", "Discount Applied")</f>
        <v>Discount Applied</v>
      </c>
      <c r="AC1615" s="3" t="str">
        <f>IF(AND(V1615 &gt; 100, OR(H1615 = "Regular Air", H1615 = "Express Air"), NOT(C1615 &gt; 0)), "High Profit Non-Standard Shipping", "Other")</f>
        <v>Other</v>
      </c>
      <c r="AD1615">
        <f>RANK(X1615,$X$2:$X$1954,0)</f>
        <v>1484</v>
      </c>
    </row>
    <row r="1616" spans="1:30" ht="12.75" customHeight="1" x14ac:dyDescent="0.3">
      <c r="A1616" s="3">
        <v>23137</v>
      </c>
      <c r="B1616" s="3" t="s">
        <v>46</v>
      </c>
      <c r="C1616" s="7">
        <v>0.04</v>
      </c>
      <c r="D1616" s="4">
        <v>33.29</v>
      </c>
      <c r="E1616" s="4">
        <v>8.74</v>
      </c>
      <c r="F1616" s="3">
        <v>2865</v>
      </c>
      <c r="G1616" s="3" t="s">
        <v>2614</v>
      </c>
      <c r="H1616" s="3" t="s">
        <v>48</v>
      </c>
      <c r="I1616" s="3" t="s">
        <v>39</v>
      </c>
      <c r="J1616" s="3" t="s">
        <v>28</v>
      </c>
      <c r="K1616" s="3" t="s">
        <v>140</v>
      </c>
      <c r="L1616" s="3" t="s">
        <v>58</v>
      </c>
      <c r="M1616" s="3" t="s">
        <v>2616</v>
      </c>
      <c r="N1616" s="3">
        <v>0.61</v>
      </c>
      <c r="O1616" s="3" t="s">
        <v>32</v>
      </c>
      <c r="P1616" s="3" t="s">
        <v>60</v>
      </c>
      <c r="Q1616" s="3" t="s">
        <v>129</v>
      </c>
      <c r="R1616" s="3" t="s">
        <v>2615</v>
      </c>
      <c r="S1616" s="3">
        <v>75460</v>
      </c>
      <c r="T1616" s="2">
        <v>42058</v>
      </c>
      <c r="U1616" s="2">
        <v>42059</v>
      </c>
      <c r="V1616" s="4">
        <v>87.03</v>
      </c>
      <c r="W1616" s="3">
        <v>8</v>
      </c>
      <c r="X1616" s="4">
        <v>273.33999999999997</v>
      </c>
      <c r="Y1616" s="3">
        <v>90871</v>
      </c>
      <c r="Z1616" s="3" t="str">
        <f>IF(V1616&gt;E3572, "High","Low")</f>
        <v>High</v>
      </c>
      <c r="AA1616" s="3" t="str">
        <f>IF(OR(C1616 &gt; 0.2, N1616 &lt; 0.25), "High Risk", "Low Risk")</f>
        <v>Low Risk</v>
      </c>
      <c r="AB1616" s="3" t="str">
        <f>IF(NOT(C1616 &gt; 0), "No Discount", "Discount Applied")</f>
        <v>Discount Applied</v>
      </c>
      <c r="AC1616" s="3" t="str">
        <f>IF(AND(V1616 &gt; 100, OR(H1616 = "Regular Air", H1616 = "Express Air"), NOT(C1616 &gt; 0)), "High Profit Non-Standard Shipping", "Other")</f>
        <v>Other</v>
      </c>
      <c r="AD1616">
        <f>RANK(X1616,$X$2:$X$1954,0)</f>
        <v>860</v>
      </c>
    </row>
    <row r="1617" spans="1:30" ht="12.75" customHeight="1" x14ac:dyDescent="0.3">
      <c r="A1617" s="3">
        <v>1529</v>
      </c>
      <c r="B1617" s="3" t="s">
        <v>24</v>
      </c>
      <c r="C1617" s="7">
        <v>0.01</v>
      </c>
      <c r="D1617" s="4">
        <v>125.99</v>
      </c>
      <c r="E1617" s="4">
        <v>8.99</v>
      </c>
      <c r="F1617" s="3">
        <v>2867</v>
      </c>
      <c r="G1617" s="3" t="s">
        <v>2617</v>
      </c>
      <c r="H1617" s="3" t="s">
        <v>48</v>
      </c>
      <c r="I1617" s="3" t="s">
        <v>39</v>
      </c>
      <c r="J1617" s="3" t="s">
        <v>76</v>
      </c>
      <c r="K1617" s="3" t="s">
        <v>77</v>
      </c>
      <c r="L1617" s="3" t="s">
        <v>58</v>
      </c>
      <c r="M1617" s="3" t="s">
        <v>464</v>
      </c>
      <c r="N1617" s="3">
        <v>0.59</v>
      </c>
      <c r="O1617" s="3" t="s">
        <v>32</v>
      </c>
      <c r="P1617" s="3" t="s">
        <v>52</v>
      </c>
      <c r="Q1617" s="3" t="s">
        <v>1007</v>
      </c>
      <c r="R1617" s="3" t="s">
        <v>34</v>
      </c>
      <c r="S1617" s="3">
        <v>20016</v>
      </c>
      <c r="T1617" s="2">
        <v>42111</v>
      </c>
      <c r="U1617" s="2">
        <v>42112</v>
      </c>
      <c r="V1617" s="4">
        <v>-582.64799999999991</v>
      </c>
      <c r="W1617" s="3">
        <v>2</v>
      </c>
      <c r="X1617" s="4">
        <v>226.88</v>
      </c>
      <c r="Y1617" s="3">
        <v>11013</v>
      </c>
      <c r="Z1617" s="3" t="str">
        <f>IF(V1617&gt;E3573, "High","Low")</f>
        <v>Low</v>
      </c>
      <c r="AA1617" s="3" t="str">
        <f>IF(OR(C1617 &gt; 0.2, N1617 &lt; 0.25), "High Risk", "Low Risk")</f>
        <v>Low Risk</v>
      </c>
      <c r="AB1617" s="3" t="str">
        <f>IF(NOT(C1617 &gt; 0), "No Discount", "Discount Applied")</f>
        <v>Discount Applied</v>
      </c>
      <c r="AC1617" s="3" t="str">
        <f>IF(AND(V1617 &gt; 100, OR(H1617 = "Regular Air", H1617 = "Express Air"), NOT(C1617 &gt; 0)), "High Profit Non-Standard Shipping", "Other")</f>
        <v>Other</v>
      </c>
      <c r="AD1617">
        <f>RANK(X1617,$X$2:$X$1954,0)</f>
        <v>936</v>
      </c>
    </row>
    <row r="1618" spans="1:30" ht="12.75" customHeight="1" x14ac:dyDescent="0.3">
      <c r="A1618" s="3">
        <v>18998</v>
      </c>
      <c r="B1618" s="3" t="s">
        <v>24</v>
      </c>
      <c r="C1618" s="7">
        <v>0.03</v>
      </c>
      <c r="D1618" s="4">
        <v>896.99</v>
      </c>
      <c r="E1618" s="4">
        <v>19.989999999999998</v>
      </c>
      <c r="F1618" s="3">
        <v>2868</v>
      </c>
      <c r="G1618" s="3" t="s">
        <v>2618</v>
      </c>
      <c r="H1618" s="3" t="s">
        <v>48</v>
      </c>
      <c r="I1618" s="3" t="s">
        <v>39</v>
      </c>
      <c r="J1618" s="3" t="s">
        <v>28</v>
      </c>
      <c r="K1618" s="3" t="s">
        <v>108</v>
      </c>
      <c r="L1618" s="3" t="s">
        <v>58</v>
      </c>
      <c r="M1618" s="3" t="s">
        <v>158</v>
      </c>
      <c r="N1618" s="3">
        <v>0.38</v>
      </c>
      <c r="O1618" s="3" t="s">
        <v>32</v>
      </c>
      <c r="P1618" s="3" t="s">
        <v>33</v>
      </c>
      <c r="Q1618" s="3" t="s">
        <v>34</v>
      </c>
      <c r="R1618" s="3" t="s">
        <v>2619</v>
      </c>
      <c r="S1618" s="3">
        <v>98026</v>
      </c>
      <c r="T1618" s="2">
        <v>42012</v>
      </c>
      <c r="U1618" s="2">
        <v>42014</v>
      </c>
      <c r="V1618" s="4">
        <v>3602.1311999999994</v>
      </c>
      <c r="W1618" s="3">
        <v>6</v>
      </c>
      <c r="X1618" s="4">
        <v>5220.4799999999996</v>
      </c>
      <c r="Y1618" s="3">
        <v>85826</v>
      </c>
      <c r="Z1618" s="3" t="str">
        <f>IF(V1618&gt;E3574, "High","Low")</f>
        <v>High</v>
      </c>
      <c r="AA1618" s="3" t="str">
        <f>IF(OR(C1618 &gt; 0.2, N1618 &lt; 0.25), "High Risk", "Low Risk")</f>
        <v>Low Risk</v>
      </c>
      <c r="AB1618" s="3" t="str">
        <f>IF(NOT(C1618 &gt; 0), "No Discount", "Discount Applied")</f>
        <v>Discount Applied</v>
      </c>
      <c r="AC1618" s="3" t="str">
        <f>IF(AND(V1618 &gt; 100, OR(H1618 = "Regular Air", H1618 = "Express Air"), NOT(C1618 &gt; 0)), "High Profit Non-Standard Shipping", "Other")</f>
        <v>Other</v>
      </c>
      <c r="AD1618">
        <f>RANK(X1618,$X$2:$X$1954,0)</f>
        <v>89</v>
      </c>
    </row>
    <row r="1619" spans="1:30" ht="12.75" customHeight="1" x14ac:dyDescent="0.3">
      <c r="A1619" s="3">
        <v>19529</v>
      </c>
      <c r="B1619" s="3" t="s">
        <v>24</v>
      </c>
      <c r="C1619" s="7">
        <v>0.01</v>
      </c>
      <c r="D1619" s="4">
        <v>125.99</v>
      </c>
      <c r="E1619" s="4">
        <v>8.99</v>
      </c>
      <c r="F1619" s="3">
        <v>2868</v>
      </c>
      <c r="G1619" s="3" t="s">
        <v>2618</v>
      </c>
      <c r="H1619" s="3" t="s">
        <v>48</v>
      </c>
      <c r="I1619" s="3" t="s">
        <v>39</v>
      </c>
      <c r="J1619" s="3" t="s">
        <v>76</v>
      </c>
      <c r="K1619" s="3" t="s">
        <v>77</v>
      </c>
      <c r="L1619" s="3" t="s">
        <v>58</v>
      </c>
      <c r="M1619" s="3" t="s">
        <v>464</v>
      </c>
      <c r="N1619" s="3">
        <v>0.59</v>
      </c>
      <c r="O1619" s="3" t="s">
        <v>32</v>
      </c>
      <c r="P1619" s="3" t="s">
        <v>33</v>
      </c>
      <c r="Q1619" s="3" t="s">
        <v>34</v>
      </c>
      <c r="R1619" s="3" t="s">
        <v>2619</v>
      </c>
      <c r="S1619" s="3">
        <v>98026</v>
      </c>
      <c r="T1619" s="2">
        <v>42111</v>
      </c>
      <c r="U1619" s="2">
        <v>42112</v>
      </c>
      <c r="V1619" s="4">
        <v>-582.64799999999991</v>
      </c>
      <c r="W1619" s="3">
        <v>1</v>
      </c>
      <c r="X1619" s="4">
        <v>113.44</v>
      </c>
      <c r="Y1619" s="3">
        <v>85827</v>
      </c>
      <c r="Z1619" s="3" t="str">
        <f>IF(V1619&gt;E3575, "High","Low")</f>
        <v>Low</v>
      </c>
      <c r="AA1619" s="3" t="str">
        <f>IF(OR(C1619 &gt; 0.2, N1619 &lt; 0.25), "High Risk", "Low Risk")</f>
        <v>Low Risk</v>
      </c>
      <c r="AB1619" s="3" t="str">
        <f>IF(NOT(C1619 &gt; 0), "No Discount", "Discount Applied")</f>
        <v>Discount Applied</v>
      </c>
      <c r="AC1619" s="3" t="str">
        <f>IF(AND(V1619 &gt; 100, OR(H1619 = "Regular Air", H1619 = "Express Air"), NOT(C1619 &gt; 0)), "High Profit Non-Standard Shipping", "Other")</f>
        <v>Other</v>
      </c>
      <c r="AD1619">
        <f>RANK(X1619,$X$2:$X$1954,0)</f>
        <v>1189</v>
      </c>
    </row>
    <row r="1620" spans="1:30" ht="12.75" customHeight="1" x14ac:dyDescent="0.3">
      <c r="A1620" s="3">
        <v>19293</v>
      </c>
      <c r="B1620" s="3" t="s">
        <v>36</v>
      </c>
      <c r="C1620" s="7">
        <v>0.08</v>
      </c>
      <c r="D1620" s="4">
        <v>15.99</v>
      </c>
      <c r="E1620" s="4">
        <v>13.18</v>
      </c>
      <c r="F1620" s="3">
        <v>2868</v>
      </c>
      <c r="G1620" s="3" t="s">
        <v>2618</v>
      </c>
      <c r="H1620" s="3" t="s">
        <v>26</v>
      </c>
      <c r="I1620" s="3" t="s">
        <v>39</v>
      </c>
      <c r="J1620" s="3" t="s">
        <v>28</v>
      </c>
      <c r="K1620" s="3" t="s">
        <v>108</v>
      </c>
      <c r="L1620" s="3" t="s">
        <v>58</v>
      </c>
      <c r="M1620" s="3" t="s">
        <v>637</v>
      </c>
      <c r="N1620" s="3">
        <v>0.37</v>
      </c>
      <c r="O1620" s="3" t="s">
        <v>32</v>
      </c>
      <c r="P1620" s="3" t="s">
        <v>33</v>
      </c>
      <c r="Q1620" s="3" t="s">
        <v>34</v>
      </c>
      <c r="R1620" s="3" t="s">
        <v>2619</v>
      </c>
      <c r="S1620" s="3">
        <v>98026</v>
      </c>
      <c r="T1620" s="2">
        <v>42149</v>
      </c>
      <c r="U1620" s="2">
        <v>42151</v>
      </c>
      <c r="V1620" s="4">
        <v>-66.584999999999994</v>
      </c>
      <c r="W1620" s="3">
        <v>4</v>
      </c>
      <c r="X1620" s="4">
        <v>66.02</v>
      </c>
      <c r="Y1620" s="3">
        <v>85828</v>
      </c>
      <c r="Z1620" s="3" t="str">
        <f>IF(V1620&gt;E3576, "High","Low")</f>
        <v>Low</v>
      </c>
      <c r="AA1620" s="3" t="str">
        <f>IF(OR(C1620 &gt; 0.2, N1620 &lt; 0.25), "High Risk", "Low Risk")</f>
        <v>Low Risk</v>
      </c>
      <c r="AB1620" s="3" t="str">
        <f>IF(NOT(C1620 &gt; 0), "No Discount", "Discount Applied")</f>
        <v>Discount Applied</v>
      </c>
      <c r="AC1620" s="3" t="str">
        <f>IF(AND(V1620 &gt; 100, OR(H1620 = "Regular Air", H1620 = "Express Air"), NOT(C1620 &gt; 0)), "High Profit Non-Standard Shipping", "Other")</f>
        <v>Other</v>
      </c>
      <c r="AD1620">
        <f>RANK(X1620,$X$2:$X$1954,0)</f>
        <v>1421</v>
      </c>
    </row>
    <row r="1621" spans="1:30" ht="12.75" customHeight="1" x14ac:dyDescent="0.3">
      <c r="A1621" s="3">
        <v>25724</v>
      </c>
      <c r="B1621" s="3" t="s">
        <v>55</v>
      </c>
      <c r="C1621" s="7">
        <v>7.0000000000000007E-2</v>
      </c>
      <c r="D1621" s="4">
        <v>2.89</v>
      </c>
      <c r="E1621" s="4">
        <v>0.5</v>
      </c>
      <c r="F1621" s="3">
        <v>2873</v>
      </c>
      <c r="G1621" s="3" t="s">
        <v>2620</v>
      </c>
      <c r="H1621" s="3" t="s">
        <v>48</v>
      </c>
      <c r="I1621" s="3" t="s">
        <v>39</v>
      </c>
      <c r="J1621" s="3" t="s">
        <v>28</v>
      </c>
      <c r="K1621" s="3" t="s">
        <v>133</v>
      </c>
      <c r="L1621" s="3" t="s">
        <v>58</v>
      </c>
      <c r="M1621" s="3" t="s">
        <v>788</v>
      </c>
      <c r="N1621" s="3">
        <v>0.38</v>
      </c>
      <c r="O1621" s="3" t="s">
        <v>32</v>
      </c>
      <c r="P1621" s="3" t="s">
        <v>135</v>
      </c>
      <c r="Q1621" s="3" t="s">
        <v>361</v>
      </c>
      <c r="R1621" s="3" t="s">
        <v>2621</v>
      </c>
      <c r="S1621" s="3">
        <v>33012</v>
      </c>
      <c r="T1621" s="2">
        <v>42026</v>
      </c>
      <c r="U1621" s="2">
        <v>42028</v>
      </c>
      <c r="V1621" s="4">
        <v>441.59399999999999</v>
      </c>
      <c r="W1621" s="3">
        <v>12</v>
      </c>
      <c r="X1621" s="4">
        <v>33.020000000000003</v>
      </c>
      <c r="Y1621" s="3">
        <v>89872</v>
      </c>
      <c r="Z1621" s="3" t="str">
        <f>IF(V1621&gt;E3577, "High","Low")</f>
        <v>High</v>
      </c>
      <c r="AA1621" s="3" t="str">
        <f>IF(OR(C1621 &gt; 0.2, N1621 &lt; 0.25), "High Risk", "Low Risk")</f>
        <v>Low Risk</v>
      </c>
      <c r="AB1621" s="3" t="str">
        <f>IF(NOT(C1621 &gt; 0), "No Discount", "Discount Applied")</f>
        <v>Discount Applied</v>
      </c>
      <c r="AC1621" s="3" t="str">
        <f>IF(AND(V1621 &gt; 100, OR(H1621 = "Regular Air", H1621 = "Express Air"), NOT(C1621 &gt; 0)), "High Profit Non-Standard Shipping", "Other")</f>
        <v>Other</v>
      </c>
      <c r="AD1621">
        <f>RANK(X1621,$X$2:$X$1954,0)</f>
        <v>1686</v>
      </c>
    </row>
    <row r="1622" spans="1:30" ht="12.75" customHeight="1" x14ac:dyDescent="0.3">
      <c r="A1622" s="3">
        <v>25725</v>
      </c>
      <c r="B1622" s="3" t="s">
        <v>55</v>
      </c>
      <c r="C1622" s="7">
        <v>0</v>
      </c>
      <c r="D1622" s="4">
        <v>217.85</v>
      </c>
      <c r="E1622" s="4">
        <v>29.1</v>
      </c>
      <c r="F1622" s="3">
        <v>2873</v>
      </c>
      <c r="G1622" s="3" t="s">
        <v>2620</v>
      </c>
      <c r="H1622" s="3" t="s">
        <v>38</v>
      </c>
      <c r="I1622" s="3" t="s">
        <v>39</v>
      </c>
      <c r="J1622" s="3" t="s">
        <v>40</v>
      </c>
      <c r="K1622" s="3" t="s">
        <v>151</v>
      </c>
      <c r="L1622" s="3" t="s">
        <v>120</v>
      </c>
      <c r="M1622" s="3" t="s">
        <v>2622</v>
      </c>
      <c r="N1622" s="3">
        <v>0.68</v>
      </c>
      <c r="O1622" s="3" t="s">
        <v>32</v>
      </c>
      <c r="P1622" s="3" t="s">
        <v>135</v>
      </c>
      <c r="Q1622" s="3" t="s">
        <v>361</v>
      </c>
      <c r="R1622" s="3" t="s">
        <v>2621</v>
      </c>
      <c r="S1622" s="3">
        <v>33012</v>
      </c>
      <c r="T1622" s="2">
        <v>42026</v>
      </c>
      <c r="U1622" s="2">
        <v>42027</v>
      </c>
      <c r="V1622" s="4">
        <v>394.17</v>
      </c>
      <c r="W1622" s="3">
        <v>10</v>
      </c>
      <c r="X1622" s="4">
        <v>2273.1</v>
      </c>
      <c r="Y1622" s="3">
        <v>89872</v>
      </c>
      <c r="Z1622" s="3" t="str">
        <f>IF(V1622&gt;E3578, "High","Low")</f>
        <v>High</v>
      </c>
      <c r="AA1622" s="3" t="str">
        <f>IF(OR(C1622 &gt; 0.2, N1622 &lt; 0.25), "High Risk", "Low Risk")</f>
        <v>Low Risk</v>
      </c>
      <c r="AB1622" s="3" t="str">
        <f>IF(NOT(C1622 &gt; 0), "No Discount", "Discount Applied")</f>
        <v>No Discount</v>
      </c>
      <c r="AC1622" s="3" t="str">
        <f>IF(AND(V1622 &gt; 100, OR(H1622 = "Regular Air", H1622 = "Express Air"), NOT(C1622 &gt; 0)), "High Profit Non-Standard Shipping", "Other")</f>
        <v>Other</v>
      </c>
      <c r="AD1622">
        <f>RANK(X1622,$X$2:$X$1954,0)</f>
        <v>218</v>
      </c>
    </row>
    <row r="1623" spans="1:30" ht="12.75" customHeight="1" x14ac:dyDescent="0.3">
      <c r="A1623" s="3">
        <v>21768</v>
      </c>
      <c r="B1623" s="3" t="s">
        <v>105</v>
      </c>
      <c r="C1623" s="7">
        <v>0.05</v>
      </c>
      <c r="D1623" s="4">
        <v>4.84</v>
      </c>
      <c r="E1623" s="4">
        <v>0.71</v>
      </c>
      <c r="F1623" s="3">
        <v>2874</v>
      </c>
      <c r="G1623" s="3" t="s">
        <v>2623</v>
      </c>
      <c r="H1623" s="3" t="s">
        <v>48</v>
      </c>
      <c r="I1623" s="3" t="s">
        <v>39</v>
      </c>
      <c r="J1623" s="3" t="s">
        <v>28</v>
      </c>
      <c r="K1623" s="3" t="s">
        <v>29</v>
      </c>
      <c r="L1623" s="3" t="s">
        <v>30</v>
      </c>
      <c r="M1623" s="3" t="s">
        <v>1475</v>
      </c>
      <c r="N1623" s="3">
        <v>0.52</v>
      </c>
      <c r="O1623" s="3" t="s">
        <v>32</v>
      </c>
      <c r="P1623" s="3" t="s">
        <v>60</v>
      </c>
      <c r="Q1623" s="3" t="s">
        <v>495</v>
      </c>
      <c r="R1623" s="3" t="s">
        <v>2613</v>
      </c>
      <c r="S1623" s="3">
        <v>68128</v>
      </c>
      <c r="T1623" s="2">
        <v>42100</v>
      </c>
      <c r="U1623" s="2">
        <v>42109</v>
      </c>
      <c r="V1623" s="4">
        <v>13.448099999999998</v>
      </c>
      <c r="W1623" s="3">
        <v>4</v>
      </c>
      <c r="X1623" s="4">
        <v>19.489999999999998</v>
      </c>
      <c r="Y1623" s="3">
        <v>89873</v>
      </c>
      <c r="Z1623" s="3" t="str">
        <f>IF(V1623&gt;E3579, "High","Low")</f>
        <v>High</v>
      </c>
      <c r="AA1623" s="3" t="str">
        <f>IF(OR(C1623 &gt; 0.2, N1623 &lt; 0.25), "High Risk", "Low Risk")</f>
        <v>Low Risk</v>
      </c>
      <c r="AB1623" s="3" t="str">
        <f>IF(NOT(C1623 &gt; 0), "No Discount", "Discount Applied")</f>
        <v>Discount Applied</v>
      </c>
      <c r="AC1623" s="3" t="str">
        <f>IF(AND(V1623 &gt; 100, OR(H1623 = "Regular Air", H1623 = "Express Air"), NOT(C1623 &gt; 0)), "High Profit Non-Standard Shipping", "Other")</f>
        <v>Other</v>
      </c>
      <c r="AD1623">
        <f>RANK(X1623,$X$2:$X$1954,0)</f>
        <v>1817</v>
      </c>
    </row>
    <row r="1624" spans="1:30" ht="12.75" customHeight="1" x14ac:dyDescent="0.3">
      <c r="A1624" s="3">
        <v>19246</v>
      </c>
      <c r="B1624" s="3" t="s">
        <v>46</v>
      </c>
      <c r="C1624" s="7">
        <v>0.03</v>
      </c>
      <c r="D1624" s="4">
        <v>304.99</v>
      </c>
      <c r="E1624" s="4">
        <v>19.989999999999998</v>
      </c>
      <c r="F1624" s="3">
        <v>2874</v>
      </c>
      <c r="G1624" s="3" t="s">
        <v>2623</v>
      </c>
      <c r="H1624" s="3" t="s">
        <v>48</v>
      </c>
      <c r="I1624" s="3" t="s">
        <v>39</v>
      </c>
      <c r="J1624" s="3" t="s">
        <v>28</v>
      </c>
      <c r="K1624" s="3" t="s">
        <v>108</v>
      </c>
      <c r="L1624" s="3" t="s">
        <v>58</v>
      </c>
      <c r="M1624" s="3" t="s">
        <v>2624</v>
      </c>
      <c r="N1624" s="3">
        <v>0.4</v>
      </c>
      <c r="O1624" s="3" t="s">
        <v>32</v>
      </c>
      <c r="P1624" s="3" t="s">
        <v>60</v>
      </c>
      <c r="Q1624" s="3" t="s">
        <v>495</v>
      </c>
      <c r="R1624" s="3" t="s">
        <v>2613</v>
      </c>
      <c r="S1624" s="3">
        <v>68128</v>
      </c>
      <c r="T1624" s="2">
        <v>42177</v>
      </c>
      <c r="U1624" s="2">
        <v>42179</v>
      </c>
      <c r="V1624" s="4">
        <v>4033.6089000000002</v>
      </c>
      <c r="W1624" s="3">
        <v>19</v>
      </c>
      <c r="X1624" s="4">
        <v>5845.81</v>
      </c>
      <c r="Y1624" s="3">
        <v>89874</v>
      </c>
      <c r="Z1624" s="3" t="str">
        <f>IF(V1624&gt;E3580, "High","Low")</f>
        <v>High</v>
      </c>
      <c r="AA1624" s="3" t="str">
        <f>IF(OR(C1624 &gt; 0.2, N1624 &lt; 0.25), "High Risk", "Low Risk")</f>
        <v>Low Risk</v>
      </c>
      <c r="AB1624" s="3" t="str">
        <f>IF(NOT(C1624 &gt; 0), "No Discount", "Discount Applied")</f>
        <v>Discount Applied</v>
      </c>
      <c r="AC1624" s="3" t="str">
        <f>IF(AND(V1624 &gt; 100, OR(H1624 = "Regular Air", H1624 = "Express Air"), NOT(C1624 &gt; 0)), "High Profit Non-Standard Shipping", "Other")</f>
        <v>Other</v>
      </c>
      <c r="AD1624">
        <f>RANK(X1624,$X$2:$X$1954,0)</f>
        <v>74</v>
      </c>
    </row>
    <row r="1625" spans="1:30" ht="12.75" customHeight="1" x14ac:dyDescent="0.3">
      <c r="A1625" s="3">
        <v>19247</v>
      </c>
      <c r="B1625" s="3" t="s">
        <v>46</v>
      </c>
      <c r="C1625" s="7">
        <v>0.09</v>
      </c>
      <c r="D1625" s="4">
        <v>65.989999999999995</v>
      </c>
      <c r="E1625" s="4">
        <v>8.99</v>
      </c>
      <c r="F1625" s="3">
        <v>2874</v>
      </c>
      <c r="G1625" s="3" t="s">
        <v>2623</v>
      </c>
      <c r="H1625" s="3" t="s">
        <v>48</v>
      </c>
      <c r="I1625" s="3" t="s">
        <v>39</v>
      </c>
      <c r="J1625" s="3" t="s">
        <v>76</v>
      </c>
      <c r="K1625" s="3" t="s">
        <v>77</v>
      </c>
      <c r="L1625" s="3" t="s">
        <v>58</v>
      </c>
      <c r="M1625" s="3" t="s">
        <v>2625</v>
      </c>
      <c r="N1625" s="3">
        <v>0.57999999999999996</v>
      </c>
      <c r="O1625" s="3" t="s">
        <v>32</v>
      </c>
      <c r="P1625" s="3" t="s">
        <v>60</v>
      </c>
      <c r="Q1625" s="3" t="s">
        <v>495</v>
      </c>
      <c r="R1625" s="3" t="s">
        <v>2613</v>
      </c>
      <c r="S1625" s="3">
        <v>68128</v>
      </c>
      <c r="T1625" s="2">
        <v>42177</v>
      </c>
      <c r="U1625" s="2">
        <v>42179</v>
      </c>
      <c r="V1625" s="4">
        <v>141.7824</v>
      </c>
      <c r="W1625" s="3">
        <v>12</v>
      </c>
      <c r="X1625" s="4">
        <v>633.85</v>
      </c>
      <c r="Y1625" s="3">
        <v>89874</v>
      </c>
      <c r="Z1625" s="3" t="str">
        <f>IF(V1625&gt;E3581, "High","Low")</f>
        <v>High</v>
      </c>
      <c r="AA1625" s="3" t="str">
        <f>IF(OR(C1625 &gt; 0.2, N1625 &lt; 0.25), "High Risk", "Low Risk")</f>
        <v>Low Risk</v>
      </c>
      <c r="AB1625" s="3" t="str">
        <f>IF(NOT(C1625 &gt; 0), "No Discount", "Discount Applied")</f>
        <v>Discount Applied</v>
      </c>
      <c r="AC1625" s="3" t="str">
        <f>IF(AND(V1625 &gt; 100, OR(H1625 = "Regular Air", H1625 = "Express Air"), NOT(C1625 &gt; 0)), "High Profit Non-Standard Shipping", "Other")</f>
        <v>Other</v>
      </c>
      <c r="AD1625">
        <f>RANK(X1625,$X$2:$X$1954,0)</f>
        <v>563</v>
      </c>
    </row>
    <row r="1626" spans="1:30" ht="12.75" customHeight="1" x14ac:dyDescent="0.3">
      <c r="A1626" s="3">
        <v>25599</v>
      </c>
      <c r="B1626" s="3" t="s">
        <v>36</v>
      </c>
      <c r="C1626" s="7">
        <v>0</v>
      </c>
      <c r="D1626" s="4">
        <v>8.33</v>
      </c>
      <c r="E1626" s="4">
        <v>1.99</v>
      </c>
      <c r="F1626" s="3">
        <v>2877</v>
      </c>
      <c r="G1626" s="3" t="s">
        <v>2626</v>
      </c>
      <c r="H1626" s="3" t="s">
        <v>26</v>
      </c>
      <c r="I1626" s="3" t="s">
        <v>39</v>
      </c>
      <c r="J1626" s="3" t="s">
        <v>76</v>
      </c>
      <c r="K1626" s="3" t="s">
        <v>179</v>
      </c>
      <c r="L1626" s="3" t="s">
        <v>50</v>
      </c>
      <c r="M1626" s="3" t="s">
        <v>413</v>
      </c>
      <c r="N1626" s="3">
        <v>0.52</v>
      </c>
      <c r="O1626" s="3" t="s">
        <v>32</v>
      </c>
      <c r="P1626" s="3" t="s">
        <v>52</v>
      </c>
      <c r="Q1626" s="3" t="s">
        <v>153</v>
      </c>
      <c r="R1626" s="3" t="s">
        <v>2627</v>
      </c>
      <c r="S1626" s="3">
        <v>44070</v>
      </c>
      <c r="T1626" s="2">
        <v>42065</v>
      </c>
      <c r="U1626" s="2">
        <v>42067</v>
      </c>
      <c r="V1626" s="4">
        <v>74.181899999999999</v>
      </c>
      <c r="W1626" s="3">
        <v>12</v>
      </c>
      <c r="X1626" s="4">
        <v>107.51</v>
      </c>
      <c r="Y1626" s="3">
        <v>91492</v>
      </c>
      <c r="Z1626" s="3" t="str">
        <f>IF(V1626&gt;E3582, "High","Low")</f>
        <v>High</v>
      </c>
      <c r="AA1626" s="3" t="str">
        <f>IF(OR(C1626 &gt; 0.2, N1626 &lt; 0.25), "High Risk", "Low Risk")</f>
        <v>Low Risk</v>
      </c>
      <c r="AB1626" s="3" t="str">
        <f>IF(NOT(C1626 &gt; 0), "No Discount", "Discount Applied")</f>
        <v>No Discount</v>
      </c>
      <c r="AC1626" s="3" t="str">
        <f>IF(AND(V1626 &gt; 100, OR(H1626 = "Regular Air", H1626 = "Express Air"), NOT(C1626 &gt; 0)), "High Profit Non-Standard Shipping", "Other")</f>
        <v>Other</v>
      </c>
      <c r="AD1626">
        <f>RANK(X1626,$X$2:$X$1954,0)</f>
        <v>1210</v>
      </c>
    </row>
    <row r="1627" spans="1:30" ht="12.75" customHeight="1" x14ac:dyDescent="0.3">
      <c r="A1627" s="3">
        <v>7599</v>
      </c>
      <c r="B1627" s="3" t="s">
        <v>36</v>
      </c>
      <c r="C1627" s="7">
        <v>0</v>
      </c>
      <c r="D1627" s="4">
        <v>8.33</v>
      </c>
      <c r="E1627" s="4">
        <v>1.99</v>
      </c>
      <c r="F1627" s="3">
        <v>2878</v>
      </c>
      <c r="G1627" s="3" t="s">
        <v>2628</v>
      </c>
      <c r="H1627" s="3" t="s">
        <v>26</v>
      </c>
      <c r="I1627" s="3" t="s">
        <v>39</v>
      </c>
      <c r="J1627" s="3" t="s">
        <v>76</v>
      </c>
      <c r="K1627" s="3" t="s">
        <v>179</v>
      </c>
      <c r="L1627" s="3" t="s">
        <v>50</v>
      </c>
      <c r="M1627" s="3" t="s">
        <v>413</v>
      </c>
      <c r="N1627" s="3">
        <v>0.52</v>
      </c>
      <c r="O1627" s="3" t="s">
        <v>32</v>
      </c>
      <c r="P1627" s="3" t="s">
        <v>33</v>
      </c>
      <c r="Q1627" s="3" t="s">
        <v>34</v>
      </c>
      <c r="R1627" s="3" t="s">
        <v>208</v>
      </c>
      <c r="S1627" s="3">
        <v>98107</v>
      </c>
      <c r="T1627" s="2">
        <v>42065</v>
      </c>
      <c r="U1627" s="2">
        <v>42067</v>
      </c>
      <c r="V1627" s="4">
        <v>82.31</v>
      </c>
      <c r="W1627" s="3">
        <v>47</v>
      </c>
      <c r="X1627" s="4">
        <v>421.08</v>
      </c>
      <c r="Y1627" s="3">
        <v>54369</v>
      </c>
      <c r="Z1627" s="3" t="str">
        <f>IF(V1627&gt;E3583, "High","Low")</f>
        <v>High</v>
      </c>
      <c r="AA1627" s="3" t="str">
        <f>IF(OR(C1627 &gt; 0.2, N1627 &lt; 0.25), "High Risk", "Low Risk")</f>
        <v>Low Risk</v>
      </c>
      <c r="AB1627" s="3" t="str">
        <f>IF(NOT(C1627 &gt; 0), "No Discount", "Discount Applied")</f>
        <v>No Discount</v>
      </c>
      <c r="AC1627" s="3" t="str">
        <f>IF(AND(V1627 &gt; 100, OR(H1627 = "Regular Air", H1627 = "Express Air"), NOT(C1627 &gt; 0)), "High Profit Non-Standard Shipping", "Other")</f>
        <v>Other</v>
      </c>
      <c r="AD1627">
        <f>RANK(X1627,$X$2:$X$1954,0)</f>
        <v>699</v>
      </c>
    </row>
    <row r="1628" spans="1:30" ht="12.75" customHeight="1" x14ac:dyDescent="0.3">
      <c r="A1628" s="3">
        <v>18642</v>
      </c>
      <c r="B1628" s="3" t="s">
        <v>55</v>
      </c>
      <c r="C1628" s="7">
        <v>0.05</v>
      </c>
      <c r="D1628" s="4">
        <v>6.68</v>
      </c>
      <c r="E1628" s="4">
        <v>6.93</v>
      </c>
      <c r="F1628" s="3">
        <v>2880</v>
      </c>
      <c r="G1628" s="3" t="s">
        <v>2629</v>
      </c>
      <c r="H1628" s="3" t="s">
        <v>48</v>
      </c>
      <c r="I1628" s="3" t="s">
        <v>39</v>
      </c>
      <c r="J1628" s="3" t="s">
        <v>28</v>
      </c>
      <c r="K1628" s="3" t="s">
        <v>92</v>
      </c>
      <c r="L1628" s="3" t="s">
        <v>58</v>
      </c>
      <c r="M1628" s="3" t="s">
        <v>2134</v>
      </c>
      <c r="N1628" s="3">
        <v>0.37</v>
      </c>
      <c r="O1628" s="3" t="s">
        <v>32</v>
      </c>
      <c r="P1628" s="3" t="s">
        <v>135</v>
      </c>
      <c r="Q1628" s="3" t="s">
        <v>361</v>
      </c>
      <c r="R1628" s="3" t="s">
        <v>2630</v>
      </c>
      <c r="S1628" s="3">
        <v>33160</v>
      </c>
      <c r="T1628" s="2">
        <v>42091</v>
      </c>
      <c r="U1628" s="2">
        <v>42092</v>
      </c>
      <c r="V1628" s="4">
        <v>-2.3520000000000096</v>
      </c>
      <c r="W1628" s="3">
        <v>11</v>
      </c>
      <c r="X1628" s="4">
        <v>77.2</v>
      </c>
      <c r="Y1628" s="3">
        <v>88626</v>
      </c>
      <c r="Z1628" s="3" t="str">
        <f>IF(V1628&gt;E3584, "High","Low")</f>
        <v>Low</v>
      </c>
      <c r="AA1628" s="3" t="str">
        <f>IF(OR(C1628 &gt; 0.2, N1628 &lt; 0.25), "High Risk", "Low Risk")</f>
        <v>Low Risk</v>
      </c>
      <c r="AB1628" s="3" t="str">
        <f>IF(NOT(C1628 &gt; 0), "No Discount", "Discount Applied")</f>
        <v>Discount Applied</v>
      </c>
      <c r="AC1628" s="3" t="str">
        <f>IF(AND(V1628 &gt; 100, OR(H1628 = "Regular Air", H1628 = "Express Air"), NOT(C1628 &gt; 0)), "High Profit Non-Standard Shipping", "Other")</f>
        <v>Other</v>
      </c>
      <c r="AD1628">
        <f>RANK(X1628,$X$2:$X$1954,0)</f>
        <v>1355</v>
      </c>
    </row>
    <row r="1629" spans="1:30" ht="12.75" customHeight="1" x14ac:dyDescent="0.3">
      <c r="A1629" s="3">
        <v>20315</v>
      </c>
      <c r="B1629" s="3" t="s">
        <v>105</v>
      </c>
      <c r="C1629" s="7">
        <v>0.09</v>
      </c>
      <c r="D1629" s="4">
        <v>243.98</v>
      </c>
      <c r="E1629" s="4">
        <v>43.32</v>
      </c>
      <c r="F1629" s="3">
        <v>2880</v>
      </c>
      <c r="G1629" s="3" t="s">
        <v>2629</v>
      </c>
      <c r="H1629" s="3" t="s">
        <v>38</v>
      </c>
      <c r="I1629" s="3" t="s">
        <v>39</v>
      </c>
      <c r="J1629" s="3" t="s">
        <v>40</v>
      </c>
      <c r="K1629" s="3" t="s">
        <v>41</v>
      </c>
      <c r="L1629" s="3" t="s">
        <v>42</v>
      </c>
      <c r="M1629" s="3" t="s">
        <v>2058</v>
      </c>
      <c r="N1629" s="3">
        <v>0.55000000000000004</v>
      </c>
      <c r="O1629" s="3" t="s">
        <v>32</v>
      </c>
      <c r="P1629" s="3" t="s">
        <v>135</v>
      </c>
      <c r="Q1629" s="3" t="s">
        <v>361</v>
      </c>
      <c r="R1629" s="3" t="s">
        <v>2630</v>
      </c>
      <c r="S1629" s="3">
        <v>33160</v>
      </c>
      <c r="T1629" s="2">
        <v>42132</v>
      </c>
      <c r="U1629" s="2">
        <v>42137</v>
      </c>
      <c r="V1629" s="4">
        <v>1059.288</v>
      </c>
      <c r="W1629" s="3">
        <v>25</v>
      </c>
      <c r="X1629" s="4">
        <v>5587.89</v>
      </c>
      <c r="Y1629" s="3">
        <v>88627</v>
      </c>
      <c r="Z1629" s="3" t="str">
        <f>IF(V1629&gt;E3585, "High","Low")</f>
        <v>High</v>
      </c>
      <c r="AA1629" s="3" t="str">
        <f>IF(OR(C1629 &gt; 0.2, N1629 &lt; 0.25), "High Risk", "Low Risk")</f>
        <v>Low Risk</v>
      </c>
      <c r="AB1629" s="3" t="str">
        <f>IF(NOT(C1629 &gt; 0), "No Discount", "Discount Applied")</f>
        <v>Discount Applied</v>
      </c>
      <c r="AC1629" s="3" t="str">
        <f>IF(AND(V1629 &gt; 100, OR(H1629 = "Regular Air", H1629 = "Express Air"), NOT(C1629 &gt; 0)), "High Profit Non-Standard Shipping", "Other")</f>
        <v>Other</v>
      </c>
      <c r="AD1629">
        <f>RANK(X1629,$X$2:$X$1954,0)</f>
        <v>80</v>
      </c>
    </row>
    <row r="1630" spans="1:30" ht="12.75" customHeight="1" x14ac:dyDescent="0.3">
      <c r="A1630" s="3">
        <v>7718</v>
      </c>
      <c r="B1630" s="3" t="s">
        <v>24</v>
      </c>
      <c r="C1630" s="7">
        <v>0.03</v>
      </c>
      <c r="D1630" s="4">
        <v>4.0599999999999996</v>
      </c>
      <c r="E1630" s="4">
        <v>6.89</v>
      </c>
      <c r="F1630" s="3">
        <v>2882</v>
      </c>
      <c r="G1630" s="3" t="s">
        <v>2631</v>
      </c>
      <c r="H1630" s="3" t="s">
        <v>48</v>
      </c>
      <c r="I1630" s="3" t="s">
        <v>39</v>
      </c>
      <c r="J1630" s="3" t="s">
        <v>28</v>
      </c>
      <c r="K1630" s="3" t="s">
        <v>256</v>
      </c>
      <c r="L1630" s="3" t="s">
        <v>58</v>
      </c>
      <c r="M1630" s="3" t="s">
        <v>909</v>
      </c>
      <c r="N1630" s="3">
        <v>0.6</v>
      </c>
      <c r="O1630" s="3" t="s">
        <v>32</v>
      </c>
      <c r="P1630" s="3" t="s">
        <v>135</v>
      </c>
      <c r="Q1630" s="3" t="s">
        <v>321</v>
      </c>
      <c r="R1630" s="3" t="s">
        <v>389</v>
      </c>
      <c r="S1630" s="3">
        <v>28206</v>
      </c>
      <c r="T1630" s="2">
        <v>42055</v>
      </c>
      <c r="U1630" s="2">
        <v>42057</v>
      </c>
      <c r="V1630" s="4">
        <v>-246.27609999999999</v>
      </c>
      <c r="W1630" s="3">
        <v>37</v>
      </c>
      <c r="X1630" s="4">
        <v>159.88999999999999</v>
      </c>
      <c r="Y1630" s="3">
        <v>55300</v>
      </c>
      <c r="Z1630" s="3" t="str">
        <f>IF(V1630&gt;E3586, "High","Low")</f>
        <v>Low</v>
      </c>
      <c r="AA1630" s="3" t="str">
        <f>IF(OR(C1630 &gt; 0.2, N1630 &lt; 0.25), "High Risk", "Low Risk")</f>
        <v>Low Risk</v>
      </c>
      <c r="AB1630" s="3" t="str">
        <f>IF(NOT(C1630 &gt; 0), "No Discount", "Discount Applied")</f>
        <v>Discount Applied</v>
      </c>
      <c r="AC1630" s="3" t="str">
        <f>IF(AND(V1630 &gt; 100, OR(H1630 = "Regular Air", H1630 = "Express Air"), NOT(C1630 &gt; 0)), "High Profit Non-Standard Shipping", "Other")</f>
        <v>Other</v>
      </c>
      <c r="AD1630">
        <f>RANK(X1630,$X$2:$X$1954,0)</f>
        <v>1057</v>
      </c>
    </row>
    <row r="1631" spans="1:30" ht="12.75" customHeight="1" x14ac:dyDescent="0.3">
      <c r="A1631" s="3">
        <v>7719</v>
      </c>
      <c r="B1631" s="3" t="s">
        <v>24</v>
      </c>
      <c r="C1631" s="7">
        <v>0.01</v>
      </c>
      <c r="D1631" s="4">
        <v>3.75</v>
      </c>
      <c r="E1631" s="4">
        <v>0.5</v>
      </c>
      <c r="F1631" s="3">
        <v>2882</v>
      </c>
      <c r="G1631" s="3" t="s">
        <v>2631</v>
      </c>
      <c r="H1631" s="3" t="s">
        <v>48</v>
      </c>
      <c r="I1631" s="3" t="s">
        <v>39</v>
      </c>
      <c r="J1631" s="3" t="s">
        <v>28</v>
      </c>
      <c r="K1631" s="3" t="s">
        <v>133</v>
      </c>
      <c r="L1631" s="3" t="s">
        <v>58</v>
      </c>
      <c r="M1631" s="3" t="s">
        <v>2632</v>
      </c>
      <c r="N1631" s="3">
        <v>0.37</v>
      </c>
      <c r="O1631" s="3" t="s">
        <v>32</v>
      </c>
      <c r="P1631" s="3" t="s">
        <v>135</v>
      </c>
      <c r="Q1631" s="3" t="s">
        <v>321</v>
      </c>
      <c r="R1631" s="3" t="s">
        <v>389</v>
      </c>
      <c r="S1631" s="3">
        <v>28206</v>
      </c>
      <c r="T1631" s="2">
        <v>42055</v>
      </c>
      <c r="U1631" s="2">
        <v>42056</v>
      </c>
      <c r="V1631" s="4">
        <v>55.194599999999994</v>
      </c>
      <c r="W1631" s="3">
        <v>48</v>
      </c>
      <c r="X1631" s="4">
        <v>180.48</v>
      </c>
      <c r="Y1631" s="3">
        <v>55300</v>
      </c>
      <c r="Z1631" s="3" t="str">
        <f>IF(V1631&gt;E3587, "High","Low")</f>
        <v>High</v>
      </c>
      <c r="AA1631" s="3" t="str">
        <f>IF(OR(C1631 &gt; 0.2, N1631 &lt; 0.25), "High Risk", "Low Risk")</f>
        <v>Low Risk</v>
      </c>
      <c r="AB1631" s="3" t="str">
        <f>IF(NOT(C1631 &gt; 0), "No Discount", "Discount Applied")</f>
        <v>Discount Applied</v>
      </c>
      <c r="AC1631" s="3" t="str">
        <f>IF(AND(V1631 &gt; 100, OR(H1631 = "Regular Air", H1631 = "Express Air"), NOT(C1631 &gt; 0)), "High Profit Non-Standard Shipping", "Other")</f>
        <v>Other</v>
      </c>
      <c r="AD1631">
        <f>RANK(X1631,$X$2:$X$1954,0)</f>
        <v>1023</v>
      </c>
    </row>
    <row r="1632" spans="1:30" ht="12.75" customHeight="1" x14ac:dyDescent="0.3">
      <c r="A1632" s="3">
        <v>7720</v>
      </c>
      <c r="B1632" s="3" t="s">
        <v>24</v>
      </c>
      <c r="C1632" s="7">
        <v>0.02</v>
      </c>
      <c r="D1632" s="4">
        <v>10.68</v>
      </c>
      <c r="E1632" s="4">
        <v>13.04</v>
      </c>
      <c r="F1632" s="3">
        <v>2882</v>
      </c>
      <c r="G1632" s="3" t="s">
        <v>2631</v>
      </c>
      <c r="H1632" s="3" t="s">
        <v>48</v>
      </c>
      <c r="I1632" s="3" t="s">
        <v>39</v>
      </c>
      <c r="J1632" s="3" t="s">
        <v>40</v>
      </c>
      <c r="K1632" s="3" t="s">
        <v>49</v>
      </c>
      <c r="L1632" s="3" t="s">
        <v>235</v>
      </c>
      <c r="M1632" s="3" t="s">
        <v>2633</v>
      </c>
      <c r="N1632" s="3">
        <v>0.6</v>
      </c>
      <c r="O1632" s="3" t="s">
        <v>32</v>
      </c>
      <c r="P1632" s="3" t="s">
        <v>135</v>
      </c>
      <c r="Q1632" s="3" t="s">
        <v>321</v>
      </c>
      <c r="R1632" s="3" t="s">
        <v>389</v>
      </c>
      <c r="S1632" s="3">
        <v>28206</v>
      </c>
      <c r="T1632" s="2">
        <v>42055</v>
      </c>
      <c r="U1632" s="2">
        <v>42057</v>
      </c>
      <c r="V1632" s="4">
        <v>-307.29650000000004</v>
      </c>
      <c r="W1632" s="3">
        <v>31</v>
      </c>
      <c r="X1632" s="4">
        <v>350.48</v>
      </c>
      <c r="Y1632" s="3">
        <v>55300</v>
      </c>
      <c r="Z1632" s="3" t="str">
        <f>IF(V1632&gt;E3588, "High","Low")</f>
        <v>Low</v>
      </c>
      <c r="AA1632" s="3" t="str">
        <f>IF(OR(C1632 &gt; 0.2, N1632 &lt; 0.25), "High Risk", "Low Risk")</f>
        <v>Low Risk</v>
      </c>
      <c r="AB1632" s="3" t="str">
        <f>IF(NOT(C1632 &gt; 0), "No Discount", "Discount Applied")</f>
        <v>Discount Applied</v>
      </c>
      <c r="AC1632" s="3" t="str">
        <f>IF(AND(V1632 &gt; 100, OR(H1632 = "Regular Air", H1632 = "Express Air"), NOT(C1632 &gt; 0)), "High Profit Non-Standard Shipping", "Other")</f>
        <v>Other</v>
      </c>
      <c r="AD1632">
        <f>RANK(X1632,$X$2:$X$1954,0)</f>
        <v>771</v>
      </c>
    </row>
    <row r="1633" spans="1:30" ht="12.75" customHeight="1" x14ac:dyDescent="0.3">
      <c r="A1633" s="3">
        <v>2314</v>
      </c>
      <c r="B1633" s="3" t="s">
        <v>24</v>
      </c>
      <c r="C1633" s="7">
        <v>7.0000000000000007E-2</v>
      </c>
      <c r="D1633" s="4">
        <v>28.99</v>
      </c>
      <c r="E1633" s="4">
        <v>8.59</v>
      </c>
      <c r="F1633" s="3">
        <v>2882</v>
      </c>
      <c r="G1633" s="3" t="s">
        <v>2631</v>
      </c>
      <c r="H1633" s="3" t="s">
        <v>48</v>
      </c>
      <c r="I1633" s="3" t="s">
        <v>39</v>
      </c>
      <c r="J1633" s="3" t="s">
        <v>76</v>
      </c>
      <c r="K1633" s="3" t="s">
        <v>77</v>
      </c>
      <c r="L1633" s="3" t="s">
        <v>85</v>
      </c>
      <c r="M1633" s="3" t="s">
        <v>2044</v>
      </c>
      <c r="N1633" s="3">
        <v>0.56000000000000005</v>
      </c>
      <c r="O1633" s="3" t="s">
        <v>32</v>
      </c>
      <c r="P1633" s="3" t="s">
        <v>135</v>
      </c>
      <c r="Q1633" s="3" t="s">
        <v>321</v>
      </c>
      <c r="R1633" s="3" t="s">
        <v>389</v>
      </c>
      <c r="S1633" s="3">
        <v>28206</v>
      </c>
      <c r="T1633" s="2">
        <v>42082</v>
      </c>
      <c r="U1633" s="2">
        <v>42082</v>
      </c>
      <c r="V1633" s="4">
        <v>-16.063740000000003</v>
      </c>
      <c r="W1633" s="3">
        <v>39</v>
      </c>
      <c r="X1633" s="4">
        <v>936.8</v>
      </c>
      <c r="Y1633" s="3">
        <v>16676</v>
      </c>
      <c r="Z1633" s="3" t="str">
        <f>IF(V1633&gt;E3589, "High","Low")</f>
        <v>Low</v>
      </c>
      <c r="AA1633" s="3" t="str">
        <f>IF(OR(C1633 &gt; 0.2, N1633 &lt; 0.25), "High Risk", "Low Risk")</f>
        <v>Low Risk</v>
      </c>
      <c r="AB1633" s="3" t="str">
        <f>IF(NOT(C1633 &gt; 0), "No Discount", "Discount Applied")</f>
        <v>Discount Applied</v>
      </c>
      <c r="AC1633" s="3" t="str">
        <f>IF(AND(V1633 &gt; 100, OR(H1633 = "Regular Air", H1633 = "Express Air"), NOT(C1633 &gt; 0)), "High Profit Non-Standard Shipping", "Other")</f>
        <v>Other</v>
      </c>
      <c r="AD1633">
        <f>RANK(X1633,$X$2:$X$1954,0)</f>
        <v>438</v>
      </c>
    </row>
    <row r="1634" spans="1:30" ht="12.75" customHeight="1" x14ac:dyDescent="0.3">
      <c r="A1634" s="3">
        <v>694</v>
      </c>
      <c r="B1634" s="3" t="s">
        <v>46</v>
      </c>
      <c r="C1634" s="7">
        <v>0.05</v>
      </c>
      <c r="D1634" s="4">
        <v>6.48</v>
      </c>
      <c r="E1634" s="4">
        <v>8.73</v>
      </c>
      <c r="F1634" s="3">
        <v>2882</v>
      </c>
      <c r="G1634" s="3" t="s">
        <v>2631</v>
      </c>
      <c r="H1634" s="3" t="s">
        <v>48</v>
      </c>
      <c r="I1634" s="3" t="s">
        <v>39</v>
      </c>
      <c r="J1634" s="3" t="s">
        <v>28</v>
      </c>
      <c r="K1634" s="3" t="s">
        <v>92</v>
      </c>
      <c r="L1634" s="3" t="s">
        <v>58</v>
      </c>
      <c r="M1634" s="3" t="s">
        <v>2311</v>
      </c>
      <c r="N1634" s="3">
        <v>0.37</v>
      </c>
      <c r="O1634" s="3" t="s">
        <v>32</v>
      </c>
      <c r="P1634" s="3" t="s">
        <v>135</v>
      </c>
      <c r="Q1634" s="3" t="s">
        <v>321</v>
      </c>
      <c r="R1634" s="3" t="s">
        <v>389</v>
      </c>
      <c r="S1634" s="3">
        <v>28206</v>
      </c>
      <c r="T1634" s="2">
        <v>42133</v>
      </c>
      <c r="U1634" s="2">
        <v>42133</v>
      </c>
      <c r="V1634" s="4">
        <v>-160.38470000000001</v>
      </c>
      <c r="W1634" s="3">
        <v>35</v>
      </c>
      <c r="X1634" s="4">
        <v>232.5</v>
      </c>
      <c r="Y1634" s="3">
        <v>4839</v>
      </c>
      <c r="Z1634" s="3" t="str">
        <f>IF(V1634&gt;E3590, "High","Low")</f>
        <v>Low</v>
      </c>
      <c r="AA1634" s="3" t="str">
        <f>IF(OR(C1634 &gt; 0.2, N1634 &lt; 0.25), "High Risk", "Low Risk")</f>
        <v>Low Risk</v>
      </c>
      <c r="AB1634" s="3" t="str">
        <f>IF(NOT(C1634 &gt; 0), "No Discount", "Discount Applied")</f>
        <v>Discount Applied</v>
      </c>
      <c r="AC1634" s="3" t="str">
        <f>IF(AND(V1634 &gt; 100, OR(H1634 = "Regular Air", H1634 = "Express Air"), NOT(C1634 &gt; 0)), "High Profit Non-Standard Shipping", "Other")</f>
        <v>Other</v>
      </c>
      <c r="AD1634">
        <f>RANK(X1634,$X$2:$X$1954,0)</f>
        <v>927</v>
      </c>
    </row>
    <row r="1635" spans="1:30" ht="12.75" customHeight="1" x14ac:dyDescent="0.3">
      <c r="A1635" s="3">
        <v>3065</v>
      </c>
      <c r="B1635" s="3" t="s">
        <v>24</v>
      </c>
      <c r="C1635" s="7">
        <v>0.09</v>
      </c>
      <c r="D1635" s="4">
        <v>363.25</v>
      </c>
      <c r="E1635" s="4">
        <v>19.989999999999998</v>
      </c>
      <c r="F1635" s="3">
        <v>2882</v>
      </c>
      <c r="G1635" s="3" t="s">
        <v>2631</v>
      </c>
      <c r="H1635" s="3" t="s">
        <v>48</v>
      </c>
      <c r="I1635" s="3" t="s">
        <v>39</v>
      </c>
      <c r="J1635" s="3" t="s">
        <v>28</v>
      </c>
      <c r="K1635" s="3" t="s">
        <v>256</v>
      </c>
      <c r="L1635" s="3" t="s">
        <v>58</v>
      </c>
      <c r="M1635" s="3" t="s">
        <v>1252</v>
      </c>
      <c r="N1635" s="3">
        <v>0.56999999999999995</v>
      </c>
      <c r="O1635" s="3" t="s">
        <v>32</v>
      </c>
      <c r="P1635" s="3" t="s">
        <v>135</v>
      </c>
      <c r="Q1635" s="3" t="s">
        <v>321</v>
      </c>
      <c r="R1635" s="3" t="s">
        <v>389</v>
      </c>
      <c r="S1635" s="3">
        <v>28206</v>
      </c>
      <c r="T1635" s="2">
        <v>42160</v>
      </c>
      <c r="U1635" s="2">
        <v>42161</v>
      </c>
      <c r="V1635" s="4">
        <v>732.26980000000003</v>
      </c>
      <c r="W1635" s="3">
        <v>21</v>
      </c>
      <c r="X1635" s="4">
        <v>7497.05</v>
      </c>
      <c r="Y1635" s="3">
        <v>21958</v>
      </c>
      <c r="Z1635" s="3" t="str">
        <f>IF(V1635&gt;E3591, "High","Low")</f>
        <v>High</v>
      </c>
      <c r="AA1635" s="3" t="str">
        <f>IF(OR(C1635 &gt; 0.2, N1635 &lt; 0.25), "High Risk", "Low Risk")</f>
        <v>Low Risk</v>
      </c>
      <c r="AB1635" s="3" t="str">
        <f>IF(NOT(C1635 &gt; 0), "No Discount", "Discount Applied")</f>
        <v>Discount Applied</v>
      </c>
      <c r="AC1635" s="3" t="str">
        <f>IF(AND(V1635 &gt; 100, OR(H1635 = "Regular Air", H1635 = "Express Air"), NOT(C1635 &gt; 0)), "High Profit Non-Standard Shipping", "Other")</f>
        <v>Other</v>
      </c>
      <c r="AD1635">
        <f>RANK(X1635,$X$2:$X$1954,0)</f>
        <v>43</v>
      </c>
    </row>
    <row r="1636" spans="1:30" ht="12.75" customHeight="1" x14ac:dyDescent="0.3">
      <c r="A1636" s="3">
        <v>5689</v>
      </c>
      <c r="B1636" s="3" t="s">
        <v>105</v>
      </c>
      <c r="C1636" s="7">
        <v>0.05</v>
      </c>
      <c r="D1636" s="4">
        <v>63.94</v>
      </c>
      <c r="E1636" s="4">
        <v>14.48</v>
      </c>
      <c r="F1636" s="3">
        <v>2882</v>
      </c>
      <c r="G1636" s="3" t="s">
        <v>2631</v>
      </c>
      <c r="H1636" s="3" t="s">
        <v>26</v>
      </c>
      <c r="I1636" s="3" t="s">
        <v>39</v>
      </c>
      <c r="J1636" s="3" t="s">
        <v>40</v>
      </c>
      <c r="K1636" s="3" t="s">
        <v>49</v>
      </c>
      <c r="L1636" s="3" t="s">
        <v>58</v>
      </c>
      <c r="M1636" s="3" t="s">
        <v>518</v>
      </c>
      <c r="N1636" s="3">
        <v>0.46</v>
      </c>
      <c r="O1636" s="3" t="s">
        <v>32</v>
      </c>
      <c r="P1636" s="3" t="s">
        <v>135</v>
      </c>
      <c r="Q1636" s="3" t="s">
        <v>321</v>
      </c>
      <c r="R1636" s="3" t="s">
        <v>389</v>
      </c>
      <c r="S1636" s="3">
        <v>28206</v>
      </c>
      <c r="T1636" s="2">
        <v>42185</v>
      </c>
      <c r="U1636" s="2">
        <v>42192</v>
      </c>
      <c r="V1636" s="4">
        <v>270.87430000000001</v>
      </c>
      <c r="W1636" s="3">
        <v>21</v>
      </c>
      <c r="X1636" s="4">
        <v>1336.35</v>
      </c>
      <c r="Y1636" s="3">
        <v>40224</v>
      </c>
      <c r="Z1636" s="3" t="str">
        <f>IF(V1636&gt;E3592, "High","Low")</f>
        <v>High</v>
      </c>
      <c r="AA1636" s="3" t="str">
        <f>IF(OR(C1636 &gt; 0.2, N1636 &lt; 0.25), "High Risk", "Low Risk")</f>
        <v>Low Risk</v>
      </c>
      <c r="AB1636" s="3" t="str">
        <f>IF(NOT(C1636 &gt; 0), "No Discount", "Discount Applied")</f>
        <v>Discount Applied</v>
      </c>
      <c r="AC1636" s="3" t="str">
        <f>IF(AND(V1636 &gt; 100, OR(H1636 = "Regular Air", H1636 = "Express Air"), NOT(C1636 &gt; 0)), "High Profit Non-Standard Shipping", "Other")</f>
        <v>Other</v>
      </c>
      <c r="AD1636">
        <f>RANK(X1636,$X$2:$X$1954,0)</f>
        <v>345</v>
      </c>
    </row>
    <row r="1637" spans="1:30" ht="12.75" customHeight="1" x14ac:dyDescent="0.3">
      <c r="A1637" s="3">
        <v>7137</v>
      </c>
      <c r="B1637" s="3" t="s">
        <v>105</v>
      </c>
      <c r="C1637" s="7">
        <v>0.02</v>
      </c>
      <c r="D1637" s="4">
        <v>43.98</v>
      </c>
      <c r="E1637" s="4">
        <v>1.99</v>
      </c>
      <c r="F1637" s="3">
        <v>2882</v>
      </c>
      <c r="G1637" s="3" t="s">
        <v>2631</v>
      </c>
      <c r="H1637" s="3" t="s">
        <v>48</v>
      </c>
      <c r="I1637" s="3" t="s">
        <v>39</v>
      </c>
      <c r="J1637" s="3" t="s">
        <v>76</v>
      </c>
      <c r="K1637" s="3" t="s">
        <v>179</v>
      </c>
      <c r="L1637" s="3" t="s">
        <v>50</v>
      </c>
      <c r="M1637" s="3" t="s">
        <v>2634</v>
      </c>
      <c r="N1637" s="3">
        <v>0.44</v>
      </c>
      <c r="O1637" s="3" t="s">
        <v>32</v>
      </c>
      <c r="P1637" s="3" t="s">
        <v>135</v>
      </c>
      <c r="Q1637" s="3" t="s">
        <v>321</v>
      </c>
      <c r="R1637" s="3" t="s">
        <v>389</v>
      </c>
      <c r="S1637" s="3">
        <v>28206</v>
      </c>
      <c r="T1637" s="2">
        <v>42025</v>
      </c>
      <c r="U1637" s="2">
        <v>42029</v>
      </c>
      <c r="V1637" s="4">
        <v>333.76049999999998</v>
      </c>
      <c r="W1637" s="3">
        <v>40</v>
      </c>
      <c r="X1637" s="4">
        <v>1724.01</v>
      </c>
      <c r="Y1637" s="3">
        <v>50917</v>
      </c>
      <c r="Z1637" s="3" t="str">
        <f>IF(V1637&gt;E3593, "High","Low")</f>
        <v>High</v>
      </c>
      <c r="AA1637" s="3" t="str">
        <f>IF(OR(C1637 &gt; 0.2, N1637 &lt; 0.25), "High Risk", "Low Risk")</f>
        <v>Low Risk</v>
      </c>
      <c r="AB1637" s="3" t="str">
        <f>IF(NOT(C1637 &gt; 0), "No Discount", "Discount Applied")</f>
        <v>Discount Applied</v>
      </c>
      <c r="AC1637" s="3" t="str">
        <f>IF(AND(V1637 &gt; 100, OR(H1637 = "Regular Air", H1637 = "Express Air"), NOT(C1637 &gt; 0)), "High Profit Non-Standard Shipping", "Other")</f>
        <v>Other</v>
      </c>
      <c r="AD1637">
        <f>RANK(X1637,$X$2:$X$1954,0)</f>
        <v>285</v>
      </c>
    </row>
    <row r="1638" spans="1:30" ht="12.75" customHeight="1" x14ac:dyDescent="0.3">
      <c r="A1638" s="3">
        <v>18694</v>
      </c>
      <c r="B1638" s="3" t="s">
        <v>46</v>
      </c>
      <c r="C1638" s="7">
        <v>0.05</v>
      </c>
      <c r="D1638" s="4">
        <v>6.48</v>
      </c>
      <c r="E1638" s="4">
        <v>8.73</v>
      </c>
      <c r="F1638" s="3">
        <v>2883</v>
      </c>
      <c r="G1638" s="3" t="s">
        <v>2635</v>
      </c>
      <c r="H1638" s="3" t="s">
        <v>48</v>
      </c>
      <c r="I1638" s="3" t="s">
        <v>39</v>
      </c>
      <c r="J1638" s="3" t="s">
        <v>28</v>
      </c>
      <c r="K1638" s="3" t="s">
        <v>92</v>
      </c>
      <c r="L1638" s="3" t="s">
        <v>58</v>
      </c>
      <c r="M1638" s="3" t="s">
        <v>2311</v>
      </c>
      <c r="N1638" s="3">
        <v>0.37</v>
      </c>
      <c r="O1638" s="3" t="s">
        <v>32</v>
      </c>
      <c r="P1638" s="3" t="s">
        <v>52</v>
      </c>
      <c r="Q1638" s="3" t="s">
        <v>153</v>
      </c>
      <c r="R1638" s="3" t="s">
        <v>2627</v>
      </c>
      <c r="S1638" s="3">
        <v>44070</v>
      </c>
      <c r="T1638" s="2">
        <v>42133</v>
      </c>
      <c r="U1638" s="2">
        <v>42133</v>
      </c>
      <c r="V1638" s="4">
        <v>-120.59</v>
      </c>
      <c r="W1638" s="3">
        <v>9</v>
      </c>
      <c r="X1638" s="4">
        <v>59.79</v>
      </c>
      <c r="Y1638" s="3">
        <v>87632</v>
      </c>
      <c r="Z1638" s="3" t="str">
        <f>IF(V1638&gt;E3594, "High","Low")</f>
        <v>Low</v>
      </c>
      <c r="AA1638" s="3" t="str">
        <f>IF(OR(C1638 &gt; 0.2, N1638 &lt; 0.25), "High Risk", "Low Risk")</f>
        <v>Low Risk</v>
      </c>
      <c r="AB1638" s="3" t="str">
        <f>IF(NOT(C1638 &gt; 0), "No Discount", "Discount Applied")</f>
        <v>Discount Applied</v>
      </c>
      <c r="AC1638" s="3" t="str">
        <f>IF(AND(V1638 &gt; 100, OR(H1638 = "Regular Air", H1638 = "Express Air"), NOT(C1638 &gt; 0)), "High Profit Non-Standard Shipping", "Other")</f>
        <v>Other</v>
      </c>
      <c r="AD1638">
        <f>RANK(X1638,$X$2:$X$1954,0)</f>
        <v>1457</v>
      </c>
    </row>
    <row r="1639" spans="1:30" ht="12.75" customHeight="1" x14ac:dyDescent="0.3">
      <c r="A1639" s="3">
        <v>20314</v>
      </c>
      <c r="B1639" s="3" t="s">
        <v>24</v>
      </c>
      <c r="C1639" s="7">
        <v>7.0000000000000007E-2</v>
      </c>
      <c r="D1639" s="4">
        <v>28.99</v>
      </c>
      <c r="E1639" s="4">
        <v>8.59</v>
      </c>
      <c r="F1639" s="3">
        <v>2884</v>
      </c>
      <c r="G1639" s="3" t="s">
        <v>2636</v>
      </c>
      <c r="H1639" s="3" t="s">
        <v>48</v>
      </c>
      <c r="I1639" s="3" t="s">
        <v>39</v>
      </c>
      <c r="J1639" s="3" t="s">
        <v>76</v>
      </c>
      <c r="K1639" s="3" t="s">
        <v>77</v>
      </c>
      <c r="L1639" s="3" t="s">
        <v>85</v>
      </c>
      <c r="M1639" s="3" t="s">
        <v>2044</v>
      </c>
      <c r="N1639" s="3">
        <v>0.56000000000000005</v>
      </c>
      <c r="O1639" s="3" t="s">
        <v>32</v>
      </c>
      <c r="P1639" s="3" t="s">
        <v>52</v>
      </c>
      <c r="Q1639" s="3" t="s">
        <v>153</v>
      </c>
      <c r="R1639" s="3" t="s">
        <v>2637</v>
      </c>
      <c r="S1639" s="3">
        <v>44039</v>
      </c>
      <c r="T1639" s="2">
        <v>42082</v>
      </c>
      <c r="U1639" s="2">
        <v>42082</v>
      </c>
      <c r="V1639" s="4">
        <v>-12.078000000000001</v>
      </c>
      <c r="W1639" s="3">
        <v>10</v>
      </c>
      <c r="X1639" s="4">
        <v>240.21</v>
      </c>
      <c r="Y1639" s="3">
        <v>87631</v>
      </c>
      <c r="Z1639" s="3" t="str">
        <f>IF(V1639&gt;E3595, "High","Low")</f>
        <v>Low</v>
      </c>
      <c r="AA1639" s="3" t="str">
        <f>IF(OR(C1639 &gt; 0.2, N1639 &lt; 0.25), "High Risk", "Low Risk")</f>
        <v>Low Risk</v>
      </c>
      <c r="AB1639" s="3" t="str">
        <f>IF(NOT(C1639 &gt; 0), "No Discount", "Discount Applied")</f>
        <v>Discount Applied</v>
      </c>
      <c r="AC1639" s="3" t="str">
        <f>IF(AND(V1639 &gt; 100, OR(H1639 = "Regular Air", H1639 = "Express Air"), NOT(C1639 &gt; 0)), "High Profit Non-Standard Shipping", "Other")</f>
        <v>Other</v>
      </c>
      <c r="AD1639">
        <f>RANK(X1639,$X$2:$X$1954,0)</f>
        <v>915</v>
      </c>
    </row>
    <row r="1640" spans="1:30" ht="12.75" customHeight="1" x14ac:dyDescent="0.3">
      <c r="A1640" s="3">
        <v>21065</v>
      </c>
      <c r="B1640" s="3" t="s">
        <v>24</v>
      </c>
      <c r="C1640" s="7">
        <v>0.09</v>
      </c>
      <c r="D1640" s="4">
        <v>363.25</v>
      </c>
      <c r="E1640" s="4">
        <v>19.989999999999998</v>
      </c>
      <c r="F1640" s="3">
        <v>2884</v>
      </c>
      <c r="G1640" s="3" t="s">
        <v>2636</v>
      </c>
      <c r="H1640" s="3" t="s">
        <v>48</v>
      </c>
      <c r="I1640" s="3" t="s">
        <v>39</v>
      </c>
      <c r="J1640" s="3" t="s">
        <v>28</v>
      </c>
      <c r="K1640" s="3" t="s">
        <v>256</v>
      </c>
      <c r="L1640" s="3" t="s">
        <v>58</v>
      </c>
      <c r="M1640" s="3" t="s">
        <v>1252</v>
      </c>
      <c r="N1640" s="3">
        <v>0.56999999999999995</v>
      </c>
      <c r="O1640" s="3" t="s">
        <v>32</v>
      </c>
      <c r="P1640" s="3" t="s">
        <v>52</v>
      </c>
      <c r="Q1640" s="3" t="s">
        <v>153</v>
      </c>
      <c r="R1640" s="3" t="s">
        <v>2637</v>
      </c>
      <c r="S1640" s="3">
        <v>44039</v>
      </c>
      <c r="T1640" s="2">
        <v>42160</v>
      </c>
      <c r="U1640" s="2">
        <v>42161</v>
      </c>
      <c r="V1640" s="4">
        <v>1231.6569</v>
      </c>
      <c r="W1640" s="3">
        <v>5</v>
      </c>
      <c r="X1640" s="4">
        <v>1785.01</v>
      </c>
      <c r="Y1640" s="3">
        <v>87633</v>
      </c>
      <c r="Z1640" s="3" t="str">
        <f>IF(V1640&gt;E3596, "High","Low")</f>
        <v>High</v>
      </c>
      <c r="AA1640" s="3" t="str">
        <f>IF(OR(C1640 &gt; 0.2, N1640 &lt; 0.25), "High Risk", "Low Risk")</f>
        <v>Low Risk</v>
      </c>
      <c r="AB1640" s="3" t="str">
        <f>IF(NOT(C1640 &gt; 0), "No Discount", "Discount Applied")</f>
        <v>Discount Applied</v>
      </c>
      <c r="AC1640" s="3" t="str">
        <f>IF(AND(V1640 &gt; 100, OR(H1640 = "Regular Air", H1640 = "Express Air"), NOT(C1640 &gt; 0)), "High Profit Non-Standard Shipping", "Other")</f>
        <v>Other</v>
      </c>
      <c r="AD1640">
        <f>RANK(X1640,$X$2:$X$1954,0)</f>
        <v>276</v>
      </c>
    </row>
    <row r="1641" spans="1:30" ht="12.75" customHeight="1" x14ac:dyDescent="0.3">
      <c r="A1641" s="3">
        <v>23689</v>
      </c>
      <c r="B1641" s="3" t="s">
        <v>105</v>
      </c>
      <c r="C1641" s="7">
        <v>0.05</v>
      </c>
      <c r="D1641" s="4">
        <v>63.94</v>
      </c>
      <c r="E1641" s="4">
        <v>14.48</v>
      </c>
      <c r="F1641" s="3">
        <v>2885</v>
      </c>
      <c r="G1641" s="3" t="s">
        <v>2638</v>
      </c>
      <c r="H1641" s="3" t="s">
        <v>26</v>
      </c>
      <c r="I1641" s="3" t="s">
        <v>39</v>
      </c>
      <c r="J1641" s="3" t="s">
        <v>40</v>
      </c>
      <c r="K1641" s="3" t="s">
        <v>49</v>
      </c>
      <c r="L1641" s="3" t="s">
        <v>58</v>
      </c>
      <c r="M1641" s="3" t="s">
        <v>518</v>
      </c>
      <c r="N1641" s="3">
        <v>0.46</v>
      </c>
      <c r="O1641" s="3" t="s">
        <v>32</v>
      </c>
      <c r="P1641" s="3" t="s">
        <v>52</v>
      </c>
      <c r="Q1641" s="3" t="s">
        <v>153</v>
      </c>
      <c r="R1641" s="3" t="s">
        <v>2639</v>
      </c>
      <c r="S1641" s="3">
        <v>44133</v>
      </c>
      <c r="T1641" s="2">
        <v>42185</v>
      </c>
      <c r="U1641" s="2">
        <v>42192</v>
      </c>
      <c r="V1641" s="4">
        <v>219.54419999999999</v>
      </c>
      <c r="W1641" s="3">
        <v>5</v>
      </c>
      <c r="X1641" s="4">
        <v>318.18</v>
      </c>
      <c r="Y1641" s="3">
        <v>87634</v>
      </c>
      <c r="Z1641" s="3" t="str">
        <f>IF(V1641&gt;E3597, "High","Low")</f>
        <v>High</v>
      </c>
      <c r="AA1641" s="3" t="str">
        <f>IF(OR(C1641 &gt; 0.2, N1641 &lt; 0.25), "High Risk", "Low Risk")</f>
        <v>Low Risk</v>
      </c>
      <c r="AB1641" s="3" t="str">
        <f>IF(NOT(C1641 &gt; 0), "No Discount", "Discount Applied")</f>
        <v>Discount Applied</v>
      </c>
      <c r="AC1641" s="3" t="str">
        <f>IF(AND(V1641 &gt; 100, OR(H1641 = "Regular Air", H1641 = "Express Air"), NOT(C1641 &gt; 0)), "High Profit Non-Standard Shipping", "Other")</f>
        <v>Other</v>
      </c>
      <c r="AD1641">
        <f>RANK(X1641,$X$2:$X$1954,0)</f>
        <v>803</v>
      </c>
    </row>
    <row r="1642" spans="1:30" ht="12.75" customHeight="1" x14ac:dyDescent="0.3">
      <c r="A1642" s="3">
        <v>25718</v>
      </c>
      <c r="B1642" s="3" t="s">
        <v>24</v>
      </c>
      <c r="C1642" s="7">
        <v>0.03</v>
      </c>
      <c r="D1642" s="4">
        <v>4.0599999999999996</v>
      </c>
      <c r="E1642" s="4">
        <v>6.89</v>
      </c>
      <c r="F1642" s="3">
        <v>2886</v>
      </c>
      <c r="G1642" s="3" t="s">
        <v>2640</v>
      </c>
      <c r="H1642" s="3" t="s">
        <v>48</v>
      </c>
      <c r="I1642" s="3" t="s">
        <v>39</v>
      </c>
      <c r="J1642" s="3" t="s">
        <v>28</v>
      </c>
      <c r="K1642" s="3" t="s">
        <v>256</v>
      </c>
      <c r="L1642" s="3" t="s">
        <v>58</v>
      </c>
      <c r="M1642" s="3" t="s">
        <v>909</v>
      </c>
      <c r="N1642" s="3">
        <v>0.6</v>
      </c>
      <c r="O1642" s="3" t="s">
        <v>32</v>
      </c>
      <c r="P1642" s="3" t="s">
        <v>52</v>
      </c>
      <c r="Q1642" s="3" t="s">
        <v>153</v>
      </c>
      <c r="R1642" s="3" t="s">
        <v>2641</v>
      </c>
      <c r="S1642" s="3">
        <v>44134</v>
      </c>
      <c r="T1642" s="2">
        <v>42055</v>
      </c>
      <c r="U1642" s="2">
        <v>42057</v>
      </c>
      <c r="V1642" s="4">
        <v>-185.17</v>
      </c>
      <c r="W1642" s="3">
        <v>9</v>
      </c>
      <c r="X1642" s="4">
        <v>38.89</v>
      </c>
      <c r="Y1642" s="3">
        <v>87630</v>
      </c>
      <c r="Z1642" s="3" t="str">
        <f>IF(V1642&gt;E3598, "High","Low")</f>
        <v>Low</v>
      </c>
      <c r="AA1642" s="3" t="str">
        <f>IF(OR(C1642 &gt; 0.2, N1642 &lt; 0.25), "High Risk", "Low Risk")</f>
        <v>Low Risk</v>
      </c>
      <c r="AB1642" s="3" t="str">
        <f>IF(NOT(C1642 &gt; 0), "No Discount", "Discount Applied")</f>
        <v>Discount Applied</v>
      </c>
      <c r="AC1642" s="3" t="str">
        <f>IF(AND(V1642 &gt; 100, OR(H1642 = "Regular Air", H1642 = "Express Air"), NOT(C1642 &gt; 0)), "High Profit Non-Standard Shipping", "Other")</f>
        <v>Other</v>
      </c>
      <c r="AD1642">
        <f>RANK(X1642,$X$2:$X$1954,0)</f>
        <v>1631</v>
      </c>
    </row>
    <row r="1643" spans="1:30" ht="12.75" customHeight="1" x14ac:dyDescent="0.3">
      <c r="A1643" s="3">
        <v>25719</v>
      </c>
      <c r="B1643" s="3" t="s">
        <v>24</v>
      </c>
      <c r="C1643" s="7">
        <v>0.01</v>
      </c>
      <c r="D1643" s="4">
        <v>3.75</v>
      </c>
      <c r="E1643" s="4">
        <v>0.5</v>
      </c>
      <c r="F1643" s="3">
        <v>2886</v>
      </c>
      <c r="G1643" s="3" t="s">
        <v>2640</v>
      </c>
      <c r="H1643" s="3" t="s">
        <v>48</v>
      </c>
      <c r="I1643" s="3" t="s">
        <v>39</v>
      </c>
      <c r="J1643" s="3" t="s">
        <v>28</v>
      </c>
      <c r="K1643" s="3" t="s">
        <v>133</v>
      </c>
      <c r="L1643" s="3" t="s">
        <v>58</v>
      </c>
      <c r="M1643" s="3" t="s">
        <v>2632</v>
      </c>
      <c r="N1643" s="3">
        <v>0.37</v>
      </c>
      <c r="O1643" s="3" t="s">
        <v>32</v>
      </c>
      <c r="P1643" s="3" t="s">
        <v>52</v>
      </c>
      <c r="Q1643" s="3" t="s">
        <v>153</v>
      </c>
      <c r="R1643" s="3" t="s">
        <v>2641</v>
      </c>
      <c r="S1643" s="3">
        <v>44134</v>
      </c>
      <c r="T1643" s="2">
        <v>42055</v>
      </c>
      <c r="U1643" s="2">
        <v>42056</v>
      </c>
      <c r="V1643" s="4">
        <v>31.132799999999996</v>
      </c>
      <c r="W1643" s="3">
        <v>12</v>
      </c>
      <c r="X1643" s="4">
        <v>45.12</v>
      </c>
      <c r="Y1643" s="3">
        <v>87630</v>
      </c>
      <c r="Z1643" s="3" t="str">
        <f>IF(V1643&gt;E3599, "High","Low")</f>
        <v>High</v>
      </c>
      <c r="AA1643" s="3" t="str">
        <f>IF(OR(C1643 &gt; 0.2, N1643 &lt; 0.25), "High Risk", "Low Risk")</f>
        <v>Low Risk</v>
      </c>
      <c r="AB1643" s="3" t="str">
        <f>IF(NOT(C1643 &gt; 0), "No Discount", "Discount Applied")</f>
        <v>Discount Applied</v>
      </c>
      <c r="AC1643" s="3" t="str">
        <f>IF(AND(V1643 &gt; 100, OR(H1643 = "Regular Air", H1643 = "Express Air"), NOT(C1643 &gt; 0)), "High Profit Non-Standard Shipping", "Other")</f>
        <v>Other</v>
      </c>
      <c r="AD1643">
        <f>RANK(X1643,$X$2:$X$1954,0)</f>
        <v>1571</v>
      </c>
    </row>
    <row r="1644" spans="1:30" ht="12.75" customHeight="1" x14ac:dyDescent="0.3">
      <c r="A1644" s="3">
        <v>25720</v>
      </c>
      <c r="B1644" s="3" t="s">
        <v>24</v>
      </c>
      <c r="C1644" s="7">
        <v>0.02</v>
      </c>
      <c r="D1644" s="4">
        <v>10.68</v>
      </c>
      <c r="E1644" s="4">
        <v>13.04</v>
      </c>
      <c r="F1644" s="3">
        <v>2886</v>
      </c>
      <c r="G1644" s="3" t="s">
        <v>2640</v>
      </c>
      <c r="H1644" s="3" t="s">
        <v>48</v>
      </c>
      <c r="I1644" s="3" t="s">
        <v>39</v>
      </c>
      <c r="J1644" s="3" t="s">
        <v>40</v>
      </c>
      <c r="K1644" s="3" t="s">
        <v>49</v>
      </c>
      <c r="L1644" s="3" t="s">
        <v>235</v>
      </c>
      <c r="M1644" s="3" t="s">
        <v>2633</v>
      </c>
      <c r="N1644" s="3">
        <v>0.6</v>
      </c>
      <c r="O1644" s="3" t="s">
        <v>32</v>
      </c>
      <c r="P1644" s="3" t="s">
        <v>52</v>
      </c>
      <c r="Q1644" s="3" t="s">
        <v>153</v>
      </c>
      <c r="R1644" s="3" t="s">
        <v>2641</v>
      </c>
      <c r="S1644" s="3">
        <v>44134</v>
      </c>
      <c r="T1644" s="2">
        <v>42055</v>
      </c>
      <c r="U1644" s="2">
        <v>42057</v>
      </c>
      <c r="V1644" s="4">
        <v>-231.05</v>
      </c>
      <c r="W1644" s="3">
        <v>8</v>
      </c>
      <c r="X1644" s="4">
        <v>90.45</v>
      </c>
      <c r="Y1644" s="3">
        <v>87630</v>
      </c>
      <c r="Z1644" s="3" t="str">
        <f>IF(V1644&gt;E3600, "High","Low")</f>
        <v>Low</v>
      </c>
      <c r="AA1644" s="3" t="str">
        <f>IF(OR(C1644 &gt; 0.2, N1644 &lt; 0.25), "High Risk", "Low Risk")</f>
        <v>Low Risk</v>
      </c>
      <c r="AB1644" s="3" t="str">
        <f>IF(NOT(C1644 &gt; 0), "No Discount", "Discount Applied")</f>
        <v>Discount Applied</v>
      </c>
      <c r="AC1644" s="3" t="str">
        <f>IF(AND(V1644 &gt; 100, OR(H1644 = "Regular Air", H1644 = "Express Air"), NOT(C1644 &gt; 0)), "High Profit Non-Standard Shipping", "Other")</f>
        <v>Other</v>
      </c>
      <c r="AD1644">
        <f>RANK(X1644,$X$2:$X$1954,0)</f>
        <v>1283</v>
      </c>
    </row>
    <row r="1645" spans="1:30" ht="12.75" customHeight="1" x14ac:dyDescent="0.3">
      <c r="A1645" s="3">
        <v>21514</v>
      </c>
      <c r="B1645" s="3" t="s">
        <v>24</v>
      </c>
      <c r="C1645" s="7">
        <v>0.1</v>
      </c>
      <c r="D1645" s="4">
        <v>209.37</v>
      </c>
      <c r="E1645" s="4">
        <v>69</v>
      </c>
      <c r="F1645" s="3">
        <v>2892</v>
      </c>
      <c r="G1645" s="3" t="s">
        <v>2642</v>
      </c>
      <c r="H1645" s="3" t="s">
        <v>48</v>
      </c>
      <c r="I1645" s="3" t="s">
        <v>39</v>
      </c>
      <c r="J1645" s="3" t="s">
        <v>40</v>
      </c>
      <c r="K1645" s="3" t="s">
        <v>151</v>
      </c>
      <c r="L1645" s="3" t="s">
        <v>235</v>
      </c>
      <c r="M1645" s="3" t="s">
        <v>1632</v>
      </c>
      <c r="N1645" s="3">
        <v>0.79</v>
      </c>
      <c r="O1645" s="3" t="s">
        <v>32</v>
      </c>
      <c r="P1645" s="3" t="s">
        <v>60</v>
      </c>
      <c r="Q1645" s="3" t="s">
        <v>299</v>
      </c>
      <c r="R1645" s="3" t="s">
        <v>2643</v>
      </c>
      <c r="S1645" s="3">
        <v>48154</v>
      </c>
      <c r="T1645" s="2">
        <v>42058</v>
      </c>
      <c r="U1645" s="2">
        <v>42060</v>
      </c>
      <c r="V1645" s="4">
        <v>-165.59492040000003</v>
      </c>
      <c r="W1645" s="3">
        <v>11</v>
      </c>
      <c r="X1645" s="4">
        <v>2125.12</v>
      </c>
      <c r="Y1645" s="3">
        <v>90011</v>
      </c>
      <c r="Z1645" s="3" t="str">
        <f>IF(V1645&gt;E3601, "High","Low")</f>
        <v>Low</v>
      </c>
      <c r="AA1645" s="3" t="str">
        <f>IF(OR(C1645 &gt; 0.2, N1645 &lt; 0.25), "High Risk", "Low Risk")</f>
        <v>Low Risk</v>
      </c>
      <c r="AB1645" s="3" t="str">
        <f>IF(NOT(C1645 &gt; 0), "No Discount", "Discount Applied")</f>
        <v>Discount Applied</v>
      </c>
      <c r="AC1645" s="3" t="str">
        <f>IF(AND(V1645 &gt; 100, OR(H1645 = "Regular Air", H1645 = "Express Air"), NOT(C1645 &gt; 0)), "High Profit Non-Standard Shipping", "Other")</f>
        <v>Other</v>
      </c>
      <c r="AD1645">
        <f>RANK(X1645,$X$2:$X$1954,0)</f>
        <v>228</v>
      </c>
    </row>
    <row r="1646" spans="1:30" ht="12.75" customHeight="1" x14ac:dyDescent="0.3">
      <c r="A1646" s="3">
        <v>21515</v>
      </c>
      <c r="B1646" s="3" t="s">
        <v>24</v>
      </c>
      <c r="C1646" s="7">
        <v>7.0000000000000007E-2</v>
      </c>
      <c r="D1646" s="4">
        <v>4.9800000000000004</v>
      </c>
      <c r="E1646" s="4">
        <v>4.7</v>
      </c>
      <c r="F1646" s="3">
        <v>2893</v>
      </c>
      <c r="G1646" s="3" t="s">
        <v>2644</v>
      </c>
      <c r="H1646" s="3" t="s">
        <v>48</v>
      </c>
      <c r="I1646" s="3" t="s">
        <v>39</v>
      </c>
      <c r="J1646" s="3" t="s">
        <v>28</v>
      </c>
      <c r="K1646" s="3" t="s">
        <v>92</v>
      </c>
      <c r="L1646" s="3" t="s">
        <v>58</v>
      </c>
      <c r="M1646" s="3" t="s">
        <v>1685</v>
      </c>
      <c r="N1646" s="3">
        <v>0.38</v>
      </c>
      <c r="O1646" s="3" t="s">
        <v>32</v>
      </c>
      <c r="P1646" s="3" t="s">
        <v>60</v>
      </c>
      <c r="Q1646" s="3" t="s">
        <v>299</v>
      </c>
      <c r="R1646" s="3" t="s">
        <v>2560</v>
      </c>
      <c r="S1646" s="3">
        <v>48071</v>
      </c>
      <c r="T1646" s="2">
        <v>42058</v>
      </c>
      <c r="U1646" s="2">
        <v>42059</v>
      </c>
      <c r="V1646" s="4">
        <v>-21.684000000000001</v>
      </c>
      <c r="W1646" s="3">
        <v>9</v>
      </c>
      <c r="X1646" s="4">
        <v>45.05</v>
      </c>
      <c r="Y1646" s="3">
        <v>90011</v>
      </c>
      <c r="Z1646" s="3" t="str">
        <f>IF(V1646&gt;E3602, "High","Low")</f>
        <v>Low</v>
      </c>
      <c r="AA1646" s="3" t="str">
        <f>IF(OR(C1646 &gt; 0.2, N1646 &lt; 0.25), "High Risk", "Low Risk")</f>
        <v>Low Risk</v>
      </c>
      <c r="AB1646" s="3" t="str">
        <f>IF(NOT(C1646 &gt; 0), "No Discount", "Discount Applied")</f>
        <v>Discount Applied</v>
      </c>
      <c r="AC1646" s="3" t="str">
        <f>IF(AND(V1646 &gt; 100, OR(H1646 = "Regular Air", H1646 = "Express Air"), NOT(C1646 &gt; 0)), "High Profit Non-Standard Shipping", "Other")</f>
        <v>Other</v>
      </c>
      <c r="AD1646">
        <f>RANK(X1646,$X$2:$X$1954,0)</f>
        <v>1572</v>
      </c>
    </row>
    <row r="1647" spans="1:30" ht="12.75" customHeight="1" x14ac:dyDescent="0.3">
      <c r="A1647" s="3">
        <v>19909</v>
      </c>
      <c r="B1647" s="3" t="s">
        <v>105</v>
      </c>
      <c r="C1647" s="7">
        <v>0.02</v>
      </c>
      <c r="D1647" s="4">
        <v>880.98</v>
      </c>
      <c r="E1647" s="4">
        <v>44.55</v>
      </c>
      <c r="F1647" s="3">
        <v>2896</v>
      </c>
      <c r="G1647" s="3" t="s">
        <v>2645</v>
      </c>
      <c r="H1647" s="3" t="s">
        <v>38</v>
      </c>
      <c r="I1647" s="3" t="s">
        <v>39</v>
      </c>
      <c r="J1647" s="3" t="s">
        <v>40</v>
      </c>
      <c r="K1647" s="3" t="s">
        <v>190</v>
      </c>
      <c r="L1647" s="3" t="s">
        <v>120</v>
      </c>
      <c r="M1647" s="3" t="s">
        <v>768</v>
      </c>
      <c r="N1647" s="3">
        <v>0.62</v>
      </c>
      <c r="O1647" s="3" t="s">
        <v>32</v>
      </c>
      <c r="P1647" s="3" t="s">
        <v>60</v>
      </c>
      <c r="Q1647" s="3" t="s">
        <v>61</v>
      </c>
      <c r="R1647" s="3" t="s">
        <v>2646</v>
      </c>
      <c r="S1647" s="3">
        <v>56001</v>
      </c>
      <c r="T1647" s="2">
        <v>42026</v>
      </c>
      <c r="U1647" s="2">
        <v>42030</v>
      </c>
      <c r="V1647" s="4">
        <v>4861.0637999999999</v>
      </c>
      <c r="W1647" s="3">
        <v>8</v>
      </c>
      <c r="X1647" s="4">
        <v>7045.02</v>
      </c>
      <c r="Y1647" s="3">
        <v>86925</v>
      </c>
      <c r="Z1647" s="3" t="str">
        <f>IF(V1647&gt;E3603, "High","Low")</f>
        <v>High</v>
      </c>
      <c r="AA1647" s="3" t="str">
        <f>IF(OR(C1647 &gt; 0.2, N1647 &lt; 0.25), "High Risk", "Low Risk")</f>
        <v>Low Risk</v>
      </c>
      <c r="AB1647" s="3" t="str">
        <f>IF(NOT(C1647 &gt; 0), "No Discount", "Discount Applied")</f>
        <v>Discount Applied</v>
      </c>
      <c r="AC1647" s="3" t="str">
        <f>IF(AND(V1647 &gt; 100, OR(H1647 = "Regular Air", H1647 = "Express Air"), NOT(C1647 &gt; 0)), "High Profit Non-Standard Shipping", "Other")</f>
        <v>Other</v>
      </c>
      <c r="AD1647">
        <f>RANK(X1647,$X$2:$X$1954,0)</f>
        <v>49</v>
      </c>
    </row>
    <row r="1648" spans="1:30" ht="12.75" customHeight="1" x14ac:dyDescent="0.3">
      <c r="A1648" s="3">
        <v>18198</v>
      </c>
      <c r="B1648" s="3" t="s">
        <v>46</v>
      </c>
      <c r="C1648" s="7">
        <v>0</v>
      </c>
      <c r="D1648" s="4">
        <v>22.84</v>
      </c>
      <c r="E1648" s="4">
        <v>16.920000000000002</v>
      </c>
      <c r="F1648" s="3">
        <v>2896</v>
      </c>
      <c r="G1648" s="3" t="s">
        <v>2645</v>
      </c>
      <c r="H1648" s="3" t="s">
        <v>48</v>
      </c>
      <c r="I1648" s="3" t="s">
        <v>39</v>
      </c>
      <c r="J1648" s="3" t="s">
        <v>28</v>
      </c>
      <c r="K1648" s="3" t="s">
        <v>92</v>
      </c>
      <c r="L1648" s="3" t="s">
        <v>58</v>
      </c>
      <c r="M1648" s="3" t="s">
        <v>2647</v>
      </c>
      <c r="N1648" s="3">
        <v>0.39</v>
      </c>
      <c r="O1648" s="3" t="s">
        <v>32</v>
      </c>
      <c r="P1648" s="3" t="s">
        <v>60</v>
      </c>
      <c r="Q1648" s="3" t="s">
        <v>61</v>
      </c>
      <c r="R1648" s="3" t="s">
        <v>2646</v>
      </c>
      <c r="S1648" s="3">
        <v>56001</v>
      </c>
      <c r="T1648" s="2">
        <v>42075</v>
      </c>
      <c r="U1648" s="2">
        <v>42077</v>
      </c>
      <c r="V1648" s="4">
        <v>-83.75</v>
      </c>
      <c r="W1648" s="3">
        <v>15</v>
      </c>
      <c r="X1648" s="4">
        <v>370.62</v>
      </c>
      <c r="Y1648" s="3">
        <v>86927</v>
      </c>
      <c r="Z1648" s="3" t="str">
        <f>IF(V1648&gt;E3604, "High","Low")</f>
        <v>Low</v>
      </c>
      <c r="AA1648" s="3" t="str">
        <f>IF(OR(C1648 &gt; 0.2, N1648 &lt; 0.25), "High Risk", "Low Risk")</f>
        <v>Low Risk</v>
      </c>
      <c r="AB1648" s="3" t="str">
        <f>IF(NOT(C1648 &gt; 0), "No Discount", "Discount Applied")</f>
        <v>No Discount</v>
      </c>
      <c r="AC1648" s="3" t="str">
        <f>IF(AND(V1648 &gt; 100, OR(H1648 = "Regular Air", H1648 = "Express Air"), NOT(C1648 &gt; 0)), "High Profit Non-Standard Shipping", "Other")</f>
        <v>Other</v>
      </c>
      <c r="AD1648">
        <f>RANK(X1648,$X$2:$X$1954,0)</f>
        <v>748</v>
      </c>
    </row>
    <row r="1649" spans="1:30" ht="12.75" customHeight="1" x14ac:dyDescent="0.3">
      <c r="A1649" s="3">
        <v>20304</v>
      </c>
      <c r="B1649" s="3" t="s">
        <v>24</v>
      </c>
      <c r="C1649" s="7">
        <v>0.05</v>
      </c>
      <c r="D1649" s="4">
        <v>80.97</v>
      </c>
      <c r="E1649" s="4">
        <v>30.06</v>
      </c>
      <c r="F1649" s="3">
        <v>2897</v>
      </c>
      <c r="G1649" s="3" t="s">
        <v>2648</v>
      </c>
      <c r="H1649" s="3" t="s">
        <v>38</v>
      </c>
      <c r="I1649" s="3" t="s">
        <v>39</v>
      </c>
      <c r="J1649" s="3" t="s">
        <v>76</v>
      </c>
      <c r="K1649" s="3" t="s">
        <v>84</v>
      </c>
      <c r="L1649" s="3" t="s">
        <v>120</v>
      </c>
      <c r="M1649" s="3" t="s">
        <v>385</v>
      </c>
      <c r="N1649" s="3">
        <v>0.4</v>
      </c>
      <c r="O1649" s="3" t="s">
        <v>32</v>
      </c>
      <c r="P1649" s="3" t="s">
        <v>60</v>
      </c>
      <c r="Q1649" s="3" t="s">
        <v>61</v>
      </c>
      <c r="R1649" s="3" t="s">
        <v>2649</v>
      </c>
      <c r="S1649" s="3">
        <v>55369</v>
      </c>
      <c r="T1649" s="2">
        <v>42048</v>
      </c>
      <c r="U1649" s="2">
        <v>42049</v>
      </c>
      <c r="V1649" s="4">
        <v>565.17999999999995</v>
      </c>
      <c r="W1649" s="3">
        <v>11</v>
      </c>
      <c r="X1649" s="4">
        <v>904.25</v>
      </c>
      <c r="Y1649" s="3">
        <v>86926</v>
      </c>
      <c r="Z1649" s="3" t="str">
        <f>IF(V1649&gt;E3605, "High","Low")</f>
        <v>High</v>
      </c>
      <c r="AA1649" s="3" t="str">
        <f>IF(OR(C1649 &gt; 0.2, N1649 &lt; 0.25), "High Risk", "Low Risk")</f>
        <v>Low Risk</v>
      </c>
      <c r="AB1649" s="3" t="str">
        <f>IF(NOT(C1649 &gt; 0), "No Discount", "Discount Applied")</f>
        <v>Discount Applied</v>
      </c>
      <c r="AC1649" s="3" t="str">
        <f>IF(AND(V1649 &gt; 100, OR(H1649 = "Regular Air", H1649 = "Express Air"), NOT(C1649 &gt; 0)), "High Profit Non-Standard Shipping", "Other")</f>
        <v>Other</v>
      </c>
      <c r="AD1649">
        <f>RANK(X1649,$X$2:$X$1954,0)</f>
        <v>450</v>
      </c>
    </row>
    <row r="1650" spans="1:30" ht="12.75" customHeight="1" x14ac:dyDescent="0.3">
      <c r="A1650" s="3">
        <v>20305</v>
      </c>
      <c r="B1650" s="3" t="s">
        <v>24</v>
      </c>
      <c r="C1650" s="7">
        <v>0</v>
      </c>
      <c r="D1650" s="4">
        <v>6.48</v>
      </c>
      <c r="E1650" s="4">
        <v>10.050000000000001</v>
      </c>
      <c r="F1650" s="3">
        <v>2897</v>
      </c>
      <c r="G1650" s="3" t="s">
        <v>2648</v>
      </c>
      <c r="H1650" s="3" t="s">
        <v>48</v>
      </c>
      <c r="I1650" s="3" t="s">
        <v>39</v>
      </c>
      <c r="J1650" s="3" t="s">
        <v>28</v>
      </c>
      <c r="K1650" s="3" t="s">
        <v>92</v>
      </c>
      <c r="L1650" s="3" t="s">
        <v>58</v>
      </c>
      <c r="M1650" s="3" t="s">
        <v>2650</v>
      </c>
      <c r="N1650" s="3">
        <v>0.37</v>
      </c>
      <c r="O1650" s="3" t="s">
        <v>32</v>
      </c>
      <c r="P1650" s="3" t="s">
        <v>60</v>
      </c>
      <c r="Q1650" s="3" t="s">
        <v>61</v>
      </c>
      <c r="R1650" s="3" t="s">
        <v>2649</v>
      </c>
      <c r="S1650" s="3">
        <v>55369</v>
      </c>
      <c r="T1650" s="2">
        <v>42048</v>
      </c>
      <c r="U1650" s="2">
        <v>42050</v>
      </c>
      <c r="V1650" s="4">
        <v>-38.72</v>
      </c>
      <c r="W1650" s="3">
        <v>2</v>
      </c>
      <c r="X1650" s="4">
        <v>16.309999999999999</v>
      </c>
      <c r="Y1650" s="3">
        <v>86926</v>
      </c>
      <c r="Z1650" s="3" t="str">
        <f>IF(V1650&gt;E3606, "High","Low")</f>
        <v>Low</v>
      </c>
      <c r="AA1650" s="3" t="str">
        <f>IF(OR(C1650 &gt; 0.2, N1650 &lt; 0.25), "High Risk", "Low Risk")</f>
        <v>Low Risk</v>
      </c>
      <c r="AB1650" s="3" t="str">
        <f>IF(NOT(C1650 &gt; 0), "No Discount", "Discount Applied")</f>
        <v>No Discount</v>
      </c>
      <c r="AC1650" s="3" t="str">
        <f>IF(AND(V1650 &gt; 100, OR(H1650 = "Regular Air", H1650 = "Express Air"), NOT(C1650 &gt; 0)), "High Profit Non-Standard Shipping", "Other")</f>
        <v>Other</v>
      </c>
      <c r="AD1650">
        <f>RANK(X1650,$X$2:$X$1954,0)</f>
        <v>1854</v>
      </c>
    </row>
    <row r="1651" spans="1:30" ht="12.75" customHeight="1" x14ac:dyDescent="0.3">
      <c r="A1651" s="3">
        <v>23151</v>
      </c>
      <c r="B1651" s="3" t="s">
        <v>36</v>
      </c>
      <c r="C1651" s="7">
        <v>0.06</v>
      </c>
      <c r="D1651" s="4">
        <v>70.89</v>
      </c>
      <c r="E1651" s="4">
        <v>89.3</v>
      </c>
      <c r="F1651" s="3">
        <v>2903</v>
      </c>
      <c r="G1651" s="3" t="s">
        <v>2651</v>
      </c>
      <c r="H1651" s="3" t="s">
        <v>38</v>
      </c>
      <c r="I1651" s="3" t="s">
        <v>39</v>
      </c>
      <c r="J1651" s="3" t="s">
        <v>40</v>
      </c>
      <c r="K1651" s="3" t="s">
        <v>151</v>
      </c>
      <c r="L1651" s="3" t="s">
        <v>120</v>
      </c>
      <c r="M1651" s="3" t="s">
        <v>2652</v>
      </c>
      <c r="N1651" s="3">
        <v>0.72</v>
      </c>
      <c r="O1651" s="3" t="s">
        <v>32</v>
      </c>
      <c r="P1651" s="3" t="s">
        <v>52</v>
      </c>
      <c r="Q1651" s="3" t="s">
        <v>153</v>
      </c>
      <c r="R1651" s="3" t="s">
        <v>2653</v>
      </c>
      <c r="S1651" s="3">
        <v>43068</v>
      </c>
      <c r="T1651" s="2">
        <v>42180</v>
      </c>
      <c r="U1651" s="2">
        <v>42180</v>
      </c>
      <c r="V1651" s="4">
        <v>65.077020000000005</v>
      </c>
      <c r="W1651" s="3">
        <v>6</v>
      </c>
      <c r="X1651" s="4">
        <v>364.26</v>
      </c>
      <c r="Y1651" s="3">
        <v>87374</v>
      </c>
      <c r="Z1651" s="3" t="str">
        <f>IF(V1651&gt;E3607, "High","Low")</f>
        <v>High</v>
      </c>
      <c r="AA1651" s="3" t="str">
        <f>IF(OR(C1651 &gt; 0.2, N1651 &lt; 0.25), "High Risk", "Low Risk")</f>
        <v>Low Risk</v>
      </c>
      <c r="AB1651" s="3" t="str">
        <f>IF(NOT(C1651 &gt; 0), "No Discount", "Discount Applied")</f>
        <v>Discount Applied</v>
      </c>
      <c r="AC1651" s="3" t="str">
        <f>IF(AND(V1651 &gt; 100, OR(H1651 = "Regular Air", H1651 = "Express Air"), NOT(C1651 &gt; 0)), "High Profit Non-Standard Shipping", "Other")</f>
        <v>Other</v>
      </c>
      <c r="AD1651">
        <f>RANK(X1651,$X$2:$X$1954,0)</f>
        <v>755</v>
      </c>
    </row>
    <row r="1652" spans="1:30" ht="12.75" customHeight="1" x14ac:dyDescent="0.3">
      <c r="A1652" s="3">
        <v>18611</v>
      </c>
      <c r="B1652" s="3" t="s">
        <v>24</v>
      </c>
      <c r="C1652" s="7">
        <v>7.0000000000000007E-2</v>
      </c>
      <c r="D1652" s="4">
        <v>4.13</v>
      </c>
      <c r="E1652" s="4">
        <v>0.99</v>
      </c>
      <c r="F1652" s="3">
        <v>2908</v>
      </c>
      <c r="G1652" s="3" t="s">
        <v>2654</v>
      </c>
      <c r="H1652" s="3" t="s">
        <v>48</v>
      </c>
      <c r="I1652" s="3" t="s">
        <v>39</v>
      </c>
      <c r="J1652" s="3" t="s">
        <v>28</v>
      </c>
      <c r="K1652" s="3" t="s">
        <v>133</v>
      </c>
      <c r="L1652" s="3" t="s">
        <v>58</v>
      </c>
      <c r="M1652" s="3" t="s">
        <v>1419</v>
      </c>
      <c r="N1652" s="3">
        <v>0.39</v>
      </c>
      <c r="O1652" s="3" t="s">
        <v>32</v>
      </c>
      <c r="P1652" s="3" t="s">
        <v>52</v>
      </c>
      <c r="Q1652" s="3" t="s">
        <v>153</v>
      </c>
      <c r="R1652" s="3" t="s">
        <v>2655</v>
      </c>
      <c r="S1652" s="3">
        <v>44125</v>
      </c>
      <c r="T1652" s="2">
        <v>42012</v>
      </c>
      <c r="U1652" s="2">
        <v>42012</v>
      </c>
      <c r="V1652" s="4">
        <v>10.959199999999999</v>
      </c>
      <c r="W1652" s="3">
        <v>4</v>
      </c>
      <c r="X1652" s="4">
        <v>16.07</v>
      </c>
      <c r="Y1652" s="3">
        <v>88156</v>
      </c>
      <c r="Z1652" s="3" t="str">
        <f>IF(V1652&gt;E3608, "High","Low")</f>
        <v>High</v>
      </c>
      <c r="AA1652" s="3" t="str">
        <f>IF(OR(C1652 &gt; 0.2, N1652 &lt; 0.25), "High Risk", "Low Risk")</f>
        <v>Low Risk</v>
      </c>
      <c r="AB1652" s="3" t="str">
        <f>IF(NOT(C1652 &gt; 0), "No Discount", "Discount Applied")</f>
        <v>Discount Applied</v>
      </c>
      <c r="AC1652" s="3" t="str">
        <f>IF(AND(V1652 &gt; 100, OR(H1652 = "Regular Air", H1652 = "Express Air"), NOT(C1652 &gt; 0)), "High Profit Non-Standard Shipping", "Other")</f>
        <v>Other</v>
      </c>
      <c r="AD1652">
        <f>RANK(X1652,$X$2:$X$1954,0)</f>
        <v>1855</v>
      </c>
    </row>
    <row r="1653" spans="1:30" ht="12.75" customHeight="1" x14ac:dyDescent="0.3">
      <c r="A1653" s="3">
        <v>18612</v>
      </c>
      <c r="B1653" s="3" t="s">
        <v>24</v>
      </c>
      <c r="C1653" s="7">
        <v>0.03</v>
      </c>
      <c r="D1653" s="4">
        <v>22.72</v>
      </c>
      <c r="E1653" s="4">
        <v>8.99</v>
      </c>
      <c r="F1653" s="3">
        <v>2908</v>
      </c>
      <c r="G1653" s="3" t="s">
        <v>2654</v>
      </c>
      <c r="H1653" s="3" t="s">
        <v>48</v>
      </c>
      <c r="I1653" s="3" t="s">
        <v>39</v>
      </c>
      <c r="J1653" s="3" t="s">
        <v>40</v>
      </c>
      <c r="K1653" s="3" t="s">
        <v>49</v>
      </c>
      <c r="L1653" s="3" t="s">
        <v>50</v>
      </c>
      <c r="M1653" s="3" t="s">
        <v>781</v>
      </c>
      <c r="N1653" s="3">
        <v>0.44</v>
      </c>
      <c r="O1653" s="3" t="s">
        <v>32</v>
      </c>
      <c r="P1653" s="3" t="s">
        <v>52</v>
      </c>
      <c r="Q1653" s="3" t="s">
        <v>153</v>
      </c>
      <c r="R1653" s="3" t="s">
        <v>2655</v>
      </c>
      <c r="S1653" s="3">
        <v>44125</v>
      </c>
      <c r="T1653" s="2">
        <v>42012</v>
      </c>
      <c r="U1653" s="2">
        <v>42012</v>
      </c>
      <c r="V1653" s="4">
        <v>17.429400000000001</v>
      </c>
      <c r="W1653" s="3">
        <v>1</v>
      </c>
      <c r="X1653" s="4">
        <v>25.26</v>
      </c>
      <c r="Y1653" s="3">
        <v>88156</v>
      </c>
      <c r="Z1653" s="3" t="str">
        <f>IF(V1653&gt;E3609, "High","Low")</f>
        <v>High</v>
      </c>
      <c r="AA1653" s="3" t="str">
        <f>IF(OR(C1653 &gt; 0.2, N1653 &lt; 0.25), "High Risk", "Low Risk")</f>
        <v>Low Risk</v>
      </c>
      <c r="AB1653" s="3" t="str">
        <f>IF(NOT(C1653 &gt; 0), "No Discount", "Discount Applied")</f>
        <v>Discount Applied</v>
      </c>
      <c r="AC1653" s="3" t="str">
        <f>IF(AND(V1653 &gt; 100, OR(H1653 = "Regular Air", H1653 = "Express Air"), NOT(C1653 &gt; 0)), "High Profit Non-Standard Shipping", "Other")</f>
        <v>Other</v>
      </c>
      <c r="AD1653">
        <f>RANK(X1653,$X$2:$X$1954,0)</f>
        <v>1768</v>
      </c>
    </row>
    <row r="1654" spans="1:30" ht="12.75" customHeight="1" x14ac:dyDescent="0.3">
      <c r="A1654" s="3">
        <v>20827</v>
      </c>
      <c r="B1654" s="3" t="s">
        <v>36</v>
      </c>
      <c r="C1654" s="7">
        <v>0.05</v>
      </c>
      <c r="D1654" s="4">
        <v>34.979999999999997</v>
      </c>
      <c r="E1654" s="4">
        <v>7.53</v>
      </c>
      <c r="F1654" s="3">
        <v>2908</v>
      </c>
      <c r="G1654" s="3" t="s">
        <v>2654</v>
      </c>
      <c r="H1654" s="3" t="s">
        <v>26</v>
      </c>
      <c r="I1654" s="3" t="s">
        <v>39</v>
      </c>
      <c r="J1654" s="3" t="s">
        <v>76</v>
      </c>
      <c r="K1654" s="3" t="s">
        <v>179</v>
      </c>
      <c r="L1654" s="3" t="s">
        <v>58</v>
      </c>
      <c r="M1654" s="3" t="s">
        <v>504</v>
      </c>
      <c r="N1654" s="3">
        <v>0.76</v>
      </c>
      <c r="O1654" s="3" t="s">
        <v>32</v>
      </c>
      <c r="P1654" s="3" t="s">
        <v>52</v>
      </c>
      <c r="Q1654" s="3" t="s">
        <v>153</v>
      </c>
      <c r="R1654" s="3" t="s">
        <v>2655</v>
      </c>
      <c r="S1654" s="3">
        <v>44125</v>
      </c>
      <c r="T1654" s="2">
        <v>42063</v>
      </c>
      <c r="U1654" s="2">
        <v>42066</v>
      </c>
      <c r="V1654" s="4">
        <v>-32.666400000000003</v>
      </c>
      <c r="W1654" s="3">
        <v>16</v>
      </c>
      <c r="X1654" s="4">
        <v>581.08000000000004</v>
      </c>
      <c r="Y1654" s="3">
        <v>88157</v>
      </c>
      <c r="Z1654" s="3" t="str">
        <f>IF(V1654&gt;E3610, "High","Low")</f>
        <v>Low</v>
      </c>
      <c r="AA1654" s="3" t="str">
        <f>IF(OR(C1654 &gt; 0.2, N1654 &lt; 0.25), "High Risk", "Low Risk")</f>
        <v>Low Risk</v>
      </c>
      <c r="AB1654" s="3" t="str">
        <f>IF(NOT(C1654 &gt; 0), "No Discount", "Discount Applied")</f>
        <v>Discount Applied</v>
      </c>
      <c r="AC1654" s="3" t="str">
        <f>IF(AND(V1654 &gt; 100, OR(H1654 = "Regular Air", H1654 = "Express Air"), NOT(C1654 &gt; 0)), "High Profit Non-Standard Shipping", "Other")</f>
        <v>Other</v>
      </c>
      <c r="AD1654">
        <f>RANK(X1654,$X$2:$X$1954,0)</f>
        <v>596</v>
      </c>
    </row>
    <row r="1655" spans="1:30" ht="12.75" customHeight="1" x14ac:dyDescent="0.3">
      <c r="A1655" s="3">
        <v>20828</v>
      </c>
      <c r="B1655" s="3" t="s">
        <v>36</v>
      </c>
      <c r="C1655" s="7">
        <v>0</v>
      </c>
      <c r="D1655" s="4">
        <v>3.14</v>
      </c>
      <c r="E1655" s="4">
        <v>1.92</v>
      </c>
      <c r="F1655" s="3">
        <v>2908</v>
      </c>
      <c r="G1655" s="3" t="s">
        <v>2654</v>
      </c>
      <c r="H1655" s="3" t="s">
        <v>48</v>
      </c>
      <c r="I1655" s="3" t="s">
        <v>39</v>
      </c>
      <c r="J1655" s="3" t="s">
        <v>28</v>
      </c>
      <c r="K1655" s="3" t="s">
        <v>173</v>
      </c>
      <c r="L1655" s="3" t="s">
        <v>30</v>
      </c>
      <c r="M1655" s="3" t="s">
        <v>2656</v>
      </c>
      <c r="N1655" s="3">
        <v>0.84</v>
      </c>
      <c r="O1655" s="3" t="s">
        <v>32</v>
      </c>
      <c r="P1655" s="3" t="s">
        <v>52</v>
      </c>
      <c r="Q1655" s="3" t="s">
        <v>153</v>
      </c>
      <c r="R1655" s="3" t="s">
        <v>2655</v>
      </c>
      <c r="S1655" s="3">
        <v>44125</v>
      </c>
      <c r="T1655" s="2">
        <v>42063</v>
      </c>
      <c r="U1655" s="2">
        <v>42065</v>
      </c>
      <c r="V1655" s="4">
        <v>-13.135200000000001</v>
      </c>
      <c r="W1655" s="3">
        <v>8</v>
      </c>
      <c r="X1655" s="4">
        <v>27.53</v>
      </c>
      <c r="Y1655" s="3">
        <v>88157</v>
      </c>
      <c r="Z1655" s="3" t="str">
        <f>IF(V1655&gt;E3611, "High","Low")</f>
        <v>Low</v>
      </c>
      <c r="AA1655" s="3" t="str">
        <f>IF(OR(C1655 &gt; 0.2, N1655 &lt; 0.25), "High Risk", "Low Risk")</f>
        <v>Low Risk</v>
      </c>
      <c r="AB1655" s="3" t="str">
        <f>IF(NOT(C1655 &gt; 0), "No Discount", "Discount Applied")</f>
        <v>No Discount</v>
      </c>
      <c r="AC1655" s="3" t="str">
        <f>IF(AND(V1655 &gt; 100, OR(H1655 = "Regular Air", H1655 = "Express Air"), NOT(C1655 &gt; 0)), "High Profit Non-Standard Shipping", "Other")</f>
        <v>Other</v>
      </c>
      <c r="AD1655">
        <f>RANK(X1655,$X$2:$X$1954,0)</f>
        <v>1744</v>
      </c>
    </row>
    <row r="1656" spans="1:30" ht="12.75" customHeight="1" x14ac:dyDescent="0.3">
      <c r="A1656" s="3">
        <v>21290</v>
      </c>
      <c r="B1656" s="3" t="s">
        <v>24</v>
      </c>
      <c r="C1656" s="7">
        <v>0.04</v>
      </c>
      <c r="D1656" s="4">
        <v>4.13</v>
      </c>
      <c r="E1656" s="4">
        <v>0.99</v>
      </c>
      <c r="F1656" s="3">
        <v>2912</v>
      </c>
      <c r="G1656" s="3" t="s">
        <v>2657</v>
      </c>
      <c r="H1656" s="3" t="s">
        <v>26</v>
      </c>
      <c r="I1656" s="3" t="s">
        <v>39</v>
      </c>
      <c r="J1656" s="3" t="s">
        <v>28</v>
      </c>
      <c r="K1656" s="3" t="s">
        <v>133</v>
      </c>
      <c r="L1656" s="3" t="s">
        <v>58</v>
      </c>
      <c r="M1656" s="3" t="s">
        <v>1419</v>
      </c>
      <c r="N1656" s="3">
        <v>0.39</v>
      </c>
      <c r="O1656" s="3" t="s">
        <v>32</v>
      </c>
      <c r="P1656" s="3" t="s">
        <v>60</v>
      </c>
      <c r="Q1656" s="3" t="s">
        <v>2658</v>
      </c>
      <c r="R1656" s="3" t="s">
        <v>2659</v>
      </c>
      <c r="S1656" s="3">
        <v>58201</v>
      </c>
      <c r="T1656" s="2">
        <v>42122</v>
      </c>
      <c r="U1656" s="2">
        <v>42124</v>
      </c>
      <c r="V1656" s="4">
        <v>22.307699999999997</v>
      </c>
      <c r="W1656" s="3">
        <v>7</v>
      </c>
      <c r="X1656" s="4">
        <v>32.33</v>
      </c>
      <c r="Y1656" s="3">
        <v>87396</v>
      </c>
      <c r="Z1656" s="3" t="str">
        <f>IF(V1656&gt;E3612, "High","Low")</f>
        <v>High</v>
      </c>
      <c r="AA1656" s="3" t="str">
        <f>IF(OR(C1656 &gt; 0.2, N1656 &lt; 0.25), "High Risk", "Low Risk")</f>
        <v>Low Risk</v>
      </c>
      <c r="AB1656" s="3" t="str">
        <f>IF(NOT(C1656 &gt; 0), "No Discount", "Discount Applied")</f>
        <v>Discount Applied</v>
      </c>
      <c r="AC1656" s="3" t="str">
        <f>IF(AND(V1656 &gt; 100, OR(H1656 = "Regular Air", H1656 = "Express Air"), NOT(C1656 &gt; 0)), "High Profit Non-Standard Shipping", "Other")</f>
        <v>Other</v>
      </c>
      <c r="AD1656">
        <f>RANK(X1656,$X$2:$X$1954,0)</f>
        <v>1693</v>
      </c>
    </row>
    <row r="1657" spans="1:30" ht="12.75" customHeight="1" x14ac:dyDescent="0.3">
      <c r="A1657" s="3">
        <v>21291</v>
      </c>
      <c r="B1657" s="3" t="s">
        <v>24</v>
      </c>
      <c r="C1657" s="7">
        <v>0.06</v>
      </c>
      <c r="D1657" s="4">
        <v>55.48</v>
      </c>
      <c r="E1657" s="4">
        <v>14.3</v>
      </c>
      <c r="F1657" s="3">
        <v>2912</v>
      </c>
      <c r="G1657" s="3" t="s">
        <v>2657</v>
      </c>
      <c r="H1657" s="3" t="s">
        <v>48</v>
      </c>
      <c r="I1657" s="3" t="s">
        <v>39</v>
      </c>
      <c r="J1657" s="3" t="s">
        <v>28</v>
      </c>
      <c r="K1657" s="3" t="s">
        <v>92</v>
      </c>
      <c r="L1657" s="3" t="s">
        <v>58</v>
      </c>
      <c r="M1657" s="3" t="s">
        <v>93</v>
      </c>
      <c r="N1657" s="3">
        <v>0.37</v>
      </c>
      <c r="O1657" s="3" t="s">
        <v>32</v>
      </c>
      <c r="P1657" s="3" t="s">
        <v>60</v>
      </c>
      <c r="Q1657" s="3" t="s">
        <v>2658</v>
      </c>
      <c r="R1657" s="3" t="s">
        <v>2659</v>
      </c>
      <c r="S1657" s="3">
        <v>58201</v>
      </c>
      <c r="T1657" s="2">
        <v>42122</v>
      </c>
      <c r="U1657" s="2">
        <v>42124</v>
      </c>
      <c r="V1657" s="4">
        <v>443.02139999999991</v>
      </c>
      <c r="W1657" s="3">
        <v>12</v>
      </c>
      <c r="X1657" s="4">
        <v>642.05999999999995</v>
      </c>
      <c r="Y1657" s="3">
        <v>87396</v>
      </c>
      <c r="Z1657" s="3" t="str">
        <f>IF(V1657&gt;E3613, "High","Low")</f>
        <v>High</v>
      </c>
      <c r="AA1657" s="3" t="str">
        <f>IF(OR(C1657 &gt; 0.2, N1657 &lt; 0.25), "High Risk", "Low Risk")</f>
        <v>Low Risk</v>
      </c>
      <c r="AB1657" s="3" t="str">
        <f>IF(NOT(C1657 &gt; 0), "No Discount", "Discount Applied")</f>
        <v>Discount Applied</v>
      </c>
      <c r="AC1657" s="3" t="str">
        <f>IF(AND(V1657 &gt; 100, OR(H1657 = "Regular Air", H1657 = "Express Air"), NOT(C1657 &gt; 0)), "High Profit Non-Standard Shipping", "Other")</f>
        <v>Other</v>
      </c>
      <c r="AD1657">
        <f>RANK(X1657,$X$2:$X$1954,0)</f>
        <v>558</v>
      </c>
    </row>
    <row r="1658" spans="1:30" ht="12.75" customHeight="1" x14ac:dyDescent="0.3">
      <c r="A1658" s="3">
        <v>8310</v>
      </c>
      <c r="B1658" s="3" t="s">
        <v>55</v>
      </c>
      <c r="C1658" s="7">
        <v>0.05</v>
      </c>
      <c r="D1658" s="4">
        <v>535.64</v>
      </c>
      <c r="E1658" s="4">
        <v>14.7</v>
      </c>
      <c r="F1658" s="3">
        <v>2920</v>
      </c>
      <c r="G1658" s="3" t="s">
        <v>2660</v>
      </c>
      <c r="H1658" s="3" t="s">
        <v>38</v>
      </c>
      <c r="I1658" s="3" t="s">
        <v>39</v>
      </c>
      <c r="J1658" s="3" t="s">
        <v>76</v>
      </c>
      <c r="K1658" s="3" t="s">
        <v>84</v>
      </c>
      <c r="L1658" s="3" t="s">
        <v>42</v>
      </c>
      <c r="M1658" s="3" t="s">
        <v>1847</v>
      </c>
      <c r="N1658" s="3">
        <v>0.59</v>
      </c>
      <c r="O1658" s="3" t="s">
        <v>32</v>
      </c>
      <c r="P1658" s="3" t="s">
        <v>60</v>
      </c>
      <c r="Q1658" s="3" t="s">
        <v>177</v>
      </c>
      <c r="R1658" s="3" t="s">
        <v>178</v>
      </c>
      <c r="S1658" s="3">
        <v>60603</v>
      </c>
      <c r="T1658" s="2">
        <v>42162</v>
      </c>
      <c r="U1658" s="2">
        <v>42164</v>
      </c>
      <c r="V1658" s="4">
        <v>-1220.9144999999999</v>
      </c>
      <c r="W1658" s="3">
        <v>2</v>
      </c>
      <c r="X1658" s="4">
        <v>1068.5999999999999</v>
      </c>
      <c r="Y1658" s="3">
        <v>59365</v>
      </c>
      <c r="Z1658" s="3" t="str">
        <f>IF(V1658&gt;E3614, "High","Low")</f>
        <v>Low</v>
      </c>
      <c r="AA1658" s="3" t="str">
        <f>IF(OR(C1658 &gt; 0.2, N1658 &lt; 0.25), "High Risk", "Low Risk")</f>
        <v>Low Risk</v>
      </c>
      <c r="AB1658" s="3" t="str">
        <f>IF(NOT(C1658 &gt; 0), "No Discount", "Discount Applied")</f>
        <v>Discount Applied</v>
      </c>
      <c r="AC1658" s="3" t="str">
        <f>IF(AND(V1658 &gt; 100, OR(H1658 = "Regular Air", H1658 = "Express Air"), NOT(C1658 &gt; 0)), "High Profit Non-Standard Shipping", "Other")</f>
        <v>Other</v>
      </c>
      <c r="AD1658">
        <f>RANK(X1658,$X$2:$X$1954,0)</f>
        <v>401</v>
      </c>
    </row>
    <row r="1659" spans="1:30" ht="12.75" customHeight="1" x14ac:dyDescent="0.3">
      <c r="A1659" s="3">
        <v>18166</v>
      </c>
      <c r="B1659" s="3" t="s">
        <v>55</v>
      </c>
      <c r="C1659" s="7">
        <v>0</v>
      </c>
      <c r="D1659" s="4">
        <v>6.37</v>
      </c>
      <c r="E1659" s="4">
        <v>5.19</v>
      </c>
      <c r="F1659" s="3">
        <v>2923</v>
      </c>
      <c r="G1659" s="3" t="s">
        <v>2661</v>
      </c>
      <c r="H1659" s="3" t="s">
        <v>48</v>
      </c>
      <c r="I1659" s="3" t="s">
        <v>39</v>
      </c>
      <c r="J1659" s="3" t="s">
        <v>28</v>
      </c>
      <c r="K1659" s="3" t="s">
        <v>108</v>
      </c>
      <c r="L1659" s="3" t="s">
        <v>58</v>
      </c>
      <c r="M1659" s="3" t="s">
        <v>622</v>
      </c>
      <c r="N1659" s="3">
        <v>0.38</v>
      </c>
      <c r="O1659" s="3" t="s">
        <v>32</v>
      </c>
      <c r="P1659" s="3" t="s">
        <v>52</v>
      </c>
      <c r="Q1659" s="3" t="s">
        <v>414</v>
      </c>
      <c r="R1659" s="3" t="s">
        <v>2662</v>
      </c>
      <c r="S1659" s="3">
        <v>21740</v>
      </c>
      <c r="T1659" s="2">
        <v>42063</v>
      </c>
      <c r="U1659" s="2">
        <v>42065</v>
      </c>
      <c r="V1659" s="4">
        <v>-27.1492</v>
      </c>
      <c r="W1659" s="3">
        <v>15</v>
      </c>
      <c r="X1659" s="4">
        <v>99.75</v>
      </c>
      <c r="Y1659" s="3">
        <v>86592</v>
      </c>
      <c r="Z1659" s="3" t="str">
        <f>IF(V1659&gt;E3615, "High","Low")</f>
        <v>Low</v>
      </c>
      <c r="AA1659" s="3" t="str">
        <f>IF(OR(C1659 &gt; 0.2, N1659 &lt; 0.25), "High Risk", "Low Risk")</f>
        <v>Low Risk</v>
      </c>
      <c r="AB1659" s="3" t="str">
        <f>IF(NOT(C1659 &gt; 0), "No Discount", "Discount Applied")</f>
        <v>No Discount</v>
      </c>
      <c r="AC1659" s="3" t="str">
        <f>IF(AND(V1659 &gt; 100, OR(H1659 = "Regular Air", H1659 = "Express Air"), NOT(C1659 &gt; 0)), "High Profit Non-Standard Shipping", "Other")</f>
        <v>Other</v>
      </c>
      <c r="AD1659">
        <f>RANK(X1659,$X$2:$X$1954,0)</f>
        <v>1240</v>
      </c>
    </row>
    <row r="1660" spans="1:30" ht="12.75" customHeight="1" x14ac:dyDescent="0.3">
      <c r="A1660" s="3">
        <v>18345</v>
      </c>
      <c r="B1660" s="3" t="s">
        <v>46</v>
      </c>
      <c r="C1660" s="7">
        <v>0.02</v>
      </c>
      <c r="D1660" s="4">
        <v>110.98</v>
      </c>
      <c r="E1660" s="4">
        <v>13.99</v>
      </c>
      <c r="F1660" s="3">
        <v>2924</v>
      </c>
      <c r="G1660" s="3" t="s">
        <v>2663</v>
      </c>
      <c r="H1660" s="3" t="s">
        <v>48</v>
      </c>
      <c r="I1660" s="3" t="s">
        <v>39</v>
      </c>
      <c r="J1660" s="3" t="s">
        <v>40</v>
      </c>
      <c r="K1660" s="3" t="s">
        <v>49</v>
      </c>
      <c r="L1660" s="3" t="s">
        <v>85</v>
      </c>
      <c r="M1660" s="3" t="s">
        <v>1890</v>
      </c>
      <c r="N1660" s="3">
        <v>0.69</v>
      </c>
      <c r="O1660" s="3" t="s">
        <v>32</v>
      </c>
      <c r="P1660" s="3" t="s">
        <v>52</v>
      </c>
      <c r="Q1660" s="3" t="s">
        <v>414</v>
      </c>
      <c r="R1660" s="3" t="s">
        <v>2664</v>
      </c>
      <c r="S1660" s="3">
        <v>20707</v>
      </c>
      <c r="T1660" s="2">
        <v>42020</v>
      </c>
      <c r="U1660" s="2">
        <v>42022</v>
      </c>
      <c r="V1660" s="4">
        <v>-106.3424</v>
      </c>
      <c r="W1660" s="3">
        <v>2</v>
      </c>
      <c r="X1660" s="4">
        <v>226.53</v>
      </c>
      <c r="Y1660" s="3">
        <v>86591</v>
      </c>
      <c r="Z1660" s="3" t="str">
        <f>IF(V1660&gt;E3616, "High","Low")</f>
        <v>Low</v>
      </c>
      <c r="AA1660" s="3" t="str">
        <f>IF(OR(C1660 &gt; 0.2, N1660 &lt; 0.25), "High Risk", "Low Risk")</f>
        <v>Low Risk</v>
      </c>
      <c r="AB1660" s="3" t="str">
        <f>IF(NOT(C1660 &gt; 0), "No Discount", "Discount Applied")</f>
        <v>Discount Applied</v>
      </c>
      <c r="AC1660" s="3" t="str">
        <f>IF(AND(V1660 &gt; 100, OR(H1660 = "Regular Air", H1660 = "Express Air"), NOT(C1660 &gt; 0)), "High Profit Non-Standard Shipping", "Other")</f>
        <v>Other</v>
      </c>
      <c r="AD1660">
        <f>RANK(X1660,$X$2:$X$1954,0)</f>
        <v>937</v>
      </c>
    </row>
    <row r="1661" spans="1:30" ht="12.75" customHeight="1" x14ac:dyDescent="0.3">
      <c r="A1661" s="3">
        <v>18346</v>
      </c>
      <c r="B1661" s="3" t="s">
        <v>46</v>
      </c>
      <c r="C1661" s="7">
        <v>0.01</v>
      </c>
      <c r="D1661" s="4">
        <v>8.01</v>
      </c>
      <c r="E1661" s="4">
        <v>2.87</v>
      </c>
      <c r="F1661" s="3">
        <v>2924</v>
      </c>
      <c r="G1661" s="3" t="s">
        <v>2663</v>
      </c>
      <c r="H1661" s="3" t="s">
        <v>48</v>
      </c>
      <c r="I1661" s="3" t="s">
        <v>39</v>
      </c>
      <c r="J1661" s="3" t="s">
        <v>28</v>
      </c>
      <c r="K1661" s="3" t="s">
        <v>92</v>
      </c>
      <c r="L1661" s="3" t="s">
        <v>30</v>
      </c>
      <c r="M1661" s="3" t="s">
        <v>2665</v>
      </c>
      <c r="N1661" s="3">
        <v>0.4</v>
      </c>
      <c r="O1661" s="3" t="s">
        <v>32</v>
      </c>
      <c r="P1661" s="3" t="s">
        <v>52</v>
      </c>
      <c r="Q1661" s="3" t="s">
        <v>414</v>
      </c>
      <c r="R1661" s="3" t="s">
        <v>2664</v>
      </c>
      <c r="S1661" s="3">
        <v>20707</v>
      </c>
      <c r="T1661" s="2">
        <v>42020</v>
      </c>
      <c r="U1661" s="2">
        <v>42022</v>
      </c>
      <c r="V1661" s="4">
        <v>44.976799999999997</v>
      </c>
      <c r="W1661" s="3">
        <v>8</v>
      </c>
      <c r="X1661" s="4">
        <v>68.650000000000006</v>
      </c>
      <c r="Y1661" s="3">
        <v>86591</v>
      </c>
      <c r="Z1661" s="3" t="str">
        <f>IF(V1661&gt;E3617, "High","Low")</f>
        <v>High</v>
      </c>
      <c r="AA1661" s="3" t="str">
        <f>IF(OR(C1661 &gt; 0.2, N1661 &lt; 0.25), "High Risk", "Low Risk")</f>
        <v>Low Risk</v>
      </c>
      <c r="AB1661" s="3" t="str">
        <f>IF(NOT(C1661 &gt; 0), "No Discount", "Discount Applied")</f>
        <v>Discount Applied</v>
      </c>
      <c r="AC1661" s="3" t="str">
        <f>IF(AND(V1661 &gt; 100, OR(H1661 = "Regular Air", H1661 = "Express Air"), NOT(C1661 &gt; 0)), "High Profit Non-Standard Shipping", "Other")</f>
        <v>Other</v>
      </c>
      <c r="AD1661">
        <f>RANK(X1661,$X$2:$X$1954,0)</f>
        <v>1397</v>
      </c>
    </row>
    <row r="1662" spans="1:30" ht="12.75" customHeight="1" x14ac:dyDescent="0.3">
      <c r="A1662" s="3">
        <v>25817</v>
      </c>
      <c r="B1662" s="3" t="s">
        <v>46</v>
      </c>
      <c r="C1662" s="7">
        <v>0.02</v>
      </c>
      <c r="D1662" s="4">
        <v>5.58</v>
      </c>
      <c r="E1662" s="4">
        <v>2.99</v>
      </c>
      <c r="F1662" s="3">
        <v>2928</v>
      </c>
      <c r="G1662" s="3" t="s">
        <v>2666</v>
      </c>
      <c r="H1662" s="3" t="s">
        <v>48</v>
      </c>
      <c r="I1662" s="3" t="s">
        <v>39</v>
      </c>
      <c r="J1662" s="3" t="s">
        <v>28</v>
      </c>
      <c r="K1662" s="3" t="s">
        <v>108</v>
      </c>
      <c r="L1662" s="3" t="s">
        <v>58</v>
      </c>
      <c r="M1662" s="3" t="s">
        <v>2667</v>
      </c>
      <c r="N1662" s="3">
        <v>0.37</v>
      </c>
      <c r="O1662" s="3" t="s">
        <v>32</v>
      </c>
      <c r="P1662" s="3" t="s">
        <v>135</v>
      </c>
      <c r="Q1662" s="3" t="s">
        <v>931</v>
      </c>
      <c r="R1662" s="3" t="s">
        <v>2668</v>
      </c>
      <c r="S1662" s="3">
        <v>29418</v>
      </c>
      <c r="T1662" s="2">
        <v>42150</v>
      </c>
      <c r="U1662" s="2">
        <v>42152</v>
      </c>
      <c r="V1662" s="4">
        <v>689.32799999999997</v>
      </c>
      <c r="W1662" s="3">
        <v>42</v>
      </c>
      <c r="X1662" s="4">
        <v>236.83</v>
      </c>
      <c r="Y1662" s="3">
        <v>90218</v>
      </c>
      <c r="Z1662" s="3" t="str">
        <f>IF(V1662&gt;E3618, "High","Low")</f>
        <v>High</v>
      </c>
      <c r="AA1662" s="3" t="str">
        <f>IF(OR(C1662 &gt; 0.2, N1662 &lt; 0.25), "High Risk", "Low Risk")</f>
        <v>Low Risk</v>
      </c>
      <c r="AB1662" s="3" t="str">
        <f>IF(NOT(C1662 &gt; 0), "No Discount", "Discount Applied")</f>
        <v>Discount Applied</v>
      </c>
      <c r="AC1662" s="3" t="str">
        <f>IF(AND(V1662 &gt; 100, OR(H1662 = "Regular Air", H1662 = "Express Air"), NOT(C1662 &gt; 0)), "High Profit Non-Standard Shipping", "Other")</f>
        <v>Other</v>
      </c>
      <c r="AD1662">
        <f>RANK(X1662,$X$2:$X$1954,0)</f>
        <v>924</v>
      </c>
    </row>
    <row r="1663" spans="1:30" ht="12.75" customHeight="1" x14ac:dyDescent="0.3">
      <c r="A1663" s="3">
        <v>25819</v>
      </c>
      <c r="B1663" s="3" t="s">
        <v>46</v>
      </c>
      <c r="C1663" s="7">
        <v>0.02</v>
      </c>
      <c r="D1663" s="4">
        <v>54.1</v>
      </c>
      <c r="E1663" s="4">
        <v>19.989999999999998</v>
      </c>
      <c r="F1663" s="3">
        <v>2928</v>
      </c>
      <c r="G1663" s="3" t="s">
        <v>2666</v>
      </c>
      <c r="H1663" s="3" t="s">
        <v>48</v>
      </c>
      <c r="I1663" s="3" t="s">
        <v>39</v>
      </c>
      <c r="J1663" s="3" t="s">
        <v>28</v>
      </c>
      <c r="K1663" s="3" t="s">
        <v>140</v>
      </c>
      <c r="L1663" s="3" t="s">
        <v>58</v>
      </c>
      <c r="M1663" s="3" t="s">
        <v>2180</v>
      </c>
      <c r="N1663" s="3">
        <v>0.59</v>
      </c>
      <c r="O1663" s="3" t="s">
        <v>32</v>
      </c>
      <c r="P1663" s="3" t="s">
        <v>135</v>
      </c>
      <c r="Q1663" s="3" t="s">
        <v>931</v>
      </c>
      <c r="R1663" s="3" t="s">
        <v>2668</v>
      </c>
      <c r="S1663" s="3">
        <v>29418</v>
      </c>
      <c r="T1663" s="2">
        <v>42150</v>
      </c>
      <c r="U1663" s="2">
        <v>42151</v>
      </c>
      <c r="V1663" s="4">
        <v>-33.585999999999999</v>
      </c>
      <c r="W1663" s="3">
        <v>36</v>
      </c>
      <c r="X1663" s="4">
        <v>1944.87</v>
      </c>
      <c r="Y1663" s="3">
        <v>90218</v>
      </c>
      <c r="Z1663" s="3" t="str">
        <f>IF(V1663&gt;E3619, "High","Low")</f>
        <v>Low</v>
      </c>
      <c r="AA1663" s="3" t="str">
        <f>IF(OR(C1663 &gt; 0.2, N1663 &lt; 0.25), "High Risk", "Low Risk")</f>
        <v>Low Risk</v>
      </c>
      <c r="AB1663" s="3" t="str">
        <f>IF(NOT(C1663 &gt; 0), "No Discount", "Discount Applied")</f>
        <v>Discount Applied</v>
      </c>
      <c r="AC1663" s="3" t="str">
        <f>IF(AND(V1663 &gt; 100, OR(H1663 = "Regular Air", H1663 = "Express Air"), NOT(C1663 &gt; 0)), "High Profit Non-Standard Shipping", "Other")</f>
        <v>Other</v>
      </c>
      <c r="AD1663">
        <f>RANK(X1663,$X$2:$X$1954,0)</f>
        <v>250</v>
      </c>
    </row>
    <row r="1664" spans="1:30" ht="12.75" customHeight="1" x14ac:dyDescent="0.3">
      <c r="A1664" s="3">
        <v>21313</v>
      </c>
      <c r="B1664" s="3" t="s">
        <v>36</v>
      </c>
      <c r="C1664" s="7">
        <v>0.1</v>
      </c>
      <c r="D1664" s="4">
        <v>11.55</v>
      </c>
      <c r="E1664" s="4">
        <v>2.36</v>
      </c>
      <c r="F1664" s="3">
        <v>2931</v>
      </c>
      <c r="G1664" s="3" t="s">
        <v>2669</v>
      </c>
      <c r="H1664" s="3" t="s">
        <v>48</v>
      </c>
      <c r="I1664" s="3" t="s">
        <v>39</v>
      </c>
      <c r="J1664" s="3" t="s">
        <v>28</v>
      </c>
      <c r="K1664" s="3" t="s">
        <v>29</v>
      </c>
      <c r="L1664" s="3" t="s">
        <v>30</v>
      </c>
      <c r="M1664" s="3" t="s">
        <v>311</v>
      </c>
      <c r="N1664" s="3">
        <v>0.55000000000000004</v>
      </c>
      <c r="O1664" s="3" t="s">
        <v>32</v>
      </c>
      <c r="P1664" s="3" t="s">
        <v>33</v>
      </c>
      <c r="Q1664" s="3" t="s">
        <v>44</v>
      </c>
      <c r="R1664" s="3" t="s">
        <v>2670</v>
      </c>
      <c r="S1664" s="3">
        <v>95630</v>
      </c>
      <c r="T1664" s="2">
        <v>42063</v>
      </c>
      <c r="U1664" s="2">
        <v>42063</v>
      </c>
      <c r="V1664" s="4">
        <v>69.767200000000003</v>
      </c>
      <c r="W1664" s="3">
        <v>12</v>
      </c>
      <c r="X1664" s="4">
        <v>135.77000000000001</v>
      </c>
      <c r="Y1664" s="3">
        <v>87619</v>
      </c>
      <c r="Z1664" s="3" t="str">
        <f>IF(V1664&gt;E3620, "High","Low")</f>
        <v>High</v>
      </c>
      <c r="AA1664" s="3" t="str">
        <f>IF(OR(C1664 &gt; 0.2, N1664 &lt; 0.25), "High Risk", "Low Risk")</f>
        <v>Low Risk</v>
      </c>
      <c r="AB1664" s="3" t="str">
        <f>IF(NOT(C1664 &gt; 0), "No Discount", "Discount Applied")</f>
        <v>Discount Applied</v>
      </c>
      <c r="AC1664" s="3" t="str">
        <f>IF(AND(V1664 &gt; 100, OR(H1664 = "Regular Air", H1664 = "Express Air"), NOT(C1664 &gt; 0)), "High Profit Non-Standard Shipping", "Other")</f>
        <v>Other</v>
      </c>
      <c r="AD1664">
        <f>RANK(X1664,$X$2:$X$1954,0)</f>
        <v>1118</v>
      </c>
    </row>
    <row r="1665" spans="1:30" ht="12.75" customHeight="1" x14ac:dyDescent="0.3">
      <c r="A1665" s="3">
        <v>24866</v>
      </c>
      <c r="B1665" s="3" t="s">
        <v>24</v>
      </c>
      <c r="C1665" s="7">
        <v>0.01</v>
      </c>
      <c r="D1665" s="4">
        <v>35.44</v>
      </c>
      <c r="E1665" s="4">
        <v>19.989999999999998</v>
      </c>
      <c r="F1665" s="3">
        <v>2932</v>
      </c>
      <c r="G1665" s="3" t="s">
        <v>2671</v>
      </c>
      <c r="H1665" s="3" t="s">
        <v>48</v>
      </c>
      <c r="I1665" s="3" t="s">
        <v>39</v>
      </c>
      <c r="J1665" s="3" t="s">
        <v>28</v>
      </c>
      <c r="K1665" s="3" t="s">
        <v>92</v>
      </c>
      <c r="L1665" s="3" t="s">
        <v>58</v>
      </c>
      <c r="M1665" s="3" t="s">
        <v>1753</v>
      </c>
      <c r="N1665" s="3">
        <v>0.38</v>
      </c>
      <c r="O1665" s="3" t="s">
        <v>32</v>
      </c>
      <c r="P1665" s="3" t="s">
        <v>52</v>
      </c>
      <c r="Q1665" s="3" t="s">
        <v>227</v>
      </c>
      <c r="R1665" s="3" t="s">
        <v>856</v>
      </c>
      <c r="S1665" s="3">
        <v>6614</v>
      </c>
      <c r="T1665" s="2">
        <v>42116</v>
      </c>
      <c r="U1665" s="2">
        <v>42117</v>
      </c>
      <c r="V1665" s="4">
        <v>-52.822799999999994</v>
      </c>
      <c r="W1665" s="3">
        <v>1</v>
      </c>
      <c r="X1665" s="4">
        <v>55.43</v>
      </c>
      <c r="Y1665" s="3">
        <v>87620</v>
      </c>
      <c r="Z1665" s="3" t="str">
        <f>IF(V1665&gt;E3621, "High","Low")</f>
        <v>Low</v>
      </c>
      <c r="AA1665" s="3" t="str">
        <f>IF(OR(C1665 &gt; 0.2, N1665 &lt; 0.25), "High Risk", "Low Risk")</f>
        <v>Low Risk</v>
      </c>
      <c r="AB1665" s="3" t="str">
        <f>IF(NOT(C1665 &gt; 0), "No Discount", "Discount Applied")</f>
        <v>Discount Applied</v>
      </c>
      <c r="AC1665" s="3" t="str">
        <f>IF(AND(V1665 &gt; 100, OR(H1665 = "Regular Air", H1665 = "Express Air"), NOT(C1665 &gt; 0)), "High Profit Non-Standard Shipping", "Other")</f>
        <v>Other</v>
      </c>
      <c r="AD1665">
        <f>RANK(X1665,$X$2:$X$1954,0)</f>
        <v>1496</v>
      </c>
    </row>
    <row r="1666" spans="1:30" ht="12.75" customHeight="1" x14ac:dyDescent="0.3">
      <c r="A1666" s="3">
        <v>24995</v>
      </c>
      <c r="B1666" s="3" t="s">
        <v>105</v>
      </c>
      <c r="C1666" s="7">
        <v>0.02</v>
      </c>
      <c r="D1666" s="4">
        <v>3.8</v>
      </c>
      <c r="E1666" s="4">
        <v>1.49</v>
      </c>
      <c r="F1666" s="3">
        <v>2935</v>
      </c>
      <c r="G1666" s="3" t="s">
        <v>2672</v>
      </c>
      <c r="H1666" s="3" t="s">
        <v>48</v>
      </c>
      <c r="I1666" s="3" t="s">
        <v>39</v>
      </c>
      <c r="J1666" s="3" t="s">
        <v>28</v>
      </c>
      <c r="K1666" s="3" t="s">
        <v>108</v>
      </c>
      <c r="L1666" s="3" t="s">
        <v>58</v>
      </c>
      <c r="M1666" s="3" t="s">
        <v>124</v>
      </c>
      <c r="N1666" s="3">
        <v>0.38</v>
      </c>
      <c r="O1666" s="3" t="s">
        <v>32</v>
      </c>
      <c r="P1666" s="3" t="s">
        <v>52</v>
      </c>
      <c r="Q1666" s="3" t="s">
        <v>192</v>
      </c>
      <c r="R1666" s="3" t="s">
        <v>193</v>
      </c>
      <c r="S1666" s="3">
        <v>2215</v>
      </c>
      <c r="T1666" s="2">
        <v>42135</v>
      </c>
      <c r="U1666" s="2">
        <v>42139</v>
      </c>
      <c r="V1666" s="4">
        <v>7.31</v>
      </c>
      <c r="W1666" s="3">
        <v>5</v>
      </c>
      <c r="X1666" s="4">
        <v>20.46</v>
      </c>
      <c r="Y1666" s="3">
        <v>87617</v>
      </c>
      <c r="Z1666" s="3" t="str">
        <f>IF(V1666&gt;E3622, "High","Low")</f>
        <v>High</v>
      </c>
      <c r="AA1666" s="3" t="str">
        <f>IF(OR(C1666 &gt; 0.2, N1666 &lt; 0.25), "High Risk", "Low Risk")</f>
        <v>Low Risk</v>
      </c>
      <c r="AB1666" s="3" t="str">
        <f>IF(NOT(C1666 &gt; 0), "No Discount", "Discount Applied")</f>
        <v>Discount Applied</v>
      </c>
      <c r="AC1666" s="3" t="str">
        <f>IF(AND(V1666 &gt; 100, OR(H1666 = "Regular Air", H1666 = "Express Air"), NOT(C1666 &gt; 0)), "High Profit Non-Standard Shipping", "Other")</f>
        <v>Other</v>
      </c>
      <c r="AD1666">
        <f>RANK(X1666,$X$2:$X$1954,0)</f>
        <v>1805</v>
      </c>
    </row>
    <row r="1667" spans="1:30" ht="12.75" customHeight="1" x14ac:dyDescent="0.3">
      <c r="A1667" s="3">
        <v>24865</v>
      </c>
      <c r="B1667" s="3" t="s">
        <v>24</v>
      </c>
      <c r="C1667" s="7">
        <v>0.03</v>
      </c>
      <c r="D1667" s="4">
        <v>47.9</v>
      </c>
      <c r="E1667" s="4">
        <v>5.86</v>
      </c>
      <c r="F1667" s="3">
        <v>2938</v>
      </c>
      <c r="G1667" s="3" t="s">
        <v>2673</v>
      </c>
      <c r="H1667" s="3" t="s">
        <v>48</v>
      </c>
      <c r="I1667" s="3" t="s">
        <v>39</v>
      </c>
      <c r="J1667" s="3" t="s">
        <v>28</v>
      </c>
      <c r="K1667" s="3" t="s">
        <v>92</v>
      </c>
      <c r="L1667" s="3" t="s">
        <v>58</v>
      </c>
      <c r="M1667" s="3" t="s">
        <v>1936</v>
      </c>
      <c r="N1667" s="3">
        <v>0.37</v>
      </c>
      <c r="O1667" s="3" t="s">
        <v>32</v>
      </c>
      <c r="P1667" s="3" t="s">
        <v>52</v>
      </c>
      <c r="Q1667" s="3" t="s">
        <v>192</v>
      </c>
      <c r="R1667" s="3" t="s">
        <v>2674</v>
      </c>
      <c r="S1667" s="3">
        <v>2180</v>
      </c>
      <c r="T1667" s="2">
        <v>42116</v>
      </c>
      <c r="U1667" s="2">
        <v>42119</v>
      </c>
      <c r="V1667" s="4">
        <v>642.99029999999993</v>
      </c>
      <c r="W1667" s="3">
        <v>20</v>
      </c>
      <c r="X1667" s="4">
        <v>931.87</v>
      </c>
      <c r="Y1667" s="3">
        <v>87620</v>
      </c>
      <c r="Z1667" s="3" t="str">
        <f>IF(V1667&gt;E3623, "High","Low")</f>
        <v>High</v>
      </c>
      <c r="AA1667" s="3" t="str">
        <f>IF(OR(C1667 &gt; 0.2, N1667 &lt; 0.25), "High Risk", "Low Risk")</f>
        <v>Low Risk</v>
      </c>
      <c r="AB1667" s="3" t="str">
        <f>IF(NOT(C1667 &gt; 0), "No Discount", "Discount Applied")</f>
        <v>Discount Applied</v>
      </c>
      <c r="AC1667" s="3" t="str">
        <f>IF(AND(V1667 &gt; 100, OR(H1667 = "Regular Air", H1667 = "Express Air"), NOT(C1667 &gt; 0)), "High Profit Non-Standard Shipping", "Other")</f>
        <v>Other</v>
      </c>
      <c r="AD1667">
        <f>RANK(X1667,$X$2:$X$1954,0)</f>
        <v>440</v>
      </c>
    </row>
    <row r="1668" spans="1:30" ht="12.75" customHeight="1" x14ac:dyDescent="0.3">
      <c r="A1668" s="3">
        <v>23567</v>
      </c>
      <c r="B1668" s="3" t="s">
        <v>46</v>
      </c>
      <c r="C1668" s="7">
        <v>0.05</v>
      </c>
      <c r="D1668" s="4">
        <v>2.62</v>
      </c>
      <c r="E1668" s="4">
        <v>0.8</v>
      </c>
      <c r="F1668" s="3">
        <v>2941</v>
      </c>
      <c r="G1668" s="3" t="s">
        <v>2675</v>
      </c>
      <c r="H1668" s="3" t="s">
        <v>48</v>
      </c>
      <c r="I1668" s="3" t="s">
        <v>39</v>
      </c>
      <c r="J1668" s="3" t="s">
        <v>28</v>
      </c>
      <c r="K1668" s="3" t="s">
        <v>65</v>
      </c>
      <c r="L1668" s="3" t="s">
        <v>30</v>
      </c>
      <c r="M1668" s="3" t="s">
        <v>1408</v>
      </c>
      <c r="N1668" s="3">
        <v>0.39</v>
      </c>
      <c r="O1668" s="3" t="s">
        <v>32</v>
      </c>
      <c r="P1668" s="3" t="s">
        <v>52</v>
      </c>
      <c r="Q1668" s="3" t="s">
        <v>53</v>
      </c>
      <c r="R1668" s="3" t="s">
        <v>483</v>
      </c>
      <c r="S1668" s="3">
        <v>7960</v>
      </c>
      <c r="T1668" s="2">
        <v>42150</v>
      </c>
      <c r="U1668" s="2">
        <v>42151</v>
      </c>
      <c r="V1668" s="4">
        <v>12.71</v>
      </c>
      <c r="W1668" s="3">
        <v>8</v>
      </c>
      <c r="X1668" s="4">
        <v>21.41</v>
      </c>
      <c r="Y1668" s="3">
        <v>87618</v>
      </c>
      <c r="Z1668" s="3" t="str">
        <f>IF(V1668&gt;E3624, "High","Low")</f>
        <v>High</v>
      </c>
      <c r="AA1668" s="3" t="str">
        <f>IF(OR(C1668 &gt; 0.2, N1668 &lt; 0.25), "High Risk", "Low Risk")</f>
        <v>Low Risk</v>
      </c>
      <c r="AB1668" s="3" t="str">
        <f>IF(NOT(C1668 &gt; 0), "No Discount", "Discount Applied")</f>
        <v>Discount Applied</v>
      </c>
      <c r="AC1668" s="3" t="str">
        <f>IF(AND(V1668 &gt; 100, OR(H1668 = "Regular Air", H1668 = "Express Air"), NOT(C1668 &gt; 0)), "High Profit Non-Standard Shipping", "Other")</f>
        <v>Other</v>
      </c>
      <c r="AD1668">
        <f>RANK(X1668,$X$2:$X$1954,0)</f>
        <v>1797</v>
      </c>
    </row>
    <row r="1669" spans="1:30" ht="12.75" customHeight="1" x14ac:dyDescent="0.3">
      <c r="A1669" s="3">
        <v>19575</v>
      </c>
      <c r="B1669" s="3" t="s">
        <v>105</v>
      </c>
      <c r="C1669" s="7">
        <v>0.04</v>
      </c>
      <c r="D1669" s="4">
        <v>4.55</v>
      </c>
      <c r="E1669" s="4">
        <v>1.49</v>
      </c>
      <c r="F1669" s="3">
        <v>2944</v>
      </c>
      <c r="G1669" s="3" t="s">
        <v>2676</v>
      </c>
      <c r="H1669" s="3" t="s">
        <v>48</v>
      </c>
      <c r="I1669" s="3" t="s">
        <v>39</v>
      </c>
      <c r="J1669" s="3" t="s">
        <v>28</v>
      </c>
      <c r="K1669" s="3" t="s">
        <v>108</v>
      </c>
      <c r="L1669" s="3" t="s">
        <v>58</v>
      </c>
      <c r="M1669" s="3" t="s">
        <v>1440</v>
      </c>
      <c r="N1669" s="3">
        <v>0.35</v>
      </c>
      <c r="O1669" s="3" t="s">
        <v>32</v>
      </c>
      <c r="P1669" s="3" t="s">
        <v>60</v>
      </c>
      <c r="Q1669" s="3" t="s">
        <v>299</v>
      </c>
      <c r="R1669" s="3" t="s">
        <v>1928</v>
      </c>
      <c r="S1669" s="3">
        <v>48640</v>
      </c>
      <c r="T1669" s="2">
        <v>42068</v>
      </c>
      <c r="U1669" s="2">
        <v>42070</v>
      </c>
      <c r="V1669" s="4">
        <v>28.288</v>
      </c>
      <c r="W1669" s="3">
        <v>13</v>
      </c>
      <c r="X1669" s="4">
        <v>59.75</v>
      </c>
      <c r="Y1669" s="3">
        <v>90309</v>
      </c>
      <c r="Z1669" s="3" t="str">
        <f>IF(V1669&gt;E3625, "High","Low")</f>
        <v>High</v>
      </c>
      <c r="AA1669" s="3" t="str">
        <f>IF(OR(C1669 &gt; 0.2, N1669 &lt; 0.25), "High Risk", "Low Risk")</f>
        <v>Low Risk</v>
      </c>
      <c r="AB1669" s="3" t="str">
        <f>IF(NOT(C1669 &gt; 0), "No Discount", "Discount Applied")</f>
        <v>Discount Applied</v>
      </c>
      <c r="AC1669" s="3" t="str">
        <f>IF(AND(V1669 &gt; 100, OR(H1669 = "Regular Air", H1669 = "Express Air"), NOT(C1669 &gt; 0)), "High Profit Non-Standard Shipping", "Other")</f>
        <v>Other</v>
      </c>
      <c r="AD1669">
        <f>RANK(X1669,$X$2:$X$1954,0)</f>
        <v>1458</v>
      </c>
    </row>
    <row r="1670" spans="1:30" ht="12.75" customHeight="1" x14ac:dyDescent="0.3">
      <c r="A1670" s="3">
        <v>26054</v>
      </c>
      <c r="B1670" s="3" t="s">
        <v>36</v>
      </c>
      <c r="C1670" s="7">
        <v>0.01</v>
      </c>
      <c r="D1670" s="4">
        <v>7.64</v>
      </c>
      <c r="E1670" s="4">
        <v>1.39</v>
      </c>
      <c r="F1670" s="3">
        <v>2947</v>
      </c>
      <c r="G1670" s="3" t="s">
        <v>2677</v>
      </c>
      <c r="H1670" s="3" t="s">
        <v>48</v>
      </c>
      <c r="I1670" s="3" t="s">
        <v>39</v>
      </c>
      <c r="J1670" s="3" t="s">
        <v>28</v>
      </c>
      <c r="K1670" s="3" t="s">
        <v>68</v>
      </c>
      <c r="L1670" s="3" t="s">
        <v>58</v>
      </c>
      <c r="M1670" s="3" t="s">
        <v>2437</v>
      </c>
      <c r="N1670" s="3">
        <v>0.36</v>
      </c>
      <c r="O1670" s="3" t="s">
        <v>32</v>
      </c>
      <c r="P1670" s="3" t="s">
        <v>52</v>
      </c>
      <c r="Q1670" s="3" t="s">
        <v>70</v>
      </c>
      <c r="R1670" s="3" t="s">
        <v>2678</v>
      </c>
      <c r="S1670" s="3">
        <v>14043</v>
      </c>
      <c r="T1670" s="2">
        <v>42039</v>
      </c>
      <c r="U1670" s="2">
        <v>42042</v>
      </c>
      <c r="V1670" s="4">
        <v>112.1181</v>
      </c>
      <c r="W1670" s="3">
        <v>20</v>
      </c>
      <c r="X1670" s="4">
        <v>162.49</v>
      </c>
      <c r="Y1670" s="3">
        <v>87511</v>
      </c>
      <c r="Z1670" s="3" t="str">
        <f>IF(V1670&gt;E3626, "High","Low")</f>
        <v>High</v>
      </c>
      <c r="AA1670" s="3" t="str">
        <f>IF(OR(C1670 &gt; 0.2, N1670 &lt; 0.25), "High Risk", "Low Risk")</f>
        <v>Low Risk</v>
      </c>
      <c r="AB1670" s="3" t="str">
        <f>IF(NOT(C1670 &gt; 0), "No Discount", "Discount Applied")</f>
        <v>Discount Applied</v>
      </c>
      <c r="AC1670" s="3" t="str">
        <f>IF(AND(V1670 &gt; 100, OR(H1670 = "Regular Air", H1670 = "Express Air"), NOT(C1670 &gt; 0)), "High Profit Non-Standard Shipping", "Other")</f>
        <v>Other</v>
      </c>
      <c r="AD1670">
        <f>RANK(X1670,$X$2:$X$1954,0)</f>
        <v>1053</v>
      </c>
    </row>
    <row r="1671" spans="1:30" ht="12.75" customHeight="1" x14ac:dyDescent="0.3">
      <c r="A1671" s="3">
        <v>25051</v>
      </c>
      <c r="B1671" s="3" t="s">
        <v>55</v>
      </c>
      <c r="C1671" s="7">
        <v>7.0000000000000007E-2</v>
      </c>
      <c r="D1671" s="4">
        <v>42.98</v>
      </c>
      <c r="E1671" s="4">
        <v>4.62</v>
      </c>
      <c r="F1671" s="3">
        <v>2951</v>
      </c>
      <c r="G1671" s="3" t="s">
        <v>2679</v>
      </c>
      <c r="H1671" s="3" t="s">
        <v>26</v>
      </c>
      <c r="I1671" s="3" t="s">
        <v>39</v>
      </c>
      <c r="J1671" s="3" t="s">
        <v>28</v>
      </c>
      <c r="K1671" s="3" t="s">
        <v>256</v>
      </c>
      <c r="L1671" s="3" t="s">
        <v>58</v>
      </c>
      <c r="M1671" s="3" t="s">
        <v>1887</v>
      </c>
      <c r="N1671" s="3">
        <v>0.56000000000000005</v>
      </c>
      <c r="O1671" s="3" t="s">
        <v>32</v>
      </c>
      <c r="P1671" s="3" t="s">
        <v>60</v>
      </c>
      <c r="Q1671" s="3" t="s">
        <v>182</v>
      </c>
      <c r="R1671" s="3" t="s">
        <v>2611</v>
      </c>
      <c r="S1671" s="3">
        <v>67601</v>
      </c>
      <c r="T1671" s="2">
        <v>42050</v>
      </c>
      <c r="U1671" s="2">
        <v>42052</v>
      </c>
      <c r="V1671" s="4">
        <v>565.38599999999997</v>
      </c>
      <c r="W1671" s="3">
        <v>19</v>
      </c>
      <c r="X1671" s="4">
        <v>819.4</v>
      </c>
      <c r="Y1671" s="3">
        <v>91397</v>
      </c>
      <c r="Z1671" s="3" t="str">
        <f>IF(V1671&gt;E3627, "High","Low")</f>
        <v>High</v>
      </c>
      <c r="AA1671" s="3" t="str">
        <f>IF(OR(C1671 &gt; 0.2, N1671 &lt; 0.25), "High Risk", "Low Risk")</f>
        <v>Low Risk</v>
      </c>
      <c r="AB1671" s="3" t="str">
        <f>IF(NOT(C1671 &gt; 0), "No Discount", "Discount Applied")</f>
        <v>Discount Applied</v>
      </c>
      <c r="AC1671" s="3" t="str">
        <f>IF(AND(V1671 &gt; 100, OR(H1671 = "Regular Air", H1671 = "Express Air"), NOT(C1671 &gt; 0)), "High Profit Non-Standard Shipping", "Other")</f>
        <v>Other</v>
      </c>
      <c r="AD1671">
        <f>RANK(X1671,$X$2:$X$1954,0)</f>
        <v>479</v>
      </c>
    </row>
    <row r="1672" spans="1:30" ht="12.75" customHeight="1" x14ac:dyDescent="0.3">
      <c r="A1672" s="3">
        <v>25052</v>
      </c>
      <c r="B1672" s="3" t="s">
        <v>55</v>
      </c>
      <c r="C1672" s="7">
        <v>0.03</v>
      </c>
      <c r="D1672" s="4">
        <v>89.99</v>
      </c>
      <c r="E1672" s="4">
        <v>42</v>
      </c>
      <c r="F1672" s="3">
        <v>2951</v>
      </c>
      <c r="G1672" s="3" t="s">
        <v>2679</v>
      </c>
      <c r="H1672" s="3" t="s">
        <v>38</v>
      </c>
      <c r="I1672" s="3" t="s">
        <v>39</v>
      </c>
      <c r="J1672" s="3" t="s">
        <v>40</v>
      </c>
      <c r="K1672" s="3" t="s">
        <v>41</v>
      </c>
      <c r="L1672" s="3" t="s">
        <v>42</v>
      </c>
      <c r="M1672" s="3" t="s">
        <v>2465</v>
      </c>
      <c r="N1672" s="3">
        <v>0.66</v>
      </c>
      <c r="O1672" s="3" t="s">
        <v>32</v>
      </c>
      <c r="P1672" s="3" t="s">
        <v>60</v>
      </c>
      <c r="Q1672" s="3" t="s">
        <v>182</v>
      </c>
      <c r="R1672" s="3" t="s">
        <v>2611</v>
      </c>
      <c r="S1672" s="3">
        <v>67601</v>
      </c>
      <c r="T1672" s="2">
        <v>42050</v>
      </c>
      <c r="U1672" s="2">
        <v>42053</v>
      </c>
      <c r="V1672" s="4">
        <v>-230.9528</v>
      </c>
      <c r="W1672" s="3">
        <v>19</v>
      </c>
      <c r="X1672" s="4">
        <v>1809.75</v>
      </c>
      <c r="Y1672" s="3">
        <v>91397</v>
      </c>
      <c r="Z1672" s="3" t="str">
        <f>IF(V1672&gt;E3628, "High","Low")</f>
        <v>Low</v>
      </c>
      <c r="AA1672" s="3" t="str">
        <f>IF(OR(C1672 &gt; 0.2, N1672 &lt; 0.25), "High Risk", "Low Risk")</f>
        <v>Low Risk</v>
      </c>
      <c r="AB1672" s="3" t="str">
        <f>IF(NOT(C1672 &gt; 0), "No Discount", "Discount Applied")</f>
        <v>Discount Applied</v>
      </c>
      <c r="AC1672" s="3" t="str">
        <f>IF(AND(V1672 &gt; 100, OR(H1672 = "Regular Air", H1672 = "Express Air"), NOT(C1672 &gt; 0)), "High Profit Non-Standard Shipping", "Other")</f>
        <v>Other</v>
      </c>
      <c r="AD1672">
        <f>RANK(X1672,$X$2:$X$1954,0)</f>
        <v>270</v>
      </c>
    </row>
    <row r="1673" spans="1:30" ht="12.75" customHeight="1" x14ac:dyDescent="0.3">
      <c r="A1673" s="3">
        <v>25970</v>
      </c>
      <c r="B1673" s="3" t="s">
        <v>55</v>
      </c>
      <c r="C1673" s="7">
        <v>0.08</v>
      </c>
      <c r="D1673" s="4">
        <v>5.74</v>
      </c>
      <c r="E1673" s="4">
        <v>5.01</v>
      </c>
      <c r="F1673" s="3">
        <v>2952</v>
      </c>
      <c r="G1673" s="3" t="s">
        <v>2680</v>
      </c>
      <c r="H1673" s="3" t="s">
        <v>26</v>
      </c>
      <c r="I1673" s="3" t="s">
        <v>39</v>
      </c>
      <c r="J1673" s="3" t="s">
        <v>28</v>
      </c>
      <c r="K1673" s="3" t="s">
        <v>108</v>
      </c>
      <c r="L1673" s="3" t="s">
        <v>58</v>
      </c>
      <c r="M1673" s="3" t="s">
        <v>2060</v>
      </c>
      <c r="N1673" s="3">
        <v>0.39</v>
      </c>
      <c r="O1673" s="3" t="s">
        <v>32</v>
      </c>
      <c r="P1673" s="3" t="s">
        <v>52</v>
      </c>
      <c r="Q1673" s="3" t="s">
        <v>153</v>
      </c>
      <c r="R1673" s="3" t="s">
        <v>2681</v>
      </c>
      <c r="S1673" s="3">
        <v>43123</v>
      </c>
      <c r="T1673" s="2">
        <v>42109</v>
      </c>
      <c r="U1673" s="2">
        <v>42111</v>
      </c>
      <c r="V1673" s="4">
        <v>-61.628039999999999</v>
      </c>
      <c r="W1673" s="3">
        <v>12</v>
      </c>
      <c r="X1673" s="4">
        <v>70.03</v>
      </c>
      <c r="Y1673" s="3">
        <v>91398</v>
      </c>
      <c r="Z1673" s="3" t="str">
        <f>IF(V1673&gt;E3629, "High","Low")</f>
        <v>Low</v>
      </c>
      <c r="AA1673" s="3" t="str">
        <f>IF(OR(C1673 &gt; 0.2, N1673 &lt; 0.25), "High Risk", "Low Risk")</f>
        <v>Low Risk</v>
      </c>
      <c r="AB1673" s="3" t="str">
        <f>IF(NOT(C1673 &gt; 0), "No Discount", "Discount Applied")</f>
        <v>Discount Applied</v>
      </c>
      <c r="AC1673" s="3" t="str">
        <f>IF(AND(V1673 &gt; 100, OR(H1673 = "Regular Air", H1673 = "Express Air"), NOT(C1673 &gt; 0)), "High Profit Non-Standard Shipping", "Other")</f>
        <v>Other</v>
      </c>
      <c r="AD1673">
        <f>RANK(X1673,$X$2:$X$1954,0)</f>
        <v>1390</v>
      </c>
    </row>
    <row r="1674" spans="1:30" ht="12.75" customHeight="1" x14ac:dyDescent="0.3">
      <c r="A1674" s="3">
        <v>21200</v>
      </c>
      <c r="B1674" s="3" t="s">
        <v>105</v>
      </c>
      <c r="C1674" s="7">
        <v>0.09</v>
      </c>
      <c r="D1674" s="4">
        <v>12.22</v>
      </c>
      <c r="E1674" s="4">
        <v>2.85</v>
      </c>
      <c r="F1674" s="3">
        <v>2954</v>
      </c>
      <c r="G1674" s="3" t="s">
        <v>2682</v>
      </c>
      <c r="H1674" s="3" t="s">
        <v>48</v>
      </c>
      <c r="I1674" s="3" t="s">
        <v>39</v>
      </c>
      <c r="J1674" s="3" t="s">
        <v>40</v>
      </c>
      <c r="K1674" s="3" t="s">
        <v>49</v>
      </c>
      <c r="L1674" s="3" t="s">
        <v>50</v>
      </c>
      <c r="M1674" s="3" t="s">
        <v>2397</v>
      </c>
      <c r="N1674" s="3">
        <v>0.55000000000000004</v>
      </c>
      <c r="O1674" s="3" t="s">
        <v>32</v>
      </c>
      <c r="P1674" s="3" t="s">
        <v>60</v>
      </c>
      <c r="Q1674" s="3" t="s">
        <v>61</v>
      </c>
      <c r="R1674" s="3" t="s">
        <v>2683</v>
      </c>
      <c r="S1674" s="3">
        <v>55119</v>
      </c>
      <c r="T1674" s="2">
        <v>42173</v>
      </c>
      <c r="U1674" s="2">
        <v>42180</v>
      </c>
      <c r="V1674" s="4">
        <v>70.676699999999997</v>
      </c>
      <c r="W1674" s="3">
        <v>9</v>
      </c>
      <c r="X1674" s="4">
        <v>102.43</v>
      </c>
      <c r="Y1674" s="3">
        <v>86427</v>
      </c>
      <c r="Z1674" s="3" t="str">
        <f>IF(V1674&gt;E3630, "High","Low")</f>
        <v>High</v>
      </c>
      <c r="AA1674" s="3" t="str">
        <f>IF(OR(C1674 &gt; 0.2, N1674 &lt; 0.25), "High Risk", "Low Risk")</f>
        <v>Low Risk</v>
      </c>
      <c r="AB1674" s="3" t="str">
        <f>IF(NOT(C1674 &gt; 0), "No Discount", "Discount Applied")</f>
        <v>Discount Applied</v>
      </c>
      <c r="AC1674" s="3" t="str">
        <f>IF(AND(V1674 &gt; 100, OR(H1674 = "Regular Air", H1674 = "Express Air"), NOT(C1674 &gt; 0)), "High Profit Non-Standard Shipping", "Other")</f>
        <v>Other</v>
      </c>
      <c r="AD1674">
        <f>RANK(X1674,$X$2:$X$1954,0)</f>
        <v>1223</v>
      </c>
    </row>
    <row r="1675" spans="1:30" ht="12.75" customHeight="1" x14ac:dyDescent="0.3">
      <c r="A1675" s="3">
        <v>24817</v>
      </c>
      <c r="B1675" s="3" t="s">
        <v>55</v>
      </c>
      <c r="C1675" s="7">
        <v>0.1</v>
      </c>
      <c r="D1675" s="4">
        <v>37.94</v>
      </c>
      <c r="E1675" s="4">
        <v>5.08</v>
      </c>
      <c r="F1675" s="3">
        <v>2957</v>
      </c>
      <c r="G1675" s="3" t="s">
        <v>2684</v>
      </c>
      <c r="H1675" s="3" t="s">
        <v>26</v>
      </c>
      <c r="I1675" s="3" t="s">
        <v>39</v>
      </c>
      <c r="J1675" s="3" t="s">
        <v>28</v>
      </c>
      <c r="K1675" s="3" t="s">
        <v>92</v>
      </c>
      <c r="L1675" s="3" t="s">
        <v>30</v>
      </c>
      <c r="M1675" s="3" t="s">
        <v>891</v>
      </c>
      <c r="N1675" s="3">
        <v>0.38</v>
      </c>
      <c r="O1675" s="3" t="s">
        <v>32</v>
      </c>
      <c r="P1675" s="3" t="s">
        <v>60</v>
      </c>
      <c r="Q1675" s="3" t="s">
        <v>1857</v>
      </c>
      <c r="R1675" s="3" t="s">
        <v>2685</v>
      </c>
      <c r="S1675" s="3">
        <v>53209</v>
      </c>
      <c r="T1675" s="2">
        <v>42096</v>
      </c>
      <c r="U1675" s="2">
        <v>42098</v>
      </c>
      <c r="V1675" s="4">
        <v>95.054399999999987</v>
      </c>
      <c r="W1675" s="3">
        <v>4</v>
      </c>
      <c r="X1675" s="4">
        <v>137.76</v>
      </c>
      <c r="Y1675" s="3">
        <v>90264</v>
      </c>
      <c r="Z1675" s="3" t="str">
        <f>IF(V1675&gt;E3631, "High","Low")</f>
        <v>High</v>
      </c>
      <c r="AA1675" s="3" t="str">
        <f>IF(OR(C1675 &gt; 0.2, N1675 &lt; 0.25), "High Risk", "Low Risk")</f>
        <v>Low Risk</v>
      </c>
      <c r="AB1675" s="3" t="str">
        <f>IF(NOT(C1675 &gt; 0), "No Discount", "Discount Applied")</f>
        <v>Discount Applied</v>
      </c>
      <c r="AC1675" s="3" t="str">
        <f>IF(AND(V1675 &gt; 100, OR(H1675 = "Regular Air", H1675 = "Express Air"), NOT(C1675 &gt; 0)), "High Profit Non-Standard Shipping", "Other")</f>
        <v>Other</v>
      </c>
      <c r="AD1675">
        <f>RANK(X1675,$X$2:$X$1954,0)</f>
        <v>1113</v>
      </c>
    </row>
    <row r="1676" spans="1:30" ht="12.75" customHeight="1" x14ac:dyDescent="0.3">
      <c r="A1676" s="3">
        <v>25709</v>
      </c>
      <c r="B1676" s="3" t="s">
        <v>105</v>
      </c>
      <c r="C1676" s="7">
        <v>0.06</v>
      </c>
      <c r="D1676" s="4">
        <v>20.99</v>
      </c>
      <c r="E1676" s="4">
        <v>0.99</v>
      </c>
      <c r="F1676" s="3">
        <v>2958</v>
      </c>
      <c r="G1676" s="3" t="s">
        <v>2686</v>
      </c>
      <c r="H1676" s="3" t="s">
        <v>48</v>
      </c>
      <c r="I1676" s="3" t="s">
        <v>39</v>
      </c>
      <c r="J1676" s="3" t="s">
        <v>76</v>
      </c>
      <c r="K1676" s="3" t="s">
        <v>77</v>
      </c>
      <c r="L1676" s="3" t="s">
        <v>30</v>
      </c>
      <c r="M1676" s="3" t="s">
        <v>2687</v>
      </c>
      <c r="N1676" s="3">
        <v>0.37</v>
      </c>
      <c r="O1676" s="3" t="s">
        <v>32</v>
      </c>
      <c r="P1676" s="3" t="s">
        <v>60</v>
      </c>
      <c r="Q1676" s="3" t="s">
        <v>1857</v>
      </c>
      <c r="R1676" s="3" t="s">
        <v>2688</v>
      </c>
      <c r="S1676" s="3">
        <v>54956</v>
      </c>
      <c r="T1676" s="2">
        <v>42086</v>
      </c>
      <c r="U1676" s="2">
        <v>42091</v>
      </c>
      <c r="V1676" s="4">
        <v>224.96069999999997</v>
      </c>
      <c r="W1676" s="3">
        <v>18</v>
      </c>
      <c r="X1676" s="4">
        <v>326.02999999999997</v>
      </c>
      <c r="Y1676" s="3">
        <v>90265</v>
      </c>
      <c r="Z1676" s="3" t="str">
        <f>IF(V1676&gt;E3632, "High","Low")</f>
        <v>High</v>
      </c>
      <c r="AA1676" s="3" t="str">
        <f>IF(OR(C1676 &gt; 0.2, N1676 &lt; 0.25), "High Risk", "Low Risk")</f>
        <v>Low Risk</v>
      </c>
      <c r="AB1676" s="3" t="str">
        <f>IF(NOT(C1676 &gt; 0), "No Discount", "Discount Applied")</f>
        <v>Discount Applied</v>
      </c>
      <c r="AC1676" s="3" t="str">
        <f>IF(AND(V1676 &gt; 100, OR(H1676 = "Regular Air", H1676 = "Express Air"), NOT(C1676 &gt; 0)), "High Profit Non-Standard Shipping", "Other")</f>
        <v>Other</v>
      </c>
      <c r="AD1676">
        <f>RANK(X1676,$X$2:$X$1954,0)</f>
        <v>794</v>
      </c>
    </row>
    <row r="1677" spans="1:30" ht="12.75" customHeight="1" x14ac:dyDescent="0.3">
      <c r="A1677" s="3">
        <v>19923</v>
      </c>
      <c r="B1677" s="3" t="s">
        <v>36</v>
      </c>
      <c r="C1677" s="7">
        <v>0.1</v>
      </c>
      <c r="D1677" s="4">
        <v>36.549999999999997</v>
      </c>
      <c r="E1677" s="4">
        <v>13.89</v>
      </c>
      <c r="F1677" s="3">
        <v>2960</v>
      </c>
      <c r="G1677" s="3" t="s">
        <v>2689</v>
      </c>
      <c r="H1677" s="3" t="s">
        <v>48</v>
      </c>
      <c r="I1677" s="3" t="s">
        <v>39</v>
      </c>
      <c r="J1677" s="3" t="s">
        <v>28</v>
      </c>
      <c r="K1677" s="3" t="s">
        <v>29</v>
      </c>
      <c r="L1677" s="3" t="s">
        <v>30</v>
      </c>
      <c r="M1677" s="3" t="s">
        <v>1289</v>
      </c>
      <c r="N1677" s="3">
        <v>0.41</v>
      </c>
      <c r="O1677" s="3" t="s">
        <v>32</v>
      </c>
      <c r="P1677" s="3" t="s">
        <v>135</v>
      </c>
      <c r="Q1677" s="3" t="s">
        <v>957</v>
      </c>
      <c r="R1677" s="3" t="s">
        <v>2690</v>
      </c>
      <c r="S1677" s="3">
        <v>72956</v>
      </c>
      <c r="T1677" s="2">
        <v>42099</v>
      </c>
      <c r="U1677" s="2">
        <v>42101</v>
      </c>
      <c r="V1677" s="4">
        <v>-89.572000000000003</v>
      </c>
      <c r="W1677" s="3">
        <v>11</v>
      </c>
      <c r="X1677" s="4">
        <v>379.72</v>
      </c>
      <c r="Y1677" s="3">
        <v>90646</v>
      </c>
      <c r="Z1677" s="3" t="str">
        <f>IF(V1677&gt;E3633, "High","Low")</f>
        <v>Low</v>
      </c>
      <c r="AA1677" s="3" t="str">
        <f>IF(OR(C1677 &gt; 0.2, N1677 &lt; 0.25), "High Risk", "Low Risk")</f>
        <v>Low Risk</v>
      </c>
      <c r="AB1677" s="3" t="str">
        <f>IF(NOT(C1677 &gt; 0), "No Discount", "Discount Applied")</f>
        <v>Discount Applied</v>
      </c>
      <c r="AC1677" s="3" t="str">
        <f>IF(AND(V1677 &gt; 100, OR(H1677 = "Regular Air", H1677 = "Express Air"), NOT(C1677 &gt; 0)), "High Profit Non-Standard Shipping", "Other")</f>
        <v>Other</v>
      </c>
      <c r="AD1677">
        <f>RANK(X1677,$X$2:$X$1954,0)</f>
        <v>736</v>
      </c>
    </row>
    <row r="1678" spans="1:30" ht="12.75" customHeight="1" x14ac:dyDescent="0.3">
      <c r="A1678" s="3">
        <v>20390</v>
      </c>
      <c r="B1678" s="3" t="s">
        <v>24</v>
      </c>
      <c r="C1678" s="7">
        <v>7.0000000000000007E-2</v>
      </c>
      <c r="D1678" s="4">
        <v>4.76</v>
      </c>
      <c r="E1678" s="4">
        <v>0.88</v>
      </c>
      <c r="F1678" s="3">
        <v>2962</v>
      </c>
      <c r="G1678" s="3" t="s">
        <v>2691</v>
      </c>
      <c r="H1678" s="3" t="s">
        <v>26</v>
      </c>
      <c r="I1678" s="3" t="s">
        <v>39</v>
      </c>
      <c r="J1678" s="3" t="s">
        <v>28</v>
      </c>
      <c r="K1678" s="3" t="s">
        <v>92</v>
      </c>
      <c r="L1678" s="3" t="s">
        <v>30</v>
      </c>
      <c r="M1678" s="3" t="s">
        <v>2563</v>
      </c>
      <c r="N1678" s="3">
        <v>0.39</v>
      </c>
      <c r="O1678" s="3" t="s">
        <v>32</v>
      </c>
      <c r="P1678" s="3" t="s">
        <v>33</v>
      </c>
      <c r="Q1678" s="3" t="s">
        <v>254</v>
      </c>
      <c r="R1678" s="3" t="s">
        <v>336</v>
      </c>
      <c r="S1678" s="3">
        <v>80027</v>
      </c>
      <c r="T1678" s="2">
        <v>42131</v>
      </c>
      <c r="U1678" s="2">
        <v>42133</v>
      </c>
      <c r="V1678" s="4">
        <v>33.347699999999996</v>
      </c>
      <c r="W1678" s="3">
        <v>10</v>
      </c>
      <c r="X1678" s="4">
        <v>48.33</v>
      </c>
      <c r="Y1678" s="3">
        <v>88611</v>
      </c>
      <c r="Z1678" s="3" t="str">
        <f>IF(V1678&gt;E3634, "High","Low")</f>
        <v>High</v>
      </c>
      <c r="AA1678" s="3" t="str">
        <f>IF(OR(C1678 &gt; 0.2, N1678 &lt; 0.25), "High Risk", "Low Risk")</f>
        <v>Low Risk</v>
      </c>
      <c r="AB1678" s="3" t="str">
        <f>IF(NOT(C1678 &gt; 0), "No Discount", "Discount Applied")</f>
        <v>Discount Applied</v>
      </c>
      <c r="AC1678" s="3" t="str">
        <f>IF(AND(V1678 &gt; 100, OR(H1678 = "Regular Air", H1678 = "Express Air"), NOT(C1678 &gt; 0)), "High Profit Non-Standard Shipping", "Other")</f>
        <v>Other</v>
      </c>
      <c r="AD1678">
        <f>RANK(X1678,$X$2:$X$1954,0)</f>
        <v>1544</v>
      </c>
    </row>
    <row r="1679" spans="1:30" ht="12.75" customHeight="1" x14ac:dyDescent="0.3">
      <c r="A1679" s="3">
        <v>22175</v>
      </c>
      <c r="B1679" s="3" t="s">
        <v>46</v>
      </c>
      <c r="C1679" s="7">
        <v>0.01</v>
      </c>
      <c r="D1679" s="4">
        <v>7.98</v>
      </c>
      <c r="E1679" s="4">
        <v>6.5</v>
      </c>
      <c r="F1679" s="3">
        <v>2963</v>
      </c>
      <c r="G1679" s="3" t="s">
        <v>2692</v>
      </c>
      <c r="H1679" s="3" t="s">
        <v>48</v>
      </c>
      <c r="I1679" s="3" t="s">
        <v>39</v>
      </c>
      <c r="J1679" s="3" t="s">
        <v>28</v>
      </c>
      <c r="K1679" s="3" t="s">
        <v>140</v>
      </c>
      <c r="L1679" s="3" t="s">
        <v>85</v>
      </c>
      <c r="M1679" s="3" t="s">
        <v>2693</v>
      </c>
      <c r="N1679" s="3">
        <v>0.59</v>
      </c>
      <c r="O1679" s="3" t="s">
        <v>32</v>
      </c>
      <c r="P1679" s="3" t="s">
        <v>52</v>
      </c>
      <c r="Q1679" s="3" t="s">
        <v>414</v>
      </c>
      <c r="R1679" s="3" t="s">
        <v>2694</v>
      </c>
      <c r="S1679" s="3">
        <v>21220</v>
      </c>
      <c r="T1679" s="2">
        <v>42177</v>
      </c>
      <c r="U1679" s="2">
        <v>42178</v>
      </c>
      <c r="V1679" s="4">
        <v>-34.591999999999999</v>
      </c>
      <c r="W1679" s="3">
        <v>4</v>
      </c>
      <c r="X1679" s="4">
        <v>34.909999999999997</v>
      </c>
      <c r="Y1679" s="3">
        <v>88612</v>
      </c>
      <c r="Z1679" s="3" t="str">
        <f>IF(V1679&gt;E3635, "High","Low")</f>
        <v>Low</v>
      </c>
      <c r="AA1679" s="3" t="str">
        <f>IF(OR(C1679 &gt; 0.2, N1679 &lt; 0.25), "High Risk", "Low Risk")</f>
        <v>Low Risk</v>
      </c>
      <c r="AB1679" s="3" t="str">
        <f>IF(NOT(C1679 &gt; 0), "No Discount", "Discount Applied")</f>
        <v>Discount Applied</v>
      </c>
      <c r="AC1679" s="3" t="str">
        <f>IF(AND(V1679 &gt; 100, OR(H1679 = "Regular Air", H1679 = "Express Air"), NOT(C1679 &gt; 0)), "High Profit Non-Standard Shipping", "Other")</f>
        <v>Other</v>
      </c>
      <c r="AD1679">
        <f>RANK(X1679,$X$2:$X$1954,0)</f>
        <v>1666</v>
      </c>
    </row>
    <row r="1680" spans="1:30" ht="12.75" customHeight="1" x14ac:dyDescent="0.3">
      <c r="A1680" s="3">
        <v>25953</v>
      </c>
      <c r="B1680" s="3" t="s">
        <v>24</v>
      </c>
      <c r="C1680" s="7">
        <v>0.06</v>
      </c>
      <c r="D1680" s="4">
        <v>42.98</v>
      </c>
      <c r="E1680" s="4">
        <v>4.62</v>
      </c>
      <c r="F1680" s="3">
        <v>2964</v>
      </c>
      <c r="G1680" s="3" t="s">
        <v>2695</v>
      </c>
      <c r="H1680" s="3" t="s">
        <v>48</v>
      </c>
      <c r="I1680" s="3" t="s">
        <v>39</v>
      </c>
      <c r="J1680" s="3" t="s">
        <v>28</v>
      </c>
      <c r="K1680" s="3" t="s">
        <v>256</v>
      </c>
      <c r="L1680" s="3" t="s">
        <v>58</v>
      </c>
      <c r="M1680" s="3" t="s">
        <v>1887</v>
      </c>
      <c r="N1680" s="3">
        <v>0.56000000000000005</v>
      </c>
      <c r="O1680" s="3" t="s">
        <v>32</v>
      </c>
      <c r="P1680" s="3" t="s">
        <v>52</v>
      </c>
      <c r="Q1680" s="3" t="s">
        <v>153</v>
      </c>
      <c r="R1680" s="3" t="s">
        <v>1960</v>
      </c>
      <c r="S1680" s="3">
        <v>43050</v>
      </c>
      <c r="T1680" s="2">
        <v>42115</v>
      </c>
      <c r="U1680" s="2">
        <v>42117</v>
      </c>
      <c r="V1680" s="4">
        <v>-24.63</v>
      </c>
      <c r="W1680" s="3">
        <v>1</v>
      </c>
      <c r="X1680" s="4">
        <v>47.04</v>
      </c>
      <c r="Y1680" s="3">
        <v>88610</v>
      </c>
      <c r="Z1680" s="3" t="str">
        <f>IF(V1680&gt;E3636, "High","Low")</f>
        <v>Low</v>
      </c>
      <c r="AA1680" s="3" t="str">
        <f>IF(OR(C1680 &gt; 0.2, N1680 &lt; 0.25), "High Risk", "Low Risk")</f>
        <v>Low Risk</v>
      </c>
      <c r="AB1680" s="3" t="str">
        <f>IF(NOT(C1680 &gt; 0), "No Discount", "Discount Applied")</f>
        <v>Discount Applied</v>
      </c>
      <c r="AC1680" s="3" t="str">
        <f>IF(AND(V1680 &gt; 100, OR(H1680 = "Regular Air", H1680 = "Express Air"), NOT(C1680 &gt; 0)), "High Profit Non-Standard Shipping", "Other")</f>
        <v>Other</v>
      </c>
      <c r="AD1680">
        <f>RANK(X1680,$X$2:$X$1954,0)</f>
        <v>1556</v>
      </c>
    </row>
    <row r="1681" spans="1:30" ht="12.75" customHeight="1" x14ac:dyDescent="0.3">
      <c r="A1681" s="3">
        <v>21390</v>
      </c>
      <c r="B1681" s="3" t="s">
        <v>36</v>
      </c>
      <c r="C1681" s="7">
        <v>0.08</v>
      </c>
      <c r="D1681" s="4">
        <v>9.68</v>
      </c>
      <c r="E1681" s="4">
        <v>2.0299999999999998</v>
      </c>
      <c r="F1681" s="3">
        <v>2968</v>
      </c>
      <c r="G1681" s="3" t="s">
        <v>2696</v>
      </c>
      <c r="H1681" s="3" t="s">
        <v>48</v>
      </c>
      <c r="I1681" s="3" t="s">
        <v>39</v>
      </c>
      <c r="J1681" s="3" t="s">
        <v>28</v>
      </c>
      <c r="K1681" s="3" t="s">
        <v>92</v>
      </c>
      <c r="L1681" s="3" t="s">
        <v>30</v>
      </c>
      <c r="M1681" s="3" t="s">
        <v>2697</v>
      </c>
      <c r="N1681" s="3">
        <v>0.37</v>
      </c>
      <c r="O1681" s="3" t="s">
        <v>32</v>
      </c>
      <c r="P1681" s="3" t="s">
        <v>135</v>
      </c>
      <c r="Q1681" s="3" t="s">
        <v>361</v>
      </c>
      <c r="R1681" s="3" t="s">
        <v>2698</v>
      </c>
      <c r="S1681" s="3">
        <v>33021</v>
      </c>
      <c r="T1681" s="2">
        <v>42057</v>
      </c>
      <c r="U1681" s="2">
        <v>42059</v>
      </c>
      <c r="V1681" s="4">
        <v>-536.24199999999996</v>
      </c>
      <c r="W1681" s="3">
        <v>1</v>
      </c>
      <c r="X1681" s="4">
        <v>10.94</v>
      </c>
      <c r="Y1681" s="3">
        <v>86085</v>
      </c>
      <c r="Z1681" s="3" t="str">
        <f>IF(V1681&gt;E3637, "High","Low")</f>
        <v>Low</v>
      </c>
      <c r="AA1681" s="3" t="str">
        <f>IF(OR(C1681 &gt; 0.2, N1681 &lt; 0.25), "High Risk", "Low Risk")</f>
        <v>Low Risk</v>
      </c>
      <c r="AB1681" s="3" t="str">
        <f>IF(NOT(C1681 &gt; 0), "No Discount", "Discount Applied")</f>
        <v>Discount Applied</v>
      </c>
      <c r="AC1681" s="3" t="str">
        <f>IF(AND(V1681 &gt; 100, OR(H1681 = "Regular Air", H1681 = "Express Air"), NOT(C1681 &gt; 0)), "High Profit Non-Standard Shipping", "Other")</f>
        <v>Other</v>
      </c>
      <c r="AD1681">
        <f>RANK(X1681,$X$2:$X$1954,0)</f>
        <v>1896</v>
      </c>
    </row>
    <row r="1682" spans="1:30" ht="12.75" customHeight="1" x14ac:dyDescent="0.3">
      <c r="A1682" s="3">
        <v>21391</v>
      </c>
      <c r="B1682" s="3" t="s">
        <v>36</v>
      </c>
      <c r="C1682" s="7">
        <v>0.04</v>
      </c>
      <c r="D1682" s="4">
        <v>150.97999999999999</v>
      </c>
      <c r="E1682" s="4">
        <v>16.010000000000002</v>
      </c>
      <c r="F1682" s="3">
        <v>2968</v>
      </c>
      <c r="G1682" s="3" t="s">
        <v>2696</v>
      </c>
      <c r="H1682" s="3" t="s">
        <v>38</v>
      </c>
      <c r="I1682" s="3" t="s">
        <v>39</v>
      </c>
      <c r="J1682" s="3" t="s">
        <v>40</v>
      </c>
      <c r="K1682" s="3" t="s">
        <v>151</v>
      </c>
      <c r="L1682" s="3" t="s">
        <v>120</v>
      </c>
      <c r="M1682" s="3" t="s">
        <v>2699</v>
      </c>
      <c r="N1682" s="3">
        <v>0.7</v>
      </c>
      <c r="O1682" s="3" t="s">
        <v>32</v>
      </c>
      <c r="P1682" s="3" t="s">
        <v>135</v>
      </c>
      <c r="Q1682" s="3" t="s">
        <v>361</v>
      </c>
      <c r="R1682" s="3" t="s">
        <v>2698</v>
      </c>
      <c r="S1682" s="3">
        <v>33021</v>
      </c>
      <c r="T1682" s="2">
        <v>42057</v>
      </c>
      <c r="U1682" s="2">
        <v>42058</v>
      </c>
      <c r="V1682" s="4">
        <v>-125.86000000000001</v>
      </c>
      <c r="W1682" s="3">
        <v>5</v>
      </c>
      <c r="X1682" s="4">
        <v>731.38</v>
      </c>
      <c r="Y1682" s="3">
        <v>86085</v>
      </c>
      <c r="Z1682" s="3" t="str">
        <f>IF(V1682&gt;E3638, "High","Low")</f>
        <v>Low</v>
      </c>
      <c r="AA1682" s="3" t="str">
        <f>IF(OR(C1682 &gt; 0.2, N1682 &lt; 0.25), "High Risk", "Low Risk")</f>
        <v>Low Risk</v>
      </c>
      <c r="AB1682" s="3" t="str">
        <f>IF(NOT(C1682 &gt; 0), "No Discount", "Discount Applied")</f>
        <v>Discount Applied</v>
      </c>
      <c r="AC1682" s="3" t="str">
        <f>IF(AND(V1682 &gt; 100, OR(H1682 = "Regular Air", H1682 = "Express Air"), NOT(C1682 &gt; 0)), "High Profit Non-Standard Shipping", "Other")</f>
        <v>Other</v>
      </c>
      <c r="AD1682">
        <f>RANK(X1682,$X$2:$X$1954,0)</f>
        <v>516</v>
      </c>
    </row>
    <row r="1683" spans="1:30" ht="12.75" customHeight="1" x14ac:dyDescent="0.3">
      <c r="A1683" s="3">
        <v>18041</v>
      </c>
      <c r="B1683" s="3" t="s">
        <v>24</v>
      </c>
      <c r="C1683" s="7">
        <v>0.06</v>
      </c>
      <c r="D1683" s="4">
        <v>363.25</v>
      </c>
      <c r="E1683" s="4">
        <v>19.989999999999998</v>
      </c>
      <c r="F1683" s="3">
        <v>2968</v>
      </c>
      <c r="G1683" s="3" t="s">
        <v>2696</v>
      </c>
      <c r="H1683" s="3" t="s">
        <v>48</v>
      </c>
      <c r="I1683" s="3" t="s">
        <v>39</v>
      </c>
      <c r="J1683" s="3" t="s">
        <v>28</v>
      </c>
      <c r="K1683" s="3" t="s">
        <v>256</v>
      </c>
      <c r="L1683" s="3" t="s">
        <v>58</v>
      </c>
      <c r="M1683" s="3" t="s">
        <v>1252</v>
      </c>
      <c r="N1683" s="3">
        <v>0.56999999999999995</v>
      </c>
      <c r="O1683" s="3" t="s">
        <v>32</v>
      </c>
      <c r="P1683" s="3" t="s">
        <v>135</v>
      </c>
      <c r="Q1683" s="3" t="s">
        <v>361</v>
      </c>
      <c r="R1683" s="3" t="s">
        <v>2698</v>
      </c>
      <c r="S1683" s="3">
        <v>33021</v>
      </c>
      <c r="T1683" s="2">
        <v>42091</v>
      </c>
      <c r="U1683" s="2">
        <v>42093</v>
      </c>
      <c r="V1683" s="4">
        <v>36.164099999999998</v>
      </c>
      <c r="W1683" s="3">
        <v>1</v>
      </c>
      <c r="X1683" s="4">
        <v>344.87</v>
      </c>
      <c r="Y1683" s="3">
        <v>86086</v>
      </c>
      <c r="Z1683" s="3" t="str">
        <f>IF(V1683&gt;E3639, "High","Low")</f>
        <v>High</v>
      </c>
      <c r="AA1683" s="3" t="str">
        <f>IF(OR(C1683 &gt; 0.2, N1683 &lt; 0.25), "High Risk", "Low Risk")</f>
        <v>Low Risk</v>
      </c>
      <c r="AB1683" s="3" t="str">
        <f>IF(NOT(C1683 &gt; 0), "No Discount", "Discount Applied")</f>
        <v>Discount Applied</v>
      </c>
      <c r="AC1683" s="3" t="str">
        <f>IF(AND(V1683 &gt; 100, OR(H1683 = "Regular Air", H1683 = "Express Air"), NOT(C1683 &gt; 0)), "High Profit Non-Standard Shipping", "Other")</f>
        <v>Other</v>
      </c>
      <c r="AD1683">
        <f>RANK(X1683,$X$2:$X$1954,0)</f>
        <v>776</v>
      </c>
    </row>
    <row r="1684" spans="1:30" ht="12.75" customHeight="1" x14ac:dyDescent="0.3">
      <c r="A1684" s="3">
        <v>21096</v>
      </c>
      <c r="B1684" s="3" t="s">
        <v>24</v>
      </c>
      <c r="C1684" s="7">
        <v>0.01</v>
      </c>
      <c r="D1684" s="4">
        <v>30.97</v>
      </c>
      <c r="E1684" s="4">
        <v>4</v>
      </c>
      <c r="F1684" s="3">
        <v>2973</v>
      </c>
      <c r="G1684" s="3" t="s">
        <v>2700</v>
      </c>
      <c r="H1684" s="3" t="s">
        <v>48</v>
      </c>
      <c r="I1684" s="3" t="s">
        <v>39</v>
      </c>
      <c r="J1684" s="3" t="s">
        <v>76</v>
      </c>
      <c r="K1684" s="3" t="s">
        <v>179</v>
      </c>
      <c r="L1684" s="3" t="s">
        <v>58</v>
      </c>
      <c r="M1684" s="3" t="s">
        <v>2701</v>
      </c>
      <c r="N1684" s="3">
        <v>0.74</v>
      </c>
      <c r="O1684" s="3" t="s">
        <v>32</v>
      </c>
      <c r="P1684" s="3" t="s">
        <v>60</v>
      </c>
      <c r="Q1684" s="3" t="s">
        <v>1857</v>
      </c>
      <c r="R1684" s="3" t="s">
        <v>2702</v>
      </c>
      <c r="S1684" s="3">
        <v>53151</v>
      </c>
      <c r="T1684" s="2">
        <v>42107</v>
      </c>
      <c r="U1684" s="2">
        <v>42109</v>
      </c>
      <c r="V1684" s="4">
        <v>17.102799999999998</v>
      </c>
      <c r="W1684" s="3">
        <v>17</v>
      </c>
      <c r="X1684" s="4">
        <v>523.05999999999995</v>
      </c>
      <c r="Y1684" s="3">
        <v>87186</v>
      </c>
      <c r="Z1684" s="3" t="str">
        <f>IF(V1684&gt;E3640, "High","Low")</f>
        <v>High</v>
      </c>
      <c r="AA1684" s="3" t="str">
        <f>IF(OR(C1684 &gt; 0.2, N1684 &lt; 0.25), "High Risk", "Low Risk")</f>
        <v>Low Risk</v>
      </c>
      <c r="AB1684" s="3" t="str">
        <f>IF(NOT(C1684 &gt; 0), "No Discount", "Discount Applied")</f>
        <v>Discount Applied</v>
      </c>
      <c r="AC1684" s="3" t="str">
        <f>IF(AND(V1684 &gt; 100, OR(H1684 = "Regular Air", H1684 = "Express Air"), NOT(C1684 &gt; 0)), "High Profit Non-Standard Shipping", "Other")</f>
        <v>Other</v>
      </c>
      <c r="AD1684">
        <f>RANK(X1684,$X$2:$X$1954,0)</f>
        <v>626</v>
      </c>
    </row>
    <row r="1685" spans="1:30" ht="12.75" customHeight="1" x14ac:dyDescent="0.3">
      <c r="A1685" s="3">
        <v>21097</v>
      </c>
      <c r="B1685" s="3" t="s">
        <v>24</v>
      </c>
      <c r="C1685" s="7">
        <v>0.08</v>
      </c>
      <c r="D1685" s="4">
        <v>125.99</v>
      </c>
      <c r="E1685" s="4">
        <v>7.69</v>
      </c>
      <c r="F1685" s="3">
        <v>2973</v>
      </c>
      <c r="G1685" s="3" t="s">
        <v>2700</v>
      </c>
      <c r="H1685" s="3" t="s">
        <v>48</v>
      </c>
      <c r="I1685" s="3" t="s">
        <v>39</v>
      </c>
      <c r="J1685" s="3" t="s">
        <v>76</v>
      </c>
      <c r="K1685" s="3" t="s">
        <v>77</v>
      </c>
      <c r="L1685" s="3" t="s">
        <v>58</v>
      </c>
      <c r="M1685" s="3" t="s">
        <v>1224</v>
      </c>
      <c r="N1685" s="3">
        <v>0.57999999999999996</v>
      </c>
      <c r="O1685" s="3" t="s">
        <v>32</v>
      </c>
      <c r="P1685" s="3" t="s">
        <v>60</v>
      </c>
      <c r="Q1685" s="3" t="s">
        <v>1857</v>
      </c>
      <c r="R1685" s="3" t="s">
        <v>2702</v>
      </c>
      <c r="S1685" s="3">
        <v>53151</v>
      </c>
      <c r="T1685" s="2">
        <v>42107</v>
      </c>
      <c r="U1685" s="2">
        <v>42109</v>
      </c>
      <c r="V1685" s="4">
        <v>1269.3819599999999</v>
      </c>
      <c r="W1685" s="3">
        <v>23</v>
      </c>
      <c r="X1685" s="4">
        <v>2424.6799999999998</v>
      </c>
      <c r="Y1685" s="3">
        <v>87186</v>
      </c>
      <c r="Z1685" s="3" t="str">
        <f>IF(V1685&gt;E3641, "High","Low")</f>
        <v>High</v>
      </c>
      <c r="AA1685" s="3" t="str">
        <f>IF(OR(C1685 &gt; 0.2, N1685 &lt; 0.25), "High Risk", "Low Risk")</f>
        <v>Low Risk</v>
      </c>
      <c r="AB1685" s="3" t="str">
        <f>IF(NOT(C1685 &gt; 0), "No Discount", "Discount Applied")</f>
        <v>Discount Applied</v>
      </c>
      <c r="AC1685" s="3" t="str">
        <f>IF(AND(V1685 &gt; 100, OR(H1685 = "Regular Air", H1685 = "Express Air"), NOT(C1685 &gt; 0)), "High Profit Non-Standard Shipping", "Other")</f>
        <v>Other</v>
      </c>
      <c r="AD1685">
        <f>RANK(X1685,$X$2:$X$1954,0)</f>
        <v>199</v>
      </c>
    </row>
    <row r="1686" spans="1:30" ht="12.75" customHeight="1" x14ac:dyDescent="0.3">
      <c r="A1686" s="3">
        <v>24770</v>
      </c>
      <c r="B1686" s="3" t="s">
        <v>46</v>
      </c>
      <c r="C1686" s="7">
        <v>0.1</v>
      </c>
      <c r="D1686" s="4">
        <v>442.14</v>
      </c>
      <c r="E1686" s="4">
        <v>14.7</v>
      </c>
      <c r="F1686" s="3">
        <v>2973</v>
      </c>
      <c r="G1686" s="3" t="s">
        <v>2700</v>
      </c>
      <c r="H1686" s="3" t="s">
        <v>38</v>
      </c>
      <c r="I1686" s="3" t="s">
        <v>39</v>
      </c>
      <c r="J1686" s="3" t="s">
        <v>76</v>
      </c>
      <c r="K1686" s="3" t="s">
        <v>84</v>
      </c>
      <c r="L1686" s="3" t="s">
        <v>42</v>
      </c>
      <c r="M1686" s="3" t="s">
        <v>335</v>
      </c>
      <c r="N1686" s="3">
        <v>0.56000000000000005</v>
      </c>
      <c r="O1686" s="3" t="s">
        <v>32</v>
      </c>
      <c r="P1686" s="3" t="s">
        <v>60</v>
      </c>
      <c r="Q1686" s="3" t="s">
        <v>1857</v>
      </c>
      <c r="R1686" s="3" t="s">
        <v>2702</v>
      </c>
      <c r="S1686" s="3">
        <v>53151</v>
      </c>
      <c r="T1686" s="2">
        <v>42144</v>
      </c>
      <c r="U1686" s="2">
        <v>42145</v>
      </c>
      <c r="V1686" s="4">
        <v>137.68794000000014</v>
      </c>
      <c r="W1686" s="3">
        <v>6</v>
      </c>
      <c r="X1686" s="4">
        <v>2411.4299999999998</v>
      </c>
      <c r="Y1686" s="3">
        <v>87187</v>
      </c>
      <c r="Z1686" s="3" t="str">
        <f>IF(V1686&gt;E3642, "High","Low")</f>
        <v>High</v>
      </c>
      <c r="AA1686" s="3" t="str">
        <f>IF(OR(C1686 &gt; 0.2, N1686 &lt; 0.25), "High Risk", "Low Risk")</f>
        <v>Low Risk</v>
      </c>
      <c r="AB1686" s="3" t="str">
        <f>IF(NOT(C1686 &gt; 0), "No Discount", "Discount Applied")</f>
        <v>Discount Applied</v>
      </c>
      <c r="AC1686" s="3" t="str">
        <f>IF(AND(V1686 &gt; 100, OR(H1686 = "Regular Air", H1686 = "Express Air"), NOT(C1686 &gt; 0)), "High Profit Non-Standard Shipping", "Other")</f>
        <v>Other</v>
      </c>
      <c r="AD1686">
        <f>RANK(X1686,$X$2:$X$1954,0)</f>
        <v>200</v>
      </c>
    </row>
    <row r="1687" spans="1:30" ht="12.75" customHeight="1" x14ac:dyDescent="0.3">
      <c r="A1687" s="3">
        <v>19599</v>
      </c>
      <c r="B1687" s="3" t="s">
        <v>55</v>
      </c>
      <c r="C1687" s="7">
        <v>0.01</v>
      </c>
      <c r="D1687" s="4">
        <v>35.99</v>
      </c>
      <c r="E1687" s="4">
        <v>0.99</v>
      </c>
      <c r="F1687" s="3">
        <v>2976</v>
      </c>
      <c r="G1687" s="3" t="s">
        <v>2703</v>
      </c>
      <c r="H1687" s="3" t="s">
        <v>48</v>
      </c>
      <c r="I1687" s="3" t="s">
        <v>39</v>
      </c>
      <c r="J1687" s="3" t="s">
        <v>76</v>
      </c>
      <c r="K1687" s="3" t="s">
        <v>77</v>
      </c>
      <c r="L1687" s="3" t="s">
        <v>50</v>
      </c>
      <c r="M1687" s="3" t="s">
        <v>2384</v>
      </c>
      <c r="N1687" s="3">
        <v>0.35</v>
      </c>
      <c r="O1687" s="3" t="s">
        <v>32</v>
      </c>
      <c r="P1687" s="3" t="s">
        <v>60</v>
      </c>
      <c r="Q1687" s="3" t="s">
        <v>1857</v>
      </c>
      <c r="R1687" s="3" t="s">
        <v>2704</v>
      </c>
      <c r="S1687" s="3">
        <v>53154</v>
      </c>
      <c r="T1687" s="2">
        <v>42146</v>
      </c>
      <c r="U1687" s="2">
        <v>42147</v>
      </c>
      <c r="V1687" s="4">
        <v>882.48239999999998</v>
      </c>
      <c r="W1687" s="3">
        <v>41</v>
      </c>
      <c r="X1687" s="4">
        <v>1278.96</v>
      </c>
      <c r="Y1687" s="3">
        <v>89047</v>
      </c>
      <c r="Z1687" s="3" t="str">
        <f>IF(V1687&gt;E3643, "High","Low")</f>
        <v>High</v>
      </c>
      <c r="AA1687" s="3" t="str">
        <f>IF(OR(C1687 &gt; 0.2, N1687 &lt; 0.25), "High Risk", "Low Risk")</f>
        <v>Low Risk</v>
      </c>
      <c r="AB1687" s="3" t="str">
        <f>IF(NOT(C1687 &gt; 0), "No Discount", "Discount Applied")</f>
        <v>Discount Applied</v>
      </c>
      <c r="AC1687" s="3" t="str">
        <f>IF(AND(V1687 &gt; 100, OR(H1687 = "Regular Air", H1687 = "Express Air"), NOT(C1687 &gt; 0)), "High Profit Non-Standard Shipping", "Other")</f>
        <v>Other</v>
      </c>
      <c r="AD1687">
        <f>RANK(X1687,$X$2:$X$1954,0)</f>
        <v>354</v>
      </c>
    </row>
    <row r="1688" spans="1:30" ht="12.75" customHeight="1" x14ac:dyDescent="0.3">
      <c r="A1688" s="3">
        <v>20182</v>
      </c>
      <c r="B1688" s="3" t="s">
        <v>46</v>
      </c>
      <c r="C1688" s="7">
        <v>0.09</v>
      </c>
      <c r="D1688" s="4">
        <v>2.94</v>
      </c>
      <c r="E1688" s="4">
        <v>0.7</v>
      </c>
      <c r="F1688" s="3">
        <v>2979</v>
      </c>
      <c r="G1688" s="3" t="s">
        <v>2705</v>
      </c>
      <c r="H1688" s="3" t="s">
        <v>48</v>
      </c>
      <c r="I1688" s="3" t="s">
        <v>39</v>
      </c>
      <c r="J1688" s="3" t="s">
        <v>28</v>
      </c>
      <c r="K1688" s="3" t="s">
        <v>29</v>
      </c>
      <c r="L1688" s="3" t="s">
        <v>30</v>
      </c>
      <c r="M1688" s="3" t="s">
        <v>111</v>
      </c>
      <c r="N1688" s="3">
        <v>0.57999999999999996</v>
      </c>
      <c r="O1688" s="3" t="s">
        <v>32</v>
      </c>
      <c r="P1688" s="3" t="s">
        <v>60</v>
      </c>
      <c r="Q1688" s="3" t="s">
        <v>2658</v>
      </c>
      <c r="R1688" s="3" t="s">
        <v>2706</v>
      </c>
      <c r="S1688" s="3">
        <v>58601</v>
      </c>
      <c r="T1688" s="2">
        <v>42031</v>
      </c>
      <c r="U1688" s="2">
        <v>42032</v>
      </c>
      <c r="V1688" s="4">
        <v>6.3840000000000003</v>
      </c>
      <c r="W1688" s="3">
        <v>9</v>
      </c>
      <c r="X1688" s="4">
        <v>25.22</v>
      </c>
      <c r="Y1688" s="3">
        <v>86544</v>
      </c>
      <c r="Z1688" s="3" t="str">
        <f>IF(V1688&gt;E3644, "High","Low")</f>
        <v>High</v>
      </c>
      <c r="AA1688" s="3" t="str">
        <f>IF(OR(C1688 &gt; 0.2, N1688 &lt; 0.25), "High Risk", "Low Risk")</f>
        <v>Low Risk</v>
      </c>
      <c r="AB1688" s="3" t="str">
        <f>IF(NOT(C1688 &gt; 0), "No Discount", "Discount Applied")</f>
        <v>Discount Applied</v>
      </c>
      <c r="AC1688" s="3" t="str">
        <f>IF(AND(V1688 &gt; 100, OR(H1688 = "Regular Air", H1688 = "Express Air"), NOT(C1688 &gt; 0)), "High Profit Non-Standard Shipping", "Other")</f>
        <v>Other</v>
      </c>
      <c r="AD1688">
        <f>RANK(X1688,$X$2:$X$1954,0)</f>
        <v>1770</v>
      </c>
    </row>
    <row r="1689" spans="1:30" ht="12.75" customHeight="1" x14ac:dyDescent="0.3">
      <c r="A1689" s="3">
        <v>18169</v>
      </c>
      <c r="B1689" s="3" t="s">
        <v>46</v>
      </c>
      <c r="C1689" s="7">
        <v>0.02</v>
      </c>
      <c r="D1689" s="4">
        <v>5.34</v>
      </c>
      <c r="E1689" s="4">
        <v>2.99</v>
      </c>
      <c r="F1689" s="3">
        <v>2979</v>
      </c>
      <c r="G1689" s="3" t="s">
        <v>2705</v>
      </c>
      <c r="H1689" s="3" t="s">
        <v>48</v>
      </c>
      <c r="I1689" s="3" t="s">
        <v>39</v>
      </c>
      <c r="J1689" s="3" t="s">
        <v>28</v>
      </c>
      <c r="K1689" s="3" t="s">
        <v>108</v>
      </c>
      <c r="L1689" s="3" t="s">
        <v>58</v>
      </c>
      <c r="M1689" s="3" t="s">
        <v>821</v>
      </c>
      <c r="N1689" s="3">
        <v>0.38</v>
      </c>
      <c r="O1689" s="3" t="s">
        <v>32</v>
      </c>
      <c r="P1689" s="3" t="s">
        <v>60</v>
      </c>
      <c r="Q1689" s="3" t="s">
        <v>2658</v>
      </c>
      <c r="R1689" s="3" t="s">
        <v>2706</v>
      </c>
      <c r="S1689" s="3">
        <v>58601</v>
      </c>
      <c r="T1689" s="2">
        <v>42061</v>
      </c>
      <c r="U1689" s="2">
        <v>42063</v>
      </c>
      <c r="V1689" s="4">
        <v>5.2955000000000005</v>
      </c>
      <c r="W1689" s="3">
        <v>6</v>
      </c>
      <c r="X1689" s="4">
        <v>34.729999999999997</v>
      </c>
      <c r="Y1689" s="3">
        <v>86545</v>
      </c>
      <c r="Z1689" s="3" t="str">
        <f>IF(V1689&gt;E3645, "High","Low")</f>
        <v>High</v>
      </c>
      <c r="AA1689" s="3" t="str">
        <f>IF(OR(C1689 &gt; 0.2, N1689 &lt; 0.25), "High Risk", "Low Risk")</f>
        <v>Low Risk</v>
      </c>
      <c r="AB1689" s="3" t="str">
        <f>IF(NOT(C1689 &gt; 0), "No Discount", "Discount Applied")</f>
        <v>Discount Applied</v>
      </c>
      <c r="AC1689" s="3" t="str">
        <f>IF(AND(V1689 &gt; 100, OR(H1689 = "Regular Air", H1689 = "Express Air"), NOT(C1689 &gt; 0)), "High Profit Non-Standard Shipping", "Other")</f>
        <v>Other</v>
      </c>
      <c r="AD1689">
        <f>RANK(X1689,$X$2:$X$1954,0)</f>
        <v>1668</v>
      </c>
    </row>
    <row r="1690" spans="1:30" ht="12.75" customHeight="1" x14ac:dyDescent="0.3">
      <c r="A1690" s="3">
        <v>18170</v>
      </c>
      <c r="B1690" s="3" t="s">
        <v>46</v>
      </c>
      <c r="C1690" s="7">
        <v>0.03</v>
      </c>
      <c r="D1690" s="4">
        <v>40.98</v>
      </c>
      <c r="E1690" s="4">
        <v>7.47</v>
      </c>
      <c r="F1690" s="3">
        <v>2979</v>
      </c>
      <c r="G1690" s="3" t="s">
        <v>2705</v>
      </c>
      <c r="H1690" s="3" t="s">
        <v>48</v>
      </c>
      <c r="I1690" s="3" t="s">
        <v>39</v>
      </c>
      <c r="J1690" s="3" t="s">
        <v>28</v>
      </c>
      <c r="K1690" s="3" t="s">
        <v>108</v>
      </c>
      <c r="L1690" s="3" t="s">
        <v>58</v>
      </c>
      <c r="M1690" s="3" t="s">
        <v>1372</v>
      </c>
      <c r="N1690" s="3">
        <v>0.37</v>
      </c>
      <c r="O1690" s="3" t="s">
        <v>32</v>
      </c>
      <c r="P1690" s="3" t="s">
        <v>60</v>
      </c>
      <c r="Q1690" s="3" t="s">
        <v>2658</v>
      </c>
      <c r="R1690" s="3" t="s">
        <v>2706</v>
      </c>
      <c r="S1690" s="3">
        <v>58601</v>
      </c>
      <c r="T1690" s="2">
        <v>42061</v>
      </c>
      <c r="U1690" s="2">
        <v>42062</v>
      </c>
      <c r="V1690" s="4">
        <v>170.79569999999998</v>
      </c>
      <c r="W1690" s="3">
        <v>6</v>
      </c>
      <c r="X1690" s="4">
        <v>247.53</v>
      </c>
      <c r="Y1690" s="3">
        <v>86545</v>
      </c>
      <c r="Z1690" s="3" t="str">
        <f>IF(V1690&gt;E3646, "High","Low")</f>
        <v>High</v>
      </c>
      <c r="AA1690" s="3" t="str">
        <f>IF(OR(C1690 &gt; 0.2, N1690 &lt; 0.25), "High Risk", "Low Risk")</f>
        <v>Low Risk</v>
      </c>
      <c r="AB1690" s="3" t="str">
        <f>IF(NOT(C1690 &gt; 0), "No Discount", "Discount Applied")</f>
        <v>Discount Applied</v>
      </c>
      <c r="AC1690" s="3" t="str">
        <f>IF(AND(V1690 &gt; 100, OR(H1690 = "Regular Air", H1690 = "Express Air"), NOT(C1690 &gt; 0)), "High Profit Non-Standard Shipping", "Other")</f>
        <v>Other</v>
      </c>
      <c r="AD1690">
        <f>RANK(X1690,$X$2:$X$1954,0)</f>
        <v>901</v>
      </c>
    </row>
    <row r="1691" spans="1:30" ht="12.75" customHeight="1" x14ac:dyDescent="0.3">
      <c r="A1691" s="3">
        <v>18133</v>
      </c>
      <c r="B1691" s="3" t="s">
        <v>36</v>
      </c>
      <c r="C1691" s="7">
        <v>0.01</v>
      </c>
      <c r="D1691" s="4">
        <v>5.84</v>
      </c>
      <c r="E1691" s="4">
        <v>0.83</v>
      </c>
      <c r="F1691" s="3">
        <v>2979</v>
      </c>
      <c r="G1691" s="3" t="s">
        <v>2705</v>
      </c>
      <c r="H1691" s="3" t="s">
        <v>48</v>
      </c>
      <c r="I1691" s="3" t="s">
        <v>39</v>
      </c>
      <c r="J1691" s="3" t="s">
        <v>28</v>
      </c>
      <c r="K1691" s="3" t="s">
        <v>29</v>
      </c>
      <c r="L1691" s="3" t="s">
        <v>30</v>
      </c>
      <c r="M1691" s="3" t="s">
        <v>943</v>
      </c>
      <c r="N1691" s="3">
        <v>0.49</v>
      </c>
      <c r="O1691" s="3" t="s">
        <v>32</v>
      </c>
      <c r="P1691" s="3" t="s">
        <v>60</v>
      </c>
      <c r="Q1691" s="3" t="s">
        <v>2658</v>
      </c>
      <c r="R1691" s="3" t="s">
        <v>2706</v>
      </c>
      <c r="S1691" s="3">
        <v>58601</v>
      </c>
      <c r="T1691" s="2">
        <v>42169</v>
      </c>
      <c r="U1691" s="2">
        <v>42171</v>
      </c>
      <c r="V1691" s="4">
        <v>16.091999999999999</v>
      </c>
      <c r="W1691" s="3">
        <v>4</v>
      </c>
      <c r="X1691" s="4">
        <v>23.89</v>
      </c>
      <c r="Y1691" s="3">
        <v>86546</v>
      </c>
      <c r="Z1691" s="3" t="str">
        <f>IF(V1691&gt;E3647, "High","Low")</f>
        <v>High</v>
      </c>
      <c r="AA1691" s="3" t="str">
        <f>IF(OR(C1691 &gt; 0.2, N1691 &lt; 0.25), "High Risk", "Low Risk")</f>
        <v>Low Risk</v>
      </c>
      <c r="AB1691" s="3" t="str">
        <f>IF(NOT(C1691 &gt; 0), "No Discount", "Discount Applied")</f>
        <v>Discount Applied</v>
      </c>
      <c r="AC1691" s="3" t="str">
        <f>IF(AND(V1691 &gt; 100, OR(H1691 = "Regular Air", H1691 = "Express Air"), NOT(C1691 &gt; 0)), "High Profit Non-Standard Shipping", "Other")</f>
        <v>Other</v>
      </c>
      <c r="AD1691">
        <f>RANK(X1691,$X$2:$X$1954,0)</f>
        <v>1778</v>
      </c>
    </row>
    <row r="1692" spans="1:30" ht="12.75" customHeight="1" x14ac:dyDescent="0.3">
      <c r="A1692" s="3">
        <v>20183</v>
      </c>
      <c r="B1692" s="3" t="s">
        <v>46</v>
      </c>
      <c r="C1692" s="7">
        <v>0.03</v>
      </c>
      <c r="D1692" s="4">
        <v>43.98</v>
      </c>
      <c r="E1692" s="4">
        <v>8.99</v>
      </c>
      <c r="F1692" s="3">
        <v>2980</v>
      </c>
      <c r="G1692" s="3" t="s">
        <v>2707</v>
      </c>
      <c r="H1692" s="3" t="s">
        <v>48</v>
      </c>
      <c r="I1692" s="3" t="s">
        <v>39</v>
      </c>
      <c r="J1692" s="3" t="s">
        <v>28</v>
      </c>
      <c r="K1692" s="3" t="s">
        <v>29</v>
      </c>
      <c r="L1692" s="3" t="s">
        <v>50</v>
      </c>
      <c r="M1692" s="3" t="s">
        <v>1117</v>
      </c>
      <c r="N1692" s="3">
        <v>0.57999999999999996</v>
      </c>
      <c r="O1692" s="3" t="s">
        <v>32</v>
      </c>
      <c r="P1692" s="3" t="s">
        <v>52</v>
      </c>
      <c r="Q1692" s="3" t="s">
        <v>153</v>
      </c>
      <c r="R1692" s="3" t="s">
        <v>2708</v>
      </c>
      <c r="S1692" s="3">
        <v>44870</v>
      </c>
      <c r="T1692" s="2">
        <v>42031</v>
      </c>
      <c r="U1692" s="2">
        <v>42033</v>
      </c>
      <c r="V1692" s="4">
        <v>274.0788</v>
      </c>
      <c r="W1692" s="3">
        <v>10</v>
      </c>
      <c r="X1692" s="4">
        <v>454.4</v>
      </c>
      <c r="Y1692" s="3">
        <v>86544</v>
      </c>
      <c r="Z1692" s="3" t="str">
        <f>IF(V1692&gt;E3648, "High","Low")</f>
        <v>High</v>
      </c>
      <c r="AA1692" s="3" t="str">
        <f>IF(OR(C1692 &gt; 0.2, N1692 &lt; 0.25), "High Risk", "Low Risk")</f>
        <v>Low Risk</v>
      </c>
      <c r="AB1692" s="3" t="str">
        <f>IF(NOT(C1692 &gt; 0), "No Discount", "Discount Applied")</f>
        <v>Discount Applied</v>
      </c>
      <c r="AC1692" s="3" t="str">
        <f>IF(AND(V1692 &gt; 100, OR(H1692 = "Regular Air", H1692 = "Express Air"), NOT(C1692 &gt; 0)), "High Profit Non-Standard Shipping", "Other")</f>
        <v>Other</v>
      </c>
      <c r="AD1692">
        <f>RANK(X1692,$X$2:$X$1954,0)</f>
        <v>675</v>
      </c>
    </row>
    <row r="1693" spans="1:30" ht="12.75" customHeight="1" x14ac:dyDescent="0.3">
      <c r="A1693" s="3">
        <v>20184</v>
      </c>
      <c r="B1693" s="3" t="s">
        <v>46</v>
      </c>
      <c r="C1693" s="7">
        <v>0.06</v>
      </c>
      <c r="D1693" s="4">
        <v>1.1399999999999999</v>
      </c>
      <c r="E1693" s="4">
        <v>0.7</v>
      </c>
      <c r="F1693" s="3">
        <v>2980</v>
      </c>
      <c r="G1693" s="3" t="s">
        <v>2707</v>
      </c>
      <c r="H1693" s="3" t="s">
        <v>48</v>
      </c>
      <c r="I1693" s="3" t="s">
        <v>39</v>
      </c>
      <c r="J1693" s="3" t="s">
        <v>28</v>
      </c>
      <c r="K1693" s="3" t="s">
        <v>65</v>
      </c>
      <c r="L1693" s="3" t="s">
        <v>30</v>
      </c>
      <c r="M1693" s="3" t="s">
        <v>1009</v>
      </c>
      <c r="N1693" s="3">
        <v>0.38</v>
      </c>
      <c r="O1693" s="3" t="s">
        <v>32</v>
      </c>
      <c r="P1693" s="3" t="s">
        <v>52</v>
      </c>
      <c r="Q1693" s="3" t="s">
        <v>153</v>
      </c>
      <c r="R1693" s="3" t="s">
        <v>2708</v>
      </c>
      <c r="S1693" s="3">
        <v>44870</v>
      </c>
      <c r="T1693" s="2">
        <v>42031</v>
      </c>
      <c r="U1693" s="2">
        <v>42034</v>
      </c>
      <c r="V1693" s="4">
        <v>-3.782</v>
      </c>
      <c r="W1693" s="3">
        <v>13</v>
      </c>
      <c r="X1693" s="4">
        <v>14.53</v>
      </c>
      <c r="Y1693" s="3">
        <v>86544</v>
      </c>
      <c r="Z1693" s="3" t="str">
        <f>IF(V1693&gt;E3649, "High","Low")</f>
        <v>Low</v>
      </c>
      <c r="AA1693" s="3" t="str">
        <f>IF(OR(C1693 &gt; 0.2, N1693 &lt; 0.25), "High Risk", "Low Risk")</f>
        <v>Low Risk</v>
      </c>
      <c r="AB1693" s="3" t="str">
        <f>IF(NOT(C1693 &gt; 0), "No Discount", "Discount Applied")</f>
        <v>Discount Applied</v>
      </c>
      <c r="AC1693" s="3" t="str">
        <f>IF(AND(V1693 &gt; 100, OR(H1693 = "Regular Air", H1693 = "Express Air"), NOT(C1693 &gt; 0)), "High Profit Non-Standard Shipping", "Other")</f>
        <v>Other</v>
      </c>
      <c r="AD1693">
        <f>RANK(X1693,$X$2:$X$1954,0)</f>
        <v>1870</v>
      </c>
    </row>
    <row r="1694" spans="1:30" ht="12.75" customHeight="1" x14ac:dyDescent="0.3">
      <c r="A1694" s="3">
        <v>20435</v>
      </c>
      <c r="B1694" s="3" t="s">
        <v>55</v>
      </c>
      <c r="C1694" s="7">
        <v>7.0000000000000007E-2</v>
      </c>
      <c r="D1694" s="4">
        <v>2.61</v>
      </c>
      <c r="E1694" s="4">
        <v>0.5</v>
      </c>
      <c r="F1694" s="3">
        <v>2980</v>
      </c>
      <c r="G1694" s="3" t="s">
        <v>2707</v>
      </c>
      <c r="H1694" s="3" t="s">
        <v>48</v>
      </c>
      <c r="I1694" s="3" t="s">
        <v>39</v>
      </c>
      <c r="J1694" s="3" t="s">
        <v>28</v>
      </c>
      <c r="K1694" s="3" t="s">
        <v>133</v>
      </c>
      <c r="L1694" s="3" t="s">
        <v>58</v>
      </c>
      <c r="M1694" s="3" t="s">
        <v>1137</v>
      </c>
      <c r="N1694" s="3">
        <v>0.39</v>
      </c>
      <c r="O1694" s="3" t="s">
        <v>32</v>
      </c>
      <c r="P1694" s="3" t="s">
        <v>52</v>
      </c>
      <c r="Q1694" s="3" t="s">
        <v>153</v>
      </c>
      <c r="R1694" s="3" t="s">
        <v>2708</v>
      </c>
      <c r="S1694" s="3">
        <v>44870</v>
      </c>
      <c r="T1694" s="2">
        <v>42060</v>
      </c>
      <c r="U1694" s="2">
        <v>42062</v>
      </c>
      <c r="V1694" s="4">
        <v>10.798499999999999</v>
      </c>
      <c r="W1694" s="3">
        <v>6</v>
      </c>
      <c r="X1694" s="4">
        <v>15.65</v>
      </c>
      <c r="Y1694" s="3">
        <v>86547</v>
      </c>
      <c r="Z1694" s="3" t="str">
        <f>IF(V1694&gt;E3650, "High","Low")</f>
        <v>High</v>
      </c>
      <c r="AA1694" s="3" t="str">
        <f>IF(OR(C1694 &gt; 0.2, N1694 &lt; 0.25), "High Risk", "Low Risk")</f>
        <v>Low Risk</v>
      </c>
      <c r="AB1694" s="3" t="str">
        <f>IF(NOT(C1694 &gt; 0), "No Discount", "Discount Applied")</f>
        <v>Discount Applied</v>
      </c>
      <c r="AC1694" s="3" t="str">
        <f>IF(AND(V1694 &gt; 100, OR(H1694 = "Regular Air", H1694 = "Express Air"), NOT(C1694 &gt; 0)), "High Profit Non-Standard Shipping", "Other")</f>
        <v>Other</v>
      </c>
      <c r="AD1694">
        <f>RANK(X1694,$X$2:$X$1954,0)</f>
        <v>1861</v>
      </c>
    </row>
    <row r="1695" spans="1:30" ht="12.75" customHeight="1" x14ac:dyDescent="0.3">
      <c r="A1695" s="3">
        <v>23110</v>
      </c>
      <c r="B1695" s="3" t="s">
        <v>105</v>
      </c>
      <c r="C1695" s="7">
        <v>0.04</v>
      </c>
      <c r="D1695" s="4">
        <v>2.88</v>
      </c>
      <c r="E1695" s="4">
        <v>1.01</v>
      </c>
      <c r="F1695" s="3">
        <v>2980</v>
      </c>
      <c r="G1695" s="3" t="s">
        <v>2707</v>
      </c>
      <c r="H1695" s="3" t="s">
        <v>48</v>
      </c>
      <c r="I1695" s="3" t="s">
        <v>39</v>
      </c>
      <c r="J1695" s="3" t="s">
        <v>28</v>
      </c>
      <c r="K1695" s="3" t="s">
        <v>29</v>
      </c>
      <c r="L1695" s="3" t="s">
        <v>30</v>
      </c>
      <c r="M1695" s="3" t="s">
        <v>793</v>
      </c>
      <c r="N1695" s="3">
        <v>0.55000000000000004</v>
      </c>
      <c r="O1695" s="3" t="s">
        <v>32</v>
      </c>
      <c r="P1695" s="3" t="s">
        <v>52</v>
      </c>
      <c r="Q1695" s="3" t="s">
        <v>153</v>
      </c>
      <c r="R1695" s="3" t="s">
        <v>2708</v>
      </c>
      <c r="S1695" s="3">
        <v>44870</v>
      </c>
      <c r="T1695" s="2">
        <v>42154</v>
      </c>
      <c r="U1695" s="2">
        <v>42159</v>
      </c>
      <c r="V1695" s="4">
        <v>15.246</v>
      </c>
      <c r="W1695" s="3">
        <v>39</v>
      </c>
      <c r="X1695" s="4">
        <v>111.92</v>
      </c>
      <c r="Y1695" s="3">
        <v>86548</v>
      </c>
      <c r="Z1695" s="3" t="str">
        <f>IF(V1695&gt;E3651, "High","Low")</f>
        <v>High</v>
      </c>
      <c r="AA1695" s="3" t="str">
        <f>IF(OR(C1695 &gt; 0.2, N1695 &lt; 0.25), "High Risk", "Low Risk")</f>
        <v>Low Risk</v>
      </c>
      <c r="AB1695" s="3" t="str">
        <f>IF(NOT(C1695 &gt; 0), "No Discount", "Discount Applied")</f>
        <v>Discount Applied</v>
      </c>
      <c r="AC1695" s="3" t="str">
        <f>IF(AND(V1695 &gt; 100, OR(H1695 = "Regular Air", H1695 = "Express Air"), NOT(C1695 &gt; 0)), "High Profit Non-Standard Shipping", "Other")</f>
        <v>Other</v>
      </c>
      <c r="AD1695">
        <f>RANK(X1695,$X$2:$X$1954,0)</f>
        <v>1191</v>
      </c>
    </row>
    <row r="1696" spans="1:30" ht="12.75" customHeight="1" x14ac:dyDescent="0.3">
      <c r="A1696" s="3">
        <v>20816</v>
      </c>
      <c r="B1696" s="3" t="s">
        <v>46</v>
      </c>
      <c r="C1696" s="7">
        <v>0.09</v>
      </c>
      <c r="D1696" s="4">
        <v>100.98</v>
      </c>
      <c r="E1696" s="4">
        <v>35.840000000000003</v>
      </c>
      <c r="F1696" s="3">
        <v>2987</v>
      </c>
      <c r="G1696" s="3" t="s">
        <v>2709</v>
      </c>
      <c r="H1696" s="3" t="s">
        <v>38</v>
      </c>
      <c r="I1696" s="3" t="s">
        <v>39</v>
      </c>
      <c r="J1696" s="3" t="s">
        <v>40</v>
      </c>
      <c r="K1696" s="3" t="s">
        <v>190</v>
      </c>
      <c r="L1696" s="3" t="s">
        <v>120</v>
      </c>
      <c r="M1696" s="3" t="s">
        <v>259</v>
      </c>
      <c r="N1696" s="3">
        <v>0.62</v>
      </c>
      <c r="O1696" s="3" t="s">
        <v>32</v>
      </c>
      <c r="P1696" s="3" t="s">
        <v>60</v>
      </c>
      <c r="Q1696" s="3" t="s">
        <v>329</v>
      </c>
      <c r="R1696" s="3" t="s">
        <v>2710</v>
      </c>
      <c r="S1696" s="3">
        <v>50265</v>
      </c>
      <c r="T1696" s="2">
        <v>42183</v>
      </c>
      <c r="U1696" s="2">
        <v>42183</v>
      </c>
      <c r="V1696" s="4">
        <v>-103.624</v>
      </c>
      <c r="W1696" s="3">
        <v>17</v>
      </c>
      <c r="X1696" s="4">
        <v>1700.38</v>
      </c>
      <c r="Y1696" s="3">
        <v>91180</v>
      </c>
      <c r="Z1696" s="3" t="str">
        <f>IF(V1696&gt;E3652, "High","Low")</f>
        <v>Low</v>
      </c>
      <c r="AA1696" s="3" t="str">
        <f>IF(OR(C1696 &gt; 0.2, N1696 &lt; 0.25), "High Risk", "Low Risk")</f>
        <v>Low Risk</v>
      </c>
      <c r="AB1696" s="3" t="str">
        <f>IF(NOT(C1696 &gt; 0), "No Discount", "Discount Applied")</f>
        <v>Discount Applied</v>
      </c>
      <c r="AC1696" s="3" t="str">
        <f>IF(AND(V1696 &gt; 100, OR(H1696 = "Regular Air", H1696 = "Express Air"), NOT(C1696 &gt; 0)), "High Profit Non-Standard Shipping", "Other")</f>
        <v>Other</v>
      </c>
      <c r="AD1696">
        <f>RANK(X1696,$X$2:$X$1954,0)</f>
        <v>291</v>
      </c>
    </row>
    <row r="1697" spans="1:30" ht="12.75" customHeight="1" x14ac:dyDescent="0.3">
      <c r="A1697" s="3">
        <v>20817</v>
      </c>
      <c r="B1697" s="3" t="s">
        <v>46</v>
      </c>
      <c r="C1697" s="7">
        <v>0.1</v>
      </c>
      <c r="D1697" s="4">
        <v>5.78</v>
      </c>
      <c r="E1697" s="4">
        <v>7.96</v>
      </c>
      <c r="F1697" s="3">
        <v>2987</v>
      </c>
      <c r="G1697" s="3" t="s">
        <v>2709</v>
      </c>
      <c r="H1697" s="3" t="s">
        <v>48</v>
      </c>
      <c r="I1697" s="3" t="s">
        <v>39</v>
      </c>
      <c r="J1697" s="3" t="s">
        <v>28</v>
      </c>
      <c r="K1697" s="3" t="s">
        <v>92</v>
      </c>
      <c r="L1697" s="3" t="s">
        <v>58</v>
      </c>
      <c r="M1697" s="3" t="s">
        <v>2711</v>
      </c>
      <c r="N1697" s="3">
        <v>0.36</v>
      </c>
      <c r="O1697" s="3" t="s">
        <v>32</v>
      </c>
      <c r="P1697" s="3" t="s">
        <v>60</v>
      </c>
      <c r="Q1697" s="3" t="s">
        <v>329</v>
      </c>
      <c r="R1697" s="3" t="s">
        <v>2710</v>
      </c>
      <c r="S1697" s="3">
        <v>50265</v>
      </c>
      <c r="T1697" s="2">
        <v>42183</v>
      </c>
      <c r="U1697" s="2">
        <v>42183</v>
      </c>
      <c r="V1697" s="4">
        <v>-57.823999999999998</v>
      </c>
      <c r="W1697" s="3">
        <v>6</v>
      </c>
      <c r="X1697" s="4">
        <v>35.96</v>
      </c>
      <c r="Y1697" s="3">
        <v>91180</v>
      </c>
      <c r="Z1697" s="3" t="str">
        <f>IF(V1697&gt;E3653, "High","Low")</f>
        <v>Low</v>
      </c>
      <c r="AA1697" s="3" t="str">
        <f>IF(OR(C1697 &gt; 0.2, N1697 &lt; 0.25), "High Risk", "Low Risk")</f>
        <v>Low Risk</v>
      </c>
      <c r="AB1697" s="3" t="str">
        <f>IF(NOT(C1697 &gt; 0), "No Discount", "Discount Applied")</f>
        <v>Discount Applied</v>
      </c>
      <c r="AC1697" s="3" t="str">
        <f>IF(AND(V1697 &gt; 100, OR(H1697 = "Regular Air", H1697 = "Express Air"), NOT(C1697 &gt; 0)), "High Profit Non-Standard Shipping", "Other")</f>
        <v>Other</v>
      </c>
      <c r="AD1697">
        <f>RANK(X1697,$X$2:$X$1954,0)</f>
        <v>1657</v>
      </c>
    </row>
    <row r="1698" spans="1:30" ht="12.75" customHeight="1" x14ac:dyDescent="0.3">
      <c r="A1698" s="3">
        <v>22473</v>
      </c>
      <c r="B1698" s="3" t="s">
        <v>105</v>
      </c>
      <c r="C1698" s="7">
        <v>0.05</v>
      </c>
      <c r="D1698" s="4">
        <v>70.97</v>
      </c>
      <c r="E1698" s="4">
        <v>3.5</v>
      </c>
      <c r="F1698" s="3">
        <v>2991</v>
      </c>
      <c r="G1698" s="3" t="s">
        <v>2712</v>
      </c>
      <c r="H1698" s="3" t="s">
        <v>48</v>
      </c>
      <c r="I1698" s="3" t="s">
        <v>39</v>
      </c>
      <c r="J1698" s="3" t="s">
        <v>28</v>
      </c>
      <c r="K1698" s="3" t="s">
        <v>256</v>
      </c>
      <c r="L1698" s="3" t="s">
        <v>58</v>
      </c>
      <c r="M1698" s="3" t="s">
        <v>671</v>
      </c>
      <c r="N1698" s="3">
        <v>0.59</v>
      </c>
      <c r="O1698" s="3" t="s">
        <v>32</v>
      </c>
      <c r="P1698" s="3" t="s">
        <v>60</v>
      </c>
      <c r="Q1698" s="3" t="s">
        <v>1857</v>
      </c>
      <c r="R1698" s="3" t="s">
        <v>2713</v>
      </c>
      <c r="S1698" s="3">
        <v>53402</v>
      </c>
      <c r="T1698" s="2">
        <v>42132</v>
      </c>
      <c r="U1698" s="2">
        <v>42137</v>
      </c>
      <c r="V1698" s="4">
        <v>18.218000000000018</v>
      </c>
      <c r="W1698" s="3">
        <v>2</v>
      </c>
      <c r="X1698" s="4">
        <v>141.59</v>
      </c>
      <c r="Y1698" s="3">
        <v>91466</v>
      </c>
      <c r="Z1698" s="3" t="str">
        <f>IF(V1698&gt;E3654, "High","Low")</f>
        <v>High</v>
      </c>
      <c r="AA1698" s="3" t="str">
        <f>IF(OR(C1698 &gt; 0.2, N1698 &lt; 0.25), "High Risk", "Low Risk")</f>
        <v>Low Risk</v>
      </c>
      <c r="AB1698" s="3" t="str">
        <f>IF(NOT(C1698 &gt; 0), "No Discount", "Discount Applied")</f>
        <v>Discount Applied</v>
      </c>
      <c r="AC1698" s="3" t="str">
        <f>IF(AND(V1698 &gt; 100, OR(H1698 = "Regular Air", H1698 = "Express Air"), NOT(C1698 &gt; 0)), "High Profit Non-Standard Shipping", "Other")</f>
        <v>Other</v>
      </c>
      <c r="AD1698">
        <f>RANK(X1698,$X$2:$X$1954,0)</f>
        <v>1105</v>
      </c>
    </row>
    <row r="1699" spans="1:30" ht="12.75" customHeight="1" x14ac:dyDescent="0.3">
      <c r="A1699" s="3">
        <v>22476</v>
      </c>
      <c r="B1699" s="3" t="s">
        <v>105</v>
      </c>
      <c r="C1699" s="7">
        <v>0</v>
      </c>
      <c r="D1699" s="4">
        <v>5.28</v>
      </c>
      <c r="E1699" s="4">
        <v>6.26</v>
      </c>
      <c r="F1699" s="3">
        <v>2992</v>
      </c>
      <c r="G1699" s="3" t="s">
        <v>2714</v>
      </c>
      <c r="H1699" s="3" t="s">
        <v>48</v>
      </c>
      <c r="I1699" s="3" t="s">
        <v>39</v>
      </c>
      <c r="J1699" s="3" t="s">
        <v>28</v>
      </c>
      <c r="K1699" s="3" t="s">
        <v>92</v>
      </c>
      <c r="L1699" s="3" t="s">
        <v>58</v>
      </c>
      <c r="M1699" s="3" t="s">
        <v>1362</v>
      </c>
      <c r="N1699" s="3">
        <v>0.4</v>
      </c>
      <c r="O1699" s="3" t="s">
        <v>32</v>
      </c>
      <c r="P1699" s="3" t="s">
        <v>60</v>
      </c>
      <c r="Q1699" s="3" t="s">
        <v>1857</v>
      </c>
      <c r="R1699" s="3" t="s">
        <v>2715</v>
      </c>
      <c r="S1699" s="3">
        <v>53081</v>
      </c>
      <c r="T1699" s="2">
        <v>42132</v>
      </c>
      <c r="U1699" s="2">
        <v>42139</v>
      </c>
      <c r="V1699" s="4">
        <v>25.058000000000035</v>
      </c>
      <c r="W1699" s="3">
        <v>36</v>
      </c>
      <c r="X1699" s="4">
        <v>203.05</v>
      </c>
      <c r="Y1699" s="3">
        <v>91466</v>
      </c>
      <c r="Z1699" s="3" t="str">
        <f>IF(V1699&gt;E3655, "High","Low")</f>
        <v>High</v>
      </c>
      <c r="AA1699" s="3" t="str">
        <f>IF(OR(C1699 &gt; 0.2, N1699 &lt; 0.25), "High Risk", "Low Risk")</f>
        <v>Low Risk</v>
      </c>
      <c r="AB1699" s="3" t="str">
        <f>IF(NOT(C1699 &gt; 0), "No Discount", "Discount Applied")</f>
        <v>No Discount</v>
      </c>
      <c r="AC1699" s="3" t="str">
        <f>IF(AND(V1699 &gt; 100, OR(H1699 = "Regular Air", H1699 = "Express Air"), NOT(C1699 &gt; 0)), "High Profit Non-Standard Shipping", "Other")</f>
        <v>Other</v>
      </c>
      <c r="AD1699">
        <f>RANK(X1699,$X$2:$X$1954,0)</f>
        <v>974</v>
      </c>
    </row>
    <row r="1700" spans="1:30" ht="12.75" customHeight="1" x14ac:dyDescent="0.3">
      <c r="A1700" s="3">
        <v>20891</v>
      </c>
      <c r="B1700" s="3" t="s">
        <v>36</v>
      </c>
      <c r="C1700" s="7">
        <v>0.03</v>
      </c>
      <c r="D1700" s="4">
        <v>10.98</v>
      </c>
      <c r="E1700" s="4">
        <v>3.37</v>
      </c>
      <c r="F1700" s="3">
        <v>2999</v>
      </c>
      <c r="G1700" s="3" t="s">
        <v>2716</v>
      </c>
      <c r="H1700" s="3" t="s">
        <v>48</v>
      </c>
      <c r="I1700" s="3" t="s">
        <v>39</v>
      </c>
      <c r="J1700" s="3" t="s">
        <v>28</v>
      </c>
      <c r="K1700" s="3" t="s">
        <v>173</v>
      </c>
      <c r="L1700" s="3" t="s">
        <v>50</v>
      </c>
      <c r="M1700" s="3" t="s">
        <v>224</v>
      </c>
      <c r="N1700" s="3">
        <v>0.56999999999999995</v>
      </c>
      <c r="O1700" s="3" t="s">
        <v>32</v>
      </c>
      <c r="P1700" s="3" t="s">
        <v>60</v>
      </c>
      <c r="Q1700" s="3" t="s">
        <v>299</v>
      </c>
      <c r="R1700" s="3" t="s">
        <v>2717</v>
      </c>
      <c r="S1700" s="3">
        <v>48237</v>
      </c>
      <c r="T1700" s="2">
        <v>42104</v>
      </c>
      <c r="U1700" s="2">
        <v>42105</v>
      </c>
      <c r="V1700" s="4">
        <v>11.82</v>
      </c>
      <c r="W1700" s="3">
        <v>5</v>
      </c>
      <c r="X1700" s="4">
        <v>56.19</v>
      </c>
      <c r="Y1700" s="3">
        <v>87041</v>
      </c>
      <c r="Z1700" s="3" t="str">
        <f>IF(V1700&gt;E3656, "High","Low")</f>
        <v>High</v>
      </c>
      <c r="AA1700" s="3" t="str">
        <f>IF(OR(C1700 &gt; 0.2, N1700 &lt; 0.25), "High Risk", "Low Risk")</f>
        <v>Low Risk</v>
      </c>
      <c r="AB1700" s="3" t="str">
        <f>IF(NOT(C1700 &gt; 0), "No Discount", "Discount Applied")</f>
        <v>Discount Applied</v>
      </c>
      <c r="AC1700" s="3" t="str">
        <f>IF(AND(V1700 &gt; 100, OR(H1700 = "Regular Air", H1700 = "Express Air"), NOT(C1700 &gt; 0)), "High Profit Non-Standard Shipping", "Other")</f>
        <v>Other</v>
      </c>
      <c r="AD1700">
        <f>RANK(X1700,$X$2:$X$1954,0)</f>
        <v>1490</v>
      </c>
    </row>
    <row r="1701" spans="1:30" ht="12.75" customHeight="1" x14ac:dyDescent="0.3">
      <c r="A1701" s="3">
        <v>21499</v>
      </c>
      <c r="B1701" s="3" t="s">
        <v>105</v>
      </c>
      <c r="C1701" s="7">
        <v>0.01</v>
      </c>
      <c r="D1701" s="4">
        <v>10.14</v>
      </c>
      <c r="E1701" s="4">
        <v>2.27</v>
      </c>
      <c r="F1701" s="3">
        <v>3000</v>
      </c>
      <c r="G1701" s="3" t="s">
        <v>2718</v>
      </c>
      <c r="H1701" s="3" t="s">
        <v>48</v>
      </c>
      <c r="I1701" s="3" t="s">
        <v>39</v>
      </c>
      <c r="J1701" s="3" t="s">
        <v>28</v>
      </c>
      <c r="K1701" s="3" t="s">
        <v>92</v>
      </c>
      <c r="L1701" s="3" t="s">
        <v>30</v>
      </c>
      <c r="M1701" s="3" t="s">
        <v>269</v>
      </c>
      <c r="N1701" s="3">
        <v>0.36</v>
      </c>
      <c r="O1701" s="3" t="s">
        <v>32</v>
      </c>
      <c r="P1701" s="3" t="s">
        <v>60</v>
      </c>
      <c r="Q1701" s="3" t="s">
        <v>299</v>
      </c>
      <c r="R1701" s="3" t="s">
        <v>2719</v>
      </c>
      <c r="S1701" s="3">
        <v>48342</v>
      </c>
      <c r="T1701" s="2">
        <v>42030</v>
      </c>
      <c r="U1701" s="2">
        <v>42032</v>
      </c>
      <c r="V1701" s="4">
        <v>28.151999999999997</v>
      </c>
      <c r="W1701" s="3">
        <v>4</v>
      </c>
      <c r="X1701" s="4">
        <v>40.799999999999997</v>
      </c>
      <c r="Y1701" s="3">
        <v>87042</v>
      </c>
      <c r="Z1701" s="3" t="str">
        <f>IF(V1701&gt;E3657, "High","Low")</f>
        <v>High</v>
      </c>
      <c r="AA1701" s="3" t="str">
        <f>IF(OR(C1701 &gt; 0.2, N1701 &lt; 0.25), "High Risk", "Low Risk")</f>
        <v>Low Risk</v>
      </c>
      <c r="AB1701" s="3" t="str">
        <f>IF(NOT(C1701 &gt; 0), "No Discount", "Discount Applied")</f>
        <v>Discount Applied</v>
      </c>
      <c r="AC1701" s="3" t="str">
        <f>IF(AND(V1701 &gt; 100, OR(H1701 = "Regular Air", H1701 = "Express Air"), NOT(C1701 &gt; 0)), "High Profit Non-Standard Shipping", "Other")</f>
        <v>Other</v>
      </c>
      <c r="AD1701">
        <f>RANK(X1701,$X$2:$X$1954,0)</f>
        <v>1613</v>
      </c>
    </row>
    <row r="1702" spans="1:30" ht="12.75" customHeight="1" x14ac:dyDescent="0.3">
      <c r="A1702" s="3">
        <v>23836</v>
      </c>
      <c r="B1702" s="3" t="s">
        <v>36</v>
      </c>
      <c r="C1702" s="7">
        <v>0.03</v>
      </c>
      <c r="D1702" s="4">
        <v>5.4</v>
      </c>
      <c r="E1702" s="4">
        <v>7.78</v>
      </c>
      <c r="F1702" s="3">
        <v>3001</v>
      </c>
      <c r="G1702" s="3" t="s">
        <v>2720</v>
      </c>
      <c r="H1702" s="3" t="s">
        <v>48</v>
      </c>
      <c r="I1702" s="3" t="s">
        <v>39</v>
      </c>
      <c r="J1702" s="3" t="s">
        <v>28</v>
      </c>
      <c r="K1702" s="3" t="s">
        <v>108</v>
      </c>
      <c r="L1702" s="3" t="s">
        <v>58</v>
      </c>
      <c r="M1702" s="3" t="s">
        <v>309</v>
      </c>
      <c r="N1702" s="3">
        <v>0.37</v>
      </c>
      <c r="O1702" s="3" t="s">
        <v>32</v>
      </c>
      <c r="P1702" s="3" t="s">
        <v>60</v>
      </c>
      <c r="Q1702" s="3" t="s">
        <v>299</v>
      </c>
      <c r="R1702" s="3" t="s">
        <v>2721</v>
      </c>
      <c r="S1702" s="3">
        <v>48060</v>
      </c>
      <c r="T1702" s="2">
        <v>42080</v>
      </c>
      <c r="U1702" s="2">
        <v>42082</v>
      </c>
      <c r="V1702" s="4">
        <v>-237.54400000000001</v>
      </c>
      <c r="W1702" s="3">
        <v>21</v>
      </c>
      <c r="X1702" s="4">
        <v>117.87</v>
      </c>
      <c r="Y1702" s="3">
        <v>87043</v>
      </c>
      <c r="Z1702" s="3" t="str">
        <f>IF(V1702&gt;E3658, "High","Low")</f>
        <v>Low</v>
      </c>
      <c r="AA1702" s="3" t="str">
        <f>IF(OR(C1702 &gt; 0.2, N1702 &lt; 0.25), "High Risk", "Low Risk")</f>
        <v>Low Risk</v>
      </c>
      <c r="AB1702" s="3" t="str">
        <f>IF(NOT(C1702 &gt; 0), "No Discount", "Discount Applied")</f>
        <v>Discount Applied</v>
      </c>
      <c r="AC1702" s="3" t="str">
        <f>IF(AND(V1702 &gt; 100, OR(H1702 = "Regular Air", H1702 = "Express Air"), NOT(C1702 &gt; 0)), "High Profit Non-Standard Shipping", "Other")</f>
        <v>Other</v>
      </c>
      <c r="AD1702">
        <f>RANK(X1702,$X$2:$X$1954,0)</f>
        <v>1178</v>
      </c>
    </row>
    <row r="1703" spans="1:30" ht="12.75" customHeight="1" x14ac:dyDescent="0.3">
      <c r="A1703" s="3">
        <v>25282</v>
      </c>
      <c r="B1703" s="3" t="s">
        <v>55</v>
      </c>
      <c r="C1703" s="7">
        <v>0.03</v>
      </c>
      <c r="D1703" s="4">
        <v>85.99</v>
      </c>
      <c r="E1703" s="4">
        <v>0.99</v>
      </c>
      <c r="F1703" s="3">
        <v>3003</v>
      </c>
      <c r="G1703" s="3" t="s">
        <v>2722</v>
      </c>
      <c r="H1703" s="3" t="s">
        <v>48</v>
      </c>
      <c r="I1703" s="3" t="s">
        <v>39</v>
      </c>
      <c r="J1703" s="3" t="s">
        <v>76</v>
      </c>
      <c r="K1703" s="3" t="s">
        <v>77</v>
      </c>
      <c r="L1703" s="3" t="s">
        <v>30</v>
      </c>
      <c r="M1703" s="3" t="s">
        <v>416</v>
      </c>
      <c r="N1703" s="3">
        <v>0.55000000000000004</v>
      </c>
      <c r="O1703" s="3" t="s">
        <v>32</v>
      </c>
      <c r="P1703" s="3" t="s">
        <v>33</v>
      </c>
      <c r="Q1703" s="3" t="s">
        <v>1740</v>
      </c>
      <c r="R1703" s="3" t="s">
        <v>2723</v>
      </c>
      <c r="S1703" s="3">
        <v>83814</v>
      </c>
      <c r="T1703" s="2">
        <v>42068</v>
      </c>
      <c r="U1703" s="2">
        <v>42069</v>
      </c>
      <c r="V1703" s="4">
        <v>1037.1044999999999</v>
      </c>
      <c r="W1703" s="3">
        <v>20</v>
      </c>
      <c r="X1703" s="4">
        <v>1503.05</v>
      </c>
      <c r="Y1703" s="3">
        <v>91586</v>
      </c>
      <c r="Z1703" s="3" t="str">
        <f>IF(V1703&gt;E3659, "High","Low")</f>
        <v>High</v>
      </c>
      <c r="AA1703" s="3" t="str">
        <f>IF(OR(C1703 &gt; 0.2, N1703 &lt; 0.25), "High Risk", "Low Risk")</f>
        <v>Low Risk</v>
      </c>
      <c r="AB1703" s="3" t="str">
        <f>IF(NOT(C1703 &gt; 0), "No Discount", "Discount Applied")</f>
        <v>Discount Applied</v>
      </c>
      <c r="AC1703" s="3" t="str">
        <f>IF(AND(V1703 &gt; 100, OR(H1703 = "Regular Air", H1703 = "Express Air"), NOT(C1703 &gt; 0)), "High Profit Non-Standard Shipping", "Other")</f>
        <v>Other</v>
      </c>
      <c r="AD1703">
        <f>RANK(X1703,$X$2:$X$1954,0)</f>
        <v>312</v>
      </c>
    </row>
    <row r="1704" spans="1:30" ht="12.75" customHeight="1" x14ac:dyDescent="0.3">
      <c r="A1704" s="3">
        <v>7664</v>
      </c>
      <c r="B1704" s="3" t="s">
        <v>105</v>
      </c>
      <c r="C1704" s="7">
        <v>0.08</v>
      </c>
      <c r="D1704" s="4">
        <v>6.48</v>
      </c>
      <c r="E1704" s="4">
        <v>6.81</v>
      </c>
      <c r="F1704" s="3">
        <v>3004</v>
      </c>
      <c r="G1704" s="3" t="s">
        <v>2724</v>
      </c>
      <c r="H1704" s="3" t="s">
        <v>48</v>
      </c>
      <c r="I1704" s="3" t="s">
        <v>39</v>
      </c>
      <c r="J1704" s="3" t="s">
        <v>28</v>
      </c>
      <c r="K1704" s="3" t="s">
        <v>92</v>
      </c>
      <c r="L1704" s="3" t="s">
        <v>58</v>
      </c>
      <c r="M1704" s="3" t="s">
        <v>2725</v>
      </c>
      <c r="N1704" s="3">
        <v>0.36</v>
      </c>
      <c r="O1704" s="3" t="s">
        <v>32</v>
      </c>
      <c r="P1704" s="3" t="s">
        <v>33</v>
      </c>
      <c r="Q1704" s="3" t="s">
        <v>44</v>
      </c>
      <c r="R1704" s="3" t="s">
        <v>662</v>
      </c>
      <c r="S1704" s="3">
        <v>90049</v>
      </c>
      <c r="T1704" s="2">
        <v>42045</v>
      </c>
      <c r="U1704" s="2">
        <v>42050</v>
      </c>
      <c r="V1704" s="4">
        <v>-94.59</v>
      </c>
      <c r="W1704" s="3">
        <v>58</v>
      </c>
      <c r="X1704" s="4">
        <v>382.33</v>
      </c>
      <c r="Y1704" s="3">
        <v>54949</v>
      </c>
      <c r="Z1704" s="3" t="str">
        <f>IF(V1704&gt;E3660, "High","Low")</f>
        <v>Low</v>
      </c>
      <c r="AA1704" s="3" t="str">
        <f>IF(OR(C1704 &gt; 0.2, N1704 &lt; 0.25), "High Risk", "Low Risk")</f>
        <v>Low Risk</v>
      </c>
      <c r="AB1704" s="3" t="str">
        <f>IF(NOT(C1704 &gt; 0), "No Discount", "Discount Applied")</f>
        <v>Discount Applied</v>
      </c>
      <c r="AC1704" s="3" t="str">
        <f>IF(AND(V1704 &gt; 100, OR(H1704 = "Regular Air", H1704 = "Express Air"), NOT(C1704 &gt; 0)), "High Profit Non-Standard Shipping", "Other")</f>
        <v>Other</v>
      </c>
      <c r="AD1704">
        <f>RANK(X1704,$X$2:$X$1954,0)</f>
        <v>732</v>
      </c>
    </row>
    <row r="1705" spans="1:30" ht="12.75" customHeight="1" x14ac:dyDescent="0.3">
      <c r="A1705" s="3">
        <v>7665</v>
      </c>
      <c r="B1705" s="3" t="s">
        <v>105</v>
      </c>
      <c r="C1705" s="7">
        <v>0.09</v>
      </c>
      <c r="D1705" s="4">
        <v>20.98</v>
      </c>
      <c r="E1705" s="4">
        <v>53.03</v>
      </c>
      <c r="F1705" s="3">
        <v>3004</v>
      </c>
      <c r="G1705" s="3" t="s">
        <v>2724</v>
      </c>
      <c r="H1705" s="3" t="s">
        <v>38</v>
      </c>
      <c r="I1705" s="3" t="s">
        <v>39</v>
      </c>
      <c r="J1705" s="3" t="s">
        <v>28</v>
      </c>
      <c r="K1705" s="3" t="s">
        <v>140</v>
      </c>
      <c r="L1705" s="3" t="s">
        <v>42</v>
      </c>
      <c r="M1705" s="3" t="s">
        <v>616</v>
      </c>
      <c r="N1705" s="3">
        <v>0.78</v>
      </c>
      <c r="O1705" s="3" t="s">
        <v>32</v>
      </c>
      <c r="P1705" s="3" t="s">
        <v>33</v>
      </c>
      <c r="Q1705" s="3" t="s">
        <v>44</v>
      </c>
      <c r="R1705" s="3" t="s">
        <v>662</v>
      </c>
      <c r="S1705" s="3">
        <v>90049</v>
      </c>
      <c r="T1705" s="2">
        <v>42045</v>
      </c>
      <c r="U1705" s="2">
        <v>42052</v>
      </c>
      <c r="V1705" s="4">
        <v>-293.74</v>
      </c>
      <c r="W1705" s="3">
        <v>13</v>
      </c>
      <c r="X1705" s="4">
        <v>356.61</v>
      </c>
      <c r="Y1705" s="3">
        <v>54949</v>
      </c>
      <c r="Z1705" s="3" t="str">
        <f>IF(V1705&gt;E3661, "High","Low")</f>
        <v>Low</v>
      </c>
      <c r="AA1705" s="3" t="str">
        <f>IF(OR(C1705 &gt; 0.2, N1705 &lt; 0.25), "High Risk", "Low Risk")</f>
        <v>Low Risk</v>
      </c>
      <c r="AB1705" s="3" t="str">
        <f>IF(NOT(C1705 &gt; 0), "No Discount", "Discount Applied")</f>
        <v>Discount Applied</v>
      </c>
      <c r="AC1705" s="3" t="str">
        <f>IF(AND(V1705 &gt; 100, OR(H1705 = "Regular Air", H1705 = "Express Air"), NOT(C1705 &gt; 0)), "High Profit Non-Standard Shipping", "Other")</f>
        <v>Other</v>
      </c>
      <c r="AD1705">
        <f>RANK(X1705,$X$2:$X$1954,0)</f>
        <v>763</v>
      </c>
    </row>
    <row r="1706" spans="1:30" ht="12.75" customHeight="1" x14ac:dyDescent="0.3">
      <c r="A1706" s="3">
        <v>23295</v>
      </c>
      <c r="B1706" s="3" t="s">
        <v>46</v>
      </c>
      <c r="C1706" s="7">
        <v>0.05</v>
      </c>
      <c r="D1706" s="4">
        <v>122.99</v>
      </c>
      <c r="E1706" s="4">
        <v>19.989999999999998</v>
      </c>
      <c r="F1706" s="3">
        <v>3005</v>
      </c>
      <c r="G1706" s="3" t="s">
        <v>2726</v>
      </c>
      <c r="H1706" s="3" t="s">
        <v>26</v>
      </c>
      <c r="I1706" s="3" t="s">
        <v>39</v>
      </c>
      <c r="J1706" s="3" t="s">
        <v>28</v>
      </c>
      <c r="K1706" s="3" t="s">
        <v>108</v>
      </c>
      <c r="L1706" s="3" t="s">
        <v>58</v>
      </c>
      <c r="M1706" s="3" t="s">
        <v>2242</v>
      </c>
      <c r="N1706" s="3">
        <v>0.37</v>
      </c>
      <c r="O1706" s="3" t="s">
        <v>32</v>
      </c>
      <c r="P1706" s="3" t="s">
        <v>33</v>
      </c>
      <c r="Q1706" s="3" t="s">
        <v>1740</v>
      </c>
      <c r="R1706" s="3" t="s">
        <v>2723</v>
      </c>
      <c r="S1706" s="3">
        <v>83814</v>
      </c>
      <c r="T1706" s="2">
        <v>42163</v>
      </c>
      <c r="U1706" s="2">
        <v>42166</v>
      </c>
      <c r="V1706" s="4">
        <v>1039.7540999999999</v>
      </c>
      <c r="W1706" s="3">
        <v>12</v>
      </c>
      <c r="X1706" s="4">
        <v>1506.89</v>
      </c>
      <c r="Y1706" s="3">
        <v>91389</v>
      </c>
      <c r="Z1706" s="3" t="str">
        <f>IF(V1706&gt;E3662, "High","Low")</f>
        <v>High</v>
      </c>
      <c r="AA1706" s="3" t="str">
        <f>IF(OR(C1706 &gt; 0.2, N1706 &lt; 0.25), "High Risk", "Low Risk")</f>
        <v>Low Risk</v>
      </c>
      <c r="AB1706" s="3" t="str">
        <f>IF(NOT(C1706 &gt; 0), "No Discount", "Discount Applied")</f>
        <v>Discount Applied</v>
      </c>
      <c r="AC1706" s="3" t="str">
        <f>IF(AND(V1706 &gt; 100, OR(H1706 = "Regular Air", H1706 = "Express Air"), NOT(C1706 &gt; 0)), "High Profit Non-Standard Shipping", "Other")</f>
        <v>Other</v>
      </c>
      <c r="AD1706">
        <f>RANK(X1706,$X$2:$X$1954,0)</f>
        <v>311</v>
      </c>
    </row>
    <row r="1707" spans="1:30" ht="12.75" customHeight="1" x14ac:dyDescent="0.3">
      <c r="A1707" s="3">
        <v>25664</v>
      </c>
      <c r="B1707" s="3" t="s">
        <v>105</v>
      </c>
      <c r="C1707" s="7">
        <v>0.08</v>
      </c>
      <c r="D1707" s="4">
        <v>6.48</v>
      </c>
      <c r="E1707" s="4">
        <v>6.81</v>
      </c>
      <c r="F1707" s="3">
        <v>3006</v>
      </c>
      <c r="G1707" s="3" t="s">
        <v>2727</v>
      </c>
      <c r="H1707" s="3" t="s">
        <v>48</v>
      </c>
      <c r="I1707" s="3" t="s">
        <v>39</v>
      </c>
      <c r="J1707" s="3" t="s">
        <v>28</v>
      </c>
      <c r="K1707" s="3" t="s">
        <v>92</v>
      </c>
      <c r="L1707" s="3" t="s">
        <v>58</v>
      </c>
      <c r="M1707" s="3" t="s">
        <v>2725</v>
      </c>
      <c r="N1707" s="3">
        <v>0.36</v>
      </c>
      <c r="O1707" s="3" t="s">
        <v>32</v>
      </c>
      <c r="P1707" s="3" t="s">
        <v>33</v>
      </c>
      <c r="Q1707" s="3" t="s">
        <v>1740</v>
      </c>
      <c r="R1707" s="3" t="s">
        <v>2728</v>
      </c>
      <c r="S1707" s="3">
        <v>83402</v>
      </c>
      <c r="T1707" s="2">
        <v>42045</v>
      </c>
      <c r="U1707" s="2">
        <v>42050</v>
      </c>
      <c r="V1707" s="4">
        <v>-49.186800000000005</v>
      </c>
      <c r="W1707" s="3">
        <v>14</v>
      </c>
      <c r="X1707" s="4">
        <v>92.29</v>
      </c>
      <c r="Y1707" s="3">
        <v>91388</v>
      </c>
      <c r="Z1707" s="3" t="str">
        <f>IF(V1707&gt;E3663, "High","Low")</f>
        <v>Low</v>
      </c>
      <c r="AA1707" s="3" t="str">
        <f>IF(OR(C1707 &gt; 0.2, N1707 &lt; 0.25), "High Risk", "Low Risk")</f>
        <v>Low Risk</v>
      </c>
      <c r="AB1707" s="3" t="str">
        <f>IF(NOT(C1707 &gt; 0), "No Discount", "Discount Applied")</f>
        <v>Discount Applied</v>
      </c>
      <c r="AC1707" s="3" t="str">
        <f>IF(AND(V1707 &gt; 100, OR(H1707 = "Regular Air", H1707 = "Express Air"), NOT(C1707 &gt; 0)), "High Profit Non-Standard Shipping", "Other")</f>
        <v>Other</v>
      </c>
      <c r="AD1707">
        <f>RANK(X1707,$X$2:$X$1954,0)</f>
        <v>1274</v>
      </c>
    </row>
    <row r="1708" spans="1:30" ht="12.75" customHeight="1" x14ac:dyDescent="0.3">
      <c r="A1708" s="3">
        <v>25665</v>
      </c>
      <c r="B1708" s="3" t="s">
        <v>105</v>
      </c>
      <c r="C1708" s="7">
        <v>0.09</v>
      </c>
      <c r="D1708" s="4">
        <v>20.98</v>
      </c>
      <c r="E1708" s="4">
        <v>53.03</v>
      </c>
      <c r="F1708" s="3">
        <v>3006</v>
      </c>
      <c r="G1708" s="3" t="s">
        <v>2727</v>
      </c>
      <c r="H1708" s="3" t="s">
        <v>38</v>
      </c>
      <c r="I1708" s="3" t="s">
        <v>39</v>
      </c>
      <c r="J1708" s="3" t="s">
        <v>28</v>
      </c>
      <c r="K1708" s="3" t="s">
        <v>140</v>
      </c>
      <c r="L1708" s="3" t="s">
        <v>42</v>
      </c>
      <c r="M1708" s="3" t="s">
        <v>616</v>
      </c>
      <c r="N1708" s="3">
        <v>0.78</v>
      </c>
      <c r="O1708" s="3" t="s">
        <v>32</v>
      </c>
      <c r="P1708" s="3" t="s">
        <v>33</v>
      </c>
      <c r="Q1708" s="3" t="s">
        <v>1740</v>
      </c>
      <c r="R1708" s="3" t="s">
        <v>2728</v>
      </c>
      <c r="S1708" s="3">
        <v>83402</v>
      </c>
      <c r="T1708" s="2">
        <v>42045</v>
      </c>
      <c r="U1708" s="2">
        <v>42052</v>
      </c>
      <c r="V1708" s="4">
        <v>-152.7448</v>
      </c>
      <c r="W1708" s="3">
        <v>3</v>
      </c>
      <c r="X1708" s="4">
        <v>82.29</v>
      </c>
      <c r="Y1708" s="3">
        <v>91388</v>
      </c>
      <c r="Z1708" s="3" t="str">
        <f>IF(V1708&gt;E3664, "High","Low")</f>
        <v>Low</v>
      </c>
      <c r="AA1708" s="3" t="str">
        <f>IF(OR(C1708 &gt; 0.2, N1708 &lt; 0.25), "High Risk", "Low Risk")</f>
        <v>Low Risk</v>
      </c>
      <c r="AB1708" s="3" t="str">
        <f>IF(NOT(C1708 &gt; 0), "No Discount", "Discount Applied")</f>
        <v>Discount Applied</v>
      </c>
      <c r="AC1708" s="3" t="str">
        <f>IF(AND(V1708 &gt; 100, OR(H1708 = "Regular Air", H1708 = "Express Air"), NOT(C1708 &gt; 0)), "High Profit Non-Standard Shipping", "Other")</f>
        <v>Other</v>
      </c>
      <c r="AD1708">
        <f>RANK(X1708,$X$2:$X$1954,0)</f>
        <v>1325</v>
      </c>
    </row>
    <row r="1709" spans="1:30" ht="12.75" customHeight="1" x14ac:dyDescent="0.3">
      <c r="A1709" s="3">
        <v>23627</v>
      </c>
      <c r="B1709" s="3" t="s">
        <v>46</v>
      </c>
      <c r="C1709" s="7">
        <v>0.05</v>
      </c>
      <c r="D1709" s="4">
        <v>9.99</v>
      </c>
      <c r="E1709" s="4">
        <v>4.78</v>
      </c>
      <c r="F1709" s="3">
        <v>3008</v>
      </c>
      <c r="G1709" s="3" t="s">
        <v>2729</v>
      </c>
      <c r="H1709" s="3" t="s">
        <v>48</v>
      </c>
      <c r="I1709" s="3" t="s">
        <v>39</v>
      </c>
      <c r="J1709" s="3" t="s">
        <v>28</v>
      </c>
      <c r="K1709" s="3" t="s">
        <v>92</v>
      </c>
      <c r="L1709" s="3" t="s">
        <v>58</v>
      </c>
      <c r="M1709" s="3" t="s">
        <v>1810</v>
      </c>
      <c r="N1709" s="3">
        <v>0.4</v>
      </c>
      <c r="O1709" s="3" t="s">
        <v>32</v>
      </c>
      <c r="P1709" s="3" t="s">
        <v>60</v>
      </c>
      <c r="Q1709" s="3" t="s">
        <v>61</v>
      </c>
      <c r="R1709" s="3" t="s">
        <v>2730</v>
      </c>
      <c r="S1709" s="3">
        <v>55343</v>
      </c>
      <c r="T1709" s="2">
        <v>42069</v>
      </c>
      <c r="U1709" s="2">
        <v>42070</v>
      </c>
      <c r="V1709" s="4">
        <v>41.3</v>
      </c>
      <c r="W1709" s="3">
        <v>20</v>
      </c>
      <c r="X1709" s="4">
        <v>203.37</v>
      </c>
      <c r="Y1709" s="3">
        <v>89414</v>
      </c>
      <c r="Z1709" s="3" t="str">
        <f>IF(V1709&gt;E3665, "High","Low")</f>
        <v>High</v>
      </c>
      <c r="AA1709" s="3" t="str">
        <f>IF(OR(C1709 &gt; 0.2, N1709 &lt; 0.25), "High Risk", "Low Risk")</f>
        <v>Low Risk</v>
      </c>
      <c r="AB1709" s="3" t="str">
        <f>IF(NOT(C1709 &gt; 0), "No Discount", "Discount Applied")</f>
        <v>Discount Applied</v>
      </c>
      <c r="AC1709" s="3" t="str">
        <f>IF(AND(V1709 &gt; 100, OR(H1709 = "Regular Air", H1709 = "Express Air"), NOT(C1709 &gt; 0)), "High Profit Non-Standard Shipping", "Other")</f>
        <v>Other</v>
      </c>
      <c r="AD1709">
        <f>RANK(X1709,$X$2:$X$1954,0)</f>
        <v>972</v>
      </c>
    </row>
    <row r="1710" spans="1:30" ht="12.75" customHeight="1" x14ac:dyDescent="0.3">
      <c r="A1710" s="3">
        <v>24908</v>
      </c>
      <c r="B1710" s="3" t="s">
        <v>24</v>
      </c>
      <c r="C1710" s="7">
        <v>0.01</v>
      </c>
      <c r="D1710" s="4">
        <v>12.28</v>
      </c>
      <c r="E1710" s="4">
        <v>6.47</v>
      </c>
      <c r="F1710" s="3">
        <v>3008</v>
      </c>
      <c r="G1710" s="3" t="s">
        <v>2729</v>
      </c>
      <c r="H1710" s="3" t="s">
        <v>48</v>
      </c>
      <c r="I1710" s="3" t="s">
        <v>39</v>
      </c>
      <c r="J1710" s="3" t="s">
        <v>28</v>
      </c>
      <c r="K1710" s="3" t="s">
        <v>92</v>
      </c>
      <c r="L1710" s="3" t="s">
        <v>58</v>
      </c>
      <c r="M1710" s="3" t="s">
        <v>2731</v>
      </c>
      <c r="N1710" s="3">
        <v>0.38</v>
      </c>
      <c r="O1710" s="3" t="s">
        <v>32</v>
      </c>
      <c r="P1710" s="3" t="s">
        <v>60</v>
      </c>
      <c r="Q1710" s="3" t="s">
        <v>61</v>
      </c>
      <c r="R1710" s="3" t="s">
        <v>2730</v>
      </c>
      <c r="S1710" s="3">
        <v>55343</v>
      </c>
      <c r="T1710" s="2">
        <v>42166</v>
      </c>
      <c r="U1710" s="2">
        <v>42167</v>
      </c>
      <c r="V1710" s="4">
        <v>47.61</v>
      </c>
      <c r="W1710" s="3">
        <v>12</v>
      </c>
      <c r="X1710" s="4">
        <v>160.66</v>
      </c>
      <c r="Y1710" s="3">
        <v>89415</v>
      </c>
      <c r="Z1710" s="3" t="str">
        <f>IF(V1710&gt;E3666, "High","Low")</f>
        <v>High</v>
      </c>
      <c r="AA1710" s="3" t="str">
        <f>IF(OR(C1710 &gt; 0.2, N1710 &lt; 0.25), "High Risk", "Low Risk")</f>
        <v>Low Risk</v>
      </c>
      <c r="AB1710" s="3" t="str">
        <f>IF(NOT(C1710 &gt; 0), "No Discount", "Discount Applied")</f>
        <v>Discount Applied</v>
      </c>
      <c r="AC1710" s="3" t="str">
        <f>IF(AND(V1710 &gt; 100, OR(H1710 = "Regular Air", H1710 = "Express Air"), NOT(C1710 &gt; 0)), "High Profit Non-Standard Shipping", "Other")</f>
        <v>Other</v>
      </c>
      <c r="AD1710">
        <f>RANK(X1710,$X$2:$X$1954,0)</f>
        <v>1055</v>
      </c>
    </row>
    <row r="1711" spans="1:30" ht="12.75" customHeight="1" x14ac:dyDescent="0.3">
      <c r="A1711" s="3">
        <v>7898</v>
      </c>
      <c r="B1711" s="3" t="s">
        <v>46</v>
      </c>
      <c r="C1711" s="7">
        <v>0.03</v>
      </c>
      <c r="D1711" s="4">
        <v>5.98</v>
      </c>
      <c r="E1711" s="4">
        <v>5.35</v>
      </c>
      <c r="F1711" s="3">
        <v>3011</v>
      </c>
      <c r="G1711" s="3" t="s">
        <v>2732</v>
      </c>
      <c r="H1711" s="3" t="s">
        <v>48</v>
      </c>
      <c r="I1711" s="3" t="s">
        <v>39</v>
      </c>
      <c r="J1711" s="3" t="s">
        <v>28</v>
      </c>
      <c r="K1711" s="3" t="s">
        <v>92</v>
      </c>
      <c r="L1711" s="3" t="s">
        <v>58</v>
      </c>
      <c r="M1711" s="3" t="s">
        <v>1436</v>
      </c>
      <c r="N1711" s="3">
        <v>0.4</v>
      </c>
      <c r="O1711" s="3" t="s">
        <v>32</v>
      </c>
      <c r="P1711" s="3" t="s">
        <v>52</v>
      </c>
      <c r="Q1711" s="3" t="s">
        <v>192</v>
      </c>
      <c r="R1711" s="3" t="s">
        <v>193</v>
      </c>
      <c r="S1711" s="3">
        <v>2113</v>
      </c>
      <c r="T1711" s="2">
        <v>42152</v>
      </c>
      <c r="U1711" s="2">
        <v>42153</v>
      </c>
      <c r="V1711" s="4">
        <v>-23.5</v>
      </c>
      <c r="W1711" s="3">
        <v>16</v>
      </c>
      <c r="X1711" s="4">
        <v>107.08</v>
      </c>
      <c r="Y1711" s="3">
        <v>56486</v>
      </c>
      <c r="Z1711" s="3" t="str">
        <f>IF(V1711&gt;E3667, "High","Low")</f>
        <v>Low</v>
      </c>
      <c r="AA1711" s="3" t="str">
        <f>IF(OR(C1711 &gt; 0.2, N1711 &lt; 0.25), "High Risk", "Low Risk")</f>
        <v>Low Risk</v>
      </c>
      <c r="AB1711" s="3" t="str">
        <f>IF(NOT(C1711 &gt; 0), "No Discount", "Discount Applied")</f>
        <v>Discount Applied</v>
      </c>
      <c r="AC1711" s="3" t="str">
        <f>IF(AND(V1711 &gt; 100, OR(H1711 = "Regular Air", H1711 = "Express Air"), NOT(C1711 &gt; 0)), "High Profit Non-Standard Shipping", "Other")</f>
        <v>Other</v>
      </c>
      <c r="AD1711">
        <f>RANK(X1711,$X$2:$X$1954,0)</f>
        <v>1211</v>
      </c>
    </row>
    <row r="1712" spans="1:30" ht="12.75" customHeight="1" x14ac:dyDescent="0.3">
      <c r="A1712" s="3">
        <v>1041</v>
      </c>
      <c r="B1712" s="3" t="s">
        <v>46</v>
      </c>
      <c r="C1712" s="7">
        <v>0.03</v>
      </c>
      <c r="D1712" s="4">
        <v>300.64999999999998</v>
      </c>
      <c r="E1712" s="4">
        <v>24.49</v>
      </c>
      <c r="F1712" s="3">
        <v>3011</v>
      </c>
      <c r="G1712" s="3" t="s">
        <v>2732</v>
      </c>
      <c r="H1712" s="3" t="s">
        <v>48</v>
      </c>
      <c r="I1712" s="3" t="s">
        <v>39</v>
      </c>
      <c r="J1712" s="3" t="s">
        <v>28</v>
      </c>
      <c r="K1712" s="3" t="s">
        <v>256</v>
      </c>
      <c r="L1712" s="3" t="s">
        <v>235</v>
      </c>
      <c r="M1712" s="3" t="s">
        <v>2733</v>
      </c>
      <c r="N1712" s="3">
        <v>0.52</v>
      </c>
      <c r="O1712" s="3" t="s">
        <v>32</v>
      </c>
      <c r="P1712" s="3" t="s">
        <v>52</v>
      </c>
      <c r="Q1712" s="3" t="s">
        <v>192</v>
      </c>
      <c r="R1712" s="3" t="s">
        <v>193</v>
      </c>
      <c r="S1712" s="3">
        <v>2113</v>
      </c>
      <c r="T1712" s="2">
        <v>42122</v>
      </c>
      <c r="U1712" s="2">
        <v>42124</v>
      </c>
      <c r="V1712" s="4">
        <v>1282.4959999999999</v>
      </c>
      <c r="W1712" s="3">
        <v>32</v>
      </c>
      <c r="X1712" s="4">
        <v>9705.4599999999991</v>
      </c>
      <c r="Y1712" s="3">
        <v>7623</v>
      </c>
      <c r="Z1712" s="3" t="str">
        <f>IF(V1712&gt;E3668, "High","Low")</f>
        <v>High</v>
      </c>
      <c r="AA1712" s="3" t="str">
        <f>IF(OR(C1712 &gt; 0.2, N1712 &lt; 0.25), "High Risk", "Low Risk")</f>
        <v>Low Risk</v>
      </c>
      <c r="AB1712" s="3" t="str">
        <f>IF(NOT(C1712 &gt; 0), "No Discount", "Discount Applied")</f>
        <v>Discount Applied</v>
      </c>
      <c r="AC1712" s="3" t="str">
        <f>IF(AND(V1712 &gt; 100, OR(H1712 = "Regular Air", H1712 = "Express Air"), NOT(C1712 &gt; 0)), "High Profit Non-Standard Shipping", "Other")</f>
        <v>Other</v>
      </c>
      <c r="AD1712">
        <f>RANK(X1712,$X$2:$X$1954,0)</f>
        <v>23</v>
      </c>
    </row>
    <row r="1713" spans="1:30" ht="12.75" customHeight="1" x14ac:dyDescent="0.3">
      <c r="A1713" s="3">
        <v>1042</v>
      </c>
      <c r="B1713" s="3" t="s">
        <v>46</v>
      </c>
      <c r="C1713" s="7">
        <v>0.06</v>
      </c>
      <c r="D1713" s="4">
        <v>49.99</v>
      </c>
      <c r="E1713" s="4">
        <v>19.989999999999998</v>
      </c>
      <c r="F1713" s="3">
        <v>3011</v>
      </c>
      <c r="G1713" s="3" t="s">
        <v>2732</v>
      </c>
      <c r="H1713" s="3" t="s">
        <v>48</v>
      </c>
      <c r="I1713" s="3" t="s">
        <v>39</v>
      </c>
      <c r="J1713" s="3" t="s">
        <v>76</v>
      </c>
      <c r="K1713" s="3" t="s">
        <v>179</v>
      </c>
      <c r="L1713" s="3" t="s">
        <v>58</v>
      </c>
      <c r="M1713" s="3" t="s">
        <v>1730</v>
      </c>
      <c r="N1713" s="3">
        <v>0.45</v>
      </c>
      <c r="O1713" s="3" t="s">
        <v>32</v>
      </c>
      <c r="P1713" s="3" t="s">
        <v>52</v>
      </c>
      <c r="Q1713" s="3" t="s">
        <v>192</v>
      </c>
      <c r="R1713" s="3" t="s">
        <v>193</v>
      </c>
      <c r="S1713" s="3">
        <v>2113</v>
      </c>
      <c r="T1713" s="2">
        <v>42122</v>
      </c>
      <c r="U1713" s="2">
        <v>42124</v>
      </c>
      <c r="V1713" s="4">
        <v>17.2</v>
      </c>
      <c r="W1713" s="3">
        <v>67</v>
      </c>
      <c r="X1713" s="4">
        <v>3247.54</v>
      </c>
      <c r="Y1713" s="3">
        <v>7623</v>
      </c>
      <c r="Z1713" s="3" t="str">
        <f>IF(V1713&gt;E3669, "High","Low")</f>
        <v>High</v>
      </c>
      <c r="AA1713" s="3" t="str">
        <f>IF(OR(C1713 &gt; 0.2, N1713 &lt; 0.25), "High Risk", "Low Risk")</f>
        <v>Low Risk</v>
      </c>
      <c r="AB1713" s="3" t="str">
        <f>IF(NOT(C1713 &gt; 0), "No Discount", "Discount Applied")</f>
        <v>Discount Applied</v>
      </c>
      <c r="AC1713" s="3" t="str">
        <f>IF(AND(V1713 &gt; 100, OR(H1713 = "Regular Air", H1713 = "Express Air"), NOT(C1713 &gt; 0)), "High Profit Non-Standard Shipping", "Other")</f>
        <v>Other</v>
      </c>
      <c r="AD1713">
        <f>RANK(X1713,$X$2:$X$1954,0)</f>
        <v>149</v>
      </c>
    </row>
    <row r="1714" spans="1:30" ht="12.75" customHeight="1" x14ac:dyDescent="0.3">
      <c r="A1714" s="3">
        <v>1043</v>
      </c>
      <c r="B1714" s="3" t="s">
        <v>46</v>
      </c>
      <c r="C1714" s="7">
        <v>0.1</v>
      </c>
      <c r="D1714" s="4">
        <v>104.85</v>
      </c>
      <c r="E1714" s="4">
        <v>4.6500000000000004</v>
      </c>
      <c r="F1714" s="3">
        <v>3011</v>
      </c>
      <c r="G1714" s="3" t="s">
        <v>2732</v>
      </c>
      <c r="H1714" s="3" t="s">
        <v>48</v>
      </c>
      <c r="I1714" s="3" t="s">
        <v>39</v>
      </c>
      <c r="J1714" s="3" t="s">
        <v>28</v>
      </c>
      <c r="K1714" s="3" t="s">
        <v>92</v>
      </c>
      <c r="L1714" s="3" t="s">
        <v>58</v>
      </c>
      <c r="M1714" s="3" t="s">
        <v>2734</v>
      </c>
      <c r="N1714" s="3">
        <v>0.37</v>
      </c>
      <c r="O1714" s="3" t="s">
        <v>32</v>
      </c>
      <c r="P1714" s="3" t="s">
        <v>52</v>
      </c>
      <c r="Q1714" s="3" t="s">
        <v>192</v>
      </c>
      <c r="R1714" s="3" t="s">
        <v>193</v>
      </c>
      <c r="S1714" s="3">
        <v>2113</v>
      </c>
      <c r="T1714" s="2">
        <v>42122</v>
      </c>
      <c r="U1714" s="2">
        <v>42123</v>
      </c>
      <c r="V1714" s="4">
        <v>1184.1200000000001</v>
      </c>
      <c r="W1714" s="3">
        <v>58</v>
      </c>
      <c r="X1714" s="4">
        <v>5582.63</v>
      </c>
      <c r="Y1714" s="3">
        <v>7623</v>
      </c>
      <c r="Z1714" s="3" t="str">
        <f>IF(V1714&gt;E3670, "High","Low")</f>
        <v>High</v>
      </c>
      <c r="AA1714" s="3" t="str">
        <f>IF(OR(C1714 &gt; 0.2, N1714 &lt; 0.25), "High Risk", "Low Risk")</f>
        <v>Low Risk</v>
      </c>
      <c r="AB1714" s="3" t="str">
        <f>IF(NOT(C1714 &gt; 0), "No Discount", "Discount Applied")</f>
        <v>Discount Applied</v>
      </c>
      <c r="AC1714" s="3" t="str">
        <f>IF(AND(V1714 &gt; 100, OR(H1714 = "Regular Air", H1714 = "Express Air"), NOT(C1714 &gt; 0)), "High Profit Non-Standard Shipping", "Other")</f>
        <v>Other</v>
      </c>
      <c r="AD1714">
        <f>RANK(X1714,$X$2:$X$1954,0)</f>
        <v>81</v>
      </c>
    </row>
    <row r="1715" spans="1:30" ht="12.75" customHeight="1" x14ac:dyDescent="0.3">
      <c r="A1715" s="3">
        <v>19041</v>
      </c>
      <c r="B1715" s="3" t="s">
        <v>46</v>
      </c>
      <c r="C1715" s="7">
        <v>0.03</v>
      </c>
      <c r="D1715" s="4">
        <v>300.64999999999998</v>
      </c>
      <c r="E1715" s="4">
        <v>24.49</v>
      </c>
      <c r="F1715" s="3">
        <v>3012</v>
      </c>
      <c r="G1715" s="3" t="s">
        <v>2735</v>
      </c>
      <c r="H1715" s="3" t="s">
        <v>48</v>
      </c>
      <c r="I1715" s="3" t="s">
        <v>39</v>
      </c>
      <c r="J1715" s="3" t="s">
        <v>28</v>
      </c>
      <c r="K1715" s="3" t="s">
        <v>256</v>
      </c>
      <c r="L1715" s="3" t="s">
        <v>235</v>
      </c>
      <c r="M1715" s="3" t="s">
        <v>2733</v>
      </c>
      <c r="N1715" s="3">
        <v>0.52</v>
      </c>
      <c r="O1715" s="3" t="s">
        <v>32</v>
      </c>
      <c r="P1715" s="3" t="s">
        <v>52</v>
      </c>
      <c r="Q1715" s="3" t="s">
        <v>70</v>
      </c>
      <c r="R1715" s="3" t="s">
        <v>2736</v>
      </c>
      <c r="S1715" s="3">
        <v>14609</v>
      </c>
      <c r="T1715" s="2">
        <v>42122</v>
      </c>
      <c r="U1715" s="2">
        <v>42124</v>
      </c>
      <c r="V1715" s="4">
        <v>1474.8703999999998</v>
      </c>
      <c r="W1715" s="3">
        <v>8</v>
      </c>
      <c r="X1715" s="4">
        <v>2426.36</v>
      </c>
      <c r="Y1715" s="3">
        <v>86346</v>
      </c>
      <c r="Z1715" s="3" t="str">
        <f>IF(V1715&gt;E3671, "High","Low")</f>
        <v>High</v>
      </c>
      <c r="AA1715" s="3" t="str">
        <f>IF(OR(C1715 &gt; 0.2, N1715 &lt; 0.25), "High Risk", "Low Risk")</f>
        <v>Low Risk</v>
      </c>
      <c r="AB1715" s="3" t="str">
        <f>IF(NOT(C1715 &gt; 0), "No Discount", "Discount Applied")</f>
        <v>Discount Applied</v>
      </c>
      <c r="AC1715" s="3" t="str">
        <f>IF(AND(V1715 &gt; 100, OR(H1715 = "Regular Air", H1715 = "Express Air"), NOT(C1715 &gt; 0)), "High Profit Non-Standard Shipping", "Other")</f>
        <v>Other</v>
      </c>
      <c r="AD1715">
        <f>RANK(X1715,$X$2:$X$1954,0)</f>
        <v>198</v>
      </c>
    </row>
    <row r="1716" spans="1:30" ht="12.75" customHeight="1" x14ac:dyDescent="0.3">
      <c r="A1716" s="3">
        <v>19042</v>
      </c>
      <c r="B1716" s="3" t="s">
        <v>46</v>
      </c>
      <c r="C1716" s="7">
        <v>0.06</v>
      </c>
      <c r="D1716" s="4">
        <v>49.99</v>
      </c>
      <c r="E1716" s="4">
        <v>19.989999999999998</v>
      </c>
      <c r="F1716" s="3">
        <v>3012</v>
      </c>
      <c r="G1716" s="3" t="s">
        <v>2735</v>
      </c>
      <c r="H1716" s="3" t="s">
        <v>48</v>
      </c>
      <c r="I1716" s="3" t="s">
        <v>39</v>
      </c>
      <c r="J1716" s="3" t="s">
        <v>76</v>
      </c>
      <c r="K1716" s="3" t="s">
        <v>179</v>
      </c>
      <c r="L1716" s="3" t="s">
        <v>58</v>
      </c>
      <c r="M1716" s="3" t="s">
        <v>1730</v>
      </c>
      <c r="N1716" s="3">
        <v>0.45</v>
      </c>
      <c r="O1716" s="3" t="s">
        <v>32</v>
      </c>
      <c r="P1716" s="3" t="s">
        <v>52</v>
      </c>
      <c r="Q1716" s="3" t="s">
        <v>70</v>
      </c>
      <c r="R1716" s="3" t="s">
        <v>2736</v>
      </c>
      <c r="S1716" s="3">
        <v>14609</v>
      </c>
      <c r="T1716" s="2">
        <v>42122</v>
      </c>
      <c r="U1716" s="2">
        <v>42124</v>
      </c>
      <c r="V1716" s="4">
        <v>19.78</v>
      </c>
      <c r="W1716" s="3">
        <v>17</v>
      </c>
      <c r="X1716" s="4">
        <v>824</v>
      </c>
      <c r="Y1716" s="3">
        <v>86346</v>
      </c>
      <c r="Z1716" s="3" t="str">
        <f>IF(V1716&gt;E3672, "High","Low")</f>
        <v>High</v>
      </c>
      <c r="AA1716" s="3" t="str">
        <f>IF(OR(C1716 &gt; 0.2, N1716 &lt; 0.25), "High Risk", "Low Risk")</f>
        <v>Low Risk</v>
      </c>
      <c r="AB1716" s="3" t="str">
        <f>IF(NOT(C1716 &gt; 0), "No Discount", "Discount Applied")</f>
        <v>Discount Applied</v>
      </c>
      <c r="AC1716" s="3" t="str">
        <f>IF(AND(V1716 &gt; 100, OR(H1716 = "Regular Air", H1716 = "Express Air"), NOT(C1716 &gt; 0)), "High Profit Non-Standard Shipping", "Other")</f>
        <v>Other</v>
      </c>
      <c r="AD1716">
        <f>RANK(X1716,$X$2:$X$1954,0)</f>
        <v>477</v>
      </c>
    </row>
    <row r="1717" spans="1:30" ht="12.75" customHeight="1" x14ac:dyDescent="0.3">
      <c r="A1717" s="3">
        <v>19043</v>
      </c>
      <c r="B1717" s="3" t="s">
        <v>46</v>
      </c>
      <c r="C1717" s="7">
        <v>0.1</v>
      </c>
      <c r="D1717" s="4">
        <v>104.85</v>
      </c>
      <c r="E1717" s="4">
        <v>4.6500000000000004</v>
      </c>
      <c r="F1717" s="3">
        <v>3012</v>
      </c>
      <c r="G1717" s="3" t="s">
        <v>2735</v>
      </c>
      <c r="H1717" s="3" t="s">
        <v>48</v>
      </c>
      <c r="I1717" s="3" t="s">
        <v>39</v>
      </c>
      <c r="J1717" s="3" t="s">
        <v>28</v>
      </c>
      <c r="K1717" s="3" t="s">
        <v>92</v>
      </c>
      <c r="L1717" s="3" t="s">
        <v>58</v>
      </c>
      <c r="M1717" s="3" t="s">
        <v>2734</v>
      </c>
      <c r="N1717" s="3">
        <v>0.37</v>
      </c>
      <c r="O1717" s="3" t="s">
        <v>32</v>
      </c>
      <c r="P1717" s="3" t="s">
        <v>52</v>
      </c>
      <c r="Q1717" s="3" t="s">
        <v>70</v>
      </c>
      <c r="R1717" s="3" t="s">
        <v>2736</v>
      </c>
      <c r="S1717" s="3">
        <v>14609</v>
      </c>
      <c r="T1717" s="2">
        <v>42122</v>
      </c>
      <c r="U1717" s="2">
        <v>42123</v>
      </c>
      <c r="V1717" s="4">
        <v>929.7956999999999</v>
      </c>
      <c r="W1717" s="3">
        <v>14</v>
      </c>
      <c r="X1717" s="4">
        <v>1347.53</v>
      </c>
      <c r="Y1717" s="3">
        <v>86346</v>
      </c>
      <c r="Z1717" s="3" t="str">
        <f>IF(V1717&gt;E3673, "High","Low")</f>
        <v>High</v>
      </c>
      <c r="AA1717" s="3" t="str">
        <f>IF(OR(C1717 &gt; 0.2, N1717 &lt; 0.25), "High Risk", "Low Risk")</f>
        <v>Low Risk</v>
      </c>
      <c r="AB1717" s="3" t="str">
        <f>IF(NOT(C1717 &gt; 0), "No Discount", "Discount Applied")</f>
        <v>Discount Applied</v>
      </c>
      <c r="AC1717" s="3" t="str">
        <f>IF(AND(V1717 &gt; 100, OR(H1717 = "Regular Air", H1717 = "Express Air"), NOT(C1717 &gt; 0)), "High Profit Non-Standard Shipping", "Other")</f>
        <v>Other</v>
      </c>
      <c r="AD1717">
        <f>RANK(X1717,$X$2:$X$1954,0)</f>
        <v>341</v>
      </c>
    </row>
    <row r="1718" spans="1:30" ht="12.75" customHeight="1" x14ac:dyDescent="0.3">
      <c r="A1718" s="3">
        <v>22064</v>
      </c>
      <c r="B1718" s="3" t="s">
        <v>46</v>
      </c>
      <c r="C1718" s="7">
        <v>0.01</v>
      </c>
      <c r="D1718" s="4">
        <v>5.58</v>
      </c>
      <c r="E1718" s="4">
        <v>5.3</v>
      </c>
      <c r="F1718" s="3">
        <v>3017</v>
      </c>
      <c r="G1718" s="3" t="s">
        <v>2737</v>
      </c>
      <c r="H1718" s="3" t="s">
        <v>48</v>
      </c>
      <c r="I1718" s="3" t="s">
        <v>39</v>
      </c>
      <c r="J1718" s="3" t="s">
        <v>28</v>
      </c>
      <c r="K1718" s="3" t="s">
        <v>68</v>
      </c>
      <c r="L1718" s="3" t="s">
        <v>58</v>
      </c>
      <c r="M1718" s="3" t="s">
        <v>376</v>
      </c>
      <c r="N1718" s="3">
        <v>0.35</v>
      </c>
      <c r="O1718" s="3" t="s">
        <v>32</v>
      </c>
      <c r="P1718" s="3" t="s">
        <v>33</v>
      </c>
      <c r="Q1718" s="3" t="s">
        <v>44</v>
      </c>
      <c r="R1718" s="3" t="s">
        <v>2738</v>
      </c>
      <c r="S1718" s="3">
        <v>92024</v>
      </c>
      <c r="T1718" s="2">
        <v>42013</v>
      </c>
      <c r="U1718" s="2">
        <v>42014</v>
      </c>
      <c r="V1718" s="4">
        <v>-7.25</v>
      </c>
      <c r="W1718" s="3">
        <v>1</v>
      </c>
      <c r="X1718" s="4">
        <v>11.16</v>
      </c>
      <c r="Y1718" s="3">
        <v>89071</v>
      </c>
      <c r="Z1718" s="3" t="str">
        <f>IF(V1718&gt;E3674, "High","Low")</f>
        <v>Low</v>
      </c>
      <c r="AA1718" s="3" t="str">
        <f>IF(OR(C1718 &gt; 0.2, N1718 &lt; 0.25), "High Risk", "Low Risk")</f>
        <v>Low Risk</v>
      </c>
      <c r="AB1718" s="3" t="str">
        <f>IF(NOT(C1718 &gt; 0), "No Discount", "Discount Applied")</f>
        <v>Discount Applied</v>
      </c>
      <c r="AC1718" s="3" t="str">
        <f>IF(AND(V1718 &gt; 100, OR(H1718 = "Regular Air", H1718 = "Express Air"), NOT(C1718 &gt; 0)), "High Profit Non-Standard Shipping", "Other")</f>
        <v>Other</v>
      </c>
      <c r="AD1718">
        <f>RANK(X1718,$X$2:$X$1954,0)</f>
        <v>1893</v>
      </c>
    </row>
    <row r="1719" spans="1:30" ht="12.75" customHeight="1" x14ac:dyDescent="0.3">
      <c r="A1719" s="3">
        <v>22065</v>
      </c>
      <c r="B1719" s="3" t="s">
        <v>46</v>
      </c>
      <c r="C1719" s="7">
        <v>0.03</v>
      </c>
      <c r="D1719" s="4">
        <v>3.98</v>
      </c>
      <c r="E1719" s="4">
        <v>0.7</v>
      </c>
      <c r="F1719" s="3">
        <v>3017</v>
      </c>
      <c r="G1719" s="3" t="s">
        <v>2737</v>
      </c>
      <c r="H1719" s="3" t="s">
        <v>48</v>
      </c>
      <c r="I1719" s="3" t="s">
        <v>39</v>
      </c>
      <c r="J1719" s="3" t="s">
        <v>28</v>
      </c>
      <c r="K1719" s="3" t="s">
        <v>29</v>
      </c>
      <c r="L1719" s="3" t="s">
        <v>30</v>
      </c>
      <c r="M1719" s="3" t="s">
        <v>2739</v>
      </c>
      <c r="N1719" s="3">
        <v>0.52</v>
      </c>
      <c r="O1719" s="3" t="s">
        <v>32</v>
      </c>
      <c r="P1719" s="3" t="s">
        <v>33</v>
      </c>
      <c r="Q1719" s="3" t="s">
        <v>44</v>
      </c>
      <c r="R1719" s="3" t="s">
        <v>2738</v>
      </c>
      <c r="S1719" s="3">
        <v>92024</v>
      </c>
      <c r="T1719" s="2">
        <v>42013</v>
      </c>
      <c r="U1719" s="2">
        <v>42014</v>
      </c>
      <c r="V1719" s="4">
        <v>31.201799999999995</v>
      </c>
      <c r="W1719" s="3">
        <v>11</v>
      </c>
      <c r="X1719" s="4">
        <v>45.22</v>
      </c>
      <c r="Y1719" s="3">
        <v>89071</v>
      </c>
      <c r="Z1719" s="3" t="str">
        <f>IF(V1719&gt;E3675, "High","Low")</f>
        <v>High</v>
      </c>
      <c r="AA1719" s="3" t="str">
        <f>IF(OR(C1719 &gt; 0.2, N1719 &lt; 0.25), "High Risk", "Low Risk")</f>
        <v>Low Risk</v>
      </c>
      <c r="AB1719" s="3" t="str">
        <f>IF(NOT(C1719 &gt; 0), "No Discount", "Discount Applied")</f>
        <v>Discount Applied</v>
      </c>
      <c r="AC1719" s="3" t="str">
        <f>IF(AND(V1719 &gt; 100, OR(H1719 = "Regular Air", H1719 = "Express Air"), NOT(C1719 &gt; 0)), "High Profit Non-Standard Shipping", "Other")</f>
        <v>Other</v>
      </c>
      <c r="AD1719">
        <f>RANK(X1719,$X$2:$X$1954,0)</f>
        <v>1570</v>
      </c>
    </row>
    <row r="1720" spans="1:30" ht="12.75" customHeight="1" x14ac:dyDescent="0.3">
      <c r="A1720" s="3">
        <v>18950</v>
      </c>
      <c r="B1720" s="3" t="s">
        <v>105</v>
      </c>
      <c r="C1720" s="7">
        <v>0.01</v>
      </c>
      <c r="D1720" s="4">
        <v>4.9800000000000004</v>
      </c>
      <c r="E1720" s="4">
        <v>4.75</v>
      </c>
      <c r="F1720" s="3">
        <v>3035</v>
      </c>
      <c r="G1720" s="3" t="s">
        <v>2740</v>
      </c>
      <c r="H1720" s="3" t="s">
        <v>48</v>
      </c>
      <c r="I1720" s="3" t="s">
        <v>39</v>
      </c>
      <c r="J1720" s="3" t="s">
        <v>28</v>
      </c>
      <c r="K1720" s="3" t="s">
        <v>92</v>
      </c>
      <c r="L1720" s="3" t="s">
        <v>58</v>
      </c>
      <c r="M1720" s="3" t="s">
        <v>2741</v>
      </c>
      <c r="N1720" s="3">
        <v>0.36</v>
      </c>
      <c r="O1720" s="3" t="s">
        <v>32</v>
      </c>
      <c r="P1720" s="3" t="s">
        <v>60</v>
      </c>
      <c r="Q1720" s="3" t="s">
        <v>177</v>
      </c>
      <c r="R1720" s="3" t="s">
        <v>2742</v>
      </c>
      <c r="S1720" s="3">
        <v>60148</v>
      </c>
      <c r="T1720" s="2">
        <v>42019</v>
      </c>
      <c r="U1720" s="2">
        <v>42024</v>
      </c>
      <c r="V1720" s="4">
        <v>-75.900400000000005</v>
      </c>
      <c r="W1720" s="3">
        <v>10</v>
      </c>
      <c r="X1720" s="4">
        <v>52.93</v>
      </c>
      <c r="Y1720" s="3">
        <v>89128</v>
      </c>
      <c r="Z1720" s="3" t="str">
        <f>IF(V1720&gt;E3676, "High","Low")</f>
        <v>Low</v>
      </c>
      <c r="AA1720" s="3" t="str">
        <f>IF(OR(C1720 &gt; 0.2, N1720 &lt; 0.25), "High Risk", "Low Risk")</f>
        <v>Low Risk</v>
      </c>
      <c r="AB1720" s="3" t="str">
        <f>IF(NOT(C1720 &gt; 0), "No Discount", "Discount Applied")</f>
        <v>Discount Applied</v>
      </c>
      <c r="AC1720" s="3" t="str">
        <f>IF(AND(V1720 &gt; 100, OR(H1720 = "Regular Air", H1720 = "Express Air"), NOT(C1720 &gt; 0)), "High Profit Non-Standard Shipping", "Other")</f>
        <v>Other</v>
      </c>
      <c r="AD1720">
        <f>RANK(X1720,$X$2:$X$1954,0)</f>
        <v>1514</v>
      </c>
    </row>
    <row r="1721" spans="1:30" ht="12.75" customHeight="1" x14ac:dyDescent="0.3">
      <c r="A1721" s="3">
        <v>18951</v>
      </c>
      <c r="B1721" s="3" t="s">
        <v>105</v>
      </c>
      <c r="C1721" s="7">
        <v>0.04</v>
      </c>
      <c r="D1721" s="4">
        <v>6.35</v>
      </c>
      <c r="E1721" s="4">
        <v>1.02</v>
      </c>
      <c r="F1721" s="3">
        <v>3035</v>
      </c>
      <c r="G1721" s="3" t="s">
        <v>2740</v>
      </c>
      <c r="H1721" s="3" t="s">
        <v>48</v>
      </c>
      <c r="I1721" s="3" t="s">
        <v>39</v>
      </c>
      <c r="J1721" s="3" t="s">
        <v>28</v>
      </c>
      <c r="K1721" s="3" t="s">
        <v>92</v>
      </c>
      <c r="L1721" s="3" t="s">
        <v>30</v>
      </c>
      <c r="M1721" s="3" t="s">
        <v>886</v>
      </c>
      <c r="N1721" s="3">
        <v>0.39</v>
      </c>
      <c r="O1721" s="3" t="s">
        <v>32</v>
      </c>
      <c r="P1721" s="3" t="s">
        <v>60</v>
      </c>
      <c r="Q1721" s="3" t="s">
        <v>177</v>
      </c>
      <c r="R1721" s="3" t="s">
        <v>2742</v>
      </c>
      <c r="S1721" s="3">
        <v>60148</v>
      </c>
      <c r="T1721" s="2">
        <v>42019</v>
      </c>
      <c r="U1721" s="2">
        <v>42024</v>
      </c>
      <c r="V1721" s="4">
        <v>52.170899999999996</v>
      </c>
      <c r="W1721" s="3">
        <v>12</v>
      </c>
      <c r="X1721" s="4">
        <v>75.61</v>
      </c>
      <c r="Y1721" s="3">
        <v>89128</v>
      </c>
      <c r="Z1721" s="3" t="str">
        <f>IF(V1721&gt;E3677, "High","Low")</f>
        <v>High</v>
      </c>
      <c r="AA1721" s="3" t="str">
        <f>IF(OR(C1721 &gt; 0.2, N1721 &lt; 0.25), "High Risk", "Low Risk")</f>
        <v>Low Risk</v>
      </c>
      <c r="AB1721" s="3" t="str">
        <f>IF(NOT(C1721 &gt; 0), "No Discount", "Discount Applied")</f>
        <v>Discount Applied</v>
      </c>
      <c r="AC1721" s="3" t="str">
        <f>IF(AND(V1721 &gt; 100, OR(H1721 = "Regular Air", H1721 = "Express Air"), NOT(C1721 &gt; 0)), "High Profit Non-Standard Shipping", "Other")</f>
        <v>Other</v>
      </c>
      <c r="AD1721">
        <f>RANK(X1721,$X$2:$X$1954,0)</f>
        <v>1362</v>
      </c>
    </row>
    <row r="1722" spans="1:30" ht="12.75" customHeight="1" x14ac:dyDescent="0.3">
      <c r="A1722" s="3">
        <v>19849</v>
      </c>
      <c r="B1722" s="3" t="s">
        <v>36</v>
      </c>
      <c r="C1722" s="7">
        <v>0.02</v>
      </c>
      <c r="D1722" s="4">
        <v>12.99</v>
      </c>
      <c r="E1722" s="4">
        <v>14.37</v>
      </c>
      <c r="F1722" s="3">
        <v>3036</v>
      </c>
      <c r="G1722" s="3" t="s">
        <v>2743</v>
      </c>
      <c r="H1722" s="3" t="s">
        <v>48</v>
      </c>
      <c r="I1722" s="3" t="s">
        <v>39</v>
      </c>
      <c r="J1722" s="3" t="s">
        <v>40</v>
      </c>
      <c r="K1722" s="3" t="s">
        <v>49</v>
      </c>
      <c r="L1722" s="3" t="s">
        <v>235</v>
      </c>
      <c r="M1722" s="3" t="s">
        <v>567</v>
      </c>
      <c r="N1722" s="3">
        <v>0.73</v>
      </c>
      <c r="O1722" s="3" t="s">
        <v>32</v>
      </c>
      <c r="P1722" s="3" t="s">
        <v>60</v>
      </c>
      <c r="Q1722" s="3" t="s">
        <v>2658</v>
      </c>
      <c r="R1722" s="3" t="s">
        <v>2744</v>
      </c>
      <c r="S1722" s="3">
        <v>58554</v>
      </c>
      <c r="T1722" s="2">
        <v>42020</v>
      </c>
      <c r="U1722" s="2">
        <v>42022</v>
      </c>
      <c r="V1722" s="4">
        <v>-159.86000000000001</v>
      </c>
      <c r="W1722" s="3">
        <v>5</v>
      </c>
      <c r="X1722" s="4">
        <v>67.64</v>
      </c>
      <c r="Y1722" s="3">
        <v>89129</v>
      </c>
      <c r="Z1722" s="3" t="str">
        <f>IF(V1722&gt;E3678, "High","Low")</f>
        <v>Low</v>
      </c>
      <c r="AA1722" s="3" t="str">
        <f>IF(OR(C1722 &gt; 0.2, N1722 &lt; 0.25), "High Risk", "Low Risk")</f>
        <v>Low Risk</v>
      </c>
      <c r="AB1722" s="3" t="str">
        <f>IF(NOT(C1722 &gt; 0), "No Discount", "Discount Applied")</f>
        <v>Discount Applied</v>
      </c>
      <c r="AC1722" s="3" t="str">
        <f>IF(AND(V1722 &gt; 100, OR(H1722 = "Regular Air", H1722 = "Express Air"), NOT(C1722 &gt; 0)), "High Profit Non-Standard Shipping", "Other")</f>
        <v>Other</v>
      </c>
      <c r="AD1722">
        <f>RANK(X1722,$X$2:$X$1954,0)</f>
        <v>1405</v>
      </c>
    </row>
    <row r="1723" spans="1:30" ht="12.75" customHeight="1" x14ac:dyDescent="0.3">
      <c r="A1723" s="3">
        <v>19850</v>
      </c>
      <c r="B1723" s="3" t="s">
        <v>36</v>
      </c>
      <c r="C1723" s="7">
        <v>0.05</v>
      </c>
      <c r="D1723" s="4">
        <v>35.44</v>
      </c>
      <c r="E1723" s="4">
        <v>7.5</v>
      </c>
      <c r="F1723" s="3">
        <v>3036</v>
      </c>
      <c r="G1723" s="3" t="s">
        <v>2743</v>
      </c>
      <c r="H1723" s="3" t="s">
        <v>48</v>
      </c>
      <c r="I1723" s="3" t="s">
        <v>39</v>
      </c>
      <c r="J1723" s="3" t="s">
        <v>28</v>
      </c>
      <c r="K1723" s="3" t="s">
        <v>92</v>
      </c>
      <c r="L1723" s="3" t="s">
        <v>58</v>
      </c>
      <c r="M1723" s="3" t="s">
        <v>2745</v>
      </c>
      <c r="N1723" s="3">
        <v>0.38</v>
      </c>
      <c r="O1723" s="3" t="s">
        <v>32</v>
      </c>
      <c r="P1723" s="3" t="s">
        <v>60</v>
      </c>
      <c r="Q1723" s="3" t="s">
        <v>2658</v>
      </c>
      <c r="R1723" s="3" t="s">
        <v>2744</v>
      </c>
      <c r="S1723" s="3">
        <v>58554</v>
      </c>
      <c r="T1723" s="2">
        <v>42020</v>
      </c>
      <c r="U1723" s="2">
        <v>42022</v>
      </c>
      <c r="V1723" s="4">
        <v>165.88979999999998</v>
      </c>
      <c r="W1723" s="3">
        <v>7</v>
      </c>
      <c r="X1723" s="4">
        <v>240.42</v>
      </c>
      <c r="Y1723" s="3">
        <v>89129</v>
      </c>
      <c r="Z1723" s="3" t="str">
        <f>IF(V1723&gt;E3679, "High","Low")</f>
        <v>High</v>
      </c>
      <c r="AA1723" s="3" t="str">
        <f>IF(OR(C1723 &gt; 0.2, N1723 &lt; 0.25), "High Risk", "Low Risk")</f>
        <v>Low Risk</v>
      </c>
      <c r="AB1723" s="3" t="str">
        <f>IF(NOT(C1723 &gt; 0), "No Discount", "Discount Applied")</f>
        <v>Discount Applied</v>
      </c>
      <c r="AC1723" s="3" t="str">
        <f>IF(AND(V1723 &gt; 100, OR(H1723 = "Regular Air", H1723 = "Express Air"), NOT(C1723 &gt; 0)), "High Profit Non-Standard Shipping", "Other")</f>
        <v>Other</v>
      </c>
      <c r="AD1723">
        <f>RANK(X1723,$X$2:$X$1954,0)</f>
        <v>914</v>
      </c>
    </row>
    <row r="1724" spans="1:30" ht="12.75" customHeight="1" x14ac:dyDescent="0.3">
      <c r="A1724" s="3">
        <v>19851</v>
      </c>
      <c r="B1724" s="3" t="s">
        <v>36</v>
      </c>
      <c r="C1724" s="7">
        <v>0.02</v>
      </c>
      <c r="D1724" s="4">
        <v>12.98</v>
      </c>
      <c r="E1724" s="4">
        <v>3.14</v>
      </c>
      <c r="F1724" s="3">
        <v>3036</v>
      </c>
      <c r="G1724" s="3" t="s">
        <v>2743</v>
      </c>
      <c r="H1724" s="3" t="s">
        <v>48</v>
      </c>
      <c r="I1724" s="3" t="s">
        <v>39</v>
      </c>
      <c r="J1724" s="3" t="s">
        <v>28</v>
      </c>
      <c r="K1724" s="3" t="s">
        <v>173</v>
      </c>
      <c r="L1724" s="3" t="s">
        <v>50</v>
      </c>
      <c r="M1724" s="3" t="s">
        <v>174</v>
      </c>
      <c r="N1724" s="3">
        <v>0.6</v>
      </c>
      <c r="O1724" s="3" t="s">
        <v>32</v>
      </c>
      <c r="P1724" s="3" t="s">
        <v>60</v>
      </c>
      <c r="Q1724" s="3" t="s">
        <v>2658</v>
      </c>
      <c r="R1724" s="3" t="s">
        <v>2744</v>
      </c>
      <c r="S1724" s="3">
        <v>58554</v>
      </c>
      <c r="T1724" s="2">
        <v>42020</v>
      </c>
      <c r="U1724" s="2">
        <v>42023</v>
      </c>
      <c r="V1724" s="4">
        <v>75.010000000000005</v>
      </c>
      <c r="W1724" s="3">
        <v>14</v>
      </c>
      <c r="X1724" s="4">
        <v>184.4</v>
      </c>
      <c r="Y1724" s="3">
        <v>89129</v>
      </c>
      <c r="Z1724" s="3" t="str">
        <f>IF(V1724&gt;E3680, "High","Low")</f>
        <v>High</v>
      </c>
      <c r="AA1724" s="3" t="str">
        <f>IF(OR(C1724 &gt; 0.2, N1724 &lt; 0.25), "High Risk", "Low Risk")</f>
        <v>Low Risk</v>
      </c>
      <c r="AB1724" s="3" t="str">
        <f>IF(NOT(C1724 &gt; 0), "No Discount", "Discount Applied")</f>
        <v>Discount Applied</v>
      </c>
      <c r="AC1724" s="3" t="str">
        <f>IF(AND(V1724 &gt; 100, OR(H1724 = "Regular Air", H1724 = "Express Air"), NOT(C1724 &gt; 0)), "High Profit Non-Standard Shipping", "Other")</f>
        <v>Other</v>
      </c>
      <c r="AD1724">
        <f>RANK(X1724,$X$2:$X$1954,0)</f>
        <v>1018</v>
      </c>
    </row>
    <row r="1725" spans="1:30" ht="12.75" customHeight="1" x14ac:dyDescent="0.3">
      <c r="A1725" s="3">
        <v>22201</v>
      </c>
      <c r="B1725" s="3" t="s">
        <v>46</v>
      </c>
      <c r="C1725" s="7">
        <v>0.08</v>
      </c>
      <c r="D1725" s="4">
        <v>178.47</v>
      </c>
      <c r="E1725" s="4">
        <v>19.989999999999998</v>
      </c>
      <c r="F1725" s="3">
        <v>3036</v>
      </c>
      <c r="G1725" s="3" t="s">
        <v>2743</v>
      </c>
      <c r="H1725" s="3" t="s">
        <v>48</v>
      </c>
      <c r="I1725" s="3" t="s">
        <v>39</v>
      </c>
      <c r="J1725" s="3" t="s">
        <v>28</v>
      </c>
      <c r="K1725" s="3" t="s">
        <v>140</v>
      </c>
      <c r="L1725" s="3" t="s">
        <v>58</v>
      </c>
      <c r="M1725" s="3" t="s">
        <v>527</v>
      </c>
      <c r="N1725" s="3">
        <v>0.55000000000000004</v>
      </c>
      <c r="O1725" s="3" t="s">
        <v>32</v>
      </c>
      <c r="P1725" s="3" t="s">
        <v>60</v>
      </c>
      <c r="Q1725" s="3" t="s">
        <v>2658</v>
      </c>
      <c r="R1725" s="3" t="s">
        <v>2744</v>
      </c>
      <c r="S1725" s="3">
        <v>58554</v>
      </c>
      <c r="T1725" s="2">
        <v>42076</v>
      </c>
      <c r="U1725" s="2">
        <v>42079</v>
      </c>
      <c r="V1725" s="4">
        <v>2267.2199999999998</v>
      </c>
      <c r="W1725" s="3">
        <v>22</v>
      </c>
      <c r="X1725" s="4">
        <v>3802.01</v>
      </c>
      <c r="Y1725" s="3">
        <v>89130</v>
      </c>
      <c r="Z1725" s="3" t="str">
        <f>IF(V1725&gt;E3681, "High","Low")</f>
        <v>High</v>
      </c>
      <c r="AA1725" s="3" t="str">
        <f>IF(OR(C1725 &gt; 0.2, N1725 &lt; 0.25), "High Risk", "Low Risk")</f>
        <v>Low Risk</v>
      </c>
      <c r="AB1725" s="3" t="str">
        <f>IF(NOT(C1725 &gt; 0), "No Discount", "Discount Applied")</f>
        <v>Discount Applied</v>
      </c>
      <c r="AC1725" s="3" t="str">
        <f>IF(AND(V1725 &gt; 100, OR(H1725 = "Regular Air", H1725 = "Express Air"), NOT(C1725 &gt; 0)), "High Profit Non-Standard Shipping", "Other")</f>
        <v>Other</v>
      </c>
      <c r="AD1725">
        <f>RANK(X1725,$X$2:$X$1954,0)</f>
        <v>127</v>
      </c>
    </row>
    <row r="1726" spans="1:30" ht="12.75" customHeight="1" x14ac:dyDescent="0.3">
      <c r="A1726" s="3">
        <v>19381</v>
      </c>
      <c r="B1726" s="3" t="s">
        <v>36</v>
      </c>
      <c r="C1726" s="7">
        <v>0.08</v>
      </c>
      <c r="D1726" s="4">
        <v>73.98</v>
      </c>
      <c r="E1726" s="4">
        <v>4</v>
      </c>
      <c r="F1726" s="3">
        <v>3041</v>
      </c>
      <c r="G1726" s="3" t="s">
        <v>2746</v>
      </c>
      <c r="H1726" s="3" t="s">
        <v>48</v>
      </c>
      <c r="I1726" s="3" t="s">
        <v>39</v>
      </c>
      <c r="J1726" s="3" t="s">
        <v>76</v>
      </c>
      <c r="K1726" s="3" t="s">
        <v>179</v>
      </c>
      <c r="L1726" s="3" t="s">
        <v>58</v>
      </c>
      <c r="M1726" s="3" t="s">
        <v>371</v>
      </c>
      <c r="N1726" s="3">
        <v>0.77</v>
      </c>
      <c r="O1726" s="3" t="s">
        <v>32</v>
      </c>
      <c r="P1726" s="3" t="s">
        <v>60</v>
      </c>
      <c r="Q1726" s="3" t="s">
        <v>182</v>
      </c>
      <c r="R1726" s="3" t="s">
        <v>2000</v>
      </c>
      <c r="S1726" s="3">
        <v>67846</v>
      </c>
      <c r="T1726" s="2">
        <v>42139</v>
      </c>
      <c r="U1726" s="2">
        <v>42142</v>
      </c>
      <c r="V1726" s="4">
        <v>97.159999999999926</v>
      </c>
      <c r="W1726" s="3">
        <v>17</v>
      </c>
      <c r="X1726" s="4">
        <v>1181.67</v>
      </c>
      <c r="Y1726" s="3">
        <v>86102</v>
      </c>
      <c r="Z1726" s="3" t="str">
        <f>IF(V1726&gt;E3682, "High","Low")</f>
        <v>High</v>
      </c>
      <c r="AA1726" s="3" t="str">
        <f>IF(OR(C1726 &gt; 0.2, N1726 &lt; 0.25), "High Risk", "Low Risk")</f>
        <v>Low Risk</v>
      </c>
      <c r="AB1726" s="3" t="str">
        <f>IF(NOT(C1726 &gt; 0), "No Discount", "Discount Applied")</f>
        <v>Discount Applied</v>
      </c>
      <c r="AC1726" s="3" t="str">
        <f>IF(AND(V1726 &gt; 100, OR(H1726 = "Regular Air", H1726 = "Express Air"), NOT(C1726 &gt; 0)), "High Profit Non-Standard Shipping", "Other")</f>
        <v>Other</v>
      </c>
      <c r="AD1726">
        <f>RANK(X1726,$X$2:$X$1954,0)</f>
        <v>375</v>
      </c>
    </row>
    <row r="1727" spans="1:30" ht="12.75" customHeight="1" x14ac:dyDescent="0.3">
      <c r="A1727" s="3">
        <v>19382</v>
      </c>
      <c r="B1727" s="3" t="s">
        <v>36</v>
      </c>
      <c r="C1727" s="7">
        <v>0.02</v>
      </c>
      <c r="D1727" s="4">
        <v>3.68</v>
      </c>
      <c r="E1727" s="4">
        <v>1.32</v>
      </c>
      <c r="F1727" s="3">
        <v>3041</v>
      </c>
      <c r="G1727" s="3" t="s">
        <v>2746</v>
      </c>
      <c r="H1727" s="3" t="s">
        <v>48</v>
      </c>
      <c r="I1727" s="3" t="s">
        <v>39</v>
      </c>
      <c r="J1727" s="3" t="s">
        <v>28</v>
      </c>
      <c r="K1727" s="3" t="s">
        <v>173</v>
      </c>
      <c r="L1727" s="3" t="s">
        <v>30</v>
      </c>
      <c r="M1727" s="3" t="s">
        <v>838</v>
      </c>
      <c r="N1727" s="3">
        <v>0.83</v>
      </c>
      <c r="O1727" s="3" t="s">
        <v>32</v>
      </c>
      <c r="P1727" s="3" t="s">
        <v>60</v>
      </c>
      <c r="Q1727" s="3" t="s">
        <v>182</v>
      </c>
      <c r="R1727" s="3" t="s">
        <v>2000</v>
      </c>
      <c r="S1727" s="3">
        <v>67846</v>
      </c>
      <c r="T1727" s="2">
        <v>42139</v>
      </c>
      <c r="U1727" s="2">
        <v>42141</v>
      </c>
      <c r="V1727" s="4">
        <v>-20.65</v>
      </c>
      <c r="W1727" s="3">
        <v>8</v>
      </c>
      <c r="X1727" s="4">
        <v>29.93</v>
      </c>
      <c r="Y1727" s="3">
        <v>86102</v>
      </c>
      <c r="Z1727" s="3" t="str">
        <f>IF(V1727&gt;E3683, "High","Low")</f>
        <v>Low</v>
      </c>
      <c r="AA1727" s="3" t="str">
        <f>IF(OR(C1727 &gt; 0.2, N1727 &lt; 0.25), "High Risk", "Low Risk")</f>
        <v>Low Risk</v>
      </c>
      <c r="AB1727" s="3" t="str">
        <f>IF(NOT(C1727 &gt; 0), "No Discount", "Discount Applied")</f>
        <v>Discount Applied</v>
      </c>
      <c r="AC1727" s="3" t="str">
        <f>IF(AND(V1727 &gt; 100, OR(H1727 = "Regular Air", H1727 = "Express Air"), NOT(C1727 &gt; 0)), "High Profit Non-Standard Shipping", "Other")</f>
        <v>Other</v>
      </c>
      <c r="AD1727">
        <f>RANK(X1727,$X$2:$X$1954,0)</f>
        <v>1715</v>
      </c>
    </row>
    <row r="1728" spans="1:30" ht="12.75" customHeight="1" x14ac:dyDescent="0.3">
      <c r="A1728" s="3">
        <v>20049</v>
      </c>
      <c r="B1728" s="3" t="s">
        <v>55</v>
      </c>
      <c r="C1728" s="7">
        <v>7.0000000000000007E-2</v>
      </c>
      <c r="D1728" s="4">
        <v>14.48</v>
      </c>
      <c r="E1728" s="4">
        <v>6.46</v>
      </c>
      <c r="F1728" s="3">
        <v>3042</v>
      </c>
      <c r="G1728" s="3" t="s">
        <v>2747</v>
      </c>
      <c r="H1728" s="3" t="s">
        <v>48</v>
      </c>
      <c r="I1728" s="3" t="s">
        <v>39</v>
      </c>
      <c r="J1728" s="3" t="s">
        <v>28</v>
      </c>
      <c r="K1728" s="3" t="s">
        <v>108</v>
      </c>
      <c r="L1728" s="3" t="s">
        <v>58</v>
      </c>
      <c r="M1728" s="3" t="s">
        <v>2748</v>
      </c>
      <c r="N1728" s="3">
        <v>0.38</v>
      </c>
      <c r="O1728" s="3" t="s">
        <v>32</v>
      </c>
      <c r="P1728" s="3" t="s">
        <v>60</v>
      </c>
      <c r="Q1728" s="3" t="s">
        <v>182</v>
      </c>
      <c r="R1728" s="3" t="s">
        <v>2749</v>
      </c>
      <c r="S1728" s="3">
        <v>67501</v>
      </c>
      <c r="T1728" s="2">
        <v>42039</v>
      </c>
      <c r="U1728" s="2">
        <v>42040</v>
      </c>
      <c r="V1728" s="4">
        <v>67.864000000000004</v>
      </c>
      <c r="W1728" s="3">
        <v>12</v>
      </c>
      <c r="X1728" s="4">
        <v>171.33</v>
      </c>
      <c r="Y1728" s="3">
        <v>86101</v>
      </c>
      <c r="Z1728" s="3" t="str">
        <f>IF(V1728&gt;E3684, "High","Low")</f>
        <v>High</v>
      </c>
      <c r="AA1728" s="3" t="str">
        <f>IF(OR(C1728 &gt; 0.2, N1728 &lt; 0.25), "High Risk", "Low Risk")</f>
        <v>Low Risk</v>
      </c>
      <c r="AB1728" s="3" t="str">
        <f>IF(NOT(C1728 &gt; 0), "No Discount", "Discount Applied")</f>
        <v>Discount Applied</v>
      </c>
      <c r="AC1728" s="3" t="str">
        <f>IF(AND(V1728 &gt; 100, OR(H1728 = "Regular Air", H1728 = "Express Air"), NOT(C1728 &gt; 0)), "High Profit Non-Standard Shipping", "Other")</f>
        <v>Other</v>
      </c>
      <c r="AD1728">
        <f>RANK(X1728,$X$2:$X$1954,0)</f>
        <v>1035</v>
      </c>
    </row>
    <row r="1729" spans="1:30" ht="12.75" customHeight="1" x14ac:dyDescent="0.3">
      <c r="A1729" s="3">
        <v>21475</v>
      </c>
      <c r="B1729" s="3" t="s">
        <v>24</v>
      </c>
      <c r="C1729" s="7">
        <v>0</v>
      </c>
      <c r="D1729" s="4">
        <v>6.48</v>
      </c>
      <c r="E1729" s="4">
        <v>5.19</v>
      </c>
      <c r="F1729" s="3">
        <v>3045</v>
      </c>
      <c r="G1729" s="3" t="s">
        <v>2750</v>
      </c>
      <c r="H1729" s="3" t="s">
        <v>48</v>
      </c>
      <c r="I1729" s="3" t="s">
        <v>39</v>
      </c>
      <c r="J1729" s="3" t="s">
        <v>28</v>
      </c>
      <c r="K1729" s="3" t="s">
        <v>92</v>
      </c>
      <c r="L1729" s="3" t="s">
        <v>58</v>
      </c>
      <c r="M1729" s="3" t="s">
        <v>2751</v>
      </c>
      <c r="N1729" s="3">
        <v>0.37</v>
      </c>
      <c r="O1729" s="3" t="s">
        <v>32</v>
      </c>
      <c r="P1729" s="3" t="s">
        <v>60</v>
      </c>
      <c r="Q1729" s="3" t="s">
        <v>182</v>
      </c>
      <c r="R1729" s="3" t="s">
        <v>2752</v>
      </c>
      <c r="S1729" s="3">
        <v>66048</v>
      </c>
      <c r="T1729" s="2">
        <v>42161</v>
      </c>
      <c r="U1729" s="2">
        <v>42162</v>
      </c>
      <c r="V1729" s="4">
        <v>-14.074999999999999</v>
      </c>
      <c r="W1729" s="3">
        <v>12</v>
      </c>
      <c r="X1729" s="4">
        <v>84.04</v>
      </c>
      <c r="Y1729" s="3">
        <v>86104</v>
      </c>
      <c r="Z1729" s="3" t="str">
        <f>IF(V1729&gt;E3685, "High","Low")</f>
        <v>Low</v>
      </c>
      <c r="AA1729" s="3" t="str">
        <f>IF(OR(C1729 &gt; 0.2, N1729 &lt; 0.25), "High Risk", "Low Risk")</f>
        <v>Low Risk</v>
      </c>
      <c r="AB1729" s="3" t="str">
        <f>IF(NOT(C1729 &gt; 0), "No Discount", "Discount Applied")</f>
        <v>No Discount</v>
      </c>
      <c r="AC1729" s="3" t="str">
        <f>IF(AND(V1729 &gt; 100, OR(H1729 = "Regular Air", H1729 = "Express Air"), NOT(C1729 &gt; 0)), "High Profit Non-Standard Shipping", "Other")</f>
        <v>Other</v>
      </c>
      <c r="AD1729">
        <f>RANK(X1729,$X$2:$X$1954,0)</f>
        <v>1318</v>
      </c>
    </row>
    <row r="1730" spans="1:30" ht="12.75" customHeight="1" x14ac:dyDescent="0.3">
      <c r="A1730" s="3">
        <v>24415</v>
      </c>
      <c r="B1730" s="3" t="s">
        <v>24</v>
      </c>
      <c r="C1730" s="7">
        <v>0.05</v>
      </c>
      <c r="D1730" s="4">
        <v>120.98</v>
      </c>
      <c r="E1730" s="4">
        <v>30</v>
      </c>
      <c r="F1730" s="3">
        <v>3046</v>
      </c>
      <c r="G1730" s="3" t="s">
        <v>2753</v>
      </c>
      <c r="H1730" s="3" t="s">
        <v>38</v>
      </c>
      <c r="I1730" s="3" t="s">
        <v>39</v>
      </c>
      <c r="J1730" s="3" t="s">
        <v>40</v>
      </c>
      <c r="K1730" s="3" t="s">
        <v>41</v>
      </c>
      <c r="L1730" s="3" t="s">
        <v>42</v>
      </c>
      <c r="M1730" s="3" t="s">
        <v>1341</v>
      </c>
      <c r="N1730" s="3">
        <v>0.64</v>
      </c>
      <c r="O1730" s="3" t="s">
        <v>32</v>
      </c>
      <c r="P1730" s="3" t="s">
        <v>60</v>
      </c>
      <c r="Q1730" s="3" t="s">
        <v>182</v>
      </c>
      <c r="R1730" s="3" t="s">
        <v>2754</v>
      </c>
      <c r="S1730" s="3">
        <v>66209</v>
      </c>
      <c r="T1730" s="2">
        <v>42047</v>
      </c>
      <c r="U1730" s="2">
        <v>42049</v>
      </c>
      <c r="V1730" s="4">
        <v>-78.759200000000007</v>
      </c>
      <c r="W1730" s="3">
        <v>2</v>
      </c>
      <c r="X1730" s="4">
        <v>251.06</v>
      </c>
      <c r="Y1730" s="3">
        <v>86103</v>
      </c>
      <c r="Z1730" s="3" t="str">
        <f>IF(V1730&gt;E3686, "High","Low")</f>
        <v>Low</v>
      </c>
      <c r="AA1730" s="3" t="str">
        <f>IF(OR(C1730 &gt; 0.2, N1730 &lt; 0.25), "High Risk", "Low Risk")</f>
        <v>Low Risk</v>
      </c>
      <c r="AB1730" s="3" t="str">
        <f>IF(NOT(C1730 &gt; 0), "No Discount", "Discount Applied")</f>
        <v>Discount Applied</v>
      </c>
      <c r="AC1730" s="3" t="str">
        <f>IF(AND(V1730 &gt; 100, OR(H1730 = "Regular Air", H1730 = "Express Air"), NOT(C1730 &gt; 0)), "High Profit Non-Standard Shipping", "Other")</f>
        <v>Other</v>
      </c>
      <c r="AD1730">
        <f>RANK(X1730,$X$2:$X$1954,0)</f>
        <v>896</v>
      </c>
    </row>
    <row r="1731" spans="1:30" ht="12.75" customHeight="1" x14ac:dyDescent="0.3">
      <c r="A1731" s="3">
        <v>23188</v>
      </c>
      <c r="B1731" s="3" t="s">
        <v>24</v>
      </c>
      <c r="C1731" s="7">
        <v>0.06</v>
      </c>
      <c r="D1731" s="4">
        <v>276.2</v>
      </c>
      <c r="E1731" s="4">
        <v>24.49</v>
      </c>
      <c r="F1731" s="3">
        <v>3048</v>
      </c>
      <c r="G1731" s="3" t="s">
        <v>2755</v>
      </c>
      <c r="H1731" s="3" t="s">
        <v>26</v>
      </c>
      <c r="I1731" s="3" t="s">
        <v>39</v>
      </c>
      <c r="J1731" s="3" t="s">
        <v>40</v>
      </c>
      <c r="K1731" s="3" t="s">
        <v>41</v>
      </c>
      <c r="L1731" s="3" t="s">
        <v>235</v>
      </c>
      <c r="M1731" s="3" t="s">
        <v>437</v>
      </c>
      <c r="N1731" s="3"/>
      <c r="O1731" s="3" t="s">
        <v>32</v>
      </c>
      <c r="P1731" s="3" t="s">
        <v>33</v>
      </c>
      <c r="Q1731" s="3" t="s">
        <v>44</v>
      </c>
      <c r="R1731" s="3" t="s">
        <v>2756</v>
      </c>
      <c r="S1731" s="3">
        <v>94704</v>
      </c>
      <c r="T1731" s="2">
        <v>42068</v>
      </c>
      <c r="U1731" s="2">
        <v>42070</v>
      </c>
      <c r="V1731" s="4">
        <v>1167.3800000000001</v>
      </c>
      <c r="W1731" s="3">
        <v>10</v>
      </c>
      <c r="X1731" s="4">
        <v>2610.56</v>
      </c>
      <c r="Y1731" s="3">
        <v>89789</v>
      </c>
      <c r="Z1731" s="3" t="str">
        <f>IF(V1731&gt;E3687, "High","Low")</f>
        <v>High</v>
      </c>
      <c r="AA1731" s="3" t="str">
        <f>IF(OR(C1731 &gt; 0.2, N1731 &lt; 0.25), "High Risk", "Low Risk")</f>
        <v>High Risk</v>
      </c>
      <c r="AB1731" s="3" t="str">
        <f>IF(NOT(C1731 &gt; 0), "No Discount", "Discount Applied")</f>
        <v>Discount Applied</v>
      </c>
      <c r="AC1731" s="3" t="str">
        <f>IF(AND(V1731 &gt; 100, OR(H1731 = "Regular Air", H1731 = "Express Air"), NOT(C1731 &gt; 0)), "High Profit Non-Standard Shipping", "Other")</f>
        <v>Other</v>
      </c>
      <c r="AD1731">
        <f>RANK(X1731,$X$2:$X$1954,0)</f>
        <v>182</v>
      </c>
    </row>
    <row r="1732" spans="1:30" ht="12.75" customHeight="1" x14ac:dyDescent="0.3">
      <c r="A1732" s="3">
        <v>25904</v>
      </c>
      <c r="B1732" s="3" t="s">
        <v>55</v>
      </c>
      <c r="C1732" s="7">
        <v>0.06</v>
      </c>
      <c r="D1732" s="4">
        <v>125.99</v>
      </c>
      <c r="E1732" s="4">
        <v>2.5</v>
      </c>
      <c r="F1732" s="3">
        <v>3053</v>
      </c>
      <c r="G1732" s="3" t="s">
        <v>2757</v>
      </c>
      <c r="H1732" s="3" t="s">
        <v>48</v>
      </c>
      <c r="I1732" s="3" t="s">
        <v>39</v>
      </c>
      <c r="J1732" s="3" t="s">
        <v>76</v>
      </c>
      <c r="K1732" s="3" t="s">
        <v>77</v>
      </c>
      <c r="L1732" s="3" t="s">
        <v>58</v>
      </c>
      <c r="M1732" s="3" t="s">
        <v>1147</v>
      </c>
      <c r="N1732" s="3">
        <v>0.6</v>
      </c>
      <c r="O1732" s="3" t="s">
        <v>32</v>
      </c>
      <c r="P1732" s="3" t="s">
        <v>135</v>
      </c>
      <c r="Q1732" s="3" t="s">
        <v>612</v>
      </c>
      <c r="R1732" s="3" t="s">
        <v>318</v>
      </c>
      <c r="S1732" s="3">
        <v>42071</v>
      </c>
      <c r="T1732" s="2">
        <v>42038</v>
      </c>
      <c r="U1732" s="2">
        <v>42040</v>
      </c>
      <c r="V1732" s="4">
        <v>402.06599999999997</v>
      </c>
      <c r="W1732" s="3">
        <v>11</v>
      </c>
      <c r="X1732" s="4">
        <v>1173.76</v>
      </c>
      <c r="Y1732" s="3">
        <v>86662</v>
      </c>
      <c r="Z1732" s="3" t="str">
        <f>IF(V1732&gt;E3688, "High","Low")</f>
        <v>High</v>
      </c>
      <c r="AA1732" s="3" t="str">
        <f>IF(OR(C1732 &gt; 0.2, N1732 &lt; 0.25), "High Risk", "Low Risk")</f>
        <v>Low Risk</v>
      </c>
      <c r="AB1732" s="3" t="str">
        <f>IF(NOT(C1732 &gt; 0), "No Discount", "Discount Applied")</f>
        <v>Discount Applied</v>
      </c>
      <c r="AC1732" s="3" t="str">
        <f>IF(AND(V1732 &gt; 100, OR(H1732 = "Regular Air", H1732 = "Express Air"), NOT(C1732 &gt; 0)), "High Profit Non-Standard Shipping", "Other")</f>
        <v>Other</v>
      </c>
      <c r="AD1732">
        <f>RANK(X1732,$X$2:$X$1954,0)</f>
        <v>377</v>
      </c>
    </row>
    <row r="1733" spans="1:30" ht="12.75" customHeight="1" x14ac:dyDescent="0.3">
      <c r="A1733" s="3">
        <v>20516</v>
      </c>
      <c r="B1733" s="3" t="s">
        <v>55</v>
      </c>
      <c r="C1733" s="7">
        <v>7.0000000000000007E-2</v>
      </c>
      <c r="D1733" s="4">
        <v>8.33</v>
      </c>
      <c r="E1733" s="4">
        <v>1.99</v>
      </c>
      <c r="F1733" s="3">
        <v>3063</v>
      </c>
      <c r="G1733" s="3" t="s">
        <v>2758</v>
      </c>
      <c r="H1733" s="3" t="s">
        <v>48</v>
      </c>
      <c r="I1733" s="3" t="s">
        <v>39</v>
      </c>
      <c r="J1733" s="3" t="s">
        <v>76</v>
      </c>
      <c r="K1733" s="3" t="s">
        <v>179</v>
      </c>
      <c r="L1733" s="3" t="s">
        <v>50</v>
      </c>
      <c r="M1733" s="3" t="s">
        <v>413</v>
      </c>
      <c r="N1733" s="3">
        <v>0.52</v>
      </c>
      <c r="O1733" s="3" t="s">
        <v>32</v>
      </c>
      <c r="P1733" s="3" t="s">
        <v>33</v>
      </c>
      <c r="Q1733" s="3" t="s">
        <v>34</v>
      </c>
      <c r="R1733" s="3" t="s">
        <v>2759</v>
      </c>
      <c r="S1733" s="3">
        <v>98034</v>
      </c>
      <c r="T1733" s="2">
        <v>42061</v>
      </c>
      <c r="U1733" s="2">
        <v>42063</v>
      </c>
      <c r="V1733" s="4">
        <v>11.95</v>
      </c>
      <c r="W1733" s="3">
        <v>6</v>
      </c>
      <c r="X1733" s="4">
        <v>50.28</v>
      </c>
      <c r="Y1733" s="3">
        <v>88447</v>
      </c>
      <c r="Z1733" s="3" t="str">
        <f>IF(V1733&gt;E3689, "High","Low")</f>
        <v>High</v>
      </c>
      <c r="AA1733" s="3" t="str">
        <f>IF(OR(C1733 &gt; 0.2, N1733 &lt; 0.25), "High Risk", "Low Risk")</f>
        <v>Low Risk</v>
      </c>
      <c r="AB1733" s="3" t="str">
        <f>IF(NOT(C1733 &gt; 0), "No Discount", "Discount Applied")</f>
        <v>Discount Applied</v>
      </c>
      <c r="AC1733" s="3" t="str">
        <f>IF(AND(V1733 &gt; 100, OR(H1733 = "Regular Air", H1733 = "Express Air"), NOT(C1733 &gt; 0)), "High Profit Non-Standard Shipping", "Other")</f>
        <v>Other</v>
      </c>
      <c r="AD1733">
        <f>RANK(X1733,$X$2:$X$1954,0)</f>
        <v>1534</v>
      </c>
    </row>
    <row r="1734" spans="1:30" ht="12.75" customHeight="1" x14ac:dyDescent="0.3">
      <c r="A1734" s="3">
        <v>20517</v>
      </c>
      <c r="B1734" s="3" t="s">
        <v>55</v>
      </c>
      <c r="C1734" s="7">
        <v>0.03</v>
      </c>
      <c r="D1734" s="4">
        <v>499.99</v>
      </c>
      <c r="E1734" s="4">
        <v>24.49</v>
      </c>
      <c r="F1734" s="3">
        <v>3063</v>
      </c>
      <c r="G1734" s="3" t="s">
        <v>2758</v>
      </c>
      <c r="H1734" s="3" t="s">
        <v>48</v>
      </c>
      <c r="I1734" s="3" t="s">
        <v>39</v>
      </c>
      <c r="J1734" s="3" t="s">
        <v>76</v>
      </c>
      <c r="K1734" s="3" t="s">
        <v>586</v>
      </c>
      <c r="L1734" s="3" t="s">
        <v>235</v>
      </c>
      <c r="M1734" s="3" t="s">
        <v>2760</v>
      </c>
      <c r="N1734" s="3">
        <v>0.36</v>
      </c>
      <c r="O1734" s="3" t="s">
        <v>32</v>
      </c>
      <c r="P1734" s="3" t="s">
        <v>33</v>
      </c>
      <c r="Q1734" s="3" t="s">
        <v>34</v>
      </c>
      <c r="R1734" s="3" t="s">
        <v>2759</v>
      </c>
      <c r="S1734" s="3">
        <v>98034</v>
      </c>
      <c r="T1734" s="2">
        <v>42061</v>
      </c>
      <c r="U1734" s="2">
        <v>42062</v>
      </c>
      <c r="V1734" s="4">
        <v>1773.6104999999998</v>
      </c>
      <c r="W1734" s="3">
        <v>5</v>
      </c>
      <c r="X1734" s="4">
        <v>2570.4499999999998</v>
      </c>
      <c r="Y1734" s="3">
        <v>88447</v>
      </c>
      <c r="Z1734" s="3" t="str">
        <f>IF(V1734&gt;E3690, "High","Low")</f>
        <v>High</v>
      </c>
      <c r="AA1734" s="3" t="str">
        <f>IF(OR(C1734 &gt; 0.2, N1734 &lt; 0.25), "High Risk", "Low Risk")</f>
        <v>Low Risk</v>
      </c>
      <c r="AB1734" s="3" t="str">
        <f>IF(NOT(C1734 &gt; 0), "No Discount", "Discount Applied")</f>
        <v>Discount Applied</v>
      </c>
      <c r="AC1734" s="3" t="str">
        <f>IF(AND(V1734 &gt; 100, OR(H1734 = "Regular Air", H1734 = "Express Air"), NOT(C1734 &gt; 0)), "High Profit Non-Standard Shipping", "Other")</f>
        <v>Other</v>
      </c>
      <c r="AD1734">
        <f>RANK(X1734,$X$2:$X$1954,0)</f>
        <v>185</v>
      </c>
    </row>
    <row r="1735" spans="1:30" ht="12.75" customHeight="1" x14ac:dyDescent="0.3">
      <c r="A1735" s="3">
        <v>19652</v>
      </c>
      <c r="B1735" s="3" t="s">
        <v>36</v>
      </c>
      <c r="C1735" s="7">
        <v>0.03</v>
      </c>
      <c r="D1735" s="4">
        <v>20.99</v>
      </c>
      <c r="E1735" s="4">
        <v>0.99</v>
      </c>
      <c r="F1735" s="3">
        <v>3063</v>
      </c>
      <c r="G1735" s="3" t="s">
        <v>2758</v>
      </c>
      <c r="H1735" s="3" t="s">
        <v>48</v>
      </c>
      <c r="I1735" s="3" t="s">
        <v>39</v>
      </c>
      <c r="J1735" s="3" t="s">
        <v>76</v>
      </c>
      <c r="K1735" s="3" t="s">
        <v>77</v>
      </c>
      <c r="L1735" s="3" t="s">
        <v>30</v>
      </c>
      <c r="M1735" s="3" t="s">
        <v>595</v>
      </c>
      <c r="N1735" s="3">
        <v>0.56999999999999995</v>
      </c>
      <c r="O1735" s="3" t="s">
        <v>32</v>
      </c>
      <c r="P1735" s="3" t="s">
        <v>33</v>
      </c>
      <c r="Q1735" s="3" t="s">
        <v>34</v>
      </c>
      <c r="R1735" s="3" t="s">
        <v>2759</v>
      </c>
      <c r="S1735" s="3">
        <v>98034</v>
      </c>
      <c r="T1735" s="2">
        <v>42148</v>
      </c>
      <c r="U1735" s="2">
        <v>42150</v>
      </c>
      <c r="V1735" s="4">
        <v>4.1822000000000052</v>
      </c>
      <c r="W1735" s="3">
        <v>9</v>
      </c>
      <c r="X1735" s="4">
        <v>158.87</v>
      </c>
      <c r="Y1735" s="3">
        <v>88449</v>
      </c>
      <c r="Z1735" s="3" t="str">
        <f>IF(V1735&gt;E3691, "High","Low")</f>
        <v>High</v>
      </c>
      <c r="AA1735" s="3" t="str">
        <f>IF(OR(C1735 &gt; 0.2, N1735 &lt; 0.25), "High Risk", "Low Risk")</f>
        <v>Low Risk</v>
      </c>
      <c r="AB1735" s="3" t="str">
        <f>IF(NOT(C1735 &gt; 0), "No Discount", "Discount Applied")</f>
        <v>Discount Applied</v>
      </c>
      <c r="AC1735" s="3" t="str">
        <f>IF(AND(V1735 &gt; 100, OR(H1735 = "Regular Air", H1735 = "Express Air"), NOT(C1735 &gt; 0)), "High Profit Non-Standard Shipping", "Other")</f>
        <v>Other</v>
      </c>
      <c r="AD1735">
        <f>RANK(X1735,$X$2:$X$1954,0)</f>
        <v>1060</v>
      </c>
    </row>
    <row r="1736" spans="1:30" ht="12.75" customHeight="1" x14ac:dyDescent="0.3">
      <c r="A1736" s="3">
        <v>23811</v>
      </c>
      <c r="B1736" s="3" t="s">
        <v>105</v>
      </c>
      <c r="C1736" s="7">
        <v>0.03</v>
      </c>
      <c r="D1736" s="4">
        <v>6.45</v>
      </c>
      <c r="E1736" s="4">
        <v>1.34</v>
      </c>
      <c r="F1736" s="3">
        <v>3064</v>
      </c>
      <c r="G1736" s="3" t="s">
        <v>2761</v>
      </c>
      <c r="H1736" s="3" t="s">
        <v>48</v>
      </c>
      <c r="I1736" s="3" t="s">
        <v>39</v>
      </c>
      <c r="J1736" s="3" t="s">
        <v>28</v>
      </c>
      <c r="K1736" s="3" t="s">
        <v>92</v>
      </c>
      <c r="L1736" s="3" t="s">
        <v>30</v>
      </c>
      <c r="M1736" s="3" t="s">
        <v>2762</v>
      </c>
      <c r="N1736" s="3">
        <v>0.36</v>
      </c>
      <c r="O1736" s="3" t="s">
        <v>32</v>
      </c>
      <c r="P1736" s="3" t="s">
        <v>33</v>
      </c>
      <c r="Q1736" s="3" t="s">
        <v>34</v>
      </c>
      <c r="R1736" s="3" t="s">
        <v>2763</v>
      </c>
      <c r="S1736" s="3">
        <v>98503</v>
      </c>
      <c r="T1736" s="2">
        <v>42018</v>
      </c>
      <c r="U1736" s="2">
        <v>42023</v>
      </c>
      <c r="V1736" s="4">
        <v>39.129899999999999</v>
      </c>
      <c r="W1736" s="3">
        <v>9</v>
      </c>
      <c r="X1736" s="4">
        <v>56.71</v>
      </c>
      <c r="Y1736" s="3">
        <v>88448</v>
      </c>
      <c r="Z1736" s="3" t="str">
        <f>IF(V1736&gt;E3692, "High","Low")</f>
        <v>High</v>
      </c>
      <c r="AA1736" s="3" t="str">
        <f>IF(OR(C1736 &gt; 0.2, N1736 &lt; 0.25), "High Risk", "Low Risk")</f>
        <v>Low Risk</v>
      </c>
      <c r="AB1736" s="3" t="str">
        <f>IF(NOT(C1736 &gt; 0), "No Discount", "Discount Applied")</f>
        <v>Discount Applied</v>
      </c>
      <c r="AC1736" s="3" t="str">
        <f>IF(AND(V1736 &gt; 100, OR(H1736 = "Regular Air", H1736 = "Express Air"), NOT(C1736 &gt; 0)), "High Profit Non-Standard Shipping", "Other")</f>
        <v>Other</v>
      </c>
      <c r="AD1736">
        <f>RANK(X1736,$X$2:$X$1954,0)</f>
        <v>1483</v>
      </c>
    </row>
    <row r="1737" spans="1:30" ht="12.75" customHeight="1" x14ac:dyDescent="0.3">
      <c r="A1737" s="3">
        <v>25239</v>
      </c>
      <c r="B1737" s="3" t="s">
        <v>36</v>
      </c>
      <c r="C1737" s="7">
        <v>0.06</v>
      </c>
      <c r="D1737" s="4">
        <v>355.98</v>
      </c>
      <c r="E1737" s="4">
        <v>58.92</v>
      </c>
      <c r="F1737" s="3">
        <v>3067</v>
      </c>
      <c r="G1737" s="3" t="s">
        <v>2764</v>
      </c>
      <c r="H1737" s="3" t="s">
        <v>38</v>
      </c>
      <c r="I1737" s="3" t="s">
        <v>39</v>
      </c>
      <c r="J1737" s="3" t="s">
        <v>40</v>
      </c>
      <c r="K1737" s="3" t="s">
        <v>41</v>
      </c>
      <c r="L1737" s="3" t="s">
        <v>42</v>
      </c>
      <c r="M1737" s="3" t="s">
        <v>1293</v>
      </c>
      <c r="N1737" s="3">
        <v>0.64</v>
      </c>
      <c r="O1737" s="3" t="s">
        <v>32</v>
      </c>
      <c r="P1737" s="3" t="s">
        <v>52</v>
      </c>
      <c r="Q1737" s="3" t="s">
        <v>153</v>
      </c>
      <c r="R1737" s="3" t="s">
        <v>2765</v>
      </c>
      <c r="S1737" s="3">
        <v>44515</v>
      </c>
      <c r="T1737" s="2">
        <v>42065</v>
      </c>
      <c r="U1737" s="2">
        <v>42066</v>
      </c>
      <c r="V1737" s="4">
        <v>1660.92</v>
      </c>
      <c r="W1737" s="3">
        <v>14</v>
      </c>
      <c r="X1737" s="4">
        <v>5086.08</v>
      </c>
      <c r="Y1737" s="3">
        <v>91376</v>
      </c>
      <c r="Z1737" s="3" t="str">
        <f>IF(V1737&gt;E3693, "High","Low")</f>
        <v>High</v>
      </c>
      <c r="AA1737" s="3" t="str">
        <f>IF(OR(C1737 &gt; 0.2, N1737 &lt; 0.25), "High Risk", "Low Risk")</f>
        <v>Low Risk</v>
      </c>
      <c r="AB1737" s="3" t="str">
        <f>IF(NOT(C1737 &gt; 0), "No Discount", "Discount Applied")</f>
        <v>Discount Applied</v>
      </c>
      <c r="AC1737" s="3" t="str">
        <f>IF(AND(V1737 &gt; 100, OR(H1737 = "Regular Air", H1737 = "Express Air"), NOT(C1737 &gt; 0)), "High Profit Non-Standard Shipping", "Other")</f>
        <v>Other</v>
      </c>
      <c r="AD1737">
        <f>RANK(X1737,$X$2:$X$1954,0)</f>
        <v>91</v>
      </c>
    </row>
    <row r="1738" spans="1:30" ht="12.75" customHeight="1" x14ac:dyDescent="0.3">
      <c r="A1738" s="3">
        <v>21027</v>
      </c>
      <c r="B1738" s="3" t="s">
        <v>24</v>
      </c>
      <c r="C1738" s="7">
        <v>0.03</v>
      </c>
      <c r="D1738" s="4">
        <v>120.98</v>
      </c>
      <c r="E1738" s="4">
        <v>30</v>
      </c>
      <c r="F1738" s="3">
        <v>3069</v>
      </c>
      <c r="G1738" s="3" t="s">
        <v>2766</v>
      </c>
      <c r="H1738" s="3" t="s">
        <v>38</v>
      </c>
      <c r="I1738" s="3" t="s">
        <v>39</v>
      </c>
      <c r="J1738" s="3" t="s">
        <v>40</v>
      </c>
      <c r="K1738" s="3" t="s">
        <v>41</v>
      </c>
      <c r="L1738" s="3" t="s">
        <v>42</v>
      </c>
      <c r="M1738" s="3" t="s">
        <v>1341</v>
      </c>
      <c r="N1738" s="3">
        <v>0.64</v>
      </c>
      <c r="O1738" s="3" t="s">
        <v>32</v>
      </c>
      <c r="P1738" s="3" t="s">
        <v>60</v>
      </c>
      <c r="Q1738" s="3" t="s">
        <v>61</v>
      </c>
      <c r="R1738" s="3" t="s">
        <v>2767</v>
      </c>
      <c r="S1738" s="3">
        <v>55128</v>
      </c>
      <c r="T1738" s="2">
        <v>42156</v>
      </c>
      <c r="U1738" s="2">
        <v>42158</v>
      </c>
      <c r="V1738" s="4">
        <v>638.02800000000002</v>
      </c>
      <c r="W1738" s="3">
        <v>15</v>
      </c>
      <c r="X1738" s="4">
        <v>1894.45</v>
      </c>
      <c r="Y1738" s="3">
        <v>88191</v>
      </c>
      <c r="Z1738" s="3" t="str">
        <f>IF(V1738&gt;E3694, "High","Low")</f>
        <v>High</v>
      </c>
      <c r="AA1738" s="3" t="str">
        <f>IF(OR(C1738 &gt; 0.2, N1738 &lt; 0.25), "High Risk", "Low Risk")</f>
        <v>Low Risk</v>
      </c>
      <c r="AB1738" s="3" t="str">
        <f>IF(NOT(C1738 &gt; 0), "No Discount", "Discount Applied")</f>
        <v>Discount Applied</v>
      </c>
      <c r="AC1738" s="3" t="str">
        <f>IF(AND(V1738 &gt; 100, OR(H1738 = "Regular Air", H1738 = "Express Air"), NOT(C1738 &gt; 0)), "High Profit Non-Standard Shipping", "Other")</f>
        <v>Other</v>
      </c>
      <c r="AD1738">
        <f>RANK(X1738,$X$2:$X$1954,0)</f>
        <v>254</v>
      </c>
    </row>
    <row r="1739" spans="1:30" ht="12.75" customHeight="1" x14ac:dyDescent="0.3">
      <c r="A1739" s="3">
        <v>21028</v>
      </c>
      <c r="B1739" s="3" t="s">
        <v>24</v>
      </c>
      <c r="C1739" s="7">
        <v>0.01</v>
      </c>
      <c r="D1739" s="4">
        <v>15.68</v>
      </c>
      <c r="E1739" s="4">
        <v>3.73</v>
      </c>
      <c r="F1739" s="3">
        <v>3069</v>
      </c>
      <c r="G1739" s="3" t="s">
        <v>2766</v>
      </c>
      <c r="H1739" s="3" t="s">
        <v>48</v>
      </c>
      <c r="I1739" s="3" t="s">
        <v>39</v>
      </c>
      <c r="J1739" s="3" t="s">
        <v>40</v>
      </c>
      <c r="K1739" s="3" t="s">
        <v>49</v>
      </c>
      <c r="L1739" s="3" t="s">
        <v>50</v>
      </c>
      <c r="M1739" s="3" t="s">
        <v>2379</v>
      </c>
      <c r="N1739" s="3">
        <v>0.46</v>
      </c>
      <c r="O1739" s="3" t="s">
        <v>32</v>
      </c>
      <c r="P1739" s="3" t="s">
        <v>60</v>
      </c>
      <c r="Q1739" s="3" t="s">
        <v>61</v>
      </c>
      <c r="R1739" s="3" t="s">
        <v>2767</v>
      </c>
      <c r="S1739" s="3">
        <v>55128</v>
      </c>
      <c r="T1739" s="2">
        <v>42156</v>
      </c>
      <c r="U1739" s="2">
        <v>42158</v>
      </c>
      <c r="V1739" s="4">
        <v>138.49679999999998</v>
      </c>
      <c r="W1739" s="3">
        <v>12</v>
      </c>
      <c r="X1739" s="4">
        <v>200.72</v>
      </c>
      <c r="Y1739" s="3">
        <v>88191</v>
      </c>
      <c r="Z1739" s="3" t="str">
        <f>IF(V1739&gt;E3695, "High","Low")</f>
        <v>High</v>
      </c>
      <c r="AA1739" s="3" t="str">
        <f>IF(OR(C1739 &gt; 0.2, N1739 &lt; 0.25), "High Risk", "Low Risk")</f>
        <v>Low Risk</v>
      </c>
      <c r="AB1739" s="3" t="str">
        <f>IF(NOT(C1739 &gt; 0), "No Discount", "Discount Applied")</f>
        <v>Discount Applied</v>
      </c>
      <c r="AC1739" s="3" t="str">
        <f>IF(AND(V1739 &gt; 100, OR(H1739 = "Regular Air", H1739 = "Express Air"), NOT(C1739 &gt; 0)), "High Profit Non-Standard Shipping", "Other")</f>
        <v>Other</v>
      </c>
      <c r="AD1739">
        <f>RANK(X1739,$X$2:$X$1954,0)</f>
        <v>982</v>
      </c>
    </row>
    <row r="1740" spans="1:30" ht="12.75" customHeight="1" x14ac:dyDescent="0.3">
      <c r="A1740" s="3">
        <v>22213</v>
      </c>
      <c r="B1740" s="3" t="s">
        <v>46</v>
      </c>
      <c r="C1740" s="7">
        <v>0.09</v>
      </c>
      <c r="D1740" s="4">
        <v>1.82</v>
      </c>
      <c r="E1740" s="4">
        <v>0.83</v>
      </c>
      <c r="F1740" s="3">
        <v>3069</v>
      </c>
      <c r="G1740" s="3" t="s">
        <v>2766</v>
      </c>
      <c r="H1740" s="3" t="s">
        <v>48</v>
      </c>
      <c r="I1740" s="3" t="s">
        <v>39</v>
      </c>
      <c r="J1740" s="3" t="s">
        <v>28</v>
      </c>
      <c r="K1740" s="3" t="s">
        <v>29</v>
      </c>
      <c r="L1740" s="3" t="s">
        <v>30</v>
      </c>
      <c r="M1740" s="3" t="s">
        <v>2768</v>
      </c>
      <c r="N1740" s="3">
        <v>0.56999999999999995</v>
      </c>
      <c r="O1740" s="3" t="s">
        <v>32</v>
      </c>
      <c r="P1740" s="3" t="s">
        <v>60</v>
      </c>
      <c r="Q1740" s="3" t="s">
        <v>61</v>
      </c>
      <c r="R1740" s="3" t="s">
        <v>2767</v>
      </c>
      <c r="S1740" s="3">
        <v>55128</v>
      </c>
      <c r="T1740" s="2">
        <v>42049</v>
      </c>
      <c r="U1740" s="2">
        <v>42050</v>
      </c>
      <c r="V1740" s="4">
        <v>-6.734</v>
      </c>
      <c r="W1740" s="3">
        <v>22</v>
      </c>
      <c r="X1740" s="4">
        <v>36.82</v>
      </c>
      <c r="Y1740" s="3">
        <v>88192</v>
      </c>
      <c r="Z1740" s="3" t="str">
        <f>IF(V1740&gt;E3696, "High","Low")</f>
        <v>Low</v>
      </c>
      <c r="AA1740" s="3" t="str">
        <f>IF(OR(C1740 &gt; 0.2, N1740 &lt; 0.25), "High Risk", "Low Risk")</f>
        <v>Low Risk</v>
      </c>
      <c r="AB1740" s="3" t="str">
        <f>IF(NOT(C1740 &gt; 0), "No Discount", "Discount Applied")</f>
        <v>Discount Applied</v>
      </c>
      <c r="AC1740" s="3" t="str">
        <f>IF(AND(V1740 &gt; 100, OR(H1740 = "Regular Air", H1740 = "Express Air"), NOT(C1740 &gt; 0)), "High Profit Non-Standard Shipping", "Other")</f>
        <v>Other</v>
      </c>
      <c r="AD1740">
        <f>RANK(X1740,$X$2:$X$1954,0)</f>
        <v>1649</v>
      </c>
    </row>
    <row r="1741" spans="1:30" ht="12.75" customHeight="1" x14ac:dyDescent="0.3">
      <c r="A1741" s="3">
        <v>2063</v>
      </c>
      <c r="B1741" s="3" t="s">
        <v>105</v>
      </c>
      <c r="C1741" s="7">
        <v>0.06</v>
      </c>
      <c r="D1741" s="4">
        <v>19.23</v>
      </c>
      <c r="E1741" s="4">
        <v>6.15</v>
      </c>
      <c r="F1741" s="3">
        <v>3075</v>
      </c>
      <c r="G1741" s="3" t="s">
        <v>2769</v>
      </c>
      <c r="H1741" s="3" t="s">
        <v>48</v>
      </c>
      <c r="I1741" s="3" t="s">
        <v>39</v>
      </c>
      <c r="J1741" s="3" t="s">
        <v>40</v>
      </c>
      <c r="K1741" s="3" t="s">
        <v>49</v>
      </c>
      <c r="L1741" s="3" t="s">
        <v>50</v>
      </c>
      <c r="M1741" s="3" t="s">
        <v>471</v>
      </c>
      <c r="N1741" s="3">
        <v>0.44</v>
      </c>
      <c r="O1741" s="3" t="s">
        <v>32</v>
      </c>
      <c r="P1741" s="3" t="s">
        <v>33</v>
      </c>
      <c r="Q1741" s="3" t="s">
        <v>44</v>
      </c>
      <c r="R1741" s="3" t="s">
        <v>662</v>
      </c>
      <c r="S1741" s="3">
        <v>90061</v>
      </c>
      <c r="T1741" s="2">
        <v>42063</v>
      </c>
      <c r="U1741" s="2">
        <v>42063</v>
      </c>
      <c r="V1741" s="4">
        <v>-25.38</v>
      </c>
      <c r="W1741" s="3">
        <v>4</v>
      </c>
      <c r="X1741" s="4">
        <v>84.6</v>
      </c>
      <c r="Y1741" s="3">
        <v>14756</v>
      </c>
      <c r="Z1741" s="3" t="str">
        <f>IF(V1741&gt;E3697, "High","Low")</f>
        <v>Low</v>
      </c>
      <c r="AA1741" s="3" t="str">
        <f>IF(OR(C1741 &gt; 0.2, N1741 &lt; 0.25), "High Risk", "Low Risk")</f>
        <v>Low Risk</v>
      </c>
      <c r="AB1741" s="3" t="str">
        <f>IF(NOT(C1741 &gt; 0), "No Discount", "Discount Applied")</f>
        <v>Discount Applied</v>
      </c>
      <c r="AC1741" s="3" t="str">
        <f>IF(AND(V1741 &gt; 100, OR(H1741 = "Regular Air", H1741 = "Express Air"), NOT(C1741 &gt; 0)), "High Profit Non-Standard Shipping", "Other")</f>
        <v>Other</v>
      </c>
      <c r="AD1741">
        <f>RANK(X1741,$X$2:$X$1954,0)</f>
        <v>1312</v>
      </c>
    </row>
    <row r="1742" spans="1:30" ht="12.75" customHeight="1" x14ac:dyDescent="0.3">
      <c r="A1742" s="3">
        <v>19739</v>
      </c>
      <c r="B1742" s="3" t="s">
        <v>55</v>
      </c>
      <c r="C1742" s="7">
        <v>0</v>
      </c>
      <c r="D1742" s="4">
        <v>137.47999999999999</v>
      </c>
      <c r="E1742" s="4">
        <v>32.18</v>
      </c>
      <c r="F1742" s="3">
        <v>3076</v>
      </c>
      <c r="G1742" s="3" t="s">
        <v>2770</v>
      </c>
      <c r="H1742" s="3" t="s">
        <v>38</v>
      </c>
      <c r="I1742" s="3" t="s">
        <v>39</v>
      </c>
      <c r="J1742" s="3" t="s">
        <v>40</v>
      </c>
      <c r="K1742" s="3" t="s">
        <v>190</v>
      </c>
      <c r="L1742" s="3" t="s">
        <v>120</v>
      </c>
      <c r="M1742" s="3" t="s">
        <v>2771</v>
      </c>
      <c r="N1742" s="3">
        <v>0.78</v>
      </c>
      <c r="O1742" s="3" t="s">
        <v>32</v>
      </c>
      <c r="P1742" s="3" t="s">
        <v>52</v>
      </c>
      <c r="Q1742" s="3" t="s">
        <v>153</v>
      </c>
      <c r="R1742" s="3" t="s">
        <v>2772</v>
      </c>
      <c r="S1742" s="3">
        <v>44224</v>
      </c>
      <c r="T1742" s="2">
        <v>42011</v>
      </c>
      <c r="U1742" s="2">
        <v>42012</v>
      </c>
      <c r="V1742" s="4">
        <v>-203.27</v>
      </c>
      <c r="W1742" s="3">
        <v>2</v>
      </c>
      <c r="X1742" s="4">
        <v>296.75</v>
      </c>
      <c r="Y1742" s="3">
        <v>88241</v>
      </c>
      <c r="Z1742" s="3" t="str">
        <f>IF(V1742&gt;E3698, "High","Low")</f>
        <v>Low</v>
      </c>
      <c r="AA1742" s="3" t="str">
        <f>IF(OR(C1742 &gt; 0.2, N1742 &lt; 0.25), "High Risk", "Low Risk")</f>
        <v>Low Risk</v>
      </c>
      <c r="AB1742" s="3" t="str">
        <f>IF(NOT(C1742 &gt; 0), "No Discount", "Discount Applied")</f>
        <v>No Discount</v>
      </c>
      <c r="AC1742" s="3" t="str">
        <f>IF(AND(V1742 &gt; 100, OR(H1742 = "Regular Air", H1742 = "Express Air"), NOT(C1742 &gt; 0)), "High Profit Non-Standard Shipping", "Other")</f>
        <v>Other</v>
      </c>
      <c r="AD1742">
        <f>RANK(X1742,$X$2:$X$1954,0)</f>
        <v>822</v>
      </c>
    </row>
    <row r="1743" spans="1:30" ht="12.75" customHeight="1" x14ac:dyDescent="0.3">
      <c r="A1743" s="3">
        <v>23816</v>
      </c>
      <c r="B1743" s="3" t="s">
        <v>55</v>
      </c>
      <c r="C1743" s="7">
        <v>7.0000000000000007E-2</v>
      </c>
      <c r="D1743" s="4">
        <v>300.97000000000003</v>
      </c>
      <c r="E1743" s="4">
        <v>7.18</v>
      </c>
      <c r="F1743" s="3">
        <v>3077</v>
      </c>
      <c r="G1743" s="3" t="s">
        <v>2773</v>
      </c>
      <c r="H1743" s="3" t="s">
        <v>48</v>
      </c>
      <c r="I1743" s="3" t="s">
        <v>39</v>
      </c>
      <c r="J1743" s="3" t="s">
        <v>76</v>
      </c>
      <c r="K1743" s="3" t="s">
        <v>179</v>
      </c>
      <c r="L1743" s="3" t="s">
        <v>58</v>
      </c>
      <c r="M1743" s="3" t="s">
        <v>1088</v>
      </c>
      <c r="N1743" s="3">
        <v>0.48</v>
      </c>
      <c r="O1743" s="3" t="s">
        <v>32</v>
      </c>
      <c r="P1743" s="3" t="s">
        <v>52</v>
      </c>
      <c r="Q1743" s="3" t="s">
        <v>153</v>
      </c>
      <c r="R1743" s="3" t="s">
        <v>2774</v>
      </c>
      <c r="S1743" s="3">
        <v>44136</v>
      </c>
      <c r="T1743" s="2">
        <v>42131</v>
      </c>
      <c r="U1743" s="2">
        <v>42133</v>
      </c>
      <c r="V1743" s="4">
        <v>-807.59</v>
      </c>
      <c r="W1743" s="3">
        <v>2</v>
      </c>
      <c r="X1743" s="4">
        <v>582.20000000000005</v>
      </c>
      <c r="Y1743" s="3">
        <v>88239</v>
      </c>
      <c r="Z1743" s="3" t="str">
        <f>IF(V1743&gt;E3699, "High","Low")</f>
        <v>Low</v>
      </c>
      <c r="AA1743" s="3" t="str">
        <f>IF(OR(C1743 &gt; 0.2, N1743 &lt; 0.25), "High Risk", "Low Risk")</f>
        <v>Low Risk</v>
      </c>
      <c r="AB1743" s="3" t="str">
        <f>IF(NOT(C1743 &gt; 0), "No Discount", "Discount Applied")</f>
        <v>Discount Applied</v>
      </c>
      <c r="AC1743" s="3" t="str">
        <f>IF(AND(V1743 &gt; 100, OR(H1743 = "Regular Air", H1743 = "Express Air"), NOT(C1743 &gt; 0)), "High Profit Non-Standard Shipping", "Other")</f>
        <v>Other</v>
      </c>
      <c r="AD1743">
        <f>RANK(X1743,$X$2:$X$1954,0)</f>
        <v>595</v>
      </c>
    </row>
    <row r="1744" spans="1:30" ht="12.75" customHeight="1" x14ac:dyDescent="0.3">
      <c r="A1744" s="3">
        <v>25489</v>
      </c>
      <c r="B1744" s="3" t="s">
        <v>36</v>
      </c>
      <c r="C1744" s="7">
        <v>0.04</v>
      </c>
      <c r="D1744" s="4">
        <v>35.44</v>
      </c>
      <c r="E1744" s="4">
        <v>5.09</v>
      </c>
      <c r="F1744" s="3">
        <v>3078</v>
      </c>
      <c r="G1744" s="3" t="s">
        <v>2775</v>
      </c>
      <c r="H1744" s="3" t="s">
        <v>48</v>
      </c>
      <c r="I1744" s="3" t="s">
        <v>39</v>
      </c>
      <c r="J1744" s="3" t="s">
        <v>28</v>
      </c>
      <c r="K1744" s="3" t="s">
        <v>92</v>
      </c>
      <c r="L1744" s="3" t="s">
        <v>58</v>
      </c>
      <c r="M1744" s="3" t="s">
        <v>2776</v>
      </c>
      <c r="N1744" s="3">
        <v>0.38</v>
      </c>
      <c r="O1744" s="3" t="s">
        <v>32</v>
      </c>
      <c r="P1744" s="3" t="s">
        <v>52</v>
      </c>
      <c r="Q1744" s="3" t="s">
        <v>153</v>
      </c>
      <c r="R1744" s="3" t="s">
        <v>2777</v>
      </c>
      <c r="S1744" s="3">
        <v>43615</v>
      </c>
      <c r="T1744" s="2">
        <v>42166</v>
      </c>
      <c r="U1744" s="2">
        <v>42166</v>
      </c>
      <c r="V1744" s="4">
        <v>118.6317</v>
      </c>
      <c r="W1744" s="3">
        <v>5</v>
      </c>
      <c r="X1744" s="4">
        <v>171.93</v>
      </c>
      <c r="Y1744" s="3">
        <v>88240</v>
      </c>
      <c r="Z1744" s="3" t="str">
        <f>IF(V1744&gt;E3700, "High","Low")</f>
        <v>High</v>
      </c>
      <c r="AA1744" s="3" t="str">
        <f>IF(OR(C1744 &gt; 0.2, N1744 &lt; 0.25), "High Risk", "Low Risk")</f>
        <v>Low Risk</v>
      </c>
      <c r="AB1744" s="3" t="str">
        <f>IF(NOT(C1744 &gt; 0), "No Discount", "Discount Applied")</f>
        <v>Discount Applied</v>
      </c>
      <c r="AC1744" s="3" t="str">
        <f>IF(AND(V1744 &gt; 100, OR(H1744 = "Regular Air", H1744 = "Express Air"), NOT(C1744 &gt; 0)), "High Profit Non-Standard Shipping", "Other")</f>
        <v>Other</v>
      </c>
      <c r="AD1744">
        <f>RANK(X1744,$X$2:$X$1954,0)</f>
        <v>1034</v>
      </c>
    </row>
    <row r="1745" spans="1:30" ht="12.75" customHeight="1" x14ac:dyDescent="0.3">
      <c r="A1745" s="3">
        <v>25490</v>
      </c>
      <c r="B1745" s="3" t="s">
        <v>36</v>
      </c>
      <c r="C1745" s="7">
        <v>0.08</v>
      </c>
      <c r="D1745" s="4">
        <v>3.98</v>
      </c>
      <c r="E1745" s="4">
        <v>0.7</v>
      </c>
      <c r="F1745" s="3">
        <v>3078</v>
      </c>
      <c r="G1745" s="3" t="s">
        <v>2775</v>
      </c>
      <c r="H1745" s="3" t="s">
        <v>48</v>
      </c>
      <c r="I1745" s="3" t="s">
        <v>39</v>
      </c>
      <c r="J1745" s="3" t="s">
        <v>28</v>
      </c>
      <c r="K1745" s="3" t="s">
        <v>29</v>
      </c>
      <c r="L1745" s="3" t="s">
        <v>30</v>
      </c>
      <c r="M1745" s="3" t="s">
        <v>2739</v>
      </c>
      <c r="N1745" s="3">
        <v>0.52</v>
      </c>
      <c r="O1745" s="3" t="s">
        <v>32</v>
      </c>
      <c r="P1745" s="3" t="s">
        <v>52</v>
      </c>
      <c r="Q1745" s="3" t="s">
        <v>153</v>
      </c>
      <c r="R1745" s="3" t="s">
        <v>2777</v>
      </c>
      <c r="S1745" s="3">
        <v>43615</v>
      </c>
      <c r="T1745" s="2">
        <v>42166</v>
      </c>
      <c r="U1745" s="2">
        <v>42169</v>
      </c>
      <c r="V1745" s="4">
        <v>23.304000000000002</v>
      </c>
      <c r="W1745" s="3">
        <v>9</v>
      </c>
      <c r="X1745" s="4">
        <v>35.19</v>
      </c>
      <c r="Y1745" s="3">
        <v>88240</v>
      </c>
      <c r="Z1745" s="3" t="str">
        <f>IF(V1745&gt;E3701, "High","Low")</f>
        <v>High</v>
      </c>
      <c r="AA1745" s="3" t="str">
        <f>IF(OR(C1745 &gt; 0.2, N1745 &lt; 0.25), "High Risk", "Low Risk")</f>
        <v>Low Risk</v>
      </c>
      <c r="AB1745" s="3" t="str">
        <f>IF(NOT(C1745 &gt; 0), "No Discount", "Discount Applied")</f>
        <v>Discount Applied</v>
      </c>
      <c r="AC1745" s="3" t="str">
        <f>IF(AND(V1745 &gt; 100, OR(H1745 = "Regular Air", H1745 = "Express Air"), NOT(C1745 &gt; 0)), "High Profit Non-Standard Shipping", "Other")</f>
        <v>Other</v>
      </c>
      <c r="AD1745">
        <f>RANK(X1745,$X$2:$X$1954,0)</f>
        <v>1663</v>
      </c>
    </row>
    <row r="1746" spans="1:30" ht="12.75" customHeight="1" x14ac:dyDescent="0.3">
      <c r="A1746" s="3">
        <v>5816</v>
      </c>
      <c r="B1746" s="3" t="s">
        <v>55</v>
      </c>
      <c r="C1746" s="7">
        <v>7.0000000000000007E-2</v>
      </c>
      <c r="D1746" s="4">
        <v>300.97000000000003</v>
      </c>
      <c r="E1746" s="4">
        <v>7.18</v>
      </c>
      <c r="F1746" s="3">
        <v>3079</v>
      </c>
      <c r="G1746" s="3" t="s">
        <v>2778</v>
      </c>
      <c r="H1746" s="3" t="s">
        <v>48</v>
      </c>
      <c r="I1746" s="3" t="s">
        <v>39</v>
      </c>
      <c r="J1746" s="3" t="s">
        <v>76</v>
      </c>
      <c r="K1746" s="3" t="s">
        <v>179</v>
      </c>
      <c r="L1746" s="3" t="s">
        <v>58</v>
      </c>
      <c r="M1746" s="3" t="s">
        <v>1088</v>
      </c>
      <c r="N1746" s="3">
        <v>0.48</v>
      </c>
      <c r="O1746" s="3" t="s">
        <v>32</v>
      </c>
      <c r="P1746" s="3" t="s">
        <v>52</v>
      </c>
      <c r="Q1746" s="3" t="s">
        <v>233</v>
      </c>
      <c r="R1746" s="3" t="s">
        <v>1318</v>
      </c>
      <c r="S1746" s="3">
        <v>19112</v>
      </c>
      <c r="T1746" s="2">
        <v>42131</v>
      </c>
      <c r="U1746" s="2">
        <v>42133</v>
      </c>
      <c r="V1746" s="4">
        <v>-807.59</v>
      </c>
      <c r="W1746" s="3">
        <v>7</v>
      </c>
      <c r="X1746" s="4">
        <v>2037.69</v>
      </c>
      <c r="Y1746" s="3">
        <v>41253</v>
      </c>
      <c r="Z1746" s="3" t="str">
        <f>IF(V1746&gt;E3702, "High","Low")</f>
        <v>Low</v>
      </c>
      <c r="AA1746" s="3" t="str">
        <f>IF(OR(C1746 &gt; 0.2, N1746 &lt; 0.25), "High Risk", "Low Risk")</f>
        <v>Low Risk</v>
      </c>
      <c r="AB1746" s="3" t="str">
        <f>IF(NOT(C1746 &gt; 0), "No Discount", "Discount Applied")</f>
        <v>Discount Applied</v>
      </c>
      <c r="AC1746" s="3" t="str">
        <f>IF(AND(V1746 &gt; 100, OR(H1746 = "Regular Air", H1746 = "Express Air"), NOT(C1746 &gt; 0)), "High Profit Non-Standard Shipping", "Other")</f>
        <v>Other</v>
      </c>
      <c r="AD1746">
        <f>RANK(X1746,$X$2:$X$1954,0)</f>
        <v>239</v>
      </c>
    </row>
    <row r="1747" spans="1:30" ht="12.75" customHeight="1" x14ac:dyDescent="0.3">
      <c r="A1747" s="3">
        <v>7489</v>
      </c>
      <c r="B1747" s="3" t="s">
        <v>36</v>
      </c>
      <c r="C1747" s="7">
        <v>0.04</v>
      </c>
      <c r="D1747" s="4">
        <v>35.44</v>
      </c>
      <c r="E1747" s="4">
        <v>5.09</v>
      </c>
      <c r="F1747" s="3">
        <v>3079</v>
      </c>
      <c r="G1747" s="3" t="s">
        <v>2778</v>
      </c>
      <c r="H1747" s="3" t="s">
        <v>48</v>
      </c>
      <c r="I1747" s="3" t="s">
        <v>39</v>
      </c>
      <c r="J1747" s="3" t="s">
        <v>28</v>
      </c>
      <c r="K1747" s="3" t="s">
        <v>92</v>
      </c>
      <c r="L1747" s="3" t="s">
        <v>58</v>
      </c>
      <c r="M1747" s="3" t="s">
        <v>2776</v>
      </c>
      <c r="N1747" s="3">
        <v>0.38</v>
      </c>
      <c r="O1747" s="3" t="s">
        <v>32</v>
      </c>
      <c r="P1747" s="3" t="s">
        <v>52</v>
      </c>
      <c r="Q1747" s="3" t="s">
        <v>233</v>
      </c>
      <c r="R1747" s="3" t="s">
        <v>1318</v>
      </c>
      <c r="S1747" s="3">
        <v>19112</v>
      </c>
      <c r="T1747" s="2">
        <v>42166</v>
      </c>
      <c r="U1747" s="2">
        <v>42166</v>
      </c>
      <c r="V1747" s="4">
        <v>150.72</v>
      </c>
      <c r="W1747" s="3">
        <v>21</v>
      </c>
      <c r="X1747" s="4">
        <v>722.1</v>
      </c>
      <c r="Y1747" s="3">
        <v>53476</v>
      </c>
      <c r="Z1747" s="3" t="str">
        <f>IF(V1747&gt;E3703, "High","Low")</f>
        <v>High</v>
      </c>
      <c r="AA1747" s="3" t="str">
        <f>IF(OR(C1747 &gt; 0.2, N1747 &lt; 0.25), "High Risk", "Low Risk")</f>
        <v>Low Risk</v>
      </c>
      <c r="AB1747" s="3" t="str">
        <f>IF(NOT(C1747 &gt; 0), "No Discount", "Discount Applied")</f>
        <v>Discount Applied</v>
      </c>
      <c r="AC1747" s="3" t="str">
        <f>IF(AND(V1747 &gt; 100, OR(H1747 = "Regular Air", H1747 = "Express Air"), NOT(C1747 &gt; 0)), "High Profit Non-Standard Shipping", "Other")</f>
        <v>Other</v>
      </c>
      <c r="AD1747">
        <f>RANK(X1747,$X$2:$X$1954,0)</f>
        <v>521</v>
      </c>
    </row>
    <row r="1748" spans="1:30" ht="12.75" customHeight="1" x14ac:dyDescent="0.3">
      <c r="A1748" s="3">
        <v>7490</v>
      </c>
      <c r="B1748" s="3" t="s">
        <v>36</v>
      </c>
      <c r="C1748" s="7">
        <v>0.08</v>
      </c>
      <c r="D1748" s="4">
        <v>3.98</v>
      </c>
      <c r="E1748" s="4">
        <v>0.7</v>
      </c>
      <c r="F1748" s="3">
        <v>3079</v>
      </c>
      <c r="G1748" s="3" t="s">
        <v>2778</v>
      </c>
      <c r="H1748" s="3" t="s">
        <v>48</v>
      </c>
      <c r="I1748" s="3" t="s">
        <v>39</v>
      </c>
      <c r="J1748" s="3" t="s">
        <v>28</v>
      </c>
      <c r="K1748" s="3" t="s">
        <v>29</v>
      </c>
      <c r="L1748" s="3" t="s">
        <v>30</v>
      </c>
      <c r="M1748" s="3" t="s">
        <v>2739</v>
      </c>
      <c r="N1748" s="3">
        <v>0.52</v>
      </c>
      <c r="O1748" s="3" t="s">
        <v>32</v>
      </c>
      <c r="P1748" s="3" t="s">
        <v>52</v>
      </c>
      <c r="Q1748" s="3" t="s">
        <v>233</v>
      </c>
      <c r="R1748" s="3" t="s">
        <v>1318</v>
      </c>
      <c r="S1748" s="3">
        <v>19112</v>
      </c>
      <c r="T1748" s="2">
        <v>42166</v>
      </c>
      <c r="U1748" s="2">
        <v>42169</v>
      </c>
      <c r="V1748" s="4">
        <v>19.420000000000002</v>
      </c>
      <c r="W1748" s="3">
        <v>36</v>
      </c>
      <c r="X1748" s="4">
        <v>140.78</v>
      </c>
      <c r="Y1748" s="3">
        <v>53476</v>
      </c>
      <c r="Z1748" s="3" t="str">
        <f>IF(V1748&gt;E3704, "High","Low")</f>
        <v>High</v>
      </c>
      <c r="AA1748" s="3" t="str">
        <f>IF(OR(C1748 &gt; 0.2, N1748 &lt; 0.25), "High Risk", "Low Risk")</f>
        <v>Low Risk</v>
      </c>
      <c r="AB1748" s="3" t="str">
        <f>IF(NOT(C1748 &gt; 0), "No Discount", "Discount Applied")</f>
        <v>Discount Applied</v>
      </c>
      <c r="AC1748" s="3" t="str">
        <f>IF(AND(V1748 &gt; 100, OR(H1748 = "Regular Air", H1748 = "Express Air"), NOT(C1748 &gt; 0)), "High Profit Non-Standard Shipping", "Other")</f>
        <v>Other</v>
      </c>
      <c r="AD1748">
        <f>RANK(X1748,$X$2:$X$1954,0)</f>
        <v>1107</v>
      </c>
    </row>
    <row r="1749" spans="1:30" ht="12.75" customHeight="1" x14ac:dyDescent="0.3">
      <c r="A1749" s="3">
        <v>7491</v>
      </c>
      <c r="B1749" s="3" t="s">
        <v>36</v>
      </c>
      <c r="C1749" s="7">
        <v>0.01</v>
      </c>
      <c r="D1749" s="4">
        <v>1.76</v>
      </c>
      <c r="E1749" s="4">
        <v>0.7</v>
      </c>
      <c r="F1749" s="3">
        <v>3079</v>
      </c>
      <c r="G1749" s="3" t="s">
        <v>2778</v>
      </c>
      <c r="H1749" s="3" t="s">
        <v>48</v>
      </c>
      <c r="I1749" s="3" t="s">
        <v>39</v>
      </c>
      <c r="J1749" s="3" t="s">
        <v>28</v>
      </c>
      <c r="K1749" s="3" t="s">
        <v>29</v>
      </c>
      <c r="L1749" s="3" t="s">
        <v>30</v>
      </c>
      <c r="M1749" s="3" t="s">
        <v>126</v>
      </c>
      <c r="N1749" s="3">
        <v>0.56000000000000005</v>
      </c>
      <c r="O1749" s="3" t="s">
        <v>32</v>
      </c>
      <c r="P1749" s="3" t="s">
        <v>52</v>
      </c>
      <c r="Q1749" s="3" t="s">
        <v>233</v>
      </c>
      <c r="R1749" s="3" t="s">
        <v>1318</v>
      </c>
      <c r="S1749" s="3">
        <v>19112</v>
      </c>
      <c r="T1749" s="2">
        <v>42166</v>
      </c>
      <c r="U1749" s="2">
        <v>42167</v>
      </c>
      <c r="V1749" s="4">
        <v>3.13</v>
      </c>
      <c r="W1749" s="3">
        <v>71</v>
      </c>
      <c r="X1749" s="4">
        <v>129.72</v>
      </c>
      <c r="Y1749" s="3">
        <v>53476</v>
      </c>
      <c r="Z1749" s="3" t="str">
        <f>IF(V1749&gt;E3705, "High","Low")</f>
        <v>High</v>
      </c>
      <c r="AA1749" s="3" t="str">
        <f>IF(OR(C1749 &gt; 0.2, N1749 &lt; 0.25), "High Risk", "Low Risk")</f>
        <v>Low Risk</v>
      </c>
      <c r="AB1749" s="3" t="str">
        <f>IF(NOT(C1749 &gt; 0), "No Discount", "Discount Applied")</f>
        <v>Discount Applied</v>
      </c>
      <c r="AC1749" s="3" t="str">
        <f>IF(AND(V1749 &gt; 100, OR(H1749 = "Regular Air", H1749 = "Express Air"), NOT(C1749 &gt; 0)), "High Profit Non-Standard Shipping", "Other")</f>
        <v>Other</v>
      </c>
      <c r="AD1749">
        <f>RANK(X1749,$X$2:$X$1954,0)</f>
        <v>1135</v>
      </c>
    </row>
    <row r="1750" spans="1:30" ht="12.75" customHeight="1" x14ac:dyDescent="0.3">
      <c r="A1750" s="3">
        <v>7492</v>
      </c>
      <c r="B1750" s="3" t="s">
        <v>36</v>
      </c>
      <c r="C1750" s="7">
        <v>0.01</v>
      </c>
      <c r="D1750" s="4">
        <v>193.17</v>
      </c>
      <c r="E1750" s="4">
        <v>19.989999999999998</v>
      </c>
      <c r="F1750" s="3">
        <v>3079</v>
      </c>
      <c r="G1750" s="3" t="s">
        <v>2778</v>
      </c>
      <c r="H1750" s="3" t="s">
        <v>26</v>
      </c>
      <c r="I1750" s="3" t="s">
        <v>39</v>
      </c>
      <c r="J1750" s="3" t="s">
        <v>28</v>
      </c>
      <c r="K1750" s="3" t="s">
        <v>140</v>
      </c>
      <c r="L1750" s="3" t="s">
        <v>58</v>
      </c>
      <c r="M1750" s="3" t="s">
        <v>1522</v>
      </c>
      <c r="N1750" s="3">
        <v>0.71</v>
      </c>
      <c r="O1750" s="3" t="s">
        <v>32</v>
      </c>
      <c r="P1750" s="3" t="s">
        <v>52</v>
      </c>
      <c r="Q1750" s="3" t="s">
        <v>233</v>
      </c>
      <c r="R1750" s="3" t="s">
        <v>1318</v>
      </c>
      <c r="S1750" s="3">
        <v>19112</v>
      </c>
      <c r="T1750" s="2">
        <v>42166</v>
      </c>
      <c r="U1750" s="2">
        <v>42166</v>
      </c>
      <c r="V1750" s="4">
        <v>1141.07</v>
      </c>
      <c r="W1750" s="3">
        <v>63</v>
      </c>
      <c r="X1750" s="4">
        <v>12190.98</v>
      </c>
      <c r="Y1750" s="3">
        <v>53476</v>
      </c>
      <c r="Z1750" s="3" t="str">
        <f>IF(V1750&gt;E3706, "High","Low")</f>
        <v>High</v>
      </c>
      <c r="AA1750" s="3" t="str">
        <f>IF(OR(C1750 &gt; 0.2, N1750 &lt; 0.25), "High Risk", "Low Risk")</f>
        <v>Low Risk</v>
      </c>
      <c r="AB1750" s="3" t="str">
        <f>IF(NOT(C1750 &gt; 0), "No Discount", "Discount Applied")</f>
        <v>Discount Applied</v>
      </c>
      <c r="AC1750" s="3" t="str">
        <f>IF(AND(V1750 &gt; 100, OR(H1750 = "Regular Air", H1750 = "Express Air"), NOT(C1750 &gt; 0)), "High Profit Non-Standard Shipping", "Other")</f>
        <v>Other</v>
      </c>
      <c r="AD1750">
        <f>RANK(X1750,$X$2:$X$1954,0)</f>
        <v>11</v>
      </c>
    </row>
    <row r="1751" spans="1:30" ht="12.75" customHeight="1" x14ac:dyDescent="0.3">
      <c r="A1751" s="3">
        <v>1739</v>
      </c>
      <c r="B1751" s="3" t="s">
        <v>55</v>
      </c>
      <c r="C1751" s="7">
        <v>0</v>
      </c>
      <c r="D1751" s="4">
        <v>137.47999999999999</v>
      </c>
      <c r="E1751" s="4">
        <v>32.18</v>
      </c>
      <c r="F1751" s="3">
        <v>3079</v>
      </c>
      <c r="G1751" s="3" t="s">
        <v>2778</v>
      </c>
      <c r="H1751" s="3" t="s">
        <v>38</v>
      </c>
      <c r="I1751" s="3" t="s">
        <v>39</v>
      </c>
      <c r="J1751" s="3" t="s">
        <v>40</v>
      </c>
      <c r="K1751" s="3" t="s">
        <v>190</v>
      </c>
      <c r="L1751" s="3" t="s">
        <v>120</v>
      </c>
      <c r="M1751" s="3" t="s">
        <v>2771</v>
      </c>
      <c r="N1751" s="3">
        <v>0.78</v>
      </c>
      <c r="O1751" s="3" t="s">
        <v>32</v>
      </c>
      <c r="P1751" s="3" t="s">
        <v>52</v>
      </c>
      <c r="Q1751" s="3" t="s">
        <v>233</v>
      </c>
      <c r="R1751" s="3" t="s">
        <v>1318</v>
      </c>
      <c r="S1751" s="3">
        <v>19112</v>
      </c>
      <c r="T1751" s="2">
        <v>42011</v>
      </c>
      <c r="U1751" s="2">
        <v>42012</v>
      </c>
      <c r="V1751" s="4">
        <v>-203.27</v>
      </c>
      <c r="W1751" s="3">
        <v>10</v>
      </c>
      <c r="X1751" s="4">
        <v>1483.76</v>
      </c>
      <c r="Y1751" s="3">
        <v>12480</v>
      </c>
      <c r="Z1751" s="3" t="str">
        <f>IF(V1751&gt;E3707, "High","Low")</f>
        <v>Low</v>
      </c>
      <c r="AA1751" s="3" t="str">
        <f>IF(OR(C1751 &gt; 0.2, N1751 &lt; 0.25), "High Risk", "Low Risk")</f>
        <v>Low Risk</v>
      </c>
      <c r="AB1751" s="3" t="str">
        <f>IF(NOT(C1751 &gt; 0), "No Discount", "Discount Applied")</f>
        <v>No Discount</v>
      </c>
      <c r="AC1751" s="3" t="str">
        <f>IF(AND(V1751 &gt; 100, OR(H1751 = "Regular Air", H1751 = "Express Air"), NOT(C1751 &gt; 0)), "High Profit Non-Standard Shipping", "Other")</f>
        <v>Other</v>
      </c>
      <c r="AD1751">
        <f>RANK(X1751,$X$2:$X$1954,0)</f>
        <v>318</v>
      </c>
    </row>
    <row r="1752" spans="1:30" ht="12.75" customHeight="1" x14ac:dyDescent="0.3">
      <c r="A1752" s="3">
        <v>6807</v>
      </c>
      <c r="B1752" s="3" t="s">
        <v>46</v>
      </c>
      <c r="C1752" s="7">
        <v>0</v>
      </c>
      <c r="D1752" s="4">
        <v>2.21</v>
      </c>
      <c r="E1752" s="4">
        <v>1</v>
      </c>
      <c r="F1752" s="3">
        <v>3079</v>
      </c>
      <c r="G1752" s="3" t="s">
        <v>2778</v>
      </c>
      <c r="H1752" s="3" t="s">
        <v>26</v>
      </c>
      <c r="I1752" s="3" t="s">
        <v>39</v>
      </c>
      <c r="J1752" s="3" t="s">
        <v>28</v>
      </c>
      <c r="K1752" s="3" t="s">
        <v>29</v>
      </c>
      <c r="L1752" s="3" t="s">
        <v>30</v>
      </c>
      <c r="M1752" s="3" t="s">
        <v>2779</v>
      </c>
      <c r="N1752" s="3">
        <v>0.38</v>
      </c>
      <c r="O1752" s="3" t="s">
        <v>32</v>
      </c>
      <c r="P1752" s="3" t="s">
        <v>52</v>
      </c>
      <c r="Q1752" s="3" t="s">
        <v>233</v>
      </c>
      <c r="R1752" s="3" t="s">
        <v>1318</v>
      </c>
      <c r="S1752" s="3">
        <v>19112</v>
      </c>
      <c r="T1752" s="2">
        <v>42165</v>
      </c>
      <c r="U1752" s="2">
        <v>42166</v>
      </c>
      <c r="V1752" s="4">
        <v>10.01</v>
      </c>
      <c r="W1752" s="3">
        <v>33</v>
      </c>
      <c r="X1752" s="4">
        <v>87.18</v>
      </c>
      <c r="Y1752" s="3">
        <v>48483</v>
      </c>
      <c r="Z1752" s="3" t="str">
        <f>IF(V1752&gt;E3708, "High","Low")</f>
        <v>High</v>
      </c>
      <c r="AA1752" s="3" t="str">
        <f>IF(OR(C1752 &gt; 0.2, N1752 &lt; 0.25), "High Risk", "Low Risk")</f>
        <v>Low Risk</v>
      </c>
      <c r="AB1752" s="3" t="str">
        <f>IF(NOT(C1752 &gt; 0), "No Discount", "Discount Applied")</f>
        <v>No Discount</v>
      </c>
      <c r="AC1752" s="3" t="str">
        <f>IF(AND(V1752 &gt; 100, OR(H1752 = "Regular Air", H1752 = "Express Air"), NOT(C1752 &gt; 0)), "High Profit Non-Standard Shipping", "Other")</f>
        <v>Other</v>
      </c>
      <c r="AD1752">
        <f>RANK(X1752,$X$2:$X$1954,0)</f>
        <v>1301</v>
      </c>
    </row>
    <row r="1753" spans="1:30" ht="12.75" customHeight="1" x14ac:dyDescent="0.3">
      <c r="A1753" s="3">
        <v>19756</v>
      </c>
      <c r="B1753" s="3" t="s">
        <v>24</v>
      </c>
      <c r="C1753" s="7">
        <v>0</v>
      </c>
      <c r="D1753" s="4">
        <v>65.989999999999995</v>
      </c>
      <c r="E1753" s="4">
        <v>5.99</v>
      </c>
      <c r="F1753" s="3">
        <v>3084</v>
      </c>
      <c r="G1753" s="3" t="s">
        <v>2780</v>
      </c>
      <c r="H1753" s="3" t="s">
        <v>26</v>
      </c>
      <c r="I1753" s="3" t="s">
        <v>39</v>
      </c>
      <c r="J1753" s="3" t="s">
        <v>76</v>
      </c>
      <c r="K1753" s="3" t="s">
        <v>77</v>
      </c>
      <c r="L1753" s="3" t="s">
        <v>58</v>
      </c>
      <c r="M1753" s="3" t="s">
        <v>2451</v>
      </c>
      <c r="N1753" s="3">
        <v>0.57999999999999996</v>
      </c>
      <c r="O1753" s="3" t="s">
        <v>32</v>
      </c>
      <c r="P1753" s="3" t="s">
        <v>33</v>
      </c>
      <c r="Q1753" s="3" t="s">
        <v>34</v>
      </c>
      <c r="R1753" s="3" t="s">
        <v>2763</v>
      </c>
      <c r="S1753" s="3">
        <v>98503</v>
      </c>
      <c r="T1753" s="2">
        <v>42114</v>
      </c>
      <c r="U1753" s="2">
        <v>42116</v>
      </c>
      <c r="V1753" s="4">
        <v>313.81200000000001</v>
      </c>
      <c r="W1753" s="3">
        <v>14</v>
      </c>
      <c r="X1753" s="4">
        <v>798.89</v>
      </c>
      <c r="Y1753" s="3">
        <v>89879</v>
      </c>
      <c r="Z1753" s="3" t="str">
        <f>IF(V1753&gt;E3709, "High","Low")</f>
        <v>High</v>
      </c>
      <c r="AA1753" s="3" t="str">
        <f>IF(OR(C1753 &gt; 0.2, N1753 &lt; 0.25), "High Risk", "Low Risk")</f>
        <v>Low Risk</v>
      </c>
      <c r="AB1753" s="3" t="str">
        <f>IF(NOT(C1753 &gt; 0), "No Discount", "Discount Applied")</f>
        <v>No Discount</v>
      </c>
      <c r="AC1753" s="3" t="str">
        <f>IF(AND(V1753 &gt; 100, OR(H1753 = "Regular Air", H1753 = "Express Air"), NOT(C1753 &gt; 0)), "High Profit Non-Standard Shipping", "Other")</f>
        <v>High Profit Non-Standard Shipping</v>
      </c>
      <c r="AD1753">
        <f>RANK(X1753,$X$2:$X$1954,0)</f>
        <v>491</v>
      </c>
    </row>
    <row r="1754" spans="1:30" ht="12.75" customHeight="1" x14ac:dyDescent="0.3">
      <c r="A1754" s="3">
        <v>20589</v>
      </c>
      <c r="B1754" s="3" t="s">
        <v>36</v>
      </c>
      <c r="C1754" s="7">
        <v>0.01</v>
      </c>
      <c r="D1754" s="4">
        <v>7.1</v>
      </c>
      <c r="E1754" s="4">
        <v>6.05</v>
      </c>
      <c r="F1754" s="3">
        <v>3084</v>
      </c>
      <c r="G1754" s="3" t="s">
        <v>2780</v>
      </c>
      <c r="H1754" s="3" t="s">
        <v>48</v>
      </c>
      <c r="I1754" s="3" t="s">
        <v>39</v>
      </c>
      <c r="J1754" s="3" t="s">
        <v>28</v>
      </c>
      <c r="K1754" s="3" t="s">
        <v>108</v>
      </c>
      <c r="L1754" s="3" t="s">
        <v>58</v>
      </c>
      <c r="M1754" s="3" t="s">
        <v>650</v>
      </c>
      <c r="N1754" s="3">
        <v>0.39</v>
      </c>
      <c r="O1754" s="3" t="s">
        <v>32</v>
      </c>
      <c r="P1754" s="3" t="s">
        <v>33</v>
      </c>
      <c r="Q1754" s="3" t="s">
        <v>34</v>
      </c>
      <c r="R1754" s="3" t="s">
        <v>2763</v>
      </c>
      <c r="S1754" s="3">
        <v>98503</v>
      </c>
      <c r="T1754" s="2">
        <v>42179</v>
      </c>
      <c r="U1754" s="2">
        <v>42180</v>
      </c>
      <c r="V1754" s="4">
        <v>-39.186250000000001</v>
      </c>
      <c r="W1754" s="3">
        <v>18</v>
      </c>
      <c r="X1754" s="4">
        <v>133.19</v>
      </c>
      <c r="Y1754" s="3">
        <v>89880</v>
      </c>
      <c r="Z1754" s="3" t="str">
        <f>IF(V1754&gt;E3710, "High","Low")</f>
        <v>Low</v>
      </c>
      <c r="AA1754" s="3" t="str">
        <f>IF(OR(C1754 &gt; 0.2, N1754 &lt; 0.25), "High Risk", "Low Risk")</f>
        <v>Low Risk</v>
      </c>
      <c r="AB1754" s="3" t="str">
        <f>IF(NOT(C1754 &gt; 0), "No Discount", "Discount Applied")</f>
        <v>Discount Applied</v>
      </c>
      <c r="AC1754" s="3" t="str">
        <f>IF(AND(V1754 &gt; 100, OR(H1754 = "Regular Air", H1754 = "Express Air"), NOT(C1754 &gt; 0)), "High Profit Non-Standard Shipping", "Other")</f>
        <v>Other</v>
      </c>
      <c r="AD1754">
        <f>RANK(X1754,$X$2:$X$1954,0)</f>
        <v>1123</v>
      </c>
    </row>
    <row r="1755" spans="1:30" ht="12.75" customHeight="1" x14ac:dyDescent="0.3">
      <c r="A1755" s="3">
        <v>20590</v>
      </c>
      <c r="B1755" s="3" t="s">
        <v>36</v>
      </c>
      <c r="C1755" s="7">
        <v>0.05</v>
      </c>
      <c r="D1755" s="4">
        <v>18.97</v>
      </c>
      <c r="E1755" s="4">
        <v>9.0299999999999994</v>
      </c>
      <c r="F1755" s="3">
        <v>3084</v>
      </c>
      <c r="G1755" s="3" t="s">
        <v>2780</v>
      </c>
      <c r="H1755" s="3" t="s">
        <v>48</v>
      </c>
      <c r="I1755" s="3" t="s">
        <v>39</v>
      </c>
      <c r="J1755" s="3" t="s">
        <v>28</v>
      </c>
      <c r="K1755" s="3" t="s">
        <v>92</v>
      </c>
      <c r="L1755" s="3" t="s">
        <v>58</v>
      </c>
      <c r="M1755" s="3" t="s">
        <v>774</v>
      </c>
      <c r="N1755" s="3">
        <v>0.37</v>
      </c>
      <c r="O1755" s="3" t="s">
        <v>32</v>
      </c>
      <c r="P1755" s="3" t="s">
        <v>33</v>
      </c>
      <c r="Q1755" s="3" t="s">
        <v>34</v>
      </c>
      <c r="R1755" s="3" t="s">
        <v>2763</v>
      </c>
      <c r="S1755" s="3">
        <v>98503</v>
      </c>
      <c r="T1755" s="2">
        <v>42179</v>
      </c>
      <c r="U1755" s="2">
        <v>42180</v>
      </c>
      <c r="V1755" s="4">
        <v>-1.89</v>
      </c>
      <c r="W1755" s="3">
        <v>5</v>
      </c>
      <c r="X1755" s="4">
        <v>97.33</v>
      </c>
      <c r="Y1755" s="3">
        <v>89880</v>
      </c>
      <c r="Z1755" s="3" t="str">
        <f>IF(V1755&gt;E3711, "High","Low")</f>
        <v>Low</v>
      </c>
      <c r="AA1755" s="3" t="str">
        <f>IF(OR(C1755 &gt; 0.2, N1755 &lt; 0.25), "High Risk", "Low Risk")</f>
        <v>Low Risk</v>
      </c>
      <c r="AB1755" s="3" t="str">
        <f>IF(NOT(C1755 &gt; 0), "No Discount", "Discount Applied")</f>
        <v>Discount Applied</v>
      </c>
      <c r="AC1755" s="3" t="str">
        <f>IF(AND(V1755 &gt; 100, OR(H1755 = "Regular Air", H1755 = "Express Air"), NOT(C1755 &gt; 0)), "High Profit Non-Standard Shipping", "Other")</f>
        <v>Other</v>
      </c>
      <c r="AD1755">
        <f>RANK(X1755,$X$2:$X$1954,0)</f>
        <v>1254</v>
      </c>
    </row>
    <row r="1756" spans="1:30" ht="12.75" customHeight="1" x14ac:dyDescent="0.3">
      <c r="A1756" s="3">
        <v>20008</v>
      </c>
      <c r="B1756" s="3" t="s">
        <v>24</v>
      </c>
      <c r="C1756" s="7">
        <v>0.05</v>
      </c>
      <c r="D1756" s="4">
        <v>39.99</v>
      </c>
      <c r="E1756" s="4">
        <v>10.25</v>
      </c>
      <c r="F1756" s="3">
        <v>3086</v>
      </c>
      <c r="G1756" s="3" t="s">
        <v>2781</v>
      </c>
      <c r="H1756" s="3" t="s">
        <v>26</v>
      </c>
      <c r="I1756" s="3" t="s">
        <v>39</v>
      </c>
      <c r="J1756" s="3" t="s">
        <v>76</v>
      </c>
      <c r="K1756" s="3" t="s">
        <v>179</v>
      </c>
      <c r="L1756" s="3" t="s">
        <v>58</v>
      </c>
      <c r="M1756" s="3" t="s">
        <v>2782</v>
      </c>
      <c r="N1756" s="3">
        <v>0.55000000000000004</v>
      </c>
      <c r="O1756" s="3" t="s">
        <v>32</v>
      </c>
      <c r="P1756" s="3" t="s">
        <v>135</v>
      </c>
      <c r="Q1756" s="3" t="s">
        <v>361</v>
      </c>
      <c r="R1756" s="3" t="s">
        <v>2783</v>
      </c>
      <c r="S1756" s="3">
        <v>34287</v>
      </c>
      <c r="T1756" s="2">
        <v>42142</v>
      </c>
      <c r="U1756" s="2">
        <v>42143</v>
      </c>
      <c r="V1756" s="4">
        <v>4.29</v>
      </c>
      <c r="W1756" s="3">
        <v>3</v>
      </c>
      <c r="X1756" s="4">
        <v>130.91</v>
      </c>
      <c r="Y1756" s="3">
        <v>88380</v>
      </c>
      <c r="Z1756" s="3" t="str">
        <f>IF(V1756&gt;E3712, "High","Low")</f>
        <v>High</v>
      </c>
      <c r="AA1756" s="3" t="str">
        <f>IF(OR(C1756 &gt; 0.2, N1756 &lt; 0.25), "High Risk", "Low Risk")</f>
        <v>Low Risk</v>
      </c>
      <c r="AB1756" s="3" t="str">
        <f>IF(NOT(C1756 &gt; 0), "No Discount", "Discount Applied")</f>
        <v>Discount Applied</v>
      </c>
      <c r="AC1756" s="3" t="str">
        <f>IF(AND(V1756 &gt; 100, OR(H1756 = "Regular Air", H1756 = "Express Air"), NOT(C1756 &gt; 0)), "High Profit Non-Standard Shipping", "Other")</f>
        <v>Other</v>
      </c>
      <c r="AD1756">
        <f>RANK(X1756,$X$2:$X$1954,0)</f>
        <v>1131</v>
      </c>
    </row>
    <row r="1757" spans="1:30" ht="12.75" customHeight="1" x14ac:dyDescent="0.3">
      <c r="A1757" s="3">
        <v>21085</v>
      </c>
      <c r="B1757" s="3" t="s">
        <v>105</v>
      </c>
      <c r="C1757" s="7">
        <v>7.0000000000000007E-2</v>
      </c>
      <c r="D1757" s="4">
        <v>49.43</v>
      </c>
      <c r="E1757" s="4">
        <v>19.989999999999998</v>
      </c>
      <c r="F1757" s="3">
        <v>3089</v>
      </c>
      <c r="G1757" s="3" t="s">
        <v>2784</v>
      </c>
      <c r="H1757" s="3" t="s">
        <v>48</v>
      </c>
      <c r="I1757" s="3" t="s">
        <v>39</v>
      </c>
      <c r="J1757" s="3" t="s">
        <v>28</v>
      </c>
      <c r="K1757" s="3" t="s">
        <v>256</v>
      </c>
      <c r="L1757" s="3" t="s">
        <v>58</v>
      </c>
      <c r="M1757" s="3" t="s">
        <v>2785</v>
      </c>
      <c r="N1757" s="3">
        <v>0.56999999999999995</v>
      </c>
      <c r="O1757" s="3" t="s">
        <v>32</v>
      </c>
      <c r="P1757" s="3" t="s">
        <v>60</v>
      </c>
      <c r="Q1757" s="3" t="s">
        <v>182</v>
      </c>
      <c r="R1757" s="3" t="s">
        <v>2754</v>
      </c>
      <c r="S1757" s="3">
        <v>66209</v>
      </c>
      <c r="T1757" s="2">
        <v>42028</v>
      </c>
      <c r="U1757" s="2">
        <v>42033</v>
      </c>
      <c r="V1757" s="4">
        <v>-122.77</v>
      </c>
      <c r="W1757" s="3">
        <v>6</v>
      </c>
      <c r="X1757" s="4">
        <v>281.82</v>
      </c>
      <c r="Y1757" s="3">
        <v>91219</v>
      </c>
      <c r="Z1757" s="3" t="str">
        <f>IF(V1757&gt;E3713, "High","Low")</f>
        <v>Low</v>
      </c>
      <c r="AA1757" s="3" t="str">
        <f>IF(OR(C1757 &gt; 0.2, N1757 &lt; 0.25), "High Risk", "Low Risk")</f>
        <v>Low Risk</v>
      </c>
      <c r="AB1757" s="3" t="str">
        <f>IF(NOT(C1757 &gt; 0), "No Discount", "Discount Applied")</f>
        <v>Discount Applied</v>
      </c>
      <c r="AC1757" s="3" t="str">
        <f>IF(AND(V1757 &gt; 100, OR(H1757 = "Regular Air", H1757 = "Express Air"), NOT(C1757 &gt; 0)), "High Profit Non-Standard Shipping", "Other")</f>
        <v>Other</v>
      </c>
      <c r="AD1757">
        <f>RANK(X1757,$X$2:$X$1954,0)</f>
        <v>846</v>
      </c>
    </row>
    <row r="1758" spans="1:30" ht="12.75" customHeight="1" x14ac:dyDescent="0.3">
      <c r="A1758" s="3">
        <v>20357</v>
      </c>
      <c r="B1758" s="3" t="s">
        <v>46</v>
      </c>
      <c r="C1758" s="7">
        <v>0.09</v>
      </c>
      <c r="D1758" s="4">
        <v>207.48</v>
      </c>
      <c r="E1758" s="4">
        <v>0.99</v>
      </c>
      <c r="F1758" s="3">
        <v>3095</v>
      </c>
      <c r="G1758" s="3" t="s">
        <v>2786</v>
      </c>
      <c r="H1758" s="3" t="s">
        <v>48</v>
      </c>
      <c r="I1758" s="3" t="s">
        <v>39</v>
      </c>
      <c r="J1758" s="3" t="s">
        <v>28</v>
      </c>
      <c r="K1758" s="3" t="s">
        <v>256</v>
      </c>
      <c r="L1758" s="3" t="s">
        <v>58</v>
      </c>
      <c r="M1758" s="3" t="s">
        <v>2142</v>
      </c>
      <c r="N1758" s="3">
        <v>0.55000000000000004</v>
      </c>
      <c r="O1758" s="3" t="s">
        <v>32</v>
      </c>
      <c r="P1758" s="3" t="s">
        <v>52</v>
      </c>
      <c r="Q1758" s="3" t="s">
        <v>153</v>
      </c>
      <c r="R1758" s="3" t="s">
        <v>2787</v>
      </c>
      <c r="S1758" s="3">
        <v>45011</v>
      </c>
      <c r="T1758" s="2">
        <v>42023</v>
      </c>
      <c r="U1758" s="2">
        <v>42025</v>
      </c>
      <c r="V1758" s="4">
        <v>683.9556</v>
      </c>
      <c r="W1758" s="3">
        <v>5</v>
      </c>
      <c r="X1758" s="4">
        <v>991.24</v>
      </c>
      <c r="Y1758" s="3">
        <v>86220</v>
      </c>
      <c r="Z1758" s="3" t="str">
        <f>IF(V1758&gt;E3714, "High","Low")</f>
        <v>High</v>
      </c>
      <c r="AA1758" s="3" t="str">
        <f>IF(OR(C1758 &gt; 0.2, N1758 &lt; 0.25), "High Risk", "Low Risk")</f>
        <v>Low Risk</v>
      </c>
      <c r="AB1758" s="3" t="str">
        <f>IF(NOT(C1758 &gt; 0), "No Discount", "Discount Applied")</f>
        <v>Discount Applied</v>
      </c>
      <c r="AC1758" s="3" t="str">
        <f>IF(AND(V1758 &gt; 100, OR(H1758 = "Regular Air", H1758 = "Express Air"), NOT(C1758 &gt; 0)), "High Profit Non-Standard Shipping", "Other")</f>
        <v>Other</v>
      </c>
      <c r="AD1758">
        <f>RANK(X1758,$X$2:$X$1954,0)</f>
        <v>424</v>
      </c>
    </row>
    <row r="1759" spans="1:30" ht="12.75" customHeight="1" x14ac:dyDescent="0.3">
      <c r="A1759" s="3">
        <v>21235</v>
      </c>
      <c r="B1759" s="3" t="s">
        <v>24</v>
      </c>
      <c r="C1759" s="7">
        <v>0.08</v>
      </c>
      <c r="D1759" s="4">
        <v>40.98</v>
      </c>
      <c r="E1759" s="4">
        <v>7.2</v>
      </c>
      <c r="F1759" s="3">
        <v>3096</v>
      </c>
      <c r="G1759" s="3" t="s">
        <v>2788</v>
      </c>
      <c r="H1759" s="3" t="s">
        <v>26</v>
      </c>
      <c r="I1759" s="3" t="s">
        <v>39</v>
      </c>
      <c r="J1759" s="3" t="s">
        <v>28</v>
      </c>
      <c r="K1759" s="3" t="s">
        <v>256</v>
      </c>
      <c r="L1759" s="3" t="s">
        <v>58</v>
      </c>
      <c r="M1759" s="3" t="s">
        <v>2789</v>
      </c>
      <c r="N1759" s="3">
        <v>0.6</v>
      </c>
      <c r="O1759" s="3" t="s">
        <v>32</v>
      </c>
      <c r="P1759" s="3" t="s">
        <v>52</v>
      </c>
      <c r="Q1759" s="3" t="s">
        <v>153</v>
      </c>
      <c r="R1759" s="3" t="s">
        <v>1733</v>
      </c>
      <c r="S1759" s="3">
        <v>43026</v>
      </c>
      <c r="T1759" s="2">
        <v>42148</v>
      </c>
      <c r="U1759" s="2">
        <v>42149</v>
      </c>
      <c r="V1759" s="4">
        <v>-16.64</v>
      </c>
      <c r="W1759" s="3">
        <v>3</v>
      </c>
      <c r="X1759" s="4">
        <v>119.86</v>
      </c>
      <c r="Y1759" s="3">
        <v>86221</v>
      </c>
      <c r="Z1759" s="3" t="str">
        <f>IF(V1759&gt;E3715, "High","Low")</f>
        <v>Low</v>
      </c>
      <c r="AA1759" s="3" t="str">
        <f>IF(OR(C1759 &gt; 0.2, N1759 &lt; 0.25), "High Risk", "Low Risk")</f>
        <v>Low Risk</v>
      </c>
      <c r="AB1759" s="3" t="str">
        <f>IF(NOT(C1759 &gt; 0), "No Discount", "Discount Applied")</f>
        <v>Discount Applied</v>
      </c>
      <c r="AC1759" s="3" t="str">
        <f>IF(AND(V1759 &gt; 100, OR(H1759 = "Regular Air", H1759 = "Express Air"), NOT(C1759 &gt; 0)), "High Profit Non-Standard Shipping", "Other")</f>
        <v>Other</v>
      </c>
      <c r="AD1759">
        <f>RANK(X1759,$X$2:$X$1954,0)</f>
        <v>1169</v>
      </c>
    </row>
    <row r="1760" spans="1:30" ht="12.75" customHeight="1" x14ac:dyDescent="0.3">
      <c r="A1760" s="3">
        <v>21236</v>
      </c>
      <c r="B1760" s="3" t="s">
        <v>24</v>
      </c>
      <c r="C1760" s="7">
        <v>0.08</v>
      </c>
      <c r="D1760" s="4">
        <v>8.1199999999999992</v>
      </c>
      <c r="E1760" s="4">
        <v>2.83</v>
      </c>
      <c r="F1760" s="3">
        <v>3096</v>
      </c>
      <c r="G1760" s="3" t="s">
        <v>2788</v>
      </c>
      <c r="H1760" s="3" t="s">
        <v>26</v>
      </c>
      <c r="I1760" s="3" t="s">
        <v>39</v>
      </c>
      <c r="J1760" s="3" t="s">
        <v>76</v>
      </c>
      <c r="K1760" s="3" t="s">
        <v>179</v>
      </c>
      <c r="L1760" s="3" t="s">
        <v>50</v>
      </c>
      <c r="M1760" s="3" t="s">
        <v>826</v>
      </c>
      <c r="N1760" s="3">
        <v>0.77</v>
      </c>
      <c r="O1760" s="3" t="s">
        <v>32</v>
      </c>
      <c r="P1760" s="3" t="s">
        <v>52</v>
      </c>
      <c r="Q1760" s="3" t="s">
        <v>153</v>
      </c>
      <c r="R1760" s="3" t="s">
        <v>1733</v>
      </c>
      <c r="S1760" s="3">
        <v>43026</v>
      </c>
      <c r="T1760" s="2">
        <v>42148</v>
      </c>
      <c r="U1760" s="2">
        <v>42149</v>
      </c>
      <c r="V1760" s="4">
        <v>-59.73</v>
      </c>
      <c r="W1760" s="3">
        <v>12</v>
      </c>
      <c r="X1760" s="4">
        <v>98.77</v>
      </c>
      <c r="Y1760" s="3">
        <v>86221</v>
      </c>
      <c r="Z1760" s="3" t="str">
        <f>IF(V1760&gt;E3716, "High","Low")</f>
        <v>Low</v>
      </c>
      <c r="AA1760" s="3" t="str">
        <f>IF(OR(C1760 &gt; 0.2, N1760 &lt; 0.25), "High Risk", "Low Risk")</f>
        <v>Low Risk</v>
      </c>
      <c r="AB1760" s="3" t="str">
        <f>IF(NOT(C1760 &gt; 0), "No Discount", "Discount Applied")</f>
        <v>Discount Applied</v>
      </c>
      <c r="AC1760" s="3" t="str">
        <f>IF(AND(V1760 &gt; 100, OR(H1760 = "Regular Air", H1760 = "Express Air"), NOT(C1760 &gt; 0)), "High Profit Non-Standard Shipping", "Other")</f>
        <v>Other</v>
      </c>
      <c r="AD1760">
        <f>RANK(X1760,$X$2:$X$1954,0)</f>
        <v>1247</v>
      </c>
    </row>
    <row r="1761" spans="1:30" ht="12.75" customHeight="1" x14ac:dyDescent="0.3">
      <c r="A1761" s="3">
        <v>21237</v>
      </c>
      <c r="B1761" s="3" t="s">
        <v>24</v>
      </c>
      <c r="C1761" s="7">
        <v>0.02</v>
      </c>
      <c r="D1761" s="4">
        <v>262.11</v>
      </c>
      <c r="E1761" s="4">
        <v>62.74</v>
      </c>
      <c r="F1761" s="3">
        <v>3096</v>
      </c>
      <c r="G1761" s="3" t="s">
        <v>2788</v>
      </c>
      <c r="H1761" s="3" t="s">
        <v>38</v>
      </c>
      <c r="I1761" s="3" t="s">
        <v>39</v>
      </c>
      <c r="J1761" s="3" t="s">
        <v>40</v>
      </c>
      <c r="K1761" s="3" t="s">
        <v>151</v>
      </c>
      <c r="L1761" s="3" t="s">
        <v>120</v>
      </c>
      <c r="M1761" s="3" t="s">
        <v>2790</v>
      </c>
      <c r="N1761" s="3">
        <v>0.75</v>
      </c>
      <c r="O1761" s="3" t="s">
        <v>32</v>
      </c>
      <c r="P1761" s="3" t="s">
        <v>52</v>
      </c>
      <c r="Q1761" s="3" t="s">
        <v>153</v>
      </c>
      <c r="R1761" s="3" t="s">
        <v>1733</v>
      </c>
      <c r="S1761" s="3">
        <v>43026</v>
      </c>
      <c r="T1761" s="2">
        <v>42148</v>
      </c>
      <c r="U1761" s="2">
        <v>42149</v>
      </c>
      <c r="V1761" s="4">
        <v>-633.44123700000023</v>
      </c>
      <c r="W1761" s="3">
        <v>9</v>
      </c>
      <c r="X1761" s="4">
        <v>2495.35</v>
      </c>
      <c r="Y1761" s="3">
        <v>86221</v>
      </c>
      <c r="Z1761" s="3" t="str">
        <f>IF(V1761&gt;E3717, "High","Low")</f>
        <v>Low</v>
      </c>
      <c r="AA1761" s="3" t="str">
        <f>IF(OR(C1761 &gt; 0.2, N1761 &lt; 0.25), "High Risk", "Low Risk")</f>
        <v>Low Risk</v>
      </c>
      <c r="AB1761" s="3" t="str">
        <f>IF(NOT(C1761 &gt; 0), "No Discount", "Discount Applied")</f>
        <v>Discount Applied</v>
      </c>
      <c r="AC1761" s="3" t="str">
        <f>IF(AND(V1761 &gt; 100, OR(H1761 = "Regular Air", H1761 = "Express Air"), NOT(C1761 &gt; 0)), "High Profit Non-Standard Shipping", "Other")</f>
        <v>Other</v>
      </c>
      <c r="AD1761">
        <f>RANK(X1761,$X$2:$X$1954,0)</f>
        <v>190</v>
      </c>
    </row>
    <row r="1762" spans="1:30" ht="12.75" customHeight="1" x14ac:dyDescent="0.3">
      <c r="A1762" s="3">
        <v>25999</v>
      </c>
      <c r="B1762" s="3" t="s">
        <v>46</v>
      </c>
      <c r="C1762" s="7">
        <v>0.04</v>
      </c>
      <c r="D1762" s="4">
        <v>33.89</v>
      </c>
      <c r="E1762" s="4">
        <v>5.0999999999999996</v>
      </c>
      <c r="F1762" s="3">
        <v>3096</v>
      </c>
      <c r="G1762" s="3" t="s">
        <v>2788</v>
      </c>
      <c r="H1762" s="3" t="s">
        <v>26</v>
      </c>
      <c r="I1762" s="3" t="s">
        <v>39</v>
      </c>
      <c r="J1762" s="3" t="s">
        <v>28</v>
      </c>
      <c r="K1762" s="3" t="s">
        <v>140</v>
      </c>
      <c r="L1762" s="3" t="s">
        <v>58</v>
      </c>
      <c r="M1762" s="3" t="s">
        <v>2791</v>
      </c>
      <c r="N1762" s="3">
        <v>0.6</v>
      </c>
      <c r="O1762" s="3" t="s">
        <v>32</v>
      </c>
      <c r="P1762" s="3" t="s">
        <v>52</v>
      </c>
      <c r="Q1762" s="3" t="s">
        <v>153</v>
      </c>
      <c r="R1762" s="3" t="s">
        <v>1733</v>
      </c>
      <c r="S1762" s="3">
        <v>43026</v>
      </c>
      <c r="T1762" s="2">
        <v>42172</v>
      </c>
      <c r="U1762" s="2">
        <v>42173</v>
      </c>
      <c r="V1762" s="4">
        <v>72.984000000000009</v>
      </c>
      <c r="W1762" s="3">
        <v>6</v>
      </c>
      <c r="X1762" s="4">
        <v>200.83</v>
      </c>
      <c r="Y1762" s="3">
        <v>86222</v>
      </c>
      <c r="Z1762" s="3" t="str">
        <f>IF(V1762&gt;E3718, "High","Low")</f>
        <v>High</v>
      </c>
      <c r="AA1762" s="3" t="str">
        <f>IF(OR(C1762 &gt; 0.2, N1762 &lt; 0.25), "High Risk", "Low Risk")</f>
        <v>Low Risk</v>
      </c>
      <c r="AB1762" s="3" t="str">
        <f>IF(NOT(C1762 &gt; 0), "No Discount", "Discount Applied")</f>
        <v>Discount Applied</v>
      </c>
      <c r="AC1762" s="3" t="str">
        <f>IF(AND(V1762 &gt; 100, OR(H1762 = "Regular Air", H1762 = "Express Air"), NOT(C1762 &gt; 0)), "High Profit Non-Standard Shipping", "Other")</f>
        <v>Other</v>
      </c>
      <c r="AD1762">
        <f>RANK(X1762,$X$2:$X$1954,0)</f>
        <v>981</v>
      </c>
    </row>
    <row r="1763" spans="1:30" ht="12.75" customHeight="1" x14ac:dyDescent="0.3">
      <c r="A1763" s="3">
        <v>19816</v>
      </c>
      <c r="B1763" s="3" t="s">
        <v>46</v>
      </c>
      <c r="C1763" s="7">
        <v>0.05</v>
      </c>
      <c r="D1763" s="4">
        <v>35.44</v>
      </c>
      <c r="E1763" s="4">
        <v>5.09</v>
      </c>
      <c r="F1763" s="3">
        <v>3098</v>
      </c>
      <c r="G1763" s="3" t="s">
        <v>2792</v>
      </c>
      <c r="H1763" s="3" t="s">
        <v>48</v>
      </c>
      <c r="I1763" s="3" t="s">
        <v>39</v>
      </c>
      <c r="J1763" s="3" t="s">
        <v>28</v>
      </c>
      <c r="K1763" s="3" t="s">
        <v>92</v>
      </c>
      <c r="L1763" s="3" t="s">
        <v>58</v>
      </c>
      <c r="M1763" s="3" t="s">
        <v>2776</v>
      </c>
      <c r="N1763" s="3">
        <v>0.38</v>
      </c>
      <c r="O1763" s="3" t="s">
        <v>32</v>
      </c>
      <c r="P1763" s="3" t="s">
        <v>52</v>
      </c>
      <c r="Q1763" s="3" t="s">
        <v>70</v>
      </c>
      <c r="R1763" s="3" t="s">
        <v>2793</v>
      </c>
      <c r="S1763" s="3">
        <v>11967</v>
      </c>
      <c r="T1763" s="2">
        <v>42102</v>
      </c>
      <c r="U1763" s="2">
        <v>42103</v>
      </c>
      <c r="V1763" s="4">
        <v>240.17519999999996</v>
      </c>
      <c r="W1763" s="3">
        <v>10</v>
      </c>
      <c r="X1763" s="4">
        <v>348.08</v>
      </c>
      <c r="Y1763" s="3">
        <v>89314</v>
      </c>
      <c r="Z1763" s="3" t="str">
        <f>IF(V1763&gt;E3719, "High","Low")</f>
        <v>High</v>
      </c>
      <c r="AA1763" s="3" t="str">
        <f>IF(OR(C1763 &gt; 0.2, N1763 &lt; 0.25), "High Risk", "Low Risk")</f>
        <v>Low Risk</v>
      </c>
      <c r="AB1763" s="3" t="str">
        <f>IF(NOT(C1763 &gt; 0), "No Discount", "Discount Applied")</f>
        <v>Discount Applied</v>
      </c>
      <c r="AC1763" s="3" t="str">
        <f>IF(AND(V1763 &gt; 100, OR(H1763 = "Regular Air", H1763 = "Express Air"), NOT(C1763 &gt; 0)), "High Profit Non-Standard Shipping", "Other")</f>
        <v>Other</v>
      </c>
      <c r="AD1763">
        <f>RANK(X1763,$X$2:$X$1954,0)</f>
        <v>772</v>
      </c>
    </row>
    <row r="1764" spans="1:30" ht="12.75" customHeight="1" x14ac:dyDescent="0.3">
      <c r="A1764" s="3">
        <v>22503</v>
      </c>
      <c r="B1764" s="3" t="s">
        <v>105</v>
      </c>
      <c r="C1764" s="7">
        <v>0</v>
      </c>
      <c r="D1764" s="4">
        <v>11.7</v>
      </c>
      <c r="E1764" s="4">
        <v>6.96</v>
      </c>
      <c r="F1764" s="3">
        <v>3098</v>
      </c>
      <c r="G1764" s="3" t="s">
        <v>2792</v>
      </c>
      <c r="H1764" s="3" t="s">
        <v>26</v>
      </c>
      <c r="I1764" s="3" t="s">
        <v>39</v>
      </c>
      <c r="J1764" s="3" t="s">
        <v>28</v>
      </c>
      <c r="K1764" s="3" t="s">
        <v>256</v>
      </c>
      <c r="L1764" s="3" t="s">
        <v>85</v>
      </c>
      <c r="M1764" s="3" t="s">
        <v>1279</v>
      </c>
      <c r="N1764" s="3">
        <v>0.5</v>
      </c>
      <c r="O1764" s="3" t="s">
        <v>32</v>
      </c>
      <c r="P1764" s="3" t="s">
        <v>52</v>
      </c>
      <c r="Q1764" s="3" t="s">
        <v>70</v>
      </c>
      <c r="R1764" s="3" t="s">
        <v>2793</v>
      </c>
      <c r="S1764" s="3">
        <v>11967</v>
      </c>
      <c r="T1764" s="2">
        <v>42172</v>
      </c>
      <c r="U1764" s="2">
        <v>42174</v>
      </c>
      <c r="V1764" s="4">
        <v>-11.248000000000001</v>
      </c>
      <c r="W1764" s="3">
        <v>10</v>
      </c>
      <c r="X1764" s="4">
        <v>131.69</v>
      </c>
      <c r="Y1764" s="3">
        <v>89315</v>
      </c>
      <c r="Z1764" s="3" t="str">
        <f>IF(V1764&gt;E3720, "High","Low")</f>
        <v>Low</v>
      </c>
      <c r="AA1764" s="3" t="str">
        <f>IF(OR(C1764 &gt; 0.2, N1764 &lt; 0.25), "High Risk", "Low Risk")</f>
        <v>Low Risk</v>
      </c>
      <c r="AB1764" s="3" t="str">
        <f>IF(NOT(C1764 &gt; 0), "No Discount", "Discount Applied")</f>
        <v>No Discount</v>
      </c>
      <c r="AC1764" s="3" t="str">
        <f>IF(AND(V1764 &gt; 100, OR(H1764 = "Regular Air", H1764 = "Express Air"), NOT(C1764 &gt; 0)), "High Profit Non-Standard Shipping", "Other")</f>
        <v>Other</v>
      </c>
      <c r="AD1764">
        <f>RANK(X1764,$X$2:$X$1954,0)</f>
        <v>1127</v>
      </c>
    </row>
    <row r="1765" spans="1:30" ht="12.75" customHeight="1" x14ac:dyDescent="0.3">
      <c r="A1765" s="3">
        <v>18930</v>
      </c>
      <c r="B1765" s="3" t="s">
        <v>105</v>
      </c>
      <c r="C1765" s="7">
        <v>0.06</v>
      </c>
      <c r="D1765" s="4">
        <v>2.89</v>
      </c>
      <c r="E1765" s="4">
        <v>0.5</v>
      </c>
      <c r="F1765" s="3">
        <v>3098</v>
      </c>
      <c r="G1765" s="3" t="s">
        <v>2792</v>
      </c>
      <c r="H1765" s="3" t="s">
        <v>48</v>
      </c>
      <c r="I1765" s="3" t="s">
        <v>39</v>
      </c>
      <c r="J1765" s="3" t="s">
        <v>28</v>
      </c>
      <c r="K1765" s="3" t="s">
        <v>133</v>
      </c>
      <c r="L1765" s="3" t="s">
        <v>58</v>
      </c>
      <c r="M1765" s="3" t="s">
        <v>788</v>
      </c>
      <c r="N1765" s="3">
        <v>0.38</v>
      </c>
      <c r="O1765" s="3" t="s">
        <v>32</v>
      </c>
      <c r="P1765" s="3" t="s">
        <v>52</v>
      </c>
      <c r="Q1765" s="3" t="s">
        <v>70</v>
      </c>
      <c r="R1765" s="3" t="s">
        <v>2793</v>
      </c>
      <c r="S1765" s="3">
        <v>11967</v>
      </c>
      <c r="T1765" s="2">
        <v>42063</v>
      </c>
      <c r="U1765" s="2">
        <v>42063</v>
      </c>
      <c r="V1765" s="4">
        <v>9.611699999999999</v>
      </c>
      <c r="W1765" s="3">
        <v>5</v>
      </c>
      <c r="X1765" s="4">
        <v>13.93</v>
      </c>
      <c r="Y1765" s="3">
        <v>89316</v>
      </c>
      <c r="Z1765" s="3" t="str">
        <f>IF(V1765&gt;E3721, "High","Low")</f>
        <v>High</v>
      </c>
      <c r="AA1765" s="3" t="str">
        <f>IF(OR(C1765 &gt; 0.2, N1765 &lt; 0.25), "High Risk", "Low Risk")</f>
        <v>Low Risk</v>
      </c>
      <c r="AB1765" s="3" t="str">
        <f>IF(NOT(C1765 &gt; 0), "No Discount", "Discount Applied")</f>
        <v>Discount Applied</v>
      </c>
      <c r="AC1765" s="3" t="str">
        <f>IF(AND(V1765 &gt; 100, OR(H1765 = "Regular Air", H1765 = "Express Air"), NOT(C1765 &gt; 0)), "High Profit Non-Standard Shipping", "Other")</f>
        <v>Other</v>
      </c>
      <c r="AD1765">
        <f>RANK(X1765,$X$2:$X$1954,0)</f>
        <v>1879</v>
      </c>
    </row>
    <row r="1766" spans="1:30" ht="12.75" customHeight="1" x14ac:dyDescent="0.3">
      <c r="A1766" s="3">
        <v>19805</v>
      </c>
      <c r="B1766" s="3" t="s">
        <v>46</v>
      </c>
      <c r="C1766" s="7">
        <v>7.0000000000000007E-2</v>
      </c>
      <c r="D1766" s="4">
        <v>35.99</v>
      </c>
      <c r="E1766" s="4">
        <v>5</v>
      </c>
      <c r="F1766" s="3">
        <v>3100</v>
      </c>
      <c r="G1766" s="3" t="s">
        <v>2794</v>
      </c>
      <c r="H1766" s="3" t="s">
        <v>48</v>
      </c>
      <c r="I1766" s="3" t="s">
        <v>39</v>
      </c>
      <c r="J1766" s="3" t="s">
        <v>76</v>
      </c>
      <c r="K1766" s="3" t="s">
        <v>77</v>
      </c>
      <c r="L1766" s="3" t="s">
        <v>30</v>
      </c>
      <c r="M1766" s="3" t="s">
        <v>1761</v>
      </c>
      <c r="N1766" s="3">
        <v>0.82</v>
      </c>
      <c r="O1766" s="3" t="s">
        <v>32</v>
      </c>
      <c r="P1766" s="3" t="s">
        <v>135</v>
      </c>
      <c r="Q1766" s="3" t="s">
        <v>361</v>
      </c>
      <c r="R1766" s="3" t="s">
        <v>2795</v>
      </c>
      <c r="S1766" s="3">
        <v>33334</v>
      </c>
      <c r="T1766" s="2">
        <v>42088</v>
      </c>
      <c r="U1766" s="2">
        <v>42090</v>
      </c>
      <c r="V1766" s="4">
        <v>-299.81420000000003</v>
      </c>
      <c r="W1766" s="3">
        <v>1</v>
      </c>
      <c r="X1766" s="4">
        <v>31.71</v>
      </c>
      <c r="Y1766" s="3">
        <v>89988</v>
      </c>
      <c r="Z1766" s="3" t="str">
        <f>IF(V1766&gt;E3722, "High","Low")</f>
        <v>Low</v>
      </c>
      <c r="AA1766" s="3" t="str">
        <f>IF(OR(C1766 &gt; 0.2, N1766 &lt; 0.25), "High Risk", "Low Risk")</f>
        <v>Low Risk</v>
      </c>
      <c r="AB1766" s="3" t="str">
        <f>IF(NOT(C1766 &gt; 0), "No Discount", "Discount Applied")</f>
        <v>Discount Applied</v>
      </c>
      <c r="AC1766" s="3" t="str">
        <f>IF(AND(V1766 &gt; 100, OR(H1766 = "Regular Air", H1766 = "Express Air"), NOT(C1766 &gt; 0)), "High Profit Non-Standard Shipping", "Other")</f>
        <v>Other</v>
      </c>
      <c r="AD1766">
        <f>RANK(X1766,$X$2:$X$1954,0)</f>
        <v>1697</v>
      </c>
    </row>
    <row r="1767" spans="1:30" ht="12.75" customHeight="1" x14ac:dyDescent="0.3">
      <c r="A1767" s="3">
        <v>18087</v>
      </c>
      <c r="B1767" s="3" t="s">
        <v>46</v>
      </c>
      <c r="C1767" s="7">
        <v>0.04</v>
      </c>
      <c r="D1767" s="4">
        <v>3.08</v>
      </c>
      <c r="E1767" s="4">
        <v>0.99</v>
      </c>
      <c r="F1767" s="3">
        <v>3105</v>
      </c>
      <c r="G1767" s="3" t="s">
        <v>2796</v>
      </c>
      <c r="H1767" s="3" t="s">
        <v>48</v>
      </c>
      <c r="I1767" s="3" t="s">
        <v>39</v>
      </c>
      <c r="J1767" s="3" t="s">
        <v>28</v>
      </c>
      <c r="K1767" s="3" t="s">
        <v>133</v>
      </c>
      <c r="L1767" s="3" t="s">
        <v>58</v>
      </c>
      <c r="M1767" s="3" t="s">
        <v>1993</v>
      </c>
      <c r="N1767" s="3">
        <v>0.37</v>
      </c>
      <c r="O1767" s="3" t="s">
        <v>32</v>
      </c>
      <c r="P1767" s="3" t="s">
        <v>135</v>
      </c>
      <c r="Q1767" s="3" t="s">
        <v>612</v>
      </c>
      <c r="R1767" s="3" t="s">
        <v>318</v>
      </c>
      <c r="S1767" s="3">
        <v>42071</v>
      </c>
      <c r="T1767" s="2">
        <v>42083</v>
      </c>
      <c r="U1767" s="2">
        <v>42084</v>
      </c>
      <c r="V1767" s="4">
        <v>13.799999999999999</v>
      </c>
      <c r="W1767" s="3">
        <v>19</v>
      </c>
      <c r="X1767" s="4">
        <v>60.01</v>
      </c>
      <c r="Y1767" s="3">
        <v>86327</v>
      </c>
      <c r="Z1767" s="3" t="str">
        <f>IF(V1767&gt;E3723, "High","Low")</f>
        <v>High</v>
      </c>
      <c r="AA1767" s="3" t="str">
        <f>IF(OR(C1767 &gt; 0.2, N1767 &lt; 0.25), "High Risk", "Low Risk")</f>
        <v>Low Risk</v>
      </c>
      <c r="AB1767" s="3" t="str">
        <f>IF(NOT(C1767 &gt; 0), "No Discount", "Discount Applied")</f>
        <v>Discount Applied</v>
      </c>
      <c r="AC1767" s="3" t="str">
        <f>IF(AND(V1767 &gt; 100, OR(H1767 = "Regular Air", H1767 = "Express Air"), NOT(C1767 &gt; 0)), "High Profit Non-Standard Shipping", "Other")</f>
        <v>Other</v>
      </c>
      <c r="AD1767">
        <f>RANK(X1767,$X$2:$X$1954,0)</f>
        <v>1452</v>
      </c>
    </row>
    <row r="1768" spans="1:30" ht="12.75" customHeight="1" x14ac:dyDescent="0.3">
      <c r="A1768" s="3">
        <v>18088</v>
      </c>
      <c r="B1768" s="3" t="s">
        <v>46</v>
      </c>
      <c r="C1768" s="7">
        <v>0.02</v>
      </c>
      <c r="D1768" s="4">
        <v>6.48</v>
      </c>
      <c r="E1768" s="4">
        <v>5.9</v>
      </c>
      <c r="F1768" s="3">
        <v>3105</v>
      </c>
      <c r="G1768" s="3" t="s">
        <v>2796</v>
      </c>
      <c r="H1768" s="3" t="s">
        <v>48</v>
      </c>
      <c r="I1768" s="3" t="s">
        <v>39</v>
      </c>
      <c r="J1768" s="3" t="s">
        <v>28</v>
      </c>
      <c r="K1768" s="3" t="s">
        <v>92</v>
      </c>
      <c r="L1768" s="3" t="s">
        <v>58</v>
      </c>
      <c r="M1768" s="3" t="s">
        <v>711</v>
      </c>
      <c r="N1768" s="3">
        <v>0.37</v>
      </c>
      <c r="O1768" s="3" t="s">
        <v>32</v>
      </c>
      <c r="P1768" s="3" t="s">
        <v>135</v>
      </c>
      <c r="Q1768" s="3" t="s">
        <v>612</v>
      </c>
      <c r="R1768" s="3" t="s">
        <v>318</v>
      </c>
      <c r="S1768" s="3">
        <v>42071</v>
      </c>
      <c r="T1768" s="2">
        <v>42083</v>
      </c>
      <c r="U1768" s="2">
        <v>42084</v>
      </c>
      <c r="V1768" s="4">
        <v>4.3919999999999995</v>
      </c>
      <c r="W1768" s="3">
        <v>13</v>
      </c>
      <c r="X1768" s="4">
        <v>90.98</v>
      </c>
      <c r="Y1768" s="3">
        <v>86327</v>
      </c>
      <c r="Z1768" s="3" t="str">
        <f>IF(V1768&gt;E3724, "High","Low")</f>
        <v>High</v>
      </c>
      <c r="AA1768" s="3" t="str">
        <f>IF(OR(C1768 &gt; 0.2, N1768 &lt; 0.25), "High Risk", "Low Risk")</f>
        <v>Low Risk</v>
      </c>
      <c r="AB1768" s="3" t="str">
        <f>IF(NOT(C1768 &gt; 0), "No Discount", "Discount Applied")</f>
        <v>Discount Applied</v>
      </c>
      <c r="AC1768" s="3" t="str">
        <f>IF(AND(V1768 &gt; 100, OR(H1768 = "Regular Air", H1768 = "Express Air"), NOT(C1768 &gt; 0)), "High Profit Non-Standard Shipping", "Other")</f>
        <v>Other</v>
      </c>
      <c r="AD1768">
        <f>RANK(X1768,$X$2:$X$1954,0)</f>
        <v>1279</v>
      </c>
    </row>
    <row r="1769" spans="1:30" ht="12.75" customHeight="1" x14ac:dyDescent="0.3">
      <c r="A1769" s="3">
        <v>18089</v>
      </c>
      <c r="B1769" s="3" t="s">
        <v>46</v>
      </c>
      <c r="C1769" s="7">
        <v>0.04</v>
      </c>
      <c r="D1769" s="4">
        <v>125.99</v>
      </c>
      <c r="E1769" s="4">
        <v>4.2</v>
      </c>
      <c r="F1769" s="3">
        <v>3105</v>
      </c>
      <c r="G1769" s="3" t="s">
        <v>2796</v>
      </c>
      <c r="H1769" s="3" t="s">
        <v>48</v>
      </c>
      <c r="I1769" s="3" t="s">
        <v>39</v>
      </c>
      <c r="J1769" s="3" t="s">
        <v>76</v>
      </c>
      <c r="K1769" s="3" t="s">
        <v>77</v>
      </c>
      <c r="L1769" s="3" t="s">
        <v>58</v>
      </c>
      <c r="M1769" s="3" t="s">
        <v>2797</v>
      </c>
      <c r="N1769" s="3">
        <v>0.59</v>
      </c>
      <c r="O1769" s="3" t="s">
        <v>32</v>
      </c>
      <c r="P1769" s="3" t="s">
        <v>135</v>
      </c>
      <c r="Q1769" s="3" t="s">
        <v>612</v>
      </c>
      <c r="R1769" s="3" t="s">
        <v>318</v>
      </c>
      <c r="S1769" s="3">
        <v>42071</v>
      </c>
      <c r="T1769" s="2">
        <v>42083</v>
      </c>
      <c r="U1769" s="2">
        <v>42085</v>
      </c>
      <c r="V1769" s="4">
        <v>-236.25</v>
      </c>
      <c r="W1769" s="3">
        <v>12</v>
      </c>
      <c r="X1769" s="4">
        <v>1270.7</v>
      </c>
      <c r="Y1769" s="3">
        <v>86327</v>
      </c>
      <c r="Z1769" s="3" t="str">
        <f>IF(V1769&gt;E3725, "High","Low")</f>
        <v>Low</v>
      </c>
      <c r="AA1769" s="3" t="str">
        <f>IF(OR(C1769 &gt; 0.2, N1769 &lt; 0.25), "High Risk", "Low Risk")</f>
        <v>Low Risk</v>
      </c>
      <c r="AB1769" s="3" t="str">
        <f>IF(NOT(C1769 &gt; 0), "No Discount", "Discount Applied")</f>
        <v>Discount Applied</v>
      </c>
      <c r="AC1769" s="3" t="str">
        <f>IF(AND(V1769 &gt; 100, OR(H1769 = "Regular Air", H1769 = "Express Air"), NOT(C1769 &gt; 0)), "High Profit Non-Standard Shipping", "Other")</f>
        <v>Other</v>
      </c>
      <c r="AD1769">
        <f>RANK(X1769,$X$2:$X$1954,0)</f>
        <v>357</v>
      </c>
    </row>
    <row r="1770" spans="1:30" ht="12.75" customHeight="1" x14ac:dyDescent="0.3">
      <c r="A1770" s="3">
        <v>87</v>
      </c>
      <c r="B1770" s="3" t="s">
        <v>46</v>
      </c>
      <c r="C1770" s="7">
        <v>0.04</v>
      </c>
      <c r="D1770" s="4">
        <v>3.08</v>
      </c>
      <c r="E1770" s="4">
        <v>0.99</v>
      </c>
      <c r="F1770" s="3">
        <v>3106</v>
      </c>
      <c r="G1770" s="3" t="s">
        <v>2798</v>
      </c>
      <c r="H1770" s="3" t="s">
        <v>48</v>
      </c>
      <c r="I1770" s="3" t="s">
        <v>39</v>
      </c>
      <c r="J1770" s="3" t="s">
        <v>28</v>
      </c>
      <c r="K1770" s="3" t="s">
        <v>133</v>
      </c>
      <c r="L1770" s="3" t="s">
        <v>58</v>
      </c>
      <c r="M1770" s="3" t="s">
        <v>1993</v>
      </c>
      <c r="N1770" s="3">
        <v>0.37</v>
      </c>
      <c r="O1770" s="3" t="s">
        <v>32</v>
      </c>
      <c r="P1770" s="3" t="s">
        <v>60</v>
      </c>
      <c r="Q1770" s="3" t="s">
        <v>129</v>
      </c>
      <c r="R1770" s="3" t="s">
        <v>2163</v>
      </c>
      <c r="S1770" s="3">
        <v>77041</v>
      </c>
      <c r="T1770" s="2">
        <v>42083</v>
      </c>
      <c r="U1770" s="2">
        <v>42084</v>
      </c>
      <c r="V1770" s="4">
        <v>36.020000000000003</v>
      </c>
      <c r="W1770" s="3">
        <v>75</v>
      </c>
      <c r="X1770" s="4">
        <v>236.87</v>
      </c>
      <c r="Y1770" s="3">
        <v>548</v>
      </c>
      <c r="Z1770" s="3" t="str">
        <f>IF(V1770&gt;E3726, "High","Low")</f>
        <v>High</v>
      </c>
      <c r="AA1770" s="3" t="str">
        <f>IF(OR(C1770 &gt; 0.2, N1770 &lt; 0.25), "High Risk", "Low Risk")</f>
        <v>Low Risk</v>
      </c>
      <c r="AB1770" s="3" t="str">
        <f>IF(NOT(C1770 &gt; 0), "No Discount", "Discount Applied")</f>
        <v>Discount Applied</v>
      </c>
      <c r="AC1770" s="3" t="str">
        <f>IF(AND(V1770 &gt; 100, OR(H1770 = "Regular Air", H1770 = "Express Air"), NOT(C1770 &gt; 0)), "High Profit Non-Standard Shipping", "Other")</f>
        <v>Other</v>
      </c>
      <c r="AD1770">
        <f>RANK(X1770,$X$2:$X$1954,0)</f>
        <v>923</v>
      </c>
    </row>
    <row r="1771" spans="1:30" ht="12.75" customHeight="1" x14ac:dyDescent="0.3">
      <c r="A1771" s="3">
        <v>88</v>
      </c>
      <c r="B1771" s="3" t="s">
        <v>46</v>
      </c>
      <c r="C1771" s="7">
        <v>0.02</v>
      </c>
      <c r="D1771" s="4">
        <v>6.48</v>
      </c>
      <c r="E1771" s="4">
        <v>5.9</v>
      </c>
      <c r="F1771" s="3">
        <v>3106</v>
      </c>
      <c r="G1771" s="3" t="s">
        <v>2798</v>
      </c>
      <c r="H1771" s="3" t="s">
        <v>48</v>
      </c>
      <c r="I1771" s="3" t="s">
        <v>39</v>
      </c>
      <c r="J1771" s="3" t="s">
        <v>28</v>
      </c>
      <c r="K1771" s="3" t="s">
        <v>92</v>
      </c>
      <c r="L1771" s="3" t="s">
        <v>58</v>
      </c>
      <c r="M1771" s="3" t="s">
        <v>711</v>
      </c>
      <c r="N1771" s="3">
        <v>0.37</v>
      </c>
      <c r="O1771" s="3" t="s">
        <v>32</v>
      </c>
      <c r="P1771" s="3" t="s">
        <v>60</v>
      </c>
      <c r="Q1771" s="3" t="s">
        <v>129</v>
      </c>
      <c r="R1771" s="3" t="s">
        <v>2163</v>
      </c>
      <c r="S1771" s="3">
        <v>77041</v>
      </c>
      <c r="T1771" s="2">
        <v>42083</v>
      </c>
      <c r="U1771" s="2">
        <v>42084</v>
      </c>
      <c r="V1771" s="4">
        <v>-50.64</v>
      </c>
      <c r="W1771" s="3">
        <v>53</v>
      </c>
      <c r="X1771" s="4">
        <v>370.91</v>
      </c>
      <c r="Y1771" s="3">
        <v>548</v>
      </c>
      <c r="Z1771" s="3" t="str">
        <f>IF(V1771&gt;E3727, "High","Low")</f>
        <v>Low</v>
      </c>
      <c r="AA1771" s="3" t="str">
        <f>IF(OR(C1771 &gt; 0.2, N1771 &lt; 0.25), "High Risk", "Low Risk")</f>
        <v>Low Risk</v>
      </c>
      <c r="AB1771" s="3" t="str">
        <f>IF(NOT(C1771 &gt; 0), "No Discount", "Discount Applied")</f>
        <v>Discount Applied</v>
      </c>
      <c r="AC1771" s="3" t="str">
        <f>IF(AND(V1771 &gt; 100, OR(H1771 = "Regular Air", H1771 = "Express Air"), NOT(C1771 &gt; 0)), "High Profit Non-Standard Shipping", "Other")</f>
        <v>Other</v>
      </c>
      <c r="AD1771">
        <f>RANK(X1771,$X$2:$X$1954,0)</f>
        <v>745</v>
      </c>
    </row>
    <row r="1772" spans="1:30" ht="12.75" customHeight="1" x14ac:dyDescent="0.3">
      <c r="A1772" s="3">
        <v>89</v>
      </c>
      <c r="B1772" s="3" t="s">
        <v>46</v>
      </c>
      <c r="C1772" s="7">
        <v>0.04</v>
      </c>
      <c r="D1772" s="4">
        <v>125.99</v>
      </c>
      <c r="E1772" s="4">
        <v>4.2</v>
      </c>
      <c r="F1772" s="3">
        <v>3106</v>
      </c>
      <c r="G1772" s="3" t="s">
        <v>2798</v>
      </c>
      <c r="H1772" s="3" t="s">
        <v>48</v>
      </c>
      <c r="I1772" s="3" t="s">
        <v>39</v>
      </c>
      <c r="J1772" s="3" t="s">
        <v>76</v>
      </c>
      <c r="K1772" s="3" t="s">
        <v>77</v>
      </c>
      <c r="L1772" s="3" t="s">
        <v>58</v>
      </c>
      <c r="M1772" s="3" t="s">
        <v>2797</v>
      </c>
      <c r="N1772" s="3">
        <v>0.59</v>
      </c>
      <c r="O1772" s="3" t="s">
        <v>32</v>
      </c>
      <c r="P1772" s="3" t="s">
        <v>60</v>
      </c>
      <c r="Q1772" s="3" t="s">
        <v>129</v>
      </c>
      <c r="R1772" s="3" t="s">
        <v>2163</v>
      </c>
      <c r="S1772" s="3">
        <v>77041</v>
      </c>
      <c r="T1772" s="2">
        <v>42083</v>
      </c>
      <c r="U1772" s="2">
        <v>42085</v>
      </c>
      <c r="V1772" s="4">
        <v>510.48900000000003</v>
      </c>
      <c r="W1772" s="3">
        <v>47</v>
      </c>
      <c r="X1772" s="4">
        <v>4976.92</v>
      </c>
      <c r="Y1772" s="3">
        <v>548</v>
      </c>
      <c r="Z1772" s="3" t="str">
        <f>IF(V1772&gt;E3728, "High","Low")</f>
        <v>High</v>
      </c>
      <c r="AA1772" s="3" t="str">
        <f>IF(OR(C1772 &gt; 0.2, N1772 &lt; 0.25), "High Risk", "Low Risk")</f>
        <v>Low Risk</v>
      </c>
      <c r="AB1772" s="3" t="str">
        <f>IF(NOT(C1772 &gt; 0), "No Discount", "Discount Applied")</f>
        <v>Discount Applied</v>
      </c>
      <c r="AC1772" s="3" t="str">
        <f>IF(AND(V1772 &gt; 100, OR(H1772 = "Regular Air", H1772 = "Express Air"), NOT(C1772 &gt; 0)), "High Profit Non-Standard Shipping", "Other")</f>
        <v>Other</v>
      </c>
      <c r="AD1772">
        <f>RANK(X1772,$X$2:$X$1954,0)</f>
        <v>94</v>
      </c>
    </row>
    <row r="1773" spans="1:30" ht="12.75" customHeight="1" x14ac:dyDescent="0.3">
      <c r="A1773" s="3">
        <v>21120</v>
      </c>
      <c r="B1773" s="3" t="s">
        <v>36</v>
      </c>
      <c r="C1773" s="7">
        <v>7.0000000000000007E-2</v>
      </c>
      <c r="D1773" s="4">
        <v>34.54</v>
      </c>
      <c r="E1773" s="4">
        <v>14.72</v>
      </c>
      <c r="F1773" s="3">
        <v>3113</v>
      </c>
      <c r="G1773" s="3" t="s">
        <v>2799</v>
      </c>
      <c r="H1773" s="3" t="s">
        <v>48</v>
      </c>
      <c r="I1773" s="3" t="s">
        <v>39</v>
      </c>
      <c r="J1773" s="3" t="s">
        <v>28</v>
      </c>
      <c r="K1773" s="3" t="s">
        <v>108</v>
      </c>
      <c r="L1773" s="3" t="s">
        <v>58</v>
      </c>
      <c r="M1773" s="3" t="s">
        <v>2800</v>
      </c>
      <c r="N1773" s="3">
        <v>0.37</v>
      </c>
      <c r="O1773" s="3" t="s">
        <v>32</v>
      </c>
      <c r="P1773" s="3" t="s">
        <v>135</v>
      </c>
      <c r="Q1773" s="3" t="s">
        <v>170</v>
      </c>
      <c r="R1773" s="3" t="s">
        <v>2801</v>
      </c>
      <c r="S1773" s="3">
        <v>70560</v>
      </c>
      <c r="T1773" s="2">
        <v>42141</v>
      </c>
      <c r="U1773" s="2">
        <v>42142</v>
      </c>
      <c r="V1773" s="4">
        <v>-20.182259999999999</v>
      </c>
      <c r="W1773" s="3">
        <v>17</v>
      </c>
      <c r="X1773" s="4">
        <v>574.97</v>
      </c>
      <c r="Y1773" s="3">
        <v>86860</v>
      </c>
      <c r="Z1773" s="3" t="str">
        <f>IF(V1773&gt;E3729, "High","Low")</f>
        <v>Low</v>
      </c>
      <c r="AA1773" s="3" t="str">
        <f>IF(OR(C1773 &gt; 0.2, N1773 &lt; 0.25), "High Risk", "Low Risk")</f>
        <v>Low Risk</v>
      </c>
      <c r="AB1773" s="3" t="str">
        <f>IF(NOT(C1773 &gt; 0), "No Discount", "Discount Applied")</f>
        <v>Discount Applied</v>
      </c>
      <c r="AC1773" s="3" t="str">
        <f>IF(AND(V1773 &gt; 100, OR(H1773 = "Regular Air", H1773 = "Express Air"), NOT(C1773 &gt; 0)), "High Profit Non-Standard Shipping", "Other")</f>
        <v>Other</v>
      </c>
      <c r="AD1773">
        <f>RANK(X1773,$X$2:$X$1954,0)</f>
        <v>601</v>
      </c>
    </row>
    <row r="1774" spans="1:30" ht="12.75" customHeight="1" x14ac:dyDescent="0.3">
      <c r="A1774" s="3">
        <v>21121</v>
      </c>
      <c r="B1774" s="3" t="s">
        <v>36</v>
      </c>
      <c r="C1774" s="7">
        <v>0.02</v>
      </c>
      <c r="D1774" s="4">
        <v>12.28</v>
      </c>
      <c r="E1774" s="4">
        <v>6.47</v>
      </c>
      <c r="F1774" s="3">
        <v>3113</v>
      </c>
      <c r="G1774" s="3" t="s">
        <v>2799</v>
      </c>
      <c r="H1774" s="3" t="s">
        <v>48</v>
      </c>
      <c r="I1774" s="3" t="s">
        <v>39</v>
      </c>
      <c r="J1774" s="3" t="s">
        <v>28</v>
      </c>
      <c r="K1774" s="3" t="s">
        <v>92</v>
      </c>
      <c r="L1774" s="3" t="s">
        <v>58</v>
      </c>
      <c r="M1774" s="3" t="s">
        <v>2731</v>
      </c>
      <c r="N1774" s="3">
        <v>0.38</v>
      </c>
      <c r="O1774" s="3" t="s">
        <v>32</v>
      </c>
      <c r="P1774" s="3" t="s">
        <v>135</v>
      </c>
      <c r="Q1774" s="3" t="s">
        <v>170</v>
      </c>
      <c r="R1774" s="3" t="s">
        <v>2801</v>
      </c>
      <c r="S1774" s="3">
        <v>70560</v>
      </c>
      <c r="T1774" s="2">
        <v>42141</v>
      </c>
      <c r="U1774" s="2">
        <v>42141</v>
      </c>
      <c r="V1774" s="4">
        <v>-156.97220000000002</v>
      </c>
      <c r="W1774" s="3">
        <v>9</v>
      </c>
      <c r="X1774" s="4">
        <v>115.22</v>
      </c>
      <c r="Y1774" s="3">
        <v>86860</v>
      </c>
      <c r="Z1774" s="3" t="str">
        <f>IF(V1774&gt;E3730, "High","Low")</f>
        <v>Low</v>
      </c>
      <c r="AA1774" s="3" t="str">
        <f>IF(OR(C1774 &gt; 0.2, N1774 &lt; 0.25), "High Risk", "Low Risk")</f>
        <v>Low Risk</v>
      </c>
      <c r="AB1774" s="3" t="str">
        <f>IF(NOT(C1774 &gt; 0), "No Discount", "Discount Applied")</f>
        <v>Discount Applied</v>
      </c>
      <c r="AC1774" s="3" t="str">
        <f>IF(AND(V1774 &gt; 100, OR(H1774 = "Regular Air", H1774 = "Express Air"), NOT(C1774 &gt; 0)), "High Profit Non-Standard Shipping", "Other")</f>
        <v>Other</v>
      </c>
      <c r="AD1774">
        <f>RANK(X1774,$X$2:$X$1954,0)</f>
        <v>1185</v>
      </c>
    </row>
    <row r="1775" spans="1:30" ht="12.75" customHeight="1" x14ac:dyDescent="0.3">
      <c r="A1775" s="3">
        <v>21122</v>
      </c>
      <c r="B1775" s="3" t="s">
        <v>36</v>
      </c>
      <c r="C1775" s="7">
        <v>0.06</v>
      </c>
      <c r="D1775" s="4">
        <v>34.58</v>
      </c>
      <c r="E1775" s="4">
        <v>8.99</v>
      </c>
      <c r="F1775" s="3">
        <v>3113</v>
      </c>
      <c r="G1775" s="3" t="s">
        <v>2799</v>
      </c>
      <c r="H1775" s="3" t="s">
        <v>26</v>
      </c>
      <c r="I1775" s="3" t="s">
        <v>39</v>
      </c>
      <c r="J1775" s="3" t="s">
        <v>28</v>
      </c>
      <c r="K1775" s="3" t="s">
        <v>29</v>
      </c>
      <c r="L1775" s="3" t="s">
        <v>50</v>
      </c>
      <c r="M1775" s="3" t="s">
        <v>2802</v>
      </c>
      <c r="N1775" s="3">
        <v>0.56000000000000005</v>
      </c>
      <c r="O1775" s="3" t="s">
        <v>32</v>
      </c>
      <c r="P1775" s="3" t="s">
        <v>135</v>
      </c>
      <c r="Q1775" s="3" t="s">
        <v>170</v>
      </c>
      <c r="R1775" s="3" t="s">
        <v>2801</v>
      </c>
      <c r="S1775" s="3">
        <v>70560</v>
      </c>
      <c r="T1775" s="2">
        <v>42141</v>
      </c>
      <c r="U1775" s="2">
        <v>42143</v>
      </c>
      <c r="V1775" s="4">
        <v>384.5043</v>
      </c>
      <c r="W1775" s="3">
        <v>13</v>
      </c>
      <c r="X1775" s="4">
        <v>456.58</v>
      </c>
      <c r="Y1775" s="3">
        <v>86860</v>
      </c>
      <c r="Z1775" s="3" t="str">
        <f>IF(V1775&gt;E3731, "High","Low")</f>
        <v>High</v>
      </c>
      <c r="AA1775" s="3" t="str">
        <f>IF(OR(C1775 &gt; 0.2, N1775 &lt; 0.25), "High Risk", "Low Risk")</f>
        <v>Low Risk</v>
      </c>
      <c r="AB1775" s="3" t="str">
        <f>IF(NOT(C1775 &gt; 0), "No Discount", "Discount Applied")</f>
        <v>Discount Applied</v>
      </c>
      <c r="AC1775" s="3" t="str">
        <f>IF(AND(V1775 &gt; 100, OR(H1775 = "Regular Air", H1775 = "Express Air"), NOT(C1775 &gt; 0)), "High Profit Non-Standard Shipping", "Other")</f>
        <v>Other</v>
      </c>
      <c r="AD1775">
        <f>RANK(X1775,$X$2:$X$1954,0)</f>
        <v>673</v>
      </c>
    </row>
    <row r="1776" spans="1:30" ht="12.75" customHeight="1" x14ac:dyDescent="0.3">
      <c r="A1776" s="3">
        <v>20795</v>
      </c>
      <c r="B1776" s="3" t="s">
        <v>46</v>
      </c>
      <c r="C1776" s="7">
        <v>0.08</v>
      </c>
      <c r="D1776" s="4">
        <v>349.45</v>
      </c>
      <c r="E1776" s="4">
        <v>60</v>
      </c>
      <c r="F1776" s="3">
        <v>3119</v>
      </c>
      <c r="G1776" s="3" t="s">
        <v>2803</v>
      </c>
      <c r="H1776" s="3" t="s">
        <v>38</v>
      </c>
      <c r="I1776" s="3" t="s">
        <v>39</v>
      </c>
      <c r="J1776" s="3" t="s">
        <v>40</v>
      </c>
      <c r="K1776" s="3" t="s">
        <v>151</v>
      </c>
      <c r="L1776" s="3" t="s">
        <v>42</v>
      </c>
      <c r="M1776" s="3" t="s">
        <v>988</v>
      </c>
      <c r="N1776" s="3"/>
      <c r="O1776" s="3" t="s">
        <v>32</v>
      </c>
      <c r="P1776" s="3" t="s">
        <v>135</v>
      </c>
      <c r="Q1776" s="3" t="s">
        <v>361</v>
      </c>
      <c r="R1776" s="3" t="s">
        <v>2804</v>
      </c>
      <c r="S1776" s="3">
        <v>32839</v>
      </c>
      <c r="T1776" s="2">
        <v>42185</v>
      </c>
      <c r="U1776" s="2">
        <v>42187</v>
      </c>
      <c r="V1776" s="4">
        <v>513.08399999999995</v>
      </c>
      <c r="W1776" s="3">
        <v>11</v>
      </c>
      <c r="X1776" s="4">
        <v>3772.19</v>
      </c>
      <c r="Y1776" s="3">
        <v>86432</v>
      </c>
      <c r="Z1776" s="3" t="str">
        <f>IF(V1776&gt;E3732, "High","Low")</f>
        <v>High</v>
      </c>
      <c r="AA1776" s="3" t="str">
        <f>IF(OR(C1776 &gt; 0.2, N1776 &lt; 0.25), "High Risk", "Low Risk")</f>
        <v>High Risk</v>
      </c>
      <c r="AB1776" s="3" t="str">
        <f>IF(NOT(C1776 &gt; 0), "No Discount", "Discount Applied")</f>
        <v>Discount Applied</v>
      </c>
      <c r="AC1776" s="3" t="str">
        <f>IF(AND(V1776 &gt; 100, OR(H1776 = "Regular Air", H1776 = "Express Air"), NOT(C1776 &gt; 0)), "High Profit Non-Standard Shipping", "Other")</f>
        <v>Other</v>
      </c>
      <c r="AD1776">
        <f>RANK(X1776,$X$2:$X$1954,0)</f>
        <v>129</v>
      </c>
    </row>
    <row r="1777" spans="1:30" ht="12.75" customHeight="1" x14ac:dyDescent="0.3">
      <c r="A1777" s="3">
        <v>25473</v>
      </c>
      <c r="B1777" s="3" t="s">
        <v>36</v>
      </c>
      <c r="C1777" s="7">
        <v>0.08</v>
      </c>
      <c r="D1777" s="4">
        <v>315.98</v>
      </c>
      <c r="E1777" s="4">
        <v>19.989999999999998</v>
      </c>
      <c r="F1777" s="3">
        <v>3120</v>
      </c>
      <c r="G1777" s="3" t="s">
        <v>2805</v>
      </c>
      <c r="H1777" s="3" t="s">
        <v>48</v>
      </c>
      <c r="I1777" s="3" t="s">
        <v>39</v>
      </c>
      <c r="J1777" s="3" t="s">
        <v>28</v>
      </c>
      <c r="K1777" s="3" t="s">
        <v>108</v>
      </c>
      <c r="L1777" s="3" t="s">
        <v>58</v>
      </c>
      <c r="M1777" s="3" t="s">
        <v>2806</v>
      </c>
      <c r="N1777" s="3">
        <v>0.38</v>
      </c>
      <c r="O1777" s="3" t="s">
        <v>32</v>
      </c>
      <c r="P1777" s="3" t="s">
        <v>135</v>
      </c>
      <c r="Q1777" s="3" t="s">
        <v>170</v>
      </c>
      <c r="R1777" s="3" t="s">
        <v>2807</v>
      </c>
      <c r="S1777" s="3">
        <v>70117</v>
      </c>
      <c r="T1777" s="2">
        <v>42169</v>
      </c>
      <c r="U1777" s="2">
        <v>42169</v>
      </c>
      <c r="V1777" s="4">
        <v>44.519999999999996</v>
      </c>
      <c r="W1777" s="3">
        <v>9</v>
      </c>
      <c r="X1777" s="4">
        <v>2642.48</v>
      </c>
      <c r="Y1777" s="3">
        <v>90160</v>
      </c>
      <c r="Z1777" s="3" t="str">
        <f>IF(V1777&gt;E3733, "High","Low")</f>
        <v>High</v>
      </c>
      <c r="AA1777" s="3" t="str">
        <f>IF(OR(C1777 &gt; 0.2, N1777 &lt; 0.25), "High Risk", "Low Risk")</f>
        <v>Low Risk</v>
      </c>
      <c r="AB1777" s="3" t="str">
        <f>IF(NOT(C1777 &gt; 0), "No Discount", "Discount Applied")</f>
        <v>Discount Applied</v>
      </c>
      <c r="AC1777" s="3" t="str">
        <f>IF(AND(V1777 &gt; 100, OR(H1777 = "Regular Air", H1777 = "Express Air"), NOT(C1777 &gt; 0)), "High Profit Non-Standard Shipping", "Other")</f>
        <v>Other</v>
      </c>
      <c r="AD1777">
        <f>RANK(X1777,$X$2:$X$1954,0)</f>
        <v>180</v>
      </c>
    </row>
    <row r="1778" spans="1:30" ht="12.75" customHeight="1" x14ac:dyDescent="0.3">
      <c r="A1778" s="3">
        <v>23764</v>
      </c>
      <c r="B1778" s="3" t="s">
        <v>105</v>
      </c>
      <c r="C1778" s="7">
        <v>0.02</v>
      </c>
      <c r="D1778" s="4">
        <v>7.1</v>
      </c>
      <c r="E1778" s="4">
        <v>6.05</v>
      </c>
      <c r="F1778" s="3">
        <v>3123</v>
      </c>
      <c r="G1778" s="3" t="s">
        <v>2808</v>
      </c>
      <c r="H1778" s="3" t="s">
        <v>48</v>
      </c>
      <c r="I1778" s="3" t="s">
        <v>39</v>
      </c>
      <c r="J1778" s="3" t="s">
        <v>28</v>
      </c>
      <c r="K1778" s="3" t="s">
        <v>108</v>
      </c>
      <c r="L1778" s="3" t="s">
        <v>58</v>
      </c>
      <c r="M1778" s="3" t="s">
        <v>650</v>
      </c>
      <c r="N1778" s="3">
        <v>0.39</v>
      </c>
      <c r="O1778" s="3" t="s">
        <v>32</v>
      </c>
      <c r="P1778" s="3" t="s">
        <v>60</v>
      </c>
      <c r="Q1778" s="3" t="s">
        <v>177</v>
      </c>
      <c r="R1778" s="3" t="s">
        <v>2809</v>
      </c>
      <c r="S1778" s="3">
        <v>60160</v>
      </c>
      <c r="T1778" s="2">
        <v>42011</v>
      </c>
      <c r="U1778" s="2">
        <v>42013</v>
      </c>
      <c r="V1778" s="4">
        <v>-48.875</v>
      </c>
      <c r="W1778" s="3">
        <v>8</v>
      </c>
      <c r="X1778" s="4">
        <v>61.5</v>
      </c>
      <c r="Y1778" s="3">
        <v>87287</v>
      </c>
      <c r="Z1778" s="3" t="str">
        <f>IF(V1778&gt;E3734, "High","Low")</f>
        <v>Low</v>
      </c>
      <c r="AA1778" s="3" t="str">
        <f>IF(OR(C1778 &gt; 0.2, N1778 &lt; 0.25), "High Risk", "Low Risk")</f>
        <v>Low Risk</v>
      </c>
      <c r="AB1778" s="3" t="str">
        <f>IF(NOT(C1778 &gt; 0), "No Discount", "Discount Applied")</f>
        <v>Discount Applied</v>
      </c>
      <c r="AC1778" s="3" t="str">
        <f>IF(AND(V1778 &gt; 100, OR(H1778 = "Regular Air", H1778 = "Express Air"), NOT(C1778 &gt; 0)), "High Profit Non-Standard Shipping", "Other")</f>
        <v>Other</v>
      </c>
      <c r="AD1778">
        <f>RANK(X1778,$X$2:$X$1954,0)</f>
        <v>1447</v>
      </c>
    </row>
    <row r="1779" spans="1:30" ht="12.75" customHeight="1" x14ac:dyDescent="0.3">
      <c r="A1779" s="3">
        <v>25060</v>
      </c>
      <c r="B1779" s="3" t="s">
        <v>36</v>
      </c>
      <c r="C1779" s="7">
        <v>0.05</v>
      </c>
      <c r="D1779" s="4">
        <v>120.98</v>
      </c>
      <c r="E1779" s="4">
        <v>9.07</v>
      </c>
      <c r="F1779" s="3">
        <v>3124</v>
      </c>
      <c r="G1779" s="3" t="s">
        <v>2810</v>
      </c>
      <c r="H1779" s="3" t="s">
        <v>48</v>
      </c>
      <c r="I1779" s="3" t="s">
        <v>39</v>
      </c>
      <c r="J1779" s="3" t="s">
        <v>28</v>
      </c>
      <c r="K1779" s="3" t="s">
        <v>108</v>
      </c>
      <c r="L1779" s="3" t="s">
        <v>58</v>
      </c>
      <c r="M1779" s="3" t="s">
        <v>1322</v>
      </c>
      <c r="N1779" s="3">
        <v>0.35</v>
      </c>
      <c r="O1779" s="3" t="s">
        <v>32</v>
      </c>
      <c r="P1779" s="3" t="s">
        <v>60</v>
      </c>
      <c r="Q1779" s="3" t="s">
        <v>177</v>
      </c>
      <c r="R1779" s="3" t="s">
        <v>2811</v>
      </c>
      <c r="S1779" s="3">
        <v>61265</v>
      </c>
      <c r="T1779" s="2">
        <v>42154</v>
      </c>
      <c r="U1779" s="2">
        <v>42155</v>
      </c>
      <c r="V1779" s="4">
        <v>881.04719999999998</v>
      </c>
      <c r="W1779" s="3">
        <v>11</v>
      </c>
      <c r="X1779" s="4">
        <v>1276.8800000000001</v>
      </c>
      <c r="Y1779" s="3">
        <v>87286</v>
      </c>
      <c r="Z1779" s="3" t="str">
        <f>IF(V1779&gt;E3735, "High","Low")</f>
        <v>High</v>
      </c>
      <c r="AA1779" s="3" t="str">
        <f>IF(OR(C1779 &gt; 0.2, N1779 &lt; 0.25), "High Risk", "Low Risk")</f>
        <v>Low Risk</v>
      </c>
      <c r="AB1779" s="3" t="str">
        <f>IF(NOT(C1779 &gt; 0), "No Discount", "Discount Applied")</f>
        <v>Discount Applied</v>
      </c>
      <c r="AC1779" s="3" t="str">
        <f>IF(AND(V1779 &gt; 100, OR(H1779 = "Regular Air", H1779 = "Express Air"), NOT(C1779 &gt; 0)), "High Profit Non-Standard Shipping", "Other")</f>
        <v>Other</v>
      </c>
      <c r="AD1779">
        <f>RANK(X1779,$X$2:$X$1954,0)</f>
        <v>356</v>
      </c>
    </row>
    <row r="1780" spans="1:30" ht="12.75" customHeight="1" x14ac:dyDescent="0.3">
      <c r="A1780" s="3">
        <v>25352</v>
      </c>
      <c r="B1780" s="3" t="s">
        <v>24</v>
      </c>
      <c r="C1780" s="7">
        <v>0.08</v>
      </c>
      <c r="D1780" s="4">
        <v>120.97</v>
      </c>
      <c r="E1780" s="4">
        <v>26.3</v>
      </c>
      <c r="F1780" s="3">
        <v>3125</v>
      </c>
      <c r="G1780" s="3" t="s">
        <v>2812</v>
      </c>
      <c r="H1780" s="3" t="s">
        <v>38</v>
      </c>
      <c r="I1780" s="3" t="s">
        <v>39</v>
      </c>
      <c r="J1780" s="3" t="s">
        <v>76</v>
      </c>
      <c r="K1780" s="3" t="s">
        <v>84</v>
      </c>
      <c r="L1780" s="3" t="s">
        <v>42</v>
      </c>
      <c r="M1780" s="3" t="s">
        <v>2813</v>
      </c>
      <c r="N1780" s="3">
        <v>0.38</v>
      </c>
      <c r="O1780" s="3" t="s">
        <v>32</v>
      </c>
      <c r="P1780" s="3" t="s">
        <v>60</v>
      </c>
      <c r="Q1780" s="3" t="s">
        <v>177</v>
      </c>
      <c r="R1780" s="3" t="s">
        <v>2814</v>
      </c>
      <c r="S1780" s="3">
        <v>60056</v>
      </c>
      <c r="T1780" s="2">
        <v>42009</v>
      </c>
      <c r="U1780" s="2">
        <v>42011</v>
      </c>
      <c r="V1780" s="4">
        <v>-233.840688</v>
      </c>
      <c r="W1780" s="3">
        <v>2</v>
      </c>
      <c r="X1780" s="4">
        <v>233.58</v>
      </c>
      <c r="Y1780" s="3">
        <v>87285</v>
      </c>
      <c r="Z1780" s="3" t="str">
        <f>IF(V1780&gt;E3736, "High","Low")</f>
        <v>Low</v>
      </c>
      <c r="AA1780" s="3" t="str">
        <f>IF(OR(C1780 &gt; 0.2, N1780 &lt; 0.25), "High Risk", "Low Risk")</f>
        <v>Low Risk</v>
      </c>
      <c r="AB1780" s="3" t="str">
        <f>IF(NOT(C1780 &gt; 0), "No Discount", "Discount Applied")</f>
        <v>Discount Applied</v>
      </c>
      <c r="AC1780" s="3" t="str">
        <f>IF(AND(V1780 &gt; 100, OR(H1780 = "Regular Air", H1780 = "Express Air"), NOT(C1780 &gt; 0)), "High Profit Non-Standard Shipping", "Other")</f>
        <v>Other</v>
      </c>
      <c r="AD1780">
        <f>RANK(X1780,$X$2:$X$1954,0)</f>
        <v>926</v>
      </c>
    </row>
    <row r="1781" spans="1:30" ht="12.75" customHeight="1" x14ac:dyDescent="0.3">
      <c r="A1781" s="3">
        <v>24457</v>
      </c>
      <c r="B1781" s="3" t="s">
        <v>105</v>
      </c>
      <c r="C1781" s="7">
        <v>0.08</v>
      </c>
      <c r="D1781" s="4">
        <v>3.69</v>
      </c>
      <c r="E1781" s="4">
        <v>2.5</v>
      </c>
      <c r="F1781" s="3">
        <v>3128</v>
      </c>
      <c r="G1781" s="3" t="s">
        <v>2815</v>
      </c>
      <c r="H1781" s="3" t="s">
        <v>48</v>
      </c>
      <c r="I1781" s="3" t="s">
        <v>39</v>
      </c>
      <c r="J1781" s="3" t="s">
        <v>28</v>
      </c>
      <c r="K1781" s="3" t="s">
        <v>68</v>
      </c>
      <c r="L1781" s="3" t="s">
        <v>58</v>
      </c>
      <c r="M1781" s="3" t="s">
        <v>1357</v>
      </c>
      <c r="N1781" s="3">
        <v>0.39</v>
      </c>
      <c r="O1781" s="3" t="s">
        <v>32</v>
      </c>
      <c r="P1781" s="3" t="s">
        <v>135</v>
      </c>
      <c r="Q1781" s="3" t="s">
        <v>170</v>
      </c>
      <c r="R1781" s="3" t="s">
        <v>2816</v>
      </c>
      <c r="S1781" s="3">
        <v>71109</v>
      </c>
      <c r="T1781" s="2">
        <v>42180</v>
      </c>
      <c r="U1781" s="2">
        <v>42185</v>
      </c>
      <c r="V1781" s="4">
        <v>-139.07600000000002</v>
      </c>
      <c r="W1781" s="3">
        <v>9</v>
      </c>
      <c r="X1781" s="4">
        <v>31.98</v>
      </c>
      <c r="Y1781" s="3">
        <v>89810</v>
      </c>
      <c r="Z1781" s="3" t="str">
        <f>IF(V1781&gt;E3737, "High","Low")</f>
        <v>Low</v>
      </c>
      <c r="AA1781" s="3" t="str">
        <f>IF(OR(C1781 &gt; 0.2, N1781 &lt; 0.25), "High Risk", "Low Risk")</f>
        <v>Low Risk</v>
      </c>
      <c r="AB1781" s="3" t="str">
        <f>IF(NOT(C1781 &gt; 0), "No Discount", "Discount Applied")</f>
        <v>Discount Applied</v>
      </c>
      <c r="AC1781" s="3" t="str">
        <f>IF(AND(V1781 &gt; 100, OR(H1781 = "Regular Air", H1781 = "Express Air"), NOT(C1781 &gt; 0)), "High Profit Non-Standard Shipping", "Other")</f>
        <v>Other</v>
      </c>
      <c r="AD1781">
        <f>RANK(X1781,$X$2:$X$1954,0)</f>
        <v>1694</v>
      </c>
    </row>
    <row r="1782" spans="1:30" ht="12.75" customHeight="1" x14ac:dyDescent="0.3">
      <c r="A1782" s="3">
        <v>20483</v>
      </c>
      <c r="B1782" s="3" t="s">
        <v>24</v>
      </c>
      <c r="C1782" s="7">
        <v>0.1</v>
      </c>
      <c r="D1782" s="4">
        <v>180.98</v>
      </c>
      <c r="E1782" s="4">
        <v>26.2</v>
      </c>
      <c r="F1782" s="3">
        <v>3132</v>
      </c>
      <c r="G1782" s="3" t="s">
        <v>2817</v>
      </c>
      <c r="H1782" s="3" t="s">
        <v>38</v>
      </c>
      <c r="I1782" s="3" t="s">
        <v>39</v>
      </c>
      <c r="J1782" s="3" t="s">
        <v>40</v>
      </c>
      <c r="K1782" s="3" t="s">
        <v>41</v>
      </c>
      <c r="L1782" s="3" t="s">
        <v>42</v>
      </c>
      <c r="M1782" s="3" t="s">
        <v>240</v>
      </c>
      <c r="N1782" s="3">
        <v>0.59</v>
      </c>
      <c r="O1782" s="3" t="s">
        <v>32</v>
      </c>
      <c r="P1782" s="3" t="s">
        <v>60</v>
      </c>
      <c r="Q1782" s="3" t="s">
        <v>177</v>
      </c>
      <c r="R1782" s="3" t="s">
        <v>2818</v>
      </c>
      <c r="S1782" s="3">
        <v>60060</v>
      </c>
      <c r="T1782" s="2">
        <v>42177</v>
      </c>
      <c r="U1782" s="2">
        <v>42178</v>
      </c>
      <c r="V1782" s="4">
        <v>-64.664000000000001</v>
      </c>
      <c r="W1782" s="3">
        <v>3</v>
      </c>
      <c r="X1782" s="4">
        <v>519.41999999999996</v>
      </c>
      <c r="Y1782" s="3">
        <v>86790</v>
      </c>
      <c r="Z1782" s="3" t="str">
        <f>IF(V1782&gt;E3738, "High","Low")</f>
        <v>Low</v>
      </c>
      <c r="AA1782" s="3" t="str">
        <f>IF(OR(C1782 &gt; 0.2, N1782 &lt; 0.25), "High Risk", "Low Risk")</f>
        <v>Low Risk</v>
      </c>
      <c r="AB1782" s="3" t="str">
        <f>IF(NOT(C1782 &gt; 0), "No Discount", "Discount Applied")</f>
        <v>Discount Applied</v>
      </c>
      <c r="AC1782" s="3" t="str">
        <f>IF(AND(V1782 &gt; 100, OR(H1782 = "Regular Air", H1782 = "Express Air"), NOT(C1782 &gt; 0)), "High Profit Non-Standard Shipping", "Other")</f>
        <v>Other</v>
      </c>
      <c r="AD1782">
        <f>RANK(X1782,$X$2:$X$1954,0)</f>
        <v>629</v>
      </c>
    </row>
    <row r="1783" spans="1:30" ht="12.75" customHeight="1" x14ac:dyDescent="0.3">
      <c r="A1783" s="3">
        <v>19258</v>
      </c>
      <c r="B1783" s="3" t="s">
        <v>55</v>
      </c>
      <c r="C1783" s="7">
        <v>0.04</v>
      </c>
      <c r="D1783" s="4">
        <v>62.05</v>
      </c>
      <c r="E1783" s="4">
        <v>3.99</v>
      </c>
      <c r="F1783" s="3">
        <v>3132</v>
      </c>
      <c r="G1783" s="3" t="s">
        <v>2817</v>
      </c>
      <c r="H1783" s="3" t="s">
        <v>48</v>
      </c>
      <c r="I1783" s="3" t="s">
        <v>39</v>
      </c>
      <c r="J1783" s="3" t="s">
        <v>28</v>
      </c>
      <c r="K1783" s="3" t="s">
        <v>256</v>
      </c>
      <c r="L1783" s="3" t="s">
        <v>58</v>
      </c>
      <c r="M1783" s="3" t="s">
        <v>2819</v>
      </c>
      <c r="N1783" s="3">
        <v>0.55000000000000004</v>
      </c>
      <c r="O1783" s="3" t="s">
        <v>32</v>
      </c>
      <c r="P1783" s="3" t="s">
        <v>60</v>
      </c>
      <c r="Q1783" s="3" t="s">
        <v>177</v>
      </c>
      <c r="R1783" s="3" t="s">
        <v>2818</v>
      </c>
      <c r="S1783" s="3">
        <v>60060</v>
      </c>
      <c r="T1783" s="2">
        <v>42141</v>
      </c>
      <c r="U1783" s="2">
        <v>42142</v>
      </c>
      <c r="V1783" s="4">
        <v>1644.0767999999998</v>
      </c>
      <c r="W1783" s="3">
        <v>40</v>
      </c>
      <c r="X1783" s="4">
        <v>2382.7199999999998</v>
      </c>
      <c r="Y1783" s="3">
        <v>86794</v>
      </c>
      <c r="Z1783" s="3" t="str">
        <f>IF(V1783&gt;E3739, "High","Low")</f>
        <v>High</v>
      </c>
      <c r="AA1783" s="3" t="str">
        <f>IF(OR(C1783 &gt; 0.2, N1783 &lt; 0.25), "High Risk", "Low Risk")</f>
        <v>Low Risk</v>
      </c>
      <c r="AB1783" s="3" t="str">
        <f>IF(NOT(C1783 &gt; 0), "No Discount", "Discount Applied")</f>
        <v>Discount Applied</v>
      </c>
      <c r="AC1783" s="3" t="str">
        <f>IF(AND(V1783 &gt; 100, OR(H1783 = "Regular Air", H1783 = "Express Air"), NOT(C1783 &gt; 0)), "High Profit Non-Standard Shipping", "Other")</f>
        <v>Other</v>
      </c>
      <c r="AD1783">
        <f>RANK(X1783,$X$2:$X$1954,0)</f>
        <v>202</v>
      </c>
    </row>
    <row r="1784" spans="1:30" ht="12.75" customHeight="1" x14ac:dyDescent="0.3">
      <c r="A1784" s="3">
        <v>22459</v>
      </c>
      <c r="B1784" s="3" t="s">
        <v>55</v>
      </c>
      <c r="C1784" s="7">
        <v>0.1</v>
      </c>
      <c r="D1784" s="4">
        <v>5.81</v>
      </c>
      <c r="E1784" s="4">
        <v>8.49</v>
      </c>
      <c r="F1784" s="3">
        <v>3133</v>
      </c>
      <c r="G1784" s="3" t="s">
        <v>2820</v>
      </c>
      <c r="H1784" s="3" t="s">
        <v>48</v>
      </c>
      <c r="I1784" s="3" t="s">
        <v>39</v>
      </c>
      <c r="J1784" s="3" t="s">
        <v>28</v>
      </c>
      <c r="K1784" s="3" t="s">
        <v>108</v>
      </c>
      <c r="L1784" s="3" t="s">
        <v>58</v>
      </c>
      <c r="M1784" s="3" t="s">
        <v>324</v>
      </c>
      <c r="N1784" s="3">
        <v>0.39</v>
      </c>
      <c r="O1784" s="3" t="s">
        <v>32</v>
      </c>
      <c r="P1784" s="3" t="s">
        <v>60</v>
      </c>
      <c r="Q1784" s="3" t="s">
        <v>177</v>
      </c>
      <c r="R1784" s="3" t="s">
        <v>2821</v>
      </c>
      <c r="S1784" s="3">
        <v>60540</v>
      </c>
      <c r="T1784" s="2">
        <v>42020</v>
      </c>
      <c r="U1784" s="2">
        <v>42021</v>
      </c>
      <c r="V1784" s="4">
        <v>-350.43950000000001</v>
      </c>
      <c r="W1784" s="3">
        <v>12</v>
      </c>
      <c r="X1784" s="4">
        <v>64.959999999999994</v>
      </c>
      <c r="Y1784" s="3">
        <v>86789</v>
      </c>
      <c r="Z1784" s="3" t="str">
        <f>IF(V1784&gt;E3740, "High","Low")</f>
        <v>Low</v>
      </c>
      <c r="AA1784" s="3" t="str">
        <f>IF(OR(C1784 &gt; 0.2, N1784 &lt; 0.25), "High Risk", "Low Risk")</f>
        <v>Low Risk</v>
      </c>
      <c r="AB1784" s="3" t="str">
        <f>IF(NOT(C1784 &gt; 0), "No Discount", "Discount Applied")</f>
        <v>Discount Applied</v>
      </c>
      <c r="AC1784" s="3" t="str">
        <f>IF(AND(V1784 &gt; 100, OR(H1784 = "Regular Air", H1784 = "Express Air"), NOT(C1784 &gt; 0)), "High Profit Non-Standard Shipping", "Other")</f>
        <v>Other</v>
      </c>
      <c r="AD1784">
        <f>RANK(X1784,$X$2:$X$1954,0)</f>
        <v>1428</v>
      </c>
    </row>
    <row r="1785" spans="1:30" ht="12.75" customHeight="1" x14ac:dyDescent="0.3">
      <c r="A1785" s="3">
        <v>22460</v>
      </c>
      <c r="B1785" s="3" t="s">
        <v>55</v>
      </c>
      <c r="C1785" s="7">
        <v>0.03</v>
      </c>
      <c r="D1785" s="4">
        <v>1.81</v>
      </c>
      <c r="E1785" s="4">
        <v>0.75</v>
      </c>
      <c r="F1785" s="3">
        <v>3133</v>
      </c>
      <c r="G1785" s="3" t="s">
        <v>2820</v>
      </c>
      <c r="H1785" s="3" t="s">
        <v>48</v>
      </c>
      <c r="I1785" s="3" t="s">
        <v>39</v>
      </c>
      <c r="J1785" s="3" t="s">
        <v>28</v>
      </c>
      <c r="K1785" s="3" t="s">
        <v>65</v>
      </c>
      <c r="L1785" s="3" t="s">
        <v>30</v>
      </c>
      <c r="M1785" s="3" t="s">
        <v>2822</v>
      </c>
      <c r="N1785" s="3">
        <v>0.52</v>
      </c>
      <c r="O1785" s="3" t="s">
        <v>32</v>
      </c>
      <c r="P1785" s="3" t="s">
        <v>60</v>
      </c>
      <c r="Q1785" s="3" t="s">
        <v>177</v>
      </c>
      <c r="R1785" s="3" t="s">
        <v>2821</v>
      </c>
      <c r="S1785" s="3">
        <v>60540</v>
      </c>
      <c r="T1785" s="2">
        <v>42020</v>
      </c>
      <c r="U1785" s="2">
        <v>42021</v>
      </c>
      <c r="V1785" s="4">
        <v>4.2027999999999999</v>
      </c>
      <c r="W1785" s="3">
        <v>10</v>
      </c>
      <c r="X1785" s="4">
        <v>19.14</v>
      </c>
      <c r="Y1785" s="3">
        <v>86789</v>
      </c>
      <c r="Z1785" s="3" t="str">
        <f>IF(V1785&gt;E3741, "High","Low")</f>
        <v>High</v>
      </c>
      <c r="AA1785" s="3" t="str">
        <f>IF(OR(C1785 &gt; 0.2, N1785 &lt; 0.25), "High Risk", "Low Risk")</f>
        <v>Low Risk</v>
      </c>
      <c r="AB1785" s="3" t="str">
        <f>IF(NOT(C1785 &gt; 0), "No Discount", "Discount Applied")</f>
        <v>Discount Applied</v>
      </c>
      <c r="AC1785" s="3" t="str">
        <f>IF(AND(V1785 &gt; 100, OR(H1785 = "Regular Air", H1785 = "Express Air"), NOT(C1785 &gt; 0)), "High Profit Non-Standard Shipping", "Other")</f>
        <v>Other</v>
      </c>
      <c r="AD1785">
        <f>RANK(X1785,$X$2:$X$1954,0)</f>
        <v>1824</v>
      </c>
    </row>
    <row r="1786" spans="1:30" ht="12.75" customHeight="1" x14ac:dyDescent="0.3">
      <c r="A1786" s="3">
        <v>21719</v>
      </c>
      <c r="B1786" s="3" t="s">
        <v>46</v>
      </c>
      <c r="C1786" s="7">
        <v>0.08</v>
      </c>
      <c r="D1786" s="4">
        <v>5.4</v>
      </c>
      <c r="E1786" s="4">
        <v>7.78</v>
      </c>
      <c r="F1786" s="3">
        <v>3133</v>
      </c>
      <c r="G1786" s="3" t="s">
        <v>2820</v>
      </c>
      <c r="H1786" s="3" t="s">
        <v>48</v>
      </c>
      <c r="I1786" s="3" t="s">
        <v>39</v>
      </c>
      <c r="J1786" s="3" t="s">
        <v>28</v>
      </c>
      <c r="K1786" s="3" t="s">
        <v>108</v>
      </c>
      <c r="L1786" s="3" t="s">
        <v>58</v>
      </c>
      <c r="M1786" s="3" t="s">
        <v>309</v>
      </c>
      <c r="N1786" s="3">
        <v>0.37</v>
      </c>
      <c r="O1786" s="3" t="s">
        <v>32</v>
      </c>
      <c r="P1786" s="3" t="s">
        <v>60</v>
      </c>
      <c r="Q1786" s="3" t="s">
        <v>177</v>
      </c>
      <c r="R1786" s="3" t="s">
        <v>2821</v>
      </c>
      <c r="S1786" s="3">
        <v>60540</v>
      </c>
      <c r="T1786" s="2">
        <v>42067</v>
      </c>
      <c r="U1786" s="2">
        <v>42067</v>
      </c>
      <c r="V1786" s="4">
        <v>-44.067999999999998</v>
      </c>
      <c r="W1786" s="3">
        <v>4</v>
      </c>
      <c r="X1786" s="4">
        <v>25.35</v>
      </c>
      <c r="Y1786" s="3">
        <v>86792</v>
      </c>
      <c r="Z1786" s="3" t="str">
        <f>IF(V1786&gt;E3742, "High","Low")</f>
        <v>Low</v>
      </c>
      <c r="AA1786" s="3" t="str">
        <f>IF(OR(C1786 &gt; 0.2, N1786 &lt; 0.25), "High Risk", "Low Risk")</f>
        <v>Low Risk</v>
      </c>
      <c r="AB1786" s="3" t="str">
        <f>IF(NOT(C1786 &gt; 0), "No Discount", "Discount Applied")</f>
        <v>Discount Applied</v>
      </c>
      <c r="AC1786" s="3" t="str">
        <f>IF(AND(V1786 &gt; 100, OR(H1786 = "Regular Air", H1786 = "Express Air"), NOT(C1786 &gt; 0)), "High Profit Non-Standard Shipping", "Other")</f>
        <v>Other</v>
      </c>
      <c r="AD1786">
        <f>RANK(X1786,$X$2:$X$1954,0)</f>
        <v>1764</v>
      </c>
    </row>
    <row r="1787" spans="1:30" ht="12.75" customHeight="1" x14ac:dyDescent="0.3">
      <c r="A1787" s="3">
        <v>21720</v>
      </c>
      <c r="B1787" s="3" t="s">
        <v>46</v>
      </c>
      <c r="C1787" s="7">
        <v>0.09</v>
      </c>
      <c r="D1787" s="4">
        <v>8.4600000000000009</v>
      </c>
      <c r="E1787" s="4">
        <v>8.99</v>
      </c>
      <c r="F1787" s="3">
        <v>3133</v>
      </c>
      <c r="G1787" s="3" t="s">
        <v>2820</v>
      </c>
      <c r="H1787" s="3" t="s">
        <v>26</v>
      </c>
      <c r="I1787" s="3" t="s">
        <v>39</v>
      </c>
      <c r="J1787" s="3" t="s">
        <v>76</v>
      </c>
      <c r="K1787" s="3" t="s">
        <v>179</v>
      </c>
      <c r="L1787" s="3" t="s">
        <v>50</v>
      </c>
      <c r="M1787" s="3" t="s">
        <v>2823</v>
      </c>
      <c r="N1787" s="3">
        <v>0.79</v>
      </c>
      <c r="O1787" s="3" t="s">
        <v>32</v>
      </c>
      <c r="P1787" s="3" t="s">
        <v>60</v>
      </c>
      <c r="Q1787" s="3" t="s">
        <v>177</v>
      </c>
      <c r="R1787" s="3" t="s">
        <v>2821</v>
      </c>
      <c r="S1787" s="3">
        <v>60540</v>
      </c>
      <c r="T1787" s="2">
        <v>42067</v>
      </c>
      <c r="U1787" s="2">
        <v>42070</v>
      </c>
      <c r="V1787" s="4">
        <v>-100.51</v>
      </c>
      <c r="W1787" s="3">
        <v>5</v>
      </c>
      <c r="X1787" s="4">
        <v>45.03</v>
      </c>
      <c r="Y1787" s="3">
        <v>86792</v>
      </c>
      <c r="Z1787" s="3" t="str">
        <f>IF(V1787&gt;E3743, "High","Low")</f>
        <v>Low</v>
      </c>
      <c r="AA1787" s="3" t="str">
        <f>IF(OR(C1787 &gt; 0.2, N1787 &lt; 0.25), "High Risk", "Low Risk")</f>
        <v>Low Risk</v>
      </c>
      <c r="AB1787" s="3" t="str">
        <f>IF(NOT(C1787 &gt; 0), "No Discount", "Discount Applied")</f>
        <v>Discount Applied</v>
      </c>
      <c r="AC1787" s="3" t="str">
        <f>IF(AND(V1787 &gt; 100, OR(H1787 = "Regular Air", H1787 = "Express Air"), NOT(C1787 &gt; 0)), "High Profit Non-Standard Shipping", "Other")</f>
        <v>Other</v>
      </c>
      <c r="AD1787">
        <f>RANK(X1787,$X$2:$X$1954,0)</f>
        <v>1573</v>
      </c>
    </row>
    <row r="1788" spans="1:30" ht="12.75" customHeight="1" x14ac:dyDescent="0.3">
      <c r="A1788" s="3">
        <v>21721</v>
      </c>
      <c r="B1788" s="3" t="s">
        <v>46</v>
      </c>
      <c r="C1788" s="7">
        <v>0.21</v>
      </c>
      <c r="D1788" s="4">
        <v>14.98</v>
      </c>
      <c r="E1788" s="4">
        <v>8.99</v>
      </c>
      <c r="F1788" s="3">
        <v>3133</v>
      </c>
      <c r="G1788" s="3" t="s">
        <v>2820</v>
      </c>
      <c r="H1788" s="3" t="s">
        <v>48</v>
      </c>
      <c r="I1788" s="3" t="s">
        <v>39</v>
      </c>
      <c r="J1788" s="3" t="s">
        <v>40</v>
      </c>
      <c r="K1788" s="3" t="s">
        <v>49</v>
      </c>
      <c r="L1788" s="3" t="s">
        <v>50</v>
      </c>
      <c r="M1788" s="3" t="s">
        <v>2597</v>
      </c>
      <c r="N1788" s="3">
        <v>0.39</v>
      </c>
      <c r="O1788" s="3" t="s">
        <v>32</v>
      </c>
      <c r="P1788" s="3" t="s">
        <v>60</v>
      </c>
      <c r="Q1788" s="3" t="s">
        <v>177</v>
      </c>
      <c r="R1788" s="3" t="s">
        <v>2821</v>
      </c>
      <c r="S1788" s="3">
        <v>60540</v>
      </c>
      <c r="T1788" s="2">
        <v>42067</v>
      </c>
      <c r="U1788" s="2">
        <v>42068</v>
      </c>
      <c r="V1788" s="4">
        <v>-17.75</v>
      </c>
      <c r="W1788" s="3">
        <v>10</v>
      </c>
      <c r="X1788" s="4">
        <v>153.87</v>
      </c>
      <c r="Y1788" s="3">
        <v>86792</v>
      </c>
      <c r="Z1788" s="3" t="str">
        <f>IF(V1788&gt;E3744, "High","Low")</f>
        <v>Low</v>
      </c>
      <c r="AA1788" s="3" t="str">
        <f>IF(OR(C1788 &gt; 0.2, N1788 &lt; 0.25), "High Risk", "Low Risk")</f>
        <v>High Risk</v>
      </c>
      <c r="AB1788" s="3" t="str">
        <f>IF(NOT(C1788 &gt; 0), "No Discount", "Discount Applied")</f>
        <v>Discount Applied</v>
      </c>
      <c r="AC1788" s="3" t="str">
        <f>IF(AND(V1788 &gt; 100, OR(H1788 = "Regular Air", H1788 = "Express Air"), NOT(C1788 &gt; 0)), "High Profit Non-Standard Shipping", "Other")</f>
        <v>Other</v>
      </c>
      <c r="AD1788">
        <f>RANK(X1788,$X$2:$X$1954,0)</f>
        <v>1071</v>
      </c>
    </row>
    <row r="1789" spans="1:30" ht="12.75" customHeight="1" x14ac:dyDescent="0.3">
      <c r="A1789" s="3">
        <v>21722</v>
      </c>
      <c r="B1789" s="3" t="s">
        <v>46</v>
      </c>
      <c r="C1789" s="7">
        <v>0.04</v>
      </c>
      <c r="D1789" s="4">
        <v>155.99</v>
      </c>
      <c r="E1789" s="4">
        <v>8.08</v>
      </c>
      <c r="F1789" s="3">
        <v>3133</v>
      </c>
      <c r="G1789" s="3" t="s">
        <v>2820</v>
      </c>
      <c r="H1789" s="3" t="s">
        <v>48</v>
      </c>
      <c r="I1789" s="3" t="s">
        <v>39</v>
      </c>
      <c r="J1789" s="3" t="s">
        <v>76</v>
      </c>
      <c r="K1789" s="3" t="s">
        <v>77</v>
      </c>
      <c r="L1789" s="3" t="s">
        <v>58</v>
      </c>
      <c r="M1789" s="3" t="s">
        <v>2824</v>
      </c>
      <c r="N1789" s="3">
        <v>0.6</v>
      </c>
      <c r="O1789" s="3" t="s">
        <v>32</v>
      </c>
      <c r="P1789" s="3" t="s">
        <v>60</v>
      </c>
      <c r="Q1789" s="3" t="s">
        <v>177</v>
      </c>
      <c r="R1789" s="3" t="s">
        <v>2821</v>
      </c>
      <c r="S1789" s="3">
        <v>60540</v>
      </c>
      <c r="T1789" s="2">
        <v>42067</v>
      </c>
      <c r="U1789" s="2">
        <v>42068</v>
      </c>
      <c r="V1789" s="4">
        <v>1374.9480000000001</v>
      </c>
      <c r="W1789" s="3">
        <v>22</v>
      </c>
      <c r="X1789" s="4">
        <v>2800.33</v>
      </c>
      <c r="Y1789" s="3">
        <v>86792</v>
      </c>
      <c r="Z1789" s="3" t="str">
        <f>IF(V1789&gt;E3745, "High","Low")</f>
        <v>High</v>
      </c>
      <c r="AA1789" s="3" t="str">
        <f>IF(OR(C1789 &gt; 0.2, N1789 &lt; 0.25), "High Risk", "Low Risk")</f>
        <v>Low Risk</v>
      </c>
      <c r="AB1789" s="3" t="str">
        <f>IF(NOT(C1789 &gt; 0), "No Discount", "Discount Applied")</f>
        <v>Discount Applied</v>
      </c>
      <c r="AC1789" s="3" t="str">
        <f>IF(AND(V1789 &gt; 100, OR(H1789 = "Regular Air", H1789 = "Express Air"), NOT(C1789 &gt; 0)), "High Profit Non-Standard Shipping", "Other")</f>
        <v>Other</v>
      </c>
      <c r="AD1789">
        <f>RANK(X1789,$X$2:$X$1954,0)</f>
        <v>169</v>
      </c>
    </row>
    <row r="1790" spans="1:30" ht="12.75" customHeight="1" x14ac:dyDescent="0.3">
      <c r="A1790" s="3">
        <v>23898</v>
      </c>
      <c r="B1790" s="3" t="s">
        <v>46</v>
      </c>
      <c r="C1790" s="7">
        <v>0.03</v>
      </c>
      <c r="D1790" s="4">
        <v>150.88999999999999</v>
      </c>
      <c r="E1790" s="4">
        <v>60.2</v>
      </c>
      <c r="F1790" s="3">
        <v>3136</v>
      </c>
      <c r="G1790" s="3" t="s">
        <v>2825</v>
      </c>
      <c r="H1790" s="3" t="s">
        <v>38</v>
      </c>
      <c r="I1790" s="3" t="s">
        <v>39</v>
      </c>
      <c r="J1790" s="3" t="s">
        <v>40</v>
      </c>
      <c r="K1790" s="3" t="s">
        <v>41</v>
      </c>
      <c r="L1790" s="3" t="s">
        <v>42</v>
      </c>
      <c r="M1790" s="3" t="s">
        <v>1185</v>
      </c>
      <c r="N1790" s="3">
        <v>0.77</v>
      </c>
      <c r="O1790" s="3" t="s">
        <v>32</v>
      </c>
      <c r="P1790" s="3" t="s">
        <v>52</v>
      </c>
      <c r="Q1790" s="3" t="s">
        <v>187</v>
      </c>
      <c r="R1790" s="3" t="s">
        <v>432</v>
      </c>
      <c r="S1790" s="3">
        <v>4073</v>
      </c>
      <c r="T1790" s="2">
        <v>42057</v>
      </c>
      <c r="U1790" s="2">
        <v>42057</v>
      </c>
      <c r="V1790" s="4">
        <v>-677.87199999999996</v>
      </c>
      <c r="W1790" s="3">
        <v>23</v>
      </c>
      <c r="X1790" s="4">
        <v>3596.03</v>
      </c>
      <c r="Y1790" s="3">
        <v>86791</v>
      </c>
      <c r="Z1790" s="3" t="str">
        <f>IF(V1790&gt;E3746, "High","Low")</f>
        <v>Low</v>
      </c>
      <c r="AA1790" s="3" t="str">
        <f>IF(OR(C1790 &gt; 0.2, N1790 &lt; 0.25), "High Risk", "Low Risk")</f>
        <v>Low Risk</v>
      </c>
      <c r="AB1790" s="3" t="str">
        <f>IF(NOT(C1790 &gt; 0), "No Discount", "Discount Applied")</f>
        <v>Discount Applied</v>
      </c>
      <c r="AC1790" s="3" t="str">
        <f>IF(AND(V1790 &gt; 100, OR(H1790 = "Regular Air", H1790 = "Express Air"), NOT(C1790 &gt; 0)), "High Profit Non-Standard Shipping", "Other")</f>
        <v>Other</v>
      </c>
      <c r="AD1790">
        <f>RANK(X1790,$X$2:$X$1954,0)</f>
        <v>139</v>
      </c>
    </row>
    <row r="1791" spans="1:30" ht="12.75" customHeight="1" x14ac:dyDescent="0.3">
      <c r="A1791" s="3">
        <v>24691</v>
      </c>
      <c r="B1791" s="3" t="s">
        <v>36</v>
      </c>
      <c r="C1791" s="7">
        <v>0.09</v>
      </c>
      <c r="D1791" s="4">
        <v>304.99</v>
      </c>
      <c r="E1791" s="4">
        <v>19.989999999999998</v>
      </c>
      <c r="F1791" s="3">
        <v>3137</v>
      </c>
      <c r="G1791" s="3" t="s">
        <v>2826</v>
      </c>
      <c r="H1791" s="3" t="s">
        <v>48</v>
      </c>
      <c r="I1791" s="3" t="s">
        <v>39</v>
      </c>
      <c r="J1791" s="3" t="s">
        <v>28</v>
      </c>
      <c r="K1791" s="3" t="s">
        <v>108</v>
      </c>
      <c r="L1791" s="3" t="s">
        <v>58</v>
      </c>
      <c r="M1791" s="3" t="s">
        <v>2624</v>
      </c>
      <c r="N1791" s="3">
        <v>0.4</v>
      </c>
      <c r="O1791" s="3" t="s">
        <v>32</v>
      </c>
      <c r="P1791" s="3" t="s">
        <v>52</v>
      </c>
      <c r="Q1791" s="3" t="s">
        <v>196</v>
      </c>
      <c r="R1791" s="3" t="s">
        <v>2827</v>
      </c>
      <c r="S1791" s="3">
        <v>3246</v>
      </c>
      <c r="T1791" s="2">
        <v>42163</v>
      </c>
      <c r="U1791" s="2">
        <v>42164</v>
      </c>
      <c r="V1791" s="4">
        <v>1623.9494999999999</v>
      </c>
      <c r="W1791" s="3">
        <v>8</v>
      </c>
      <c r="X1791" s="4">
        <v>2353.5500000000002</v>
      </c>
      <c r="Y1791" s="3">
        <v>86795</v>
      </c>
      <c r="Z1791" s="3" t="str">
        <f>IF(V1791&gt;E3747, "High","Low")</f>
        <v>High</v>
      </c>
      <c r="AA1791" s="3" t="str">
        <f>IF(OR(C1791 &gt; 0.2, N1791 &lt; 0.25), "High Risk", "Low Risk")</f>
        <v>Low Risk</v>
      </c>
      <c r="AB1791" s="3" t="str">
        <f>IF(NOT(C1791 &gt; 0), "No Discount", "Discount Applied")</f>
        <v>Discount Applied</v>
      </c>
      <c r="AC1791" s="3" t="str">
        <f>IF(AND(V1791 &gt; 100, OR(H1791 = "Regular Air", H1791 = "Express Air"), NOT(C1791 &gt; 0)), "High Profit Non-Standard Shipping", "Other")</f>
        <v>Other</v>
      </c>
      <c r="AD1791">
        <f>RANK(X1791,$X$2:$X$1954,0)</f>
        <v>209</v>
      </c>
    </row>
    <row r="1792" spans="1:30" ht="12.75" customHeight="1" x14ac:dyDescent="0.3">
      <c r="A1792" s="3">
        <v>23706</v>
      </c>
      <c r="B1792" s="3" t="s">
        <v>36</v>
      </c>
      <c r="C1792" s="7">
        <v>0.05</v>
      </c>
      <c r="D1792" s="4">
        <v>4.0599999999999996</v>
      </c>
      <c r="E1792" s="4">
        <v>6.89</v>
      </c>
      <c r="F1792" s="3">
        <v>3138</v>
      </c>
      <c r="G1792" s="3" t="s">
        <v>2828</v>
      </c>
      <c r="H1792" s="3" t="s">
        <v>26</v>
      </c>
      <c r="I1792" s="3" t="s">
        <v>39</v>
      </c>
      <c r="J1792" s="3" t="s">
        <v>28</v>
      </c>
      <c r="K1792" s="3" t="s">
        <v>256</v>
      </c>
      <c r="L1792" s="3" t="s">
        <v>58</v>
      </c>
      <c r="M1792" s="3" t="s">
        <v>909</v>
      </c>
      <c r="N1792" s="3">
        <v>0.6</v>
      </c>
      <c r="O1792" s="3" t="s">
        <v>32</v>
      </c>
      <c r="P1792" s="3" t="s">
        <v>52</v>
      </c>
      <c r="Q1792" s="3" t="s">
        <v>196</v>
      </c>
      <c r="R1792" s="3" t="s">
        <v>2829</v>
      </c>
      <c r="S1792" s="3">
        <v>3053</v>
      </c>
      <c r="T1792" s="2">
        <v>42174</v>
      </c>
      <c r="U1792" s="2">
        <v>42176</v>
      </c>
      <c r="V1792" s="4">
        <v>-122.83499999999999</v>
      </c>
      <c r="W1792" s="3">
        <v>22</v>
      </c>
      <c r="X1792" s="4">
        <v>92.57</v>
      </c>
      <c r="Y1792" s="3">
        <v>86796</v>
      </c>
      <c r="Z1792" s="3" t="str">
        <f>IF(V1792&gt;E3748, "High","Low")</f>
        <v>Low</v>
      </c>
      <c r="AA1792" s="3" t="str">
        <f>IF(OR(C1792 &gt; 0.2, N1792 &lt; 0.25), "High Risk", "Low Risk")</f>
        <v>Low Risk</v>
      </c>
      <c r="AB1792" s="3" t="str">
        <f>IF(NOT(C1792 &gt; 0), "No Discount", "Discount Applied")</f>
        <v>Discount Applied</v>
      </c>
      <c r="AC1792" s="3" t="str">
        <f>IF(AND(V1792 &gt; 100, OR(H1792 = "Regular Air", H1792 = "Express Air"), NOT(C1792 &gt; 0)), "High Profit Non-Standard Shipping", "Other")</f>
        <v>Other</v>
      </c>
      <c r="AD1792">
        <f>RANK(X1792,$X$2:$X$1954,0)</f>
        <v>1273</v>
      </c>
    </row>
    <row r="1793" spans="1:30" ht="12.75" customHeight="1" x14ac:dyDescent="0.3">
      <c r="A1793" s="3">
        <v>23427</v>
      </c>
      <c r="B1793" s="3" t="s">
        <v>46</v>
      </c>
      <c r="C1793" s="7">
        <v>0.09</v>
      </c>
      <c r="D1793" s="4">
        <v>280.98</v>
      </c>
      <c r="E1793" s="4">
        <v>57</v>
      </c>
      <c r="F1793" s="3">
        <v>3139</v>
      </c>
      <c r="G1793" s="3" t="s">
        <v>2830</v>
      </c>
      <c r="H1793" s="3" t="s">
        <v>38</v>
      </c>
      <c r="I1793" s="3" t="s">
        <v>39</v>
      </c>
      <c r="J1793" s="3" t="s">
        <v>40</v>
      </c>
      <c r="K1793" s="3" t="s">
        <v>41</v>
      </c>
      <c r="L1793" s="3" t="s">
        <v>42</v>
      </c>
      <c r="M1793" s="3" t="s">
        <v>669</v>
      </c>
      <c r="N1793" s="3">
        <v>0.78</v>
      </c>
      <c r="O1793" s="3" t="s">
        <v>32</v>
      </c>
      <c r="P1793" s="3" t="s">
        <v>52</v>
      </c>
      <c r="Q1793" s="3" t="s">
        <v>53</v>
      </c>
      <c r="R1793" s="3" t="s">
        <v>867</v>
      </c>
      <c r="S1793" s="3">
        <v>7016</v>
      </c>
      <c r="T1793" s="2">
        <v>42126</v>
      </c>
      <c r="U1793" s="2">
        <v>42129</v>
      </c>
      <c r="V1793" s="4">
        <v>252.48800000000028</v>
      </c>
      <c r="W1793" s="3">
        <v>31</v>
      </c>
      <c r="X1793" s="4">
        <v>7974.21</v>
      </c>
      <c r="Y1793" s="3">
        <v>86793</v>
      </c>
      <c r="Z1793" s="3" t="str">
        <f>IF(V1793&gt;E3749, "High","Low")</f>
        <v>High</v>
      </c>
      <c r="AA1793" s="3" t="str">
        <f>IF(OR(C1793 &gt; 0.2, N1793 &lt; 0.25), "High Risk", "Low Risk")</f>
        <v>Low Risk</v>
      </c>
      <c r="AB1793" s="3" t="str">
        <f>IF(NOT(C1793 &gt; 0), "No Discount", "Discount Applied")</f>
        <v>Discount Applied</v>
      </c>
      <c r="AC1793" s="3" t="str">
        <f>IF(AND(V1793 &gt; 100, OR(H1793 = "Regular Air", H1793 = "Express Air"), NOT(C1793 &gt; 0)), "High Profit Non-Standard Shipping", "Other")</f>
        <v>Other</v>
      </c>
      <c r="AD1793">
        <f>RANK(X1793,$X$2:$X$1954,0)</f>
        <v>41</v>
      </c>
    </row>
    <row r="1794" spans="1:30" ht="12.75" customHeight="1" x14ac:dyDescent="0.3">
      <c r="A1794" s="3">
        <v>18917</v>
      </c>
      <c r="B1794" s="3" t="s">
        <v>105</v>
      </c>
      <c r="C1794" s="7">
        <v>0.09</v>
      </c>
      <c r="D1794" s="4">
        <v>6.84</v>
      </c>
      <c r="E1794" s="4">
        <v>8.3699999999999992</v>
      </c>
      <c r="F1794" s="3">
        <v>3141</v>
      </c>
      <c r="G1794" s="3" t="s">
        <v>2831</v>
      </c>
      <c r="H1794" s="3" t="s">
        <v>48</v>
      </c>
      <c r="I1794" s="3" t="s">
        <v>39</v>
      </c>
      <c r="J1794" s="3" t="s">
        <v>28</v>
      </c>
      <c r="K1794" s="3" t="s">
        <v>173</v>
      </c>
      <c r="L1794" s="3" t="s">
        <v>50</v>
      </c>
      <c r="M1794" s="3" t="s">
        <v>1696</v>
      </c>
      <c r="N1794" s="3">
        <v>0.57999999999999996</v>
      </c>
      <c r="O1794" s="3" t="s">
        <v>32</v>
      </c>
      <c r="P1794" s="3" t="s">
        <v>60</v>
      </c>
      <c r="Q1794" s="3" t="s">
        <v>129</v>
      </c>
      <c r="R1794" s="3" t="s">
        <v>2072</v>
      </c>
      <c r="S1794" s="3">
        <v>77506</v>
      </c>
      <c r="T1794" s="2">
        <v>42156</v>
      </c>
      <c r="U1794" s="2">
        <v>42163</v>
      </c>
      <c r="V1794" s="4">
        <v>-88.584999999999994</v>
      </c>
      <c r="W1794" s="3">
        <v>13</v>
      </c>
      <c r="X1794" s="4">
        <v>87.1</v>
      </c>
      <c r="Y1794" s="3">
        <v>86369</v>
      </c>
      <c r="Z1794" s="3" t="str">
        <f>IF(V1794&gt;E3750, "High","Low")</f>
        <v>Low</v>
      </c>
      <c r="AA1794" s="3" t="str">
        <f>IF(OR(C1794 &gt; 0.2, N1794 &lt; 0.25), "High Risk", "Low Risk")</f>
        <v>Low Risk</v>
      </c>
      <c r="AB1794" s="3" t="str">
        <f>IF(NOT(C1794 &gt; 0), "No Discount", "Discount Applied")</f>
        <v>Discount Applied</v>
      </c>
      <c r="AC1794" s="3" t="str">
        <f>IF(AND(V1794 &gt; 100, OR(H1794 = "Regular Air", H1794 = "Express Air"), NOT(C1794 &gt; 0)), "High Profit Non-Standard Shipping", "Other")</f>
        <v>Other</v>
      </c>
      <c r="AD1794">
        <f>RANK(X1794,$X$2:$X$1954,0)</f>
        <v>1304</v>
      </c>
    </row>
    <row r="1795" spans="1:30" ht="12.75" customHeight="1" x14ac:dyDescent="0.3">
      <c r="A1795" s="3">
        <v>18918</v>
      </c>
      <c r="B1795" s="3" t="s">
        <v>105</v>
      </c>
      <c r="C1795" s="7">
        <v>7.0000000000000007E-2</v>
      </c>
      <c r="D1795" s="4">
        <v>48.91</v>
      </c>
      <c r="E1795" s="4">
        <v>35</v>
      </c>
      <c r="F1795" s="3">
        <v>3141</v>
      </c>
      <c r="G1795" s="3" t="s">
        <v>2831</v>
      </c>
      <c r="H1795" s="3" t="s">
        <v>26</v>
      </c>
      <c r="I1795" s="3" t="s">
        <v>39</v>
      </c>
      <c r="J1795" s="3" t="s">
        <v>28</v>
      </c>
      <c r="K1795" s="3" t="s">
        <v>140</v>
      </c>
      <c r="L1795" s="3" t="s">
        <v>235</v>
      </c>
      <c r="M1795" s="3" t="s">
        <v>1691</v>
      </c>
      <c r="N1795" s="3">
        <v>0.83</v>
      </c>
      <c r="O1795" s="3" t="s">
        <v>32</v>
      </c>
      <c r="P1795" s="3" t="s">
        <v>60</v>
      </c>
      <c r="Q1795" s="3" t="s">
        <v>129</v>
      </c>
      <c r="R1795" s="3" t="s">
        <v>2072</v>
      </c>
      <c r="S1795" s="3">
        <v>77506</v>
      </c>
      <c r="T1795" s="2">
        <v>42156</v>
      </c>
      <c r="U1795" s="2">
        <v>42158</v>
      </c>
      <c r="V1795" s="4">
        <v>-485.68</v>
      </c>
      <c r="W1795" s="3">
        <v>15</v>
      </c>
      <c r="X1795" s="4">
        <v>736.86</v>
      </c>
      <c r="Y1795" s="3">
        <v>86369</v>
      </c>
      <c r="Z1795" s="3" t="str">
        <f>IF(V1795&gt;E3751, "High","Low")</f>
        <v>Low</v>
      </c>
      <c r="AA1795" s="3" t="str">
        <f>IF(OR(C1795 &gt; 0.2, N1795 &lt; 0.25), "High Risk", "Low Risk")</f>
        <v>Low Risk</v>
      </c>
      <c r="AB1795" s="3" t="str">
        <f>IF(NOT(C1795 &gt; 0), "No Discount", "Discount Applied")</f>
        <v>Discount Applied</v>
      </c>
      <c r="AC1795" s="3" t="str">
        <f>IF(AND(V1795 &gt; 100, OR(H1795 = "Regular Air", H1795 = "Express Air"), NOT(C1795 &gt; 0)), "High Profit Non-Standard Shipping", "Other")</f>
        <v>Other</v>
      </c>
      <c r="AD1795">
        <f>RANK(X1795,$X$2:$X$1954,0)</f>
        <v>512</v>
      </c>
    </row>
    <row r="1796" spans="1:30" ht="12.75" customHeight="1" x14ac:dyDescent="0.3">
      <c r="A1796" s="3">
        <v>26039</v>
      </c>
      <c r="B1796" s="3" t="s">
        <v>55</v>
      </c>
      <c r="C1796" s="7">
        <v>0.02</v>
      </c>
      <c r="D1796" s="4">
        <v>15.42</v>
      </c>
      <c r="E1796" s="4">
        <v>5.41</v>
      </c>
      <c r="F1796" s="3">
        <v>3143</v>
      </c>
      <c r="G1796" s="3" t="s">
        <v>2832</v>
      </c>
      <c r="H1796" s="3" t="s">
        <v>48</v>
      </c>
      <c r="I1796" s="3" t="s">
        <v>39</v>
      </c>
      <c r="J1796" s="3" t="s">
        <v>28</v>
      </c>
      <c r="K1796" s="3" t="s">
        <v>140</v>
      </c>
      <c r="L1796" s="3" t="s">
        <v>58</v>
      </c>
      <c r="M1796" s="3" t="s">
        <v>2833</v>
      </c>
      <c r="N1796" s="3">
        <v>0.59</v>
      </c>
      <c r="O1796" s="3" t="s">
        <v>32</v>
      </c>
      <c r="P1796" s="3" t="s">
        <v>60</v>
      </c>
      <c r="Q1796" s="3" t="s">
        <v>129</v>
      </c>
      <c r="R1796" s="3" t="s">
        <v>2834</v>
      </c>
      <c r="S1796" s="3">
        <v>78660</v>
      </c>
      <c r="T1796" s="2">
        <v>42087</v>
      </c>
      <c r="U1796" s="2">
        <v>42088</v>
      </c>
      <c r="V1796" s="4">
        <v>-16.37</v>
      </c>
      <c r="W1796" s="3">
        <v>2</v>
      </c>
      <c r="X1796" s="4">
        <v>33.840000000000003</v>
      </c>
      <c r="Y1796" s="3">
        <v>86368</v>
      </c>
      <c r="Z1796" s="3" t="str">
        <f>IF(V1796&gt;E3752, "High","Low")</f>
        <v>Low</v>
      </c>
      <c r="AA1796" s="3" t="str">
        <f>IF(OR(C1796 &gt; 0.2, N1796 &lt; 0.25), "High Risk", "Low Risk")</f>
        <v>Low Risk</v>
      </c>
      <c r="AB1796" s="3" t="str">
        <f>IF(NOT(C1796 &gt; 0), "No Discount", "Discount Applied")</f>
        <v>Discount Applied</v>
      </c>
      <c r="AC1796" s="3" t="str">
        <f>IF(AND(V1796 &gt; 100, OR(H1796 = "Regular Air", H1796 = "Express Air"), NOT(C1796 &gt; 0)), "High Profit Non-Standard Shipping", "Other")</f>
        <v>Other</v>
      </c>
      <c r="AD1796">
        <f>RANK(X1796,$X$2:$X$1954,0)</f>
        <v>1678</v>
      </c>
    </row>
    <row r="1797" spans="1:30" ht="12.75" customHeight="1" x14ac:dyDescent="0.3">
      <c r="A1797" s="3">
        <v>19193</v>
      </c>
      <c r="B1797" s="3" t="s">
        <v>46</v>
      </c>
      <c r="C1797" s="7">
        <v>0.03</v>
      </c>
      <c r="D1797" s="4">
        <v>3.36</v>
      </c>
      <c r="E1797" s="4">
        <v>6.27</v>
      </c>
      <c r="F1797" s="3">
        <v>3146</v>
      </c>
      <c r="G1797" s="3" t="s">
        <v>2835</v>
      </c>
      <c r="H1797" s="3" t="s">
        <v>48</v>
      </c>
      <c r="I1797" s="3" t="s">
        <v>39</v>
      </c>
      <c r="J1797" s="3" t="s">
        <v>28</v>
      </c>
      <c r="K1797" s="3" t="s">
        <v>108</v>
      </c>
      <c r="L1797" s="3" t="s">
        <v>58</v>
      </c>
      <c r="M1797" s="3" t="s">
        <v>585</v>
      </c>
      <c r="N1797" s="3">
        <v>0.4</v>
      </c>
      <c r="O1797" s="3" t="s">
        <v>32</v>
      </c>
      <c r="P1797" s="3" t="s">
        <v>60</v>
      </c>
      <c r="Q1797" s="3" t="s">
        <v>129</v>
      </c>
      <c r="R1797" s="3" t="s">
        <v>2836</v>
      </c>
      <c r="S1797" s="3">
        <v>78577</v>
      </c>
      <c r="T1797" s="2">
        <v>42008</v>
      </c>
      <c r="U1797" s="2">
        <v>42009</v>
      </c>
      <c r="V1797" s="4">
        <v>-94.258600000000001</v>
      </c>
      <c r="W1797" s="3">
        <v>4</v>
      </c>
      <c r="X1797" s="4">
        <v>14.9</v>
      </c>
      <c r="Y1797" s="3">
        <v>85850</v>
      </c>
      <c r="Z1797" s="3" t="str">
        <f>IF(V1797&gt;E3753, "High","Low")</f>
        <v>Low</v>
      </c>
      <c r="AA1797" s="3" t="str">
        <f>IF(OR(C1797 &gt; 0.2, N1797 &lt; 0.25), "High Risk", "Low Risk")</f>
        <v>Low Risk</v>
      </c>
      <c r="AB1797" s="3" t="str">
        <f>IF(NOT(C1797 &gt; 0), "No Discount", "Discount Applied")</f>
        <v>Discount Applied</v>
      </c>
      <c r="AC1797" s="3" t="str">
        <f>IF(AND(V1797 &gt; 100, OR(H1797 = "Regular Air", H1797 = "Express Air"), NOT(C1797 &gt; 0)), "High Profit Non-Standard Shipping", "Other")</f>
        <v>Other</v>
      </c>
      <c r="AD1797">
        <f>RANK(X1797,$X$2:$X$1954,0)</f>
        <v>1864</v>
      </c>
    </row>
    <row r="1798" spans="1:30" ht="12.75" customHeight="1" x14ac:dyDescent="0.3">
      <c r="A1798" s="3">
        <v>19194</v>
      </c>
      <c r="B1798" s="3" t="s">
        <v>46</v>
      </c>
      <c r="C1798" s="7">
        <v>7.0000000000000007E-2</v>
      </c>
      <c r="D1798" s="4">
        <v>3.71</v>
      </c>
      <c r="E1798" s="4">
        <v>1.93</v>
      </c>
      <c r="F1798" s="3">
        <v>3146</v>
      </c>
      <c r="G1798" s="3" t="s">
        <v>2835</v>
      </c>
      <c r="H1798" s="3" t="s">
        <v>26</v>
      </c>
      <c r="I1798" s="3" t="s">
        <v>39</v>
      </c>
      <c r="J1798" s="3" t="s">
        <v>28</v>
      </c>
      <c r="K1798" s="3" t="s">
        <v>92</v>
      </c>
      <c r="L1798" s="3" t="s">
        <v>30</v>
      </c>
      <c r="M1798" s="3" t="s">
        <v>2837</v>
      </c>
      <c r="N1798" s="3">
        <v>0.35</v>
      </c>
      <c r="O1798" s="3" t="s">
        <v>32</v>
      </c>
      <c r="P1798" s="3" t="s">
        <v>60</v>
      </c>
      <c r="Q1798" s="3" t="s">
        <v>129</v>
      </c>
      <c r="R1798" s="3" t="s">
        <v>2836</v>
      </c>
      <c r="S1798" s="3">
        <v>78577</v>
      </c>
      <c r="T1798" s="2">
        <v>42008</v>
      </c>
      <c r="U1798" s="2">
        <v>42010</v>
      </c>
      <c r="V1798" s="4">
        <v>6.3308</v>
      </c>
      <c r="W1798" s="3">
        <v>11</v>
      </c>
      <c r="X1798" s="4">
        <v>39.64</v>
      </c>
      <c r="Y1798" s="3">
        <v>85850</v>
      </c>
      <c r="Z1798" s="3" t="str">
        <f>IF(V1798&gt;E3754, "High","Low")</f>
        <v>High</v>
      </c>
      <c r="AA1798" s="3" t="str">
        <f>IF(OR(C1798 &gt; 0.2, N1798 &lt; 0.25), "High Risk", "Low Risk")</f>
        <v>Low Risk</v>
      </c>
      <c r="AB1798" s="3" t="str">
        <f>IF(NOT(C1798 &gt; 0), "No Discount", "Discount Applied")</f>
        <v>Discount Applied</v>
      </c>
      <c r="AC1798" s="3" t="str">
        <f>IF(AND(V1798 &gt; 100, OR(H1798 = "Regular Air", H1798 = "Express Air"), NOT(C1798 &gt; 0)), "High Profit Non-Standard Shipping", "Other")</f>
        <v>Other</v>
      </c>
      <c r="AD1798">
        <f>RANK(X1798,$X$2:$X$1954,0)</f>
        <v>1624</v>
      </c>
    </row>
    <row r="1799" spans="1:30" ht="12.75" customHeight="1" x14ac:dyDescent="0.3">
      <c r="A1799" s="3">
        <v>24200</v>
      </c>
      <c r="B1799" s="3" t="s">
        <v>55</v>
      </c>
      <c r="C1799" s="7">
        <v>0.06</v>
      </c>
      <c r="D1799" s="4">
        <v>19.989999999999998</v>
      </c>
      <c r="E1799" s="4">
        <v>11.17</v>
      </c>
      <c r="F1799" s="3">
        <v>3148</v>
      </c>
      <c r="G1799" s="3" t="s">
        <v>2838</v>
      </c>
      <c r="H1799" s="3" t="s">
        <v>48</v>
      </c>
      <c r="I1799" s="3" t="s">
        <v>39</v>
      </c>
      <c r="J1799" s="3" t="s">
        <v>40</v>
      </c>
      <c r="K1799" s="3" t="s">
        <v>49</v>
      </c>
      <c r="L1799" s="3" t="s">
        <v>235</v>
      </c>
      <c r="M1799" s="3" t="s">
        <v>507</v>
      </c>
      <c r="N1799" s="3">
        <v>0.6</v>
      </c>
      <c r="O1799" s="3" t="s">
        <v>32</v>
      </c>
      <c r="P1799" s="3" t="s">
        <v>33</v>
      </c>
      <c r="Q1799" s="3" t="s">
        <v>1740</v>
      </c>
      <c r="R1799" s="3" t="s">
        <v>2839</v>
      </c>
      <c r="S1799" s="3">
        <v>83854</v>
      </c>
      <c r="T1799" s="2">
        <v>42018</v>
      </c>
      <c r="U1799" s="2">
        <v>42018</v>
      </c>
      <c r="V1799" s="4">
        <v>-66.823599999999999</v>
      </c>
      <c r="W1799" s="3">
        <v>7</v>
      </c>
      <c r="X1799" s="4">
        <v>139.49</v>
      </c>
      <c r="Y1799" s="3">
        <v>89716</v>
      </c>
      <c r="Z1799" s="3" t="str">
        <f>IF(V1799&gt;E3755, "High","Low")</f>
        <v>Low</v>
      </c>
      <c r="AA1799" s="3" t="str">
        <f>IF(OR(C1799 &gt; 0.2, N1799 &lt; 0.25), "High Risk", "Low Risk")</f>
        <v>Low Risk</v>
      </c>
      <c r="AB1799" s="3" t="str">
        <f>IF(NOT(C1799 &gt; 0), "No Discount", "Discount Applied")</f>
        <v>Discount Applied</v>
      </c>
      <c r="AC1799" s="3" t="str">
        <f>IF(AND(V1799 &gt; 100, OR(H1799 = "Regular Air", H1799 = "Express Air"), NOT(C1799 &gt; 0)), "High Profit Non-Standard Shipping", "Other")</f>
        <v>Other</v>
      </c>
      <c r="AD1799">
        <f>RANK(X1799,$X$2:$X$1954,0)</f>
        <v>1111</v>
      </c>
    </row>
    <row r="1800" spans="1:30" ht="12.75" customHeight="1" x14ac:dyDescent="0.3">
      <c r="A1800" s="3">
        <v>24202</v>
      </c>
      <c r="B1800" s="3" t="s">
        <v>55</v>
      </c>
      <c r="C1800" s="7">
        <v>0.06</v>
      </c>
      <c r="D1800" s="4">
        <v>320.98</v>
      </c>
      <c r="E1800" s="4">
        <v>58.95</v>
      </c>
      <c r="F1800" s="3">
        <v>3149</v>
      </c>
      <c r="G1800" s="3" t="s">
        <v>2840</v>
      </c>
      <c r="H1800" s="3" t="s">
        <v>38</v>
      </c>
      <c r="I1800" s="3" t="s">
        <v>39</v>
      </c>
      <c r="J1800" s="3" t="s">
        <v>40</v>
      </c>
      <c r="K1800" s="3" t="s">
        <v>41</v>
      </c>
      <c r="L1800" s="3" t="s">
        <v>42</v>
      </c>
      <c r="M1800" s="3" t="s">
        <v>2841</v>
      </c>
      <c r="N1800" s="3">
        <v>0.56999999999999995</v>
      </c>
      <c r="O1800" s="3" t="s">
        <v>32</v>
      </c>
      <c r="P1800" s="3" t="s">
        <v>33</v>
      </c>
      <c r="Q1800" s="3" t="s">
        <v>1740</v>
      </c>
      <c r="R1800" s="3" t="s">
        <v>2842</v>
      </c>
      <c r="S1800" s="3">
        <v>83440</v>
      </c>
      <c r="T1800" s="2">
        <v>42018</v>
      </c>
      <c r="U1800" s="2">
        <v>42020</v>
      </c>
      <c r="V1800" s="4">
        <v>971.62200000000007</v>
      </c>
      <c r="W1800" s="3">
        <v>6</v>
      </c>
      <c r="X1800" s="4">
        <v>1952.43</v>
      </c>
      <c r="Y1800" s="3">
        <v>89716</v>
      </c>
      <c r="Z1800" s="3" t="str">
        <f>IF(V1800&gt;E3756, "High","Low")</f>
        <v>High</v>
      </c>
      <c r="AA1800" s="3" t="str">
        <f>IF(OR(C1800 &gt; 0.2, N1800 &lt; 0.25), "High Risk", "Low Risk")</f>
        <v>Low Risk</v>
      </c>
      <c r="AB1800" s="3" t="str">
        <f>IF(NOT(C1800 &gt; 0), "No Discount", "Discount Applied")</f>
        <v>Discount Applied</v>
      </c>
      <c r="AC1800" s="3" t="str">
        <f>IF(AND(V1800 &gt; 100, OR(H1800 = "Regular Air", H1800 = "Express Air"), NOT(C1800 &gt; 0)), "High Profit Non-Standard Shipping", "Other")</f>
        <v>Other</v>
      </c>
      <c r="AD1800">
        <f>RANK(X1800,$X$2:$X$1954,0)</f>
        <v>249</v>
      </c>
    </row>
    <row r="1801" spans="1:30" ht="12.75" customHeight="1" x14ac:dyDescent="0.3">
      <c r="A1801" s="3">
        <v>19625</v>
      </c>
      <c r="B1801" s="3" t="s">
        <v>36</v>
      </c>
      <c r="C1801" s="7">
        <v>0.01</v>
      </c>
      <c r="D1801" s="4">
        <v>145.97999999999999</v>
      </c>
      <c r="E1801" s="4">
        <v>46.2</v>
      </c>
      <c r="F1801" s="3">
        <v>3151</v>
      </c>
      <c r="G1801" s="3" t="s">
        <v>2843</v>
      </c>
      <c r="H1801" s="3" t="s">
        <v>38</v>
      </c>
      <c r="I1801" s="3" t="s">
        <v>39</v>
      </c>
      <c r="J1801" s="3" t="s">
        <v>40</v>
      </c>
      <c r="K1801" s="3" t="s">
        <v>151</v>
      </c>
      <c r="L1801" s="3" t="s">
        <v>120</v>
      </c>
      <c r="M1801" s="3" t="s">
        <v>2844</v>
      </c>
      <c r="N1801" s="3">
        <v>0.69</v>
      </c>
      <c r="O1801" s="3" t="s">
        <v>32</v>
      </c>
      <c r="P1801" s="3" t="s">
        <v>33</v>
      </c>
      <c r="Q1801" s="3" t="s">
        <v>44</v>
      </c>
      <c r="R1801" s="3" t="s">
        <v>2845</v>
      </c>
      <c r="S1801" s="3">
        <v>92277</v>
      </c>
      <c r="T1801" s="2">
        <v>42158</v>
      </c>
      <c r="U1801" s="2">
        <v>42158</v>
      </c>
      <c r="V1801" s="4">
        <v>-134.512</v>
      </c>
      <c r="W1801" s="3">
        <v>9</v>
      </c>
      <c r="X1801" s="4">
        <v>1370.79</v>
      </c>
      <c r="Y1801" s="3">
        <v>88543</v>
      </c>
      <c r="Z1801" s="3" t="str">
        <f>IF(V1801&gt;E3757, "High","Low")</f>
        <v>Low</v>
      </c>
      <c r="AA1801" s="3" t="str">
        <f>IF(OR(C1801 &gt; 0.2, N1801 &lt; 0.25), "High Risk", "Low Risk")</f>
        <v>Low Risk</v>
      </c>
      <c r="AB1801" s="3" t="str">
        <f>IF(NOT(C1801 &gt; 0), "No Discount", "Discount Applied")</f>
        <v>Discount Applied</v>
      </c>
      <c r="AC1801" s="3" t="str">
        <f>IF(AND(V1801 &gt; 100, OR(H1801 = "Regular Air", H1801 = "Express Air"), NOT(C1801 &gt; 0)), "High Profit Non-Standard Shipping", "Other")</f>
        <v>Other</v>
      </c>
      <c r="AD1801">
        <f>RANK(X1801,$X$2:$X$1954,0)</f>
        <v>336</v>
      </c>
    </row>
    <row r="1802" spans="1:30" ht="12.75" customHeight="1" x14ac:dyDescent="0.3">
      <c r="A1802" s="3">
        <v>19618</v>
      </c>
      <c r="B1802" s="3" t="s">
        <v>46</v>
      </c>
      <c r="C1802" s="7">
        <v>0.01</v>
      </c>
      <c r="D1802" s="4">
        <v>3502.14</v>
      </c>
      <c r="E1802" s="4">
        <v>8.73</v>
      </c>
      <c r="F1802" s="3">
        <v>3151</v>
      </c>
      <c r="G1802" s="3" t="s">
        <v>2843</v>
      </c>
      <c r="H1802" s="3" t="s">
        <v>38</v>
      </c>
      <c r="I1802" s="3" t="s">
        <v>39</v>
      </c>
      <c r="J1802" s="3" t="s">
        <v>76</v>
      </c>
      <c r="K1802" s="3" t="s">
        <v>84</v>
      </c>
      <c r="L1802" s="3" t="s">
        <v>120</v>
      </c>
      <c r="M1802" s="3" t="s">
        <v>121</v>
      </c>
      <c r="N1802" s="3">
        <v>0.56999999999999995</v>
      </c>
      <c r="O1802" s="3" t="s">
        <v>32</v>
      </c>
      <c r="P1802" s="3" t="s">
        <v>33</v>
      </c>
      <c r="Q1802" s="3" t="s">
        <v>44</v>
      </c>
      <c r="R1802" s="3" t="s">
        <v>2845</v>
      </c>
      <c r="S1802" s="3">
        <v>92277</v>
      </c>
      <c r="T1802" s="2">
        <v>42039</v>
      </c>
      <c r="U1802" s="2">
        <v>42040</v>
      </c>
      <c r="V1802" s="4">
        <v>-4075.9339920000002</v>
      </c>
      <c r="W1802" s="3">
        <v>1</v>
      </c>
      <c r="X1802" s="4">
        <v>3501.79</v>
      </c>
      <c r="Y1802" s="3">
        <v>88544</v>
      </c>
      <c r="Z1802" s="3" t="str">
        <f>IF(V1802&gt;E3758, "High","Low")</f>
        <v>Low</v>
      </c>
      <c r="AA1802" s="3" t="str">
        <f>IF(OR(C1802 &gt; 0.2, N1802 &lt; 0.25), "High Risk", "Low Risk")</f>
        <v>Low Risk</v>
      </c>
      <c r="AB1802" s="3" t="str">
        <f>IF(NOT(C1802 &gt; 0), "No Discount", "Discount Applied")</f>
        <v>Discount Applied</v>
      </c>
      <c r="AC1802" s="3" t="str">
        <f>IF(AND(V1802 &gt; 100, OR(H1802 = "Regular Air", H1802 = "Express Air"), NOT(C1802 &gt; 0)), "High Profit Non-Standard Shipping", "Other")</f>
        <v>Other</v>
      </c>
      <c r="AD1802">
        <f>RANK(X1802,$X$2:$X$1954,0)</f>
        <v>143</v>
      </c>
    </row>
    <row r="1803" spans="1:30" ht="12.75" customHeight="1" x14ac:dyDescent="0.3">
      <c r="A1803" s="3">
        <v>19619</v>
      </c>
      <c r="B1803" s="3" t="s">
        <v>46</v>
      </c>
      <c r="C1803" s="7">
        <v>0.06</v>
      </c>
      <c r="D1803" s="4">
        <v>15.73</v>
      </c>
      <c r="E1803" s="4">
        <v>7.42</v>
      </c>
      <c r="F1803" s="3">
        <v>3151</v>
      </c>
      <c r="G1803" s="3" t="s">
        <v>2843</v>
      </c>
      <c r="H1803" s="3" t="s">
        <v>48</v>
      </c>
      <c r="I1803" s="3" t="s">
        <v>39</v>
      </c>
      <c r="J1803" s="3" t="s">
        <v>28</v>
      </c>
      <c r="K1803" s="3" t="s">
        <v>173</v>
      </c>
      <c r="L1803" s="3" t="s">
        <v>50</v>
      </c>
      <c r="M1803" s="3" t="s">
        <v>2156</v>
      </c>
      <c r="N1803" s="3">
        <v>0.56000000000000005</v>
      </c>
      <c r="O1803" s="3" t="s">
        <v>32</v>
      </c>
      <c r="P1803" s="3" t="s">
        <v>33</v>
      </c>
      <c r="Q1803" s="3" t="s">
        <v>44</v>
      </c>
      <c r="R1803" s="3" t="s">
        <v>2845</v>
      </c>
      <c r="S1803" s="3">
        <v>92277</v>
      </c>
      <c r="T1803" s="2">
        <v>42039</v>
      </c>
      <c r="U1803" s="2">
        <v>42040</v>
      </c>
      <c r="V1803" s="4">
        <v>-18.558799999999998</v>
      </c>
      <c r="W1803" s="3">
        <v>4</v>
      </c>
      <c r="X1803" s="4">
        <v>63.04</v>
      </c>
      <c r="Y1803" s="3">
        <v>88544</v>
      </c>
      <c r="Z1803" s="3" t="str">
        <f>IF(V1803&gt;E3759, "High","Low")</f>
        <v>Low</v>
      </c>
      <c r="AA1803" s="3" t="str">
        <f>IF(OR(C1803 &gt; 0.2, N1803 &lt; 0.25), "High Risk", "Low Risk")</f>
        <v>Low Risk</v>
      </c>
      <c r="AB1803" s="3" t="str">
        <f>IF(NOT(C1803 &gt; 0), "No Discount", "Discount Applied")</f>
        <v>Discount Applied</v>
      </c>
      <c r="AC1803" s="3" t="str">
        <f>IF(AND(V1803 &gt; 100, OR(H1803 = "Regular Air", H1803 = "Express Air"), NOT(C1803 &gt; 0)), "High Profit Non-Standard Shipping", "Other")</f>
        <v>Other</v>
      </c>
      <c r="AD1803">
        <f>RANK(X1803,$X$2:$X$1954,0)</f>
        <v>1442</v>
      </c>
    </row>
    <row r="1804" spans="1:30" ht="12.75" customHeight="1" x14ac:dyDescent="0.3">
      <c r="A1804" s="3">
        <v>23322</v>
      </c>
      <c r="B1804" s="3" t="s">
        <v>36</v>
      </c>
      <c r="C1804" s="7">
        <v>0.05</v>
      </c>
      <c r="D1804" s="4">
        <v>25.99</v>
      </c>
      <c r="E1804" s="4">
        <v>5.37</v>
      </c>
      <c r="F1804" s="3">
        <v>3151</v>
      </c>
      <c r="G1804" s="3" t="s">
        <v>2843</v>
      </c>
      <c r="H1804" s="3" t="s">
        <v>26</v>
      </c>
      <c r="I1804" s="3" t="s">
        <v>39</v>
      </c>
      <c r="J1804" s="3" t="s">
        <v>28</v>
      </c>
      <c r="K1804" s="3" t="s">
        <v>29</v>
      </c>
      <c r="L1804" s="3" t="s">
        <v>58</v>
      </c>
      <c r="M1804" s="3" t="s">
        <v>1638</v>
      </c>
      <c r="N1804" s="3">
        <v>0.56000000000000005</v>
      </c>
      <c r="O1804" s="3" t="s">
        <v>32</v>
      </c>
      <c r="P1804" s="3" t="s">
        <v>33</v>
      </c>
      <c r="Q1804" s="3" t="s">
        <v>44</v>
      </c>
      <c r="R1804" s="3" t="s">
        <v>2845</v>
      </c>
      <c r="S1804" s="3">
        <v>92277</v>
      </c>
      <c r="T1804" s="2">
        <v>42051</v>
      </c>
      <c r="U1804" s="2">
        <v>42053</v>
      </c>
      <c r="V1804" s="4">
        <v>220.35719999999998</v>
      </c>
      <c r="W1804" s="3">
        <v>18</v>
      </c>
      <c r="X1804" s="4">
        <v>451.35</v>
      </c>
      <c r="Y1804" s="3">
        <v>88545</v>
      </c>
      <c r="Z1804" s="3" t="str">
        <f>IF(V1804&gt;E3760, "High","Low")</f>
        <v>High</v>
      </c>
      <c r="AA1804" s="3" t="str">
        <f>IF(OR(C1804 &gt; 0.2, N1804 &lt; 0.25), "High Risk", "Low Risk")</f>
        <v>Low Risk</v>
      </c>
      <c r="AB1804" s="3" t="str">
        <f>IF(NOT(C1804 &gt; 0), "No Discount", "Discount Applied")</f>
        <v>Discount Applied</v>
      </c>
      <c r="AC1804" s="3" t="str">
        <f>IF(AND(V1804 &gt; 100, OR(H1804 = "Regular Air", H1804 = "Express Air"), NOT(C1804 &gt; 0)), "High Profit Non-Standard Shipping", "Other")</f>
        <v>Other</v>
      </c>
      <c r="AD1804">
        <f>RANK(X1804,$X$2:$X$1954,0)</f>
        <v>679</v>
      </c>
    </row>
    <row r="1805" spans="1:30" ht="12.75" customHeight="1" x14ac:dyDescent="0.3">
      <c r="A1805" s="3">
        <v>24723</v>
      </c>
      <c r="B1805" s="3" t="s">
        <v>55</v>
      </c>
      <c r="C1805" s="7">
        <v>0.04</v>
      </c>
      <c r="D1805" s="4">
        <v>17.239999999999998</v>
      </c>
      <c r="E1805" s="4">
        <v>3.26</v>
      </c>
      <c r="F1805" s="3">
        <v>3151</v>
      </c>
      <c r="G1805" s="3" t="s">
        <v>2843</v>
      </c>
      <c r="H1805" s="3" t="s">
        <v>48</v>
      </c>
      <c r="I1805" s="3" t="s">
        <v>39</v>
      </c>
      <c r="J1805" s="3" t="s">
        <v>28</v>
      </c>
      <c r="K1805" s="3" t="s">
        <v>173</v>
      </c>
      <c r="L1805" s="3" t="s">
        <v>50</v>
      </c>
      <c r="M1805" s="3" t="s">
        <v>2846</v>
      </c>
      <c r="N1805" s="3">
        <v>0.56000000000000005</v>
      </c>
      <c r="O1805" s="3" t="s">
        <v>32</v>
      </c>
      <c r="P1805" s="3" t="s">
        <v>33</v>
      </c>
      <c r="Q1805" s="3" t="s">
        <v>44</v>
      </c>
      <c r="R1805" s="3" t="s">
        <v>2845</v>
      </c>
      <c r="S1805" s="3">
        <v>92277</v>
      </c>
      <c r="T1805" s="2">
        <v>42063</v>
      </c>
      <c r="U1805" s="2">
        <v>42063</v>
      </c>
      <c r="V1805" s="4">
        <v>47.73</v>
      </c>
      <c r="W1805" s="3">
        <v>7</v>
      </c>
      <c r="X1805" s="4">
        <v>119.6</v>
      </c>
      <c r="Y1805" s="3">
        <v>88546</v>
      </c>
      <c r="Z1805" s="3" t="str">
        <f>IF(V1805&gt;E3761, "High","Low")</f>
        <v>High</v>
      </c>
      <c r="AA1805" s="3" t="str">
        <f>IF(OR(C1805 &gt; 0.2, N1805 &lt; 0.25), "High Risk", "Low Risk")</f>
        <v>Low Risk</v>
      </c>
      <c r="AB1805" s="3" t="str">
        <f>IF(NOT(C1805 &gt; 0), "No Discount", "Discount Applied")</f>
        <v>Discount Applied</v>
      </c>
      <c r="AC1805" s="3" t="str">
        <f>IF(AND(V1805 &gt; 100, OR(H1805 = "Regular Air", H1805 = "Express Air"), NOT(C1805 &gt; 0)), "High Profit Non-Standard Shipping", "Other")</f>
        <v>Other</v>
      </c>
      <c r="AD1805">
        <f>RANK(X1805,$X$2:$X$1954,0)</f>
        <v>1172</v>
      </c>
    </row>
    <row r="1806" spans="1:30" ht="12.75" customHeight="1" x14ac:dyDescent="0.3">
      <c r="A1806" s="3">
        <v>24329</v>
      </c>
      <c r="B1806" s="3" t="s">
        <v>55</v>
      </c>
      <c r="C1806" s="7">
        <v>0.02</v>
      </c>
      <c r="D1806" s="4">
        <v>5.98</v>
      </c>
      <c r="E1806" s="4">
        <v>1.49</v>
      </c>
      <c r="F1806" s="3">
        <v>3151</v>
      </c>
      <c r="G1806" s="3" t="s">
        <v>2843</v>
      </c>
      <c r="H1806" s="3" t="s">
        <v>48</v>
      </c>
      <c r="I1806" s="3" t="s">
        <v>39</v>
      </c>
      <c r="J1806" s="3" t="s">
        <v>28</v>
      </c>
      <c r="K1806" s="3" t="s">
        <v>108</v>
      </c>
      <c r="L1806" s="3" t="s">
        <v>58</v>
      </c>
      <c r="M1806" s="3" t="s">
        <v>1019</v>
      </c>
      <c r="N1806" s="3">
        <v>0.39</v>
      </c>
      <c r="O1806" s="3" t="s">
        <v>32</v>
      </c>
      <c r="P1806" s="3" t="s">
        <v>33</v>
      </c>
      <c r="Q1806" s="3" t="s">
        <v>44</v>
      </c>
      <c r="R1806" s="3" t="s">
        <v>2845</v>
      </c>
      <c r="S1806" s="3">
        <v>92277</v>
      </c>
      <c r="T1806" s="2">
        <v>42074</v>
      </c>
      <c r="U1806" s="2">
        <v>42075</v>
      </c>
      <c r="V1806" s="4">
        <v>28.526000000000003</v>
      </c>
      <c r="W1806" s="3">
        <v>10</v>
      </c>
      <c r="X1806" s="4">
        <v>59.9</v>
      </c>
      <c r="Y1806" s="3">
        <v>88547</v>
      </c>
      <c r="Z1806" s="3" t="str">
        <f>IF(V1806&gt;E3762, "High","Low")</f>
        <v>High</v>
      </c>
      <c r="AA1806" s="3" t="str">
        <f>IF(OR(C1806 &gt; 0.2, N1806 &lt; 0.25), "High Risk", "Low Risk")</f>
        <v>Low Risk</v>
      </c>
      <c r="AB1806" s="3" t="str">
        <f>IF(NOT(C1806 &gt; 0), "No Discount", "Discount Applied")</f>
        <v>Discount Applied</v>
      </c>
      <c r="AC1806" s="3" t="str">
        <f>IF(AND(V1806 &gt; 100, OR(H1806 = "Regular Air", H1806 = "Express Air"), NOT(C1806 &gt; 0)), "High Profit Non-Standard Shipping", "Other")</f>
        <v>Other</v>
      </c>
      <c r="AD1806">
        <f>RANK(X1806,$X$2:$X$1954,0)</f>
        <v>1455</v>
      </c>
    </row>
    <row r="1807" spans="1:30" ht="12.75" customHeight="1" x14ac:dyDescent="0.3">
      <c r="A1807" s="3">
        <v>21734</v>
      </c>
      <c r="B1807" s="3" t="s">
        <v>24</v>
      </c>
      <c r="C1807" s="7">
        <v>0.01</v>
      </c>
      <c r="D1807" s="4">
        <v>99.23</v>
      </c>
      <c r="E1807" s="4">
        <v>8.99</v>
      </c>
      <c r="F1807" s="3">
        <v>3151</v>
      </c>
      <c r="G1807" s="3" t="s">
        <v>2843</v>
      </c>
      <c r="H1807" s="3" t="s">
        <v>48</v>
      </c>
      <c r="I1807" s="3" t="s">
        <v>39</v>
      </c>
      <c r="J1807" s="3" t="s">
        <v>40</v>
      </c>
      <c r="K1807" s="3" t="s">
        <v>49</v>
      </c>
      <c r="L1807" s="3" t="s">
        <v>50</v>
      </c>
      <c r="M1807" s="3" t="s">
        <v>453</v>
      </c>
      <c r="N1807" s="3">
        <v>0.35</v>
      </c>
      <c r="O1807" s="3" t="s">
        <v>32</v>
      </c>
      <c r="P1807" s="3" t="s">
        <v>33</v>
      </c>
      <c r="Q1807" s="3" t="s">
        <v>44</v>
      </c>
      <c r="R1807" s="3" t="s">
        <v>2845</v>
      </c>
      <c r="S1807" s="3">
        <v>92277</v>
      </c>
      <c r="T1807" s="2">
        <v>42092</v>
      </c>
      <c r="U1807" s="2">
        <v>42096</v>
      </c>
      <c r="V1807" s="4">
        <v>-87.46</v>
      </c>
      <c r="W1807" s="3">
        <v>1</v>
      </c>
      <c r="X1807" s="4">
        <v>99.22</v>
      </c>
      <c r="Y1807" s="3">
        <v>88548</v>
      </c>
      <c r="Z1807" s="3" t="str">
        <f>IF(V1807&gt;E3763, "High","Low")</f>
        <v>Low</v>
      </c>
      <c r="AA1807" s="3" t="str">
        <f>IF(OR(C1807 &gt; 0.2, N1807 &lt; 0.25), "High Risk", "Low Risk")</f>
        <v>Low Risk</v>
      </c>
      <c r="AB1807" s="3" t="str">
        <f>IF(NOT(C1807 &gt; 0), "No Discount", "Discount Applied")</f>
        <v>Discount Applied</v>
      </c>
      <c r="AC1807" s="3" t="str">
        <f>IF(AND(V1807 &gt; 100, OR(H1807 = "Regular Air", H1807 = "Express Air"), NOT(C1807 &gt; 0)), "High Profit Non-Standard Shipping", "Other")</f>
        <v>Other</v>
      </c>
      <c r="AD1807">
        <f>RANK(X1807,$X$2:$X$1954,0)</f>
        <v>1244</v>
      </c>
    </row>
    <row r="1808" spans="1:30" ht="12.75" customHeight="1" x14ac:dyDescent="0.3">
      <c r="A1808" s="3">
        <v>21436</v>
      </c>
      <c r="B1808" s="3" t="s">
        <v>24</v>
      </c>
      <c r="C1808" s="7">
        <v>0.08</v>
      </c>
      <c r="D1808" s="4">
        <v>150.97999999999999</v>
      </c>
      <c r="E1808" s="4">
        <v>13.99</v>
      </c>
      <c r="F1808" s="3">
        <v>3154</v>
      </c>
      <c r="G1808" s="3" t="s">
        <v>2847</v>
      </c>
      <c r="H1808" s="3" t="s">
        <v>26</v>
      </c>
      <c r="I1808" s="3" t="s">
        <v>39</v>
      </c>
      <c r="J1808" s="3" t="s">
        <v>76</v>
      </c>
      <c r="K1808" s="3" t="s">
        <v>84</v>
      </c>
      <c r="L1808" s="3" t="s">
        <v>85</v>
      </c>
      <c r="M1808" s="3" t="s">
        <v>626</v>
      </c>
      <c r="N1808" s="3">
        <v>0.38</v>
      </c>
      <c r="O1808" s="3" t="s">
        <v>32</v>
      </c>
      <c r="P1808" s="3" t="s">
        <v>135</v>
      </c>
      <c r="Q1808" s="3" t="s">
        <v>361</v>
      </c>
      <c r="R1808" s="3" t="s">
        <v>2848</v>
      </c>
      <c r="S1808" s="3">
        <v>33710</v>
      </c>
      <c r="T1808" s="2">
        <v>42030</v>
      </c>
      <c r="U1808" s="2">
        <v>42031</v>
      </c>
      <c r="V1808" s="4">
        <v>-3.9479999999999995</v>
      </c>
      <c r="W1808" s="3">
        <v>8</v>
      </c>
      <c r="X1808" s="4">
        <v>1183.82</v>
      </c>
      <c r="Y1808" s="3">
        <v>86899</v>
      </c>
      <c r="Z1808" s="3" t="str">
        <f>IF(V1808&gt;E3764, "High","Low")</f>
        <v>Low</v>
      </c>
      <c r="AA1808" s="3" t="str">
        <f>IF(OR(C1808 &gt; 0.2, N1808 &lt; 0.25), "High Risk", "Low Risk")</f>
        <v>Low Risk</v>
      </c>
      <c r="AB1808" s="3" t="str">
        <f>IF(NOT(C1808 &gt; 0), "No Discount", "Discount Applied")</f>
        <v>Discount Applied</v>
      </c>
      <c r="AC1808" s="3" t="str">
        <f>IF(AND(V1808 &gt; 100, OR(H1808 = "Regular Air", H1808 = "Express Air"), NOT(C1808 &gt; 0)), "High Profit Non-Standard Shipping", "Other")</f>
        <v>Other</v>
      </c>
      <c r="AD1808">
        <f>RANK(X1808,$X$2:$X$1954,0)</f>
        <v>374</v>
      </c>
    </row>
    <row r="1809" spans="1:30" ht="12.75" customHeight="1" x14ac:dyDescent="0.3">
      <c r="A1809" s="3">
        <v>20253</v>
      </c>
      <c r="B1809" s="3" t="s">
        <v>46</v>
      </c>
      <c r="C1809" s="7">
        <v>0.03</v>
      </c>
      <c r="D1809" s="4">
        <v>17.7</v>
      </c>
      <c r="E1809" s="4">
        <v>9.4700000000000006</v>
      </c>
      <c r="F1809" s="3">
        <v>3154</v>
      </c>
      <c r="G1809" s="3" t="s">
        <v>2847</v>
      </c>
      <c r="H1809" s="3" t="s">
        <v>48</v>
      </c>
      <c r="I1809" s="3" t="s">
        <v>39</v>
      </c>
      <c r="J1809" s="3" t="s">
        <v>28</v>
      </c>
      <c r="K1809" s="3" t="s">
        <v>140</v>
      </c>
      <c r="L1809" s="3" t="s">
        <v>58</v>
      </c>
      <c r="M1809" s="3" t="s">
        <v>1568</v>
      </c>
      <c r="N1809" s="3">
        <v>0.59</v>
      </c>
      <c r="O1809" s="3" t="s">
        <v>32</v>
      </c>
      <c r="P1809" s="3" t="s">
        <v>135</v>
      </c>
      <c r="Q1809" s="3" t="s">
        <v>361</v>
      </c>
      <c r="R1809" s="3" t="s">
        <v>2848</v>
      </c>
      <c r="S1809" s="3">
        <v>33710</v>
      </c>
      <c r="T1809" s="2">
        <v>42152</v>
      </c>
      <c r="U1809" s="2">
        <v>42154</v>
      </c>
      <c r="V1809" s="4">
        <v>28.182599999999997</v>
      </c>
      <c r="W1809" s="3">
        <v>11</v>
      </c>
      <c r="X1809" s="4">
        <v>201.77</v>
      </c>
      <c r="Y1809" s="3">
        <v>86900</v>
      </c>
      <c r="Z1809" s="3" t="str">
        <f>IF(V1809&gt;E3765, "High","Low")</f>
        <v>High</v>
      </c>
      <c r="AA1809" s="3" t="str">
        <f>IF(OR(C1809 &gt; 0.2, N1809 &lt; 0.25), "High Risk", "Low Risk")</f>
        <v>Low Risk</v>
      </c>
      <c r="AB1809" s="3" t="str">
        <f>IF(NOT(C1809 &gt; 0), "No Discount", "Discount Applied")</f>
        <v>Discount Applied</v>
      </c>
      <c r="AC1809" s="3" t="str">
        <f>IF(AND(V1809 &gt; 100, OR(H1809 = "Regular Air", H1809 = "Express Air"), NOT(C1809 &gt; 0)), "High Profit Non-Standard Shipping", "Other")</f>
        <v>Other</v>
      </c>
      <c r="AD1809">
        <f>RANK(X1809,$X$2:$X$1954,0)</f>
        <v>979</v>
      </c>
    </row>
    <row r="1810" spans="1:30" ht="12.75" customHeight="1" x14ac:dyDescent="0.3">
      <c r="A1810" s="3">
        <v>18635</v>
      </c>
      <c r="B1810" s="3" t="s">
        <v>46</v>
      </c>
      <c r="C1810" s="7">
        <v>0.04</v>
      </c>
      <c r="D1810" s="4">
        <v>21.38</v>
      </c>
      <c r="E1810" s="4">
        <v>8.99</v>
      </c>
      <c r="F1810" s="3">
        <v>3154</v>
      </c>
      <c r="G1810" s="3" t="s">
        <v>2847</v>
      </c>
      <c r="H1810" s="3" t="s">
        <v>48</v>
      </c>
      <c r="I1810" s="3" t="s">
        <v>39</v>
      </c>
      <c r="J1810" s="3" t="s">
        <v>28</v>
      </c>
      <c r="K1810" s="3" t="s">
        <v>29</v>
      </c>
      <c r="L1810" s="3" t="s">
        <v>50</v>
      </c>
      <c r="M1810" s="3" t="s">
        <v>2198</v>
      </c>
      <c r="N1810" s="3">
        <v>0.59</v>
      </c>
      <c r="O1810" s="3" t="s">
        <v>32</v>
      </c>
      <c r="P1810" s="3" t="s">
        <v>135</v>
      </c>
      <c r="Q1810" s="3" t="s">
        <v>361</v>
      </c>
      <c r="R1810" s="3" t="s">
        <v>2848</v>
      </c>
      <c r="S1810" s="3">
        <v>33710</v>
      </c>
      <c r="T1810" s="2">
        <v>42093</v>
      </c>
      <c r="U1810" s="2">
        <v>42093</v>
      </c>
      <c r="V1810" s="4">
        <v>-51.66</v>
      </c>
      <c r="W1810" s="3">
        <v>21</v>
      </c>
      <c r="X1810" s="4">
        <v>443.66</v>
      </c>
      <c r="Y1810" s="3">
        <v>86901</v>
      </c>
      <c r="Z1810" s="3" t="str">
        <f>IF(V1810&gt;E3766, "High","Low")</f>
        <v>Low</v>
      </c>
      <c r="AA1810" s="3" t="str">
        <f>IF(OR(C1810 &gt; 0.2, N1810 &lt; 0.25), "High Risk", "Low Risk")</f>
        <v>Low Risk</v>
      </c>
      <c r="AB1810" s="3" t="str">
        <f>IF(NOT(C1810 &gt; 0), "No Discount", "Discount Applied")</f>
        <v>Discount Applied</v>
      </c>
      <c r="AC1810" s="3" t="str">
        <f>IF(AND(V1810 &gt; 100, OR(H1810 = "Regular Air", H1810 = "Express Air"), NOT(C1810 &gt; 0)), "High Profit Non-Standard Shipping", "Other")</f>
        <v>Other</v>
      </c>
      <c r="AD1810">
        <f>RANK(X1810,$X$2:$X$1954,0)</f>
        <v>684</v>
      </c>
    </row>
    <row r="1811" spans="1:30" ht="12.75" customHeight="1" x14ac:dyDescent="0.3">
      <c r="A1811" s="3">
        <v>23392</v>
      </c>
      <c r="B1811" s="3" t="s">
        <v>46</v>
      </c>
      <c r="C1811" s="7">
        <v>0.02</v>
      </c>
      <c r="D1811" s="4">
        <v>60.22</v>
      </c>
      <c r="E1811" s="4">
        <v>3.5</v>
      </c>
      <c r="F1811" s="3">
        <v>3155</v>
      </c>
      <c r="G1811" s="3" t="s">
        <v>2849</v>
      </c>
      <c r="H1811" s="3" t="s">
        <v>48</v>
      </c>
      <c r="I1811" s="3" t="s">
        <v>39</v>
      </c>
      <c r="J1811" s="3" t="s">
        <v>28</v>
      </c>
      <c r="K1811" s="3" t="s">
        <v>256</v>
      </c>
      <c r="L1811" s="3" t="s">
        <v>58</v>
      </c>
      <c r="M1811" s="3" t="s">
        <v>2850</v>
      </c>
      <c r="N1811" s="3">
        <v>0.56999999999999995</v>
      </c>
      <c r="O1811" s="3" t="s">
        <v>32</v>
      </c>
      <c r="P1811" s="3" t="s">
        <v>135</v>
      </c>
      <c r="Q1811" s="3" t="s">
        <v>361</v>
      </c>
      <c r="R1811" s="3" t="s">
        <v>432</v>
      </c>
      <c r="S1811" s="3">
        <v>32771</v>
      </c>
      <c r="T1811" s="2">
        <v>42024</v>
      </c>
      <c r="U1811" s="2">
        <v>42025</v>
      </c>
      <c r="V1811" s="4">
        <v>-193.91399999999999</v>
      </c>
      <c r="W1811" s="3">
        <v>9</v>
      </c>
      <c r="X1811" s="4">
        <v>541.76</v>
      </c>
      <c r="Y1811" s="3">
        <v>86898</v>
      </c>
      <c r="Z1811" s="3" t="str">
        <f>IF(V1811&gt;E3767, "High","Low")</f>
        <v>Low</v>
      </c>
      <c r="AA1811" s="3" t="str">
        <f>IF(OR(C1811 &gt; 0.2, N1811 &lt; 0.25), "High Risk", "Low Risk")</f>
        <v>Low Risk</v>
      </c>
      <c r="AB1811" s="3" t="str">
        <f>IF(NOT(C1811 &gt; 0), "No Discount", "Discount Applied")</f>
        <v>Discount Applied</v>
      </c>
      <c r="AC1811" s="3" t="str">
        <f>IF(AND(V1811 &gt; 100, OR(H1811 = "Regular Air", H1811 = "Express Air"), NOT(C1811 &gt; 0)), "High Profit Non-Standard Shipping", "Other")</f>
        <v>Other</v>
      </c>
      <c r="AD1811">
        <f>RANK(X1811,$X$2:$X$1954,0)</f>
        <v>620</v>
      </c>
    </row>
    <row r="1812" spans="1:30" ht="12.75" customHeight="1" x14ac:dyDescent="0.3">
      <c r="A1812" s="3">
        <v>21437</v>
      </c>
      <c r="B1812" s="3" t="s">
        <v>24</v>
      </c>
      <c r="C1812" s="7">
        <v>0.03</v>
      </c>
      <c r="D1812" s="4">
        <v>25.98</v>
      </c>
      <c r="E1812" s="4">
        <v>14.36</v>
      </c>
      <c r="F1812" s="3">
        <v>3155</v>
      </c>
      <c r="G1812" s="3" t="s">
        <v>2849</v>
      </c>
      <c r="H1812" s="3" t="s">
        <v>38</v>
      </c>
      <c r="I1812" s="3" t="s">
        <v>39</v>
      </c>
      <c r="J1812" s="3" t="s">
        <v>40</v>
      </c>
      <c r="K1812" s="3" t="s">
        <v>41</v>
      </c>
      <c r="L1812" s="3" t="s">
        <v>42</v>
      </c>
      <c r="M1812" s="3" t="s">
        <v>1000</v>
      </c>
      <c r="N1812" s="3">
        <v>0.6</v>
      </c>
      <c r="O1812" s="3" t="s">
        <v>32</v>
      </c>
      <c r="P1812" s="3" t="s">
        <v>135</v>
      </c>
      <c r="Q1812" s="3" t="s">
        <v>361</v>
      </c>
      <c r="R1812" s="3" t="s">
        <v>432</v>
      </c>
      <c r="S1812" s="3">
        <v>32771</v>
      </c>
      <c r="T1812" s="2">
        <v>42030</v>
      </c>
      <c r="U1812" s="2">
        <v>42031</v>
      </c>
      <c r="V1812" s="4">
        <v>57.545999999999999</v>
      </c>
      <c r="W1812" s="3">
        <v>4</v>
      </c>
      <c r="X1812" s="4">
        <v>107.66</v>
      </c>
      <c r="Y1812" s="3">
        <v>86899</v>
      </c>
      <c r="Z1812" s="3" t="str">
        <f>IF(V1812&gt;E3768, "High","Low")</f>
        <v>High</v>
      </c>
      <c r="AA1812" s="3" t="str">
        <f>IF(OR(C1812 &gt; 0.2, N1812 &lt; 0.25), "High Risk", "Low Risk")</f>
        <v>Low Risk</v>
      </c>
      <c r="AB1812" s="3" t="str">
        <f>IF(NOT(C1812 &gt; 0), "No Discount", "Discount Applied")</f>
        <v>Discount Applied</v>
      </c>
      <c r="AC1812" s="3" t="str">
        <f>IF(AND(V1812 &gt; 100, OR(H1812 = "Regular Air", H1812 = "Express Air"), NOT(C1812 &gt; 0)), "High Profit Non-Standard Shipping", "Other")</f>
        <v>Other</v>
      </c>
      <c r="AD1812">
        <f>RANK(X1812,$X$2:$X$1954,0)</f>
        <v>1208</v>
      </c>
    </row>
    <row r="1813" spans="1:30" ht="12.75" customHeight="1" x14ac:dyDescent="0.3">
      <c r="A1813" s="3">
        <v>21438</v>
      </c>
      <c r="B1813" s="3" t="s">
        <v>24</v>
      </c>
      <c r="C1813" s="7">
        <v>0.1</v>
      </c>
      <c r="D1813" s="4">
        <v>32.479999999999997</v>
      </c>
      <c r="E1813" s="4">
        <v>35</v>
      </c>
      <c r="F1813" s="3">
        <v>3155</v>
      </c>
      <c r="G1813" s="3" t="s">
        <v>2849</v>
      </c>
      <c r="H1813" s="3" t="s">
        <v>48</v>
      </c>
      <c r="I1813" s="3" t="s">
        <v>39</v>
      </c>
      <c r="J1813" s="3" t="s">
        <v>28</v>
      </c>
      <c r="K1813" s="3" t="s">
        <v>140</v>
      </c>
      <c r="L1813" s="3" t="s">
        <v>235</v>
      </c>
      <c r="M1813" s="3" t="s">
        <v>667</v>
      </c>
      <c r="N1813" s="3">
        <v>0.81</v>
      </c>
      <c r="O1813" s="3" t="s">
        <v>32</v>
      </c>
      <c r="P1813" s="3" t="s">
        <v>135</v>
      </c>
      <c r="Q1813" s="3" t="s">
        <v>361</v>
      </c>
      <c r="R1813" s="3" t="s">
        <v>432</v>
      </c>
      <c r="S1813" s="3">
        <v>32771</v>
      </c>
      <c r="T1813" s="2">
        <v>42030</v>
      </c>
      <c r="U1813" s="2">
        <v>42031</v>
      </c>
      <c r="V1813" s="4">
        <v>-333.42540000000002</v>
      </c>
      <c r="W1813" s="3">
        <v>10</v>
      </c>
      <c r="X1813" s="4">
        <v>318.83</v>
      </c>
      <c r="Y1813" s="3">
        <v>86899</v>
      </c>
      <c r="Z1813" s="3" t="str">
        <f>IF(V1813&gt;E3769, "High","Low")</f>
        <v>Low</v>
      </c>
      <c r="AA1813" s="3" t="str">
        <f>IF(OR(C1813 &gt; 0.2, N1813 &lt; 0.25), "High Risk", "Low Risk")</f>
        <v>Low Risk</v>
      </c>
      <c r="AB1813" s="3" t="str">
        <f>IF(NOT(C1813 &gt; 0), "No Discount", "Discount Applied")</f>
        <v>Discount Applied</v>
      </c>
      <c r="AC1813" s="3" t="str">
        <f>IF(AND(V1813 &gt; 100, OR(H1813 = "Regular Air", H1813 = "Express Air"), NOT(C1813 &gt; 0)), "High Profit Non-Standard Shipping", "Other")</f>
        <v>Other</v>
      </c>
      <c r="AD1813">
        <f>RANK(X1813,$X$2:$X$1954,0)</f>
        <v>801</v>
      </c>
    </row>
    <row r="1814" spans="1:30" ht="12.75" customHeight="1" x14ac:dyDescent="0.3">
      <c r="A1814" s="3">
        <v>22015</v>
      </c>
      <c r="B1814" s="3" t="s">
        <v>46</v>
      </c>
      <c r="C1814" s="7">
        <v>0.05</v>
      </c>
      <c r="D1814" s="4">
        <v>159.99</v>
      </c>
      <c r="E1814" s="4">
        <v>5.5</v>
      </c>
      <c r="F1814" s="3">
        <v>3155</v>
      </c>
      <c r="G1814" s="3" t="s">
        <v>2849</v>
      </c>
      <c r="H1814" s="3" t="s">
        <v>48</v>
      </c>
      <c r="I1814" s="3" t="s">
        <v>39</v>
      </c>
      <c r="J1814" s="3" t="s">
        <v>76</v>
      </c>
      <c r="K1814" s="3" t="s">
        <v>179</v>
      </c>
      <c r="L1814" s="3" t="s">
        <v>58</v>
      </c>
      <c r="M1814" s="3" t="s">
        <v>2851</v>
      </c>
      <c r="N1814" s="3">
        <v>0.49</v>
      </c>
      <c r="O1814" s="3" t="s">
        <v>32</v>
      </c>
      <c r="P1814" s="3" t="s">
        <v>135</v>
      </c>
      <c r="Q1814" s="3" t="s">
        <v>361</v>
      </c>
      <c r="R1814" s="3" t="s">
        <v>432</v>
      </c>
      <c r="S1814" s="3">
        <v>32771</v>
      </c>
      <c r="T1814" s="2">
        <v>42113</v>
      </c>
      <c r="U1814" s="2">
        <v>42115</v>
      </c>
      <c r="V1814" s="4">
        <v>12.264000000000001</v>
      </c>
      <c r="W1814" s="3">
        <v>23</v>
      </c>
      <c r="X1814" s="4">
        <v>3600.65</v>
      </c>
      <c r="Y1814" s="3">
        <v>86902</v>
      </c>
      <c r="Z1814" s="3" t="str">
        <f>IF(V1814&gt;E3770, "High","Low")</f>
        <v>High</v>
      </c>
      <c r="AA1814" s="3" t="str">
        <f>IF(OR(C1814 &gt; 0.2, N1814 &lt; 0.25), "High Risk", "Low Risk")</f>
        <v>Low Risk</v>
      </c>
      <c r="AB1814" s="3" t="str">
        <f>IF(NOT(C1814 &gt; 0), "No Discount", "Discount Applied")</f>
        <v>Discount Applied</v>
      </c>
      <c r="AC1814" s="3" t="str">
        <f>IF(AND(V1814 &gt; 100, OR(H1814 = "Regular Air", H1814 = "Express Air"), NOT(C1814 &gt; 0)), "High Profit Non-Standard Shipping", "Other")</f>
        <v>Other</v>
      </c>
      <c r="AD1814">
        <f>RANK(X1814,$X$2:$X$1954,0)</f>
        <v>137</v>
      </c>
    </row>
    <row r="1815" spans="1:30" ht="12.75" customHeight="1" x14ac:dyDescent="0.3">
      <c r="A1815" s="3">
        <v>19374</v>
      </c>
      <c r="B1815" s="3" t="s">
        <v>36</v>
      </c>
      <c r="C1815" s="7">
        <v>7.0000000000000007E-2</v>
      </c>
      <c r="D1815" s="4">
        <v>280.98</v>
      </c>
      <c r="E1815" s="4">
        <v>57</v>
      </c>
      <c r="F1815" s="3">
        <v>3167</v>
      </c>
      <c r="G1815" s="3" t="s">
        <v>2852</v>
      </c>
      <c r="H1815" s="3" t="s">
        <v>38</v>
      </c>
      <c r="I1815" s="3" t="s">
        <v>39</v>
      </c>
      <c r="J1815" s="3" t="s">
        <v>40</v>
      </c>
      <c r="K1815" s="3" t="s">
        <v>41</v>
      </c>
      <c r="L1815" s="3" t="s">
        <v>42</v>
      </c>
      <c r="M1815" s="3" t="s">
        <v>669</v>
      </c>
      <c r="N1815" s="3">
        <v>0.78</v>
      </c>
      <c r="O1815" s="3" t="s">
        <v>32</v>
      </c>
      <c r="P1815" s="3" t="s">
        <v>135</v>
      </c>
      <c r="Q1815" s="3" t="s">
        <v>361</v>
      </c>
      <c r="R1815" s="3" t="s">
        <v>2853</v>
      </c>
      <c r="S1815" s="3">
        <v>32004</v>
      </c>
      <c r="T1815" s="2">
        <v>42174</v>
      </c>
      <c r="U1815" s="2">
        <v>42175</v>
      </c>
      <c r="V1815" s="4">
        <v>-283.9914</v>
      </c>
      <c r="W1815" s="3">
        <v>14</v>
      </c>
      <c r="X1815" s="4">
        <v>3936.61</v>
      </c>
      <c r="Y1815" s="3">
        <v>86491</v>
      </c>
      <c r="Z1815" s="3" t="str">
        <f>IF(V1815&gt;E3771, "High","Low")</f>
        <v>Low</v>
      </c>
      <c r="AA1815" s="3" t="str">
        <f>IF(OR(C1815 &gt; 0.2, N1815 &lt; 0.25), "High Risk", "Low Risk")</f>
        <v>Low Risk</v>
      </c>
      <c r="AB1815" s="3" t="str">
        <f>IF(NOT(C1815 &gt; 0), "No Discount", "Discount Applied")</f>
        <v>Discount Applied</v>
      </c>
      <c r="AC1815" s="3" t="str">
        <f>IF(AND(V1815 &gt; 100, OR(H1815 = "Regular Air", H1815 = "Express Air"), NOT(C1815 &gt; 0)), "High Profit Non-Standard Shipping", "Other")</f>
        <v>Other</v>
      </c>
      <c r="AD1815">
        <f>RANK(X1815,$X$2:$X$1954,0)</f>
        <v>118</v>
      </c>
    </row>
    <row r="1816" spans="1:30" ht="12.75" customHeight="1" x14ac:dyDescent="0.3">
      <c r="A1816" s="3">
        <v>19375</v>
      </c>
      <c r="B1816" s="3" t="s">
        <v>36</v>
      </c>
      <c r="C1816" s="7">
        <v>0</v>
      </c>
      <c r="D1816" s="4">
        <v>4.9800000000000004</v>
      </c>
      <c r="E1816" s="4">
        <v>7.44</v>
      </c>
      <c r="F1816" s="3">
        <v>3167</v>
      </c>
      <c r="G1816" s="3" t="s">
        <v>2852</v>
      </c>
      <c r="H1816" s="3" t="s">
        <v>48</v>
      </c>
      <c r="I1816" s="3" t="s">
        <v>39</v>
      </c>
      <c r="J1816" s="3" t="s">
        <v>28</v>
      </c>
      <c r="K1816" s="3" t="s">
        <v>92</v>
      </c>
      <c r="L1816" s="3" t="s">
        <v>58</v>
      </c>
      <c r="M1816" s="3" t="s">
        <v>383</v>
      </c>
      <c r="N1816" s="3">
        <v>0.36</v>
      </c>
      <c r="O1816" s="3" t="s">
        <v>32</v>
      </c>
      <c r="P1816" s="3" t="s">
        <v>135</v>
      </c>
      <c r="Q1816" s="3" t="s">
        <v>361</v>
      </c>
      <c r="R1816" s="3" t="s">
        <v>2853</v>
      </c>
      <c r="S1816" s="3">
        <v>32004</v>
      </c>
      <c r="T1816" s="2">
        <v>42174</v>
      </c>
      <c r="U1816" s="2">
        <v>42176</v>
      </c>
      <c r="V1816" s="4">
        <v>-195.34200000000001</v>
      </c>
      <c r="W1816" s="3">
        <v>15</v>
      </c>
      <c r="X1816" s="4">
        <v>78.31</v>
      </c>
      <c r="Y1816" s="3">
        <v>86491</v>
      </c>
      <c r="Z1816" s="3" t="str">
        <f>IF(V1816&gt;E3772, "High","Low")</f>
        <v>Low</v>
      </c>
      <c r="AA1816" s="3" t="str">
        <f>IF(OR(C1816 &gt; 0.2, N1816 &lt; 0.25), "High Risk", "Low Risk")</f>
        <v>Low Risk</v>
      </c>
      <c r="AB1816" s="3" t="str">
        <f>IF(NOT(C1816 &gt; 0), "No Discount", "Discount Applied")</f>
        <v>No Discount</v>
      </c>
      <c r="AC1816" s="3" t="str">
        <f>IF(AND(V1816 &gt; 100, OR(H1816 = "Regular Air", H1816 = "Express Air"), NOT(C1816 &gt; 0)), "High Profit Non-Standard Shipping", "Other")</f>
        <v>Other</v>
      </c>
      <c r="AD1816">
        <f>RANK(X1816,$X$2:$X$1954,0)</f>
        <v>1349</v>
      </c>
    </row>
    <row r="1817" spans="1:30" ht="12.75" customHeight="1" x14ac:dyDescent="0.3">
      <c r="A1817" s="3">
        <v>19376</v>
      </c>
      <c r="B1817" s="3" t="s">
        <v>36</v>
      </c>
      <c r="C1817" s="7">
        <v>0.1</v>
      </c>
      <c r="D1817" s="4">
        <v>3.98</v>
      </c>
      <c r="E1817" s="4">
        <v>0.83</v>
      </c>
      <c r="F1817" s="3">
        <v>3167</v>
      </c>
      <c r="G1817" s="3" t="s">
        <v>2852</v>
      </c>
      <c r="H1817" s="3" t="s">
        <v>48</v>
      </c>
      <c r="I1817" s="3" t="s">
        <v>39</v>
      </c>
      <c r="J1817" s="3" t="s">
        <v>28</v>
      </c>
      <c r="K1817" s="3" t="s">
        <v>29</v>
      </c>
      <c r="L1817" s="3" t="s">
        <v>30</v>
      </c>
      <c r="M1817" s="3" t="s">
        <v>1403</v>
      </c>
      <c r="N1817" s="3">
        <v>0.51</v>
      </c>
      <c r="O1817" s="3" t="s">
        <v>32</v>
      </c>
      <c r="P1817" s="3" t="s">
        <v>135</v>
      </c>
      <c r="Q1817" s="3" t="s">
        <v>361</v>
      </c>
      <c r="R1817" s="3" t="s">
        <v>2853</v>
      </c>
      <c r="S1817" s="3">
        <v>32004</v>
      </c>
      <c r="T1817" s="2">
        <v>42174</v>
      </c>
      <c r="U1817" s="2">
        <v>42176</v>
      </c>
      <c r="V1817" s="4">
        <v>-89.70920000000001</v>
      </c>
      <c r="W1817" s="3">
        <v>11</v>
      </c>
      <c r="X1817" s="4">
        <v>42.46</v>
      </c>
      <c r="Y1817" s="3">
        <v>86491</v>
      </c>
      <c r="Z1817" s="3" t="str">
        <f>IF(V1817&gt;E3773, "High","Low")</f>
        <v>Low</v>
      </c>
      <c r="AA1817" s="3" t="str">
        <f>IF(OR(C1817 &gt; 0.2, N1817 &lt; 0.25), "High Risk", "Low Risk")</f>
        <v>Low Risk</v>
      </c>
      <c r="AB1817" s="3" t="str">
        <f>IF(NOT(C1817 &gt; 0), "No Discount", "Discount Applied")</f>
        <v>Discount Applied</v>
      </c>
      <c r="AC1817" s="3" t="str">
        <f>IF(AND(V1817 &gt; 100, OR(H1817 = "Regular Air", H1817 = "Express Air"), NOT(C1817 &gt; 0)), "High Profit Non-Standard Shipping", "Other")</f>
        <v>Other</v>
      </c>
      <c r="AD1817">
        <f>RANK(X1817,$X$2:$X$1954,0)</f>
        <v>1598</v>
      </c>
    </row>
    <row r="1818" spans="1:30" ht="12.75" customHeight="1" x14ac:dyDescent="0.3">
      <c r="A1818" s="3">
        <v>25683</v>
      </c>
      <c r="B1818" s="3" t="s">
        <v>46</v>
      </c>
      <c r="C1818" s="7">
        <v>0.08</v>
      </c>
      <c r="D1818" s="4">
        <v>7.28</v>
      </c>
      <c r="E1818" s="4">
        <v>11.15</v>
      </c>
      <c r="F1818" s="3">
        <v>3169</v>
      </c>
      <c r="G1818" s="3" t="s">
        <v>2854</v>
      </c>
      <c r="H1818" s="3" t="s">
        <v>26</v>
      </c>
      <c r="I1818" s="3" t="s">
        <v>39</v>
      </c>
      <c r="J1818" s="3" t="s">
        <v>28</v>
      </c>
      <c r="K1818" s="3" t="s">
        <v>92</v>
      </c>
      <c r="L1818" s="3" t="s">
        <v>58</v>
      </c>
      <c r="M1818" s="3" t="s">
        <v>853</v>
      </c>
      <c r="N1818" s="3">
        <v>0.37</v>
      </c>
      <c r="O1818" s="3" t="s">
        <v>32</v>
      </c>
      <c r="P1818" s="3" t="s">
        <v>135</v>
      </c>
      <c r="Q1818" s="3" t="s">
        <v>361</v>
      </c>
      <c r="R1818" s="3" t="s">
        <v>2855</v>
      </c>
      <c r="S1818" s="3">
        <v>32127</v>
      </c>
      <c r="T1818" s="2">
        <v>42107</v>
      </c>
      <c r="U1818" s="2">
        <v>42108</v>
      </c>
      <c r="V1818" s="4">
        <v>-44.415000000000006</v>
      </c>
      <c r="W1818" s="3">
        <v>1</v>
      </c>
      <c r="X1818" s="4">
        <v>14.66</v>
      </c>
      <c r="Y1818" s="3">
        <v>86490</v>
      </c>
      <c r="Z1818" s="3" t="str">
        <f>IF(V1818&gt;E3774, "High","Low")</f>
        <v>Low</v>
      </c>
      <c r="AA1818" s="3" t="str">
        <f>IF(OR(C1818 &gt; 0.2, N1818 &lt; 0.25), "High Risk", "Low Risk")</f>
        <v>Low Risk</v>
      </c>
      <c r="AB1818" s="3" t="str">
        <f>IF(NOT(C1818 &gt; 0), "No Discount", "Discount Applied")</f>
        <v>Discount Applied</v>
      </c>
      <c r="AC1818" s="3" t="str">
        <f>IF(AND(V1818 &gt; 100, OR(H1818 = "Regular Air", H1818 = "Express Air"), NOT(C1818 &gt; 0)), "High Profit Non-Standard Shipping", "Other")</f>
        <v>Other</v>
      </c>
      <c r="AD1818">
        <f>RANK(X1818,$X$2:$X$1954,0)</f>
        <v>1868</v>
      </c>
    </row>
    <row r="1819" spans="1:30" ht="12.75" customHeight="1" x14ac:dyDescent="0.3">
      <c r="A1819" s="3">
        <v>26055</v>
      </c>
      <c r="B1819" s="3" t="s">
        <v>55</v>
      </c>
      <c r="C1819" s="7">
        <v>0.1</v>
      </c>
      <c r="D1819" s="4">
        <v>7.28</v>
      </c>
      <c r="E1819" s="4">
        <v>5.47</v>
      </c>
      <c r="F1819" s="3">
        <v>3170</v>
      </c>
      <c r="G1819" s="3" t="s">
        <v>2856</v>
      </c>
      <c r="H1819" s="3" t="s">
        <v>48</v>
      </c>
      <c r="I1819" s="3" t="s">
        <v>39</v>
      </c>
      <c r="J1819" s="3" t="s">
        <v>28</v>
      </c>
      <c r="K1819" s="3" t="s">
        <v>92</v>
      </c>
      <c r="L1819" s="3" t="s">
        <v>58</v>
      </c>
      <c r="M1819" s="3" t="s">
        <v>2857</v>
      </c>
      <c r="N1819" s="3">
        <v>0.35</v>
      </c>
      <c r="O1819" s="3" t="s">
        <v>32</v>
      </c>
      <c r="P1819" s="3" t="s">
        <v>135</v>
      </c>
      <c r="Q1819" s="3" t="s">
        <v>361</v>
      </c>
      <c r="R1819" s="3" t="s">
        <v>2858</v>
      </c>
      <c r="S1819" s="3">
        <v>34952</v>
      </c>
      <c r="T1819" s="2">
        <v>42048</v>
      </c>
      <c r="U1819" s="2">
        <v>42048</v>
      </c>
      <c r="V1819" s="4">
        <v>167.334</v>
      </c>
      <c r="W1819" s="3">
        <v>12</v>
      </c>
      <c r="X1819" s="4">
        <v>83.14</v>
      </c>
      <c r="Y1819" s="3">
        <v>86489</v>
      </c>
      <c r="Z1819" s="3" t="str">
        <f>IF(V1819&gt;E3775, "High","Low")</f>
        <v>High</v>
      </c>
      <c r="AA1819" s="3" t="str">
        <f>IF(OR(C1819 &gt; 0.2, N1819 &lt; 0.25), "High Risk", "Low Risk")</f>
        <v>Low Risk</v>
      </c>
      <c r="AB1819" s="3" t="str">
        <f>IF(NOT(C1819 &gt; 0), "No Discount", "Discount Applied")</f>
        <v>Discount Applied</v>
      </c>
      <c r="AC1819" s="3" t="str">
        <f>IF(AND(V1819 &gt; 100, OR(H1819 = "Regular Air", H1819 = "Express Air"), NOT(C1819 &gt; 0)), "High Profit Non-Standard Shipping", "Other")</f>
        <v>Other</v>
      </c>
      <c r="AD1819">
        <f>RANK(X1819,$X$2:$X$1954,0)</f>
        <v>1323</v>
      </c>
    </row>
    <row r="1820" spans="1:30" ht="12.75" customHeight="1" x14ac:dyDescent="0.3">
      <c r="A1820" s="3">
        <v>21961</v>
      </c>
      <c r="B1820" s="3" t="s">
        <v>24</v>
      </c>
      <c r="C1820" s="7">
        <v>0.06</v>
      </c>
      <c r="D1820" s="4">
        <v>10.97</v>
      </c>
      <c r="E1820" s="4">
        <v>6.5</v>
      </c>
      <c r="F1820" s="3">
        <v>3176</v>
      </c>
      <c r="G1820" s="3" t="s">
        <v>2859</v>
      </c>
      <c r="H1820" s="3" t="s">
        <v>48</v>
      </c>
      <c r="I1820" s="3" t="s">
        <v>39</v>
      </c>
      <c r="J1820" s="3" t="s">
        <v>76</v>
      </c>
      <c r="K1820" s="3" t="s">
        <v>179</v>
      </c>
      <c r="L1820" s="3" t="s">
        <v>58</v>
      </c>
      <c r="M1820" s="3" t="s">
        <v>2860</v>
      </c>
      <c r="N1820" s="3">
        <v>0.64</v>
      </c>
      <c r="O1820" s="3" t="s">
        <v>32</v>
      </c>
      <c r="P1820" s="3" t="s">
        <v>135</v>
      </c>
      <c r="Q1820" s="3" t="s">
        <v>361</v>
      </c>
      <c r="R1820" s="3" t="s">
        <v>2861</v>
      </c>
      <c r="S1820" s="3">
        <v>32216</v>
      </c>
      <c r="T1820" s="2">
        <v>42128</v>
      </c>
      <c r="U1820" s="2">
        <v>42130</v>
      </c>
      <c r="V1820" s="4">
        <v>65.597999999999999</v>
      </c>
      <c r="W1820" s="3">
        <v>19</v>
      </c>
      <c r="X1820" s="4">
        <v>215.25</v>
      </c>
      <c r="Y1820" s="3">
        <v>90820</v>
      </c>
      <c r="Z1820" s="3" t="str">
        <f>IF(V1820&gt;E3776, "High","Low")</f>
        <v>High</v>
      </c>
      <c r="AA1820" s="3" t="str">
        <f>IF(OR(C1820 &gt; 0.2, N1820 &lt; 0.25), "High Risk", "Low Risk")</f>
        <v>Low Risk</v>
      </c>
      <c r="AB1820" s="3" t="str">
        <f>IF(NOT(C1820 &gt; 0), "No Discount", "Discount Applied")</f>
        <v>Discount Applied</v>
      </c>
      <c r="AC1820" s="3" t="str">
        <f>IF(AND(V1820 &gt; 100, OR(H1820 = "Regular Air", H1820 = "Express Air"), NOT(C1820 &gt; 0)), "High Profit Non-Standard Shipping", "Other")</f>
        <v>Other</v>
      </c>
      <c r="AD1820">
        <f>RANK(X1820,$X$2:$X$1954,0)</f>
        <v>953</v>
      </c>
    </row>
    <row r="1821" spans="1:30" ht="12.75" customHeight="1" x14ac:dyDescent="0.3">
      <c r="A1821" s="3">
        <v>20964</v>
      </c>
      <c r="B1821" s="3" t="s">
        <v>105</v>
      </c>
      <c r="C1821" s="7">
        <v>0.02</v>
      </c>
      <c r="D1821" s="4">
        <v>58.14</v>
      </c>
      <c r="E1821" s="4">
        <v>36.61</v>
      </c>
      <c r="F1821" s="3">
        <v>3176</v>
      </c>
      <c r="G1821" s="3" t="s">
        <v>2859</v>
      </c>
      <c r="H1821" s="3" t="s">
        <v>38</v>
      </c>
      <c r="I1821" s="3" t="s">
        <v>39</v>
      </c>
      <c r="J1821" s="3" t="s">
        <v>40</v>
      </c>
      <c r="K1821" s="3" t="s">
        <v>190</v>
      </c>
      <c r="L1821" s="3" t="s">
        <v>120</v>
      </c>
      <c r="M1821" s="3" t="s">
        <v>1034</v>
      </c>
      <c r="N1821" s="3">
        <v>0.61</v>
      </c>
      <c r="O1821" s="3" t="s">
        <v>32</v>
      </c>
      <c r="P1821" s="3" t="s">
        <v>135</v>
      </c>
      <c r="Q1821" s="3" t="s">
        <v>361</v>
      </c>
      <c r="R1821" s="3" t="s">
        <v>2861</v>
      </c>
      <c r="S1821" s="3">
        <v>32216</v>
      </c>
      <c r="T1821" s="2">
        <v>42180</v>
      </c>
      <c r="U1821" s="2">
        <v>42186</v>
      </c>
      <c r="V1821" s="4">
        <v>0.25800000000000001</v>
      </c>
      <c r="W1821" s="3">
        <v>22</v>
      </c>
      <c r="X1821" s="4">
        <v>1358.02</v>
      </c>
      <c r="Y1821" s="3">
        <v>90821</v>
      </c>
      <c r="Z1821" s="3" t="str">
        <f>IF(V1821&gt;E3777, "High","Low")</f>
        <v>High</v>
      </c>
      <c r="AA1821" s="3" t="str">
        <f>IF(OR(C1821 &gt; 0.2, N1821 &lt; 0.25), "High Risk", "Low Risk")</f>
        <v>Low Risk</v>
      </c>
      <c r="AB1821" s="3" t="str">
        <f>IF(NOT(C1821 &gt; 0), "No Discount", "Discount Applied")</f>
        <v>Discount Applied</v>
      </c>
      <c r="AC1821" s="3" t="str">
        <f>IF(AND(V1821 &gt; 100, OR(H1821 = "Regular Air", H1821 = "Express Air"), NOT(C1821 &gt; 0)), "High Profit Non-Standard Shipping", "Other")</f>
        <v>Other</v>
      </c>
      <c r="AD1821">
        <f>RANK(X1821,$X$2:$X$1954,0)</f>
        <v>338</v>
      </c>
    </row>
    <row r="1822" spans="1:30" ht="12.75" customHeight="1" x14ac:dyDescent="0.3">
      <c r="A1822" s="3">
        <v>20965</v>
      </c>
      <c r="B1822" s="3" t="s">
        <v>105</v>
      </c>
      <c r="C1822" s="7">
        <v>0.03</v>
      </c>
      <c r="D1822" s="4">
        <v>15.57</v>
      </c>
      <c r="E1822" s="4">
        <v>1.39</v>
      </c>
      <c r="F1822" s="3">
        <v>3176</v>
      </c>
      <c r="G1822" s="3" t="s">
        <v>2859</v>
      </c>
      <c r="H1822" s="3" t="s">
        <v>48</v>
      </c>
      <c r="I1822" s="3" t="s">
        <v>39</v>
      </c>
      <c r="J1822" s="3" t="s">
        <v>28</v>
      </c>
      <c r="K1822" s="3" t="s">
        <v>68</v>
      </c>
      <c r="L1822" s="3" t="s">
        <v>58</v>
      </c>
      <c r="M1822" s="3" t="s">
        <v>722</v>
      </c>
      <c r="N1822" s="3">
        <v>0.38</v>
      </c>
      <c r="O1822" s="3" t="s">
        <v>32</v>
      </c>
      <c r="P1822" s="3" t="s">
        <v>135</v>
      </c>
      <c r="Q1822" s="3" t="s">
        <v>361</v>
      </c>
      <c r="R1822" s="3" t="s">
        <v>2861</v>
      </c>
      <c r="S1822" s="3">
        <v>32216</v>
      </c>
      <c r="T1822" s="2">
        <v>42180</v>
      </c>
      <c r="U1822" s="2">
        <v>42186</v>
      </c>
      <c r="V1822" s="4">
        <v>63.222000000000001</v>
      </c>
      <c r="W1822" s="3">
        <v>22</v>
      </c>
      <c r="X1822" s="4">
        <v>358.84</v>
      </c>
      <c r="Y1822" s="3">
        <v>90821</v>
      </c>
      <c r="Z1822" s="3" t="str">
        <f>IF(V1822&gt;E3778, "High","Low")</f>
        <v>High</v>
      </c>
      <c r="AA1822" s="3" t="str">
        <f>IF(OR(C1822 &gt; 0.2, N1822 &lt; 0.25), "High Risk", "Low Risk")</f>
        <v>Low Risk</v>
      </c>
      <c r="AB1822" s="3" t="str">
        <f>IF(NOT(C1822 &gt; 0), "No Discount", "Discount Applied")</f>
        <v>Discount Applied</v>
      </c>
      <c r="AC1822" s="3" t="str">
        <f>IF(AND(V1822 &gt; 100, OR(H1822 = "Regular Air", H1822 = "Express Air"), NOT(C1822 &gt; 0)), "High Profit Non-Standard Shipping", "Other")</f>
        <v>Other</v>
      </c>
      <c r="AD1822">
        <f>RANK(X1822,$X$2:$X$1954,0)</f>
        <v>761</v>
      </c>
    </row>
    <row r="1823" spans="1:30" ht="12.75" customHeight="1" x14ac:dyDescent="0.3">
      <c r="A1823" s="3">
        <v>24493</v>
      </c>
      <c r="B1823" s="3" t="s">
        <v>36</v>
      </c>
      <c r="C1823" s="7">
        <v>0.1</v>
      </c>
      <c r="D1823" s="4">
        <v>62.18</v>
      </c>
      <c r="E1823" s="4">
        <v>10.84</v>
      </c>
      <c r="F1823" s="3">
        <v>3177</v>
      </c>
      <c r="G1823" s="3" t="s">
        <v>2862</v>
      </c>
      <c r="H1823" s="3" t="s">
        <v>48</v>
      </c>
      <c r="I1823" s="3" t="s">
        <v>39</v>
      </c>
      <c r="J1823" s="3" t="s">
        <v>40</v>
      </c>
      <c r="K1823" s="3" t="s">
        <v>49</v>
      </c>
      <c r="L1823" s="3" t="s">
        <v>85</v>
      </c>
      <c r="M1823" s="3" t="s">
        <v>1389</v>
      </c>
      <c r="N1823" s="3">
        <v>0.63</v>
      </c>
      <c r="O1823" s="3" t="s">
        <v>32</v>
      </c>
      <c r="P1823" s="3" t="s">
        <v>135</v>
      </c>
      <c r="Q1823" s="3" t="s">
        <v>361</v>
      </c>
      <c r="R1823" s="3" t="s">
        <v>2863</v>
      </c>
      <c r="S1823" s="3">
        <v>33458</v>
      </c>
      <c r="T1823" s="2">
        <v>42077</v>
      </c>
      <c r="U1823" s="2">
        <v>42079</v>
      </c>
      <c r="V1823" s="4">
        <v>-29.666000000000004</v>
      </c>
      <c r="W1823" s="3">
        <v>9</v>
      </c>
      <c r="X1823" s="4">
        <v>511.57</v>
      </c>
      <c r="Y1823" s="3">
        <v>90818</v>
      </c>
      <c r="Z1823" s="3" t="str">
        <f>IF(V1823&gt;E3779, "High","Low")</f>
        <v>Low</v>
      </c>
      <c r="AA1823" s="3" t="str">
        <f>IF(OR(C1823 &gt; 0.2, N1823 &lt; 0.25), "High Risk", "Low Risk")</f>
        <v>Low Risk</v>
      </c>
      <c r="AB1823" s="3" t="str">
        <f>IF(NOT(C1823 &gt; 0), "No Discount", "Discount Applied")</f>
        <v>Discount Applied</v>
      </c>
      <c r="AC1823" s="3" t="str">
        <f>IF(AND(V1823 &gt; 100, OR(H1823 = "Regular Air", H1823 = "Express Air"), NOT(C1823 &gt; 0)), "High Profit Non-Standard Shipping", "Other")</f>
        <v>Other</v>
      </c>
      <c r="AD1823">
        <f>RANK(X1823,$X$2:$X$1954,0)</f>
        <v>637</v>
      </c>
    </row>
    <row r="1824" spans="1:30" ht="12.75" customHeight="1" x14ac:dyDescent="0.3">
      <c r="A1824" s="3">
        <v>22086</v>
      </c>
      <c r="B1824" s="3" t="s">
        <v>46</v>
      </c>
      <c r="C1824" s="7">
        <v>0.06</v>
      </c>
      <c r="D1824" s="4">
        <v>1.68</v>
      </c>
      <c r="E1824" s="4">
        <v>1</v>
      </c>
      <c r="F1824" s="3">
        <v>3177</v>
      </c>
      <c r="G1824" s="3" t="s">
        <v>2862</v>
      </c>
      <c r="H1824" s="3" t="s">
        <v>48</v>
      </c>
      <c r="I1824" s="3" t="s">
        <v>39</v>
      </c>
      <c r="J1824" s="3" t="s">
        <v>28</v>
      </c>
      <c r="K1824" s="3" t="s">
        <v>29</v>
      </c>
      <c r="L1824" s="3" t="s">
        <v>30</v>
      </c>
      <c r="M1824" s="3" t="s">
        <v>2547</v>
      </c>
      <c r="N1824" s="3">
        <v>0.35</v>
      </c>
      <c r="O1824" s="3" t="s">
        <v>32</v>
      </c>
      <c r="P1824" s="3" t="s">
        <v>135</v>
      </c>
      <c r="Q1824" s="3" t="s">
        <v>361</v>
      </c>
      <c r="R1824" s="3" t="s">
        <v>2863</v>
      </c>
      <c r="S1824" s="3">
        <v>33458</v>
      </c>
      <c r="T1824" s="2">
        <v>42094</v>
      </c>
      <c r="U1824" s="2">
        <v>42096</v>
      </c>
      <c r="V1824" s="4">
        <v>-1319.5</v>
      </c>
      <c r="W1824" s="3">
        <v>5</v>
      </c>
      <c r="X1824" s="4">
        <v>8.65</v>
      </c>
      <c r="Y1824" s="3">
        <v>90819</v>
      </c>
      <c r="Z1824" s="3" t="str">
        <f>IF(V1824&gt;E3780, "High","Low")</f>
        <v>Low</v>
      </c>
      <c r="AA1824" s="3" t="str">
        <f>IF(OR(C1824 &gt; 0.2, N1824 &lt; 0.25), "High Risk", "Low Risk")</f>
        <v>Low Risk</v>
      </c>
      <c r="AB1824" s="3" t="str">
        <f>IF(NOT(C1824 &gt; 0), "No Discount", "Discount Applied")</f>
        <v>Discount Applied</v>
      </c>
      <c r="AC1824" s="3" t="str">
        <f>IF(AND(V1824 &gt; 100, OR(H1824 = "Regular Air", H1824 = "Express Air"), NOT(C1824 &gt; 0)), "High Profit Non-Standard Shipping", "Other")</f>
        <v>Other</v>
      </c>
      <c r="AD1824">
        <f>RANK(X1824,$X$2:$X$1954,0)</f>
        <v>1916</v>
      </c>
    </row>
    <row r="1825" spans="1:30" ht="12.75" customHeight="1" x14ac:dyDescent="0.3">
      <c r="A1825" s="3">
        <v>21554</v>
      </c>
      <c r="B1825" s="3" t="s">
        <v>105</v>
      </c>
      <c r="C1825" s="7">
        <v>7.0000000000000007E-2</v>
      </c>
      <c r="D1825" s="4">
        <v>35.44</v>
      </c>
      <c r="E1825" s="4">
        <v>7.5</v>
      </c>
      <c r="F1825" s="3">
        <v>3179</v>
      </c>
      <c r="G1825" s="3" t="s">
        <v>2864</v>
      </c>
      <c r="H1825" s="3" t="s">
        <v>48</v>
      </c>
      <c r="I1825" s="3" t="s">
        <v>39</v>
      </c>
      <c r="J1825" s="3" t="s">
        <v>28</v>
      </c>
      <c r="K1825" s="3" t="s">
        <v>92</v>
      </c>
      <c r="L1825" s="3" t="s">
        <v>58</v>
      </c>
      <c r="M1825" s="3" t="s">
        <v>2745</v>
      </c>
      <c r="N1825" s="3">
        <v>0.38</v>
      </c>
      <c r="O1825" s="3" t="s">
        <v>32</v>
      </c>
      <c r="P1825" s="3" t="s">
        <v>60</v>
      </c>
      <c r="Q1825" s="3" t="s">
        <v>61</v>
      </c>
      <c r="R1825" s="3" t="s">
        <v>2865</v>
      </c>
      <c r="S1825" s="3">
        <v>55060</v>
      </c>
      <c r="T1825" s="2">
        <v>42167</v>
      </c>
      <c r="U1825" s="2">
        <v>42174</v>
      </c>
      <c r="V1825" s="4">
        <v>262.2</v>
      </c>
      <c r="W1825" s="3">
        <v>11</v>
      </c>
      <c r="X1825" s="4">
        <v>380</v>
      </c>
      <c r="Y1825" s="3">
        <v>86989</v>
      </c>
      <c r="Z1825" s="3" t="str">
        <f>IF(V1825&gt;E3781, "High","Low")</f>
        <v>High</v>
      </c>
      <c r="AA1825" s="3" t="str">
        <f>IF(OR(C1825 &gt; 0.2, N1825 &lt; 0.25), "High Risk", "Low Risk")</f>
        <v>Low Risk</v>
      </c>
      <c r="AB1825" s="3" t="str">
        <f>IF(NOT(C1825 &gt; 0), "No Discount", "Discount Applied")</f>
        <v>Discount Applied</v>
      </c>
      <c r="AC1825" s="3" t="str">
        <f>IF(AND(V1825 &gt; 100, OR(H1825 = "Regular Air", H1825 = "Express Air"), NOT(C1825 &gt; 0)), "High Profit Non-Standard Shipping", "Other")</f>
        <v>Other</v>
      </c>
      <c r="AD1825">
        <f>RANK(X1825,$X$2:$X$1954,0)</f>
        <v>735</v>
      </c>
    </row>
    <row r="1826" spans="1:30" ht="12.75" customHeight="1" x14ac:dyDescent="0.3">
      <c r="A1826" s="3">
        <v>24464</v>
      </c>
      <c r="B1826" s="3" t="s">
        <v>24</v>
      </c>
      <c r="C1826" s="7">
        <v>0.08</v>
      </c>
      <c r="D1826" s="4">
        <v>170.98</v>
      </c>
      <c r="E1826" s="4">
        <v>35.89</v>
      </c>
      <c r="F1826" s="3">
        <v>3187</v>
      </c>
      <c r="G1826" s="3" t="s">
        <v>2866</v>
      </c>
      <c r="H1826" s="3" t="s">
        <v>38</v>
      </c>
      <c r="I1826" s="3" t="s">
        <v>39</v>
      </c>
      <c r="J1826" s="3" t="s">
        <v>40</v>
      </c>
      <c r="K1826" s="3" t="s">
        <v>190</v>
      </c>
      <c r="L1826" s="3" t="s">
        <v>120</v>
      </c>
      <c r="M1826" s="3" t="s">
        <v>1046</v>
      </c>
      <c r="N1826" s="3">
        <v>0.66</v>
      </c>
      <c r="O1826" s="3" t="s">
        <v>32</v>
      </c>
      <c r="P1826" s="3" t="s">
        <v>135</v>
      </c>
      <c r="Q1826" s="3" t="s">
        <v>361</v>
      </c>
      <c r="R1826" s="3" t="s">
        <v>2867</v>
      </c>
      <c r="S1826" s="3">
        <v>33569</v>
      </c>
      <c r="T1826" s="2">
        <v>42065</v>
      </c>
      <c r="U1826" s="2">
        <v>42067</v>
      </c>
      <c r="V1826" s="4">
        <v>-119.812</v>
      </c>
      <c r="W1826" s="3">
        <v>1</v>
      </c>
      <c r="X1826" s="4">
        <v>199.48</v>
      </c>
      <c r="Y1826" s="3">
        <v>89025</v>
      </c>
      <c r="Z1826" s="3" t="str">
        <f>IF(V1826&gt;E3782, "High","Low")</f>
        <v>Low</v>
      </c>
      <c r="AA1826" s="3" t="str">
        <f>IF(OR(C1826 &gt; 0.2, N1826 &lt; 0.25), "High Risk", "Low Risk")</f>
        <v>Low Risk</v>
      </c>
      <c r="AB1826" s="3" t="str">
        <f>IF(NOT(C1826 &gt; 0), "No Discount", "Discount Applied")</f>
        <v>Discount Applied</v>
      </c>
      <c r="AC1826" s="3" t="str">
        <f>IF(AND(V1826 &gt; 100, OR(H1826 = "Regular Air", H1826 = "Express Air"), NOT(C1826 &gt; 0)), "High Profit Non-Standard Shipping", "Other")</f>
        <v>Other</v>
      </c>
      <c r="AD1826">
        <f>RANK(X1826,$X$2:$X$1954,0)</f>
        <v>988</v>
      </c>
    </row>
    <row r="1827" spans="1:30" ht="12.75" customHeight="1" x14ac:dyDescent="0.3">
      <c r="A1827" s="3">
        <v>20127</v>
      </c>
      <c r="B1827" s="3" t="s">
        <v>46</v>
      </c>
      <c r="C1827" s="7">
        <v>0.01</v>
      </c>
      <c r="D1827" s="4">
        <v>20.99</v>
      </c>
      <c r="E1827" s="4">
        <v>4.8099999999999996</v>
      </c>
      <c r="F1827" s="3">
        <v>3191</v>
      </c>
      <c r="G1827" s="3" t="s">
        <v>2868</v>
      </c>
      <c r="H1827" s="3" t="s">
        <v>48</v>
      </c>
      <c r="I1827" s="3" t="s">
        <v>39</v>
      </c>
      <c r="J1827" s="3" t="s">
        <v>76</v>
      </c>
      <c r="K1827" s="3" t="s">
        <v>77</v>
      </c>
      <c r="L1827" s="3" t="s">
        <v>85</v>
      </c>
      <c r="M1827" s="3" t="s">
        <v>474</v>
      </c>
      <c r="N1827" s="3">
        <v>0.57999999999999996</v>
      </c>
      <c r="O1827" s="3" t="s">
        <v>32</v>
      </c>
      <c r="P1827" s="3" t="s">
        <v>60</v>
      </c>
      <c r="Q1827" s="3" t="s">
        <v>1857</v>
      </c>
      <c r="R1827" s="3" t="s">
        <v>2869</v>
      </c>
      <c r="S1827" s="3">
        <v>54481</v>
      </c>
      <c r="T1827" s="2">
        <v>42081</v>
      </c>
      <c r="U1827" s="2">
        <v>42081</v>
      </c>
      <c r="V1827" s="4">
        <v>-9.1079999999999988</v>
      </c>
      <c r="W1827" s="3">
        <v>5</v>
      </c>
      <c r="X1827" s="4">
        <v>93.81</v>
      </c>
      <c r="Y1827" s="3">
        <v>86447</v>
      </c>
      <c r="Z1827" s="3" t="str">
        <f>IF(V1827&gt;E3783, "High","Low")</f>
        <v>Low</v>
      </c>
      <c r="AA1827" s="3" t="str">
        <f>IF(OR(C1827 &gt; 0.2, N1827 &lt; 0.25), "High Risk", "Low Risk")</f>
        <v>Low Risk</v>
      </c>
      <c r="AB1827" s="3" t="str">
        <f>IF(NOT(C1827 &gt; 0), "No Discount", "Discount Applied")</f>
        <v>Discount Applied</v>
      </c>
      <c r="AC1827" s="3" t="str">
        <f>IF(AND(V1827 &gt; 100, OR(H1827 = "Regular Air", H1827 = "Express Air"), NOT(C1827 &gt; 0)), "High Profit Non-Standard Shipping", "Other")</f>
        <v>Other</v>
      </c>
      <c r="AD1827">
        <f>RANK(X1827,$X$2:$X$1954,0)</f>
        <v>1269</v>
      </c>
    </row>
    <row r="1828" spans="1:30" ht="12.75" customHeight="1" x14ac:dyDescent="0.3">
      <c r="A1828" s="3">
        <v>20303</v>
      </c>
      <c r="B1828" s="3" t="s">
        <v>24</v>
      </c>
      <c r="C1828" s="7">
        <v>0.09</v>
      </c>
      <c r="D1828" s="4">
        <v>35.94</v>
      </c>
      <c r="E1828" s="4">
        <v>6.66</v>
      </c>
      <c r="F1828" s="3">
        <v>3191</v>
      </c>
      <c r="G1828" s="3" t="s">
        <v>2868</v>
      </c>
      <c r="H1828" s="3" t="s">
        <v>48</v>
      </c>
      <c r="I1828" s="3" t="s">
        <v>39</v>
      </c>
      <c r="J1828" s="3" t="s">
        <v>28</v>
      </c>
      <c r="K1828" s="3" t="s">
        <v>68</v>
      </c>
      <c r="L1828" s="3" t="s">
        <v>58</v>
      </c>
      <c r="M1828" s="3" t="s">
        <v>72</v>
      </c>
      <c r="N1828" s="3">
        <v>0.4</v>
      </c>
      <c r="O1828" s="3" t="s">
        <v>32</v>
      </c>
      <c r="P1828" s="3" t="s">
        <v>60</v>
      </c>
      <c r="Q1828" s="3" t="s">
        <v>1857</v>
      </c>
      <c r="R1828" s="3" t="s">
        <v>2869</v>
      </c>
      <c r="S1828" s="3">
        <v>54481</v>
      </c>
      <c r="T1828" s="2">
        <v>42104</v>
      </c>
      <c r="U1828" s="2">
        <v>42106</v>
      </c>
      <c r="V1828" s="4">
        <v>172.56439999999998</v>
      </c>
      <c r="W1828" s="3">
        <v>9</v>
      </c>
      <c r="X1828" s="4">
        <v>312.22000000000003</v>
      </c>
      <c r="Y1828" s="3">
        <v>86448</v>
      </c>
      <c r="Z1828" s="3" t="str">
        <f>IF(V1828&gt;E3784, "High","Low")</f>
        <v>High</v>
      </c>
      <c r="AA1828" s="3" t="str">
        <f>IF(OR(C1828 &gt; 0.2, N1828 &lt; 0.25), "High Risk", "Low Risk")</f>
        <v>Low Risk</v>
      </c>
      <c r="AB1828" s="3" t="str">
        <f>IF(NOT(C1828 &gt; 0), "No Discount", "Discount Applied")</f>
        <v>Discount Applied</v>
      </c>
      <c r="AC1828" s="3" t="str">
        <f>IF(AND(V1828 &gt; 100, OR(H1828 = "Regular Air", H1828 = "Express Air"), NOT(C1828 &gt; 0)), "High Profit Non-Standard Shipping", "Other")</f>
        <v>Other</v>
      </c>
      <c r="AD1828">
        <f>RANK(X1828,$X$2:$X$1954,0)</f>
        <v>808</v>
      </c>
    </row>
    <row r="1829" spans="1:30" ht="12.75" customHeight="1" x14ac:dyDescent="0.3">
      <c r="A1829" s="3">
        <v>22846</v>
      </c>
      <c r="B1829" s="3" t="s">
        <v>55</v>
      </c>
      <c r="C1829" s="7">
        <v>0.1</v>
      </c>
      <c r="D1829" s="4">
        <v>4.9800000000000004</v>
      </c>
      <c r="E1829" s="4">
        <v>7.54</v>
      </c>
      <c r="F1829" s="3">
        <v>3194</v>
      </c>
      <c r="G1829" s="3" t="s">
        <v>2870</v>
      </c>
      <c r="H1829" s="3" t="s">
        <v>48</v>
      </c>
      <c r="I1829" s="3" t="s">
        <v>39</v>
      </c>
      <c r="J1829" s="3" t="s">
        <v>28</v>
      </c>
      <c r="K1829" s="3" t="s">
        <v>92</v>
      </c>
      <c r="L1829" s="3" t="s">
        <v>58</v>
      </c>
      <c r="M1829" s="3" t="s">
        <v>2871</v>
      </c>
      <c r="N1829" s="3">
        <v>0.38</v>
      </c>
      <c r="O1829" s="3" t="s">
        <v>32</v>
      </c>
      <c r="P1829" s="3" t="s">
        <v>135</v>
      </c>
      <c r="Q1829" s="3" t="s">
        <v>361</v>
      </c>
      <c r="R1829" s="3" t="s">
        <v>950</v>
      </c>
      <c r="S1829" s="3">
        <v>34609</v>
      </c>
      <c r="T1829" s="2">
        <v>42073</v>
      </c>
      <c r="U1829" s="2">
        <v>42074</v>
      </c>
      <c r="V1829" s="4">
        <v>45.077999999999996</v>
      </c>
      <c r="W1829" s="3">
        <v>9</v>
      </c>
      <c r="X1829" s="4">
        <v>43.84</v>
      </c>
      <c r="Y1829" s="3">
        <v>89805</v>
      </c>
      <c r="Z1829" s="3" t="str">
        <f>IF(V1829&gt;E3785, "High","Low")</f>
        <v>High</v>
      </c>
      <c r="AA1829" s="3" t="str">
        <f>IF(OR(C1829 &gt; 0.2, N1829 &lt; 0.25), "High Risk", "Low Risk")</f>
        <v>Low Risk</v>
      </c>
      <c r="AB1829" s="3" t="str">
        <f>IF(NOT(C1829 &gt; 0), "No Discount", "Discount Applied")</f>
        <v>Discount Applied</v>
      </c>
      <c r="AC1829" s="3" t="str">
        <f>IF(AND(V1829 &gt; 100, OR(H1829 = "Regular Air", H1829 = "Express Air"), NOT(C1829 &gt; 0)), "High Profit Non-Standard Shipping", "Other")</f>
        <v>Other</v>
      </c>
      <c r="AD1829">
        <f>RANK(X1829,$X$2:$X$1954,0)</f>
        <v>1584</v>
      </c>
    </row>
    <row r="1830" spans="1:30" ht="12.75" customHeight="1" x14ac:dyDescent="0.3">
      <c r="A1830" s="3">
        <v>22847</v>
      </c>
      <c r="B1830" s="3" t="s">
        <v>55</v>
      </c>
      <c r="C1830" s="7">
        <v>0</v>
      </c>
      <c r="D1830" s="4">
        <v>22.84</v>
      </c>
      <c r="E1830" s="4">
        <v>8.18</v>
      </c>
      <c r="F1830" s="3">
        <v>3194</v>
      </c>
      <c r="G1830" s="3" t="s">
        <v>2870</v>
      </c>
      <c r="H1830" s="3" t="s">
        <v>48</v>
      </c>
      <c r="I1830" s="3" t="s">
        <v>39</v>
      </c>
      <c r="J1830" s="3" t="s">
        <v>28</v>
      </c>
      <c r="K1830" s="3" t="s">
        <v>92</v>
      </c>
      <c r="L1830" s="3" t="s">
        <v>58</v>
      </c>
      <c r="M1830" s="3" t="s">
        <v>1841</v>
      </c>
      <c r="N1830" s="3">
        <v>0.39</v>
      </c>
      <c r="O1830" s="3" t="s">
        <v>32</v>
      </c>
      <c r="P1830" s="3" t="s">
        <v>135</v>
      </c>
      <c r="Q1830" s="3" t="s">
        <v>361</v>
      </c>
      <c r="R1830" s="3" t="s">
        <v>950</v>
      </c>
      <c r="S1830" s="3">
        <v>34609</v>
      </c>
      <c r="T1830" s="2">
        <v>42073</v>
      </c>
      <c r="U1830" s="2">
        <v>42075</v>
      </c>
      <c r="V1830" s="4">
        <v>-110.376</v>
      </c>
      <c r="W1830" s="3">
        <v>6</v>
      </c>
      <c r="X1830" s="4">
        <v>141.74</v>
      </c>
      <c r="Y1830" s="3">
        <v>89805</v>
      </c>
      <c r="Z1830" s="3" t="str">
        <f>IF(V1830&gt;E3786, "High","Low")</f>
        <v>Low</v>
      </c>
      <c r="AA1830" s="3" t="str">
        <f>IF(OR(C1830 &gt; 0.2, N1830 &lt; 0.25), "High Risk", "Low Risk")</f>
        <v>Low Risk</v>
      </c>
      <c r="AB1830" s="3" t="str">
        <f>IF(NOT(C1830 &gt; 0), "No Discount", "Discount Applied")</f>
        <v>No Discount</v>
      </c>
      <c r="AC1830" s="3" t="str">
        <f>IF(AND(V1830 &gt; 100, OR(H1830 = "Regular Air", H1830 = "Express Air"), NOT(C1830 &gt; 0)), "High Profit Non-Standard Shipping", "Other")</f>
        <v>Other</v>
      </c>
      <c r="AD1830">
        <f>RANK(X1830,$X$2:$X$1954,0)</f>
        <v>1104</v>
      </c>
    </row>
    <row r="1831" spans="1:30" ht="12.75" customHeight="1" x14ac:dyDescent="0.3">
      <c r="A1831" s="3">
        <v>3406</v>
      </c>
      <c r="B1831" s="3" t="s">
        <v>36</v>
      </c>
      <c r="C1831" s="7">
        <v>0.03</v>
      </c>
      <c r="D1831" s="4">
        <v>200.97</v>
      </c>
      <c r="E1831" s="4">
        <v>15.59</v>
      </c>
      <c r="F1831" s="3">
        <v>3196</v>
      </c>
      <c r="G1831" s="3" t="s">
        <v>2872</v>
      </c>
      <c r="H1831" s="3" t="s">
        <v>38</v>
      </c>
      <c r="I1831" s="3" t="s">
        <v>39</v>
      </c>
      <c r="J1831" s="3" t="s">
        <v>76</v>
      </c>
      <c r="K1831" s="3" t="s">
        <v>84</v>
      </c>
      <c r="L1831" s="3" t="s">
        <v>42</v>
      </c>
      <c r="M1831" s="3" t="s">
        <v>1332</v>
      </c>
      <c r="N1831" s="3">
        <v>0.36</v>
      </c>
      <c r="O1831" s="3" t="s">
        <v>32</v>
      </c>
      <c r="P1831" s="3" t="s">
        <v>33</v>
      </c>
      <c r="Q1831" s="3" t="s">
        <v>44</v>
      </c>
      <c r="R1831" s="3" t="s">
        <v>275</v>
      </c>
      <c r="S1831" s="3">
        <v>94109</v>
      </c>
      <c r="T1831" s="2">
        <v>42037</v>
      </c>
      <c r="U1831" s="2">
        <v>42038</v>
      </c>
      <c r="V1831" s="4">
        <v>1951.3</v>
      </c>
      <c r="W1831" s="3">
        <v>43</v>
      </c>
      <c r="X1831" s="4">
        <v>8717.75</v>
      </c>
      <c r="Y1831" s="3">
        <v>24294</v>
      </c>
      <c r="Z1831" s="3" t="str">
        <f>IF(V1831&gt;E3787, "High","Low")</f>
        <v>High</v>
      </c>
      <c r="AA1831" s="3" t="str">
        <f>IF(OR(C1831 &gt; 0.2, N1831 &lt; 0.25), "High Risk", "Low Risk")</f>
        <v>Low Risk</v>
      </c>
      <c r="AB1831" s="3" t="str">
        <f>IF(NOT(C1831 &gt; 0), "No Discount", "Discount Applied")</f>
        <v>Discount Applied</v>
      </c>
      <c r="AC1831" s="3" t="str">
        <f>IF(AND(V1831 &gt; 100, OR(H1831 = "Regular Air", H1831 = "Express Air"), NOT(C1831 &gt; 0)), "High Profit Non-Standard Shipping", "Other")</f>
        <v>Other</v>
      </c>
      <c r="AD1831">
        <f>RANK(X1831,$X$2:$X$1954,0)</f>
        <v>32</v>
      </c>
    </row>
    <row r="1832" spans="1:30" ht="12.75" customHeight="1" x14ac:dyDescent="0.3">
      <c r="A1832" s="3">
        <v>21406</v>
      </c>
      <c r="B1832" s="3" t="s">
        <v>36</v>
      </c>
      <c r="C1832" s="7">
        <v>0.03</v>
      </c>
      <c r="D1832" s="4">
        <v>200.97</v>
      </c>
      <c r="E1832" s="4">
        <v>15.59</v>
      </c>
      <c r="F1832" s="3">
        <v>3197</v>
      </c>
      <c r="G1832" s="3" t="s">
        <v>2873</v>
      </c>
      <c r="H1832" s="3" t="s">
        <v>38</v>
      </c>
      <c r="I1832" s="3" t="s">
        <v>39</v>
      </c>
      <c r="J1832" s="3" t="s">
        <v>76</v>
      </c>
      <c r="K1832" s="3" t="s">
        <v>84</v>
      </c>
      <c r="L1832" s="3" t="s">
        <v>42</v>
      </c>
      <c r="M1832" s="3" t="s">
        <v>1332</v>
      </c>
      <c r="N1832" s="3">
        <v>0.36</v>
      </c>
      <c r="O1832" s="3" t="s">
        <v>32</v>
      </c>
      <c r="P1832" s="3" t="s">
        <v>60</v>
      </c>
      <c r="Q1832" s="3" t="s">
        <v>177</v>
      </c>
      <c r="R1832" s="3" t="s">
        <v>2874</v>
      </c>
      <c r="S1832" s="3">
        <v>60062</v>
      </c>
      <c r="T1832" s="2">
        <v>42037</v>
      </c>
      <c r="U1832" s="2">
        <v>42038</v>
      </c>
      <c r="V1832" s="4">
        <v>1538.7827999999997</v>
      </c>
      <c r="W1832" s="3">
        <v>11</v>
      </c>
      <c r="X1832" s="4">
        <v>2230.12</v>
      </c>
      <c r="Y1832" s="3">
        <v>90850</v>
      </c>
      <c r="Z1832" s="3" t="str">
        <f>IF(V1832&gt;E3788, "High","Low")</f>
        <v>High</v>
      </c>
      <c r="AA1832" s="3" t="str">
        <f>IF(OR(C1832 &gt; 0.2, N1832 &lt; 0.25), "High Risk", "Low Risk")</f>
        <v>Low Risk</v>
      </c>
      <c r="AB1832" s="3" t="str">
        <f>IF(NOT(C1832 &gt; 0), "No Discount", "Discount Applied")</f>
        <v>Discount Applied</v>
      </c>
      <c r="AC1832" s="3" t="str">
        <f>IF(AND(V1832 &gt; 100, OR(H1832 = "Regular Air", H1832 = "Express Air"), NOT(C1832 &gt; 0)), "High Profit Non-Standard Shipping", "Other")</f>
        <v>Other</v>
      </c>
      <c r="AD1832">
        <f>RANK(X1832,$X$2:$X$1954,0)</f>
        <v>222</v>
      </c>
    </row>
    <row r="1833" spans="1:30" ht="12.75" customHeight="1" x14ac:dyDescent="0.3">
      <c r="A1833" s="3">
        <v>18437</v>
      </c>
      <c r="B1833" s="3" t="s">
        <v>105</v>
      </c>
      <c r="C1833" s="7">
        <v>7.0000000000000007E-2</v>
      </c>
      <c r="D1833" s="4">
        <v>5.98</v>
      </c>
      <c r="E1833" s="4">
        <v>0.96</v>
      </c>
      <c r="F1833" s="3">
        <v>3205</v>
      </c>
      <c r="G1833" s="3" t="s">
        <v>2875</v>
      </c>
      <c r="H1833" s="3" t="s">
        <v>48</v>
      </c>
      <c r="I1833" s="3" t="s">
        <v>39</v>
      </c>
      <c r="J1833" s="3" t="s">
        <v>28</v>
      </c>
      <c r="K1833" s="3" t="s">
        <v>29</v>
      </c>
      <c r="L1833" s="3" t="s">
        <v>30</v>
      </c>
      <c r="M1833" s="3" t="s">
        <v>1818</v>
      </c>
      <c r="N1833" s="3">
        <v>0.6</v>
      </c>
      <c r="O1833" s="3" t="s">
        <v>32</v>
      </c>
      <c r="P1833" s="3" t="s">
        <v>33</v>
      </c>
      <c r="Q1833" s="3" t="s">
        <v>1740</v>
      </c>
      <c r="R1833" s="3" t="s">
        <v>2842</v>
      </c>
      <c r="S1833" s="3">
        <v>83440</v>
      </c>
      <c r="T1833" s="2">
        <v>42093</v>
      </c>
      <c r="U1833" s="2">
        <v>42097</v>
      </c>
      <c r="V1833" s="4">
        <v>32.83</v>
      </c>
      <c r="W1833" s="3">
        <v>10</v>
      </c>
      <c r="X1833" s="4">
        <v>56.4</v>
      </c>
      <c r="Y1833" s="3">
        <v>87933</v>
      </c>
      <c r="Z1833" s="3" t="str">
        <f>IF(V1833&gt;E3789, "High","Low")</f>
        <v>High</v>
      </c>
      <c r="AA1833" s="3" t="str">
        <f>IF(OR(C1833 &gt; 0.2, N1833 &lt; 0.25), "High Risk", "Low Risk")</f>
        <v>Low Risk</v>
      </c>
      <c r="AB1833" s="3" t="str">
        <f>IF(NOT(C1833 &gt; 0), "No Discount", "Discount Applied")</f>
        <v>Discount Applied</v>
      </c>
      <c r="AC1833" s="3" t="str">
        <f>IF(AND(V1833 &gt; 100, OR(H1833 = "Regular Air", H1833 = "Express Air"), NOT(C1833 &gt; 0)), "High Profit Non-Standard Shipping", "Other")</f>
        <v>Other</v>
      </c>
      <c r="AD1833">
        <f>RANK(X1833,$X$2:$X$1954,0)</f>
        <v>1486</v>
      </c>
    </row>
    <row r="1834" spans="1:30" ht="12.75" customHeight="1" x14ac:dyDescent="0.3">
      <c r="A1834" s="3">
        <v>18438</v>
      </c>
      <c r="B1834" s="3" t="s">
        <v>105</v>
      </c>
      <c r="C1834" s="7">
        <v>0.01</v>
      </c>
      <c r="D1834" s="4">
        <v>39.979999999999997</v>
      </c>
      <c r="E1834" s="4">
        <v>4</v>
      </c>
      <c r="F1834" s="3">
        <v>3206</v>
      </c>
      <c r="G1834" s="3" t="s">
        <v>2876</v>
      </c>
      <c r="H1834" s="3" t="s">
        <v>48</v>
      </c>
      <c r="I1834" s="3" t="s">
        <v>39</v>
      </c>
      <c r="J1834" s="3" t="s">
        <v>76</v>
      </c>
      <c r="K1834" s="3" t="s">
        <v>179</v>
      </c>
      <c r="L1834" s="3" t="s">
        <v>58</v>
      </c>
      <c r="M1834" s="3" t="s">
        <v>251</v>
      </c>
      <c r="N1834" s="3">
        <v>0.7</v>
      </c>
      <c r="O1834" s="3" t="s">
        <v>32</v>
      </c>
      <c r="P1834" s="3" t="s">
        <v>33</v>
      </c>
      <c r="Q1834" s="3" t="s">
        <v>1740</v>
      </c>
      <c r="R1834" s="3" t="s">
        <v>2877</v>
      </c>
      <c r="S1834" s="3">
        <v>83301</v>
      </c>
      <c r="T1834" s="2">
        <v>42093</v>
      </c>
      <c r="U1834" s="2">
        <v>42098</v>
      </c>
      <c r="V1834" s="4">
        <v>51.590000000000053</v>
      </c>
      <c r="W1834" s="3">
        <v>6</v>
      </c>
      <c r="X1834" s="4">
        <v>257.52</v>
      </c>
      <c r="Y1834" s="3">
        <v>87933</v>
      </c>
      <c r="Z1834" s="3" t="str">
        <f>IF(V1834&gt;E3790, "High","Low")</f>
        <v>High</v>
      </c>
      <c r="AA1834" s="3" t="str">
        <f>IF(OR(C1834 &gt; 0.2, N1834 &lt; 0.25), "High Risk", "Low Risk")</f>
        <v>Low Risk</v>
      </c>
      <c r="AB1834" s="3" t="str">
        <f>IF(NOT(C1834 &gt; 0), "No Discount", "Discount Applied")</f>
        <v>Discount Applied</v>
      </c>
      <c r="AC1834" s="3" t="str">
        <f>IF(AND(V1834 &gt; 100, OR(H1834 = "Regular Air", H1834 = "Express Air"), NOT(C1834 &gt; 0)), "High Profit Non-Standard Shipping", "Other")</f>
        <v>Other</v>
      </c>
      <c r="AD1834">
        <f>RANK(X1834,$X$2:$X$1954,0)</f>
        <v>885</v>
      </c>
    </row>
    <row r="1835" spans="1:30" ht="12.75" customHeight="1" x14ac:dyDescent="0.3">
      <c r="A1835" s="3">
        <v>21229</v>
      </c>
      <c r="B1835" s="3" t="s">
        <v>36</v>
      </c>
      <c r="C1835" s="7">
        <v>0.06</v>
      </c>
      <c r="D1835" s="4">
        <v>218.08</v>
      </c>
      <c r="E1835" s="4">
        <v>18.059999999999999</v>
      </c>
      <c r="F1835" s="3">
        <v>3206</v>
      </c>
      <c r="G1835" s="3" t="s">
        <v>2876</v>
      </c>
      <c r="H1835" s="3" t="s">
        <v>26</v>
      </c>
      <c r="I1835" s="3" t="s">
        <v>39</v>
      </c>
      <c r="J1835" s="3" t="s">
        <v>40</v>
      </c>
      <c r="K1835" s="3" t="s">
        <v>41</v>
      </c>
      <c r="L1835" s="3" t="s">
        <v>235</v>
      </c>
      <c r="M1835" s="3" t="s">
        <v>1498</v>
      </c>
      <c r="N1835" s="3">
        <v>0.56999999999999995</v>
      </c>
      <c r="O1835" s="3" t="s">
        <v>32</v>
      </c>
      <c r="P1835" s="3" t="s">
        <v>33</v>
      </c>
      <c r="Q1835" s="3" t="s">
        <v>1740</v>
      </c>
      <c r="R1835" s="3" t="s">
        <v>2877</v>
      </c>
      <c r="S1835" s="3">
        <v>83301</v>
      </c>
      <c r="T1835" s="2">
        <v>42145</v>
      </c>
      <c r="U1835" s="2">
        <v>42147</v>
      </c>
      <c r="V1835" s="4">
        <v>969.42</v>
      </c>
      <c r="W1835" s="3">
        <v>7</v>
      </c>
      <c r="X1835" s="4">
        <v>1488.51</v>
      </c>
      <c r="Y1835" s="3">
        <v>87934</v>
      </c>
      <c r="Z1835" s="3" t="str">
        <f>IF(V1835&gt;E3791, "High","Low")</f>
        <v>High</v>
      </c>
      <c r="AA1835" s="3" t="str">
        <f>IF(OR(C1835 &gt; 0.2, N1835 &lt; 0.25), "High Risk", "Low Risk")</f>
        <v>Low Risk</v>
      </c>
      <c r="AB1835" s="3" t="str">
        <f>IF(NOT(C1835 &gt; 0), "No Discount", "Discount Applied")</f>
        <v>Discount Applied</v>
      </c>
      <c r="AC1835" s="3" t="str">
        <f>IF(AND(V1835 &gt; 100, OR(H1835 = "Regular Air", H1835 = "Express Air"), NOT(C1835 &gt; 0)), "High Profit Non-Standard Shipping", "Other")</f>
        <v>Other</v>
      </c>
      <c r="AD1835">
        <f>RANK(X1835,$X$2:$X$1954,0)</f>
        <v>315</v>
      </c>
    </row>
    <row r="1836" spans="1:30" ht="12.75" customHeight="1" x14ac:dyDescent="0.3">
      <c r="A1836" s="3">
        <v>20156</v>
      </c>
      <c r="B1836" s="3" t="s">
        <v>36</v>
      </c>
      <c r="C1836" s="7">
        <v>0.05</v>
      </c>
      <c r="D1836" s="4">
        <v>35.44</v>
      </c>
      <c r="E1836" s="4">
        <v>5.09</v>
      </c>
      <c r="F1836" s="3">
        <v>3206</v>
      </c>
      <c r="G1836" s="3" t="s">
        <v>2876</v>
      </c>
      <c r="H1836" s="3" t="s">
        <v>48</v>
      </c>
      <c r="I1836" s="3" t="s">
        <v>39</v>
      </c>
      <c r="J1836" s="3" t="s">
        <v>28</v>
      </c>
      <c r="K1836" s="3" t="s">
        <v>92</v>
      </c>
      <c r="L1836" s="3" t="s">
        <v>58</v>
      </c>
      <c r="M1836" s="3" t="s">
        <v>2776</v>
      </c>
      <c r="N1836" s="3">
        <v>0.38</v>
      </c>
      <c r="O1836" s="3" t="s">
        <v>32</v>
      </c>
      <c r="P1836" s="3" t="s">
        <v>33</v>
      </c>
      <c r="Q1836" s="3" t="s">
        <v>1740</v>
      </c>
      <c r="R1836" s="3" t="s">
        <v>2877</v>
      </c>
      <c r="S1836" s="3">
        <v>83301</v>
      </c>
      <c r="T1836" s="2">
        <v>42152</v>
      </c>
      <c r="U1836" s="2">
        <v>42153</v>
      </c>
      <c r="V1836" s="4">
        <v>553.33169999999996</v>
      </c>
      <c r="W1836" s="3">
        <v>23</v>
      </c>
      <c r="X1836" s="4">
        <v>801.93</v>
      </c>
      <c r="Y1836" s="3">
        <v>87935</v>
      </c>
      <c r="Z1836" s="3" t="str">
        <f>IF(V1836&gt;E3792, "High","Low")</f>
        <v>High</v>
      </c>
      <c r="AA1836" s="3" t="str">
        <f>IF(OR(C1836 &gt; 0.2, N1836 &lt; 0.25), "High Risk", "Low Risk")</f>
        <v>Low Risk</v>
      </c>
      <c r="AB1836" s="3" t="str">
        <f>IF(NOT(C1836 &gt; 0), "No Discount", "Discount Applied")</f>
        <v>Discount Applied</v>
      </c>
      <c r="AC1836" s="3" t="str">
        <f>IF(AND(V1836 &gt; 100, OR(H1836 = "Regular Air", H1836 = "Express Air"), NOT(C1836 &gt; 0)), "High Profit Non-Standard Shipping", "Other")</f>
        <v>Other</v>
      </c>
      <c r="AD1836">
        <f>RANK(X1836,$X$2:$X$1954,0)</f>
        <v>489</v>
      </c>
    </row>
    <row r="1837" spans="1:30" ht="12.75" customHeight="1" x14ac:dyDescent="0.3">
      <c r="A1837" s="3">
        <v>24637</v>
      </c>
      <c r="B1837" s="3" t="s">
        <v>46</v>
      </c>
      <c r="C1837" s="7">
        <v>0.03</v>
      </c>
      <c r="D1837" s="4">
        <v>4.9800000000000004</v>
      </c>
      <c r="E1837" s="4">
        <v>4.62</v>
      </c>
      <c r="F1837" s="3">
        <v>3209</v>
      </c>
      <c r="G1837" s="3" t="s">
        <v>2878</v>
      </c>
      <c r="H1837" s="3" t="s">
        <v>26</v>
      </c>
      <c r="I1837" s="3" t="s">
        <v>39</v>
      </c>
      <c r="J1837" s="3" t="s">
        <v>76</v>
      </c>
      <c r="K1837" s="3" t="s">
        <v>179</v>
      </c>
      <c r="L1837" s="3" t="s">
        <v>50</v>
      </c>
      <c r="M1837" s="3" t="s">
        <v>410</v>
      </c>
      <c r="N1837" s="3">
        <v>0.64</v>
      </c>
      <c r="O1837" s="3" t="s">
        <v>32</v>
      </c>
      <c r="P1837" s="3" t="s">
        <v>33</v>
      </c>
      <c r="Q1837" s="3" t="s">
        <v>44</v>
      </c>
      <c r="R1837" s="3" t="s">
        <v>2879</v>
      </c>
      <c r="S1837" s="3">
        <v>90210</v>
      </c>
      <c r="T1837" s="2">
        <v>42183</v>
      </c>
      <c r="U1837" s="2">
        <v>42184</v>
      </c>
      <c r="V1837" s="4">
        <v>-30.45</v>
      </c>
      <c r="W1837" s="3">
        <v>8</v>
      </c>
      <c r="X1837" s="4">
        <v>44.24</v>
      </c>
      <c r="Y1837" s="3">
        <v>90739</v>
      </c>
      <c r="Z1837" s="3" t="str">
        <f>IF(V1837&gt;E3793, "High","Low")</f>
        <v>Low</v>
      </c>
      <c r="AA1837" s="3" t="str">
        <f>IF(OR(C1837 &gt; 0.2, N1837 &lt; 0.25), "High Risk", "Low Risk")</f>
        <v>Low Risk</v>
      </c>
      <c r="AB1837" s="3" t="str">
        <f>IF(NOT(C1837 &gt; 0), "No Discount", "Discount Applied")</f>
        <v>Discount Applied</v>
      </c>
      <c r="AC1837" s="3" t="str">
        <f>IF(AND(V1837 &gt; 100, OR(H1837 = "Regular Air", H1837 = "Express Air"), NOT(C1837 &gt; 0)), "High Profit Non-Standard Shipping", "Other")</f>
        <v>Other</v>
      </c>
      <c r="AD1837">
        <f>RANK(X1837,$X$2:$X$1954,0)</f>
        <v>1582</v>
      </c>
    </row>
    <row r="1838" spans="1:30" ht="12.75" customHeight="1" x14ac:dyDescent="0.3">
      <c r="A1838" s="3">
        <v>22804</v>
      </c>
      <c r="B1838" s="3" t="s">
        <v>24</v>
      </c>
      <c r="C1838" s="7">
        <v>0.1</v>
      </c>
      <c r="D1838" s="4">
        <v>7.31</v>
      </c>
      <c r="E1838" s="4">
        <v>0.49</v>
      </c>
      <c r="F1838" s="3">
        <v>3211</v>
      </c>
      <c r="G1838" s="3" t="s">
        <v>2880</v>
      </c>
      <c r="H1838" s="3" t="s">
        <v>48</v>
      </c>
      <c r="I1838" s="3" t="s">
        <v>39</v>
      </c>
      <c r="J1838" s="3" t="s">
        <v>28</v>
      </c>
      <c r="K1838" s="3" t="s">
        <v>133</v>
      </c>
      <c r="L1838" s="3" t="s">
        <v>58</v>
      </c>
      <c r="M1838" s="3" t="s">
        <v>1070</v>
      </c>
      <c r="N1838" s="3">
        <v>0.38</v>
      </c>
      <c r="O1838" s="3" t="s">
        <v>32</v>
      </c>
      <c r="P1838" s="3" t="s">
        <v>60</v>
      </c>
      <c r="Q1838" s="3" t="s">
        <v>177</v>
      </c>
      <c r="R1838" s="3" t="s">
        <v>2881</v>
      </c>
      <c r="S1838" s="3">
        <v>60101</v>
      </c>
      <c r="T1838" s="2">
        <v>42050</v>
      </c>
      <c r="U1838" s="2">
        <v>42051</v>
      </c>
      <c r="V1838" s="4">
        <v>55.020599999999995</v>
      </c>
      <c r="W1838" s="3">
        <v>12</v>
      </c>
      <c r="X1838" s="4">
        <v>79.739999999999995</v>
      </c>
      <c r="Y1838" s="3">
        <v>91522</v>
      </c>
      <c r="Z1838" s="3" t="str">
        <f>IF(V1838&gt;E3794, "High","Low")</f>
        <v>High</v>
      </c>
      <c r="AA1838" s="3" t="str">
        <f>IF(OR(C1838 &gt; 0.2, N1838 &lt; 0.25), "High Risk", "Low Risk")</f>
        <v>Low Risk</v>
      </c>
      <c r="AB1838" s="3" t="str">
        <f>IF(NOT(C1838 &gt; 0), "No Discount", "Discount Applied")</f>
        <v>Discount Applied</v>
      </c>
      <c r="AC1838" s="3" t="str">
        <f>IF(AND(V1838 &gt; 100, OR(H1838 = "Regular Air", H1838 = "Express Air"), NOT(C1838 &gt; 0)), "High Profit Non-Standard Shipping", "Other")</f>
        <v>Other</v>
      </c>
      <c r="AD1838">
        <f>RANK(X1838,$X$2:$X$1954,0)</f>
        <v>1337</v>
      </c>
    </row>
    <row r="1839" spans="1:30" ht="12.75" customHeight="1" x14ac:dyDescent="0.3">
      <c r="A1839" s="3">
        <v>22805</v>
      </c>
      <c r="B1839" s="3" t="s">
        <v>24</v>
      </c>
      <c r="C1839" s="7">
        <v>0.1</v>
      </c>
      <c r="D1839" s="4">
        <v>20.99</v>
      </c>
      <c r="E1839" s="4">
        <v>2.5</v>
      </c>
      <c r="F1839" s="3">
        <v>3211</v>
      </c>
      <c r="G1839" s="3" t="s">
        <v>2880</v>
      </c>
      <c r="H1839" s="3" t="s">
        <v>48</v>
      </c>
      <c r="I1839" s="3" t="s">
        <v>39</v>
      </c>
      <c r="J1839" s="3" t="s">
        <v>76</v>
      </c>
      <c r="K1839" s="3" t="s">
        <v>77</v>
      </c>
      <c r="L1839" s="3" t="s">
        <v>30</v>
      </c>
      <c r="M1839" s="3" t="s">
        <v>1169</v>
      </c>
      <c r="N1839" s="3">
        <v>0.81</v>
      </c>
      <c r="O1839" s="3" t="s">
        <v>32</v>
      </c>
      <c r="P1839" s="3" t="s">
        <v>60</v>
      </c>
      <c r="Q1839" s="3" t="s">
        <v>177</v>
      </c>
      <c r="R1839" s="3" t="s">
        <v>2881</v>
      </c>
      <c r="S1839" s="3">
        <v>60101</v>
      </c>
      <c r="T1839" s="2">
        <v>42050</v>
      </c>
      <c r="U1839" s="2">
        <v>42051</v>
      </c>
      <c r="V1839" s="4">
        <v>-43.65504</v>
      </c>
      <c r="W1839" s="3">
        <v>23</v>
      </c>
      <c r="X1839" s="4">
        <v>392.45</v>
      </c>
      <c r="Y1839" s="3">
        <v>91522</v>
      </c>
      <c r="Z1839" s="3" t="str">
        <f>IF(V1839&gt;E3795, "High","Low")</f>
        <v>Low</v>
      </c>
      <c r="AA1839" s="3" t="str">
        <f>IF(OR(C1839 &gt; 0.2, N1839 &lt; 0.25), "High Risk", "Low Risk")</f>
        <v>Low Risk</v>
      </c>
      <c r="AB1839" s="3" t="str">
        <f>IF(NOT(C1839 &gt; 0), "No Discount", "Discount Applied")</f>
        <v>Discount Applied</v>
      </c>
      <c r="AC1839" s="3" t="str">
        <f>IF(AND(V1839 &gt; 100, OR(H1839 = "Regular Air", H1839 = "Express Air"), NOT(C1839 &gt; 0)), "High Profit Non-Standard Shipping", "Other")</f>
        <v>Other</v>
      </c>
      <c r="AD1839">
        <f>RANK(X1839,$X$2:$X$1954,0)</f>
        <v>722</v>
      </c>
    </row>
    <row r="1840" spans="1:30" ht="12.75" customHeight="1" x14ac:dyDescent="0.3">
      <c r="A1840" s="3">
        <v>23736</v>
      </c>
      <c r="B1840" s="3" t="s">
        <v>36</v>
      </c>
      <c r="C1840" s="7">
        <v>0.03</v>
      </c>
      <c r="D1840" s="4">
        <v>6.68</v>
      </c>
      <c r="E1840" s="4">
        <v>1.5</v>
      </c>
      <c r="F1840" s="3">
        <v>3221</v>
      </c>
      <c r="G1840" s="3" t="s">
        <v>2882</v>
      </c>
      <c r="H1840" s="3" t="s">
        <v>48</v>
      </c>
      <c r="I1840" s="3" t="s">
        <v>39</v>
      </c>
      <c r="J1840" s="3" t="s">
        <v>28</v>
      </c>
      <c r="K1840" s="3" t="s">
        <v>29</v>
      </c>
      <c r="L1840" s="3" t="s">
        <v>30</v>
      </c>
      <c r="M1840" s="3" t="s">
        <v>2022</v>
      </c>
      <c r="N1840" s="3">
        <v>0.48</v>
      </c>
      <c r="O1840" s="3" t="s">
        <v>32</v>
      </c>
      <c r="P1840" s="3" t="s">
        <v>135</v>
      </c>
      <c r="Q1840" s="3" t="s">
        <v>361</v>
      </c>
      <c r="R1840" s="3" t="s">
        <v>2883</v>
      </c>
      <c r="S1840" s="3">
        <v>33322</v>
      </c>
      <c r="T1840" s="2">
        <v>42106</v>
      </c>
      <c r="U1840" s="2">
        <v>42107</v>
      </c>
      <c r="V1840" s="4">
        <v>-577.30400000000009</v>
      </c>
      <c r="W1840" s="3">
        <v>7</v>
      </c>
      <c r="X1840" s="4">
        <v>48.32</v>
      </c>
      <c r="Y1840" s="3">
        <v>90815</v>
      </c>
      <c r="Z1840" s="3" t="str">
        <f>IF(V1840&gt;E3796, "High","Low")</f>
        <v>Low</v>
      </c>
      <c r="AA1840" s="3" t="str">
        <f>IF(OR(C1840 &gt; 0.2, N1840 &lt; 0.25), "High Risk", "Low Risk")</f>
        <v>Low Risk</v>
      </c>
      <c r="AB1840" s="3" t="str">
        <f>IF(NOT(C1840 &gt; 0), "No Discount", "Discount Applied")</f>
        <v>Discount Applied</v>
      </c>
      <c r="AC1840" s="3" t="str">
        <f>IF(AND(V1840 &gt; 100, OR(H1840 = "Regular Air", H1840 = "Express Air"), NOT(C1840 &gt; 0)), "High Profit Non-Standard Shipping", "Other")</f>
        <v>Other</v>
      </c>
      <c r="AD1840">
        <f>RANK(X1840,$X$2:$X$1954,0)</f>
        <v>1545</v>
      </c>
    </row>
    <row r="1841" spans="1:30" ht="12.75" customHeight="1" x14ac:dyDescent="0.3">
      <c r="A1841" s="3">
        <v>25605</v>
      </c>
      <c r="B1841" s="3" t="s">
        <v>24</v>
      </c>
      <c r="C1841" s="7">
        <v>0.04</v>
      </c>
      <c r="D1841" s="4">
        <v>39.479999999999997</v>
      </c>
      <c r="E1841" s="4">
        <v>1.99</v>
      </c>
      <c r="F1841" s="3">
        <v>3222</v>
      </c>
      <c r="G1841" s="3" t="s">
        <v>2884</v>
      </c>
      <c r="H1841" s="3" t="s">
        <v>26</v>
      </c>
      <c r="I1841" s="3" t="s">
        <v>39</v>
      </c>
      <c r="J1841" s="3" t="s">
        <v>76</v>
      </c>
      <c r="K1841" s="3" t="s">
        <v>179</v>
      </c>
      <c r="L1841" s="3" t="s">
        <v>50</v>
      </c>
      <c r="M1841" s="3" t="s">
        <v>704</v>
      </c>
      <c r="N1841" s="3">
        <v>0.54</v>
      </c>
      <c r="O1841" s="3" t="s">
        <v>32</v>
      </c>
      <c r="P1841" s="3" t="s">
        <v>135</v>
      </c>
      <c r="Q1841" s="3" t="s">
        <v>361</v>
      </c>
      <c r="R1841" s="3" t="s">
        <v>2885</v>
      </c>
      <c r="S1841" s="3">
        <v>32303</v>
      </c>
      <c r="T1841" s="2">
        <v>42082</v>
      </c>
      <c r="U1841" s="2">
        <v>42082</v>
      </c>
      <c r="V1841" s="4">
        <v>-1535.4864000000002</v>
      </c>
      <c r="W1841" s="3">
        <v>8</v>
      </c>
      <c r="X1841" s="4">
        <v>332.16</v>
      </c>
      <c r="Y1841" s="3">
        <v>90814</v>
      </c>
      <c r="Z1841" s="3" t="str">
        <f>IF(V1841&gt;E3797, "High","Low")</f>
        <v>Low</v>
      </c>
      <c r="AA1841" s="3" t="str">
        <f>IF(OR(C1841 &gt; 0.2, N1841 &lt; 0.25), "High Risk", "Low Risk")</f>
        <v>Low Risk</v>
      </c>
      <c r="AB1841" s="3" t="str">
        <f>IF(NOT(C1841 &gt; 0), "No Discount", "Discount Applied")</f>
        <v>Discount Applied</v>
      </c>
      <c r="AC1841" s="3" t="str">
        <f>IF(AND(V1841 &gt; 100, OR(H1841 = "Regular Air", H1841 = "Express Air"), NOT(C1841 &gt; 0)), "High Profit Non-Standard Shipping", "Other")</f>
        <v>Other</v>
      </c>
      <c r="AD1841">
        <f>RANK(X1841,$X$2:$X$1954,0)</f>
        <v>789</v>
      </c>
    </row>
    <row r="1842" spans="1:30" ht="12.75" customHeight="1" x14ac:dyDescent="0.3">
      <c r="A1842" s="3">
        <v>25606</v>
      </c>
      <c r="B1842" s="3" t="s">
        <v>24</v>
      </c>
      <c r="C1842" s="7">
        <v>0</v>
      </c>
      <c r="D1842" s="4">
        <v>8.1199999999999992</v>
      </c>
      <c r="E1842" s="4">
        <v>2.83</v>
      </c>
      <c r="F1842" s="3">
        <v>3222</v>
      </c>
      <c r="G1842" s="3" t="s">
        <v>2884</v>
      </c>
      <c r="H1842" s="3" t="s">
        <v>48</v>
      </c>
      <c r="I1842" s="3" t="s">
        <v>39</v>
      </c>
      <c r="J1842" s="3" t="s">
        <v>76</v>
      </c>
      <c r="K1842" s="3" t="s">
        <v>179</v>
      </c>
      <c r="L1842" s="3" t="s">
        <v>50</v>
      </c>
      <c r="M1842" s="3" t="s">
        <v>826</v>
      </c>
      <c r="N1842" s="3">
        <v>0.77</v>
      </c>
      <c r="O1842" s="3" t="s">
        <v>32</v>
      </c>
      <c r="P1842" s="3" t="s">
        <v>135</v>
      </c>
      <c r="Q1842" s="3" t="s">
        <v>361</v>
      </c>
      <c r="R1842" s="3" t="s">
        <v>2885</v>
      </c>
      <c r="S1842" s="3">
        <v>32303</v>
      </c>
      <c r="T1842" s="2">
        <v>42082</v>
      </c>
      <c r="U1842" s="2">
        <v>42083</v>
      </c>
      <c r="V1842" s="4">
        <v>-159.32</v>
      </c>
      <c r="W1842" s="3">
        <v>17</v>
      </c>
      <c r="X1842" s="4">
        <v>147.62</v>
      </c>
      <c r="Y1842" s="3">
        <v>90814</v>
      </c>
      <c r="Z1842" s="3" t="str">
        <f>IF(V1842&gt;E3798, "High","Low")</f>
        <v>Low</v>
      </c>
      <c r="AA1842" s="3" t="str">
        <f>IF(OR(C1842 &gt; 0.2, N1842 &lt; 0.25), "High Risk", "Low Risk")</f>
        <v>Low Risk</v>
      </c>
      <c r="AB1842" s="3" t="str">
        <f>IF(NOT(C1842 &gt; 0), "No Discount", "Discount Applied")</f>
        <v>No Discount</v>
      </c>
      <c r="AC1842" s="3" t="str">
        <f>IF(AND(V1842 &gt; 100, OR(H1842 = "Regular Air", H1842 = "Express Air"), NOT(C1842 &gt; 0)), "High Profit Non-Standard Shipping", "Other")</f>
        <v>Other</v>
      </c>
      <c r="AD1842">
        <f>RANK(X1842,$X$2:$X$1954,0)</f>
        <v>1091</v>
      </c>
    </row>
    <row r="1843" spans="1:30" ht="12.75" customHeight="1" x14ac:dyDescent="0.3">
      <c r="A1843" s="3">
        <v>19517</v>
      </c>
      <c r="B1843" s="3" t="s">
        <v>46</v>
      </c>
      <c r="C1843" s="7">
        <v>0.06</v>
      </c>
      <c r="D1843" s="4">
        <v>60.98</v>
      </c>
      <c r="E1843" s="4">
        <v>30</v>
      </c>
      <c r="F1843" s="3">
        <v>3224</v>
      </c>
      <c r="G1843" s="3" t="s">
        <v>2886</v>
      </c>
      <c r="H1843" s="3" t="s">
        <v>38</v>
      </c>
      <c r="I1843" s="3" t="s">
        <v>39</v>
      </c>
      <c r="J1843" s="3" t="s">
        <v>40</v>
      </c>
      <c r="K1843" s="3" t="s">
        <v>41</v>
      </c>
      <c r="L1843" s="3" t="s">
        <v>42</v>
      </c>
      <c r="M1843" s="3" t="s">
        <v>2887</v>
      </c>
      <c r="N1843" s="3">
        <v>0.7</v>
      </c>
      <c r="O1843" s="3" t="s">
        <v>32</v>
      </c>
      <c r="P1843" s="3" t="s">
        <v>135</v>
      </c>
      <c r="Q1843" s="3" t="s">
        <v>243</v>
      </c>
      <c r="R1843" s="3" t="s">
        <v>2888</v>
      </c>
      <c r="S1843" s="3">
        <v>37066</v>
      </c>
      <c r="T1843" s="2">
        <v>42095</v>
      </c>
      <c r="U1843" s="2">
        <v>42096</v>
      </c>
      <c r="V1843" s="4">
        <v>-74.088000000000008</v>
      </c>
      <c r="W1843" s="3">
        <v>2</v>
      </c>
      <c r="X1843" s="4">
        <v>125.9</v>
      </c>
      <c r="Y1843" s="3">
        <v>86508</v>
      </c>
      <c r="Z1843" s="3" t="str">
        <f>IF(V1843&gt;E3799, "High","Low")</f>
        <v>Low</v>
      </c>
      <c r="AA1843" s="3" t="str">
        <f>IF(OR(C1843 &gt; 0.2, N1843 &lt; 0.25), "High Risk", "Low Risk")</f>
        <v>Low Risk</v>
      </c>
      <c r="AB1843" s="3" t="str">
        <f>IF(NOT(C1843 &gt; 0), "No Discount", "Discount Applied")</f>
        <v>Discount Applied</v>
      </c>
      <c r="AC1843" s="3" t="str">
        <f>IF(AND(V1843 &gt; 100, OR(H1843 = "Regular Air", H1843 = "Express Air"), NOT(C1843 &gt; 0)), "High Profit Non-Standard Shipping", "Other")</f>
        <v>Other</v>
      </c>
      <c r="AD1843">
        <f>RANK(X1843,$X$2:$X$1954,0)</f>
        <v>1148</v>
      </c>
    </row>
    <row r="1844" spans="1:30" ht="12.75" customHeight="1" x14ac:dyDescent="0.3">
      <c r="A1844" s="3">
        <v>22291</v>
      </c>
      <c r="B1844" s="3" t="s">
        <v>36</v>
      </c>
      <c r="C1844" s="7">
        <v>0.1</v>
      </c>
      <c r="D1844" s="4">
        <v>208.16</v>
      </c>
      <c r="E1844" s="4">
        <v>68.02</v>
      </c>
      <c r="F1844" s="3">
        <v>3225</v>
      </c>
      <c r="G1844" s="3" t="s">
        <v>2889</v>
      </c>
      <c r="H1844" s="3" t="s">
        <v>38</v>
      </c>
      <c r="I1844" s="3" t="s">
        <v>39</v>
      </c>
      <c r="J1844" s="3" t="s">
        <v>28</v>
      </c>
      <c r="K1844" s="3" t="s">
        <v>256</v>
      </c>
      <c r="L1844" s="3" t="s">
        <v>42</v>
      </c>
      <c r="M1844" s="3" t="s">
        <v>2890</v>
      </c>
      <c r="N1844" s="3">
        <v>0.57999999999999996</v>
      </c>
      <c r="O1844" s="3" t="s">
        <v>32</v>
      </c>
      <c r="P1844" s="3" t="s">
        <v>135</v>
      </c>
      <c r="Q1844" s="3" t="s">
        <v>243</v>
      </c>
      <c r="R1844" s="3" t="s">
        <v>2891</v>
      </c>
      <c r="S1844" s="3">
        <v>38138</v>
      </c>
      <c r="T1844" s="2">
        <v>42018</v>
      </c>
      <c r="U1844" s="2">
        <v>42018</v>
      </c>
      <c r="V1844" s="4">
        <v>-137.52199999999999</v>
      </c>
      <c r="W1844" s="3">
        <v>4</v>
      </c>
      <c r="X1844" s="4">
        <v>768.81</v>
      </c>
      <c r="Y1844" s="3">
        <v>86507</v>
      </c>
      <c r="Z1844" s="3" t="str">
        <f>IF(V1844&gt;E3800, "High","Low")</f>
        <v>Low</v>
      </c>
      <c r="AA1844" s="3" t="str">
        <f>IF(OR(C1844 &gt; 0.2, N1844 &lt; 0.25), "High Risk", "Low Risk")</f>
        <v>Low Risk</v>
      </c>
      <c r="AB1844" s="3" t="str">
        <f>IF(NOT(C1844 &gt; 0), "No Discount", "Discount Applied")</f>
        <v>Discount Applied</v>
      </c>
      <c r="AC1844" s="3" t="str">
        <f>IF(AND(V1844 &gt; 100, OR(H1844 = "Regular Air", H1844 = "Express Air"), NOT(C1844 &gt; 0)), "High Profit Non-Standard Shipping", "Other")</f>
        <v>Other</v>
      </c>
      <c r="AD1844">
        <f>RANK(X1844,$X$2:$X$1954,0)</f>
        <v>498</v>
      </c>
    </row>
    <row r="1845" spans="1:30" ht="12.75" customHeight="1" x14ac:dyDescent="0.3">
      <c r="A1845" s="3">
        <v>22292</v>
      </c>
      <c r="B1845" s="3" t="s">
        <v>36</v>
      </c>
      <c r="C1845" s="7">
        <v>7.0000000000000007E-2</v>
      </c>
      <c r="D1845" s="4">
        <v>90.48</v>
      </c>
      <c r="E1845" s="4">
        <v>19.989999999999998</v>
      </c>
      <c r="F1845" s="3">
        <v>3226</v>
      </c>
      <c r="G1845" s="3" t="s">
        <v>2892</v>
      </c>
      <c r="H1845" s="3" t="s">
        <v>48</v>
      </c>
      <c r="I1845" s="3" t="s">
        <v>39</v>
      </c>
      <c r="J1845" s="3" t="s">
        <v>28</v>
      </c>
      <c r="K1845" s="3" t="s">
        <v>68</v>
      </c>
      <c r="L1845" s="3" t="s">
        <v>58</v>
      </c>
      <c r="M1845" s="3" t="s">
        <v>1839</v>
      </c>
      <c r="N1845" s="3">
        <v>0.4</v>
      </c>
      <c r="O1845" s="3" t="s">
        <v>32</v>
      </c>
      <c r="P1845" s="3" t="s">
        <v>135</v>
      </c>
      <c r="Q1845" s="3" t="s">
        <v>243</v>
      </c>
      <c r="R1845" s="3" t="s">
        <v>2893</v>
      </c>
      <c r="S1845" s="3">
        <v>37075</v>
      </c>
      <c r="T1845" s="2">
        <v>42018</v>
      </c>
      <c r="U1845" s="2">
        <v>42019</v>
      </c>
      <c r="V1845" s="4">
        <v>-11.815999999999999</v>
      </c>
      <c r="W1845" s="3">
        <v>2</v>
      </c>
      <c r="X1845" s="4">
        <v>183.39</v>
      </c>
      <c r="Y1845" s="3">
        <v>86507</v>
      </c>
      <c r="Z1845" s="3" t="str">
        <f>IF(V1845&gt;E3801, "High","Low")</f>
        <v>Low</v>
      </c>
      <c r="AA1845" s="3" t="str">
        <f>IF(OR(C1845 &gt; 0.2, N1845 &lt; 0.25), "High Risk", "Low Risk")</f>
        <v>Low Risk</v>
      </c>
      <c r="AB1845" s="3" t="str">
        <f>IF(NOT(C1845 &gt; 0), "No Discount", "Discount Applied")</f>
        <v>Discount Applied</v>
      </c>
      <c r="AC1845" s="3" t="str">
        <f>IF(AND(V1845 &gt; 100, OR(H1845 = "Regular Air", H1845 = "Express Air"), NOT(C1845 &gt; 0)), "High Profit Non-Standard Shipping", "Other")</f>
        <v>Other</v>
      </c>
      <c r="AD1845">
        <f>RANK(X1845,$X$2:$X$1954,0)</f>
        <v>1019</v>
      </c>
    </row>
    <row r="1846" spans="1:30" ht="12.75" customHeight="1" x14ac:dyDescent="0.3">
      <c r="A1846" s="3">
        <v>22293</v>
      </c>
      <c r="B1846" s="3" t="s">
        <v>36</v>
      </c>
      <c r="C1846" s="7">
        <v>0.01</v>
      </c>
      <c r="D1846" s="4">
        <v>9.48</v>
      </c>
      <c r="E1846" s="4">
        <v>7.29</v>
      </c>
      <c r="F1846" s="3">
        <v>3226</v>
      </c>
      <c r="G1846" s="3" t="s">
        <v>2892</v>
      </c>
      <c r="H1846" s="3" t="s">
        <v>26</v>
      </c>
      <c r="I1846" s="3" t="s">
        <v>39</v>
      </c>
      <c r="J1846" s="3" t="s">
        <v>40</v>
      </c>
      <c r="K1846" s="3" t="s">
        <v>49</v>
      </c>
      <c r="L1846" s="3" t="s">
        <v>50</v>
      </c>
      <c r="M1846" s="3" t="s">
        <v>51</v>
      </c>
      <c r="N1846" s="3">
        <v>0.45</v>
      </c>
      <c r="O1846" s="3" t="s">
        <v>32</v>
      </c>
      <c r="P1846" s="3" t="s">
        <v>135</v>
      </c>
      <c r="Q1846" s="3" t="s">
        <v>243</v>
      </c>
      <c r="R1846" s="3" t="s">
        <v>2893</v>
      </c>
      <c r="S1846" s="3">
        <v>37075</v>
      </c>
      <c r="T1846" s="2">
        <v>42018</v>
      </c>
      <c r="U1846" s="2">
        <v>42020</v>
      </c>
      <c r="V1846" s="4">
        <v>238.93379999999999</v>
      </c>
      <c r="W1846" s="3">
        <v>1</v>
      </c>
      <c r="X1846" s="4">
        <v>12.9</v>
      </c>
      <c r="Y1846" s="3">
        <v>86507</v>
      </c>
      <c r="Z1846" s="3" t="str">
        <f>IF(V1846&gt;E3802, "High","Low")</f>
        <v>High</v>
      </c>
      <c r="AA1846" s="3" t="str">
        <f>IF(OR(C1846 &gt; 0.2, N1846 &lt; 0.25), "High Risk", "Low Risk")</f>
        <v>Low Risk</v>
      </c>
      <c r="AB1846" s="3" t="str">
        <f>IF(NOT(C1846 &gt; 0), "No Discount", "Discount Applied")</f>
        <v>Discount Applied</v>
      </c>
      <c r="AC1846" s="3" t="str">
        <f>IF(AND(V1846 &gt; 100, OR(H1846 = "Regular Air", H1846 = "Express Air"), NOT(C1846 &gt; 0)), "High Profit Non-Standard Shipping", "Other")</f>
        <v>Other</v>
      </c>
      <c r="AD1846">
        <f>RANK(X1846,$X$2:$X$1954,0)</f>
        <v>1884</v>
      </c>
    </row>
    <row r="1847" spans="1:30" ht="12.75" customHeight="1" x14ac:dyDescent="0.3">
      <c r="A1847" s="3">
        <v>22294</v>
      </c>
      <c r="B1847" s="3" t="s">
        <v>36</v>
      </c>
      <c r="C1847" s="7">
        <v>0.02</v>
      </c>
      <c r="D1847" s="4">
        <v>4.28</v>
      </c>
      <c r="E1847" s="4">
        <v>0.94</v>
      </c>
      <c r="F1847" s="3">
        <v>3226</v>
      </c>
      <c r="G1847" s="3" t="s">
        <v>2892</v>
      </c>
      <c r="H1847" s="3" t="s">
        <v>48</v>
      </c>
      <c r="I1847" s="3" t="s">
        <v>39</v>
      </c>
      <c r="J1847" s="3" t="s">
        <v>28</v>
      </c>
      <c r="K1847" s="3" t="s">
        <v>29</v>
      </c>
      <c r="L1847" s="3" t="s">
        <v>30</v>
      </c>
      <c r="M1847" s="3" t="s">
        <v>1646</v>
      </c>
      <c r="N1847" s="3">
        <v>0.56000000000000005</v>
      </c>
      <c r="O1847" s="3" t="s">
        <v>32</v>
      </c>
      <c r="P1847" s="3" t="s">
        <v>135</v>
      </c>
      <c r="Q1847" s="3" t="s">
        <v>243</v>
      </c>
      <c r="R1847" s="3" t="s">
        <v>2893</v>
      </c>
      <c r="S1847" s="3">
        <v>37075</v>
      </c>
      <c r="T1847" s="2">
        <v>42018</v>
      </c>
      <c r="U1847" s="2">
        <v>42019</v>
      </c>
      <c r="V1847" s="4">
        <v>-105.126</v>
      </c>
      <c r="W1847" s="3">
        <v>4</v>
      </c>
      <c r="X1847" s="4">
        <v>17.89</v>
      </c>
      <c r="Y1847" s="3">
        <v>86507</v>
      </c>
      <c r="Z1847" s="3" t="str">
        <f>IF(V1847&gt;E3803, "High","Low")</f>
        <v>Low</v>
      </c>
      <c r="AA1847" s="3" t="str">
        <f>IF(OR(C1847 &gt; 0.2, N1847 &lt; 0.25), "High Risk", "Low Risk")</f>
        <v>Low Risk</v>
      </c>
      <c r="AB1847" s="3" t="str">
        <f>IF(NOT(C1847 &gt; 0), "No Discount", "Discount Applied")</f>
        <v>Discount Applied</v>
      </c>
      <c r="AC1847" s="3" t="str">
        <f>IF(AND(V1847 &gt; 100, OR(H1847 = "Regular Air", H1847 = "Express Air"), NOT(C1847 &gt; 0)), "High Profit Non-Standard Shipping", "Other")</f>
        <v>Other</v>
      </c>
      <c r="AD1847">
        <f>RANK(X1847,$X$2:$X$1954,0)</f>
        <v>1838</v>
      </c>
    </row>
    <row r="1848" spans="1:30" ht="12.75" customHeight="1" x14ac:dyDescent="0.3">
      <c r="A1848" s="3">
        <v>24343</v>
      </c>
      <c r="B1848" s="3" t="s">
        <v>55</v>
      </c>
      <c r="C1848" s="7">
        <v>0.06</v>
      </c>
      <c r="D1848" s="4">
        <v>22.24</v>
      </c>
      <c r="E1848" s="4">
        <v>1.99</v>
      </c>
      <c r="F1848" s="3">
        <v>3226</v>
      </c>
      <c r="G1848" s="3" t="s">
        <v>2892</v>
      </c>
      <c r="H1848" s="3" t="s">
        <v>48</v>
      </c>
      <c r="I1848" s="3" t="s">
        <v>39</v>
      </c>
      <c r="J1848" s="3" t="s">
        <v>76</v>
      </c>
      <c r="K1848" s="3" t="s">
        <v>179</v>
      </c>
      <c r="L1848" s="3" t="s">
        <v>50</v>
      </c>
      <c r="M1848" s="3" t="s">
        <v>2894</v>
      </c>
      <c r="N1848" s="3">
        <v>0.43</v>
      </c>
      <c r="O1848" s="3" t="s">
        <v>32</v>
      </c>
      <c r="P1848" s="3" t="s">
        <v>135</v>
      </c>
      <c r="Q1848" s="3" t="s">
        <v>243</v>
      </c>
      <c r="R1848" s="3" t="s">
        <v>2893</v>
      </c>
      <c r="S1848" s="3">
        <v>37075</v>
      </c>
      <c r="T1848" s="2">
        <v>42183</v>
      </c>
      <c r="U1848" s="2">
        <v>42185</v>
      </c>
      <c r="V1848" s="4">
        <v>95.387999999999991</v>
      </c>
      <c r="W1848" s="3">
        <v>12</v>
      </c>
      <c r="X1848" s="4">
        <v>255.88</v>
      </c>
      <c r="Y1848" s="3">
        <v>86509</v>
      </c>
      <c r="Z1848" s="3" t="str">
        <f>IF(V1848&gt;E3804, "High","Low")</f>
        <v>High</v>
      </c>
      <c r="AA1848" s="3" t="str">
        <f>IF(OR(C1848 &gt; 0.2, N1848 &lt; 0.25), "High Risk", "Low Risk")</f>
        <v>Low Risk</v>
      </c>
      <c r="AB1848" s="3" t="str">
        <f>IF(NOT(C1848 &gt; 0), "No Discount", "Discount Applied")</f>
        <v>Discount Applied</v>
      </c>
      <c r="AC1848" s="3" t="str">
        <f>IF(AND(V1848 &gt; 100, OR(H1848 = "Regular Air", H1848 = "Express Air"), NOT(C1848 &gt; 0)), "High Profit Non-Standard Shipping", "Other")</f>
        <v>Other</v>
      </c>
      <c r="AD1848">
        <f>RANK(X1848,$X$2:$X$1954,0)</f>
        <v>890</v>
      </c>
    </row>
    <row r="1849" spans="1:30" ht="12.75" customHeight="1" x14ac:dyDescent="0.3">
      <c r="A1849" s="3">
        <v>18940</v>
      </c>
      <c r="B1849" s="3" t="s">
        <v>36</v>
      </c>
      <c r="C1849" s="7">
        <v>0.01</v>
      </c>
      <c r="D1849" s="4">
        <v>24.95</v>
      </c>
      <c r="E1849" s="4">
        <v>2.99</v>
      </c>
      <c r="F1849" s="3">
        <v>3229</v>
      </c>
      <c r="G1849" s="3" t="s">
        <v>2895</v>
      </c>
      <c r="H1849" s="3" t="s">
        <v>48</v>
      </c>
      <c r="I1849" s="3" t="s">
        <v>39</v>
      </c>
      <c r="J1849" s="3" t="s">
        <v>28</v>
      </c>
      <c r="K1849" s="3" t="s">
        <v>108</v>
      </c>
      <c r="L1849" s="3" t="s">
        <v>58</v>
      </c>
      <c r="M1849" s="3" t="s">
        <v>2896</v>
      </c>
      <c r="N1849" s="3">
        <v>0.39</v>
      </c>
      <c r="O1849" s="3" t="s">
        <v>32</v>
      </c>
      <c r="P1849" s="3" t="s">
        <v>60</v>
      </c>
      <c r="Q1849" s="3" t="s">
        <v>1857</v>
      </c>
      <c r="R1849" s="3" t="s">
        <v>2897</v>
      </c>
      <c r="S1849" s="3">
        <v>54880</v>
      </c>
      <c r="T1849" s="2">
        <v>42025</v>
      </c>
      <c r="U1849" s="2">
        <v>42026</v>
      </c>
      <c r="V1849" s="4">
        <v>261.38579999999996</v>
      </c>
      <c r="W1849" s="3">
        <v>15</v>
      </c>
      <c r="X1849" s="4">
        <v>378.82</v>
      </c>
      <c r="Y1849" s="3">
        <v>87435</v>
      </c>
      <c r="Z1849" s="3" t="str">
        <f>IF(V1849&gt;E3805, "High","Low")</f>
        <v>High</v>
      </c>
      <c r="AA1849" s="3" t="str">
        <f>IF(OR(C1849 &gt; 0.2, N1849 &lt; 0.25), "High Risk", "Low Risk")</f>
        <v>Low Risk</v>
      </c>
      <c r="AB1849" s="3" t="str">
        <f>IF(NOT(C1849 &gt; 0), "No Discount", "Discount Applied")</f>
        <v>Discount Applied</v>
      </c>
      <c r="AC1849" s="3" t="str">
        <f>IF(AND(V1849 &gt; 100, OR(H1849 = "Regular Air", H1849 = "Express Air"), NOT(C1849 &gt; 0)), "High Profit Non-Standard Shipping", "Other")</f>
        <v>Other</v>
      </c>
      <c r="AD1849">
        <f>RANK(X1849,$X$2:$X$1954,0)</f>
        <v>738</v>
      </c>
    </row>
    <row r="1850" spans="1:30" ht="12.75" customHeight="1" x14ac:dyDescent="0.3">
      <c r="A1850" s="3">
        <v>18941</v>
      </c>
      <c r="B1850" s="3" t="s">
        <v>36</v>
      </c>
      <c r="C1850" s="7">
        <v>0</v>
      </c>
      <c r="D1850" s="4">
        <v>15.98</v>
      </c>
      <c r="E1850" s="4">
        <v>8.99</v>
      </c>
      <c r="F1850" s="3">
        <v>3230</v>
      </c>
      <c r="G1850" s="3" t="s">
        <v>2898</v>
      </c>
      <c r="H1850" s="3" t="s">
        <v>48</v>
      </c>
      <c r="I1850" s="3" t="s">
        <v>39</v>
      </c>
      <c r="J1850" s="3" t="s">
        <v>76</v>
      </c>
      <c r="K1850" s="3" t="s">
        <v>179</v>
      </c>
      <c r="L1850" s="3" t="s">
        <v>50</v>
      </c>
      <c r="M1850" s="3" t="s">
        <v>2899</v>
      </c>
      <c r="N1850" s="3">
        <v>0.64</v>
      </c>
      <c r="O1850" s="3" t="s">
        <v>32</v>
      </c>
      <c r="P1850" s="3" t="s">
        <v>60</v>
      </c>
      <c r="Q1850" s="3" t="s">
        <v>1857</v>
      </c>
      <c r="R1850" s="3" t="s">
        <v>2900</v>
      </c>
      <c r="S1850" s="3">
        <v>53186</v>
      </c>
      <c r="T1850" s="2">
        <v>42025</v>
      </c>
      <c r="U1850" s="2">
        <v>42027</v>
      </c>
      <c r="V1850" s="4">
        <v>-135.46</v>
      </c>
      <c r="W1850" s="3">
        <v>9</v>
      </c>
      <c r="X1850" s="4">
        <v>152.18</v>
      </c>
      <c r="Y1850" s="3">
        <v>87435</v>
      </c>
      <c r="Z1850" s="3" t="str">
        <f>IF(V1850&gt;E3806, "High","Low")</f>
        <v>Low</v>
      </c>
      <c r="AA1850" s="3" t="str">
        <f>IF(OR(C1850 &gt; 0.2, N1850 &lt; 0.25), "High Risk", "Low Risk")</f>
        <v>Low Risk</v>
      </c>
      <c r="AB1850" s="3" t="str">
        <f>IF(NOT(C1850 &gt; 0), "No Discount", "Discount Applied")</f>
        <v>No Discount</v>
      </c>
      <c r="AC1850" s="3" t="str">
        <f>IF(AND(V1850 &gt; 100, OR(H1850 = "Regular Air", H1850 = "Express Air"), NOT(C1850 &gt; 0)), "High Profit Non-Standard Shipping", "Other")</f>
        <v>Other</v>
      </c>
      <c r="AD1850">
        <f>RANK(X1850,$X$2:$X$1954,0)</f>
        <v>1075</v>
      </c>
    </row>
    <row r="1851" spans="1:30" ht="12.75" customHeight="1" x14ac:dyDescent="0.3">
      <c r="A1851" s="3">
        <v>19062</v>
      </c>
      <c r="B1851" s="3" t="s">
        <v>46</v>
      </c>
      <c r="C1851" s="7">
        <v>0.06</v>
      </c>
      <c r="D1851" s="4">
        <v>4.91</v>
      </c>
      <c r="E1851" s="4">
        <v>5.68</v>
      </c>
      <c r="F1851" s="3">
        <v>3230</v>
      </c>
      <c r="G1851" s="3" t="s">
        <v>2898</v>
      </c>
      <c r="H1851" s="3" t="s">
        <v>26</v>
      </c>
      <c r="I1851" s="3" t="s">
        <v>39</v>
      </c>
      <c r="J1851" s="3" t="s">
        <v>28</v>
      </c>
      <c r="K1851" s="3" t="s">
        <v>108</v>
      </c>
      <c r="L1851" s="3" t="s">
        <v>58</v>
      </c>
      <c r="M1851" s="3" t="s">
        <v>1395</v>
      </c>
      <c r="N1851" s="3">
        <v>0.36</v>
      </c>
      <c r="O1851" s="3" t="s">
        <v>32</v>
      </c>
      <c r="P1851" s="3" t="s">
        <v>60</v>
      </c>
      <c r="Q1851" s="3" t="s">
        <v>1857</v>
      </c>
      <c r="R1851" s="3" t="s">
        <v>2900</v>
      </c>
      <c r="S1851" s="3">
        <v>53186</v>
      </c>
      <c r="T1851" s="2">
        <v>42168</v>
      </c>
      <c r="U1851" s="2">
        <v>42168</v>
      </c>
      <c r="V1851" s="4">
        <v>-31.68825</v>
      </c>
      <c r="W1851" s="3">
        <v>10</v>
      </c>
      <c r="X1851" s="4">
        <v>53.89</v>
      </c>
      <c r="Y1851" s="3">
        <v>87436</v>
      </c>
      <c r="Z1851" s="3" t="str">
        <f>IF(V1851&gt;E3807, "High","Low")</f>
        <v>Low</v>
      </c>
      <c r="AA1851" s="3" t="str">
        <f>IF(OR(C1851 &gt; 0.2, N1851 &lt; 0.25), "High Risk", "Low Risk")</f>
        <v>Low Risk</v>
      </c>
      <c r="AB1851" s="3" t="str">
        <f>IF(NOT(C1851 &gt; 0), "No Discount", "Discount Applied")</f>
        <v>Discount Applied</v>
      </c>
      <c r="AC1851" s="3" t="str">
        <f>IF(AND(V1851 &gt; 100, OR(H1851 = "Regular Air", H1851 = "Express Air"), NOT(C1851 &gt; 0)), "High Profit Non-Standard Shipping", "Other")</f>
        <v>Other</v>
      </c>
      <c r="AD1851">
        <f>RANK(X1851,$X$2:$X$1954,0)</f>
        <v>1505</v>
      </c>
    </row>
    <row r="1852" spans="1:30" ht="12.75" customHeight="1" x14ac:dyDescent="0.3">
      <c r="A1852" s="3">
        <v>19063</v>
      </c>
      <c r="B1852" s="3" t="s">
        <v>46</v>
      </c>
      <c r="C1852" s="7">
        <v>7.0000000000000007E-2</v>
      </c>
      <c r="D1852" s="4">
        <v>48.94</v>
      </c>
      <c r="E1852" s="4">
        <v>5.86</v>
      </c>
      <c r="F1852" s="3">
        <v>3230</v>
      </c>
      <c r="G1852" s="3" t="s">
        <v>2898</v>
      </c>
      <c r="H1852" s="3" t="s">
        <v>26</v>
      </c>
      <c r="I1852" s="3" t="s">
        <v>39</v>
      </c>
      <c r="J1852" s="3" t="s">
        <v>28</v>
      </c>
      <c r="K1852" s="3" t="s">
        <v>92</v>
      </c>
      <c r="L1852" s="3" t="s">
        <v>58</v>
      </c>
      <c r="M1852" s="3" t="s">
        <v>2901</v>
      </c>
      <c r="N1852" s="3">
        <v>0.35</v>
      </c>
      <c r="O1852" s="3" t="s">
        <v>32</v>
      </c>
      <c r="P1852" s="3" t="s">
        <v>60</v>
      </c>
      <c r="Q1852" s="3" t="s">
        <v>1857</v>
      </c>
      <c r="R1852" s="3" t="s">
        <v>2900</v>
      </c>
      <c r="S1852" s="3">
        <v>53186</v>
      </c>
      <c r="T1852" s="2">
        <v>42168</v>
      </c>
      <c r="U1852" s="2">
        <v>42169</v>
      </c>
      <c r="V1852" s="4">
        <v>690.70379999999989</v>
      </c>
      <c r="W1852" s="3">
        <v>21</v>
      </c>
      <c r="X1852" s="4">
        <v>1001.02</v>
      </c>
      <c r="Y1852" s="3">
        <v>87436</v>
      </c>
      <c r="Z1852" s="3" t="str">
        <f>IF(V1852&gt;E3808, "High","Low")</f>
        <v>High</v>
      </c>
      <c r="AA1852" s="3" t="str">
        <f>IF(OR(C1852 &gt; 0.2, N1852 &lt; 0.25), "High Risk", "Low Risk")</f>
        <v>Low Risk</v>
      </c>
      <c r="AB1852" s="3" t="str">
        <f>IF(NOT(C1852 &gt; 0), "No Discount", "Discount Applied")</f>
        <v>Discount Applied</v>
      </c>
      <c r="AC1852" s="3" t="str">
        <f>IF(AND(V1852 &gt; 100, OR(H1852 = "Regular Air", H1852 = "Express Air"), NOT(C1852 &gt; 0)), "High Profit Non-Standard Shipping", "Other")</f>
        <v>Other</v>
      </c>
      <c r="AD1852">
        <f>RANK(X1852,$X$2:$X$1954,0)</f>
        <v>422</v>
      </c>
    </row>
    <row r="1853" spans="1:30" ht="12.75" customHeight="1" x14ac:dyDescent="0.3">
      <c r="A1853" s="3">
        <v>19179</v>
      </c>
      <c r="B1853" s="3" t="s">
        <v>105</v>
      </c>
      <c r="C1853" s="7">
        <v>0.06</v>
      </c>
      <c r="D1853" s="4">
        <v>115.99</v>
      </c>
      <c r="E1853" s="4">
        <v>5.92</v>
      </c>
      <c r="F1853" s="3">
        <v>3238</v>
      </c>
      <c r="G1853" s="3" t="s">
        <v>2902</v>
      </c>
      <c r="H1853" s="3" t="s">
        <v>48</v>
      </c>
      <c r="I1853" s="3" t="s">
        <v>39</v>
      </c>
      <c r="J1853" s="3" t="s">
        <v>76</v>
      </c>
      <c r="K1853" s="3" t="s">
        <v>77</v>
      </c>
      <c r="L1853" s="3" t="s">
        <v>58</v>
      </c>
      <c r="M1853" s="3" t="s">
        <v>1771</v>
      </c>
      <c r="N1853" s="3">
        <v>0.57999999999999996</v>
      </c>
      <c r="O1853" s="3" t="s">
        <v>32</v>
      </c>
      <c r="P1853" s="3" t="s">
        <v>33</v>
      </c>
      <c r="Q1853" s="3" t="s">
        <v>101</v>
      </c>
      <c r="R1853" s="3" t="s">
        <v>2903</v>
      </c>
      <c r="S1853" s="3">
        <v>97330</v>
      </c>
      <c r="T1853" s="2">
        <v>42159</v>
      </c>
      <c r="U1853" s="2">
        <v>42161</v>
      </c>
      <c r="V1853" s="4">
        <v>-13.068000000000001</v>
      </c>
      <c r="W1853" s="3">
        <v>5</v>
      </c>
      <c r="X1853" s="4">
        <v>495.82</v>
      </c>
      <c r="Y1853" s="3">
        <v>89564</v>
      </c>
      <c r="Z1853" s="3" t="str">
        <f>IF(V1853&gt;E3809, "High","Low")</f>
        <v>Low</v>
      </c>
      <c r="AA1853" s="3" t="str">
        <f>IF(OR(C1853 &gt; 0.2, N1853 &lt; 0.25), "High Risk", "Low Risk")</f>
        <v>Low Risk</v>
      </c>
      <c r="AB1853" s="3" t="str">
        <f>IF(NOT(C1853 &gt; 0), "No Discount", "Discount Applied")</f>
        <v>Discount Applied</v>
      </c>
      <c r="AC1853" s="3" t="str">
        <f>IF(AND(V1853 &gt; 100, OR(H1853 = "Regular Air", H1853 = "Express Air"), NOT(C1853 &gt; 0)), "High Profit Non-Standard Shipping", "Other")</f>
        <v>Other</v>
      </c>
      <c r="AD1853">
        <f>RANK(X1853,$X$2:$X$1954,0)</f>
        <v>646</v>
      </c>
    </row>
    <row r="1854" spans="1:30" ht="12.75" customHeight="1" x14ac:dyDescent="0.3">
      <c r="A1854" s="3">
        <v>23084</v>
      </c>
      <c r="B1854" s="3" t="s">
        <v>24</v>
      </c>
      <c r="C1854" s="7">
        <v>0</v>
      </c>
      <c r="D1854" s="4">
        <v>7.28</v>
      </c>
      <c r="E1854" s="4">
        <v>3.52</v>
      </c>
      <c r="F1854" s="3">
        <v>3243</v>
      </c>
      <c r="G1854" s="3" t="s">
        <v>2904</v>
      </c>
      <c r="H1854" s="3" t="s">
        <v>48</v>
      </c>
      <c r="I1854" s="3" t="s">
        <v>39</v>
      </c>
      <c r="J1854" s="3" t="s">
        <v>76</v>
      </c>
      <c r="K1854" s="3" t="s">
        <v>179</v>
      </c>
      <c r="L1854" s="3" t="s">
        <v>50</v>
      </c>
      <c r="M1854" s="3" t="s">
        <v>2905</v>
      </c>
      <c r="N1854" s="3">
        <v>0.68</v>
      </c>
      <c r="O1854" s="3" t="s">
        <v>32</v>
      </c>
      <c r="P1854" s="3" t="s">
        <v>52</v>
      </c>
      <c r="Q1854" s="3" t="s">
        <v>227</v>
      </c>
      <c r="R1854" s="3" t="s">
        <v>915</v>
      </c>
      <c r="S1854" s="3">
        <v>6010</v>
      </c>
      <c r="T1854" s="2">
        <v>42165</v>
      </c>
      <c r="U1854" s="2">
        <v>42165</v>
      </c>
      <c r="V1854" s="4">
        <v>-25.103999999999999</v>
      </c>
      <c r="W1854" s="3">
        <v>3</v>
      </c>
      <c r="X1854" s="4">
        <v>24.44</v>
      </c>
      <c r="Y1854" s="3">
        <v>88329</v>
      </c>
      <c r="Z1854" s="3" t="str">
        <f>IF(V1854&gt;E3810, "High","Low")</f>
        <v>Low</v>
      </c>
      <c r="AA1854" s="3" t="str">
        <f>IF(OR(C1854 &gt; 0.2, N1854 &lt; 0.25), "High Risk", "Low Risk")</f>
        <v>Low Risk</v>
      </c>
      <c r="AB1854" s="3" t="str">
        <f>IF(NOT(C1854 &gt; 0), "No Discount", "Discount Applied")</f>
        <v>No Discount</v>
      </c>
      <c r="AC1854" s="3" t="str">
        <f>IF(AND(V1854 &gt; 100, OR(H1854 = "Regular Air", H1854 = "Express Air"), NOT(C1854 &gt; 0)), "High Profit Non-Standard Shipping", "Other")</f>
        <v>Other</v>
      </c>
      <c r="AD1854">
        <f>RANK(X1854,$X$2:$X$1954,0)</f>
        <v>1775</v>
      </c>
    </row>
    <row r="1855" spans="1:30" ht="12.75" customHeight="1" x14ac:dyDescent="0.3">
      <c r="A1855" s="3">
        <v>23267</v>
      </c>
      <c r="B1855" s="3" t="s">
        <v>105</v>
      </c>
      <c r="C1855" s="7">
        <v>0.06</v>
      </c>
      <c r="D1855" s="4">
        <v>5.18</v>
      </c>
      <c r="E1855" s="4">
        <v>2.04</v>
      </c>
      <c r="F1855" s="3">
        <v>3246</v>
      </c>
      <c r="G1855" s="3" t="s">
        <v>2906</v>
      </c>
      <c r="H1855" s="3" t="s">
        <v>48</v>
      </c>
      <c r="I1855" s="3" t="s">
        <v>39</v>
      </c>
      <c r="J1855" s="3" t="s">
        <v>28</v>
      </c>
      <c r="K1855" s="3" t="s">
        <v>92</v>
      </c>
      <c r="L1855" s="3" t="s">
        <v>30</v>
      </c>
      <c r="M1855" s="3" t="s">
        <v>166</v>
      </c>
      <c r="N1855" s="3">
        <v>0.36</v>
      </c>
      <c r="O1855" s="3" t="s">
        <v>32</v>
      </c>
      <c r="P1855" s="3" t="s">
        <v>52</v>
      </c>
      <c r="Q1855" s="3" t="s">
        <v>196</v>
      </c>
      <c r="R1855" s="3" t="s">
        <v>2907</v>
      </c>
      <c r="S1855" s="3">
        <v>3051</v>
      </c>
      <c r="T1855" s="2">
        <v>42095</v>
      </c>
      <c r="U1855" s="2">
        <v>42095</v>
      </c>
      <c r="V1855" s="4">
        <v>1.9504000000000001</v>
      </c>
      <c r="W1855" s="3">
        <v>4</v>
      </c>
      <c r="X1855" s="4">
        <v>21.86</v>
      </c>
      <c r="Y1855" s="3">
        <v>88330</v>
      </c>
      <c r="Z1855" s="3" t="str">
        <f>IF(V1855&gt;E3811, "High","Low")</f>
        <v>High</v>
      </c>
      <c r="AA1855" s="3" t="str">
        <f>IF(OR(C1855 &gt; 0.2, N1855 &lt; 0.25), "High Risk", "Low Risk")</f>
        <v>Low Risk</v>
      </c>
      <c r="AB1855" s="3" t="str">
        <f>IF(NOT(C1855 &gt; 0), "No Discount", "Discount Applied")</f>
        <v>Discount Applied</v>
      </c>
      <c r="AC1855" s="3" t="str">
        <f>IF(AND(V1855 &gt; 100, OR(H1855 = "Regular Air", H1855 = "Express Air"), NOT(C1855 &gt; 0)), "High Profit Non-Standard Shipping", "Other")</f>
        <v>Other</v>
      </c>
      <c r="AD1855">
        <f>RANK(X1855,$X$2:$X$1954,0)</f>
        <v>1792</v>
      </c>
    </row>
    <row r="1856" spans="1:30" ht="12.75" customHeight="1" x14ac:dyDescent="0.3">
      <c r="A1856" s="3">
        <v>18265</v>
      </c>
      <c r="B1856" s="3" t="s">
        <v>24</v>
      </c>
      <c r="C1856" s="7">
        <v>7.0000000000000007E-2</v>
      </c>
      <c r="D1856" s="4">
        <v>2.78</v>
      </c>
      <c r="E1856" s="4">
        <v>1.49</v>
      </c>
      <c r="F1856" s="3">
        <v>3248</v>
      </c>
      <c r="G1856" s="3" t="s">
        <v>2908</v>
      </c>
      <c r="H1856" s="3" t="s">
        <v>48</v>
      </c>
      <c r="I1856" s="3" t="s">
        <v>39</v>
      </c>
      <c r="J1856" s="3" t="s">
        <v>28</v>
      </c>
      <c r="K1856" s="3" t="s">
        <v>108</v>
      </c>
      <c r="L1856" s="3" t="s">
        <v>58</v>
      </c>
      <c r="M1856" s="3" t="s">
        <v>771</v>
      </c>
      <c r="N1856" s="3">
        <v>0.36</v>
      </c>
      <c r="O1856" s="3" t="s">
        <v>32</v>
      </c>
      <c r="P1856" s="3" t="s">
        <v>135</v>
      </c>
      <c r="Q1856" s="3" t="s">
        <v>170</v>
      </c>
      <c r="R1856" s="3" t="s">
        <v>2909</v>
      </c>
      <c r="S1856" s="3">
        <v>70458</v>
      </c>
      <c r="T1856" s="2">
        <v>42131</v>
      </c>
      <c r="U1856" s="2">
        <v>42132</v>
      </c>
      <c r="V1856" s="4">
        <v>-340.53109999999998</v>
      </c>
      <c r="W1856" s="3">
        <v>17</v>
      </c>
      <c r="X1856" s="4">
        <v>47.12</v>
      </c>
      <c r="Y1856" s="3">
        <v>87297</v>
      </c>
      <c r="Z1856" s="3" t="str">
        <f>IF(V1856&gt;E3812, "High","Low")</f>
        <v>Low</v>
      </c>
      <c r="AA1856" s="3" t="str">
        <f>IF(OR(C1856 &gt; 0.2, N1856 &lt; 0.25), "High Risk", "Low Risk")</f>
        <v>Low Risk</v>
      </c>
      <c r="AB1856" s="3" t="str">
        <f>IF(NOT(C1856 &gt; 0), "No Discount", "Discount Applied")</f>
        <v>Discount Applied</v>
      </c>
      <c r="AC1856" s="3" t="str">
        <f>IF(AND(V1856 &gt; 100, OR(H1856 = "Regular Air", H1856 = "Express Air"), NOT(C1856 &gt; 0)), "High Profit Non-Standard Shipping", "Other")</f>
        <v>Other</v>
      </c>
      <c r="AD1856">
        <f>RANK(X1856,$X$2:$X$1954,0)</f>
        <v>1555</v>
      </c>
    </row>
    <row r="1857" spans="1:30" ht="12.75" customHeight="1" x14ac:dyDescent="0.3">
      <c r="A1857" s="3">
        <v>25820</v>
      </c>
      <c r="B1857" s="3" t="s">
        <v>24</v>
      </c>
      <c r="C1857" s="7">
        <v>0.03</v>
      </c>
      <c r="D1857" s="4">
        <v>42.8</v>
      </c>
      <c r="E1857" s="4">
        <v>2.99</v>
      </c>
      <c r="F1857" s="3">
        <v>3249</v>
      </c>
      <c r="G1857" s="3" t="s">
        <v>2910</v>
      </c>
      <c r="H1857" s="3" t="s">
        <v>48</v>
      </c>
      <c r="I1857" s="3" t="s">
        <v>39</v>
      </c>
      <c r="J1857" s="3" t="s">
        <v>28</v>
      </c>
      <c r="K1857" s="3" t="s">
        <v>108</v>
      </c>
      <c r="L1857" s="3" t="s">
        <v>58</v>
      </c>
      <c r="M1857" s="3" t="s">
        <v>2911</v>
      </c>
      <c r="N1857" s="3">
        <v>0.36</v>
      </c>
      <c r="O1857" s="3" t="s">
        <v>32</v>
      </c>
      <c r="P1857" s="3" t="s">
        <v>52</v>
      </c>
      <c r="Q1857" s="3" t="s">
        <v>414</v>
      </c>
      <c r="R1857" s="3" t="s">
        <v>2912</v>
      </c>
      <c r="S1857" s="3">
        <v>21403</v>
      </c>
      <c r="T1857" s="2">
        <v>42147</v>
      </c>
      <c r="U1857" s="2">
        <v>42148</v>
      </c>
      <c r="V1857" s="4">
        <v>462.92099999999994</v>
      </c>
      <c r="W1857" s="3">
        <v>16</v>
      </c>
      <c r="X1857" s="4">
        <v>670.9</v>
      </c>
      <c r="Y1857" s="3">
        <v>87298</v>
      </c>
      <c r="Z1857" s="3" t="str">
        <f>IF(V1857&gt;E3813, "High","Low")</f>
        <v>High</v>
      </c>
      <c r="AA1857" s="3" t="str">
        <f>IF(OR(C1857 &gt; 0.2, N1857 &lt; 0.25), "High Risk", "Low Risk")</f>
        <v>Low Risk</v>
      </c>
      <c r="AB1857" s="3" t="str">
        <f>IF(NOT(C1857 &gt; 0), "No Discount", "Discount Applied")</f>
        <v>Discount Applied</v>
      </c>
      <c r="AC1857" s="3" t="str">
        <f>IF(AND(V1857 &gt; 100, OR(H1857 = "Regular Air", H1857 = "Express Air"), NOT(C1857 &gt; 0)), "High Profit Non-Standard Shipping", "Other")</f>
        <v>Other</v>
      </c>
      <c r="AD1857">
        <f>RANK(X1857,$X$2:$X$1954,0)</f>
        <v>541</v>
      </c>
    </row>
    <row r="1858" spans="1:30" ht="12.75" customHeight="1" x14ac:dyDescent="0.3">
      <c r="A1858" s="3">
        <v>5511</v>
      </c>
      <c r="B1858" s="3" t="s">
        <v>46</v>
      </c>
      <c r="C1858" s="7">
        <v>0.02</v>
      </c>
      <c r="D1858" s="4">
        <v>5.28</v>
      </c>
      <c r="E1858" s="4">
        <v>6.26</v>
      </c>
      <c r="F1858" s="3">
        <v>3251</v>
      </c>
      <c r="G1858" s="3" t="s">
        <v>2913</v>
      </c>
      <c r="H1858" s="3" t="s">
        <v>48</v>
      </c>
      <c r="I1858" s="3" t="s">
        <v>39</v>
      </c>
      <c r="J1858" s="3" t="s">
        <v>28</v>
      </c>
      <c r="K1858" s="3" t="s">
        <v>92</v>
      </c>
      <c r="L1858" s="3" t="s">
        <v>58</v>
      </c>
      <c r="M1858" s="3" t="s">
        <v>1362</v>
      </c>
      <c r="N1858" s="3">
        <v>0.4</v>
      </c>
      <c r="O1858" s="3" t="s">
        <v>32</v>
      </c>
      <c r="P1858" s="3" t="s">
        <v>52</v>
      </c>
      <c r="Q1858" s="3" t="s">
        <v>70</v>
      </c>
      <c r="R1858" s="3" t="s">
        <v>89</v>
      </c>
      <c r="S1858" s="3">
        <v>10112</v>
      </c>
      <c r="T1858" s="2">
        <v>42166</v>
      </c>
      <c r="U1858" s="2">
        <v>42167</v>
      </c>
      <c r="V1858" s="4">
        <v>-131.16</v>
      </c>
      <c r="W1858" s="3">
        <v>76</v>
      </c>
      <c r="X1858" s="4">
        <v>412.72</v>
      </c>
      <c r="Y1858" s="3">
        <v>39076</v>
      </c>
      <c r="Z1858" s="3" t="str">
        <f>IF(V1858&gt;E3814, "High","Low")</f>
        <v>Low</v>
      </c>
      <c r="AA1858" s="3" t="str">
        <f>IF(OR(C1858 &gt; 0.2, N1858 &lt; 0.25), "High Risk", "Low Risk")</f>
        <v>Low Risk</v>
      </c>
      <c r="AB1858" s="3" t="str">
        <f>IF(NOT(C1858 &gt; 0), "No Discount", "Discount Applied")</f>
        <v>Discount Applied</v>
      </c>
      <c r="AC1858" s="3" t="str">
        <f>IF(AND(V1858 &gt; 100, OR(H1858 = "Regular Air", H1858 = "Express Air"), NOT(C1858 &gt; 0)), "High Profit Non-Standard Shipping", "Other")</f>
        <v>Other</v>
      </c>
      <c r="AD1858">
        <f>RANK(X1858,$X$2:$X$1954,0)</f>
        <v>707</v>
      </c>
    </row>
    <row r="1859" spans="1:30" ht="12.75" customHeight="1" x14ac:dyDescent="0.3">
      <c r="A1859" s="3">
        <v>23324</v>
      </c>
      <c r="B1859" s="3" t="s">
        <v>46</v>
      </c>
      <c r="C1859" s="7">
        <v>0.01</v>
      </c>
      <c r="D1859" s="4">
        <v>11.34</v>
      </c>
      <c r="E1859" s="4">
        <v>5.01</v>
      </c>
      <c r="F1859" s="3">
        <v>3252</v>
      </c>
      <c r="G1859" s="3" t="s">
        <v>2914</v>
      </c>
      <c r="H1859" s="3" t="s">
        <v>48</v>
      </c>
      <c r="I1859" s="3" t="s">
        <v>39</v>
      </c>
      <c r="J1859" s="3" t="s">
        <v>28</v>
      </c>
      <c r="K1859" s="3" t="s">
        <v>92</v>
      </c>
      <c r="L1859" s="3" t="s">
        <v>58</v>
      </c>
      <c r="M1859" s="3" t="s">
        <v>575</v>
      </c>
      <c r="N1859" s="3">
        <v>0.36</v>
      </c>
      <c r="O1859" s="3" t="s">
        <v>32</v>
      </c>
      <c r="P1859" s="3" t="s">
        <v>52</v>
      </c>
      <c r="Q1859" s="3" t="s">
        <v>70</v>
      </c>
      <c r="R1859" s="3" t="s">
        <v>2915</v>
      </c>
      <c r="S1859" s="3">
        <v>12306</v>
      </c>
      <c r="T1859" s="2">
        <v>42093</v>
      </c>
      <c r="U1859" s="2">
        <v>42095</v>
      </c>
      <c r="V1859" s="4">
        <v>-11.83</v>
      </c>
      <c r="W1859" s="3">
        <v>1</v>
      </c>
      <c r="X1859" s="4">
        <v>14.52</v>
      </c>
      <c r="Y1859" s="3">
        <v>87296</v>
      </c>
      <c r="Z1859" s="3" t="str">
        <f>IF(V1859&gt;E3815, "High","Low")</f>
        <v>Low</v>
      </c>
      <c r="AA1859" s="3" t="str">
        <f>IF(OR(C1859 &gt; 0.2, N1859 &lt; 0.25), "High Risk", "Low Risk")</f>
        <v>Low Risk</v>
      </c>
      <c r="AB1859" s="3" t="str">
        <f>IF(NOT(C1859 &gt; 0), "No Discount", "Discount Applied")</f>
        <v>Discount Applied</v>
      </c>
      <c r="AC1859" s="3" t="str">
        <f>IF(AND(V1859 &gt; 100, OR(H1859 = "Regular Air", H1859 = "Express Air"), NOT(C1859 &gt; 0)), "High Profit Non-Standard Shipping", "Other")</f>
        <v>Other</v>
      </c>
      <c r="AD1859">
        <f>RANK(X1859,$X$2:$X$1954,0)</f>
        <v>1872</v>
      </c>
    </row>
    <row r="1860" spans="1:30" ht="12.75" customHeight="1" x14ac:dyDescent="0.3">
      <c r="A1860" s="3">
        <v>23511</v>
      </c>
      <c r="B1860" s="3" t="s">
        <v>46</v>
      </c>
      <c r="C1860" s="7">
        <v>0.02</v>
      </c>
      <c r="D1860" s="4">
        <v>5.28</v>
      </c>
      <c r="E1860" s="4">
        <v>6.26</v>
      </c>
      <c r="F1860" s="3">
        <v>3252</v>
      </c>
      <c r="G1860" s="3" t="s">
        <v>2914</v>
      </c>
      <c r="H1860" s="3" t="s">
        <v>48</v>
      </c>
      <c r="I1860" s="3" t="s">
        <v>39</v>
      </c>
      <c r="J1860" s="3" t="s">
        <v>28</v>
      </c>
      <c r="K1860" s="3" t="s">
        <v>92</v>
      </c>
      <c r="L1860" s="3" t="s">
        <v>58</v>
      </c>
      <c r="M1860" s="3" t="s">
        <v>1362</v>
      </c>
      <c r="N1860" s="3">
        <v>0.4</v>
      </c>
      <c r="O1860" s="3" t="s">
        <v>32</v>
      </c>
      <c r="P1860" s="3" t="s">
        <v>52</v>
      </c>
      <c r="Q1860" s="3" t="s">
        <v>70</v>
      </c>
      <c r="R1860" s="3" t="s">
        <v>2915</v>
      </c>
      <c r="S1860" s="3">
        <v>12306</v>
      </c>
      <c r="T1860" s="2">
        <v>42166</v>
      </c>
      <c r="U1860" s="2">
        <v>42167</v>
      </c>
      <c r="V1860" s="4">
        <v>-65.58</v>
      </c>
      <c r="W1860" s="3">
        <v>19</v>
      </c>
      <c r="X1860" s="4">
        <v>103.18</v>
      </c>
      <c r="Y1860" s="3">
        <v>87299</v>
      </c>
      <c r="Z1860" s="3" t="str">
        <f>IF(V1860&gt;E3816, "High","Low")</f>
        <v>Low</v>
      </c>
      <c r="AA1860" s="3" t="str">
        <f>IF(OR(C1860 &gt; 0.2, N1860 &lt; 0.25), "High Risk", "Low Risk")</f>
        <v>Low Risk</v>
      </c>
      <c r="AB1860" s="3" t="str">
        <f>IF(NOT(C1860 &gt; 0), "No Discount", "Discount Applied")</f>
        <v>Discount Applied</v>
      </c>
      <c r="AC1860" s="3" t="str">
        <f>IF(AND(V1860 &gt; 100, OR(H1860 = "Regular Air", H1860 = "Express Air"), NOT(C1860 &gt; 0)), "High Profit Non-Standard Shipping", "Other")</f>
        <v>Other</v>
      </c>
      <c r="AD1860">
        <f>RANK(X1860,$X$2:$X$1954,0)</f>
        <v>1221</v>
      </c>
    </row>
    <row r="1861" spans="1:30" ht="12.75" customHeight="1" x14ac:dyDescent="0.3">
      <c r="A1861" s="3">
        <v>21046</v>
      </c>
      <c r="B1861" s="3" t="s">
        <v>46</v>
      </c>
      <c r="C1861" s="7">
        <v>0.06</v>
      </c>
      <c r="D1861" s="4">
        <v>47.98</v>
      </c>
      <c r="E1861" s="4">
        <v>3.61</v>
      </c>
      <c r="F1861" s="3">
        <v>3255</v>
      </c>
      <c r="G1861" s="3" t="s">
        <v>2916</v>
      </c>
      <c r="H1861" s="3" t="s">
        <v>48</v>
      </c>
      <c r="I1861" s="3" t="s">
        <v>39</v>
      </c>
      <c r="J1861" s="3" t="s">
        <v>76</v>
      </c>
      <c r="K1861" s="3" t="s">
        <v>179</v>
      </c>
      <c r="L1861" s="3" t="s">
        <v>50</v>
      </c>
      <c r="M1861" s="3" t="s">
        <v>1012</v>
      </c>
      <c r="N1861" s="3">
        <v>0.71</v>
      </c>
      <c r="O1861" s="3" t="s">
        <v>32</v>
      </c>
      <c r="P1861" s="3" t="s">
        <v>135</v>
      </c>
      <c r="Q1861" s="3" t="s">
        <v>361</v>
      </c>
      <c r="R1861" s="3" t="s">
        <v>2917</v>
      </c>
      <c r="S1861" s="3">
        <v>33319</v>
      </c>
      <c r="T1861" s="2">
        <v>42053</v>
      </c>
      <c r="U1861" s="2">
        <v>42055</v>
      </c>
      <c r="V1861" s="4">
        <v>596.80799999999999</v>
      </c>
      <c r="W1861" s="3">
        <v>2</v>
      </c>
      <c r="X1861" s="4">
        <v>97.96</v>
      </c>
      <c r="Y1861" s="3">
        <v>90488</v>
      </c>
      <c r="Z1861" s="3" t="str">
        <f>IF(V1861&gt;E3817, "High","Low")</f>
        <v>High</v>
      </c>
      <c r="AA1861" s="3" t="str">
        <f>IF(OR(C1861 &gt; 0.2, N1861 &lt; 0.25), "High Risk", "Low Risk")</f>
        <v>Low Risk</v>
      </c>
      <c r="AB1861" s="3" t="str">
        <f>IF(NOT(C1861 &gt; 0), "No Discount", "Discount Applied")</f>
        <v>Discount Applied</v>
      </c>
      <c r="AC1861" s="3" t="str">
        <f>IF(AND(V1861 &gt; 100, OR(H1861 = "Regular Air", H1861 = "Express Air"), NOT(C1861 &gt; 0)), "High Profit Non-Standard Shipping", "Other")</f>
        <v>Other</v>
      </c>
      <c r="AD1861">
        <f>RANK(X1861,$X$2:$X$1954,0)</f>
        <v>1252</v>
      </c>
    </row>
    <row r="1862" spans="1:30" ht="12.75" customHeight="1" x14ac:dyDescent="0.3">
      <c r="A1862" s="3">
        <v>18728</v>
      </c>
      <c r="B1862" s="3" t="s">
        <v>36</v>
      </c>
      <c r="C1862" s="7">
        <v>0.01</v>
      </c>
      <c r="D1862" s="4">
        <v>349.45</v>
      </c>
      <c r="E1862" s="4">
        <v>60</v>
      </c>
      <c r="F1862" s="3">
        <v>3257</v>
      </c>
      <c r="G1862" s="3" t="s">
        <v>2918</v>
      </c>
      <c r="H1862" s="3" t="s">
        <v>38</v>
      </c>
      <c r="I1862" s="3" t="s">
        <v>39</v>
      </c>
      <c r="J1862" s="3" t="s">
        <v>40</v>
      </c>
      <c r="K1862" s="3" t="s">
        <v>151</v>
      </c>
      <c r="L1862" s="3" t="s">
        <v>42</v>
      </c>
      <c r="M1862" s="3" t="s">
        <v>988</v>
      </c>
      <c r="N1862" s="3"/>
      <c r="O1862" s="3" t="s">
        <v>32</v>
      </c>
      <c r="P1862" s="3" t="s">
        <v>33</v>
      </c>
      <c r="Q1862" s="3" t="s">
        <v>34</v>
      </c>
      <c r="R1862" s="3" t="s">
        <v>2919</v>
      </c>
      <c r="S1862" s="3">
        <v>98632</v>
      </c>
      <c r="T1862" s="2">
        <v>42150</v>
      </c>
      <c r="U1862" s="2">
        <v>42151</v>
      </c>
      <c r="V1862" s="4">
        <v>3739.3928999999998</v>
      </c>
      <c r="W1862" s="3">
        <v>15</v>
      </c>
      <c r="X1862" s="4">
        <v>5419.41</v>
      </c>
      <c r="Y1862" s="3">
        <v>88825</v>
      </c>
      <c r="Z1862" s="3" t="str">
        <f>IF(V1862&gt;E3818, "High","Low")</f>
        <v>High</v>
      </c>
      <c r="AA1862" s="3" t="str">
        <f>IF(OR(C1862 &gt; 0.2, N1862 &lt; 0.25), "High Risk", "Low Risk")</f>
        <v>High Risk</v>
      </c>
      <c r="AB1862" s="3" t="str">
        <f>IF(NOT(C1862 &gt; 0), "No Discount", "Discount Applied")</f>
        <v>Discount Applied</v>
      </c>
      <c r="AC1862" s="3" t="str">
        <f>IF(AND(V1862 &gt; 100, OR(H1862 = "Regular Air", H1862 = "Express Air"), NOT(C1862 &gt; 0)), "High Profit Non-Standard Shipping", "Other")</f>
        <v>Other</v>
      </c>
      <c r="AD1862">
        <f>RANK(X1862,$X$2:$X$1954,0)</f>
        <v>84</v>
      </c>
    </row>
    <row r="1863" spans="1:30" ht="12.75" customHeight="1" x14ac:dyDescent="0.3">
      <c r="A1863" s="3">
        <v>21852</v>
      </c>
      <c r="B1863" s="3" t="s">
        <v>55</v>
      </c>
      <c r="C1863" s="7">
        <v>0</v>
      </c>
      <c r="D1863" s="4">
        <v>25.38</v>
      </c>
      <c r="E1863" s="4">
        <v>8.99</v>
      </c>
      <c r="F1863" s="3">
        <v>3257</v>
      </c>
      <c r="G1863" s="3" t="s">
        <v>2918</v>
      </c>
      <c r="H1863" s="3" t="s">
        <v>48</v>
      </c>
      <c r="I1863" s="3" t="s">
        <v>39</v>
      </c>
      <c r="J1863" s="3" t="s">
        <v>40</v>
      </c>
      <c r="K1863" s="3" t="s">
        <v>49</v>
      </c>
      <c r="L1863" s="3" t="s">
        <v>50</v>
      </c>
      <c r="M1863" s="3" t="s">
        <v>761</v>
      </c>
      <c r="N1863" s="3">
        <v>0.5</v>
      </c>
      <c r="O1863" s="3" t="s">
        <v>32</v>
      </c>
      <c r="P1863" s="3" t="s">
        <v>33</v>
      </c>
      <c r="Q1863" s="3" t="s">
        <v>34</v>
      </c>
      <c r="R1863" s="3" t="s">
        <v>2919</v>
      </c>
      <c r="S1863" s="3">
        <v>98632</v>
      </c>
      <c r="T1863" s="2">
        <v>42137</v>
      </c>
      <c r="U1863" s="2">
        <v>42139</v>
      </c>
      <c r="V1863" s="4">
        <v>470.33799999999997</v>
      </c>
      <c r="W1863" s="3">
        <v>26</v>
      </c>
      <c r="X1863" s="4">
        <v>700.41</v>
      </c>
      <c r="Y1863" s="3">
        <v>88826</v>
      </c>
      <c r="Z1863" s="3" t="str">
        <f>IF(V1863&gt;E3819, "High","Low")</f>
        <v>High</v>
      </c>
      <c r="AA1863" s="3" t="str">
        <f>IF(OR(C1863 &gt; 0.2, N1863 &lt; 0.25), "High Risk", "Low Risk")</f>
        <v>Low Risk</v>
      </c>
      <c r="AB1863" s="3" t="str">
        <f>IF(NOT(C1863 &gt; 0), "No Discount", "Discount Applied")</f>
        <v>No Discount</v>
      </c>
      <c r="AC1863" s="3" t="str">
        <f>IF(AND(V1863 &gt; 100, OR(H1863 = "Regular Air", H1863 = "Express Air"), NOT(C1863 &gt; 0)), "High Profit Non-Standard Shipping", "Other")</f>
        <v>High Profit Non-Standard Shipping</v>
      </c>
      <c r="AD1863">
        <f>RANK(X1863,$X$2:$X$1954,0)</f>
        <v>530</v>
      </c>
    </row>
    <row r="1864" spans="1:30" ht="12.75" customHeight="1" x14ac:dyDescent="0.3">
      <c r="A1864" s="3">
        <v>23010</v>
      </c>
      <c r="B1864" s="3" t="s">
        <v>36</v>
      </c>
      <c r="C1864" s="7">
        <v>0.02</v>
      </c>
      <c r="D1864" s="4">
        <v>55.94</v>
      </c>
      <c r="E1864" s="4">
        <v>6.55</v>
      </c>
      <c r="F1864" s="3">
        <v>3258</v>
      </c>
      <c r="G1864" s="3" t="s">
        <v>2920</v>
      </c>
      <c r="H1864" s="3" t="s">
        <v>48</v>
      </c>
      <c r="I1864" s="3" t="s">
        <v>39</v>
      </c>
      <c r="J1864" s="3" t="s">
        <v>76</v>
      </c>
      <c r="K1864" s="3" t="s">
        <v>179</v>
      </c>
      <c r="L1864" s="3" t="s">
        <v>58</v>
      </c>
      <c r="M1864" s="3" t="s">
        <v>1155</v>
      </c>
      <c r="N1864" s="3">
        <v>0.68</v>
      </c>
      <c r="O1864" s="3" t="s">
        <v>32</v>
      </c>
      <c r="P1864" s="3" t="s">
        <v>33</v>
      </c>
      <c r="Q1864" s="3" t="s">
        <v>34</v>
      </c>
      <c r="R1864" s="3" t="s">
        <v>2921</v>
      </c>
      <c r="S1864" s="3">
        <v>98037</v>
      </c>
      <c r="T1864" s="2">
        <v>42084</v>
      </c>
      <c r="U1864" s="2">
        <v>42086</v>
      </c>
      <c r="V1864" s="4">
        <v>401.85</v>
      </c>
      <c r="W1864" s="3">
        <v>11</v>
      </c>
      <c r="X1864" s="4">
        <v>646.88</v>
      </c>
      <c r="Y1864" s="3">
        <v>88824</v>
      </c>
      <c r="Z1864" s="3" t="str">
        <f>IF(V1864&gt;E3820, "High","Low")</f>
        <v>High</v>
      </c>
      <c r="AA1864" s="3" t="str">
        <f>IF(OR(C1864 &gt; 0.2, N1864 &lt; 0.25), "High Risk", "Low Risk")</f>
        <v>Low Risk</v>
      </c>
      <c r="AB1864" s="3" t="str">
        <f>IF(NOT(C1864 &gt; 0), "No Discount", "Discount Applied")</f>
        <v>Discount Applied</v>
      </c>
      <c r="AC1864" s="3" t="str">
        <f>IF(AND(V1864 &gt; 100, OR(H1864 = "Regular Air", H1864 = "Express Air"), NOT(C1864 &gt; 0)), "High Profit Non-Standard Shipping", "Other")</f>
        <v>Other</v>
      </c>
      <c r="AD1864">
        <f>RANK(X1864,$X$2:$X$1954,0)</f>
        <v>556</v>
      </c>
    </row>
    <row r="1865" spans="1:30" ht="12.75" customHeight="1" x14ac:dyDescent="0.3">
      <c r="A1865" s="3">
        <v>22576</v>
      </c>
      <c r="B1865" s="3" t="s">
        <v>36</v>
      </c>
      <c r="C1865" s="7">
        <v>7.0000000000000007E-2</v>
      </c>
      <c r="D1865" s="4">
        <v>105.34</v>
      </c>
      <c r="E1865" s="4">
        <v>24.49</v>
      </c>
      <c r="F1865" s="3">
        <v>3261</v>
      </c>
      <c r="G1865" s="3" t="s">
        <v>2922</v>
      </c>
      <c r="H1865" s="3" t="s">
        <v>26</v>
      </c>
      <c r="I1865" s="3" t="s">
        <v>39</v>
      </c>
      <c r="J1865" s="3" t="s">
        <v>40</v>
      </c>
      <c r="K1865" s="3" t="s">
        <v>49</v>
      </c>
      <c r="L1865" s="3" t="s">
        <v>235</v>
      </c>
      <c r="M1865" s="3" t="s">
        <v>2607</v>
      </c>
      <c r="N1865" s="3">
        <v>0.61</v>
      </c>
      <c r="O1865" s="3" t="s">
        <v>32</v>
      </c>
      <c r="P1865" s="3" t="s">
        <v>60</v>
      </c>
      <c r="Q1865" s="3" t="s">
        <v>299</v>
      </c>
      <c r="R1865" s="3" t="s">
        <v>2923</v>
      </c>
      <c r="S1865" s="3">
        <v>49221</v>
      </c>
      <c r="T1865" s="2">
        <v>42180</v>
      </c>
      <c r="U1865" s="2">
        <v>42181</v>
      </c>
      <c r="V1865" s="4">
        <v>710.67239999999993</v>
      </c>
      <c r="W1865" s="3">
        <v>10</v>
      </c>
      <c r="X1865" s="4">
        <v>1029.96</v>
      </c>
      <c r="Y1865" s="3">
        <v>90296</v>
      </c>
      <c r="Z1865" s="3" t="str">
        <f>IF(V1865&gt;E3821, "High","Low")</f>
        <v>High</v>
      </c>
      <c r="AA1865" s="3" t="str">
        <f>IF(OR(C1865 &gt; 0.2, N1865 &lt; 0.25), "High Risk", "Low Risk")</f>
        <v>Low Risk</v>
      </c>
      <c r="AB1865" s="3" t="str">
        <f>IF(NOT(C1865 &gt; 0), "No Discount", "Discount Applied")</f>
        <v>Discount Applied</v>
      </c>
      <c r="AC1865" s="3" t="str">
        <f>IF(AND(V1865 &gt; 100, OR(H1865 = "Regular Air", H1865 = "Express Air"), NOT(C1865 &gt; 0)), "High Profit Non-Standard Shipping", "Other")</f>
        <v>Other</v>
      </c>
      <c r="AD1865">
        <f>RANK(X1865,$X$2:$X$1954,0)</f>
        <v>414</v>
      </c>
    </row>
    <row r="1866" spans="1:30" ht="12.75" customHeight="1" x14ac:dyDescent="0.3">
      <c r="A1866" s="3">
        <v>19214</v>
      </c>
      <c r="B1866" s="3" t="s">
        <v>55</v>
      </c>
      <c r="C1866" s="7">
        <v>0.04</v>
      </c>
      <c r="D1866" s="4">
        <v>9.99</v>
      </c>
      <c r="E1866" s="4">
        <v>11.59</v>
      </c>
      <c r="F1866" s="3">
        <v>3264</v>
      </c>
      <c r="G1866" s="3" t="s">
        <v>2924</v>
      </c>
      <c r="H1866" s="3" t="s">
        <v>48</v>
      </c>
      <c r="I1866" s="3" t="s">
        <v>39</v>
      </c>
      <c r="J1866" s="3" t="s">
        <v>28</v>
      </c>
      <c r="K1866" s="3" t="s">
        <v>92</v>
      </c>
      <c r="L1866" s="3" t="s">
        <v>58</v>
      </c>
      <c r="M1866" s="3" t="s">
        <v>1910</v>
      </c>
      <c r="N1866" s="3">
        <v>0.4</v>
      </c>
      <c r="O1866" s="3" t="s">
        <v>32</v>
      </c>
      <c r="P1866" s="3" t="s">
        <v>33</v>
      </c>
      <c r="Q1866" s="3" t="s">
        <v>44</v>
      </c>
      <c r="R1866" s="3" t="s">
        <v>2925</v>
      </c>
      <c r="S1866" s="3">
        <v>95501</v>
      </c>
      <c r="T1866" s="2">
        <v>42143</v>
      </c>
      <c r="U1866" s="2">
        <v>42145</v>
      </c>
      <c r="V1866" s="4">
        <v>-92.32</v>
      </c>
      <c r="W1866" s="3">
        <v>5</v>
      </c>
      <c r="X1866" s="4">
        <v>52.09</v>
      </c>
      <c r="Y1866" s="3">
        <v>89835</v>
      </c>
      <c r="Z1866" s="3" t="str">
        <f>IF(V1866&gt;E3822, "High","Low")</f>
        <v>Low</v>
      </c>
      <c r="AA1866" s="3" t="str">
        <f>IF(OR(C1866 &gt; 0.2, N1866 &lt; 0.25), "High Risk", "Low Risk")</f>
        <v>Low Risk</v>
      </c>
      <c r="AB1866" s="3" t="str">
        <f>IF(NOT(C1866 &gt; 0), "No Discount", "Discount Applied")</f>
        <v>Discount Applied</v>
      </c>
      <c r="AC1866" s="3" t="str">
        <f>IF(AND(V1866 &gt; 100, OR(H1866 = "Regular Air", H1866 = "Express Air"), NOT(C1866 &gt; 0)), "High Profit Non-Standard Shipping", "Other")</f>
        <v>Other</v>
      </c>
      <c r="AD1866">
        <f>RANK(X1866,$X$2:$X$1954,0)</f>
        <v>1521</v>
      </c>
    </row>
    <row r="1867" spans="1:30" ht="12.75" customHeight="1" x14ac:dyDescent="0.3">
      <c r="A1867" s="3">
        <v>21459</v>
      </c>
      <c r="B1867" s="3" t="s">
        <v>46</v>
      </c>
      <c r="C1867" s="7">
        <v>0</v>
      </c>
      <c r="D1867" s="4">
        <v>122.99</v>
      </c>
      <c r="E1867" s="4">
        <v>70.2</v>
      </c>
      <c r="F1867" s="3">
        <v>3266</v>
      </c>
      <c r="G1867" s="3" t="s">
        <v>2926</v>
      </c>
      <c r="H1867" s="3" t="s">
        <v>38</v>
      </c>
      <c r="I1867" s="3" t="s">
        <v>39</v>
      </c>
      <c r="J1867" s="3" t="s">
        <v>40</v>
      </c>
      <c r="K1867" s="3" t="s">
        <v>41</v>
      </c>
      <c r="L1867" s="3" t="s">
        <v>42</v>
      </c>
      <c r="M1867" s="3" t="s">
        <v>146</v>
      </c>
      <c r="N1867" s="3">
        <v>0.74</v>
      </c>
      <c r="O1867" s="3" t="s">
        <v>32</v>
      </c>
      <c r="P1867" s="3" t="s">
        <v>52</v>
      </c>
      <c r="Q1867" s="3" t="s">
        <v>187</v>
      </c>
      <c r="R1867" s="3" t="s">
        <v>432</v>
      </c>
      <c r="S1867" s="3">
        <v>4073</v>
      </c>
      <c r="T1867" s="2">
        <v>42032</v>
      </c>
      <c r="U1867" s="2">
        <v>42033</v>
      </c>
      <c r="V1867" s="4">
        <v>-1764.29</v>
      </c>
      <c r="W1867" s="3">
        <v>14</v>
      </c>
      <c r="X1867" s="4">
        <v>1794.88</v>
      </c>
      <c r="Y1867" s="3">
        <v>89836</v>
      </c>
      <c r="Z1867" s="3" t="str">
        <f>IF(V1867&gt;E3823, "High","Low")</f>
        <v>Low</v>
      </c>
      <c r="AA1867" s="3" t="str">
        <f>IF(OR(C1867 &gt; 0.2, N1867 &lt; 0.25), "High Risk", "Low Risk")</f>
        <v>Low Risk</v>
      </c>
      <c r="AB1867" s="3" t="str">
        <f>IF(NOT(C1867 &gt; 0), "No Discount", "Discount Applied")</f>
        <v>No Discount</v>
      </c>
      <c r="AC1867" s="3" t="str">
        <f>IF(AND(V1867 &gt; 100, OR(H1867 = "Regular Air", H1867 = "Express Air"), NOT(C1867 &gt; 0)), "High Profit Non-Standard Shipping", "Other")</f>
        <v>Other</v>
      </c>
      <c r="AD1867">
        <f>RANK(X1867,$X$2:$X$1954,0)</f>
        <v>273</v>
      </c>
    </row>
    <row r="1868" spans="1:30" ht="12.75" customHeight="1" x14ac:dyDescent="0.3">
      <c r="A1868" s="3">
        <v>21458</v>
      </c>
      <c r="B1868" s="3" t="s">
        <v>46</v>
      </c>
      <c r="C1868" s="7">
        <v>0.01</v>
      </c>
      <c r="D1868" s="4">
        <v>60.97</v>
      </c>
      <c r="E1868" s="4">
        <v>4.5</v>
      </c>
      <c r="F1868" s="3">
        <v>3269</v>
      </c>
      <c r="G1868" s="3" t="s">
        <v>2927</v>
      </c>
      <c r="H1868" s="3" t="s">
        <v>26</v>
      </c>
      <c r="I1868" s="3" t="s">
        <v>39</v>
      </c>
      <c r="J1868" s="3" t="s">
        <v>28</v>
      </c>
      <c r="K1868" s="3" t="s">
        <v>256</v>
      </c>
      <c r="L1868" s="3" t="s">
        <v>58</v>
      </c>
      <c r="M1868" s="3" t="s">
        <v>2131</v>
      </c>
      <c r="N1868" s="3">
        <v>0.56000000000000005</v>
      </c>
      <c r="O1868" s="3" t="s">
        <v>32</v>
      </c>
      <c r="P1868" s="3" t="s">
        <v>52</v>
      </c>
      <c r="Q1868" s="3" t="s">
        <v>53</v>
      </c>
      <c r="R1868" s="3" t="s">
        <v>2928</v>
      </c>
      <c r="S1868" s="3">
        <v>7060</v>
      </c>
      <c r="T1868" s="2">
        <v>42032</v>
      </c>
      <c r="U1868" s="2">
        <v>42034</v>
      </c>
      <c r="V1868" s="4">
        <v>527.87759999999992</v>
      </c>
      <c r="W1868" s="3">
        <v>12</v>
      </c>
      <c r="X1868" s="4">
        <v>765.04</v>
      </c>
      <c r="Y1868" s="3">
        <v>89836</v>
      </c>
      <c r="Z1868" s="3" t="str">
        <f>IF(V1868&gt;E3824, "High","Low")</f>
        <v>High</v>
      </c>
      <c r="AA1868" s="3" t="str">
        <f>IF(OR(C1868 &gt; 0.2, N1868 &lt; 0.25), "High Risk", "Low Risk")</f>
        <v>Low Risk</v>
      </c>
      <c r="AB1868" s="3" t="str">
        <f>IF(NOT(C1868 &gt; 0), "No Discount", "Discount Applied")</f>
        <v>Discount Applied</v>
      </c>
      <c r="AC1868" s="3" t="str">
        <f>IF(AND(V1868 &gt; 100, OR(H1868 = "Regular Air", H1868 = "Express Air"), NOT(C1868 &gt; 0)), "High Profit Non-Standard Shipping", "Other")</f>
        <v>Other</v>
      </c>
      <c r="AD1868">
        <f>RANK(X1868,$X$2:$X$1954,0)</f>
        <v>500</v>
      </c>
    </row>
    <row r="1869" spans="1:30" ht="12.75" customHeight="1" x14ac:dyDescent="0.3">
      <c r="A1869" s="3">
        <v>19047</v>
      </c>
      <c r="B1869" s="3" t="s">
        <v>105</v>
      </c>
      <c r="C1869" s="7">
        <v>0.02</v>
      </c>
      <c r="D1869" s="4">
        <v>13.48</v>
      </c>
      <c r="E1869" s="4">
        <v>4.51</v>
      </c>
      <c r="F1869" s="3">
        <v>3275</v>
      </c>
      <c r="G1869" s="3" t="s">
        <v>2929</v>
      </c>
      <c r="H1869" s="3" t="s">
        <v>48</v>
      </c>
      <c r="I1869" s="3" t="s">
        <v>39</v>
      </c>
      <c r="J1869" s="3" t="s">
        <v>28</v>
      </c>
      <c r="K1869" s="3" t="s">
        <v>140</v>
      </c>
      <c r="L1869" s="3" t="s">
        <v>58</v>
      </c>
      <c r="M1869" s="3" t="s">
        <v>2502</v>
      </c>
      <c r="N1869" s="3">
        <v>0.59</v>
      </c>
      <c r="O1869" s="3" t="s">
        <v>32</v>
      </c>
      <c r="P1869" s="3" t="s">
        <v>33</v>
      </c>
      <c r="Q1869" s="3" t="s">
        <v>34</v>
      </c>
      <c r="R1869" s="3" t="s">
        <v>1960</v>
      </c>
      <c r="S1869" s="3">
        <v>98273</v>
      </c>
      <c r="T1869" s="2">
        <v>42084</v>
      </c>
      <c r="U1869" s="2">
        <v>42086</v>
      </c>
      <c r="V1869" s="4">
        <v>34.520000000000003</v>
      </c>
      <c r="W1869" s="3">
        <v>9</v>
      </c>
      <c r="X1869" s="4">
        <v>127.12</v>
      </c>
      <c r="Y1869" s="3">
        <v>86233</v>
      </c>
      <c r="Z1869" s="3" t="str">
        <f>IF(V1869&gt;E3825, "High","Low")</f>
        <v>High</v>
      </c>
      <c r="AA1869" s="3" t="str">
        <f>IF(OR(C1869 &gt; 0.2, N1869 &lt; 0.25), "High Risk", "Low Risk")</f>
        <v>Low Risk</v>
      </c>
      <c r="AB1869" s="3" t="str">
        <f>IF(NOT(C1869 &gt; 0), "No Discount", "Discount Applied")</f>
        <v>Discount Applied</v>
      </c>
      <c r="AC1869" s="3" t="str">
        <f>IF(AND(V1869 &gt; 100, OR(H1869 = "Regular Air", H1869 = "Express Air"), NOT(C1869 &gt; 0)), "High Profit Non-Standard Shipping", "Other")</f>
        <v>Other</v>
      </c>
      <c r="AD1869">
        <f>RANK(X1869,$X$2:$X$1954,0)</f>
        <v>1145</v>
      </c>
    </row>
    <row r="1870" spans="1:30" ht="12.75" customHeight="1" x14ac:dyDescent="0.3">
      <c r="A1870" s="3">
        <v>19232</v>
      </c>
      <c r="B1870" s="3" t="s">
        <v>105</v>
      </c>
      <c r="C1870" s="7">
        <v>0.04</v>
      </c>
      <c r="D1870" s="4">
        <v>449.99</v>
      </c>
      <c r="E1870" s="4">
        <v>24.49</v>
      </c>
      <c r="F1870" s="3">
        <v>3275</v>
      </c>
      <c r="G1870" s="3" t="s">
        <v>2929</v>
      </c>
      <c r="H1870" s="3" t="s">
        <v>48</v>
      </c>
      <c r="I1870" s="3" t="s">
        <v>39</v>
      </c>
      <c r="J1870" s="3" t="s">
        <v>76</v>
      </c>
      <c r="K1870" s="3" t="s">
        <v>586</v>
      </c>
      <c r="L1870" s="3" t="s">
        <v>235</v>
      </c>
      <c r="M1870" s="3" t="s">
        <v>2930</v>
      </c>
      <c r="N1870" s="3">
        <v>0.52</v>
      </c>
      <c r="O1870" s="3" t="s">
        <v>32</v>
      </c>
      <c r="P1870" s="3" t="s">
        <v>33</v>
      </c>
      <c r="Q1870" s="3" t="s">
        <v>34</v>
      </c>
      <c r="R1870" s="3" t="s">
        <v>1960</v>
      </c>
      <c r="S1870" s="3">
        <v>98273</v>
      </c>
      <c r="T1870" s="2">
        <v>42005</v>
      </c>
      <c r="U1870" s="2">
        <v>42009</v>
      </c>
      <c r="V1870" s="4">
        <v>3576.8840999999998</v>
      </c>
      <c r="W1870" s="3">
        <v>12</v>
      </c>
      <c r="X1870" s="4">
        <v>5183.8900000000003</v>
      </c>
      <c r="Y1870" s="3">
        <v>86234</v>
      </c>
      <c r="Z1870" s="3" t="str">
        <f>IF(V1870&gt;E3826, "High","Low")</f>
        <v>High</v>
      </c>
      <c r="AA1870" s="3" t="str">
        <f>IF(OR(C1870 &gt; 0.2, N1870 &lt; 0.25), "High Risk", "Low Risk")</f>
        <v>Low Risk</v>
      </c>
      <c r="AB1870" s="3" t="str">
        <f>IF(NOT(C1870 &gt; 0), "No Discount", "Discount Applied")</f>
        <v>Discount Applied</v>
      </c>
      <c r="AC1870" s="3" t="str">
        <f>IF(AND(V1870 &gt; 100, OR(H1870 = "Regular Air", H1870 = "Express Air"), NOT(C1870 &gt; 0)), "High Profit Non-Standard Shipping", "Other")</f>
        <v>Other</v>
      </c>
      <c r="AD1870">
        <f>RANK(X1870,$X$2:$X$1954,0)</f>
        <v>90</v>
      </c>
    </row>
    <row r="1871" spans="1:30" ht="12.75" customHeight="1" x14ac:dyDescent="0.3">
      <c r="A1871" s="3">
        <v>19233</v>
      </c>
      <c r="B1871" s="3" t="s">
        <v>105</v>
      </c>
      <c r="C1871" s="7">
        <v>0.01</v>
      </c>
      <c r="D1871" s="4">
        <v>5.84</v>
      </c>
      <c r="E1871" s="4">
        <v>1.2</v>
      </c>
      <c r="F1871" s="3">
        <v>3275</v>
      </c>
      <c r="G1871" s="3" t="s">
        <v>2929</v>
      </c>
      <c r="H1871" s="3" t="s">
        <v>48</v>
      </c>
      <c r="I1871" s="3" t="s">
        <v>39</v>
      </c>
      <c r="J1871" s="3" t="s">
        <v>28</v>
      </c>
      <c r="K1871" s="3" t="s">
        <v>29</v>
      </c>
      <c r="L1871" s="3" t="s">
        <v>30</v>
      </c>
      <c r="M1871" s="3" t="s">
        <v>1312</v>
      </c>
      <c r="N1871" s="3">
        <v>0.55000000000000004</v>
      </c>
      <c r="O1871" s="3" t="s">
        <v>32</v>
      </c>
      <c r="P1871" s="3" t="s">
        <v>33</v>
      </c>
      <c r="Q1871" s="3" t="s">
        <v>34</v>
      </c>
      <c r="R1871" s="3" t="s">
        <v>1960</v>
      </c>
      <c r="S1871" s="3">
        <v>98273</v>
      </c>
      <c r="T1871" s="2">
        <v>42005</v>
      </c>
      <c r="U1871" s="2">
        <v>42014</v>
      </c>
      <c r="V1871" s="4">
        <v>20.38</v>
      </c>
      <c r="W1871" s="3">
        <v>6</v>
      </c>
      <c r="X1871" s="4">
        <v>36.090000000000003</v>
      </c>
      <c r="Y1871" s="3">
        <v>86234</v>
      </c>
      <c r="Z1871" s="3" t="str">
        <f>IF(V1871&gt;E3827, "High","Low")</f>
        <v>High</v>
      </c>
      <c r="AA1871" s="3" t="str">
        <f>IF(OR(C1871 &gt; 0.2, N1871 &lt; 0.25), "High Risk", "Low Risk")</f>
        <v>Low Risk</v>
      </c>
      <c r="AB1871" s="3" t="str">
        <f>IF(NOT(C1871 &gt; 0), "No Discount", "Discount Applied")</f>
        <v>Discount Applied</v>
      </c>
      <c r="AC1871" s="3" t="str">
        <f>IF(AND(V1871 &gt; 100, OR(H1871 = "Regular Air", H1871 = "Express Air"), NOT(C1871 &gt; 0)), "High Profit Non-Standard Shipping", "Other")</f>
        <v>Other</v>
      </c>
      <c r="AD1871">
        <f>RANK(X1871,$X$2:$X$1954,0)</f>
        <v>1653</v>
      </c>
    </row>
    <row r="1872" spans="1:30" ht="12.75" customHeight="1" x14ac:dyDescent="0.3">
      <c r="A1872" s="3">
        <v>20039</v>
      </c>
      <c r="B1872" s="3" t="s">
        <v>24</v>
      </c>
      <c r="C1872" s="7">
        <v>0.06</v>
      </c>
      <c r="D1872" s="4">
        <v>89.83</v>
      </c>
      <c r="E1872" s="4">
        <v>35</v>
      </c>
      <c r="F1872" s="3">
        <v>3279</v>
      </c>
      <c r="G1872" s="3" t="s">
        <v>2931</v>
      </c>
      <c r="H1872" s="3" t="s">
        <v>48</v>
      </c>
      <c r="I1872" s="3" t="s">
        <v>39</v>
      </c>
      <c r="J1872" s="3" t="s">
        <v>28</v>
      </c>
      <c r="K1872" s="3" t="s">
        <v>140</v>
      </c>
      <c r="L1872" s="3" t="s">
        <v>235</v>
      </c>
      <c r="M1872" s="3" t="s">
        <v>2932</v>
      </c>
      <c r="N1872" s="3">
        <v>0.83</v>
      </c>
      <c r="O1872" s="3" t="s">
        <v>32</v>
      </c>
      <c r="P1872" s="3" t="s">
        <v>135</v>
      </c>
      <c r="Q1872" s="3" t="s">
        <v>931</v>
      </c>
      <c r="R1872" s="3" t="s">
        <v>2602</v>
      </c>
      <c r="S1872" s="3">
        <v>29203</v>
      </c>
      <c r="T1872" s="2">
        <v>42100</v>
      </c>
      <c r="U1872" s="2">
        <v>42102</v>
      </c>
      <c r="V1872" s="4">
        <v>31.11</v>
      </c>
      <c r="W1872" s="3">
        <v>4</v>
      </c>
      <c r="X1872" s="4">
        <v>366.26</v>
      </c>
      <c r="Y1872" s="3">
        <v>90766</v>
      </c>
      <c r="Z1872" s="3" t="str">
        <f>IF(V1872&gt;E3828, "High","Low")</f>
        <v>High</v>
      </c>
      <c r="AA1872" s="3" t="str">
        <f>IF(OR(C1872 &gt; 0.2, N1872 &lt; 0.25), "High Risk", "Low Risk")</f>
        <v>Low Risk</v>
      </c>
      <c r="AB1872" s="3" t="str">
        <f>IF(NOT(C1872 &gt; 0), "No Discount", "Discount Applied")</f>
        <v>Discount Applied</v>
      </c>
      <c r="AC1872" s="3" t="str">
        <f>IF(AND(V1872 &gt; 100, OR(H1872 = "Regular Air", H1872 = "Express Air"), NOT(C1872 &gt; 0)), "High Profit Non-Standard Shipping", "Other")</f>
        <v>Other</v>
      </c>
      <c r="AD1872">
        <f>RANK(X1872,$X$2:$X$1954,0)</f>
        <v>753</v>
      </c>
    </row>
    <row r="1873" spans="1:30" ht="12.75" customHeight="1" x14ac:dyDescent="0.3">
      <c r="A1873" s="3">
        <v>20040</v>
      </c>
      <c r="B1873" s="3" t="s">
        <v>24</v>
      </c>
      <c r="C1873" s="7">
        <v>0.1</v>
      </c>
      <c r="D1873" s="4">
        <v>13.43</v>
      </c>
      <c r="E1873" s="4">
        <v>5.5</v>
      </c>
      <c r="F1873" s="3">
        <v>3279</v>
      </c>
      <c r="G1873" s="3" t="s">
        <v>2931</v>
      </c>
      <c r="H1873" s="3" t="s">
        <v>48</v>
      </c>
      <c r="I1873" s="3" t="s">
        <v>39</v>
      </c>
      <c r="J1873" s="3" t="s">
        <v>28</v>
      </c>
      <c r="K1873" s="3" t="s">
        <v>140</v>
      </c>
      <c r="L1873" s="3" t="s">
        <v>58</v>
      </c>
      <c r="M1873" s="3" t="s">
        <v>1701</v>
      </c>
      <c r="N1873" s="3">
        <v>0.56999999999999995</v>
      </c>
      <c r="O1873" s="3" t="s">
        <v>32</v>
      </c>
      <c r="P1873" s="3" t="s">
        <v>135</v>
      </c>
      <c r="Q1873" s="3" t="s">
        <v>931</v>
      </c>
      <c r="R1873" s="3" t="s">
        <v>2602</v>
      </c>
      <c r="S1873" s="3">
        <v>29203</v>
      </c>
      <c r="T1873" s="2">
        <v>42100</v>
      </c>
      <c r="U1873" s="2">
        <v>42102</v>
      </c>
      <c r="V1873" s="4">
        <v>358.29539999999997</v>
      </c>
      <c r="W1873" s="3">
        <v>12</v>
      </c>
      <c r="X1873" s="4">
        <v>157.99</v>
      </c>
      <c r="Y1873" s="3">
        <v>90766</v>
      </c>
      <c r="Z1873" s="3" t="str">
        <f>IF(V1873&gt;E3829, "High","Low")</f>
        <v>High</v>
      </c>
      <c r="AA1873" s="3" t="str">
        <f>IF(OR(C1873 &gt; 0.2, N1873 &lt; 0.25), "High Risk", "Low Risk")</f>
        <v>Low Risk</v>
      </c>
      <c r="AB1873" s="3" t="str">
        <f>IF(NOT(C1873 &gt; 0), "No Discount", "Discount Applied")</f>
        <v>Discount Applied</v>
      </c>
      <c r="AC1873" s="3" t="str">
        <f>IF(AND(V1873 &gt; 100, OR(H1873 = "Regular Air", H1873 = "Express Air"), NOT(C1873 &gt; 0)), "High Profit Non-Standard Shipping", "Other")</f>
        <v>Other</v>
      </c>
      <c r="AD1873">
        <f>RANK(X1873,$X$2:$X$1954,0)</f>
        <v>1063</v>
      </c>
    </row>
    <row r="1874" spans="1:30" ht="12.75" customHeight="1" x14ac:dyDescent="0.3">
      <c r="A1874" s="3">
        <v>20041</v>
      </c>
      <c r="B1874" s="3" t="s">
        <v>24</v>
      </c>
      <c r="C1874" s="7">
        <v>0.01</v>
      </c>
      <c r="D1874" s="4">
        <v>125.99</v>
      </c>
      <c r="E1874" s="4">
        <v>7.69</v>
      </c>
      <c r="F1874" s="3">
        <v>3279</v>
      </c>
      <c r="G1874" s="3" t="s">
        <v>2931</v>
      </c>
      <c r="H1874" s="3" t="s">
        <v>48</v>
      </c>
      <c r="I1874" s="3" t="s">
        <v>39</v>
      </c>
      <c r="J1874" s="3" t="s">
        <v>76</v>
      </c>
      <c r="K1874" s="3" t="s">
        <v>77</v>
      </c>
      <c r="L1874" s="3" t="s">
        <v>58</v>
      </c>
      <c r="M1874" s="3" t="s">
        <v>1224</v>
      </c>
      <c r="N1874" s="3">
        <v>0.57999999999999996</v>
      </c>
      <c r="O1874" s="3" t="s">
        <v>32</v>
      </c>
      <c r="P1874" s="3" t="s">
        <v>135</v>
      </c>
      <c r="Q1874" s="3" t="s">
        <v>931</v>
      </c>
      <c r="R1874" s="3" t="s">
        <v>2602</v>
      </c>
      <c r="S1874" s="3">
        <v>29203</v>
      </c>
      <c r="T1874" s="2">
        <v>42100</v>
      </c>
      <c r="U1874" s="2">
        <v>42100</v>
      </c>
      <c r="V1874" s="4">
        <v>8.3219999999999992</v>
      </c>
      <c r="W1874" s="3">
        <v>11</v>
      </c>
      <c r="X1874" s="4">
        <v>1212.8800000000001</v>
      </c>
      <c r="Y1874" s="3">
        <v>90766</v>
      </c>
      <c r="Z1874" s="3" t="str">
        <f>IF(V1874&gt;E3830, "High","Low")</f>
        <v>High</v>
      </c>
      <c r="AA1874" s="3" t="str">
        <f>IF(OR(C1874 &gt; 0.2, N1874 &lt; 0.25), "High Risk", "Low Risk")</f>
        <v>Low Risk</v>
      </c>
      <c r="AB1874" s="3" t="str">
        <f>IF(NOT(C1874 &gt; 0), "No Discount", "Discount Applied")</f>
        <v>Discount Applied</v>
      </c>
      <c r="AC1874" s="3" t="str">
        <f>IF(AND(V1874 &gt; 100, OR(H1874 = "Regular Air", H1874 = "Express Air"), NOT(C1874 &gt; 0)), "High Profit Non-Standard Shipping", "Other")</f>
        <v>Other</v>
      </c>
      <c r="AD1874">
        <f>RANK(X1874,$X$2:$X$1954,0)</f>
        <v>369</v>
      </c>
    </row>
    <row r="1875" spans="1:30" ht="12.75" customHeight="1" x14ac:dyDescent="0.3">
      <c r="A1875" s="3">
        <v>21620</v>
      </c>
      <c r="B1875" s="3" t="s">
        <v>55</v>
      </c>
      <c r="C1875" s="7">
        <v>0.01</v>
      </c>
      <c r="D1875" s="4">
        <v>45.99</v>
      </c>
      <c r="E1875" s="4">
        <v>4.99</v>
      </c>
      <c r="F1875" s="3">
        <v>3279</v>
      </c>
      <c r="G1875" s="3" t="s">
        <v>2931</v>
      </c>
      <c r="H1875" s="3" t="s">
        <v>48</v>
      </c>
      <c r="I1875" s="3" t="s">
        <v>39</v>
      </c>
      <c r="J1875" s="3" t="s">
        <v>76</v>
      </c>
      <c r="K1875" s="3" t="s">
        <v>77</v>
      </c>
      <c r="L1875" s="3" t="s">
        <v>58</v>
      </c>
      <c r="M1875" s="3" t="s">
        <v>1114</v>
      </c>
      <c r="N1875" s="3">
        <v>0.56000000000000005</v>
      </c>
      <c r="O1875" s="3" t="s">
        <v>32</v>
      </c>
      <c r="P1875" s="3" t="s">
        <v>135</v>
      </c>
      <c r="Q1875" s="3" t="s">
        <v>931</v>
      </c>
      <c r="R1875" s="3" t="s">
        <v>2602</v>
      </c>
      <c r="S1875" s="3">
        <v>29203</v>
      </c>
      <c r="T1875" s="2">
        <v>42077</v>
      </c>
      <c r="U1875" s="2">
        <v>42079</v>
      </c>
      <c r="V1875" s="4">
        <v>24.018000000000001</v>
      </c>
      <c r="W1875" s="3">
        <v>3</v>
      </c>
      <c r="X1875" s="4">
        <v>125.19</v>
      </c>
      <c r="Y1875" s="3">
        <v>90767</v>
      </c>
      <c r="Z1875" s="3" t="str">
        <f>IF(V1875&gt;E3831, "High","Low")</f>
        <v>High</v>
      </c>
      <c r="AA1875" s="3" t="str">
        <f>IF(OR(C1875 &gt; 0.2, N1875 &lt; 0.25), "High Risk", "Low Risk")</f>
        <v>Low Risk</v>
      </c>
      <c r="AB1875" s="3" t="str">
        <f>IF(NOT(C1875 &gt; 0), "No Discount", "Discount Applied")</f>
        <v>Discount Applied</v>
      </c>
      <c r="AC1875" s="3" t="str">
        <f>IF(AND(V1875 &gt; 100, OR(H1875 = "Regular Air", H1875 = "Express Air"), NOT(C1875 &gt; 0)), "High Profit Non-Standard Shipping", "Other")</f>
        <v>Other</v>
      </c>
      <c r="AD1875">
        <f>RANK(X1875,$X$2:$X$1954,0)</f>
        <v>1151</v>
      </c>
    </row>
    <row r="1876" spans="1:30" ht="12.75" customHeight="1" x14ac:dyDescent="0.3">
      <c r="A1876" s="3">
        <v>23022</v>
      </c>
      <c r="B1876" s="3" t="s">
        <v>46</v>
      </c>
      <c r="C1876" s="7">
        <v>0.05</v>
      </c>
      <c r="D1876" s="4">
        <v>363.25</v>
      </c>
      <c r="E1876" s="4">
        <v>19.989999999999998</v>
      </c>
      <c r="F1876" s="3">
        <v>3283</v>
      </c>
      <c r="G1876" s="3" t="s">
        <v>2933</v>
      </c>
      <c r="H1876" s="3" t="s">
        <v>26</v>
      </c>
      <c r="I1876" s="3" t="s">
        <v>39</v>
      </c>
      <c r="J1876" s="3" t="s">
        <v>28</v>
      </c>
      <c r="K1876" s="3" t="s">
        <v>256</v>
      </c>
      <c r="L1876" s="3" t="s">
        <v>58</v>
      </c>
      <c r="M1876" s="3" t="s">
        <v>1252</v>
      </c>
      <c r="N1876" s="3">
        <v>0.56999999999999995</v>
      </c>
      <c r="O1876" s="3" t="s">
        <v>32</v>
      </c>
      <c r="P1876" s="3" t="s">
        <v>135</v>
      </c>
      <c r="Q1876" s="3" t="s">
        <v>361</v>
      </c>
      <c r="R1876" s="3" t="s">
        <v>2934</v>
      </c>
      <c r="S1876" s="3">
        <v>33156</v>
      </c>
      <c r="T1876" s="2">
        <v>42115</v>
      </c>
      <c r="U1876" s="2">
        <v>42115</v>
      </c>
      <c r="V1876" s="4">
        <v>-269.75549999999998</v>
      </c>
      <c r="W1876" s="3">
        <v>5</v>
      </c>
      <c r="X1876" s="4">
        <v>1867.04</v>
      </c>
      <c r="Y1876" s="3">
        <v>90752</v>
      </c>
      <c r="Z1876" s="3" t="str">
        <f>IF(V1876&gt;E3832, "High","Low")</f>
        <v>Low</v>
      </c>
      <c r="AA1876" s="3" t="str">
        <f>IF(OR(C1876 &gt; 0.2, N1876 &lt; 0.25), "High Risk", "Low Risk")</f>
        <v>Low Risk</v>
      </c>
      <c r="AB1876" s="3" t="str">
        <f>IF(NOT(C1876 &gt; 0), "No Discount", "Discount Applied")</f>
        <v>Discount Applied</v>
      </c>
      <c r="AC1876" s="3" t="str">
        <f>IF(AND(V1876 &gt; 100, OR(H1876 = "Regular Air", H1876 = "Express Air"), NOT(C1876 &gt; 0)), "High Profit Non-Standard Shipping", "Other")</f>
        <v>Other</v>
      </c>
      <c r="AD1876">
        <f>RANK(X1876,$X$2:$X$1954,0)</f>
        <v>259</v>
      </c>
    </row>
    <row r="1877" spans="1:30" ht="12.75" customHeight="1" x14ac:dyDescent="0.3">
      <c r="A1877" s="3">
        <v>23211</v>
      </c>
      <c r="B1877" s="3" t="s">
        <v>24</v>
      </c>
      <c r="C1877" s="7">
        <v>0.03</v>
      </c>
      <c r="D1877" s="4">
        <v>17.48</v>
      </c>
      <c r="E1877" s="4">
        <v>1.99</v>
      </c>
      <c r="F1877" s="3">
        <v>3283</v>
      </c>
      <c r="G1877" s="3" t="s">
        <v>2933</v>
      </c>
      <c r="H1877" s="3" t="s">
        <v>48</v>
      </c>
      <c r="I1877" s="3" t="s">
        <v>39</v>
      </c>
      <c r="J1877" s="3" t="s">
        <v>76</v>
      </c>
      <c r="K1877" s="3" t="s">
        <v>179</v>
      </c>
      <c r="L1877" s="3" t="s">
        <v>50</v>
      </c>
      <c r="M1877" s="3" t="s">
        <v>360</v>
      </c>
      <c r="N1877" s="3">
        <v>0.45</v>
      </c>
      <c r="O1877" s="3" t="s">
        <v>32</v>
      </c>
      <c r="P1877" s="3" t="s">
        <v>135</v>
      </c>
      <c r="Q1877" s="3" t="s">
        <v>361</v>
      </c>
      <c r="R1877" s="3" t="s">
        <v>2934</v>
      </c>
      <c r="S1877" s="3">
        <v>33156</v>
      </c>
      <c r="T1877" s="2">
        <v>42134</v>
      </c>
      <c r="U1877" s="2">
        <v>42135</v>
      </c>
      <c r="V1877" s="4">
        <v>710.80739999999992</v>
      </c>
      <c r="W1877" s="3">
        <v>31</v>
      </c>
      <c r="X1877" s="4">
        <v>537.79999999999995</v>
      </c>
      <c r="Y1877" s="3">
        <v>90753</v>
      </c>
      <c r="Z1877" s="3" t="str">
        <f>IF(V1877&gt;E3833, "High","Low")</f>
        <v>High</v>
      </c>
      <c r="AA1877" s="3" t="str">
        <f>IF(OR(C1877 &gt; 0.2, N1877 &lt; 0.25), "High Risk", "Low Risk")</f>
        <v>Low Risk</v>
      </c>
      <c r="AB1877" s="3" t="str">
        <f>IF(NOT(C1877 &gt; 0), "No Discount", "Discount Applied")</f>
        <v>Discount Applied</v>
      </c>
      <c r="AC1877" s="3" t="str">
        <f>IF(AND(V1877 &gt; 100, OR(H1877 = "Regular Air", H1877 = "Express Air"), NOT(C1877 &gt; 0)), "High Profit Non-Standard Shipping", "Other")</f>
        <v>Other</v>
      </c>
      <c r="AD1877">
        <f>RANK(X1877,$X$2:$X$1954,0)</f>
        <v>621</v>
      </c>
    </row>
    <row r="1878" spans="1:30" ht="12.75" customHeight="1" x14ac:dyDescent="0.3">
      <c r="A1878" s="3">
        <v>26141</v>
      </c>
      <c r="B1878" s="3" t="s">
        <v>24</v>
      </c>
      <c r="C1878" s="7">
        <v>0.05</v>
      </c>
      <c r="D1878" s="4">
        <v>19.23</v>
      </c>
      <c r="E1878" s="4">
        <v>6.15</v>
      </c>
      <c r="F1878" s="3">
        <v>3284</v>
      </c>
      <c r="G1878" s="3" t="s">
        <v>2935</v>
      </c>
      <c r="H1878" s="3" t="s">
        <v>26</v>
      </c>
      <c r="I1878" s="3" t="s">
        <v>39</v>
      </c>
      <c r="J1878" s="3" t="s">
        <v>40</v>
      </c>
      <c r="K1878" s="3" t="s">
        <v>49</v>
      </c>
      <c r="L1878" s="3" t="s">
        <v>50</v>
      </c>
      <c r="M1878" s="3" t="s">
        <v>471</v>
      </c>
      <c r="N1878" s="3">
        <v>0.44</v>
      </c>
      <c r="O1878" s="3" t="s">
        <v>32</v>
      </c>
      <c r="P1878" s="3" t="s">
        <v>135</v>
      </c>
      <c r="Q1878" s="3" t="s">
        <v>361</v>
      </c>
      <c r="R1878" s="3" t="s">
        <v>2936</v>
      </c>
      <c r="S1878" s="3">
        <v>34741</v>
      </c>
      <c r="T1878" s="2">
        <v>42055</v>
      </c>
      <c r="U1878" s="2">
        <v>42057</v>
      </c>
      <c r="V1878" s="4">
        <v>-2133.2780000000002</v>
      </c>
      <c r="W1878" s="3">
        <v>6</v>
      </c>
      <c r="X1878" s="4">
        <v>119.78</v>
      </c>
      <c r="Y1878" s="3">
        <v>90751</v>
      </c>
      <c r="Z1878" s="3" t="str">
        <f>IF(V1878&gt;E3834, "High","Low")</f>
        <v>Low</v>
      </c>
      <c r="AA1878" s="3" t="str">
        <f>IF(OR(C1878 &gt; 0.2, N1878 &lt; 0.25), "High Risk", "Low Risk")</f>
        <v>Low Risk</v>
      </c>
      <c r="AB1878" s="3" t="str">
        <f>IF(NOT(C1878 &gt; 0), "No Discount", "Discount Applied")</f>
        <v>Discount Applied</v>
      </c>
      <c r="AC1878" s="3" t="str">
        <f>IF(AND(V1878 &gt; 100, OR(H1878 = "Regular Air", H1878 = "Express Air"), NOT(C1878 &gt; 0)), "High Profit Non-Standard Shipping", "Other")</f>
        <v>Other</v>
      </c>
      <c r="AD1878">
        <f>RANK(X1878,$X$2:$X$1954,0)</f>
        <v>1171</v>
      </c>
    </row>
    <row r="1879" spans="1:30" ht="12.75" customHeight="1" x14ac:dyDescent="0.3">
      <c r="A1879" s="3">
        <v>20350</v>
      </c>
      <c r="B1879" s="3" t="s">
        <v>36</v>
      </c>
      <c r="C1879" s="7">
        <v>0.06</v>
      </c>
      <c r="D1879" s="4">
        <v>1.7</v>
      </c>
      <c r="E1879" s="4">
        <v>1.99</v>
      </c>
      <c r="F1879" s="3">
        <v>3285</v>
      </c>
      <c r="G1879" s="3" t="s">
        <v>2937</v>
      </c>
      <c r="H1879" s="3" t="s">
        <v>48</v>
      </c>
      <c r="I1879" s="3" t="s">
        <v>39</v>
      </c>
      <c r="J1879" s="3" t="s">
        <v>76</v>
      </c>
      <c r="K1879" s="3" t="s">
        <v>179</v>
      </c>
      <c r="L1879" s="3" t="s">
        <v>50</v>
      </c>
      <c r="M1879" s="3" t="s">
        <v>813</v>
      </c>
      <c r="N1879" s="3">
        <v>0.51</v>
      </c>
      <c r="O1879" s="3" t="s">
        <v>32</v>
      </c>
      <c r="P1879" s="3" t="s">
        <v>135</v>
      </c>
      <c r="Q1879" s="3" t="s">
        <v>136</v>
      </c>
      <c r="R1879" s="3" t="s">
        <v>2938</v>
      </c>
      <c r="S1879" s="3">
        <v>20170</v>
      </c>
      <c r="T1879" s="2">
        <v>42010</v>
      </c>
      <c r="U1879" s="2">
        <v>42011</v>
      </c>
      <c r="V1879" s="4">
        <v>80.071200000000005</v>
      </c>
      <c r="W1879" s="3">
        <v>7</v>
      </c>
      <c r="X1879" s="4">
        <v>12.15</v>
      </c>
      <c r="Y1879" s="3">
        <v>90750</v>
      </c>
      <c r="Z1879" s="3" t="str">
        <f>IF(V1879&gt;E3835, "High","Low")</f>
        <v>High</v>
      </c>
      <c r="AA1879" s="3" t="str">
        <f>IF(OR(C1879 &gt; 0.2, N1879 &lt; 0.25), "High Risk", "Low Risk")</f>
        <v>Low Risk</v>
      </c>
      <c r="AB1879" s="3" t="str">
        <f>IF(NOT(C1879 &gt; 0), "No Discount", "Discount Applied")</f>
        <v>Discount Applied</v>
      </c>
      <c r="AC1879" s="3" t="str">
        <f>IF(AND(V1879 &gt; 100, OR(H1879 = "Regular Air", H1879 = "Express Air"), NOT(C1879 &gt; 0)), "High Profit Non-Standard Shipping", "Other")</f>
        <v>Other</v>
      </c>
      <c r="AD1879">
        <f>RANK(X1879,$X$2:$X$1954,0)</f>
        <v>1887</v>
      </c>
    </row>
    <row r="1880" spans="1:30" ht="12.75" customHeight="1" x14ac:dyDescent="0.3">
      <c r="A1880" s="3">
        <v>20351</v>
      </c>
      <c r="B1880" s="3" t="s">
        <v>36</v>
      </c>
      <c r="C1880" s="7">
        <v>0.01</v>
      </c>
      <c r="D1880" s="4">
        <v>30.98</v>
      </c>
      <c r="E1880" s="4">
        <v>5.09</v>
      </c>
      <c r="F1880" s="3">
        <v>3285</v>
      </c>
      <c r="G1880" s="3" t="s">
        <v>2937</v>
      </c>
      <c r="H1880" s="3" t="s">
        <v>48</v>
      </c>
      <c r="I1880" s="3" t="s">
        <v>39</v>
      </c>
      <c r="J1880" s="3" t="s">
        <v>28</v>
      </c>
      <c r="K1880" s="3" t="s">
        <v>92</v>
      </c>
      <c r="L1880" s="3" t="s">
        <v>58</v>
      </c>
      <c r="M1880" s="3" t="s">
        <v>2939</v>
      </c>
      <c r="N1880" s="3">
        <v>0.4</v>
      </c>
      <c r="O1880" s="3" t="s">
        <v>32</v>
      </c>
      <c r="P1880" s="3" t="s">
        <v>135</v>
      </c>
      <c r="Q1880" s="3" t="s">
        <v>136</v>
      </c>
      <c r="R1880" s="3" t="s">
        <v>2938</v>
      </c>
      <c r="S1880" s="3">
        <v>20170</v>
      </c>
      <c r="T1880" s="2">
        <v>42010</v>
      </c>
      <c r="U1880" s="2">
        <v>42012</v>
      </c>
      <c r="V1880" s="4">
        <v>896.40599999999995</v>
      </c>
      <c r="W1880" s="3">
        <v>9</v>
      </c>
      <c r="X1880" s="4">
        <v>288.42</v>
      </c>
      <c r="Y1880" s="3">
        <v>90750</v>
      </c>
      <c r="Z1880" s="3" t="str">
        <f>IF(V1880&gt;E3836, "High","Low")</f>
        <v>High</v>
      </c>
      <c r="AA1880" s="3" t="str">
        <f>IF(OR(C1880 &gt; 0.2, N1880 &lt; 0.25), "High Risk", "Low Risk")</f>
        <v>Low Risk</v>
      </c>
      <c r="AB1880" s="3" t="str">
        <f>IF(NOT(C1880 &gt; 0), "No Discount", "Discount Applied")</f>
        <v>Discount Applied</v>
      </c>
      <c r="AC1880" s="3" t="str">
        <f>IF(AND(V1880 &gt; 100, OR(H1880 = "Regular Air", H1880 = "Express Air"), NOT(C1880 &gt; 0)), "High Profit Non-Standard Shipping", "Other")</f>
        <v>Other</v>
      </c>
      <c r="AD1880">
        <f>RANK(X1880,$X$2:$X$1954,0)</f>
        <v>835</v>
      </c>
    </row>
    <row r="1881" spans="1:30" ht="12.75" customHeight="1" x14ac:dyDescent="0.3">
      <c r="A1881" s="3">
        <v>21567</v>
      </c>
      <c r="B1881" s="3" t="s">
        <v>105</v>
      </c>
      <c r="C1881" s="7">
        <v>0.08</v>
      </c>
      <c r="D1881" s="4">
        <v>30.56</v>
      </c>
      <c r="E1881" s="4">
        <v>2.99</v>
      </c>
      <c r="F1881" s="3">
        <v>3287</v>
      </c>
      <c r="G1881" s="3" t="s">
        <v>2940</v>
      </c>
      <c r="H1881" s="3" t="s">
        <v>48</v>
      </c>
      <c r="I1881" s="3" t="s">
        <v>39</v>
      </c>
      <c r="J1881" s="3" t="s">
        <v>28</v>
      </c>
      <c r="K1881" s="3" t="s">
        <v>108</v>
      </c>
      <c r="L1881" s="3" t="s">
        <v>58</v>
      </c>
      <c r="M1881" s="3" t="s">
        <v>2579</v>
      </c>
      <c r="N1881" s="3">
        <v>0.35</v>
      </c>
      <c r="O1881" s="3" t="s">
        <v>32</v>
      </c>
      <c r="P1881" s="3" t="s">
        <v>33</v>
      </c>
      <c r="Q1881" s="3" t="s">
        <v>44</v>
      </c>
      <c r="R1881" s="3" t="s">
        <v>2941</v>
      </c>
      <c r="S1881" s="3">
        <v>95746</v>
      </c>
      <c r="T1881" s="2">
        <v>42149</v>
      </c>
      <c r="U1881" s="2">
        <v>42151</v>
      </c>
      <c r="V1881" s="4">
        <v>352.87979999999999</v>
      </c>
      <c r="W1881" s="3">
        <v>17</v>
      </c>
      <c r="X1881" s="4">
        <v>511.42</v>
      </c>
      <c r="Y1881" s="3">
        <v>89897</v>
      </c>
      <c r="Z1881" s="3" t="str">
        <f>IF(V1881&gt;E3837, "High","Low")</f>
        <v>High</v>
      </c>
      <c r="AA1881" s="3" t="str">
        <f>IF(OR(C1881 &gt; 0.2, N1881 &lt; 0.25), "High Risk", "Low Risk")</f>
        <v>Low Risk</v>
      </c>
      <c r="AB1881" s="3" t="str">
        <f>IF(NOT(C1881 &gt; 0), "No Discount", "Discount Applied")</f>
        <v>Discount Applied</v>
      </c>
      <c r="AC1881" s="3" t="str">
        <f>IF(AND(V1881 &gt; 100, OR(H1881 = "Regular Air", H1881 = "Express Air"), NOT(C1881 &gt; 0)), "High Profit Non-Standard Shipping", "Other")</f>
        <v>Other</v>
      </c>
      <c r="AD1881">
        <f>RANK(X1881,$X$2:$X$1954,0)</f>
        <v>638</v>
      </c>
    </row>
    <row r="1882" spans="1:30" ht="12.75" customHeight="1" x14ac:dyDescent="0.3">
      <c r="A1882" s="3">
        <v>23198</v>
      </c>
      <c r="B1882" s="3" t="s">
        <v>105</v>
      </c>
      <c r="C1882" s="7">
        <v>0.04</v>
      </c>
      <c r="D1882" s="4">
        <v>33.89</v>
      </c>
      <c r="E1882" s="4">
        <v>5.0999999999999996</v>
      </c>
      <c r="F1882" s="3">
        <v>3303</v>
      </c>
      <c r="G1882" s="3" t="s">
        <v>2942</v>
      </c>
      <c r="H1882" s="3" t="s">
        <v>48</v>
      </c>
      <c r="I1882" s="3" t="s">
        <v>39</v>
      </c>
      <c r="J1882" s="3" t="s">
        <v>28</v>
      </c>
      <c r="K1882" s="3" t="s">
        <v>140</v>
      </c>
      <c r="L1882" s="3" t="s">
        <v>58</v>
      </c>
      <c r="M1882" s="3" t="s">
        <v>2791</v>
      </c>
      <c r="N1882" s="3">
        <v>0.6</v>
      </c>
      <c r="O1882" s="3" t="s">
        <v>32</v>
      </c>
      <c r="P1882" s="3" t="s">
        <v>135</v>
      </c>
      <c r="Q1882" s="3" t="s">
        <v>361</v>
      </c>
      <c r="R1882" s="3" t="s">
        <v>2943</v>
      </c>
      <c r="S1882" s="3">
        <v>33461</v>
      </c>
      <c r="T1882" s="2">
        <v>42011</v>
      </c>
      <c r="U1882" s="2">
        <v>42016</v>
      </c>
      <c r="V1882" s="4">
        <v>68.675999999999988</v>
      </c>
      <c r="W1882" s="3">
        <v>6</v>
      </c>
      <c r="X1882" s="4">
        <v>200.64</v>
      </c>
      <c r="Y1882" s="3">
        <v>87795</v>
      </c>
      <c r="Z1882" s="3" t="str">
        <f>IF(V1882&gt;E3838, "High","Low")</f>
        <v>High</v>
      </c>
      <c r="AA1882" s="3" t="str">
        <f>IF(OR(C1882 &gt; 0.2, N1882 &lt; 0.25), "High Risk", "Low Risk")</f>
        <v>Low Risk</v>
      </c>
      <c r="AB1882" s="3" t="str">
        <f>IF(NOT(C1882 &gt; 0), "No Discount", "Discount Applied")</f>
        <v>Discount Applied</v>
      </c>
      <c r="AC1882" s="3" t="str">
        <f>IF(AND(V1882 &gt; 100, OR(H1882 = "Regular Air", H1882 = "Express Air"), NOT(C1882 &gt; 0)), "High Profit Non-Standard Shipping", "Other")</f>
        <v>Other</v>
      </c>
      <c r="AD1882">
        <f>RANK(X1882,$X$2:$X$1954,0)</f>
        <v>984</v>
      </c>
    </row>
    <row r="1883" spans="1:30" ht="12.75" customHeight="1" x14ac:dyDescent="0.3">
      <c r="A1883" s="3">
        <v>20447</v>
      </c>
      <c r="B1883" s="3" t="s">
        <v>55</v>
      </c>
      <c r="C1883" s="7">
        <v>0.06</v>
      </c>
      <c r="D1883" s="4">
        <v>11.33</v>
      </c>
      <c r="E1883" s="4">
        <v>6.12</v>
      </c>
      <c r="F1883" s="3">
        <v>3306</v>
      </c>
      <c r="G1883" s="3" t="s">
        <v>2944</v>
      </c>
      <c r="H1883" s="3" t="s">
        <v>48</v>
      </c>
      <c r="I1883" s="3" t="s">
        <v>39</v>
      </c>
      <c r="J1883" s="3" t="s">
        <v>28</v>
      </c>
      <c r="K1883" s="3" t="s">
        <v>256</v>
      </c>
      <c r="L1883" s="3" t="s">
        <v>85</v>
      </c>
      <c r="M1883" s="3" t="s">
        <v>2148</v>
      </c>
      <c r="N1883" s="3">
        <v>0.42</v>
      </c>
      <c r="O1883" s="3" t="s">
        <v>32</v>
      </c>
      <c r="P1883" s="3" t="s">
        <v>52</v>
      </c>
      <c r="Q1883" s="3" t="s">
        <v>227</v>
      </c>
      <c r="R1883" s="3" t="s">
        <v>2945</v>
      </c>
      <c r="S1883" s="3">
        <v>6320</v>
      </c>
      <c r="T1883" s="2">
        <v>42095</v>
      </c>
      <c r="U1883" s="2">
        <v>42097</v>
      </c>
      <c r="V1883" s="4">
        <v>-15.92</v>
      </c>
      <c r="W1883" s="3">
        <v>1</v>
      </c>
      <c r="X1883" s="4">
        <v>17.62</v>
      </c>
      <c r="Y1883" s="3">
        <v>90461</v>
      </c>
      <c r="Z1883" s="3" t="str">
        <f>IF(V1883&gt;E3839, "High","Low")</f>
        <v>Low</v>
      </c>
      <c r="AA1883" s="3" t="str">
        <f>IF(OR(C1883 &gt; 0.2, N1883 &lt; 0.25), "High Risk", "Low Risk")</f>
        <v>Low Risk</v>
      </c>
      <c r="AB1883" s="3" t="str">
        <f>IF(NOT(C1883 &gt; 0), "No Discount", "Discount Applied")</f>
        <v>Discount Applied</v>
      </c>
      <c r="AC1883" s="3" t="str">
        <f>IF(AND(V1883 &gt; 100, OR(H1883 = "Regular Air", H1883 = "Express Air"), NOT(C1883 &gt; 0)), "High Profit Non-Standard Shipping", "Other")</f>
        <v>Other</v>
      </c>
      <c r="AD1883">
        <f>RANK(X1883,$X$2:$X$1954,0)</f>
        <v>1841</v>
      </c>
    </row>
    <row r="1884" spans="1:30" ht="12.75" customHeight="1" x14ac:dyDescent="0.3">
      <c r="A1884" s="3">
        <v>22732</v>
      </c>
      <c r="B1884" s="3" t="s">
        <v>105</v>
      </c>
      <c r="C1884" s="7">
        <v>7.0000000000000007E-2</v>
      </c>
      <c r="D1884" s="4">
        <v>16.739999999999998</v>
      </c>
      <c r="E1884" s="4">
        <v>7.04</v>
      </c>
      <c r="F1884" s="3">
        <v>3307</v>
      </c>
      <c r="G1884" s="3" t="s">
        <v>2946</v>
      </c>
      <c r="H1884" s="3" t="s">
        <v>48</v>
      </c>
      <c r="I1884" s="3" t="s">
        <v>39</v>
      </c>
      <c r="J1884" s="3" t="s">
        <v>28</v>
      </c>
      <c r="K1884" s="3" t="s">
        <v>140</v>
      </c>
      <c r="L1884" s="3" t="s">
        <v>58</v>
      </c>
      <c r="M1884" s="3" t="s">
        <v>2947</v>
      </c>
      <c r="N1884" s="3">
        <v>0.81</v>
      </c>
      <c r="O1884" s="3" t="s">
        <v>32</v>
      </c>
      <c r="P1884" s="3" t="s">
        <v>52</v>
      </c>
      <c r="Q1884" s="3" t="s">
        <v>192</v>
      </c>
      <c r="R1884" s="3" t="s">
        <v>2948</v>
      </c>
      <c r="S1884" s="3">
        <v>1001</v>
      </c>
      <c r="T1884" s="2">
        <v>42030</v>
      </c>
      <c r="U1884" s="2">
        <v>42037</v>
      </c>
      <c r="V1884" s="4">
        <v>-114.2</v>
      </c>
      <c r="W1884" s="3">
        <v>5</v>
      </c>
      <c r="X1884" s="4">
        <v>80.58</v>
      </c>
      <c r="Y1884" s="3">
        <v>90462</v>
      </c>
      <c r="Z1884" s="3" t="str">
        <f>IF(V1884&gt;E3840, "High","Low")</f>
        <v>Low</v>
      </c>
      <c r="AA1884" s="3" t="str">
        <f>IF(OR(C1884 &gt; 0.2, N1884 &lt; 0.25), "High Risk", "Low Risk")</f>
        <v>Low Risk</v>
      </c>
      <c r="AB1884" s="3" t="str">
        <f>IF(NOT(C1884 &gt; 0), "No Discount", "Discount Applied")</f>
        <v>Discount Applied</v>
      </c>
      <c r="AC1884" s="3" t="str">
        <f>IF(AND(V1884 &gt; 100, OR(H1884 = "Regular Air", H1884 = "Express Air"), NOT(C1884 &gt; 0)), "High Profit Non-Standard Shipping", "Other")</f>
        <v>Other</v>
      </c>
      <c r="AD1884">
        <f>RANK(X1884,$X$2:$X$1954,0)</f>
        <v>1331</v>
      </c>
    </row>
    <row r="1885" spans="1:30" ht="12.75" customHeight="1" x14ac:dyDescent="0.3">
      <c r="A1885" s="3">
        <v>23451</v>
      </c>
      <c r="B1885" s="3" t="s">
        <v>46</v>
      </c>
      <c r="C1885" s="7">
        <v>0.1</v>
      </c>
      <c r="D1885" s="4">
        <v>6.64</v>
      </c>
      <c r="E1885" s="4">
        <v>54.95</v>
      </c>
      <c r="F1885" s="3">
        <v>3309</v>
      </c>
      <c r="G1885" s="3" t="s">
        <v>2949</v>
      </c>
      <c r="H1885" s="3" t="s">
        <v>48</v>
      </c>
      <c r="I1885" s="3" t="s">
        <v>39</v>
      </c>
      <c r="J1885" s="3" t="s">
        <v>40</v>
      </c>
      <c r="K1885" s="3" t="s">
        <v>49</v>
      </c>
      <c r="L1885" s="3" t="s">
        <v>50</v>
      </c>
      <c r="M1885" s="3" t="s">
        <v>2950</v>
      </c>
      <c r="N1885" s="3">
        <v>0.37</v>
      </c>
      <c r="O1885" s="3" t="s">
        <v>32</v>
      </c>
      <c r="P1885" s="3" t="s">
        <v>52</v>
      </c>
      <c r="Q1885" s="3" t="s">
        <v>192</v>
      </c>
      <c r="R1885" s="3" t="s">
        <v>2951</v>
      </c>
      <c r="S1885" s="3">
        <v>1760</v>
      </c>
      <c r="T1885" s="2">
        <v>42087</v>
      </c>
      <c r="U1885" s="2">
        <v>42089</v>
      </c>
      <c r="V1885" s="4">
        <v>-25</v>
      </c>
      <c r="W1885" s="3">
        <v>4</v>
      </c>
      <c r="X1885" s="4">
        <v>25.31</v>
      </c>
      <c r="Y1885" s="3">
        <v>90460</v>
      </c>
      <c r="Z1885" s="3" t="str">
        <f>IF(V1885&gt;E3841, "High","Low")</f>
        <v>Low</v>
      </c>
      <c r="AA1885" s="3" t="str">
        <f>IF(OR(C1885 &gt; 0.2, N1885 &lt; 0.25), "High Risk", "Low Risk")</f>
        <v>Low Risk</v>
      </c>
      <c r="AB1885" s="3" t="str">
        <f>IF(NOT(C1885 &gt; 0), "No Discount", "Discount Applied")</f>
        <v>Discount Applied</v>
      </c>
      <c r="AC1885" s="3" t="str">
        <f>IF(AND(V1885 &gt; 100, OR(H1885 = "Regular Air", H1885 = "Express Air"), NOT(C1885 &gt; 0)), "High Profit Non-Standard Shipping", "Other")</f>
        <v>Other</v>
      </c>
      <c r="AD1885">
        <f>RANK(X1885,$X$2:$X$1954,0)</f>
        <v>1766</v>
      </c>
    </row>
    <row r="1886" spans="1:30" ht="12.75" customHeight="1" x14ac:dyDescent="0.3">
      <c r="A1886" s="3">
        <v>23452</v>
      </c>
      <c r="B1886" s="3" t="s">
        <v>46</v>
      </c>
      <c r="C1886" s="7">
        <v>0.05</v>
      </c>
      <c r="D1886" s="4">
        <v>90.48</v>
      </c>
      <c r="E1886" s="4">
        <v>19.989999999999998</v>
      </c>
      <c r="F1886" s="3">
        <v>3310</v>
      </c>
      <c r="G1886" s="3" t="s">
        <v>2952</v>
      </c>
      <c r="H1886" s="3" t="s">
        <v>48</v>
      </c>
      <c r="I1886" s="3" t="s">
        <v>39</v>
      </c>
      <c r="J1886" s="3" t="s">
        <v>28</v>
      </c>
      <c r="K1886" s="3" t="s">
        <v>68</v>
      </c>
      <c r="L1886" s="3" t="s">
        <v>58</v>
      </c>
      <c r="M1886" s="3" t="s">
        <v>1839</v>
      </c>
      <c r="N1886" s="3">
        <v>0.4</v>
      </c>
      <c r="O1886" s="3" t="s">
        <v>32</v>
      </c>
      <c r="P1886" s="3" t="s">
        <v>52</v>
      </c>
      <c r="Q1886" s="3" t="s">
        <v>192</v>
      </c>
      <c r="R1886" s="3" t="s">
        <v>2953</v>
      </c>
      <c r="S1886" s="3">
        <v>2563</v>
      </c>
      <c r="T1886" s="2">
        <v>42087</v>
      </c>
      <c r="U1886" s="2">
        <v>42088</v>
      </c>
      <c r="V1886" s="4">
        <v>255.14819999999997</v>
      </c>
      <c r="W1886" s="3">
        <v>4</v>
      </c>
      <c r="X1886" s="4">
        <v>369.78</v>
      </c>
      <c r="Y1886" s="3">
        <v>90460</v>
      </c>
      <c r="Z1886" s="3" t="str">
        <f>IF(V1886&gt;E3842, "High","Low")</f>
        <v>High</v>
      </c>
      <c r="AA1886" s="3" t="str">
        <f>IF(OR(C1886 &gt; 0.2, N1886 &lt; 0.25), "High Risk", "Low Risk")</f>
        <v>Low Risk</v>
      </c>
      <c r="AB1886" s="3" t="str">
        <f>IF(NOT(C1886 &gt; 0), "No Discount", "Discount Applied")</f>
        <v>Discount Applied</v>
      </c>
      <c r="AC1886" s="3" t="str">
        <f>IF(AND(V1886 &gt; 100, OR(H1886 = "Regular Air", H1886 = "Express Air"), NOT(C1886 &gt; 0)), "High Profit Non-Standard Shipping", "Other")</f>
        <v>Other</v>
      </c>
      <c r="AD1886">
        <f>RANK(X1886,$X$2:$X$1954,0)</f>
        <v>749</v>
      </c>
    </row>
    <row r="1887" spans="1:30" ht="12.75" customHeight="1" x14ac:dyDescent="0.3">
      <c r="A1887" s="3">
        <v>22734</v>
      </c>
      <c r="B1887" s="3" t="s">
        <v>105</v>
      </c>
      <c r="C1887" s="7">
        <v>0.06</v>
      </c>
      <c r="D1887" s="4">
        <v>6.45</v>
      </c>
      <c r="E1887" s="4">
        <v>1.34</v>
      </c>
      <c r="F1887" s="3">
        <v>3311</v>
      </c>
      <c r="G1887" s="3" t="s">
        <v>2954</v>
      </c>
      <c r="H1887" s="3" t="s">
        <v>48</v>
      </c>
      <c r="I1887" s="3" t="s">
        <v>39</v>
      </c>
      <c r="J1887" s="3" t="s">
        <v>28</v>
      </c>
      <c r="K1887" s="3" t="s">
        <v>92</v>
      </c>
      <c r="L1887" s="3" t="s">
        <v>30</v>
      </c>
      <c r="M1887" s="3" t="s">
        <v>2762</v>
      </c>
      <c r="N1887" s="3">
        <v>0.36</v>
      </c>
      <c r="O1887" s="3" t="s">
        <v>32</v>
      </c>
      <c r="P1887" s="3" t="s">
        <v>52</v>
      </c>
      <c r="Q1887" s="3" t="s">
        <v>192</v>
      </c>
      <c r="R1887" s="3" t="s">
        <v>2481</v>
      </c>
      <c r="S1887" s="3">
        <v>1890</v>
      </c>
      <c r="T1887" s="2">
        <v>42030</v>
      </c>
      <c r="U1887" s="2">
        <v>42035</v>
      </c>
      <c r="V1887" s="4">
        <v>39.426600000000001</v>
      </c>
      <c r="W1887" s="3">
        <v>9</v>
      </c>
      <c r="X1887" s="4">
        <v>57.14</v>
      </c>
      <c r="Y1887" s="3">
        <v>90462</v>
      </c>
      <c r="Z1887" s="3" t="str">
        <f>IF(V1887&gt;E3843, "High","Low")</f>
        <v>High</v>
      </c>
      <c r="AA1887" s="3" t="str">
        <f>IF(OR(C1887 &gt; 0.2, N1887 &lt; 0.25), "High Risk", "Low Risk")</f>
        <v>Low Risk</v>
      </c>
      <c r="AB1887" s="3" t="str">
        <f>IF(NOT(C1887 &gt; 0), "No Discount", "Discount Applied")</f>
        <v>Discount Applied</v>
      </c>
      <c r="AC1887" s="3" t="str">
        <f>IF(AND(V1887 &gt; 100, OR(H1887 = "Regular Air", H1887 = "Express Air"), NOT(C1887 &gt; 0)), "High Profit Non-Standard Shipping", "Other")</f>
        <v>Other</v>
      </c>
      <c r="AD1887">
        <f>RANK(X1887,$X$2:$X$1954,0)</f>
        <v>1479</v>
      </c>
    </row>
    <row r="1888" spans="1:30" ht="12.75" customHeight="1" x14ac:dyDescent="0.3">
      <c r="A1888" s="3">
        <v>22733</v>
      </c>
      <c r="B1888" s="3" t="s">
        <v>105</v>
      </c>
      <c r="C1888" s="7">
        <v>0.05</v>
      </c>
      <c r="D1888" s="4">
        <v>122.99</v>
      </c>
      <c r="E1888" s="4">
        <v>70.2</v>
      </c>
      <c r="F1888" s="3">
        <v>3314</v>
      </c>
      <c r="G1888" s="3" t="s">
        <v>2955</v>
      </c>
      <c r="H1888" s="3" t="s">
        <v>38</v>
      </c>
      <c r="I1888" s="3" t="s">
        <v>39</v>
      </c>
      <c r="J1888" s="3" t="s">
        <v>40</v>
      </c>
      <c r="K1888" s="3" t="s">
        <v>41</v>
      </c>
      <c r="L1888" s="3" t="s">
        <v>42</v>
      </c>
      <c r="M1888" s="3" t="s">
        <v>146</v>
      </c>
      <c r="N1888" s="3">
        <v>0.74</v>
      </c>
      <c r="O1888" s="3" t="s">
        <v>32</v>
      </c>
      <c r="P1888" s="3" t="s">
        <v>52</v>
      </c>
      <c r="Q1888" s="3" t="s">
        <v>53</v>
      </c>
      <c r="R1888" s="3" t="s">
        <v>272</v>
      </c>
      <c r="S1888" s="3">
        <v>7024</v>
      </c>
      <c r="T1888" s="2">
        <v>42030</v>
      </c>
      <c r="U1888" s="2">
        <v>42034</v>
      </c>
      <c r="V1888" s="4">
        <v>-722.23</v>
      </c>
      <c r="W1888" s="3">
        <v>4</v>
      </c>
      <c r="X1888" s="4">
        <v>498.31</v>
      </c>
      <c r="Y1888" s="3">
        <v>90462</v>
      </c>
      <c r="Z1888" s="3" t="str">
        <f>IF(V1888&gt;E3844, "High","Low")</f>
        <v>Low</v>
      </c>
      <c r="AA1888" s="3" t="str">
        <f>IF(OR(C1888 &gt; 0.2, N1888 &lt; 0.25), "High Risk", "Low Risk")</f>
        <v>Low Risk</v>
      </c>
      <c r="AB1888" s="3" t="str">
        <f>IF(NOT(C1888 &gt; 0), "No Discount", "Discount Applied")</f>
        <v>Discount Applied</v>
      </c>
      <c r="AC1888" s="3" t="str">
        <f>IF(AND(V1888 &gt; 100, OR(H1888 = "Regular Air", H1888 = "Express Air"), NOT(C1888 &gt; 0)), "High Profit Non-Standard Shipping", "Other")</f>
        <v>Other</v>
      </c>
      <c r="AD1888">
        <f>RANK(X1888,$X$2:$X$1954,0)</f>
        <v>644</v>
      </c>
    </row>
    <row r="1889" spans="1:30" ht="12.75" customHeight="1" x14ac:dyDescent="0.3">
      <c r="A1889" s="3">
        <v>19422</v>
      </c>
      <c r="B1889" s="3" t="s">
        <v>105</v>
      </c>
      <c r="C1889" s="7">
        <v>0.03</v>
      </c>
      <c r="D1889" s="4">
        <v>20.98</v>
      </c>
      <c r="E1889" s="4">
        <v>1.49</v>
      </c>
      <c r="F1889" s="3">
        <v>3319</v>
      </c>
      <c r="G1889" s="3" t="s">
        <v>2956</v>
      </c>
      <c r="H1889" s="3" t="s">
        <v>48</v>
      </c>
      <c r="I1889" s="3" t="s">
        <v>39</v>
      </c>
      <c r="J1889" s="3" t="s">
        <v>28</v>
      </c>
      <c r="K1889" s="3" t="s">
        <v>108</v>
      </c>
      <c r="L1889" s="3" t="s">
        <v>58</v>
      </c>
      <c r="M1889" s="3" t="s">
        <v>1545</v>
      </c>
      <c r="N1889" s="3">
        <v>0.35</v>
      </c>
      <c r="O1889" s="3" t="s">
        <v>32</v>
      </c>
      <c r="P1889" s="3" t="s">
        <v>135</v>
      </c>
      <c r="Q1889" s="3" t="s">
        <v>243</v>
      </c>
      <c r="R1889" s="3" t="s">
        <v>2893</v>
      </c>
      <c r="S1889" s="3">
        <v>37075</v>
      </c>
      <c r="T1889" s="2">
        <v>42145</v>
      </c>
      <c r="U1889" s="2">
        <v>42145</v>
      </c>
      <c r="V1889" s="4">
        <v>30.023999999999997</v>
      </c>
      <c r="W1889" s="3">
        <v>20</v>
      </c>
      <c r="X1889" s="4">
        <v>431.43</v>
      </c>
      <c r="Y1889" s="3">
        <v>90104</v>
      </c>
      <c r="Z1889" s="3" t="str">
        <f>IF(V1889&gt;E3845, "High","Low")</f>
        <v>High</v>
      </c>
      <c r="AA1889" s="3" t="str">
        <f>IF(OR(C1889 &gt; 0.2, N1889 &lt; 0.25), "High Risk", "Low Risk")</f>
        <v>Low Risk</v>
      </c>
      <c r="AB1889" s="3" t="str">
        <f>IF(NOT(C1889 &gt; 0), "No Discount", "Discount Applied")</f>
        <v>Discount Applied</v>
      </c>
      <c r="AC1889" s="3" t="str">
        <f>IF(AND(V1889 &gt; 100, OR(H1889 = "Regular Air", H1889 = "Express Air"), NOT(C1889 &gt; 0)), "High Profit Non-Standard Shipping", "Other")</f>
        <v>Other</v>
      </c>
      <c r="AD1889">
        <f>RANK(X1889,$X$2:$X$1954,0)</f>
        <v>694</v>
      </c>
    </row>
    <row r="1890" spans="1:30" ht="12.75" customHeight="1" x14ac:dyDescent="0.3">
      <c r="A1890" s="3">
        <v>20203</v>
      </c>
      <c r="B1890" s="3" t="s">
        <v>36</v>
      </c>
      <c r="C1890" s="7">
        <v>0.08</v>
      </c>
      <c r="D1890" s="4">
        <v>3.28</v>
      </c>
      <c r="E1890" s="4">
        <v>3.97</v>
      </c>
      <c r="F1890" s="3">
        <v>3320</v>
      </c>
      <c r="G1890" s="3" t="s">
        <v>2957</v>
      </c>
      <c r="H1890" s="3" t="s">
        <v>48</v>
      </c>
      <c r="I1890" s="3" t="s">
        <v>39</v>
      </c>
      <c r="J1890" s="3" t="s">
        <v>28</v>
      </c>
      <c r="K1890" s="3" t="s">
        <v>29</v>
      </c>
      <c r="L1890" s="3" t="s">
        <v>30</v>
      </c>
      <c r="M1890" s="3" t="s">
        <v>1792</v>
      </c>
      <c r="N1890" s="3">
        <v>0.56000000000000005</v>
      </c>
      <c r="O1890" s="3" t="s">
        <v>32</v>
      </c>
      <c r="P1890" s="3" t="s">
        <v>135</v>
      </c>
      <c r="Q1890" s="3" t="s">
        <v>243</v>
      </c>
      <c r="R1890" s="3" t="s">
        <v>1643</v>
      </c>
      <c r="S1890" s="3">
        <v>38301</v>
      </c>
      <c r="T1890" s="2">
        <v>42121</v>
      </c>
      <c r="U1890" s="2">
        <v>42122</v>
      </c>
      <c r="V1890" s="4">
        <v>0.42660000000000337</v>
      </c>
      <c r="W1890" s="3">
        <v>18</v>
      </c>
      <c r="X1890" s="4">
        <v>57.24</v>
      </c>
      <c r="Y1890" s="3">
        <v>90103</v>
      </c>
      <c r="Z1890" s="3" t="str">
        <f>IF(V1890&gt;E3846, "High","Low")</f>
        <v>High</v>
      </c>
      <c r="AA1890" s="3" t="str">
        <f>IF(OR(C1890 &gt; 0.2, N1890 &lt; 0.25), "High Risk", "Low Risk")</f>
        <v>Low Risk</v>
      </c>
      <c r="AB1890" s="3" t="str">
        <f>IF(NOT(C1890 &gt; 0), "No Discount", "Discount Applied")</f>
        <v>Discount Applied</v>
      </c>
      <c r="AC1890" s="3" t="str">
        <f>IF(AND(V1890 &gt; 100, OR(H1890 = "Regular Air", H1890 = "Express Air"), NOT(C1890 &gt; 0)), "High Profit Non-Standard Shipping", "Other")</f>
        <v>Other</v>
      </c>
      <c r="AD1890">
        <f>RANK(X1890,$X$2:$X$1954,0)</f>
        <v>1478</v>
      </c>
    </row>
    <row r="1891" spans="1:30" ht="12.75" customHeight="1" x14ac:dyDescent="0.3">
      <c r="A1891" s="3">
        <v>20204</v>
      </c>
      <c r="B1891" s="3" t="s">
        <v>36</v>
      </c>
      <c r="C1891" s="7">
        <v>0.09</v>
      </c>
      <c r="D1891" s="4">
        <v>40.97</v>
      </c>
      <c r="E1891" s="4">
        <v>8.99</v>
      </c>
      <c r="F1891" s="3">
        <v>3320</v>
      </c>
      <c r="G1891" s="3" t="s">
        <v>2957</v>
      </c>
      <c r="H1891" s="3" t="s">
        <v>26</v>
      </c>
      <c r="I1891" s="3" t="s">
        <v>39</v>
      </c>
      <c r="J1891" s="3" t="s">
        <v>28</v>
      </c>
      <c r="K1891" s="3" t="s">
        <v>29</v>
      </c>
      <c r="L1891" s="3" t="s">
        <v>50</v>
      </c>
      <c r="M1891" s="3" t="s">
        <v>2444</v>
      </c>
      <c r="N1891" s="3">
        <v>0.59</v>
      </c>
      <c r="O1891" s="3" t="s">
        <v>32</v>
      </c>
      <c r="P1891" s="3" t="s">
        <v>135</v>
      </c>
      <c r="Q1891" s="3" t="s">
        <v>243</v>
      </c>
      <c r="R1891" s="3" t="s">
        <v>1643</v>
      </c>
      <c r="S1891" s="3">
        <v>38301</v>
      </c>
      <c r="T1891" s="2">
        <v>42121</v>
      </c>
      <c r="U1891" s="2">
        <v>42123</v>
      </c>
      <c r="V1891" s="4">
        <v>66.215999999999994</v>
      </c>
      <c r="W1891" s="3">
        <v>22</v>
      </c>
      <c r="X1891" s="4">
        <v>824.7</v>
      </c>
      <c r="Y1891" s="3">
        <v>90103</v>
      </c>
      <c r="Z1891" s="3" t="str">
        <f>IF(V1891&gt;E3847, "High","Low")</f>
        <v>High</v>
      </c>
      <c r="AA1891" s="3" t="str">
        <f>IF(OR(C1891 &gt; 0.2, N1891 &lt; 0.25), "High Risk", "Low Risk")</f>
        <v>Low Risk</v>
      </c>
      <c r="AB1891" s="3" t="str">
        <f>IF(NOT(C1891 &gt; 0), "No Discount", "Discount Applied")</f>
        <v>Discount Applied</v>
      </c>
      <c r="AC1891" s="3" t="str">
        <f>IF(AND(V1891 &gt; 100, OR(H1891 = "Regular Air", H1891 = "Express Air"), NOT(C1891 &gt; 0)), "High Profit Non-Standard Shipping", "Other")</f>
        <v>Other</v>
      </c>
      <c r="AD1891">
        <f>RANK(X1891,$X$2:$X$1954,0)</f>
        <v>476</v>
      </c>
    </row>
    <row r="1892" spans="1:30" x14ac:dyDescent="0.3">
      <c r="A1892" s="3">
        <v>25330</v>
      </c>
      <c r="B1892" s="3" t="s">
        <v>55</v>
      </c>
      <c r="C1892" s="7">
        <v>0.05</v>
      </c>
      <c r="D1892" s="4">
        <v>6.48</v>
      </c>
      <c r="E1892" s="4">
        <v>8.19</v>
      </c>
      <c r="F1892" s="3">
        <v>3324</v>
      </c>
      <c r="G1892" s="3" t="s">
        <v>2958</v>
      </c>
      <c r="H1892" s="3" t="s">
        <v>48</v>
      </c>
      <c r="I1892" s="3" t="s">
        <v>39</v>
      </c>
      <c r="J1892" s="3" t="s">
        <v>28</v>
      </c>
      <c r="K1892" s="3" t="s">
        <v>92</v>
      </c>
      <c r="L1892" s="3" t="s">
        <v>58</v>
      </c>
      <c r="M1892" s="3" t="s">
        <v>2555</v>
      </c>
      <c r="N1892" s="3">
        <v>0.37</v>
      </c>
      <c r="O1892" s="3" t="s">
        <v>32</v>
      </c>
      <c r="P1892" s="3" t="s">
        <v>33</v>
      </c>
      <c r="Q1892" s="3" t="s">
        <v>377</v>
      </c>
      <c r="R1892" s="3" t="s">
        <v>2959</v>
      </c>
      <c r="S1892" s="3">
        <v>85335</v>
      </c>
      <c r="T1892" s="2">
        <v>42047</v>
      </c>
      <c r="U1892" s="2">
        <v>42050</v>
      </c>
      <c r="V1892" s="4">
        <v>-164.18</v>
      </c>
      <c r="W1892" s="3">
        <v>9</v>
      </c>
      <c r="X1892" s="4">
        <v>58.5</v>
      </c>
      <c r="Y1892" s="3">
        <v>90985</v>
      </c>
      <c r="Z1892" s="3" t="str">
        <f>IF(V1892&gt;E3848, "High","Low")</f>
        <v>Low</v>
      </c>
      <c r="AA1892" s="3" t="str">
        <f>IF(OR(C1892 &gt; 0.2, N1892 &lt; 0.25), "High Risk", "Low Risk")</f>
        <v>Low Risk</v>
      </c>
      <c r="AB1892" s="3" t="str">
        <f>IF(NOT(C1892 &gt; 0), "No Discount", "Discount Applied")</f>
        <v>Discount Applied</v>
      </c>
      <c r="AC1892" s="3" t="str">
        <f>IF(AND(V1892 &gt; 100, OR(H1892 = "Regular Air", H1892 = "Express Air"), NOT(C1892 &gt; 0)), "High Profit Non-Standard Shipping", "Other")</f>
        <v>Other</v>
      </c>
      <c r="AD1892">
        <f>RANK(X1892,$X$2:$X$1954,0)</f>
        <v>1469</v>
      </c>
    </row>
    <row r="1893" spans="1:30" ht="12.75" customHeight="1" x14ac:dyDescent="0.3">
      <c r="A1893" s="3">
        <v>20488</v>
      </c>
      <c r="B1893" s="3" t="s">
        <v>105</v>
      </c>
      <c r="C1893" s="7">
        <v>0</v>
      </c>
      <c r="D1893" s="4">
        <v>8.74</v>
      </c>
      <c r="E1893" s="4">
        <v>8.2899999999999991</v>
      </c>
      <c r="F1893" s="3">
        <v>3325</v>
      </c>
      <c r="G1893" s="3" t="s">
        <v>2960</v>
      </c>
      <c r="H1893" s="3" t="s">
        <v>48</v>
      </c>
      <c r="I1893" s="3" t="s">
        <v>39</v>
      </c>
      <c r="J1893" s="3" t="s">
        <v>28</v>
      </c>
      <c r="K1893" s="3" t="s">
        <v>68</v>
      </c>
      <c r="L1893" s="3" t="s">
        <v>58</v>
      </c>
      <c r="M1893" s="3" t="s">
        <v>1481</v>
      </c>
      <c r="N1893" s="3">
        <v>0.38</v>
      </c>
      <c r="O1893" s="3" t="s">
        <v>32</v>
      </c>
      <c r="P1893" s="3" t="s">
        <v>33</v>
      </c>
      <c r="Q1893" s="3" t="s">
        <v>101</v>
      </c>
      <c r="R1893" s="3" t="s">
        <v>1392</v>
      </c>
      <c r="S1893" s="3">
        <v>97420</v>
      </c>
      <c r="T1893" s="2">
        <v>42179</v>
      </c>
      <c r="U1893" s="2">
        <v>42181</v>
      </c>
      <c r="V1893" s="4">
        <v>-79.400000000000006</v>
      </c>
      <c r="W1893" s="3">
        <v>14</v>
      </c>
      <c r="X1893" s="4">
        <v>131.62</v>
      </c>
      <c r="Y1893" s="3">
        <v>90986</v>
      </c>
      <c r="Z1893" s="3" t="str">
        <f>IF(V1893&gt;E3849, "High","Low")</f>
        <v>Low</v>
      </c>
      <c r="AA1893" s="3" t="str">
        <f>IF(OR(C1893 &gt; 0.2, N1893 &lt; 0.25), "High Risk", "Low Risk")</f>
        <v>Low Risk</v>
      </c>
      <c r="AB1893" s="3" t="str">
        <f>IF(NOT(C1893 &gt; 0), "No Discount", "Discount Applied")</f>
        <v>No Discount</v>
      </c>
      <c r="AC1893" s="3" t="str">
        <f>IF(AND(V1893 &gt; 100, OR(H1893 = "Regular Air", H1893 = "Express Air"), NOT(C1893 &gt; 0)), "High Profit Non-Standard Shipping", "Other")</f>
        <v>Other</v>
      </c>
      <c r="AD1893">
        <f>RANK(X1893,$X$2:$X$1954,0)</f>
        <v>1128</v>
      </c>
    </row>
    <row r="1894" spans="1:30" ht="12.75" customHeight="1" x14ac:dyDescent="0.3">
      <c r="A1894" s="3">
        <v>23476</v>
      </c>
      <c r="B1894" s="3" t="s">
        <v>46</v>
      </c>
      <c r="C1894" s="7">
        <v>7.0000000000000007E-2</v>
      </c>
      <c r="D1894" s="4">
        <v>5.58</v>
      </c>
      <c r="E1894" s="4">
        <v>1.99</v>
      </c>
      <c r="F1894" s="3">
        <v>3325</v>
      </c>
      <c r="G1894" s="3" t="s">
        <v>2960</v>
      </c>
      <c r="H1894" s="3" t="s">
        <v>48</v>
      </c>
      <c r="I1894" s="3" t="s">
        <v>39</v>
      </c>
      <c r="J1894" s="3" t="s">
        <v>28</v>
      </c>
      <c r="K1894" s="3" t="s">
        <v>29</v>
      </c>
      <c r="L1894" s="3" t="s">
        <v>30</v>
      </c>
      <c r="M1894" s="3" t="s">
        <v>2961</v>
      </c>
      <c r="N1894" s="3">
        <v>0.46</v>
      </c>
      <c r="O1894" s="3" t="s">
        <v>32</v>
      </c>
      <c r="P1894" s="3" t="s">
        <v>33</v>
      </c>
      <c r="Q1894" s="3" t="s">
        <v>101</v>
      </c>
      <c r="R1894" s="3" t="s">
        <v>1392</v>
      </c>
      <c r="S1894" s="3">
        <v>97420</v>
      </c>
      <c r="T1894" s="2">
        <v>42118</v>
      </c>
      <c r="U1894" s="2">
        <v>42120</v>
      </c>
      <c r="V1894" s="4">
        <v>23.045999999999999</v>
      </c>
      <c r="W1894" s="3">
        <v>23</v>
      </c>
      <c r="X1894" s="4">
        <v>121.46</v>
      </c>
      <c r="Y1894" s="3">
        <v>90987</v>
      </c>
      <c r="Z1894" s="3" t="str">
        <f>IF(V1894&gt;E3850, "High","Low")</f>
        <v>High</v>
      </c>
      <c r="AA1894" s="3" t="str">
        <f>IF(OR(C1894 &gt; 0.2, N1894 &lt; 0.25), "High Risk", "Low Risk")</f>
        <v>Low Risk</v>
      </c>
      <c r="AB1894" s="3" t="str">
        <f>IF(NOT(C1894 &gt; 0), "No Discount", "Discount Applied")</f>
        <v>Discount Applied</v>
      </c>
      <c r="AC1894" s="3" t="str">
        <f>IF(AND(V1894 &gt; 100, OR(H1894 = "Regular Air", H1894 = "Express Air"), NOT(C1894 &gt; 0)), "High Profit Non-Standard Shipping", "Other")</f>
        <v>Other</v>
      </c>
      <c r="AD1894">
        <f>RANK(X1894,$X$2:$X$1954,0)</f>
        <v>1162</v>
      </c>
    </row>
    <row r="1895" spans="1:30" ht="12.75" customHeight="1" x14ac:dyDescent="0.3">
      <c r="A1895" s="3">
        <v>18259</v>
      </c>
      <c r="B1895" s="3" t="s">
        <v>36</v>
      </c>
      <c r="C1895" s="7">
        <v>0.06</v>
      </c>
      <c r="D1895" s="4">
        <v>113.98</v>
      </c>
      <c r="E1895" s="4">
        <v>30</v>
      </c>
      <c r="F1895" s="3">
        <v>3327</v>
      </c>
      <c r="G1895" s="3" t="s">
        <v>2962</v>
      </c>
      <c r="H1895" s="3" t="s">
        <v>38</v>
      </c>
      <c r="I1895" s="3" t="s">
        <v>39</v>
      </c>
      <c r="J1895" s="3" t="s">
        <v>40</v>
      </c>
      <c r="K1895" s="3" t="s">
        <v>41</v>
      </c>
      <c r="L1895" s="3" t="s">
        <v>42</v>
      </c>
      <c r="M1895" s="3" t="s">
        <v>2963</v>
      </c>
      <c r="N1895" s="3">
        <v>0.69</v>
      </c>
      <c r="O1895" s="3" t="s">
        <v>32</v>
      </c>
      <c r="P1895" s="3" t="s">
        <v>60</v>
      </c>
      <c r="Q1895" s="3" t="s">
        <v>299</v>
      </c>
      <c r="R1895" s="3" t="s">
        <v>2721</v>
      </c>
      <c r="S1895" s="3">
        <v>48060</v>
      </c>
      <c r="T1895" s="2">
        <v>42069</v>
      </c>
      <c r="U1895" s="2">
        <v>42071</v>
      </c>
      <c r="V1895" s="4">
        <v>-127.3</v>
      </c>
      <c r="W1895" s="3">
        <v>3</v>
      </c>
      <c r="X1895" s="4">
        <v>356.14</v>
      </c>
      <c r="Y1895" s="3">
        <v>87272</v>
      </c>
      <c r="Z1895" s="3" t="str">
        <f>IF(V1895&gt;E3851, "High","Low")</f>
        <v>Low</v>
      </c>
      <c r="AA1895" s="3" t="str">
        <f>IF(OR(C1895 &gt; 0.2, N1895 &lt; 0.25), "High Risk", "Low Risk")</f>
        <v>Low Risk</v>
      </c>
      <c r="AB1895" s="3" t="str">
        <f>IF(NOT(C1895 &gt; 0), "No Discount", "Discount Applied")</f>
        <v>Discount Applied</v>
      </c>
      <c r="AC1895" s="3" t="str">
        <f>IF(AND(V1895 &gt; 100, OR(H1895 = "Regular Air", H1895 = "Express Air"), NOT(C1895 &gt; 0)), "High Profit Non-Standard Shipping", "Other")</f>
        <v>Other</v>
      </c>
      <c r="AD1895">
        <f>RANK(X1895,$X$2:$X$1954,0)</f>
        <v>764</v>
      </c>
    </row>
    <row r="1896" spans="1:30" ht="12.75" customHeight="1" x14ac:dyDescent="0.3">
      <c r="A1896" s="3">
        <v>18260</v>
      </c>
      <c r="B1896" s="3" t="s">
        <v>36</v>
      </c>
      <c r="C1896" s="7">
        <v>0.05</v>
      </c>
      <c r="D1896" s="4">
        <v>6.48</v>
      </c>
      <c r="E1896" s="4">
        <v>6.86</v>
      </c>
      <c r="F1896" s="3">
        <v>3327</v>
      </c>
      <c r="G1896" s="3" t="s">
        <v>2962</v>
      </c>
      <c r="H1896" s="3" t="s">
        <v>48</v>
      </c>
      <c r="I1896" s="3" t="s">
        <v>39</v>
      </c>
      <c r="J1896" s="3" t="s">
        <v>28</v>
      </c>
      <c r="K1896" s="3" t="s">
        <v>92</v>
      </c>
      <c r="L1896" s="3" t="s">
        <v>58</v>
      </c>
      <c r="M1896" s="3" t="s">
        <v>928</v>
      </c>
      <c r="N1896" s="3">
        <v>0.37</v>
      </c>
      <c r="O1896" s="3" t="s">
        <v>32</v>
      </c>
      <c r="P1896" s="3" t="s">
        <v>60</v>
      </c>
      <c r="Q1896" s="3" t="s">
        <v>299</v>
      </c>
      <c r="R1896" s="3" t="s">
        <v>2721</v>
      </c>
      <c r="S1896" s="3">
        <v>48060</v>
      </c>
      <c r="T1896" s="2">
        <v>42069</v>
      </c>
      <c r="U1896" s="2">
        <v>42071</v>
      </c>
      <c r="V1896" s="4">
        <v>-52.77</v>
      </c>
      <c r="W1896" s="3">
        <v>4</v>
      </c>
      <c r="X1896" s="4">
        <v>27.08</v>
      </c>
      <c r="Y1896" s="3">
        <v>87272</v>
      </c>
      <c r="Z1896" s="3" t="str">
        <f>IF(V1896&gt;E3852, "High","Low")</f>
        <v>Low</v>
      </c>
      <c r="AA1896" s="3" t="str">
        <f>IF(OR(C1896 &gt; 0.2, N1896 &lt; 0.25), "High Risk", "Low Risk")</f>
        <v>Low Risk</v>
      </c>
      <c r="AB1896" s="3" t="str">
        <f>IF(NOT(C1896 &gt; 0), "No Discount", "Discount Applied")</f>
        <v>Discount Applied</v>
      </c>
      <c r="AC1896" s="3" t="str">
        <f>IF(AND(V1896 &gt; 100, OR(H1896 = "Regular Air", H1896 = "Express Air"), NOT(C1896 &gt; 0)), "High Profit Non-Standard Shipping", "Other")</f>
        <v>Other</v>
      </c>
      <c r="AD1896">
        <f>RANK(X1896,$X$2:$X$1954,0)</f>
        <v>1750</v>
      </c>
    </row>
    <row r="1897" spans="1:30" ht="12.75" customHeight="1" x14ac:dyDescent="0.3">
      <c r="A1897" s="3">
        <v>21588</v>
      </c>
      <c r="B1897" s="3" t="s">
        <v>55</v>
      </c>
      <c r="C1897" s="7">
        <v>0.09</v>
      </c>
      <c r="D1897" s="4">
        <v>5.98</v>
      </c>
      <c r="E1897" s="4">
        <v>4.6900000000000004</v>
      </c>
      <c r="F1897" s="3">
        <v>3331</v>
      </c>
      <c r="G1897" s="3" t="s">
        <v>2964</v>
      </c>
      <c r="H1897" s="3" t="s">
        <v>48</v>
      </c>
      <c r="I1897" s="3" t="s">
        <v>39</v>
      </c>
      <c r="J1897" s="3" t="s">
        <v>28</v>
      </c>
      <c r="K1897" s="3" t="s">
        <v>140</v>
      </c>
      <c r="L1897" s="3" t="s">
        <v>58</v>
      </c>
      <c r="M1897" s="3" t="s">
        <v>1402</v>
      </c>
      <c r="N1897" s="3">
        <v>0.68</v>
      </c>
      <c r="O1897" s="3" t="s">
        <v>32</v>
      </c>
      <c r="P1897" s="3" t="s">
        <v>135</v>
      </c>
      <c r="Q1897" s="3" t="s">
        <v>361</v>
      </c>
      <c r="R1897" s="3" t="s">
        <v>2965</v>
      </c>
      <c r="S1897" s="3">
        <v>32174</v>
      </c>
      <c r="T1897" s="2">
        <v>42009</v>
      </c>
      <c r="U1897" s="2">
        <v>42010</v>
      </c>
      <c r="V1897" s="4">
        <v>-781.13419999999996</v>
      </c>
      <c r="W1897" s="3">
        <v>11</v>
      </c>
      <c r="X1897" s="4">
        <v>65.849999999999994</v>
      </c>
      <c r="Y1897" s="3">
        <v>86283</v>
      </c>
      <c r="Z1897" s="3" t="str">
        <f>IF(V1897&gt;E3853, "High","Low")</f>
        <v>Low</v>
      </c>
      <c r="AA1897" s="3" t="str">
        <f>IF(OR(C1897 &gt; 0.2, N1897 &lt; 0.25), "High Risk", "Low Risk")</f>
        <v>Low Risk</v>
      </c>
      <c r="AB1897" s="3" t="str">
        <f>IF(NOT(C1897 &gt; 0), "No Discount", "Discount Applied")</f>
        <v>Discount Applied</v>
      </c>
      <c r="AC1897" s="3" t="str">
        <f>IF(AND(V1897 &gt; 100, OR(H1897 = "Regular Air", H1897 = "Express Air"), NOT(C1897 &gt; 0)), "High Profit Non-Standard Shipping", "Other")</f>
        <v>Other</v>
      </c>
      <c r="AD1897">
        <f>RANK(X1897,$X$2:$X$1954,0)</f>
        <v>1422</v>
      </c>
    </row>
    <row r="1898" spans="1:30" ht="12.75" customHeight="1" x14ac:dyDescent="0.3">
      <c r="A1898" s="3">
        <v>23294</v>
      </c>
      <c r="B1898" s="3" t="s">
        <v>36</v>
      </c>
      <c r="C1898" s="7">
        <v>0.02</v>
      </c>
      <c r="D1898" s="4">
        <v>4</v>
      </c>
      <c r="E1898" s="4">
        <v>1.3</v>
      </c>
      <c r="F1898" s="3">
        <v>3331</v>
      </c>
      <c r="G1898" s="3" t="s">
        <v>2964</v>
      </c>
      <c r="H1898" s="3" t="s">
        <v>48</v>
      </c>
      <c r="I1898" s="3" t="s">
        <v>39</v>
      </c>
      <c r="J1898" s="3" t="s">
        <v>28</v>
      </c>
      <c r="K1898" s="3" t="s">
        <v>92</v>
      </c>
      <c r="L1898" s="3" t="s">
        <v>30</v>
      </c>
      <c r="M1898" s="3" t="s">
        <v>203</v>
      </c>
      <c r="N1898" s="3">
        <v>0.37</v>
      </c>
      <c r="O1898" s="3" t="s">
        <v>32</v>
      </c>
      <c r="P1898" s="3" t="s">
        <v>135</v>
      </c>
      <c r="Q1898" s="3" t="s">
        <v>361</v>
      </c>
      <c r="R1898" s="3" t="s">
        <v>2965</v>
      </c>
      <c r="S1898" s="3">
        <v>32174</v>
      </c>
      <c r="T1898" s="2">
        <v>42013</v>
      </c>
      <c r="U1898" s="2">
        <v>42013</v>
      </c>
      <c r="V1898" s="4">
        <v>-23.295999999999999</v>
      </c>
      <c r="W1898" s="3">
        <v>12</v>
      </c>
      <c r="X1898" s="4">
        <v>50.71</v>
      </c>
      <c r="Y1898" s="3">
        <v>86284</v>
      </c>
      <c r="Z1898" s="3" t="str">
        <f>IF(V1898&gt;E3854, "High","Low")</f>
        <v>Low</v>
      </c>
      <c r="AA1898" s="3" t="str">
        <f>IF(OR(C1898 &gt; 0.2, N1898 &lt; 0.25), "High Risk", "Low Risk")</f>
        <v>Low Risk</v>
      </c>
      <c r="AB1898" s="3" t="str">
        <f>IF(NOT(C1898 &gt; 0), "No Discount", "Discount Applied")</f>
        <v>Discount Applied</v>
      </c>
      <c r="AC1898" s="3" t="str">
        <f>IF(AND(V1898 &gt; 100, OR(H1898 = "Regular Air", H1898 = "Express Air"), NOT(C1898 &gt; 0)), "High Profit Non-Standard Shipping", "Other")</f>
        <v>Other</v>
      </c>
      <c r="AD1898">
        <f>RANK(X1898,$X$2:$X$1954,0)</f>
        <v>1533</v>
      </c>
    </row>
    <row r="1899" spans="1:30" ht="12.75" customHeight="1" x14ac:dyDescent="0.3">
      <c r="A1899" s="3">
        <v>21429</v>
      </c>
      <c r="B1899" s="3" t="s">
        <v>24</v>
      </c>
      <c r="C1899" s="7">
        <v>0.08</v>
      </c>
      <c r="D1899" s="4">
        <v>6.48</v>
      </c>
      <c r="E1899" s="4">
        <v>8.4</v>
      </c>
      <c r="F1899" s="3">
        <v>3338</v>
      </c>
      <c r="G1899" s="3" t="s">
        <v>2966</v>
      </c>
      <c r="H1899" s="3" t="s">
        <v>48</v>
      </c>
      <c r="I1899" s="3" t="s">
        <v>39</v>
      </c>
      <c r="J1899" s="3" t="s">
        <v>28</v>
      </c>
      <c r="K1899" s="3" t="s">
        <v>92</v>
      </c>
      <c r="L1899" s="3" t="s">
        <v>58</v>
      </c>
      <c r="M1899" s="3" t="s">
        <v>735</v>
      </c>
      <c r="N1899" s="3">
        <v>0.37</v>
      </c>
      <c r="O1899" s="3" t="s">
        <v>32</v>
      </c>
      <c r="P1899" s="3" t="s">
        <v>135</v>
      </c>
      <c r="Q1899" s="3" t="s">
        <v>361</v>
      </c>
      <c r="R1899" s="3" t="s">
        <v>2967</v>
      </c>
      <c r="S1899" s="3">
        <v>33614</v>
      </c>
      <c r="T1899" s="2">
        <v>42131</v>
      </c>
      <c r="U1899" s="2">
        <v>42131</v>
      </c>
      <c r="V1899" s="4">
        <v>58.811999999999998</v>
      </c>
      <c r="W1899" s="3">
        <v>7</v>
      </c>
      <c r="X1899" s="4">
        <v>45</v>
      </c>
      <c r="Y1899" s="3">
        <v>85979</v>
      </c>
      <c r="Z1899" s="3" t="str">
        <f>IF(V1899&gt;E3855, "High","Low")</f>
        <v>High</v>
      </c>
      <c r="AA1899" s="3" t="str">
        <f>IF(OR(C1899 &gt; 0.2, N1899 &lt; 0.25), "High Risk", "Low Risk")</f>
        <v>Low Risk</v>
      </c>
      <c r="AB1899" s="3" t="str">
        <f>IF(NOT(C1899 &gt; 0), "No Discount", "Discount Applied")</f>
        <v>Discount Applied</v>
      </c>
      <c r="AC1899" s="3" t="str">
        <f>IF(AND(V1899 &gt; 100, OR(H1899 = "Regular Air", H1899 = "Express Air"), NOT(C1899 &gt; 0)), "High Profit Non-Standard Shipping", "Other")</f>
        <v>Other</v>
      </c>
      <c r="AD1899">
        <f>RANK(X1899,$X$2:$X$1954,0)</f>
        <v>1574</v>
      </c>
    </row>
    <row r="1900" spans="1:30" ht="12.75" customHeight="1" x14ac:dyDescent="0.3">
      <c r="A1900" s="3">
        <v>25613</v>
      </c>
      <c r="B1900" s="3" t="s">
        <v>24</v>
      </c>
      <c r="C1900" s="7">
        <v>0.03</v>
      </c>
      <c r="D1900" s="4">
        <v>2.61</v>
      </c>
      <c r="E1900" s="4">
        <v>0.5</v>
      </c>
      <c r="F1900" s="3">
        <v>3339</v>
      </c>
      <c r="G1900" s="3" t="s">
        <v>2968</v>
      </c>
      <c r="H1900" s="3" t="s">
        <v>48</v>
      </c>
      <c r="I1900" s="3" t="s">
        <v>39</v>
      </c>
      <c r="J1900" s="3" t="s">
        <v>28</v>
      </c>
      <c r="K1900" s="3" t="s">
        <v>133</v>
      </c>
      <c r="L1900" s="3" t="s">
        <v>58</v>
      </c>
      <c r="M1900" s="3" t="s">
        <v>1137</v>
      </c>
      <c r="N1900" s="3">
        <v>0.39</v>
      </c>
      <c r="O1900" s="3" t="s">
        <v>32</v>
      </c>
      <c r="P1900" s="3" t="s">
        <v>135</v>
      </c>
      <c r="Q1900" s="3" t="s">
        <v>361</v>
      </c>
      <c r="R1900" s="3" t="s">
        <v>2969</v>
      </c>
      <c r="S1900" s="3">
        <v>32780</v>
      </c>
      <c r="T1900" s="2">
        <v>42169</v>
      </c>
      <c r="U1900" s="2">
        <v>42170</v>
      </c>
      <c r="V1900" s="4">
        <v>4.0442999999999998</v>
      </c>
      <c r="W1900" s="3">
        <v>7</v>
      </c>
      <c r="X1900" s="4">
        <v>19.02</v>
      </c>
      <c r="Y1900" s="3">
        <v>85981</v>
      </c>
      <c r="Z1900" s="3" t="str">
        <f>IF(V1900&gt;E3856, "High","Low")</f>
        <v>High</v>
      </c>
      <c r="AA1900" s="3" t="str">
        <f>IF(OR(C1900 &gt; 0.2, N1900 &lt; 0.25), "High Risk", "Low Risk")</f>
        <v>Low Risk</v>
      </c>
      <c r="AB1900" s="3" t="str">
        <f>IF(NOT(C1900 &gt; 0), "No Discount", "Discount Applied")</f>
        <v>Discount Applied</v>
      </c>
      <c r="AC1900" s="3" t="str">
        <f>IF(AND(V1900 &gt; 100, OR(H1900 = "Regular Air", H1900 = "Express Air"), NOT(C1900 &gt; 0)), "High Profit Non-Standard Shipping", "Other")</f>
        <v>Other</v>
      </c>
      <c r="AD1900">
        <f>RANK(X1900,$X$2:$X$1954,0)</f>
        <v>1826</v>
      </c>
    </row>
    <row r="1901" spans="1:30" ht="12.75" customHeight="1" x14ac:dyDescent="0.3">
      <c r="A1901" s="3">
        <v>25614</v>
      </c>
      <c r="B1901" s="3" t="s">
        <v>24</v>
      </c>
      <c r="C1901" s="7">
        <v>0.01</v>
      </c>
      <c r="D1901" s="4">
        <v>11.66</v>
      </c>
      <c r="E1901" s="4">
        <v>7.95</v>
      </c>
      <c r="F1901" s="3">
        <v>3339</v>
      </c>
      <c r="G1901" s="3" t="s">
        <v>2968</v>
      </c>
      <c r="H1901" s="3" t="s">
        <v>48</v>
      </c>
      <c r="I1901" s="3" t="s">
        <v>39</v>
      </c>
      <c r="J1901" s="3" t="s">
        <v>28</v>
      </c>
      <c r="K1901" s="3" t="s">
        <v>29</v>
      </c>
      <c r="L1901" s="3" t="s">
        <v>50</v>
      </c>
      <c r="M1901" s="3" t="s">
        <v>1717</v>
      </c>
      <c r="N1901" s="3">
        <v>0.57999999999999996</v>
      </c>
      <c r="O1901" s="3" t="s">
        <v>32</v>
      </c>
      <c r="P1901" s="3" t="s">
        <v>135</v>
      </c>
      <c r="Q1901" s="3" t="s">
        <v>361</v>
      </c>
      <c r="R1901" s="3" t="s">
        <v>2969</v>
      </c>
      <c r="S1901" s="3">
        <v>32780</v>
      </c>
      <c r="T1901" s="2">
        <v>42169</v>
      </c>
      <c r="U1901" s="2">
        <v>42170</v>
      </c>
      <c r="V1901" s="4">
        <v>-10.368400000000001</v>
      </c>
      <c r="W1901" s="3">
        <v>16</v>
      </c>
      <c r="X1901" s="4">
        <v>193.87</v>
      </c>
      <c r="Y1901" s="3">
        <v>85981</v>
      </c>
      <c r="Z1901" s="3" t="str">
        <f>IF(V1901&gt;E3857, "High","Low")</f>
        <v>Low</v>
      </c>
      <c r="AA1901" s="3" t="str">
        <f>IF(OR(C1901 &gt; 0.2, N1901 &lt; 0.25), "High Risk", "Low Risk")</f>
        <v>Low Risk</v>
      </c>
      <c r="AB1901" s="3" t="str">
        <f>IF(NOT(C1901 &gt; 0), "No Discount", "Discount Applied")</f>
        <v>Discount Applied</v>
      </c>
      <c r="AC1901" s="3" t="str">
        <f>IF(AND(V1901 &gt; 100, OR(H1901 = "Regular Air", H1901 = "Express Air"), NOT(C1901 &gt; 0)), "High Profit Non-Standard Shipping", "Other")</f>
        <v>Other</v>
      </c>
      <c r="AD1901">
        <f>RANK(X1901,$X$2:$X$1954,0)</f>
        <v>1000</v>
      </c>
    </row>
    <row r="1902" spans="1:30" ht="12.75" customHeight="1" x14ac:dyDescent="0.3">
      <c r="A1902" s="3">
        <v>22857</v>
      </c>
      <c r="B1902" s="3" t="s">
        <v>55</v>
      </c>
      <c r="C1902" s="7">
        <v>0.08</v>
      </c>
      <c r="D1902" s="4">
        <v>125.99</v>
      </c>
      <c r="E1902" s="4">
        <v>4.2</v>
      </c>
      <c r="F1902" s="3">
        <v>3340</v>
      </c>
      <c r="G1902" s="3" t="s">
        <v>2970</v>
      </c>
      <c r="H1902" s="3" t="s">
        <v>48</v>
      </c>
      <c r="I1902" s="3" t="s">
        <v>39</v>
      </c>
      <c r="J1902" s="3" t="s">
        <v>76</v>
      </c>
      <c r="K1902" s="3" t="s">
        <v>77</v>
      </c>
      <c r="L1902" s="3" t="s">
        <v>58</v>
      </c>
      <c r="M1902" s="3" t="s">
        <v>2971</v>
      </c>
      <c r="N1902" s="3">
        <v>0.56999999999999995</v>
      </c>
      <c r="O1902" s="3" t="s">
        <v>32</v>
      </c>
      <c r="P1902" s="3" t="s">
        <v>33</v>
      </c>
      <c r="Q1902" s="3" t="s">
        <v>101</v>
      </c>
      <c r="R1902" s="3" t="s">
        <v>2972</v>
      </c>
      <c r="S1902" s="3">
        <v>97060</v>
      </c>
      <c r="T1902" s="2">
        <v>42017</v>
      </c>
      <c r="U1902" s="2">
        <v>42018</v>
      </c>
      <c r="V1902" s="4">
        <v>989.81189999999992</v>
      </c>
      <c r="W1902" s="3">
        <v>14</v>
      </c>
      <c r="X1902" s="4">
        <v>1434.51</v>
      </c>
      <c r="Y1902" s="3">
        <v>85980</v>
      </c>
      <c r="Z1902" s="3" t="str">
        <f>IF(V1902&gt;E3858, "High","Low")</f>
        <v>High</v>
      </c>
      <c r="AA1902" s="3" t="str">
        <f>IF(OR(C1902 &gt; 0.2, N1902 &lt; 0.25), "High Risk", "Low Risk")</f>
        <v>Low Risk</v>
      </c>
      <c r="AB1902" s="3" t="str">
        <f>IF(NOT(C1902 &gt; 0), "No Discount", "Discount Applied")</f>
        <v>Discount Applied</v>
      </c>
      <c r="AC1902" s="3" t="str">
        <f>IF(AND(V1902 &gt; 100, OR(H1902 = "Regular Air", H1902 = "Express Air"), NOT(C1902 &gt; 0)), "High Profit Non-Standard Shipping", "Other")</f>
        <v>Other</v>
      </c>
      <c r="AD1902">
        <f>RANK(X1902,$X$2:$X$1954,0)</f>
        <v>324</v>
      </c>
    </row>
    <row r="1903" spans="1:30" ht="12.75" customHeight="1" x14ac:dyDescent="0.3">
      <c r="A1903" s="3">
        <v>2986</v>
      </c>
      <c r="B1903" s="3" t="s">
        <v>46</v>
      </c>
      <c r="C1903" s="7">
        <v>0.03</v>
      </c>
      <c r="D1903" s="4">
        <v>194.3</v>
      </c>
      <c r="E1903" s="4">
        <v>11.54</v>
      </c>
      <c r="F1903" s="3">
        <v>3342</v>
      </c>
      <c r="G1903" s="3" t="s">
        <v>2973</v>
      </c>
      <c r="H1903" s="3" t="s">
        <v>48</v>
      </c>
      <c r="I1903" s="3" t="s">
        <v>39</v>
      </c>
      <c r="J1903" s="3" t="s">
        <v>40</v>
      </c>
      <c r="K1903" s="3" t="s">
        <v>49</v>
      </c>
      <c r="L1903" s="3" t="s">
        <v>235</v>
      </c>
      <c r="M1903" s="3" t="s">
        <v>1162</v>
      </c>
      <c r="N1903" s="3">
        <v>0.59</v>
      </c>
      <c r="O1903" s="3" t="s">
        <v>32</v>
      </c>
      <c r="P1903" s="3" t="s">
        <v>52</v>
      </c>
      <c r="Q1903" s="3" t="s">
        <v>1007</v>
      </c>
      <c r="R1903" s="3" t="s">
        <v>34</v>
      </c>
      <c r="S1903" s="3">
        <v>20006</v>
      </c>
      <c r="T1903" s="2">
        <v>42048</v>
      </c>
      <c r="U1903" s="2">
        <v>42050</v>
      </c>
      <c r="V1903" s="4">
        <v>2861.01</v>
      </c>
      <c r="W1903" s="3">
        <v>42</v>
      </c>
      <c r="X1903" s="4">
        <v>8549.0400000000009</v>
      </c>
      <c r="Y1903" s="3">
        <v>21572</v>
      </c>
      <c r="Z1903" s="3" t="str">
        <f>IF(V1903&gt;E3859, "High","Low")</f>
        <v>High</v>
      </c>
      <c r="AA1903" s="3" t="str">
        <f>IF(OR(C1903 &gt; 0.2, N1903 &lt; 0.25), "High Risk", "Low Risk")</f>
        <v>Low Risk</v>
      </c>
      <c r="AB1903" s="3" t="str">
        <f>IF(NOT(C1903 &gt; 0), "No Discount", "Discount Applied")</f>
        <v>Discount Applied</v>
      </c>
      <c r="AC1903" s="3" t="str">
        <f>IF(AND(V1903 &gt; 100, OR(H1903 = "Regular Air", H1903 = "Express Air"), NOT(C1903 &gt; 0)), "High Profit Non-Standard Shipping", "Other")</f>
        <v>Other</v>
      </c>
      <c r="AD1903">
        <f>RANK(X1903,$X$2:$X$1954,0)</f>
        <v>35</v>
      </c>
    </row>
    <row r="1904" spans="1:30" ht="12.75" customHeight="1" x14ac:dyDescent="0.3">
      <c r="A1904" s="3">
        <v>20986</v>
      </c>
      <c r="B1904" s="3" t="s">
        <v>46</v>
      </c>
      <c r="C1904" s="7">
        <v>0.03</v>
      </c>
      <c r="D1904" s="4">
        <v>194.3</v>
      </c>
      <c r="E1904" s="4">
        <v>11.54</v>
      </c>
      <c r="F1904" s="3">
        <v>3344</v>
      </c>
      <c r="G1904" s="3" t="s">
        <v>2974</v>
      </c>
      <c r="H1904" s="3" t="s">
        <v>48</v>
      </c>
      <c r="I1904" s="3" t="s">
        <v>39</v>
      </c>
      <c r="J1904" s="3" t="s">
        <v>40</v>
      </c>
      <c r="K1904" s="3" t="s">
        <v>49</v>
      </c>
      <c r="L1904" s="3" t="s">
        <v>235</v>
      </c>
      <c r="M1904" s="3" t="s">
        <v>1162</v>
      </c>
      <c r="N1904" s="3">
        <v>0.59</v>
      </c>
      <c r="O1904" s="3" t="s">
        <v>32</v>
      </c>
      <c r="P1904" s="3" t="s">
        <v>60</v>
      </c>
      <c r="Q1904" s="3" t="s">
        <v>299</v>
      </c>
      <c r="R1904" s="3" t="s">
        <v>2975</v>
      </c>
      <c r="S1904" s="3">
        <v>48307</v>
      </c>
      <c r="T1904" s="2">
        <v>42048</v>
      </c>
      <c r="U1904" s="2">
        <v>42050</v>
      </c>
      <c r="V1904" s="4">
        <v>1544.9307000000001</v>
      </c>
      <c r="W1904" s="3">
        <v>11</v>
      </c>
      <c r="X1904" s="4">
        <v>2239.0300000000002</v>
      </c>
      <c r="Y1904" s="3">
        <v>89928</v>
      </c>
      <c r="Z1904" s="3" t="str">
        <f>IF(V1904&gt;E3860, "High","Low")</f>
        <v>High</v>
      </c>
      <c r="AA1904" s="3" t="str">
        <f>IF(OR(C1904 &gt; 0.2, N1904 &lt; 0.25), "High Risk", "Low Risk")</f>
        <v>Low Risk</v>
      </c>
      <c r="AB1904" s="3" t="str">
        <f>IF(NOT(C1904 &gt; 0), "No Discount", "Discount Applied")</f>
        <v>Discount Applied</v>
      </c>
      <c r="AC1904" s="3" t="str">
        <f>IF(AND(V1904 &gt; 100, OR(H1904 = "Regular Air", H1904 = "Express Air"), NOT(C1904 &gt; 0)), "High Profit Non-Standard Shipping", "Other")</f>
        <v>Other</v>
      </c>
      <c r="AD1904">
        <f>RANK(X1904,$X$2:$X$1954,0)</f>
        <v>220</v>
      </c>
    </row>
    <row r="1905" spans="1:30" ht="12.75" customHeight="1" x14ac:dyDescent="0.3">
      <c r="A1905" s="3">
        <v>18947</v>
      </c>
      <c r="B1905" s="3" t="s">
        <v>55</v>
      </c>
      <c r="C1905" s="7">
        <v>7.0000000000000007E-2</v>
      </c>
      <c r="D1905" s="4">
        <v>7.68</v>
      </c>
      <c r="E1905" s="4">
        <v>6.16</v>
      </c>
      <c r="F1905" s="3">
        <v>3347</v>
      </c>
      <c r="G1905" s="3" t="s">
        <v>2976</v>
      </c>
      <c r="H1905" s="3" t="s">
        <v>26</v>
      </c>
      <c r="I1905" s="3" t="s">
        <v>39</v>
      </c>
      <c r="J1905" s="3" t="s">
        <v>28</v>
      </c>
      <c r="K1905" s="3" t="s">
        <v>108</v>
      </c>
      <c r="L1905" s="3" t="s">
        <v>58</v>
      </c>
      <c r="M1905" s="3" t="s">
        <v>2977</v>
      </c>
      <c r="N1905" s="3">
        <v>0.35</v>
      </c>
      <c r="O1905" s="3" t="s">
        <v>32</v>
      </c>
      <c r="P1905" s="3" t="s">
        <v>135</v>
      </c>
      <c r="Q1905" s="3" t="s">
        <v>361</v>
      </c>
      <c r="R1905" s="3" t="s">
        <v>2978</v>
      </c>
      <c r="S1905" s="3">
        <v>33411</v>
      </c>
      <c r="T1905" s="2">
        <v>42010</v>
      </c>
      <c r="U1905" s="2">
        <v>42012</v>
      </c>
      <c r="V1905" s="4">
        <v>125.9982</v>
      </c>
      <c r="W1905" s="3">
        <v>1</v>
      </c>
      <c r="X1905" s="4">
        <v>22.13</v>
      </c>
      <c r="Y1905" s="3">
        <v>89355</v>
      </c>
      <c r="Z1905" s="3" t="str">
        <f>IF(V1905&gt;E3861, "High","Low")</f>
        <v>High</v>
      </c>
      <c r="AA1905" s="3" t="str">
        <f>IF(OR(C1905 &gt; 0.2, N1905 &lt; 0.25), "High Risk", "Low Risk")</f>
        <v>Low Risk</v>
      </c>
      <c r="AB1905" s="3" t="str">
        <f>IF(NOT(C1905 &gt; 0), "No Discount", "Discount Applied")</f>
        <v>Discount Applied</v>
      </c>
      <c r="AC1905" s="3" t="str">
        <f>IF(AND(V1905 &gt; 100, OR(H1905 = "Regular Air", H1905 = "Express Air"), NOT(C1905 &gt; 0)), "High Profit Non-Standard Shipping", "Other")</f>
        <v>Other</v>
      </c>
      <c r="AD1905">
        <f>RANK(X1905,$X$2:$X$1954,0)</f>
        <v>1788</v>
      </c>
    </row>
    <row r="1906" spans="1:30" ht="12.75" customHeight="1" x14ac:dyDescent="0.3">
      <c r="A1906" s="3">
        <v>18948</v>
      </c>
      <c r="B1906" s="3" t="s">
        <v>55</v>
      </c>
      <c r="C1906" s="7">
        <v>0.05</v>
      </c>
      <c r="D1906" s="4">
        <v>6.64</v>
      </c>
      <c r="E1906" s="4">
        <v>4.95</v>
      </c>
      <c r="F1906" s="3">
        <v>3347</v>
      </c>
      <c r="G1906" s="3" t="s">
        <v>2976</v>
      </c>
      <c r="H1906" s="3" t="s">
        <v>26</v>
      </c>
      <c r="I1906" s="3" t="s">
        <v>39</v>
      </c>
      <c r="J1906" s="3" t="s">
        <v>40</v>
      </c>
      <c r="K1906" s="3" t="s">
        <v>49</v>
      </c>
      <c r="L1906" s="3" t="s">
        <v>50</v>
      </c>
      <c r="M1906" s="3" t="s">
        <v>2950</v>
      </c>
      <c r="N1906" s="3">
        <v>0.37</v>
      </c>
      <c r="O1906" s="3" t="s">
        <v>32</v>
      </c>
      <c r="P1906" s="3" t="s">
        <v>135</v>
      </c>
      <c r="Q1906" s="3" t="s">
        <v>361</v>
      </c>
      <c r="R1906" s="3" t="s">
        <v>2978</v>
      </c>
      <c r="S1906" s="3">
        <v>33411</v>
      </c>
      <c r="T1906" s="2">
        <v>42010</v>
      </c>
      <c r="U1906" s="2">
        <v>42012</v>
      </c>
      <c r="V1906" s="4">
        <v>-92.929200000000009</v>
      </c>
      <c r="W1906" s="3">
        <v>5</v>
      </c>
      <c r="X1906" s="4">
        <v>34.17</v>
      </c>
      <c r="Y1906" s="3">
        <v>89355</v>
      </c>
      <c r="Z1906" s="3" t="str">
        <f>IF(V1906&gt;E3862, "High","Low")</f>
        <v>Low</v>
      </c>
      <c r="AA1906" s="3" t="str">
        <f>IF(OR(C1906 &gt; 0.2, N1906 &lt; 0.25), "High Risk", "Low Risk")</f>
        <v>Low Risk</v>
      </c>
      <c r="AB1906" s="3" t="str">
        <f>IF(NOT(C1906 &gt; 0), "No Discount", "Discount Applied")</f>
        <v>Discount Applied</v>
      </c>
      <c r="AC1906" s="3" t="str">
        <f>IF(AND(V1906 &gt; 100, OR(H1906 = "Regular Air", H1906 = "Express Air"), NOT(C1906 &gt; 0)), "High Profit Non-Standard Shipping", "Other")</f>
        <v>Other</v>
      </c>
      <c r="AD1906">
        <f>RANK(X1906,$X$2:$X$1954,0)</f>
        <v>1674</v>
      </c>
    </row>
    <row r="1907" spans="1:30" ht="12.75" customHeight="1" x14ac:dyDescent="0.3">
      <c r="A1907" s="3">
        <v>19461</v>
      </c>
      <c r="B1907" s="3" t="s">
        <v>55</v>
      </c>
      <c r="C1907" s="7">
        <v>0.02</v>
      </c>
      <c r="D1907" s="4">
        <v>110.99</v>
      </c>
      <c r="E1907" s="4">
        <v>2.5</v>
      </c>
      <c r="F1907" s="3">
        <v>3347</v>
      </c>
      <c r="G1907" s="3" t="s">
        <v>2976</v>
      </c>
      <c r="H1907" s="3" t="s">
        <v>48</v>
      </c>
      <c r="I1907" s="3" t="s">
        <v>39</v>
      </c>
      <c r="J1907" s="3" t="s">
        <v>76</v>
      </c>
      <c r="K1907" s="3" t="s">
        <v>77</v>
      </c>
      <c r="L1907" s="3" t="s">
        <v>58</v>
      </c>
      <c r="M1907" s="3" t="s">
        <v>500</v>
      </c>
      <c r="N1907" s="3">
        <v>0.56999999999999995</v>
      </c>
      <c r="O1907" s="3" t="s">
        <v>32</v>
      </c>
      <c r="P1907" s="3" t="s">
        <v>135</v>
      </c>
      <c r="Q1907" s="3" t="s">
        <v>361</v>
      </c>
      <c r="R1907" s="3" t="s">
        <v>2978</v>
      </c>
      <c r="S1907" s="3">
        <v>33411</v>
      </c>
      <c r="T1907" s="2">
        <v>42031</v>
      </c>
      <c r="U1907" s="2">
        <v>42033</v>
      </c>
      <c r="V1907" s="4">
        <v>-39.808999999999997</v>
      </c>
      <c r="W1907" s="3">
        <v>1</v>
      </c>
      <c r="X1907" s="4">
        <v>94.3</v>
      </c>
      <c r="Y1907" s="3">
        <v>89356</v>
      </c>
      <c r="Z1907" s="3" t="str">
        <f>IF(V1907&gt;E3863, "High","Low")</f>
        <v>Low</v>
      </c>
      <c r="AA1907" s="3" t="str">
        <f>IF(OR(C1907 &gt; 0.2, N1907 &lt; 0.25), "High Risk", "Low Risk")</f>
        <v>Low Risk</v>
      </c>
      <c r="AB1907" s="3" t="str">
        <f>IF(NOT(C1907 &gt; 0), "No Discount", "Discount Applied")</f>
        <v>Discount Applied</v>
      </c>
      <c r="AC1907" s="3" t="str">
        <f>IF(AND(V1907 &gt; 100, OR(H1907 = "Regular Air", H1907 = "Express Air"), NOT(C1907 &gt; 0)), "High Profit Non-Standard Shipping", "Other")</f>
        <v>Other</v>
      </c>
      <c r="AD1907">
        <f>RANK(X1907,$X$2:$X$1954,0)</f>
        <v>1263</v>
      </c>
    </row>
    <row r="1908" spans="1:30" ht="12.75" customHeight="1" x14ac:dyDescent="0.3">
      <c r="A1908" s="3">
        <v>21485</v>
      </c>
      <c r="B1908" s="3" t="s">
        <v>55</v>
      </c>
      <c r="C1908" s="7">
        <v>0.01</v>
      </c>
      <c r="D1908" s="4">
        <v>73.98</v>
      </c>
      <c r="E1908" s="4">
        <v>12.14</v>
      </c>
      <c r="F1908" s="3">
        <v>3350</v>
      </c>
      <c r="G1908" s="3" t="s">
        <v>2979</v>
      </c>
      <c r="H1908" s="3" t="s">
        <v>48</v>
      </c>
      <c r="I1908" s="3" t="s">
        <v>39</v>
      </c>
      <c r="J1908" s="3" t="s">
        <v>76</v>
      </c>
      <c r="K1908" s="3" t="s">
        <v>179</v>
      </c>
      <c r="L1908" s="3" t="s">
        <v>58</v>
      </c>
      <c r="M1908" s="3" t="s">
        <v>371</v>
      </c>
      <c r="N1908" s="3">
        <v>0.67</v>
      </c>
      <c r="O1908" s="3" t="s">
        <v>32</v>
      </c>
      <c r="P1908" s="3" t="s">
        <v>33</v>
      </c>
      <c r="Q1908" s="3" t="s">
        <v>34</v>
      </c>
      <c r="R1908" s="3" t="s">
        <v>2980</v>
      </c>
      <c r="S1908" s="3">
        <v>98444</v>
      </c>
      <c r="T1908" s="2">
        <v>42027</v>
      </c>
      <c r="U1908" s="2">
        <v>42029</v>
      </c>
      <c r="V1908" s="4">
        <v>-29.065600000000003</v>
      </c>
      <c r="W1908" s="3">
        <v>5</v>
      </c>
      <c r="X1908" s="4">
        <v>384.22</v>
      </c>
      <c r="Y1908" s="3">
        <v>91296</v>
      </c>
      <c r="Z1908" s="3" t="str">
        <f>IF(V1908&gt;E3864, "High","Low")</f>
        <v>Low</v>
      </c>
      <c r="AA1908" s="3" t="str">
        <f>IF(OR(C1908 &gt; 0.2, N1908 &lt; 0.25), "High Risk", "Low Risk")</f>
        <v>Low Risk</v>
      </c>
      <c r="AB1908" s="3" t="str">
        <f>IF(NOT(C1908 &gt; 0), "No Discount", "Discount Applied")</f>
        <v>Discount Applied</v>
      </c>
      <c r="AC1908" s="3" t="str">
        <f>IF(AND(V1908 &gt; 100, OR(H1908 = "Regular Air", H1908 = "Express Air"), NOT(C1908 &gt; 0)), "High Profit Non-Standard Shipping", "Other")</f>
        <v>Other</v>
      </c>
      <c r="AD1908">
        <f>RANK(X1908,$X$2:$X$1954,0)</f>
        <v>729</v>
      </c>
    </row>
    <row r="1909" spans="1:30" ht="12.75" customHeight="1" x14ac:dyDescent="0.3">
      <c r="A1909" s="3">
        <v>23248</v>
      </c>
      <c r="B1909" s="3" t="s">
        <v>46</v>
      </c>
      <c r="C1909" s="7">
        <v>0.1</v>
      </c>
      <c r="D1909" s="4">
        <v>10.89</v>
      </c>
      <c r="E1909" s="4">
        <v>4.5</v>
      </c>
      <c r="F1909" s="3">
        <v>3351</v>
      </c>
      <c r="G1909" s="3" t="s">
        <v>2981</v>
      </c>
      <c r="H1909" s="3" t="s">
        <v>48</v>
      </c>
      <c r="I1909" s="3" t="s">
        <v>39</v>
      </c>
      <c r="J1909" s="3" t="s">
        <v>28</v>
      </c>
      <c r="K1909" s="3" t="s">
        <v>256</v>
      </c>
      <c r="L1909" s="3" t="s">
        <v>58</v>
      </c>
      <c r="M1909" s="3" t="s">
        <v>257</v>
      </c>
      <c r="N1909" s="3">
        <v>0.59</v>
      </c>
      <c r="O1909" s="3" t="s">
        <v>32</v>
      </c>
      <c r="P1909" s="3" t="s">
        <v>33</v>
      </c>
      <c r="Q1909" s="3" t="s">
        <v>34</v>
      </c>
      <c r="R1909" s="3" t="s">
        <v>2982</v>
      </c>
      <c r="S1909" s="3">
        <v>99301</v>
      </c>
      <c r="T1909" s="2">
        <v>42039</v>
      </c>
      <c r="U1909" s="2">
        <v>42041</v>
      </c>
      <c r="V1909" s="4">
        <v>-19.2972</v>
      </c>
      <c r="W1909" s="3">
        <v>17</v>
      </c>
      <c r="X1909" s="4">
        <v>178.68</v>
      </c>
      <c r="Y1909" s="3">
        <v>91297</v>
      </c>
      <c r="Z1909" s="3" t="str">
        <f>IF(V1909&gt;E3865, "High","Low")</f>
        <v>Low</v>
      </c>
      <c r="AA1909" s="3" t="str">
        <f>IF(OR(C1909 &gt; 0.2, N1909 &lt; 0.25), "High Risk", "Low Risk")</f>
        <v>Low Risk</v>
      </c>
      <c r="AB1909" s="3" t="str">
        <f>IF(NOT(C1909 &gt; 0), "No Discount", "Discount Applied")</f>
        <v>Discount Applied</v>
      </c>
      <c r="AC1909" s="3" t="str">
        <f>IF(AND(V1909 &gt; 100, OR(H1909 = "Regular Air", H1909 = "Express Air"), NOT(C1909 &gt; 0)), "High Profit Non-Standard Shipping", "Other")</f>
        <v>Other</v>
      </c>
      <c r="AD1909">
        <f>RANK(X1909,$X$2:$X$1954,0)</f>
        <v>1026</v>
      </c>
    </row>
    <row r="1910" spans="1:30" ht="12.75" customHeight="1" x14ac:dyDescent="0.3">
      <c r="A1910" s="3">
        <v>23474</v>
      </c>
      <c r="B1910" s="3" t="s">
        <v>24</v>
      </c>
      <c r="C1910" s="7">
        <v>0.06</v>
      </c>
      <c r="D1910" s="4">
        <v>6.7</v>
      </c>
      <c r="E1910" s="4">
        <v>1.56</v>
      </c>
      <c r="F1910" s="3">
        <v>3351</v>
      </c>
      <c r="G1910" s="3" t="s">
        <v>2981</v>
      </c>
      <c r="H1910" s="3" t="s">
        <v>26</v>
      </c>
      <c r="I1910" s="3" t="s">
        <v>39</v>
      </c>
      <c r="J1910" s="3" t="s">
        <v>28</v>
      </c>
      <c r="K1910" s="3" t="s">
        <v>29</v>
      </c>
      <c r="L1910" s="3" t="s">
        <v>30</v>
      </c>
      <c r="M1910" s="3" t="s">
        <v>1072</v>
      </c>
      <c r="N1910" s="3">
        <v>0.52</v>
      </c>
      <c r="O1910" s="3" t="s">
        <v>32</v>
      </c>
      <c r="P1910" s="3" t="s">
        <v>33</v>
      </c>
      <c r="Q1910" s="3" t="s">
        <v>34</v>
      </c>
      <c r="R1910" s="3" t="s">
        <v>2982</v>
      </c>
      <c r="S1910" s="3">
        <v>99301</v>
      </c>
      <c r="T1910" s="2">
        <v>42042</v>
      </c>
      <c r="U1910" s="2">
        <v>42044</v>
      </c>
      <c r="V1910" s="4">
        <v>40.6556</v>
      </c>
      <c r="W1910" s="3">
        <v>12</v>
      </c>
      <c r="X1910" s="4">
        <v>79.39</v>
      </c>
      <c r="Y1910" s="3">
        <v>91298</v>
      </c>
      <c r="Z1910" s="3" t="str">
        <f>IF(V1910&gt;E3866, "High","Low")</f>
        <v>High</v>
      </c>
      <c r="AA1910" s="3" t="str">
        <f>IF(OR(C1910 &gt; 0.2, N1910 &lt; 0.25), "High Risk", "Low Risk")</f>
        <v>Low Risk</v>
      </c>
      <c r="AB1910" s="3" t="str">
        <f>IF(NOT(C1910 &gt; 0), "No Discount", "Discount Applied")</f>
        <v>Discount Applied</v>
      </c>
      <c r="AC1910" s="3" t="str">
        <f>IF(AND(V1910 &gt; 100, OR(H1910 = "Regular Air", H1910 = "Express Air"), NOT(C1910 &gt; 0)), "High Profit Non-Standard Shipping", "Other")</f>
        <v>Other</v>
      </c>
      <c r="AD1910">
        <f>RANK(X1910,$X$2:$X$1954,0)</f>
        <v>1343</v>
      </c>
    </row>
    <row r="1911" spans="1:30" ht="12.75" customHeight="1" x14ac:dyDescent="0.3">
      <c r="A1911" s="3">
        <v>19838</v>
      </c>
      <c r="B1911" s="3" t="s">
        <v>24</v>
      </c>
      <c r="C1911" s="7">
        <v>0.03</v>
      </c>
      <c r="D1911" s="4">
        <v>28.53</v>
      </c>
      <c r="E1911" s="4">
        <v>1.49</v>
      </c>
      <c r="F1911" s="3">
        <v>3354</v>
      </c>
      <c r="G1911" s="3" t="s">
        <v>2983</v>
      </c>
      <c r="H1911" s="3" t="s">
        <v>48</v>
      </c>
      <c r="I1911" s="3" t="s">
        <v>39</v>
      </c>
      <c r="J1911" s="3" t="s">
        <v>28</v>
      </c>
      <c r="K1911" s="3" t="s">
        <v>108</v>
      </c>
      <c r="L1911" s="3" t="s">
        <v>58</v>
      </c>
      <c r="M1911" s="3" t="s">
        <v>331</v>
      </c>
      <c r="N1911" s="3">
        <v>0.38</v>
      </c>
      <c r="O1911" s="3" t="s">
        <v>32</v>
      </c>
      <c r="P1911" s="3" t="s">
        <v>33</v>
      </c>
      <c r="Q1911" s="3" t="s">
        <v>44</v>
      </c>
      <c r="R1911" s="3" t="s">
        <v>2984</v>
      </c>
      <c r="S1911" s="3">
        <v>92231</v>
      </c>
      <c r="T1911" s="2">
        <v>42140</v>
      </c>
      <c r="U1911" s="2">
        <v>42141</v>
      </c>
      <c r="V1911" s="4">
        <v>137.67569999999998</v>
      </c>
      <c r="W1911" s="3">
        <v>7</v>
      </c>
      <c r="X1911" s="4">
        <v>199.53</v>
      </c>
      <c r="Y1911" s="3">
        <v>88589</v>
      </c>
      <c r="Z1911" s="3" t="str">
        <f>IF(V1911&gt;E3867, "High","Low")</f>
        <v>High</v>
      </c>
      <c r="AA1911" s="3" t="str">
        <f>IF(OR(C1911 &gt; 0.2, N1911 &lt; 0.25), "High Risk", "Low Risk")</f>
        <v>Low Risk</v>
      </c>
      <c r="AB1911" s="3" t="str">
        <f>IF(NOT(C1911 &gt; 0), "No Discount", "Discount Applied")</f>
        <v>Discount Applied</v>
      </c>
      <c r="AC1911" s="3" t="str">
        <f>IF(AND(V1911 &gt; 100, OR(H1911 = "Regular Air", H1911 = "Express Air"), NOT(C1911 &gt; 0)), "High Profit Non-Standard Shipping", "Other")</f>
        <v>Other</v>
      </c>
      <c r="AD1911">
        <f>RANK(X1911,$X$2:$X$1954,0)</f>
        <v>987</v>
      </c>
    </row>
    <row r="1912" spans="1:30" ht="12.75" customHeight="1" x14ac:dyDescent="0.3">
      <c r="A1912" s="3">
        <v>19839</v>
      </c>
      <c r="B1912" s="3" t="s">
        <v>24</v>
      </c>
      <c r="C1912" s="7">
        <v>7.0000000000000007E-2</v>
      </c>
      <c r="D1912" s="4">
        <v>5.98</v>
      </c>
      <c r="E1912" s="4">
        <v>7.15</v>
      </c>
      <c r="F1912" s="3">
        <v>3354</v>
      </c>
      <c r="G1912" s="3" t="s">
        <v>2983</v>
      </c>
      <c r="H1912" s="3" t="s">
        <v>48</v>
      </c>
      <c r="I1912" s="3" t="s">
        <v>39</v>
      </c>
      <c r="J1912" s="3" t="s">
        <v>28</v>
      </c>
      <c r="K1912" s="3" t="s">
        <v>92</v>
      </c>
      <c r="L1912" s="3" t="s">
        <v>58</v>
      </c>
      <c r="M1912" s="3" t="s">
        <v>2985</v>
      </c>
      <c r="N1912" s="3">
        <v>0.36</v>
      </c>
      <c r="O1912" s="3" t="s">
        <v>32</v>
      </c>
      <c r="P1912" s="3" t="s">
        <v>33</v>
      </c>
      <c r="Q1912" s="3" t="s">
        <v>44</v>
      </c>
      <c r="R1912" s="3" t="s">
        <v>2984</v>
      </c>
      <c r="S1912" s="3">
        <v>92231</v>
      </c>
      <c r="T1912" s="2">
        <v>42140</v>
      </c>
      <c r="U1912" s="2">
        <v>42142</v>
      </c>
      <c r="V1912" s="4">
        <v>-62</v>
      </c>
      <c r="W1912" s="3">
        <v>6</v>
      </c>
      <c r="X1912" s="4">
        <v>37.049999999999997</v>
      </c>
      <c r="Y1912" s="3">
        <v>88589</v>
      </c>
      <c r="Z1912" s="3" t="str">
        <f>IF(V1912&gt;E3868, "High","Low")</f>
        <v>Low</v>
      </c>
      <c r="AA1912" s="3" t="str">
        <f>IF(OR(C1912 &gt; 0.2, N1912 &lt; 0.25), "High Risk", "Low Risk")</f>
        <v>Low Risk</v>
      </c>
      <c r="AB1912" s="3" t="str">
        <f>IF(NOT(C1912 &gt; 0), "No Discount", "Discount Applied")</f>
        <v>Discount Applied</v>
      </c>
      <c r="AC1912" s="3" t="str">
        <f>IF(AND(V1912 &gt; 100, OR(H1912 = "Regular Air", H1912 = "Express Air"), NOT(C1912 &gt; 0)), "High Profit Non-Standard Shipping", "Other")</f>
        <v>Other</v>
      </c>
      <c r="AD1912">
        <f>RANK(X1912,$X$2:$X$1954,0)</f>
        <v>1648</v>
      </c>
    </row>
    <row r="1913" spans="1:30" ht="12.75" customHeight="1" x14ac:dyDescent="0.3">
      <c r="A1913" s="3">
        <v>19666</v>
      </c>
      <c r="B1913" s="3" t="s">
        <v>36</v>
      </c>
      <c r="C1913" s="7">
        <v>0.04</v>
      </c>
      <c r="D1913" s="4">
        <v>3.69</v>
      </c>
      <c r="E1913" s="4">
        <v>0.5</v>
      </c>
      <c r="F1913" s="3">
        <v>3354</v>
      </c>
      <c r="G1913" s="3" t="s">
        <v>2983</v>
      </c>
      <c r="H1913" s="3" t="s">
        <v>48</v>
      </c>
      <c r="I1913" s="3" t="s">
        <v>39</v>
      </c>
      <c r="J1913" s="3" t="s">
        <v>28</v>
      </c>
      <c r="K1913" s="3" t="s">
        <v>133</v>
      </c>
      <c r="L1913" s="3" t="s">
        <v>58</v>
      </c>
      <c r="M1913" s="3" t="s">
        <v>1538</v>
      </c>
      <c r="N1913" s="3">
        <v>0.38</v>
      </c>
      <c r="O1913" s="3" t="s">
        <v>32</v>
      </c>
      <c r="P1913" s="3" t="s">
        <v>33</v>
      </c>
      <c r="Q1913" s="3" t="s">
        <v>44</v>
      </c>
      <c r="R1913" s="3" t="s">
        <v>2984</v>
      </c>
      <c r="S1913" s="3">
        <v>92231</v>
      </c>
      <c r="T1913" s="2">
        <v>42090</v>
      </c>
      <c r="U1913" s="2">
        <v>42092</v>
      </c>
      <c r="V1913" s="4">
        <v>47.527199999999993</v>
      </c>
      <c r="W1913" s="3">
        <v>19</v>
      </c>
      <c r="X1913" s="4">
        <v>68.88</v>
      </c>
      <c r="Y1913" s="3">
        <v>88590</v>
      </c>
      <c r="Z1913" s="3" t="str">
        <f>IF(V1913&gt;E3869, "High","Low")</f>
        <v>High</v>
      </c>
      <c r="AA1913" s="3" t="str">
        <f>IF(OR(C1913 &gt; 0.2, N1913 &lt; 0.25), "High Risk", "Low Risk")</f>
        <v>Low Risk</v>
      </c>
      <c r="AB1913" s="3" t="str">
        <f>IF(NOT(C1913 &gt; 0), "No Discount", "Discount Applied")</f>
        <v>Discount Applied</v>
      </c>
      <c r="AC1913" s="3" t="str">
        <f>IF(AND(V1913 &gt; 100, OR(H1913 = "Regular Air", H1913 = "Express Air"), NOT(C1913 &gt; 0)), "High Profit Non-Standard Shipping", "Other")</f>
        <v>Other</v>
      </c>
      <c r="AD1913">
        <f>RANK(X1913,$X$2:$X$1954,0)</f>
        <v>1395</v>
      </c>
    </row>
    <row r="1914" spans="1:30" ht="12.75" customHeight="1" x14ac:dyDescent="0.3">
      <c r="A1914" s="3">
        <v>23906</v>
      </c>
      <c r="B1914" s="3" t="s">
        <v>105</v>
      </c>
      <c r="C1914" s="7">
        <v>0.1</v>
      </c>
      <c r="D1914" s="4">
        <v>120.98</v>
      </c>
      <c r="E1914" s="4">
        <v>9.07</v>
      </c>
      <c r="F1914" s="3">
        <v>3355</v>
      </c>
      <c r="G1914" s="3" t="s">
        <v>2986</v>
      </c>
      <c r="H1914" s="3" t="s">
        <v>48</v>
      </c>
      <c r="I1914" s="3" t="s">
        <v>39</v>
      </c>
      <c r="J1914" s="3" t="s">
        <v>28</v>
      </c>
      <c r="K1914" s="3" t="s">
        <v>108</v>
      </c>
      <c r="L1914" s="3" t="s">
        <v>58</v>
      </c>
      <c r="M1914" s="3" t="s">
        <v>1322</v>
      </c>
      <c r="N1914" s="3">
        <v>0.35</v>
      </c>
      <c r="O1914" s="3" t="s">
        <v>32</v>
      </c>
      <c r="P1914" s="3" t="s">
        <v>33</v>
      </c>
      <c r="Q1914" s="3" t="s">
        <v>44</v>
      </c>
      <c r="R1914" s="3" t="s">
        <v>2987</v>
      </c>
      <c r="S1914" s="3">
        <v>93010</v>
      </c>
      <c r="T1914" s="2">
        <v>42063</v>
      </c>
      <c r="U1914" s="2">
        <v>42072</v>
      </c>
      <c r="V1914" s="4">
        <v>379.3965</v>
      </c>
      <c r="W1914" s="3">
        <v>5</v>
      </c>
      <c r="X1914" s="4">
        <v>549.85</v>
      </c>
      <c r="Y1914" s="3">
        <v>88587</v>
      </c>
      <c r="Z1914" s="3" t="str">
        <f>IF(V1914&gt;E3870, "High","Low")</f>
        <v>High</v>
      </c>
      <c r="AA1914" s="3" t="str">
        <f>IF(OR(C1914 &gt; 0.2, N1914 &lt; 0.25), "High Risk", "Low Risk")</f>
        <v>Low Risk</v>
      </c>
      <c r="AB1914" s="3" t="str">
        <f>IF(NOT(C1914 &gt; 0), "No Discount", "Discount Applied")</f>
        <v>Discount Applied</v>
      </c>
      <c r="AC1914" s="3" t="str">
        <f>IF(AND(V1914 &gt; 100, OR(H1914 = "Regular Air", H1914 = "Express Air"), NOT(C1914 &gt; 0)), "High Profit Non-Standard Shipping", "Other")</f>
        <v>Other</v>
      </c>
      <c r="AD1914">
        <f>RANK(X1914,$X$2:$X$1954,0)</f>
        <v>618</v>
      </c>
    </row>
    <row r="1915" spans="1:30" ht="12.75" customHeight="1" x14ac:dyDescent="0.3">
      <c r="A1915" s="3">
        <v>23907</v>
      </c>
      <c r="B1915" s="3" t="s">
        <v>105</v>
      </c>
      <c r="C1915" s="7">
        <v>0.08</v>
      </c>
      <c r="D1915" s="4">
        <v>8.32</v>
      </c>
      <c r="E1915" s="4">
        <v>2.38</v>
      </c>
      <c r="F1915" s="3">
        <v>3355</v>
      </c>
      <c r="G1915" s="3" t="s">
        <v>2986</v>
      </c>
      <c r="H1915" s="3" t="s">
        <v>26</v>
      </c>
      <c r="I1915" s="3" t="s">
        <v>39</v>
      </c>
      <c r="J1915" s="3" t="s">
        <v>76</v>
      </c>
      <c r="K1915" s="3" t="s">
        <v>179</v>
      </c>
      <c r="L1915" s="3" t="s">
        <v>50</v>
      </c>
      <c r="M1915" s="3" t="s">
        <v>606</v>
      </c>
      <c r="N1915" s="3">
        <v>0.74</v>
      </c>
      <c r="O1915" s="3" t="s">
        <v>32</v>
      </c>
      <c r="P1915" s="3" t="s">
        <v>33</v>
      </c>
      <c r="Q1915" s="3" t="s">
        <v>44</v>
      </c>
      <c r="R1915" s="3" t="s">
        <v>2987</v>
      </c>
      <c r="S1915" s="3">
        <v>93010</v>
      </c>
      <c r="T1915" s="2">
        <v>42063</v>
      </c>
      <c r="U1915" s="2">
        <v>42067</v>
      </c>
      <c r="V1915" s="4">
        <v>-41.83</v>
      </c>
      <c r="W1915" s="3">
        <v>6</v>
      </c>
      <c r="X1915" s="4">
        <v>48.99</v>
      </c>
      <c r="Y1915" s="3">
        <v>88587</v>
      </c>
      <c r="Z1915" s="3" t="str">
        <f>IF(V1915&gt;E3871, "High","Low")</f>
        <v>Low</v>
      </c>
      <c r="AA1915" s="3" t="str">
        <f>IF(OR(C1915 &gt; 0.2, N1915 &lt; 0.25), "High Risk", "Low Risk")</f>
        <v>Low Risk</v>
      </c>
      <c r="AB1915" s="3" t="str">
        <f>IF(NOT(C1915 &gt; 0), "No Discount", "Discount Applied")</f>
        <v>Discount Applied</v>
      </c>
      <c r="AC1915" s="3" t="str">
        <f>IF(AND(V1915 &gt; 100, OR(H1915 = "Regular Air", H1915 = "Express Air"), NOT(C1915 &gt; 0)), "High Profit Non-Standard Shipping", "Other")</f>
        <v>Other</v>
      </c>
      <c r="AD1915">
        <f>RANK(X1915,$X$2:$X$1954,0)</f>
        <v>1541</v>
      </c>
    </row>
    <row r="1916" spans="1:30" ht="12.75" customHeight="1" x14ac:dyDescent="0.3">
      <c r="A1916" s="3">
        <v>23908</v>
      </c>
      <c r="B1916" s="3" t="s">
        <v>105</v>
      </c>
      <c r="C1916" s="7">
        <v>0.1</v>
      </c>
      <c r="D1916" s="4">
        <v>125.99</v>
      </c>
      <c r="E1916" s="4">
        <v>4.2</v>
      </c>
      <c r="F1916" s="3">
        <v>3355</v>
      </c>
      <c r="G1916" s="3" t="s">
        <v>2986</v>
      </c>
      <c r="H1916" s="3" t="s">
        <v>48</v>
      </c>
      <c r="I1916" s="3" t="s">
        <v>39</v>
      </c>
      <c r="J1916" s="3" t="s">
        <v>76</v>
      </c>
      <c r="K1916" s="3" t="s">
        <v>77</v>
      </c>
      <c r="L1916" s="3" t="s">
        <v>58</v>
      </c>
      <c r="M1916" s="3" t="s">
        <v>2797</v>
      </c>
      <c r="N1916" s="3">
        <v>0.59</v>
      </c>
      <c r="O1916" s="3" t="s">
        <v>32</v>
      </c>
      <c r="P1916" s="3" t="s">
        <v>33</v>
      </c>
      <c r="Q1916" s="3" t="s">
        <v>44</v>
      </c>
      <c r="R1916" s="3" t="s">
        <v>2987</v>
      </c>
      <c r="S1916" s="3">
        <v>93010</v>
      </c>
      <c r="T1916" s="2">
        <v>42063</v>
      </c>
      <c r="U1916" s="2">
        <v>42063</v>
      </c>
      <c r="V1916" s="4">
        <v>372.40199999999999</v>
      </c>
      <c r="W1916" s="3">
        <v>7</v>
      </c>
      <c r="X1916" s="4">
        <v>681.42</v>
      </c>
      <c r="Y1916" s="3">
        <v>88587</v>
      </c>
      <c r="Z1916" s="3" t="str">
        <f>IF(V1916&gt;E3872, "High","Low")</f>
        <v>High</v>
      </c>
      <c r="AA1916" s="3" t="str">
        <f>IF(OR(C1916 &gt; 0.2, N1916 &lt; 0.25), "High Risk", "Low Risk")</f>
        <v>Low Risk</v>
      </c>
      <c r="AB1916" s="3" t="str">
        <f>IF(NOT(C1916 &gt; 0), "No Discount", "Discount Applied")</f>
        <v>Discount Applied</v>
      </c>
      <c r="AC1916" s="3" t="str">
        <f>IF(AND(V1916 &gt; 100, OR(H1916 = "Regular Air", H1916 = "Express Air"), NOT(C1916 &gt; 0)), "High Profit Non-Standard Shipping", "Other")</f>
        <v>Other</v>
      </c>
      <c r="AD1916">
        <f>RANK(X1916,$X$2:$X$1954,0)</f>
        <v>535</v>
      </c>
    </row>
    <row r="1917" spans="1:30" ht="12.75" customHeight="1" x14ac:dyDescent="0.3">
      <c r="A1917" s="3">
        <v>18628</v>
      </c>
      <c r="B1917" s="3" t="s">
        <v>55</v>
      </c>
      <c r="C1917" s="7">
        <v>7.0000000000000007E-2</v>
      </c>
      <c r="D1917" s="4">
        <v>5.34</v>
      </c>
      <c r="E1917" s="4">
        <v>5.63</v>
      </c>
      <c r="F1917" s="3">
        <v>3356</v>
      </c>
      <c r="G1917" s="3" t="s">
        <v>2988</v>
      </c>
      <c r="H1917" s="3" t="s">
        <v>48</v>
      </c>
      <c r="I1917" s="3" t="s">
        <v>39</v>
      </c>
      <c r="J1917" s="3" t="s">
        <v>28</v>
      </c>
      <c r="K1917" s="3" t="s">
        <v>108</v>
      </c>
      <c r="L1917" s="3" t="s">
        <v>58</v>
      </c>
      <c r="M1917" s="3" t="s">
        <v>490</v>
      </c>
      <c r="N1917" s="3">
        <v>0.39</v>
      </c>
      <c r="O1917" s="3" t="s">
        <v>32</v>
      </c>
      <c r="P1917" s="3" t="s">
        <v>33</v>
      </c>
      <c r="Q1917" s="3" t="s">
        <v>1740</v>
      </c>
      <c r="R1917" s="3" t="s">
        <v>2989</v>
      </c>
      <c r="S1917" s="3">
        <v>83616</v>
      </c>
      <c r="T1917" s="2">
        <v>42128</v>
      </c>
      <c r="U1917" s="2">
        <v>42130</v>
      </c>
      <c r="V1917" s="4">
        <v>-116.3455</v>
      </c>
      <c r="W1917" s="3">
        <v>13</v>
      </c>
      <c r="X1917" s="4">
        <v>66.650000000000006</v>
      </c>
      <c r="Y1917" s="3">
        <v>88588</v>
      </c>
      <c r="Z1917" s="3" t="str">
        <f>IF(V1917&gt;E3873, "High","Low")</f>
        <v>Low</v>
      </c>
      <c r="AA1917" s="3" t="str">
        <f>IF(OR(C1917 &gt; 0.2, N1917 &lt; 0.25), "High Risk", "Low Risk")</f>
        <v>Low Risk</v>
      </c>
      <c r="AB1917" s="3" t="str">
        <f>IF(NOT(C1917 &gt; 0), "No Discount", "Discount Applied")</f>
        <v>Discount Applied</v>
      </c>
      <c r="AC1917" s="3" t="str">
        <f>IF(AND(V1917 &gt; 100, OR(H1917 = "Regular Air", H1917 = "Express Air"), NOT(C1917 &gt; 0)), "High Profit Non-Standard Shipping", "Other")</f>
        <v>Other</v>
      </c>
      <c r="AD1917">
        <f>RANK(X1917,$X$2:$X$1954,0)</f>
        <v>1415</v>
      </c>
    </row>
    <row r="1918" spans="1:30" ht="12.75" customHeight="1" x14ac:dyDescent="0.3">
      <c r="A1918" s="3">
        <v>18629</v>
      </c>
      <c r="B1918" s="3" t="s">
        <v>55</v>
      </c>
      <c r="C1918" s="7">
        <v>0.03</v>
      </c>
      <c r="D1918" s="4">
        <v>160.97999999999999</v>
      </c>
      <c r="E1918" s="4">
        <v>30</v>
      </c>
      <c r="F1918" s="3">
        <v>3356</v>
      </c>
      <c r="G1918" s="3" t="s">
        <v>2988</v>
      </c>
      <c r="H1918" s="3" t="s">
        <v>38</v>
      </c>
      <c r="I1918" s="3" t="s">
        <v>39</v>
      </c>
      <c r="J1918" s="3" t="s">
        <v>40</v>
      </c>
      <c r="K1918" s="3" t="s">
        <v>41</v>
      </c>
      <c r="L1918" s="3" t="s">
        <v>42</v>
      </c>
      <c r="M1918" s="3" t="s">
        <v>176</v>
      </c>
      <c r="N1918" s="3">
        <v>0.62</v>
      </c>
      <c r="O1918" s="3" t="s">
        <v>32</v>
      </c>
      <c r="P1918" s="3" t="s">
        <v>33</v>
      </c>
      <c r="Q1918" s="3" t="s">
        <v>1740</v>
      </c>
      <c r="R1918" s="3" t="s">
        <v>2989</v>
      </c>
      <c r="S1918" s="3">
        <v>83616</v>
      </c>
      <c r="T1918" s="2">
        <v>42128</v>
      </c>
      <c r="U1918" s="2">
        <v>42129</v>
      </c>
      <c r="V1918" s="4">
        <v>1304.9000000000001</v>
      </c>
      <c r="W1918" s="3">
        <v>18</v>
      </c>
      <c r="X1918" s="4">
        <v>2934.16</v>
      </c>
      <c r="Y1918" s="3">
        <v>88588</v>
      </c>
      <c r="Z1918" s="3" t="str">
        <f>IF(V1918&gt;E3874, "High","Low")</f>
        <v>High</v>
      </c>
      <c r="AA1918" s="3" t="str">
        <f>IF(OR(C1918 &gt; 0.2, N1918 &lt; 0.25), "High Risk", "Low Risk")</f>
        <v>Low Risk</v>
      </c>
      <c r="AB1918" s="3" t="str">
        <f>IF(NOT(C1918 &gt; 0), "No Discount", "Discount Applied")</f>
        <v>Discount Applied</v>
      </c>
      <c r="AC1918" s="3" t="str">
        <f>IF(AND(V1918 &gt; 100, OR(H1918 = "Regular Air", H1918 = "Express Air"), NOT(C1918 &gt; 0)), "High Profit Non-Standard Shipping", "Other")</f>
        <v>Other</v>
      </c>
      <c r="AD1918">
        <f>RANK(X1918,$X$2:$X$1954,0)</f>
        <v>161</v>
      </c>
    </row>
    <row r="1919" spans="1:30" ht="12.75" customHeight="1" x14ac:dyDescent="0.3">
      <c r="A1919" s="3">
        <v>18630</v>
      </c>
      <c r="B1919" s="3" t="s">
        <v>55</v>
      </c>
      <c r="C1919" s="7">
        <v>0.04</v>
      </c>
      <c r="D1919" s="4">
        <v>65.989999999999995</v>
      </c>
      <c r="E1919" s="4">
        <v>5.63</v>
      </c>
      <c r="F1919" s="3">
        <v>3356</v>
      </c>
      <c r="G1919" s="3" t="s">
        <v>2988</v>
      </c>
      <c r="H1919" s="3" t="s">
        <v>26</v>
      </c>
      <c r="I1919" s="3" t="s">
        <v>39</v>
      </c>
      <c r="J1919" s="3" t="s">
        <v>76</v>
      </c>
      <c r="K1919" s="3" t="s">
        <v>77</v>
      </c>
      <c r="L1919" s="3" t="s">
        <v>58</v>
      </c>
      <c r="M1919" s="3" t="s">
        <v>2990</v>
      </c>
      <c r="N1919" s="3">
        <v>0.56000000000000005</v>
      </c>
      <c r="O1919" s="3" t="s">
        <v>32</v>
      </c>
      <c r="P1919" s="3" t="s">
        <v>33</v>
      </c>
      <c r="Q1919" s="3" t="s">
        <v>1740</v>
      </c>
      <c r="R1919" s="3" t="s">
        <v>2989</v>
      </c>
      <c r="S1919" s="3">
        <v>83616</v>
      </c>
      <c r="T1919" s="2">
        <v>42128</v>
      </c>
      <c r="U1919" s="2">
        <v>42128</v>
      </c>
      <c r="V1919" s="4">
        <v>605.04719999999998</v>
      </c>
      <c r="W1919" s="3">
        <v>15</v>
      </c>
      <c r="X1919" s="4">
        <v>876.88</v>
      </c>
      <c r="Y1919" s="3">
        <v>88588</v>
      </c>
      <c r="Z1919" s="3" t="str">
        <f>IF(V1919&gt;E3875, "High","Low")</f>
        <v>High</v>
      </c>
      <c r="AA1919" s="3" t="str">
        <f>IF(OR(C1919 &gt; 0.2, N1919 &lt; 0.25), "High Risk", "Low Risk")</f>
        <v>Low Risk</v>
      </c>
      <c r="AB1919" s="3" t="str">
        <f>IF(NOT(C1919 &gt; 0), "No Discount", "Discount Applied")</f>
        <v>Discount Applied</v>
      </c>
      <c r="AC1919" s="3" t="str">
        <f>IF(AND(V1919 &gt; 100, OR(H1919 = "Regular Air", H1919 = "Express Air"), NOT(C1919 &gt; 0)), "High Profit Non-Standard Shipping", "Other")</f>
        <v>Other</v>
      </c>
      <c r="AD1919">
        <f>RANK(X1919,$X$2:$X$1954,0)</f>
        <v>464</v>
      </c>
    </row>
    <row r="1920" spans="1:30" ht="12.75" customHeight="1" x14ac:dyDescent="0.3">
      <c r="A1920" s="3">
        <v>22597</v>
      </c>
      <c r="B1920" s="3" t="s">
        <v>24</v>
      </c>
      <c r="C1920" s="7">
        <v>0.09</v>
      </c>
      <c r="D1920" s="4">
        <v>28.53</v>
      </c>
      <c r="E1920" s="4">
        <v>1.49</v>
      </c>
      <c r="F1920" s="3">
        <v>3359</v>
      </c>
      <c r="G1920" s="3" t="s">
        <v>2991</v>
      </c>
      <c r="H1920" s="3" t="s">
        <v>48</v>
      </c>
      <c r="I1920" s="3" t="s">
        <v>39</v>
      </c>
      <c r="J1920" s="3" t="s">
        <v>28</v>
      </c>
      <c r="K1920" s="3" t="s">
        <v>108</v>
      </c>
      <c r="L1920" s="3" t="s">
        <v>58</v>
      </c>
      <c r="M1920" s="3" t="s">
        <v>331</v>
      </c>
      <c r="N1920" s="3">
        <v>0.38</v>
      </c>
      <c r="O1920" s="3" t="s">
        <v>32</v>
      </c>
      <c r="P1920" s="3" t="s">
        <v>60</v>
      </c>
      <c r="Q1920" s="3" t="s">
        <v>1857</v>
      </c>
      <c r="R1920" s="3" t="s">
        <v>2992</v>
      </c>
      <c r="S1920" s="3">
        <v>53213</v>
      </c>
      <c r="T1920" s="2">
        <v>42122</v>
      </c>
      <c r="U1920" s="2">
        <v>42124</v>
      </c>
      <c r="V1920" s="4">
        <v>107.45461999999999</v>
      </c>
      <c r="W1920" s="3">
        <v>6</v>
      </c>
      <c r="X1920" s="4">
        <v>157.33000000000001</v>
      </c>
      <c r="Y1920" s="3">
        <v>91437</v>
      </c>
      <c r="Z1920" s="3" t="str">
        <f>IF(V1920&gt;E3876, "High","Low")</f>
        <v>High</v>
      </c>
      <c r="AA1920" s="3" t="str">
        <f>IF(OR(C1920 &gt; 0.2, N1920 &lt; 0.25), "High Risk", "Low Risk")</f>
        <v>Low Risk</v>
      </c>
      <c r="AB1920" s="3" t="str">
        <f>IF(NOT(C1920 &gt; 0), "No Discount", "Discount Applied")</f>
        <v>Discount Applied</v>
      </c>
      <c r="AC1920" s="3" t="str">
        <f>IF(AND(V1920 &gt; 100, OR(H1920 = "Regular Air", H1920 = "Express Air"), NOT(C1920 &gt; 0)), "High Profit Non-Standard Shipping", "Other")</f>
        <v>Other</v>
      </c>
      <c r="AD1920">
        <f>RANK(X1920,$X$2:$X$1954,0)</f>
        <v>1067</v>
      </c>
    </row>
    <row r="1921" spans="1:30" ht="12.75" customHeight="1" x14ac:dyDescent="0.3">
      <c r="A1921" s="3">
        <v>23359</v>
      </c>
      <c r="B1921" s="3" t="s">
        <v>36</v>
      </c>
      <c r="C1921" s="7">
        <v>0.02</v>
      </c>
      <c r="D1921" s="4">
        <v>9.11</v>
      </c>
      <c r="E1921" s="4">
        <v>2.15</v>
      </c>
      <c r="F1921" s="3">
        <v>3360</v>
      </c>
      <c r="G1921" s="3" t="s">
        <v>2993</v>
      </c>
      <c r="H1921" s="3" t="s">
        <v>48</v>
      </c>
      <c r="I1921" s="3" t="s">
        <v>39</v>
      </c>
      <c r="J1921" s="3" t="s">
        <v>28</v>
      </c>
      <c r="K1921" s="3" t="s">
        <v>92</v>
      </c>
      <c r="L1921" s="3" t="s">
        <v>30</v>
      </c>
      <c r="M1921" s="3" t="s">
        <v>1257</v>
      </c>
      <c r="N1921" s="3">
        <v>0.4</v>
      </c>
      <c r="O1921" s="3" t="s">
        <v>32</v>
      </c>
      <c r="P1921" s="3" t="s">
        <v>60</v>
      </c>
      <c r="Q1921" s="3" t="s">
        <v>1857</v>
      </c>
      <c r="R1921" s="3" t="s">
        <v>2994</v>
      </c>
      <c r="S1921" s="3">
        <v>53214</v>
      </c>
      <c r="T1921" s="2">
        <v>42083</v>
      </c>
      <c r="U1921" s="2">
        <v>42085</v>
      </c>
      <c r="V1921" s="4">
        <v>18.41</v>
      </c>
      <c r="W1921" s="3">
        <v>3</v>
      </c>
      <c r="X1921" s="4">
        <v>27.37</v>
      </c>
      <c r="Y1921" s="3">
        <v>91435</v>
      </c>
      <c r="Z1921" s="3" t="str">
        <f>IF(V1921&gt;E3877, "High","Low")</f>
        <v>High</v>
      </c>
      <c r="AA1921" s="3" t="str">
        <f>IF(OR(C1921 &gt; 0.2, N1921 &lt; 0.25), "High Risk", "Low Risk")</f>
        <v>Low Risk</v>
      </c>
      <c r="AB1921" s="3" t="str">
        <f>IF(NOT(C1921 &gt; 0), "No Discount", "Discount Applied")</f>
        <v>Discount Applied</v>
      </c>
      <c r="AC1921" s="3" t="str">
        <f>IF(AND(V1921 &gt; 100, OR(H1921 = "Regular Air", H1921 = "Express Air"), NOT(C1921 &gt; 0)), "High Profit Non-Standard Shipping", "Other")</f>
        <v>Other</v>
      </c>
      <c r="AD1921">
        <f>RANK(X1921,$X$2:$X$1954,0)</f>
        <v>1748</v>
      </c>
    </row>
    <row r="1922" spans="1:30" ht="12.75" customHeight="1" x14ac:dyDescent="0.3">
      <c r="A1922" s="3">
        <v>23360</v>
      </c>
      <c r="B1922" s="3" t="s">
        <v>36</v>
      </c>
      <c r="C1922" s="7">
        <v>0.06</v>
      </c>
      <c r="D1922" s="4">
        <v>12.64</v>
      </c>
      <c r="E1922" s="4">
        <v>4.9800000000000004</v>
      </c>
      <c r="F1922" s="3">
        <v>3361</v>
      </c>
      <c r="G1922" s="3" t="s">
        <v>2995</v>
      </c>
      <c r="H1922" s="3" t="s">
        <v>48</v>
      </c>
      <c r="I1922" s="3" t="s">
        <v>39</v>
      </c>
      <c r="J1922" s="3" t="s">
        <v>40</v>
      </c>
      <c r="K1922" s="3" t="s">
        <v>49</v>
      </c>
      <c r="L1922" s="3" t="s">
        <v>50</v>
      </c>
      <c r="M1922" s="3" t="s">
        <v>624</v>
      </c>
      <c r="N1922" s="3">
        <v>0.48</v>
      </c>
      <c r="O1922" s="3" t="s">
        <v>32</v>
      </c>
      <c r="P1922" s="3" t="s">
        <v>60</v>
      </c>
      <c r="Q1922" s="3" t="s">
        <v>1857</v>
      </c>
      <c r="R1922" s="3" t="s">
        <v>2996</v>
      </c>
      <c r="S1922" s="3">
        <v>53095</v>
      </c>
      <c r="T1922" s="2">
        <v>42083</v>
      </c>
      <c r="U1922" s="2">
        <v>42085</v>
      </c>
      <c r="V1922" s="4">
        <v>65.63</v>
      </c>
      <c r="W1922" s="3">
        <v>8</v>
      </c>
      <c r="X1922" s="4">
        <v>98.16</v>
      </c>
      <c r="Y1922" s="3">
        <v>91435</v>
      </c>
      <c r="Z1922" s="3" t="str">
        <f>IF(V1922&gt;E3878, "High","Low")</f>
        <v>High</v>
      </c>
      <c r="AA1922" s="3" t="str">
        <f>IF(OR(C1922 &gt; 0.2, N1922 &lt; 0.25), "High Risk", "Low Risk")</f>
        <v>Low Risk</v>
      </c>
      <c r="AB1922" s="3" t="str">
        <f>IF(NOT(C1922 &gt; 0), "No Discount", "Discount Applied")</f>
        <v>Discount Applied</v>
      </c>
      <c r="AC1922" s="3" t="str">
        <f>IF(AND(V1922 &gt; 100, OR(H1922 = "Regular Air", H1922 = "Express Air"), NOT(C1922 &gt; 0)), "High Profit Non-Standard Shipping", "Other")</f>
        <v>Other</v>
      </c>
      <c r="AD1922">
        <f>RANK(X1922,$X$2:$X$1954,0)</f>
        <v>1250</v>
      </c>
    </row>
    <row r="1923" spans="1:30" ht="12.75" customHeight="1" x14ac:dyDescent="0.3">
      <c r="A1923" s="3">
        <v>24802</v>
      </c>
      <c r="B1923" s="3" t="s">
        <v>55</v>
      </c>
      <c r="C1923" s="7">
        <v>0.04</v>
      </c>
      <c r="D1923" s="4">
        <v>7.96</v>
      </c>
      <c r="E1923" s="4">
        <v>4.95</v>
      </c>
      <c r="F1923" s="3">
        <v>3361</v>
      </c>
      <c r="G1923" s="3" t="s">
        <v>2995</v>
      </c>
      <c r="H1923" s="3" t="s">
        <v>48</v>
      </c>
      <c r="I1923" s="3" t="s">
        <v>39</v>
      </c>
      <c r="J1923" s="3" t="s">
        <v>40</v>
      </c>
      <c r="K1923" s="3" t="s">
        <v>49</v>
      </c>
      <c r="L1923" s="3" t="s">
        <v>58</v>
      </c>
      <c r="M1923" s="3" t="s">
        <v>1284</v>
      </c>
      <c r="N1923" s="3">
        <v>0.41</v>
      </c>
      <c r="O1923" s="3" t="s">
        <v>32</v>
      </c>
      <c r="P1923" s="3" t="s">
        <v>60</v>
      </c>
      <c r="Q1923" s="3" t="s">
        <v>1857</v>
      </c>
      <c r="R1923" s="3" t="s">
        <v>2996</v>
      </c>
      <c r="S1923" s="3">
        <v>53095</v>
      </c>
      <c r="T1923" s="2">
        <v>42030</v>
      </c>
      <c r="U1923" s="2">
        <v>42030</v>
      </c>
      <c r="V1923" s="4">
        <v>-7.73</v>
      </c>
      <c r="W1923" s="3">
        <v>15</v>
      </c>
      <c r="X1923" s="4">
        <v>116.11</v>
      </c>
      <c r="Y1923" s="3">
        <v>91436</v>
      </c>
      <c r="Z1923" s="3" t="str">
        <f>IF(V1923&gt;E3879, "High","Low")</f>
        <v>Low</v>
      </c>
      <c r="AA1923" s="3" t="str">
        <f>IF(OR(C1923 &gt; 0.2, N1923 &lt; 0.25), "High Risk", "Low Risk")</f>
        <v>Low Risk</v>
      </c>
      <c r="AB1923" s="3" t="str">
        <f>IF(NOT(C1923 &gt; 0), "No Discount", "Discount Applied")</f>
        <v>Discount Applied</v>
      </c>
      <c r="AC1923" s="3" t="str">
        <f>IF(AND(V1923 &gt; 100, OR(H1923 = "Regular Air", H1923 = "Express Air"), NOT(C1923 &gt; 0)), "High Profit Non-Standard Shipping", "Other")</f>
        <v>Other</v>
      </c>
      <c r="AD1923">
        <f>RANK(X1923,$X$2:$X$1954,0)</f>
        <v>1182</v>
      </c>
    </row>
    <row r="1924" spans="1:30" ht="12.75" customHeight="1" x14ac:dyDescent="0.3">
      <c r="A1924" s="3">
        <v>23887</v>
      </c>
      <c r="B1924" s="3" t="s">
        <v>55</v>
      </c>
      <c r="C1924" s="7">
        <v>0.03</v>
      </c>
      <c r="D1924" s="4">
        <v>4.9800000000000004</v>
      </c>
      <c r="E1924" s="4">
        <v>4.95</v>
      </c>
      <c r="F1924" s="3">
        <v>3361</v>
      </c>
      <c r="G1924" s="3" t="s">
        <v>2995</v>
      </c>
      <c r="H1924" s="3" t="s">
        <v>48</v>
      </c>
      <c r="I1924" s="3" t="s">
        <v>39</v>
      </c>
      <c r="J1924" s="3" t="s">
        <v>28</v>
      </c>
      <c r="K1924" s="3" t="s">
        <v>108</v>
      </c>
      <c r="L1924" s="3" t="s">
        <v>58</v>
      </c>
      <c r="M1924" s="3" t="s">
        <v>2497</v>
      </c>
      <c r="N1924" s="3">
        <v>0.37</v>
      </c>
      <c r="O1924" s="3" t="s">
        <v>32</v>
      </c>
      <c r="P1924" s="3" t="s">
        <v>60</v>
      </c>
      <c r="Q1924" s="3" t="s">
        <v>1857</v>
      </c>
      <c r="R1924" s="3" t="s">
        <v>2996</v>
      </c>
      <c r="S1924" s="3">
        <v>53095</v>
      </c>
      <c r="T1924" s="2">
        <v>42164</v>
      </c>
      <c r="U1924" s="2">
        <v>42166</v>
      </c>
      <c r="V1924" s="4">
        <v>-47.995249999999999</v>
      </c>
      <c r="W1924" s="3">
        <v>19</v>
      </c>
      <c r="X1924" s="4">
        <v>95</v>
      </c>
      <c r="Y1924" s="3">
        <v>91438</v>
      </c>
      <c r="Z1924" s="3" t="str">
        <f>IF(V1924&gt;E3880, "High","Low")</f>
        <v>Low</v>
      </c>
      <c r="AA1924" s="3" t="str">
        <f>IF(OR(C1924 &gt; 0.2, N1924 &lt; 0.25), "High Risk", "Low Risk")</f>
        <v>Low Risk</v>
      </c>
      <c r="AB1924" s="3" t="str">
        <f>IF(NOT(C1924 &gt; 0), "No Discount", "Discount Applied")</f>
        <v>Discount Applied</v>
      </c>
      <c r="AC1924" s="3" t="str">
        <f>IF(AND(V1924 &gt; 100, OR(H1924 = "Regular Air", H1924 = "Express Air"), NOT(C1924 &gt; 0)), "High Profit Non-Standard Shipping", "Other")</f>
        <v>Other</v>
      </c>
      <c r="AD1924">
        <f>RANK(X1924,$X$2:$X$1954,0)</f>
        <v>1261</v>
      </c>
    </row>
    <row r="1925" spans="1:30" ht="12.75" customHeight="1" x14ac:dyDescent="0.3">
      <c r="A1925" s="3">
        <v>19749</v>
      </c>
      <c r="B1925" s="3" t="s">
        <v>105</v>
      </c>
      <c r="C1925" s="7">
        <v>0.1</v>
      </c>
      <c r="D1925" s="4">
        <v>80.97</v>
      </c>
      <c r="E1925" s="4">
        <v>33.6</v>
      </c>
      <c r="F1925" s="3">
        <v>3366</v>
      </c>
      <c r="G1925" s="3" t="s">
        <v>2997</v>
      </c>
      <c r="H1925" s="3" t="s">
        <v>38</v>
      </c>
      <c r="I1925" s="3" t="s">
        <v>39</v>
      </c>
      <c r="J1925" s="3" t="s">
        <v>76</v>
      </c>
      <c r="K1925" s="3" t="s">
        <v>84</v>
      </c>
      <c r="L1925" s="3" t="s">
        <v>42</v>
      </c>
      <c r="M1925" s="3" t="s">
        <v>2031</v>
      </c>
      <c r="N1925" s="3">
        <v>0.37</v>
      </c>
      <c r="O1925" s="3" t="s">
        <v>32</v>
      </c>
      <c r="P1925" s="3" t="s">
        <v>52</v>
      </c>
      <c r="Q1925" s="3" t="s">
        <v>153</v>
      </c>
      <c r="R1925" s="3" t="s">
        <v>308</v>
      </c>
      <c r="S1925" s="3">
        <v>45373</v>
      </c>
      <c r="T1925" s="2">
        <v>42148</v>
      </c>
      <c r="U1925" s="2">
        <v>42153</v>
      </c>
      <c r="V1925" s="4">
        <v>66.22</v>
      </c>
      <c r="W1925" s="3">
        <v>11</v>
      </c>
      <c r="X1925" s="4">
        <v>837.57</v>
      </c>
      <c r="Y1925" s="3">
        <v>90501</v>
      </c>
      <c r="Z1925" s="3" t="str">
        <f>IF(V1925&gt;E3881, "High","Low")</f>
        <v>High</v>
      </c>
      <c r="AA1925" s="3" t="str">
        <f>IF(OR(C1925 &gt; 0.2, N1925 &lt; 0.25), "High Risk", "Low Risk")</f>
        <v>Low Risk</v>
      </c>
      <c r="AB1925" s="3" t="str">
        <f>IF(NOT(C1925 &gt; 0), "No Discount", "Discount Applied")</f>
        <v>Discount Applied</v>
      </c>
      <c r="AC1925" s="3" t="str">
        <f>IF(AND(V1925 &gt; 100, OR(H1925 = "Regular Air", H1925 = "Express Air"), NOT(C1925 &gt; 0)), "High Profit Non-Standard Shipping", "Other")</f>
        <v>Other</v>
      </c>
      <c r="AD1925">
        <f>RANK(X1925,$X$2:$X$1954,0)</f>
        <v>471</v>
      </c>
    </row>
    <row r="1926" spans="1:30" ht="12.75" customHeight="1" x14ac:dyDescent="0.3">
      <c r="A1926" s="3">
        <v>19750</v>
      </c>
      <c r="B1926" s="3" t="s">
        <v>105</v>
      </c>
      <c r="C1926" s="7">
        <v>0.02</v>
      </c>
      <c r="D1926" s="4">
        <v>6.48</v>
      </c>
      <c r="E1926" s="4">
        <v>5.1100000000000003</v>
      </c>
      <c r="F1926" s="3">
        <v>3366</v>
      </c>
      <c r="G1926" s="3" t="s">
        <v>2997</v>
      </c>
      <c r="H1926" s="3" t="s">
        <v>48</v>
      </c>
      <c r="I1926" s="3" t="s">
        <v>39</v>
      </c>
      <c r="J1926" s="3" t="s">
        <v>28</v>
      </c>
      <c r="K1926" s="3" t="s">
        <v>92</v>
      </c>
      <c r="L1926" s="3" t="s">
        <v>58</v>
      </c>
      <c r="M1926" s="3" t="s">
        <v>991</v>
      </c>
      <c r="N1926" s="3">
        <v>0.37</v>
      </c>
      <c r="O1926" s="3" t="s">
        <v>32</v>
      </c>
      <c r="P1926" s="3" t="s">
        <v>52</v>
      </c>
      <c r="Q1926" s="3" t="s">
        <v>153</v>
      </c>
      <c r="R1926" s="3" t="s">
        <v>308</v>
      </c>
      <c r="S1926" s="3">
        <v>45373</v>
      </c>
      <c r="T1926" s="2">
        <v>42148</v>
      </c>
      <c r="U1926" s="2">
        <v>42152</v>
      </c>
      <c r="V1926" s="4">
        <v>-23.53</v>
      </c>
      <c r="W1926" s="3">
        <v>8</v>
      </c>
      <c r="X1926" s="4">
        <v>56.22</v>
      </c>
      <c r="Y1926" s="3">
        <v>90501</v>
      </c>
      <c r="Z1926" s="3" t="str">
        <f>IF(V1926&gt;E3882, "High","Low")</f>
        <v>Low</v>
      </c>
      <c r="AA1926" s="3" t="str">
        <f>IF(OR(C1926 &gt; 0.2, N1926 &lt; 0.25), "High Risk", "Low Risk")</f>
        <v>Low Risk</v>
      </c>
      <c r="AB1926" s="3" t="str">
        <f>IF(NOT(C1926 &gt; 0), "No Discount", "Discount Applied")</f>
        <v>Discount Applied</v>
      </c>
      <c r="AC1926" s="3" t="str">
        <f>IF(AND(V1926 &gt; 100, OR(H1926 = "Regular Air", H1926 = "Express Air"), NOT(C1926 &gt; 0)), "High Profit Non-Standard Shipping", "Other")</f>
        <v>Other</v>
      </c>
      <c r="AD1926">
        <f>RANK(X1926,$X$2:$X$1954,0)</f>
        <v>1489</v>
      </c>
    </row>
    <row r="1927" spans="1:30" ht="12.75" customHeight="1" x14ac:dyDescent="0.3">
      <c r="A1927" s="3">
        <v>23428</v>
      </c>
      <c r="B1927" s="3" t="s">
        <v>46</v>
      </c>
      <c r="C1927" s="7">
        <v>0.08</v>
      </c>
      <c r="D1927" s="4">
        <v>30.97</v>
      </c>
      <c r="E1927" s="4">
        <v>4</v>
      </c>
      <c r="F1927" s="3">
        <v>3367</v>
      </c>
      <c r="G1927" s="3" t="s">
        <v>2998</v>
      </c>
      <c r="H1927" s="3" t="s">
        <v>48</v>
      </c>
      <c r="I1927" s="3" t="s">
        <v>39</v>
      </c>
      <c r="J1927" s="3" t="s">
        <v>76</v>
      </c>
      <c r="K1927" s="3" t="s">
        <v>179</v>
      </c>
      <c r="L1927" s="3" t="s">
        <v>58</v>
      </c>
      <c r="M1927" s="3" t="s">
        <v>2701</v>
      </c>
      <c r="N1927" s="3">
        <v>0.74</v>
      </c>
      <c r="O1927" s="3" t="s">
        <v>32</v>
      </c>
      <c r="P1927" s="3" t="s">
        <v>52</v>
      </c>
      <c r="Q1927" s="3" t="s">
        <v>153</v>
      </c>
      <c r="R1927" s="3" t="s">
        <v>2999</v>
      </c>
      <c r="S1927" s="3">
        <v>43221</v>
      </c>
      <c r="T1927" s="2">
        <v>42126</v>
      </c>
      <c r="U1927" s="2">
        <v>42127</v>
      </c>
      <c r="V1927" s="4">
        <v>10.680000000000014</v>
      </c>
      <c r="W1927" s="3">
        <v>26</v>
      </c>
      <c r="X1927" s="4">
        <v>758.97</v>
      </c>
      <c r="Y1927" s="3">
        <v>90502</v>
      </c>
      <c r="Z1927" s="3" t="str">
        <f>IF(V1927&gt;E3883, "High","Low")</f>
        <v>High</v>
      </c>
      <c r="AA1927" s="3" t="str">
        <f>IF(OR(C1927 &gt; 0.2, N1927 &lt; 0.25), "High Risk", "Low Risk")</f>
        <v>Low Risk</v>
      </c>
      <c r="AB1927" s="3" t="str">
        <f>IF(NOT(C1927 &gt; 0), "No Discount", "Discount Applied")</f>
        <v>Discount Applied</v>
      </c>
      <c r="AC1927" s="3" t="str">
        <f>IF(AND(V1927 &gt; 100, OR(H1927 = "Regular Air", H1927 = "Express Air"), NOT(C1927 &gt; 0)), "High Profit Non-Standard Shipping", "Other")</f>
        <v>Other</v>
      </c>
      <c r="AD1927">
        <f>RANK(X1927,$X$2:$X$1954,0)</f>
        <v>505</v>
      </c>
    </row>
    <row r="1928" spans="1:30" ht="12.75" customHeight="1" x14ac:dyDescent="0.3">
      <c r="A1928" s="3">
        <v>23429</v>
      </c>
      <c r="B1928" s="3" t="s">
        <v>46</v>
      </c>
      <c r="C1928" s="7">
        <v>0.1</v>
      </c>
      <c r="D1928" s="4">
        <v>4.13</v>
      </c>
      <c r="E1928" s="4">
        <v>0.5</v>
      </c>
      <c r="F1928" s="3">
        <v>3367</v>
      </c>
      <c r="G1928" s="3" t="s">
        <v>2998</v>
      </c>
      <c r="H1928" s="3" t="s">
        <v>26</v>
      </c>
      <c r="I1928" s="3" t="s">
        <v>39</v>
      </c>
      <c r="J1928" s="3" t="s">
        <v>28</v>
      </c>
      <c r="K1928" s="3" t="s">
        <v>133</v>
      </c>
      <c r="L1928" s="3" t="s">
        <v>58</v>
      </c>
      <c r="M1928" s="3" t="s">
        <v>3000</v>
      </c>
      <c r="N1928" s="3">
        <v>0.39</v>
      </c>
      <c r="O1928" s="3" t="s">
        <v>32</v>
      </c>
      <c r="P1928" s="3" t="s">
        <v>52</v>
      </c>
      <c r="Q1928" s="3" t="s">
        <v>153</v>
      </c>
      <c r="R1928" s="3" t="s">
        <v>2999</v>
      </c>
      <c r="S1928" s="3">
        <v>43221</v>
      </c>
      <c r="T1928" s="2">
        <v>42126</v>
      </c>
      <c r="U1928" s="2">
        <v>42128</v>
      </c>
      <c r="V1928" s="4">
        <v>58.263599999999997</v>
      </c>
      <c r="W1928" s="3">
        <v>18</v>
      </c>
      <c r="X1928" s="4">
        <v>84.44</v>
      </c>
      <c r="Y1928" s="3">
        <v>90502</v>
      </c>
      <c r="Z1928" s="3" t="str">
        <f>IF(V1928&gt;E3884, "High","Low")</f>
        <v>High</v>
      </c>
      <c r="AA1928" s="3" t="str">
        <f>IF(OR(C1928 &gt; 0.2, N1928 &lt; 0.25), "High Risk", "Low Risk")</f>
        <v>Low Risk</v>
      </c>
      <c r="AB1928" s="3" t="str">
        <f>IF(NOT(C1928 &gt; 0), "No Discount", "Discount Applied")</f>
        <v>Discount Applied</v>
      </c>
      <c r="AC1928" s="3" t="str">
        <f>IF(AND(V1928 &gt; 100, OR(H1928 = "Regular Air", H1928 = "Express Air"), NOT(C1928 &gt; 0)), "High Profit Non-Standard Shipping", "Other")</f>
        <v>Other</v>
      </c>
      <c r="AD1928">
        <f>RANK(X1928,$X$2:$X$1954,0)</f>
        <v>1316</v>
      </c>
    </row>
    <row r="1929" spans="1:30" ht="12.75" customHeight="1" x14ac:dyDescent="0.3">
      <c r="A1929" s="3">
        <v>26104</v>
      </c>
      <c r="B1929" s="3" t="s">
        <v>55</v>
      </c>
      <c r="C1929" s="7">
        <v>0.06</v>
      </c>
      <c r="D1929" s="4">
        <v>7.1</v>
      </c>
      <c r="E1929" s="4">
        <v>6.05</v>
      </c>
      <c r="F1929" s="3">
        <v>3369</v>
      </c>
      <c r="G1929" s="3" t="s">
        <v>3001</v>
      </c>
      <c r="H1929" s="3" t="s">
        <v>48</v>
      </c>
      <c r="I1929" s="3" t="s">
        <v>39</v>
      </c>
      <c r="J1929" s="3" t="s">
        <v>28</v>
      </c>
      <c r="K1929" s="3" t="s">
        <v>108</v>
      </c>
      <c r="L1929" s="3" t="s">
        <v>58</v>
      </c>
      <c r="M1929" s="3" t="s">
        <v>650</v>
      </c>
      <c r="N1929" s="3">
        <v>0.39</v>
      </c>
      <c r="O1929" s="3" t="s">
        <v>32</v>
      </c>
      <c r="P1929" s="3" t="s">
        <v>52</v>
      </c>
      <c r="Q1929" s="3" t="s">
        <v>153</v>
      </c>
      <c r="R1929" s="3" t="s">
        <v>1510</v>
      </c>
      <c r="S1929" s="3">
        <v>43081</v>
      </c>
      <c r="T1929" s="2">
        <v>42047</v>
      </c>
      <c r="U1929" s="2">
        <v>42048</v>
      </c>
      <c r="V1929" s="4">
        <v>-42.170500000000004</v>
      </c>
      <c r="W1929" s="3">
        <v>4</v>
      </c>
      <c r="X1929" s="4">
        <v>29.99</v>
      </c>
      <c r="Y1929" s="3">
        <v>90500</v>
      </c>
      <c r="Z1929" s="3" t="str">
        <f>IF(V1929&gt;E3885, "High","Low")</f>
        <v>Low</v>
      </c>
      <c r="AA1929" s="3" t="str">
        <f>IF(OR(C1929 &gt; 0.2, N1929 &lt; 0.25), "High Risk", "Low Risk")</f>
        <v>Low Risk</v>
      </c>
      <c r="AB1929" s="3" t="str">
        <f>IF(NOT(C1929 &gt; 0), "No Discount", "Discount Applied")</f>
        <v>Discount Applied</v>
      </c>
      <c r="AC1929" s="3" t="str">
        <f>IF(AND(V1929 &gt; 100, OR(H1929 = "Regular Air", H1929 = "Express Air"), NOT(C1929 &gt; 0)), "High Profit Non-Standard Shipping", "Other")</f>
        <v>Other</v>
      </c>
      <c r="AD1929">
        <f>RANK(X1929,$X$2:$X$1954,0)</f>
        <v>1714</v>
      </c>
    </row>
    <row r="1930" spans="1:30" ht="12.75" customHeight="1" x14ac:dyDescent="0.3">
      <c r="A1930" s="3">
        <v>18311</v>
      </c>
      <c r="B1930" s="3" t="s">
        <v>55</v>
      </c>
      <c r="C1930" s="7">
        <v>0.01</v>
      </c>
      <c r="D1930" s="4">
        <v>179.29</v>
      </c>
      <c r="E1930" s="4">
        <v>29.21</v>
      </c>
      <c r="F1930" s="3">
        <v>3374</v>
      </c>
      <c r="G1930" s="3" t="s">
        <v>3002</v>
      </c>
      <c r="H1930" s="3" t="s">
        <v>38</v>
      </c>
      <c r="I1930" s="3" t="s">
        <v>39</v>
      </c>
      <c r="J1930" s="3" t="s">
        <v>40</v>
      </c>
      <c r="K1930" s="3" t="s">
        <v>151</v>
      </c>
      <c r="L1930" s="3" t="s">
        <v>120</v>
      </c>
      <c r="M1930" s="3" t="s">
        <v>628</v>
      </c>
      <c r="N1930" s="3">
        <v>0.76</v>
      </c>
      <c r="O1930" s="3" t="s">
        <v>32</v>
      </c>
      <c r="P1930" s="3" t="s">
        <v>52</v>
      </c>
      <c r="Q1930" s="3" t="s">
        <v>414</v>
      </c>
      <c r="R1930" s="3" t="s">
        <v>3003</v>
      </c>
      <c r="S1930" s="3">
        <v>21113</v>
      </c>
      <c r="T1930" s="2">
        <v>42157</v>
      </c>
      <c r="U1930" s="2">
        <v>42159</v>
      </c>
      <c r="V1930" s="4">
        <v>66.362220000000008</v>
      </c>
      <c r="W1930" s="3">
        <v>8</v>
      </c>
      <c r="X1930" s="4">
        <v>1487.9</v>
      </c>
      <c r="Y1930" s="3">
        <v>87473</v>
      </c>
      <c r="Z1930" s="3" t="str">
        <f>IF(V1930&gt;E3886, "High","Low")</f>
        <v>High</v>
      </c>
      <c r="AA1930" s="3" t="str">
        <f>IF(OR(C1930 &gt; 0.2, N1930 &lt; 0.25), "High Risk", "Low Risk")</f>
        <v>Low Risk</v>
      </c>
      <c r="AB1930" s="3" t="str">
        <f>IF(NOT(C1930 &gt; 0), "No Discount", "Discount Applied")</f>
        <v>Discount Applied</v>
      </c>
      <c r="AC1930" s="3" t="str">
        <f>IF(AND(V1930 &gt; 100, OR(H1930 = "Regular Air", H1930 = "Express Air"), NOT(C1930 &gt; 0)), "High Profit Non-Standard Shipping", "Other")</f>
        <v>Other</v>
      </c>
      <c r="AD1930">
        <f>RANK(X1930,$X$2:$X$1954,0)</f>
        <v>316</v>
      </c>
    </row>
    <row r="1931" spans="1:30" ht="12.75" customHeight="1" x14ac:dyDescent="0.3">
      <c r="A1931" s="3">
        <v>18320</v>
      </c>
      <c r="B1931" s="3" t="s">
        <v>24</v>
      </c>
      <c r="C1931" s="7">
        <v>0.05</v>
      </c>
      <c r="D1931" s="4">
        <v>73.98</v>
      </c>
      <c r="E1931" s="4">
        <v>12.14</v>
      </c>
      <c r="F1931" s="3">
        <v>3374</v>
      </c>
      <c r="G1931" s="3" t="s">
        <v>3002</v>
      </c>
      <c r="H1931" s="3" t="s">
        <v>48</v>
      </c>
      <c r="I1931" s="3" t="s">
        <v>39</v>
      </c>
      <c r="J1931" s="3" t="s">
        <v>76</v>
      </c>
      <c r="K1931" s="3" t="s">
        <v>179</v>
      </c>
      <c r="L1931" s="3" t="s">
        <v>58</v>
      </c>
      <c r="M1931" s="3" t="s">
        <v>371</v>
      </c>
      <c r="N1931" s="3">
        <v>0.67</v>
      </c>
      <c r="O1931" s="3" t="s">
        <v>32</v>
      </c>
      <c r="P1931" s="3" t="s">
        <v>52</v>
      </c>
      <c r="Q1931" s="3" t="s">
        <v>414</v>
      </c>
      <c r="R1931" s="3" t="s">
        <v>3003</v>
      </c>
      <c r="S1931" s="3">
        <v>21113</v>
      </c>
      <c r="T1931" s="2">
        <v>42184</v>
      </c>
      <c r="U1931" s="2">
        <v>42185</v>
      </c>
      <c r="V1931" s="4">
        <v>-1.904000000000019</v>
      </c>
      <c r="W1931" s="3">
        <v>8</v>
      </c>
      <c r="X1931" s="4">
        <v>600.4</v>
      </c>
      <c r="Y1931" s="3">
        <v>87474</v>
      </c>
      <c r="Z1931" s="3" t="str">
        <f>IF(V1931&gt;E3887, "High","Low")</f>
        <v>Low</v>
      </c>
      <c r="AA1931" s="3" t="str">
        <f>IF(OR(C1931 &gt; 0.2, N1931 &lt; 0.25), "High Risk", "Low Risk")</f>
        <v>Low Risk</v>
      </c>
      <c r="AB1931" s="3" t="str">
        <f>IF(NOT(C1931 &gt; 0), "No Discount", "Discount Applied")</f>
        <v>Discount Applied</v>
      </c>
      <c r="AC1931" s="3" t="str">
        <f>IF(AND(V1931 &gt; 100, OR(H1931 = "Regular Air", H1931 = "Express Air"), NOT(C1931 &gt; 0)), "High Profit Non-Standard Shipping", "Other")</f>
        <v>Other</v>
      </c>
      <c r="AD1931">
        <f>RANK(X1931,$X$2:$X$1954,0)</f>
        <v>587</v>
      </c>
    </row>
    <row r="1932" spans="1:30" ht="12.75" customHeight="1" x14ac:dyDescent="0.3">
      <c r="A1932" s="3">
        <v>18321</v>
      </c>
      <c r="B1932" s="3" t="s">
        <v>24</v>
      </c>
      <c r="C1932" s="7">
        <v>0</v>
      </c>
      <c r="D1932" s="4">
        <v>5.98</v>
      </c>
      <c r="E1932" s="4">
        <v>7.15</v>
      </c>
      <c r="F1932" s="3">
        <v>3374</v>
      </c>
      <c r="G1932" s="3" t="s">
        <v>3002</v>
      </c>
      <c r="H1932" s="3" t="s">
        <v>48</v>
      </c>
      <c r="I1932" s="3" t="s">
        <v>39</v>
      </c>
      <c r="J1932" s="3" t="s">
        <v>28</v>
      </c>
      <c r="K1932" s="3" t="s">
        <v>92</v>
      </c>
      <c r="L1932" s="3" t="s">
        <v>58</v>
      </c>
      <c r="M1932" s="3" t="s">
        <v>2985</v>
      </c>
      <c r="N1932" s="3">
        <v>0.36</v>
      </c>
      <c r="O1932" s="3" t="s">
        <v>32</v>
      </c>
      <c r="P1932" s="3" t="s">
        <v>52</v>
      </c>
      <c r="Q1932" s="3" t="s">
        <v>414</v>
      </c>
      <c r="R1932" s="3" t="s">
        <v>3003</v>
      </c>
      <c r="S1932" s="3">
        <v>21113</v>
      </c>
      <c r="T1932" s="2">
        <v>42184</v>
      </c>
      <c r="U1932" s="2">
        <v>42186</v>
      </c>
      <c r="V1932" s="4">
        <v>-37.048000000000002</v>
      </c>
      <c r="W1932" s="3">
        <v>5</v>
      </c>
      <c r="X1932" s="4">
        <v>34.25</v>
      </c>
      <c r="Y1932" s="3">
        <v>87474</v>
      </c>
      <c r="Z1932" s="3" t="str">
        <f>IF(V1932&gt;E3888, "High","Low")</f>
        <v>Low</v>
      </c>
      <c r="AA1932" s="3" t="str">
        <f>IF(OR(C1932 &gt; 0.2, N1932 &lt; 0.25), "High Risk", "Low Risk")</f>
        <v>Low Risk</v>
      </c>
      <c r="AB1932" s="3" t="str">
        <f>IF(NOT(C1932 &gt; 0), "No Discount", "Discount Applied")</f>
        <v>No Discount</v>
      </c>
      <c r="AC1932" s="3" t="str">
        <f>IF(AND(V1932 &gt; 100, OR(H1932 = "Regular Air", H1932 = "Express Air"), NOT(C1932 &gt; 0)), "High Profit Non-Standard Shipping", "Other")</f>
        <v>Other</v>
      </c>
      <c r="AD1932">
        <f>RANK(X1932,$X$2:$X$1954,0)</f>
        <v>1673</v>
      </c>
    </row>
    <row r="1933" spans="1:30" ht="12.75" customHeight="1" x14ac:dyDescent="0.3">
      <c r="A1933" s="3">
        <v>18322</v>
      </c>
      <c r="B1933" s="3" t="s">
        <v>24</v>
      </c>
      <c r="C1933" s="7">
        <v>0.09</v>
      </c>
      <c r="D1933" s="4">
        <v>3.57</v>
      </c>
      <c r="E1933" s="4">
        <v>4.17</v>
      </c>
      <c r="F1933" s="3">
        <v>3374</v>
      </c>
      <c r="G1933" s="3" t="s">
        <v>3002</v>
      </c>
      <c r="H1933" s="3" t="s">
        <v>48</v>
      </c>
      <c r="I1933" s="3" t="s">
        <v>39</v>
      </c>
      <c r="J1933" s="3" t="s">
        <v>28</v>
      </c>
      <c r="K1933" s="3" t="s">
        <v>29</v>
      </c>
      <c r="L1933" s="3" t="s">
        <v>50</v>
      </c>
      <c r="M1933" s="3" t="s">
        <v>2565</v>
      </c>
      <c r="N1933" s="3">
        <v>0.59</v>
      </c>
      <c r="O1933" s="3" t="s">
        <v>32</v>
      </c>
      <c r="P1933" s="3" t="s">
        <v>52</v>
      </c>
      <c r="Q1933" s="3" t="s">
        <v>414</v>
      </c>
      <c r="R1933" s="3" t="s">
        <v>3003</v>
      </c>
      <c r="S1933" s="3">
        <v>21113</v>
      </c>
      <c r="T1933" s="2">
        <v>42184</v>
      </c>
      <c r="U1933" s="2">
        <v>42186</v>
      </c>
      <c r="V1933" s="4">
        <v>-56.887999999999998</v>
      </c>
      <c r="W1933" s="3">
        <v>9</v>
      </c>
      <c r="X1933" s="4">
        <v>31.45</v>
      </c>
      <c r="Y1933" s="3">
        <v>87474</v>
      </c>
      <c r="Z1933" s="3" t="str">
        <f>IF(V1933&gt;E3889, "High","Low")</f>
        <v>Low</v>
      </c>
      <c r="AA1933" s="3" t="str">
        <f>IF(OR(C1933 &gt; 0.2, N1933 &lt; 0.25), "High Risk", "Low Risk")</f>
        <v>Low Risk</v>
      </c>
      <c r="AB1933" s="3" t="str">
        <f>IF(NOT(C1933 &gt; 0), "No Discount", "Discount Applied")</f>
        <v>Discount Applied</v>
      </c>
      <c r="AC1933" s="3" t="str">
        <f>IF(AND(V1933 &gt; 100, OR(H1933 = "Regular Air", H1933 = "Express Air"), NOT(C1933 &gt; 0)), "High Profit Non-Standard Shipping", "Other")</f>
        <v>Other</v>
      </c>
      <c r="AD1933">
        <f>RANK(X1933,$X$2:$X$1954,0)</f>
        <v>1702</v>
      </c>
    </row>
    <row r="1934" spans="1:30" ht="12.75" customHeight="1" x14ac:dyDescent="0.3">
      <c r="A1934" s="3">
        <v>22378</v>
      </c>
      <c r="B1934" s="3" t="s">
        <v>46</v>
      </c>
      <c r="C1934" s="7">
        <v>0</v>
      </c>
      <c r="D1934" s="4">
        <v>19.98</v>
      </c>
      <c r="E1934" s="4">
        <v>5.97</v>
      </c>
      <c r="F1934" s="3">
        <v>3379</v>
      </c>
      <c r="G1934" s="3" t="s">
        <v>3004</v>
      </c>
      <c r="H1934" s="3" t="s">
        <v>26</v>
      </c>
      <c r="I1934" s="3" t="s">
        <v>39</v>
      </c>
      <c r="J1934" s="3" t="s">
        <v>28</v>
      </c>
      <c r="K1934" s="3" t="s">
        <v>92</v>
      </c>
      <c r="L1934" s="3" t="s">
        <v>58</v>
      </c>
      <c r="M1934" s="3" t="s">
        <v>3005</v>
      </c>
      <c r="N1934" s="3">
        <v>0.38</v>
      </c>
      <c r="O1934" s="3" t="s">
        <v>32</v>
      </c>
      <c r="P1934" s="3" t="s">
        <v>135</v>
      </c>
      <c r="Q1934" s="3" t="s">
        <v>386</v>
      </c>
      <c r="R1934" s="3" t="s">
        <v>3006</v>
      </c>
      <c r="S1934" s="3">
        <v>30144</v>
      </c>
      <c r="T1934" s="2">
        <v>42089</v>
      </c>
      <c r="U1934" s="2">
        <v>42092</v>
      </c>
      <c r="V1934" s="4">
        <v>-189.714</v>
      </c>
      <c r="W1934" s="3">
        <v>12</v>
      </c>
      <c r="X1934" s="4">
        <v>249.07</v>
      </c>
      <c r="Y1934" s="3">
        <v>88837</v>
      </c>
      <c r="Z1934" s="3" t="str">
        <f>IF(V1934&gt;E3890, "High","Low")</f>
        <v>Low</v>
      </c>
      <c r="AA1934" s="3" t="str">
        <f>IF(OR(C1934 &gt; 0.2, N1934 &lt; 0.25), "High Risk", "Low Risk")</f>
        <v>Low Risk</v>
      </c>
      <c r="AB1934" s="3" t="str">
        <f>IF(NOT(C1934 &gt; 0), "No Discount", "Discount Applied")</f>
        <v>No Discount</v>
      </c>
      <c r="AC1934" s="3" t="str">
        <f>IF(AND(V1934 &gt; 100, OR(H1934 = "Regular Air", H1934 = "Express Air"), NOT(C1934 &gt; 0)), "High Profit Non-Standard Shipping", "Other")</f>
        <v>Other</v>
      </c>
      <c r="AD1934">
        <f>RANK(X1934,$X$2:$X$1954,0)</f>
        <v>898</v>
      </c>
    </row>
    <row r="1935" spans="1:30" ht="12.75" customHeight="1" x14ac:dyDescent="0.3">
      <c r="A1935" s="3">
        <v>20366</v>
      </c>
      <c r="B1935" s="3" t="s">
        <v>46</v>
      </c>
      <c r="C1935" s="7">
        <v>0.05</v>
      </c>
      <c r="D1935" s="4">
        <v>3.14</v>
      </c>
      <c r="E1935" s="4">
        <v>1.92</v>
      </c>
      <c r="F1935" s="3">
        <v>3379</v>
      </c>
      <c r="G1935" s="3" t="s">
        <v>3004</v>
      </c>
      <c r="H1935" s="3" t="s">
        <v>26</v>
      </c>
      <c r="I1935" s="3" t="s">
        <v>39</v>
      </c>
      <c r="J1935" s="3" t="s">
        <v>28</v>
      </c>
      <c r="K1935" s="3" t="s">
        <v>173</v>
      </c>
      <c r="L1935" s="3" t="s">
        <v>30</v>
      </c>
      <c r="M1935" s="3" t="s">
        <v>2656</v>
      </c>
      <c r="N1935" s="3">
        <v>0.84</v>
      </c>
      <c r="O1935" s="3" t="s">
        <v>32</v>
      </c>
      <c r="P1935" s="3" t="s">
        <v>135</v>
      </c>
      <c r="Q1935" s="3" t="s">
        <v>386</v>
      </c>
      <c r="R1935" s="3" t="s">
        <v>3006</v>
      </c>
      <c r="S1935" s="3">
        <v>30144</v>
      </c>
      <c r="T1935" s="2">
        <v>42119</v>
      </c>
      <c r="U1935" s="2">
        <v>42120</v>
      </c>
      <c r="V1935" s="4">
        <v>1628.37</v>
      </c>
      <c r="W1935" s="3">
        <v>18</v>
      </c>
      <c r="X1935" s="4">
        <v>59.22</v>
      </c>
      <c r="Y1935" s="3">
        <v>88839</v>
      </c>
      <c r="Z1935" s="3" t="str">
        <f>IF(V1935&gt;E3891, "High","Low")</f>
        <v>High</v>
      </c>
      <c r="AA1935" s="3" t="str">
        <f>IF(OR(C1935 &gt; 0.2, N1935 &lt; 0.25), "High Risk", "Low Risk")</f>
        <v>Low Risk</v>
      </c>
      <c r="AB1935" s="3" t="str">
        <f>IF(NOT(C1935 &gt; 0), "No Discount", "Discount Applied")</f>
        <v>Discount Applied</v>
      </c>
      <c r="AC1935" s="3" t="str">
        <f>IF(AND(V1935 &gt; 100, OR(H1935 = "Regular Air", H1935 = "Express Air"), NOT(C1935 &gt; 0)), "High Profit Non-Standard Shipping", "Other")</f>
        <v>Other</v>
      </c>
      <c r="AD1935">
        <f>RANK(X1935,$X$2:$X$1954,0)</f>
        <v>1461</v>
      </c>
    </row>
    <row r="1936" spans="1:30" ht="12.75" customHeight="1" x14ac:dyDescent="0.3">
      <c r="A1936" s="3">
        <v>23181</v>
      </c>
      <c r="B1936" s="3" t="s">
        <v>46</v>
      </c>
      <c r="C1936" s="7">
        <v>0.03</v>
      </c>
      <c r="D1936" s="4">
        <v>315.98</v>
      </c>
      <c r="E1936" s="4">
        <v>19.989999999999998</v>
      </c>
      <c r="F1936" s="3">
        <v>3380</v>
      </c>
      <c r="G1936" s="3" t="s">
        <v>3007</v>
      </c>
      <c r="H1936" s="3" t="s">
        <v>48</v>
      </c>
      <c r="I1936" s="3" t="s">
        <v>39</v>
      </c>
      <c r="J1936" s="3" t="s">
        <v>28</v>
      </c>
      <c r="K1936" s="3" t="s">
        <v>108</v>
      </c>
      <c r="L1936" s="3" t="s">
        <v>58</v>
      </c>
      <c r="M1936" s="3" t="s">
        <v>2806</v>
      </c>
      <c r="N1936" s="3">
        <v>0.38</v>
      </c>
      <c r="O1936" s="3" t="s">
        <v>32</v>
      </c>
      <c r="P1936" s="3" t="s">
        <v>135</v>
      </c>
      <c r="Q1936" s="3"/>
      <c r="R1936" s="3" t="s">
        <v>3008</v>
      </c>
      <c r="S1936" s="3">
        <v>30240</v>
      </c>
      <c r="T1936" s="2">
        <v>42114</v>
      </c>
      <c r="U1936" s="2">
        <v>42116</v>
      </c>
      <c r="V1936" s="4">
        <v>-4.4800000000000004</v>
      </c>
      <c r="W1936" s="3">
        <v>18</v>
      </c>
      <c r="X1936" s="4">
        <v>5572.18</v>
      </c>
      <c r="Y1936" s="3">
        <v>88838</v>
      </c>
      <c r="Z1936" s="3" t="str">
        <f>IF(V1936&gt;E3892, "High","Low")</f>
        <v>Low</v>
      </c>
      <c r="AA1936" s="3" t="str">
        <f>IF(OR(C1936 &gt; 0.2, N1936 &lt; 0.25), "High Risk", "Low Risk")</f>
        <v>Low Risk</v>
      </c>
      <c r="AB1936" s="3" t="str">
        <f>IF(NOT(C1936 &gt; 0), "No Discount", "Discount Applied")</f>
        <v>Discount Applied</v>
      </c>
      <c r="AC1936" s="3" t="str">
        <f>IF(AND(V1936 &gt; 100, OR(H1936 = "Regular Air", H1936 = "Express Air"), NOT(C1936 &gt; 0)), "High Profit Non-Standard Shipping", "Other")</f>
        <v>Other</v>
      </c>
      <c r="AD1936">
        <f>RANK(X1936,$X$2:$X$1954,0)</f>
        <v>82</v>
      </c>
    </row>
    <row r="1937" spans="1:30" ht="12.75" customHeight="1" x14ac:dyDescent="0.3">
      <c r="A1937" s="3">
        <v>23182</v>
      </c>
      <c r="B1937" s="3" t="s">
        <v>46</v>
      </c>
      <c r="C1937" s="7">
        <v>0.09</v>
      </c>
      <c r="D1937" s="4">
        <v>276.2</v>
      </c>
      <c r="E1937" s="4">
        <v>24.49</v>
      </c>
      <c r="F1937" s="3">
        <v>3380</v>
      </c>
      <c r="G1937" s="3" t="s">
        <v>3007</v>
      </c>
      <c r="H1937" s="3" t="s">
        <v>48</v>
      </c>
      <c r="I1937" s="3" t="s">
        <v>39</v>
      </c>
      <c r="J1937" s="3" t="s">
        <v>40</v>
      </c>
      <c r="K1937" s="3" t="s">
        <v>41</v>
      </c>
      <c r="L1937" s="3" t="s">
        <v>235</v>
      </c>
      <c r="M1937" s="3" t="s">
        <v>437</v>
      </c>
      <c r="N1937" s="3"/>
      <c r="O1937" s="3" t="s">
        <v>32</v>
      </c>
      <c r="P1937" s="3" t="s">
        <v>135</v>
      </c>
      <c r="Q1937" s="3" t="s">
        <v>386</v>
      </c>
      <c r="R1937" s="3" t="s">
        <v>3008</v>
      </c>
      <c r="S1937" s="3">
        <v>30240</v>
      </c>
      <c r="T1937" s="2">
        <v>42114</v>
      </c>
      <c r="U1937" s="2">
        <v>42115</v>
      </c>
      <c r="V1937" s="4">
        <v>3193.2840000000001</v>
      </c>
      <c r="W1937" s="3">
        <v>11</v>
      </c>
      <c r="X1937" s="4">
        <v>2941.42</v>
      </c>
      <c r="Y1937" s="3">
        <v>88838</v>
      </c>
      <c r="Z1937" s="3" t="str">
        <f>IF(V1937&gt;E3893, "High","Low")</f>
        <v>High</v>
      </c>
      <c r="AA1937" s="3" t="str">
        <f>IF(OR(C1937 &gt; 0.2, N1937 &lt; 0.25), "High Risk", "Low Risk")</f>
        <v>High Risk</v>
      </c>
      <c r="AB1937" s="3" t="str">
        <f>IF(NOT(C1937 &gt; 0), "No Discount", "Discount Applied")</f>
        <v>Discount Applied</v>
      </c>
      <c r="AC1937" s="3" t="str">
        <f>IF(AND(V1937 &gt; 100, OR(H1937 = "Regular Air", H1937 = "Express Air"), NOT(C1937 &gt; 0)), "High Profit Non-Standard Shipping", "Other")</f>
        <v>Other</v>
      </c>
      <c r="AD1937">
        <f>RANK(X1937,$X$2:$X$1954,0)</f>
        <v>160</v>
      </c>
    </row>
    <row r="1938" spans="1:30" ht="12.75" customHeight="1" x14ac:dyDescent="0.3">
      <c r="A1938" s="3">
        <v>23183</v>
      </c>
      <c r="B1938" s="3" t="s">
        <v>46</v>
      </c>
      <c r="C1938" s="7">
        <v>0.03</v>
      </c>
      <c r="D1938" s="4">
        <v>63.94</v>
      </c>
      <c r="E1938" s="4">
        <v>14.48</v>
      </c>
      <c r="F1938" s="3">
        <v>3380</v>
      </c>
      <c r="G1938" s="3" t="s">
        <v>3007</v>
      </c>
      <c r="H1938" s="3" t="s">
        <v>48</v>
      </c>
      <c r="I1938" s="3" t="s">
        <v>39</v>
      </c>
      <c r="J1938" s="3" t="s">
        <v>40</v>
      </c>
      <c r="K1938" s="3" t="s">
        <v>49</v>
      </c>
      <c r="L1938" s="3" t="s">
        <v>58</v>
      </c>
      <c r="M1938" s="3" t="s">
        <v>518</v>
      </c>
      <c r="N1938" s="3">
        <v>0.46</v>
      </c>
      <c r="O1938" s="3" t="s">
        <v>32</v>
      </c>
      <c r="P1938" s="3" t="s">
        <v>135</v>
      </c>
      <c r="Q1938" s="3" t="s">
        <v>386</v>
      </c>
      <c r="R1938" s="3" t="s">
        <v>3008</v>
      </c>
      <c r="S1938" s="3">
        <v>30240</v>
      </c>
      <c r="T1938" s="2">
        <v>42114</v>
      </c>
      <c r="U1938" s="2">
        <v>42115</v>
      </c>
      <c r="V1938" s="4">
        <v>43.691699999999997</v>
      </c>
      <c r="W1938" s="3">
        <v>8</v>
      </c>
      <c r="X1938" s="4">
        <v>522.46</v>
      </c>
      <c r="Y1938" s="3">
        <v>88838</v>
      </c>
      <c r="Z1938" s="3" t="str">
        <f>IF(V1938&gt;E3894, "High","Low")</f>
        <v>High</v>
      </c>
      <c r="AA1938" s="3" t="str">
        <f>IF(OR(C1938 &gt; 0.2, N1938 &lt; 0.25), "High Risk", "Low Risk")</f>
        <v>Low Risk</v>
      </c>
      <c r="AB1938" s="3" t="str">
        <f>IF(NOT(C1938 &gt; 0), "No Discount", "Discount Applied")</f>
        <v>Discount Applied</v>
      </c>
      <c r="AC1938" s="3" t="str">
        <f>IF(AND(V1938 &gt; 100, OR(H1938 = "Regular Air", H1938 = "Express Air"), NOT(C1938 &gt; 0)), "High Profit Non-Standard Shipping", "Other")</f>
        <v>Other</v>
      </c>
      <c r="AD1938">
        <f>RANK(X1938,$X$2:$X$1954,0)</f>
        <v>627</v>
      </c>
    </row>
    <row r="1939" spans="1:30" ht="12.75" customHeight="1" x14ac:dyDescent="0.3">
      <c r="A1939" s="3">
        <v>24161</v>
      </c>
      <c r="B1939" s="3" t="s">
        <v>36</v>
      </c>
      <c r="C1939" s="7">
        <v>0.05</v>
      </c>
      <c r="D1939" s="4">
        <v>11.97</v>
      </c>
      <c r="E1939" s="4">
        <v>5.81</v>
      </c>
      <c r="F1939" s="3">
        <v>3381</v>
      </c>
      <c r="G1939" s="3" t="s">
        <v>3009</v>
      </c>
      <c r="H1939" s="3" t="s">
        <v>48</v>
      </c>
      <c r="I1939" s="3" t="s">
        <v>39</v>
      </c>
      <c r="J1939" s="3" t="s">
        <v>28</v>
      </c>
      <c r="K1939" s="3" t="s">
        <v>29</v>
      </c>
      <c r="L1939" s="3" t="s">
        <v>50</v>
      </c>
      <c r="M1939" s="3" t="s">
        <v>3010</v>
      </c>
      <c r="N1939" s="3">
        <v>0.6</v>
      </c>
      <c r="O1939" s="3" t="s">
        <v>32</v>
      </c>
      <c r="P1939" s="3" t="s">
        <v>135</v>
      </c>
      <c r="Q1939" s="3" t="s">
        <v>386</v>
      </c>
      <c r="R1939" s="3" t="s">
        <v>3011</v>
      </c>
      <c r="S1939" s="3">
        <v>31204</v>
      </c>
      <c r="T1939" s="2">
        <v>42086</v>
      </c>
      <c r="U1939" s="2">
        <v>42088</v>
      </c>
      <c r="V1939" s="4">
        <v>349.05930000000001</v>
      </c>
      <c r="W1939" s="3">
        <v>2</v>
      </c>
      <c r="X1939" s="4">
        <v>25.31</v>
      </c>
      <c r="Y1939" s="3">
        <v>88836</v>
      </c>
      <c r="Z1939" s="3" t="str">
        <f>IF(V1939&gt;E3895, "High","Low")</f>
        <v>High</v>
      </c>
      <c r="AA1939" s="3" t="str">
        <f>IF(OR(C1939 &gt; 0.2, N1939 &lt; 0.25), "High Risk", "Low Risk")</f>
        <v>Low Risk</v>
      </c>
      <c r="AB1939" s="3" t="str">
        <f>IF(NOT(C1939 &gt; 0), "No Discount", "Discount Applied")</f>
        <v>Discount Applied</v>
      </c>
      <c r="AC1939" s="3" t="str">
        <f>IF(AND(V1939 &gt; 100, OR(H1939 = "Regular Air", H1939 = "Express Air"), NOT(C1939 &gt; 0)), "High Profit Non-Standard Shipping", "Other")</f>
        <v>Other</v>
      </c>
      <c r="AD1939">
        <f>RANK(X1939,$X$2:$X$1954,0)</f>
        <v>1766</v>
      </c>
    </row>
    <row r="1940" spans="1:30" ht="12.75" customHeight="1" x14ac:dyDescent="0.3">
      <c r="A1940" s="3">
        <v>25841</v>
      </c>
      <c r="B1940" s="3" t="s">
        <v>55</v>
      </c>
      <c r="C1940" s="7">
        <v>0.02</v>
      </c>
      <c r="D1940" s="4">
        <v>28.53</v>
      </c>
      <c r="E1940" s="4">
        <v>1.49</v>
      </c>
      <c r="F1940" s="3">
        <v>3381</v>
      </c>
      <c r="G1940" s="3" t="s">
        <v>3009</v>
      </c>
      <c r="H1940" s="3" t="s">
        <v>48</v>
      </c>
      <c r="I1940" s="3" t="s">
        <v>39</v>
      </c>
      <c r="J1940" s="3" t="s">
        <v>28</v>
      </c>
      <c r="K1940" s="3" t="s">
        <v>108</v>
      </c>
      <c r="L1940" s="3" t="s">
        <v>58</v>
      </c>
      <c r="M1940" s="3" t="s">
        <v>331</v>
      </c>
      <c r="N1940" s="3">
        <v>0.38</v>
      </c>
      <c r="O1940" s="3" t="s">
        <v>32</v>
      </c>
      <c r="P1940" s="3" t="s">
        <v>135</v>
      </c>
      <c r="Q1940" s="3" t="s">
        <v>386</v>
      </c>
      <c r="R1940" s="3" t="s">
        <v>3011</v>
      </c>
      <c r="S1940" s="3">
        <v>31204</v>
      </c>
      <c r="T1940" s="2">
        <v>42123</v>
      </c>
      <c r="U1940" s="2">
        <v>42123</v>
      </c>
      <c r="V1940" s="4">
        <v>1.9919999999999998</v>
      </c>
      <c r="W1940" s="3">
        <v>18</v>
      </c>
      <c r="X1940" s="4">
        <v>513.33000000000004</v>
      </c>
      <c r="Y1940" s="3">
        <v>88840</v>
      </c>
      <c r="Z1940" s="3" t="str">
        <f>IF(V1940&gt;E3896, "High","Low")</f>
        <v>High</v>
      </c>
      <c r="AA1940" s="3" t="str">
        <f>IF(OR(C1940 &gt; 0.2, N1940 &lt; 0.25), "High Risk", "Low Risk")</f>
        <v>Low Risk</v>
      </c>
      <c r="AB1940" s="3" t="str">
        <f>IF(NOT(C1940 &gt; 0), "No Discount", "Discount Applied")</f>
        <v>Discount Applied</v>
      </c>
      <c r="AC1940" s="3" t="str">
        <f>IF(AND(V1940 &gt; 100, OR(H1940 = "Regular Air", H1940 = "Express Air"), NOT(C1940 &gt; 0)), "High Profit Non-Standard Shipping", "Other")</f>
        <v>Other</v>
      </c>
      <c r="AD1940">
        <f>RANK(X1940,$X$2:$X$1954,0)</f>
        <v>636</v>
      </c>
    </row>
    <row r="1941" spans="1:30" ht="12.75" customHeight="1" x14ac:dyDescent="0.3">
      <c r="A1941" s="3">
        <v>22341</v>
      </c>
      <c r="B1941" s="3" t="s">
        <v>105</v>
      </c>
      <c r="C1941" s="7">
        <v>0.04</v>
      </c>
      <c r="D1941" s="4">
        <v>2.98</v>
      </c>
      <c r="E1941" s="4">
        <v>2.0299999999999998</v>
      </c>
      <c r="F1941" s="3">
        <v>3385</v>
      </c>
      <c r="G1941" s="3" t="s">
        <v>3012</v>
      </c>
      <c r="H1941" s="3" t="s">
        <v>26</v>
      </c>
      <c r="I1941" s="3" t="s">
        <v>39</v>
      </c>
      <c r="J1941" s="3" t="s">
        <v>28</v>
      </c>
      <c r="K1941" s="3" t="s">
        <v>29</v>
      </c>
      <c r="L1941" s="3" t="s">
        <v>30</v>
      </c>
      <c r="M1941" s="3" t="s">
        <v>3013</v>
      </c>
      <c r="N1941" s="3">
        <v>0.56999999999999995</v>
      </c>
      <c r="O1941" s="3" t="s">
        <v>32</v>
      </c>
      <c r="P1941" s="3" t="s">
        <v>52</v>
      </c>
      <c r="Q1941" s="3" t="s">
        <v>153</v>
      </c>
      <c r="R1941" s="3" t="s">
        <v>3014</v>
      </c>
      <c r="S1941" s="3">
        <v>44512</v>
      </c>
      <c r="T1941" s="2">
        <v>42020</v>
      </c>
      <c r="U1941" s="2">
        <v>42020</v>
      </c>
      <c r="V1941" s="4">
        <v>-22.009999999999998</v>
      </c>
      <c r="W1941" s="3">
        <v>5</v>
      </c>
      <c r="X1941" s="4">
        <v>15.7</v>
      </c>
      <c r="Y1941" s="3">
        <v>88745</v>
      </c>
      <c r="Z1941" s="3" t="str">
        <f>IF(V1941&gt;E3897, "High","Low")</f>
        <v>Low</v>
      </c>
      <c r="AA1941" s="3" t="str">
        <f>IF(OR(C1941 &gt; 0.2, N1941 &lt; 0.25), "High Risk", "Low Risk")</f>
        <v>Low Risk</v>
      </c>
      <c r="AB1941" s="3" t="str">
        <f>IF(NOT(C1941 &gt; 0), "No Discount", "Discount Applied")</f>
        <v>Discount Applied</v>
      </c>
      <c r="AC1941" s="3" t="str">
        <f>IF(AND(V1941 &gt; 100, OR(H1941 = "Regular Air", H1941 = "Express Air"), NOT(C1941 &gt; 0)), "High Profit Non-Standard Shipping", "Other")</f>
        <v>Other</v>
      </c>
      <c r="AD1941">
        <f>RANK(X1941,$X$2:$X$1954,0)</f>
        <v>1860</v>
      </c>
    </row>
    <row r="1942" spans="1:30" ht="12.75" customHeight="1" x14ac:dyDescent="0.3">
      <c r="A1942" s="3">
        <v>22342</v>
      </c>
      <c r="B1942" s="3" t="s">
        <v>105</v>
      </c>
      <c r="C1942" s="7">
        <v>0.01</v>
      </c>
      <c r="D1942" s="4">
        <v>125.99</v>
      </c>
      <c r="E1942" s="4">
        <v>8.99</v>
      </c>
      <c r="F1942" s="3">
        <v>3385</v>
      </c>
      <c r="G1942" s="3" t="s">
        <v>3012</v>
      </c>
      <c r="H1942" s="3" t="s">
        <v>48</v>
      </c>
      <c r="I1942" s="3" t="s">
        <v>39</v>
      </c>
      <c r="J1942" s="3" t="s">
        <v>76</v>
      </c>
      <c r="K1942" s="3" t="s">
        <v>77</v>
      </c>
      <c r="L1942" s="3" t="s">
        <v>58</v>
      </c>
      <c r="M1942" s="3" t="s">
        <v>464</v>
      </c>
      <c r="N1942" s="3">
        <v>0.59</v>
      </c>
      <c r="O1942" s="3" t="s">
        <v>32</v>
      </c>
      <c r="P1942" s="3" t="s">
        <v>52</v>
      </c>
      <c r="Q1942" s="3" t="s">
        <v>153</v>
      </c>
      <c r="R1942" s="3" t="s">
        <v>3014</v>
      </c>
      <c r="S1942" s="3">
        <v>44512</v>
      </c>
      <c r="T1942" s="2">
        <v>42020</v>
      </c>
      <c r="U1942" s="2">
        <v>42025</v>
      </c>
      <c r="V1942" s="4">
        <v>426.46032000000002</v>
      </c>
      <c r="W1942" s="3">
        <v>6</v>
      </c>
      <c r="X1942" s="4">
        <v>680.65</v>
      </c>
      <c r="Y1942" s="3">
        <v>88745</v>
      </c>
      <c r="Z1942" s="3" t="str">
        <f>IF(V1942&gt;E3898, "High","Low")</f>
        <v>High</v>
      </c>
      <c r="AA1942" s="3" t="str">
        <f>IF(OR(C1942 &gt; 0.2, N1942 &lt; 0.25), "High Risk", "Low Risk")</f>
        <v>Low Risk</v>
      </c>
      <c r="AB1942" s="3" t="str">
        <f>IF(NOT(C1942 &gt; 0), "No Discount", "Discount Applied")</f>
        <v>Discount Applied</v>
      </c>
      <c r="AC1942" s="3" t="str">
        <f>IF(AND(V1942 &gt; 100, OR(H1942 = "Regular Air", H1942 = "Express Air"), NOT(C1942 &gt; 0)), "High Profit Non-Standard Shipping", "Other")</f>
        <v>Other</v>
      </c>
      <c r="AD1942">
        <f>RANK(X1942,$X$2:$X$1954,0)</f>
        <v>536</v>
      </c>
    </row>
    <row r="1943" spans="1:30" ht="12.75" customHeight="1" x14ac:dyDescent="0.3">
      <c r="A1943" s="3">
        <v>23190</v>
      </c>
      <c r="B1943" s="3" t="s">
        <v>46</v>
      </c>
      <c r="C1943" s="7">
        <v>0</v>
      </c>
      <c r="D1943" s="4">
        <v>2.61</v>
      </c>
      <c r="E1943" s="4">
        <v>0.5</v>
      </c>
      <c r="F1943" s="3">
        <v>3386</v>
      </c>
      <c r="G1943" s="3" t="s">
        <v>3015</v>
      </c>
      <c r="H1943" s="3" t="s">
        <v>48</v>
      </c>
      <c r="I1943" s="3" t="s">
        <v>39</v>
      </c>
      <c r="J1943" s="3" t="s">
        <v>28</v>
      </c>
      <c r="K1943" s="3" t="s">
        <v>133</v>
      </c>
      <c r="L1943" s="3" t="s">
        <v>58</v>
      </c>
      <c r="M1943" s="3" t="s">
        <v>1137</v>
      </c>
      <c r="N1943" s="3">
        <v>0.39</v>
      </c>
      <c r="O1943" s="3" t="s">
        <v>32</v>
      </c>
      <c r="P1943" s="3" t="s">
        <v>52</v>
      </c>
      <c r="Q1943" s="3" t="s">
        <v>153</v>
      </c>
      <c r="R1943" s="3" t="s">
        <v>613</v>
      </c>
      <c r="S1943" s="3">
        <v>43402</v>
      </c>
      <c r="T1943" s="2">
        <v>42127</v>
      </c>
      <c r="U1943" s="2">
        <v>42129</v>
      </c>
      <c r="V1943" s="4">
        <v>19.554599999999997</v>
      </c>
      <c r="W1943" s="3">
        <v>10</v>
      </c>
      <c r="X1943" s="4">
        <v>28.34</v>
      </c>
      <c r="Y1943" s="3">
        <v>88746</v>
      </c>
      <c r="Z1943" s="3" t="str">
        <f>IF(V1943&gt;E3899, "High","Low")</f>
        <v>High</v>
      </c>
      <c r="AA1943" s="3" t="str">
        <f>IF(OR(C1943 &gt; 0.2, N1943 &lt; 0.25), "High Risk", "Low Risk")</f>
        <v>Low Risk</v>
      </c>
      <c r="AB1943" s="3" t="str">
        <f>IF(NOT(C1943 &gt; 0), "No Discount", "Discount Applied")</f>
        <v>No Discount</v>
      </c>
      <c r="AC1943" s="3" t="str">
        <f>IF(AND(V1943 &gt; 100, OR(H1943 = "Regular Air", H1943 = "Express Air"), NOT(C1943 &gt; 0)), "High Profit Non-Standard Shipping", "Other")</f>
        <v>Other</v>
      </c>
      <c r="AD1943">
        <f>RANK(X1943,$X$2:$X$1954,0)</f>
        <v>1731</v>
      </c>
    </row>
    <row r="1944" spans="1:30" ht="12.75" customHeight="1" x14ac:dyDescent="0.3">
      <c r="A1944" s="3">
        <v>23191</v>
      </c>
      <c r="B1944" s="3" t="s">
        <v>46</v>
      </c>
      <c r="C1944" s="7">
        <v>0.04</v>
      </c>
      <c r="D1944" s="4">
        <v>25.38</v>
      </c>
      <c r="E1944" s="4">
        <v>8.99</v>
      </c>
      <c r="F1944" s="3">
        <v>3386</v>
      </c>
      <c r="G1944" s="3" t="s">
        <v>3015</v>
      </c>
      <c r="H1944" s="3" t="s">
        <v>26</v>
      </c>
      <c r="I1944" s="3" t="s">
        <v>39</v>
      </c>
      <c r="J1944" s="3" t="s">
        <v>40</v>
      </c>
      <c r="K1944" s="3" t="s">
        <v>49</v>
      </c>
      <c r="L1944" s="3" t="s">
        <v>50</v>
      </c>
      <c r="M1944" s="3" t="s">
        <v>761</v>
      </c>
      <c r="N1944" s="3">
        <v>0.5</v>
      </c>
      <c r="O1944" s="3" t="s">
        <v>32</v>
      </c>
      <c r="P1944" s="3" t="s">
        <v>52</v>
      </c>
      <c r="Q1944" s="3" t="s">
        <v>153</v>
      </c>
      <c r="R1944" s="3" t="s">
        <v>613</v>
      </c>
      <c r="S1944" s="3">
        <v>43402</v>
      </c>
      <c r="T1944" s="2">
        <v>42127</v>
      </c>
      <c r="U1944" s="2">
        <v>42130</v>
      </c>
      <c r="V1944" s="4">
        <v>152.48200000000003</v>
      </c>
      <c r="W1944" s="3">
        <v>35</v>
      </c>
      <c r="X1944" s="4">
        <v>861.3</v>
      </c>
      <c r="Y1944" s="3">
        <v>88746</v>
      </c>
      <c r="Z1944" s="3" t="str">
        <f>IF(V1944&gt;E3900, "High","Low")</f>
        <v>High</v>
      </c>
      <c r="AA1944" s="3" t="str">
        <f>IF(OR(C1944 &gt; 0.2, N1944 &lt; 0.25), "High Risk", "Low Risk")</f>
        <v>Low Risk</v>
      </c>
      <c r="AB1944" s="3" t="str">
        <f>IF(NOT(C1944 &gt; 0), "No Discount", "Discount Applied")</f>
        <v>Discount Applied</v>
      </c>
      <c r="AC1944" s="3" t="str">
        <f>IF(AND(V1944 &gt; 100, OR(H1944 = "Regular Air", H1944 = "Express Air"), NOT(C1944 &gt; 0)), "High Profit Non-Standard Shipping", "Other")</f>
        <v>Other</v>
      </c>
      <c r="AD1944">
        <f>RANK(X1944,$X$2:$X$1954,0)</f>
        <v>467</v>
      </c>
    </row>
    <row r="1945" spans="1:30" ht="12.75" customHeight="1" x14ac:dyDescent="0.3">
      <c r="A1945" s="3">
        <v>19464</v>
      </c>
      <c r="B1945" s="3" t="s">
        <v>36</v>
      </c>
      <c r="C1945" s="7">
        <v>0.03</v>
      </c>
      <c r="D1945" s="4">
        <v>95.99</v>
      </c>
      <c r="E1945" s="4">
        <v>35</v>
      </c>
      <c r="F1945" s="3">
        <v>3388</v>
      </c>
      <c r="G1945" s="3" t="s">
        <v>3016</v>
      </c>
      <c r="H1945" s="3" t="s">
        <v>48</v>
      </c>
      <c r="I1945" s="3" t="s">
        <v>39</v>
      </c>
      <c r="J1945" s="3" t="s">
        <v>28</v>
      </c>
      <c r="K1945" s="3" t="s">
        <v>140</v>
      </c>
      <c r="L1945" s="3" t="s">
        <v>235</v>
      </c>
      <c r="M1945" s="3" t="s">
        <v>2110</v>
      </c>
      <c r="N1945" s="3"/>
      <c r="O1945" s="3" t="s">
        <v>32</v>
      </c>
      <c r="P1945" s="3" t="s">
        <v>33</v>
      </c>
      <c r="Q1945" s="3" t="s">
        <v>44</v>
      </c>
      <c r="R1945" s="3" t="s">
        <v>392</v>
      </c>
      <c r="S1945" s="3">
        <v>94533</v>
      </c>
      <c r="T1945" s="2">
        <v>42135</v>
      </c>
      <c r="U1945" s="2">
        <v>42136</v>
      </c>
      <c r="V1945" s="4">
        <v>67.012000000000057</v>
      </c>
      <c r="W1945" s="3">
        <v>9</v>
      </c>
      <c r="X1945" s="4">
        <v>894.64</v>
      </c>
      <c r="Y1945" s="3">
        <v>90154</v>
      </c>
      <c r="Z1945" s="3" t="str">
        <f>IF(V1945&gt;E3901, "High","Low")</f>
        <v>High</v>
      </c>
      <c r="AA1945" s="3" t="str">
        <f>IF(OR(C1945 &gt; 0.2, N1945 &lt; 0.25), "High Risk", "Low Risk")</f>
        <v>High Risk</v>
      </c>
      <c r="AB1945" s="3" t="str">
        <f>IF(NOT(C1945 &gt; 0), "No Discount", "Discount Applied")</f>
        <v>Discount Applied</v>
      </c>
      <c r="AC1945" s="3" t="str">
        <f>IF(AND(V1945 &gt; 100, OR(H1945 = "Regular Air", H1945 = "Express Air"), NOT(C1945 &gt; 0)), "High Profit Non-Standard Shipping", "Other")</f>
        <v>Other</v>
      </c>
      <c r="AD1945">
        <f>RANK(X1945,$X$2:$X$1954,0)</f>
        <v>455</v>
      </c>
    </row>
    <row r="1946" spans="1:30" ht="12.75" customHeight="1" x14ac:dyDescent="0.3">
      <c r="A1946" s="3">
        <v>18640</v>
      </c>
      <c r="B1946" s="3" t="s">
        <v>55</v>
      </c>
      <c r="C1946" s="7">
        <v>0.08</v>
      </c>
      <c r="D1946" s="4">
        <v>125.99</v>
      </c>
      <c r="E1946" s="4">
        <v>7.69</v>
      </c>
      <c r="F1946" s="3">
        <v>3393</v>
      </c>
      <c r="G1946" s="3" t="s">
        <v>3017</v>
      </c>
      <c r="H1946" s="3" t="s">
        <v>48</v>
      </c>
      <c r="I1946" s="3" t="s">
        <v>39</v>
      </c>
      <c r="J1946" s="3" t="s">
        <v>76</v>
      </c>
      <c r="K1946" s="3" t="s">
        <v>77</v>
      </c>
      <c r="L1946" s="3" t="s">
        <v>58</v>
      </c>
      <c r="M1946" s="3" t="s">
        <v>104</v>
      </c>
      <c r="N1946" s="3">
        <v>0.59</v>
      </c>
      <c r="O1946" s="3" t="s">
        <v>32</v>
      </c>
      <c r="P1946" s="3" t="s">
        <v>33</v>
      </c>
      <c r="Q1946" s="3" t="s">
        <v>34</v>
      </c>
      <c r="R1946" s="3" t="s">
        <v>3018</v>
      </c>
      <c r="S1946" s="3">
        <v>99163</v>
      </c>
      <c r="T1946" s="2">
        <v>42123</v>
      </c>
      <c r="U1946" s="2">
        <v>42124</v>
      </c>
      <c r="V1946" s="4">
        <v>374.625</v>
      </c>
      <c r="W1946" s="3">
        <v>7</v>
      </c>
      <c r="X1946" s="4">
        <v>710.36</v>
      </c>
      <c r="Y1946" s="3">
        <v>87908</v>
      </c>
      <c r="Z1946" s="3" t="str">
        <f>IF(V1946&gt;E3902, "High","Low")</f>
        <v>High</v>
      </c>
      <c r="AA1946" s="3" t="str">
        <f>IF(OR(C1946 &gt; 0.2, N1946 &lt; 0.25), "High Risk", "Low Risk")</f>
        <v>Low Risk</v>
      </c>
      <c r="AB1946" s="3" t="str">
        <f>IF(NOT(C1946 &gt; 0), "No Discount", "Discount Applied")</f>
        <v>Discount Applied</v>
      </c>
      <c r="AC1946" s="3" t="str">
        <f>IF(AND(V1946 &gt; 100, OR(H1946 = "Regular Air", H1946 = "Express Air"), NOT(C1946 &gt; 0)), "High Profit Non-Standard Shipping", "Other")</f>
        <v>Other</v>
      </c>
      <c r="AD1946">
        <f>RANK(X1946,$X$2:$X$1954,0)</f>
        <v>524</v>
      </c>
    </row>
    <row r="1947" spans="1:30" ht="12.75" customHeight="1" x14ac:dyDescent="0.3">
      <c r="A1947" s="3">
        <v>19635</v>
      </c>
      <c r="B1947" s="3" t="s">
        <v>46</v>
      </c>
      <c r="C1947" s="7">
        <v>0.08</v>
      </c>
      <c r="D1947" s="4">
        <v>4.4800000000000004</v>
      </c>
      <c r="E1947" s="4">
        <v>2.5</v>
      </c>
      <c r="F1947" s="3">
        <v>3393</v>
      </c>
      <c r="G1947" s="3" t="s">
        <v>3017</v>
      </c>
      <c r="H1947" s="3" t="s">
        <v>48</v>
      </c>
      <c r="I1947" s="3" t="s">
        <v>39</v>
      </c>
      <c r="J1947" s="3" t="s">
        <v>28</v>
      </c>
      <c r="K1947" s="3" t="s">
        <v>68</v>
      </c>
      <c r="L1947" s="3" t="s">
        <v>58</v>
      </c>
      <c r="M1947" s="3" t="s">
        <v>1129</v>
      </c>
      <c r="N1947" s="3">
        <v>0.37</v>
      </c>
      <c r="O1947" s="3" t="s">
        <v>32</v>
      </c>
      <c r="P1947" s="3" t="s">
        <v>33</v>
      </c>
      <c r="Q1947" s="3" t="s">
        <v>34</v>
      </c>
      <c r="R1947" s="3" t="s">
        <v>3018</v>
      </c>
      <c r="S1947" s="3">
        <v>99163</v>
      </c>
      <c r="T1947" s="2">
        <v>42049</v>
      </c>
      <c r="U1947" s="2">
        <v>42050</v>
      </c>
      <c r="V1947" s="4">
        <v>-3.2448000000000001</v>
      </c>
      <c r="W1947" s="3">
        <v>19</v>
      </c>
      <c r="X1947" s="4">
        <v>80.2</v>
      </c>
      <c r="Y1947" s="3">
        <v>87909</v>
      </c>
      <c r="Z1947" s="3" t="str">
        <f>IF(V1947&gt;E3903, "High","Low")</f>
        <v>Low</v>
      </c>
      <c r="AA1947" s="3" t="str">
        <f>IF(OR(C1947 &gt; 0.2, N1947 &lt; 0.25), "High Risk", "Low Risk")</f>
        <v>Low Risk</v>
      </c>
      <c r="AB1947" s="3" t="str">
        <f>IF(NOT(C1947 &gt; 0), "No Discount", "Discount Applied")</f>
        <v>Discount Applied</v>
      </c>
      <c r="AC1947" s="3" t="str">
        <f>IF(AND(V1947 &gt; 100, OR(H1947 = "Regular Air", H1947 = "Express Air"), NOT(C1947 &gt; 0)), "High Profit Non-Standard Shipping", "Other")</f>
        <v>Other</v>
      </c>
      <c r="AD1947">
        <f>RANK(X1947,$X$2:$X$1954,0)</f>
        <v>1335</v>
      </c>
    </row>
    <row r="1948" spans="1:30" ht="12.75" customHeight="1" x14ac:dyDescent="0.3">
      <c r="A1948" s="3">
        <v>20624</v>
      </c>
      <c r="B1948" s="3" t="s">
        <v>105</v>
      </c>
      <c r="C1948" s="7">
        <v>0</v>
      </c>
      <c r="D1948" s="4">
        <v>1270.99</v>
      </c>
      <c r="E1948" s="4">
        <v>19.989999999999998</v>
      </c>
      <c r="F1948" s="3">
        <v>3397</v>
      </c>
      <c r="G1948" s="3" t="s">
        <v>3019</v>
      </c>
      <c r="H1948" s="3" t="s">
        <v>48</v>
      </c>
      <c r="I1948" s="3" t="s">
        <v>39</v>
      </c>
      <c r="J1948" s="3" t="s">
        <v>28</v>
      </c>
      <c r="K1948" s="3" t="s">
        <v>108</v>
      </c>
      <c r="L1948" s="3" t="s">
        <v>58</v>
      </c>
      <c r="M1948" s="3" t="s">
        <v>630</v>
      </c>
      <c r="N1948" s="3">
        <v>0.35</v>
      </c>
      <c r="O1948" s="3" t="s">
        <v>32</v>
      </c>
      <c r="P1948" s="3" t="s">
        <v>60</v>
      </c>
      <c r="Q1948" s="3" t="s">
        <v>177</v>
      </c>
      <c r="R1948" s="3" t="s">
        <v>1358</v>
      </c>
      <c r="S1948" s="3">
        <v>61832</v>
      </c>
      <c r="T1948" s="2">
        <v>42162</v>
      </c>
      <c r="U1948" s="2">
        <v>42164</v>
      </c>
      <c r="V1948" s="4">
        <v>6384.4388999999992</v>
      </c>
      <c r="W1948" s="3">
        <v>7</v>
      </c>
      <c r="X1948" s="4">
        <v>9252.81</v>
      </c>
      <c r="Y1948" s="3">
        <v>87535</v>
      </c>
      <c r="Z1948" s="3" t="str">
        <f>IF(V1948&gt;E3904, "High","Low")</f>
        <v>High</v>
      </c>
      <c r="AA1948" s="3" t="str">
        <f>IF(OR(C1948 &gt; 0.2, N1948 &lt; 0.25), "High Risk", "Low Risk")</f>
        <v>Low Risk</v>
      </c>
      <c r="AB1948" s="3" t="str">
        <f>IF(NOT(C1948 &gt; 0), "No Discount", "Discount Applied")</f>
        <v>No Discount</v>
      </c>
      <c r="AC1948" s="3" t="str">
        <f>IF(AND(V1948 &gt; 100, OR(H1948 = "Regular Air", H1948 = "Express Air"), NOT(C1948 &gt; 0)), "High Profit Non-Standard Shipping", "Other")</f>
        <v>High Profit Non-Standard Shipping</v>
      </c>
      <c r="AD1948">
        <f>RANK(X1948,$X$2:$X$1954,0)</f>
        <v>30</v>
      </c>
    </row>
    <row r="1949" spans="1:30" ht="12.75" customHeight="1" x14ac:dyDescent="0.3">
      <c r="A1949" s="3">
        <v>19842</v>
      </c>
      <c r="B1949" s="3" t="s">
        <v>24</v>
      </c>
      <c r="C1949" s="7">
        <v>0.01</v>
      </c>
      <c r="D1949" s="4">
        <v>10.9</v>
      </c>
      <c r="E1949" s="4">
        <v>7.46</v>
      </c>
      <c r="F1949" s="3">
        <v>3397</v>
      </c>
      <c r="G1949" s="3" t="s">
        <v>3019</v>
      </c>
      <c r="H1949" s="3" t="s">
        <v>48</v>
      </c>
      <c r="I1949" s="3" t="s">
        <v>39</v>
      </c>
      <c r="J1949" s="3" t="s">
        <v>28</v>
      </c>
      <c r="K1949" s="3" t="s">
        <v>140</v>
      </c>
      <c r="L1949" s="3" t="s">
        <v>58</v>
      </c>
      <c r="M1949" s="3" t="s">
        <v>3020</v>
      </c>
      <c r="N1949" s="3">
        <v>0.59</v>
      </c>
      <c r="O1949" s="3" t="s">
        <v>32</v>
      </c>
      <c r="P1949" s="3" t="s">
        <v>60</v>
      </c>
      <c r="Q1949" s="3" t="s">
        <v>177</v>
      </c>
      <c r="R1949" s="3" t="s">
        <v>1358</v>
      </c>
      <c r="S1949" s="3">
        <v>61832</v>
      </c>
      <c r="T1949" s="2">
        <v>42074</v>
      </c>
      <c r="U1949" s="2">
        <v>42075</v>
      </c>
      <c r="V1949" s="4">
        <v>-116.76</v>
      </c>
      <c r="W1949" s="3">
        <v>18</v>
      </c>
      <c r="X1949" s="4">
        <v>207.31</v>
      </c>
      <c r="Y1949" s="3">
        <v>87536</v>
      </c>
      <c r="Z1949" s="3" t="str">
        <f>IF(V1949&gt;E3905, "High","Low")</f>
        <v>Low</v>
      </c>
      <c r="AA1949" s="3" t="str">
        <f>IF(OR(C1949 &gt; 0.2, N1949 &lt; 0.25), "High Risk", "Low Risk")</f>
        <v>Low Risk</v>
      </c>
      <c r="AB1949" s="3" t="str">
        <f>IF(NOT(C1949 &gt; 0), "No Discount", "Discount Applied")</f>
        <v>Discount Applied</v>
      </c>
      <c r="AC1949" s="3" t="str">
        <f>IF(AND(V1949 &gt; 100, OR(H1949 = "Regular Air", H1949 = "Express Air"), NOT(C1949 &gt; 0)), "High Profit Non-Standard Shipping", "Other")</f>
        <v>Other</v>
      </c>
      <c r="AD1949">
        <f>RANK(X1949,$X$2:$X$1954,0)</f>
        <v>965</v>
      </c>
    </row>
    <row r="1950" spans="1:30" ht="12.75" customHeight="1" x14ac:dyDescent="0.3">
      <c r="A1950" s="3">
        <v>19843</v>
      </c>
      <c r="B1950" s="3" t="s">
        <v>24</v>
      </c>
      <c r="C1950" s="7">
        <v>0.1</v>
      </c>
      <c r="D1950" s="4">
        <v>7.99</v>
      </c>
      <c r="E1950" s="4">
        <v>5.03</v>
      </c>
      <c r="F1950" s="3">
        <v>3397</v>
      </c>
      <c r="G1950" s="3" t="s">
        <v>3019</v>
      </c>
      <c r="H1950" s="3" t="s">
        <v>48</v>
      </c>
      <c r="I1950" s="3" t="s">
        <v>39</v>
      </c>
      <c r="J1950" s="3" t="s">
        <v>76</v>
      </c>
      <c r="K1950" s="3" t="s">
        <v>77</v>
      </c>
      <c r="L1950" s="3" t="s">
        <v>85</v>
      </c>
      <c r="M1950" s="3" t="s">
        <v>429</v>
      </c>
      <c r="N1950" s="3">
        <v>0.6</v>
      </c>
      <c r="O1950" s="3" t="s">
        <v>32</v>
      </c>
      <c r="P1950" s="3" t="s">
        <v>60</v>
      </c>
      <c r="Q1950" s="3" t="s">
        <v>177</v>
      </c>
      <c r="R1950" s="3" t="s">
        <v>1358</v>
      </c>
      <c r="S1950" s="3">
        <v>61832</v>
      </c>
      <c r="T1950" s="2">
        <v>42074</v>
      </c>
      <c r="U1950" s="2">
        <v>42075</v>
      </c>
      <c r="V1950" s="4">
        <v>-160.952</v>
      </c>
      <c r="W1950" s="3">
        <v>22</v>
      </c>
      <c r="X1950" s="4">
        <v>143.12</v>
      </c>
      <c r="Y1950" s="3">
        <v>87536</v>
      </c>
      <c r="Z1950" s="3" t="str">
        <f>IF(V1950&gt;E3906, "High","Low")</f>
        <v>Low</v>
      </c>
      <c r="AA1950" s="3" t="str">
        <f>IF(OR(C1950 &gt; 0.2, N1950 &lt; 0.25), "High Risk", "Low Risk")</f>
        <v>Low Risk</v>
      </c>
      <c r="AB1950" s="3" t="str">
        <f>IF(NOT(C1950 &gt; 0), "No Discount", "Discount Applied")</f>
        <v>Discount Applied</v>
      </c>
      <c r="AC1950" s="3" t="str">
        <f>IF(AND(V1950 &gt; 100, OR(H1950 = "Regular Air", H1950 = "Express Air"), NOT(C1950 &gt; 0)), "High Profit Non-Standard Shipping", "Other")</f>
        <v>Other</v>
      </c>
      <c r="AD1950">
        <f>RANK(X1950,$X$2:$X$1954,0)</f>
        <v>1101</v>
      </c>
    </row>
    <row r="1951" spans="1:30" ht="12.75" customHeight="1" x14ac:dyDescent="0.3">
      <c r="A1951" s="3">
        <v>26208</v>
      </c>
      <c r="B1951" s="3" t="s">
        <v>36</v>
      </c>
      <c r="C1951" s="7">
        <v>0.08</v>
      </c>
      <c r="D1951" s="4">
        <v>11.97</v>
      </c>
      <c r="E1951" s="4">
        <v>5.81</v>
      </c>
      <c r="F1951" s="3">
        <v>3399</v>
      </c>
      <c r="G1951" s="3" t="s">
        <v>3021</v>
      </c>
      <c r="H1951" s="3" t="s">
        <v>48</v>
      </c>
      <c r="I1951" s="3" t="s">
        <v>39</v>
      </c>
      <c r="J1951" s="3" t="s">
        <v>28</v>
      </c>
      <c r="K1951" s="3" t="s">
        <v>29</v>
      </c>
      <c r="L1951" s="3" t="s">
        <v>50</v>
      </c>
      <c r="M1951" s="3" t="s">
        <v>3010</v>
      </c>
      <c r="N1951" s="3">
        <v>0.6</v>
      </c>
      <c r="O1951" s="3" t="s">
        <v>32</v>
      </c>
      <c r="P1951" s="3" t="s">
        <v>60</v>
      </c>
      <c r="Q1951" s="3" t="s">
        <v>177</v>
      </c>
      <c r="R1951" s="3" t="s">
        <v>1521</v>
      </c>
      <c r="S1951" s="3">
        <v>60016</v>
      </c>
      <c r="T1951" s="2">
        <v>42092</v>
      </c>
      <c r="U1951" s="2">
        <v>42094</v>
      </c>
      <c r="V1951" s="4">
        <v>-41.87</v>
      </c>
      <c r="W1951" s="3">
        <v>5</v>
      </c>
      <c r="X1951" s="4">
        <v>59.98</v>
      </c>
      <c r="Y1951" s="3">
        <v>87534</v>
      </c>
      <c r="Z1951" s="3" t="str">
        <f>IF(V1951&gt;E3907, "High","Low")</f>
        <v>Low</v>
      </c>
      <c r="AA1951" s="3" t="str">
        <f>IF(OR(C1951 &gt; 0.2, N1951 &lt; 0.25), "High Risk", "Low Risk")</f>
        <v>Low Risk</v>
      </c>
      <c r="AB1951" s="3" t="str">
        <f>IF(NOT(C1951 &gt; 0), "No Discount", "Discount Applied")</f>
        <v>Discount Applied</v>
      </c>
      <c r="AC1951" s="3" t="str">
        <f>IF(AND(V1951 &gt; 100, OR(H1951 = "Regular Air", H1951 = "Express Air"), NOT(C1951 &gt; 0)), "High Profit Non-Standard Shipping", "Other")</f>
        <v>Other</v>
      </c>
      <c r="AD1951">
        <f>RANK(X1951,$X$2:$X$1954,0)</f>
        <v>1453</v>
      </c>
    </row>
    <row r="1952" spans="1:30" ht="12.75" customHeight="1" x14ac:dyDescent="0.3">
      <c r="A1952" s="3">
        <v>24911</v>
      </c>
      <c r="B1952" s="3" t="s">
        <v>55</v>
      </c>
      <c r="C1952" s="7">
        <v>0.1</v>
      </c>
      <c r="D1952" s="4">
        <v>9.3800000000000008</v>
      </c>
      <c r="E1952" s="4">
        <v>4.93</v>
      </c>
      <c r="F1952" s="3">
        <v>3400</v>
      </c>
      <c r="G1952" s="3" t="s">
        <v>3022</v>
      </c>
      <c r="H1952" s="3" t="s">
        <v>26</v>
      </c>
      <c r="I1952" s="3" t="s">
        <v>39</v>
      </c>
      <c r="J1952" s="3" t="s">
        <v>40</v>
      </c>
      <c r="K1952" s="3" t="s">
        <v>49</v>
      </c>
      <c r="L1952" s="3" t="s">
        <v>58</v>
      </c>
      <c r="M1952" s="3" t="s">
        <v>3023</v>
      </c>
      <c r="N1952" s="3">
        <v>0.56999999999999995</v>
      </c>
      <c r="O1952" s="3" t="s">
        <v>32</v>
      </c>
      <c r="P1952" s="3" t="s">
        <v>52</v>
      </c>
      <c r="Q1952" s="3" t="s">
        <v>647</v>
      </c>
      <c r="R1952" s="3" t="s">
        <v>3024</v>
      </c>
      <c r="S1952" s="3">
        <v>26554</v>
      </c>
      <c r="T1952" s="2">
        <v>42098</v>
      </c>
      <c r="U1952" s="2">
        <v>42098</v>
      </c>
      <c r="V1952" s="4">
        <v>-24.7104</v>
      </c>
      <c r="W1952" s="3">
        <v>15</v>
      </c>
      <c r="X1952" s="4">
        <v>135.78</v>
      </c>
      <c r="Y1952" s="3">
        <v>87537</v>
      </c>
      <c r="Z1952" s="3" t="str">
        <f>IF(V1952&gt;E3908, "High","Low")</f>
        <v>Low</v>
      </c>
      <c r="AA1952" s="3" t="str">
        <f>IF(OR(C1952 &gt; 0.2, N1952 &lt; 0.25), "High Risk", "Low Risk")</f>
        <v>Low Risk</v>
      </c>
      <c r="AB1952" s="3" t="str">
        <f>IF(NOT(C1952 &gt; 0), "No Discount", "Discount Applied")</f>
        <v>Discount Applied</v>
      </c>
      <c r="AC1952" s="3" t="str">
        <f>IF(AND(V1952 &gt; 100, OR(H1952 = "Regular Air", H1952 = "Express Air"), NOT(C1952 &gt; 0)), "High Profit Non-Standard Shipping", "Other")</f>
        <v>Other</v>
      </c>
      <c r="AD1952">
        <f>RANK(X1952,$X$2:$X$1954,0)</f>
        <v>1117</v>
      </c>
    </row>
    <row r="1953" spans="1:30" ht="12.75" customHeight="1" x14ac:dyDescent="0.3">
      <c r="A1953" s="3">
        <v>25914</v>
      </c>
      <c r="B1953" s="3" t="s">
        <v>24</v>
      </c>
      <c r="C1953" s="7">
        <v>0.1</v>
      </c>
      <c r="D1953" s="4">
        <v>105.98</v>
      </c>
      <c r="E1953" s="4">
        <v>13.99</v>
      </c>
      <c r="F1953" s="3">
        <v>3403</v>
      </c>
      <c r="G1953" s="3" t="s">
        <v>3025</v>
      </c>
      <c r="H1953" s="3" t="s">
        <v>26</v>
      </c>
      <c r="I1953" s="3" t="s">
        <v>39</v>
      </c>
      <c r="J1953" s="3" t="s">
        <v>40</v>
      </c>
      <c r="K1953" s="3" t="s">
        <v>49</v>
      </c>
      <c r="L1953" s="3" t="s">
        <v>85</v>
      </c>
      <c r="M1953" s="3" t="s">
        <v>3026</v>
      </c>
      <c r="N1953" s="3">
        <v>0.65</v>
      </c>
      <c r="O1953" s="3" t="s">
        <v>32</v>
      </c>
      <c r="P1953" s="3" t="s">
        <v>33</v>
      </c>
      <c r="Q1953" s="3" t="s">
        <v>2225</v>
      </c>
      <c r="R1953" s="3" t="s">
        <v>3027</v>
      </c>
      <c r="S1953" s="3">
        <v>82001</v>
      </c>
      <c r="T1953" s="2">
        <v>42043</v>
      </c>
      <c r="U1953" s="2">
        <v>42046</v>
      </c>
      <c r="V1953" s="4">
        <v>349.48499999999996</v>
      </c>
      <c r="W1953" s="3">
        <v>5</v>
      </c>
      <c r="X1953" s="4">
        <v>506.5</v>
      </c>
      <c r="Y1953" s="3">
        <v>87530</v>
      </c>
      <c r="Z1953" s="3" t="str">
        <f>IF(V1953&gt;E3909, "High","Low")</f>
        <v>High</v>
      </c>
      <c r="AA1953" s="3" t="str">
        <f>IF(OR(C1953 &gt; 0.2, N1953 &lt; 0.25), "High Risk", "Low Risk")</f>
        <v>Low Risk</v>
      </c>
      <c r="AB1953" s="3" t="str">
        <f>IF(NOT(C1953 &gt; 0), "No Discount", "Discount Applied")</f>
        <v>Discount Applied</v>
      </c>
      <c r="AC1953" s="3" t="str">
        <f>IF(AND(V1953 &gt; 100, OR(H1953 = "Regular Air", H1953 = "Express Air"), NOT(C1953 &gt; 0)), "High Profit Non-Standard Shipping", "Other")</f>
        <v>Other</v>
      </c>
      <c r="AD1953">
        <f>RANK(X1953,$X$2:$X$1954,0)</f>
        <v>640</v>
      </c>
    </row>
    <row r="1955" spans="1:30" x14ac:dyDescent="0.3">
      <c r="E1955" s="5" t="s">
        <v>3028</v>
      </c>
      <c r="N1955" t="s">
        <v>3031</v>
      </c>
    </row>
    <row r="1956" spans="1:30" x14ac:dyDescent="0.3">
      <c r="E1956" s="5">
        <f>SUM(E2:E1953)</f>
        <v>25313.830000000198</v>
      </c>
      <c r="N1956">
        <f>AVERAGE(N2:N1953)</f>
        <v>0.51518595041322368</v>
      </c>
    </row>
    <row r="1957" spans="1:30" x14ac:dyDescent="0.3">
      <c r="E1957" s="5" t="s">
        <v>3029</v>
      </c>
    </row>
    <row r="1958" spans="1:30" x14ac:dyDescent="0.3">
      <c r="E1958" s="5">
        <f>AVERAGE(E2:E1953)</f>
        <v>12.968150614754199</v>
      </c>
    </row>
  </sheetData>
  <conditionalFormatting sqref="A1">
    <cfRule type="duplicateValues" dxfId="11" priority="8"/>
  </conditionalFormatting>
  <conditionalFormatting sqref="A1:A1048576">
    <cfRule type="duplicateValues" dxfId="10" priority="5"/>
  </conditionalFormatting>
  <conditionalFormatting sqref="F1:F1048576">
    <cfRule type="duplicateValues" dxfId="9" priority="6"/>
  </conditionalFormatting>
  <conditionalFormatting sqref="V1:V1048576">
    <cfRule type="iconSet" priority="2">
      <iconSet iconSet="3Arrows">
        <cfvo type="percent" val="0"/>
        <cfvo type="percentile" val="33"/>
        <cfvo type="percentile" val="67"/>
      </iconSet>
    </cfRule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conditionalFormatting sqref="X1:X1048576">
    <cfRule type="iconSet" priority="1">
      <iconSet iconSet="3Arrows">
        <cfvo type="percent" val="0"/>
        <cfvo type="percentile" val="33"/>
        <cfvo type="percentile" val="67"/>
      </iconSet>
    </cfRule>
  </conditionalFormatting>
  <conditionalFormatting sqref="Y1:Y1048576">
    <cfRule type="duplicateValues" dxfId="8" priority="7"/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1A378-BEB4-4DE8-B574-46562FB9B14F}">
  <dimension ref="A1:Y1953"/>
  <sheetViews>
    <sheetView zoomScale="93" zoomScaleNormal="93" workbookViewId="0">
      <selection activeCell="L11" sqref="A1:L11"/>
    </sheetView>
  </sheetViews>
  <sheetFormatPr defaultRowHeight="13" x14ac:dyDescent="0.3"/>
  <cols>
    <col min="1" max="1" width="8.81640625" style="3" bestFit="1" customWidth="1"/>
    <col min="2" max="2" width="10.36328125" style="3" bestFit="1" customWidth="1"/>
    <col min="3" max="3" width="11.36328125" style="3" customWidth="1"/>
    <col min="4" max="4" width="17" style="3" customWidth="1"/>
    <col min="5" max="5" width="8.81640625" style="3" bestFit="1" customWidth="1"/>
    <col min="6" max="6" width="12.36328125" style="3" customWidth="1"/>
    <col min="7" max="7" width="27.6328125" style="3" customWidth="1"/>
    <col min="8" max="8" width="21.6328125" style="3" customWidth="1"/>
    <col min="9" max="9" width="15.7265625" style="3" customWidth="1"/>
    <col min="10" max="10" width="13.08984375" style="3" customWidth="1"/>
    <col min="11" max="11" width="16.36328125" style="3" customWidth="1"/>
    <col min="12" max="13" width="8.7265625" style="3"/>
    <col min="14" max="14" width="10.90625" style="3" customWidth="1"/>
    <col min="15" max="15" width="10.81640625" style="3" customWidth="1"/>
    <col min="16" max="17" width="18.453125" style="3" bestFit="1" customWidth="1"/>
    <col min="18" max="18" width="11.54296875" style="3" bestFit="1" customWidth="1"/>
    <col min="19" max="19" width="8.81640625" style="3" bestFit="1" customWidth="1"/>
    <col min="20" max="20" width="10.90625" style="3" bestFit="1" customWidth="1"/>
    <col min="21" max="21" width="8.81640625" style="3" bestFit="1" customWidth="1"/>
    <col min="22" max="22" width="8.7265625" style="3"/>
    <col min="23" max="23" width="8.81640625" style="3" bestFit="1" customWidth="1"/>
    <col min="24" max="16384" width="8.7265625" style="3"/>
  </cols>
  <sheetData>
    <row r="1" spans="1:15" ht="17.5" x14ac:dyDescent="0.35">
      <c r="A1" s="3" t="s">
        <v>23</v>
      </c>
      <c r="B1" s="3" t="s">
        <v>13</v>
      </c>
      <c r="C1" s="3" t="s">
        <v>14</v>
      </c>
      <c r="D1" s="3" t="s">
        <v>15</v>
      </c>
      <c r="E1" s="3" t="s">
        <v>16</v>
      </c>
      <c r="F1" s="3" t="s">
        <v>17</v>
      </c>
      <c r="G1" s="2" t="s">
        <v>18</v>
      </c>
      <c r="H1" s="2" t="s">
        <v>19</v>
      </c>
      <c r="I1" s="4" t="s">
        <v>20</v>
      </c>
      <c r="J1" s="3" t="s">
        <v>21</v>
      </c>
      <c r="K1" s="4" t="s">
        <v>22</v>
      </c>
      <c r="N1" s="9" t="s">
        <v>3035</v>
      </c>
    </row>
    <row r="2" spans="1:15" x14ac:dyDescent="0.3">
      <c r="A2" s="3">
        <v>88522</v>
      </c>
      <c r="B2" s="3" t="s">
        <v>32</v>
      </c>
      <c r="C2" s="3" t="s">
        <v>33</v>
      </c>
      <c r="D2" s="3" t="s">
        <v>34</v>
      </c>
      <c r="E2" s="3" t="s">
        <v>35</v>
      </c>
      <c r="F2" s="3">
        <v>98221</v>
      </c>
      <c r="G2" s="2">
        <v>42011</v>
      </c>
      <c r="H2" s="2">
        <v>42012</v>
      </c>
      <c r="I2" s="4">
        <v>4.5599999999999996</v>
      </c>
      <c r="J2" s="3">
        <v>4</v>
      </c>
      <c r="K2" s="4">
        <v>13.01</v>
      </c>
      <c r="N2" s="3" t="s">
        <v>3037</v>
      </c>
      <c r="O2" s="3" t="s">
        <v>3036</v>
      </c>
    </row>
    <row r="3" spans="1:15" x14ac:dyDescent="0.3">
      <c r="A3" s="3">
        <v>90193</v>
      </c>
      <c r="B3" s="3" t="s">
        <v>32</v>
      </c>
      <c r="C3" s="3" t="s">
        <v>33</v>
      </c>
      <c r="D3" s="3" t="s">
        <v>44</v>
      </c>
      <c r="E3" s="3" t="s">
        <v>45</v>
      </c>
      <c r="F3" s="3">
        <v>91776</v>
      </c>
      <c r="G3" s="2">
        <v>42168</v>
      </c>
      <c r="H3" s="2">
        <v>42170</v>
      </c>
      <c r="I3" s="4">
        <v>4390.3665000000001</v>
      </c>
      <c r="J3" s="3">
        <v>12</v>
      </c>
      <c r="K3" s="4">
        <v>6362.85</v>
      </c>
      <c r="N3" s="3">
        <v>88522</v>
      </c>
      <c r="O3" s="3" t="str">
        <f>VLOOKUP(A2,A:E,5,FALSE)</f>
        <v>Anacortes</v>
      </c>
    </row>
    <row r="4" spans="1:15" x14ac:dyDescent="0.3">
      <c r="A4" s="3">
        <v>90192</v>
      </c>
      <c r="B4" s="3" t="s">
        <v>32</v>
      </c>
      <c r="C4" s="3" t="s">
        <v>52</v>
      </c>
      <c r="D4" s="3" t="s">
        <v>53</v>
      </c>
      <c r="E4" s="3" t="s">
        <v>54</v>
      </c>
      <c r="F4" s="3">
        <v>7203</v>
      </c>
      <c r="G4" s="2">
        <v>42050</v>
      </c>
      <c r="H4" s="2">
        <v>42052</v>
      </c>
      <c r="I4" s="4">
        <v>-53.809600000000003</v>
      </c>
      <c r="J4" s="3">
        <v>22</v>
      </c>
      <c r="K4" s="4">
        <v>211.15</v>
      </c>
      <c r="N4" s="3">
        <v>90193</v>
      </c>
      <c r="O4" s="3" t="str">
        <f>VLOOKUP(A3,A:E,5,FALSE)</f>
        <v>San Gabriel</v>
      </c>
    </row>
    <row r="5" spans="1:15" x14ac:dyDescent="0.3">
      <c r="A5" s="3">
        <v>86838</v>
      </c>
      <c r="B5" s="3" t="s">
        <v>32</v>
      </c>
      <c r="C5" s="3" t="s">
        <v>60</v>
      </c>
      <c r="D5" s="3" t="s">
        <v>61</v>
      </c>
      <c r="E5" s="3" t="s">
        <v>62</v>
      </c>
      <c r="F5" s="3">
        <v>55372</v>
      </c>
      <c r="G5" s="2">
        <v>42136</v>
      </c>
      <c r="H5" s="2">
        <v>42138</v>
      </c>
      <c r="I5" s="4">
        <v>803.47050000000002</v>
      </c>
      <c r="J5" s="3">
        <v>16</v>
      </c>
      <c r="K5" s="4">
        <v>1164.45</v>
      </c>
      <c r="N5" s="3">
        <v>90192</v>
      </c>
      <c r="O5" s="3" t="str">
        <f t="shared" ref="O5:O6" si="0">VLOOKUP(A4,A:E,5,FALSE)</f>
        <v>Roselle</v>
      </c>
    </row>
    <row r="6" spans="1:15" x14ac:dyDescent="0.3">
      <c r="A6" s="3">
        <v>86838</v>
      </c>
      <c r="B6" s="3" t="s">
        <v>32</v>
      </c>
      <c r="C6" s="3" t="s">
        <v>60</v>
      </c>
      <c r="D6" s="3" t="s">
        <v>61</v>
      </c>
      <c r="E6" s="3" t="s">
        <v>62</v>
      </c>
      <c r="F6" s="3">
        <v>55372</v>
      </c>
      <c r="G6" s="2">
        <v>42136</v>
      </c>
      <c r="H6" s="2">
        <v>42137</v>
      </c>
      <c r="I6" s="4">
        <v>-24.03</v>
      </c>
      <c r="J6" s="3">
        <v>7</v>
      </c>
      <c r="K6" s="4">
        <v>22.23</v>
      </c>
      <c r="N6" s="3">
        <v>86838</v>
      </c>
      <c r="O6" s="3" t="str">
        <f t="shared" si="0"/>
        <v>Prior Lake</v>
      </c>
    </row>
    <row r="7" spans="1:15" x14ac:dyDescent="0.3">
      <c r="A7" s="3">
        <v>86838</v>
      </c>
      <c r="B7" s="3" t="s">
        <v>32</v>
      </c>
      <c r="C7" s="3" t="s">
        <v>60</v>
      </c>
      <c r="D7" s="3" t="s">
        <v>61</v>
      </c>
      <c r="E7" s="3" t="s">
        <v>62</v>
      </c>
      <c r="F7" s="3">
        <v>55372</v>
      </c>
      <c r="G7" s="2">
        <v>42136</v>
      </c>
      <c r="H7" s="2">
        <v>42137</v>
      </c>
      <c r="I7" s="4">
        <v>-37.03</v>
      </c>
      <c r="J7" s="3">
        <v>4</v>
      </c>
      <c r="K7" s="4">
        <v>13.99</v>
      </c>
    </row>
    <row r="8" spans="1:15" x14ac:dyDescent="0.3">
      <c r="A8" s="3">
        <v>86838</v>
      </c>
      <c r="B8" s="3" t="s">
        <v>32</v>
      </c>
      <c r="C8" s="3" t="s">
        <v>60</v>
      </c>
      <c r="D8" s="3" t="s">
        <v>61</v>
      </c>
      <c r="E8" s="3" t="s">
        <v>62</v>
      </c>
      <c r="F8" s="3">
        <v>55372</v>
      </c>
      <c r="G8" s="2">
        <v>42136</v>
      </c>
      <c r="H8" s="2">
        <v>42137</v>
      </c>
      <c r="I8" s="4">
        <v>-0.71</v>
      </c>
      <c r="J8" s="3">
        <v>4</v>
      </c>
      <c r="K8" s="4">
        <v>14.26</v>
      </c>
    </row>
    <row r="9" spans="1:15" x14ac:dyDescent="0.3">
      <c r="A9" s="3">
        <v>86837</v>
      </c>
      <c r="B9" s="3" t="s">
        <v>32</v>
      </c>
      <c r="C9" s="3" t="s">
        <v>52</v>
      </c>
      <c r="D9" s="3" t="s">
        <v>70</v>
      </c>
      <c r="E9" s="3" t="s">
        <v>71</v>
      </c>
      <c r="F9" s="3">
        <v>11787</v>
      </c>
      <c r="G9" s="2">
        <v>42102</v>
      </c>
      <c r="H9" s="2">
        <v>42103</v>
      </c>
      <c r="I9" s="4">
        <v>-59.82</v>
      </c>
      <c r="J9" s="3">
        <v>7</v>
      </c>
      <c r="K9" s="4">
        <v>33.47</v>
      </c>
    </row>
    <row r="10" spans="1:15" x14ac:dyDescent="0.3">
      <c r="A10" s="3">
        <v>86839</v>
      </c>
      <c r="B10" s="3" t="s">
        <v>32</v>
      </c>
      <c r="C10" s="3" t="s">
        <v>52</v>
      </c>
      <c r="D10" s="3" t="s">
        <v>70</v>
      </c>
      <c r="E10" s="3" t="s">
        <v>71</v>
      </c>
      <c r="F10" s="3">
        <v>11787</v>
      </c>
      <c r="G10" s="2">
        <v>42152</v>
      </c>
      <c r="H10" s="2">
        <v>42152</v>
      </c>
      <c r="I10" s="4">
        <v>261.87569999999994</v>
      </c>
      <c r="J10" s="3">
        <v>10</v>
      </c>
      <c r="K10" s="4">
        <v>379.53</v>
      </c>
    </row>
    <row r="11" spans="1:15" x14ac:dyDescent="0.3">
      <c r="A11" s="3">
        <v>86836</v>
      </c>
      <c r="B11" s="3" t="s">
        <v>32</v>
      </c>
      <c r="C11" s="3" t="s">
        <v>52</v>
      </c>
      <c r="D11" s="3" t="s">
        <v>70</v>
      </c>
      <c r="E11" s="3" t="s">
        <v>75</v>
      </c>
      <c r="F11" s="3">
        <v>13210</v>
      </c>
      <c r="G11" s="2">
        <v>42047</v>
      </c>
      <c r="H11" s="2">
        <v>42050</v>
      </c>
      <c r="I11" s="4">
        <v>2.63</v>
      </c>
      <c r="J11" s="3">
        <v>6</v>
      </c>
      <c r="K11" s="4">
        <v>18.8</v>
      </c>
      <c r="N11" s="3" t="s">
        <v>3037</v>
      </c>
      <c r="O11" s="3" t="s">
        <v>3038</v>
      </c>
    </row>
    <row r="12" spans="1:15" x14ac:dyDescent="0.3">
      <c r="A12" s="3">
        <v>86836</v>
      </c>
      <c r="B12" s="3" t="s">
        <v>32</v>
      </c>
      <c r="C12" s="3" t="s">
        <v>52</v>
      </c>
      <c r="D12" s="3" t="s">
        <v>70</v>
      </c>
      <c r="E12" s="3" t="s">
        <v>75</v>
      </c>
      <c r="F12" s="3">
        <v>13210</v>
      </c>
      <c r="G12" s="2">
        <v>42047</v>
      </c>
      <c r="H12" s="2">
        <v>42049</v>
      </c>
      <c r="I12" s="4">
        <v>652.73309999999992</v>
      </c>
      <c r="J12" s="3">
        <v>10</v>
      </c>
      <c r="K12" s="4">
        <v>945.99</v>
      </c>
      <c r="N12" s="3">
        <v>88522</v>
      </c>
      <c r="O12" s="3">
        <f>VLOOKUP(A2,A:I,9,0)</f>
        <v>4.5599999999999996</v>
      </c>
    </row>
    <row r="13" spans="1:15" x14ac:dyDescent="0.3">
      <c r="A13" s="3">
        <v>90031</v>
      </c>
      <c r="B13" s="3" t="s">
        <v>32</v>
      </c>
      <c r="C13" s="3" t="s">
        <v>33</v>
      </c>
      <c r="D13" s="3" t="s">
        <v>81</v>
      </c>
      <c r="E13" s="3" t="s">
        <v>82</v>
      </c>
      <c r="F13" s="3">
        <v>59601</v>
      </c>
      <c r="G13" s="2">
        <v>42139</v>
      </c>
      <c r="H13" s="2">
        <v>42140</v>
      </c>
      <c r="I13" s="4">
        <v>314.48129999999998</v>
      </c>
      <c r="J13" s="3">
        <v>17</v>
      </c>
      <c r="K13" s="4">
        <v>455.77</v>
      </c>
      <c r="N13" s="3">
        <v>90193</v>
      </c>
      <c r="O13" s="3">
        <f t="shared" ref="O13:O15" si="1">VLOOKUP(A3,A:I,9,0)</f>
        <v>4390.3665000000001</v>
      </c>
    </row>
    <row r="14" spans="1:15" x14ac:dyDescent="0.3">
      <c r="A14" s="3">
        <v>90032</v>
      </c>
      <c r="B14" s="3" t="s">
        <v>32</v>
      </c>
      <c r="C14" s="3" t="s">
        <v>33</v>
      </c>
      <c r="D14" s="3" t="s">
        <v>81</v>
      </c>
      <c r="E14" s="3" t="s">
        <v>87</v>
      </c>
      <c r="F14" s="3">
        <v>59801</v>
      </c>
      <c r="G14" s="2">
        <v>42145</v>
      </c>
      <c r="H14" s="2">
        <v>42147</v>
      </c>
      <c r="I14" s="4">
        <v>-114.63990000000001</v>
      </c>
      <c r="J14" s="3">
        <v>18</v>
      </c>
      <c r="K14" s="4">
        <v>231.79</v>
      </c>
      <c r="N14" s="3">
        <v>90192</v>
      </c>
      <c r="O14" s="3">
        <f t="shared" si="1"/>
        <v>-53.809600000000003</v>
      </c>
    </row>
    <row r="15" spans="1:15" x14ac:dyDescent="0.3">
      <c r="A15" s="3">
        <v>41793</v>
      </c>
      <c r="B15" s="3" t="s">
        <v>32</v>
      </c>
      <c r="C15" s="3" t="s">
        <v>52</v>
      </c>
      <c r="D15" s="3" t="s">
        <v>70</v>
      </c>
      <c r="E15" s="3" t="s">
        <v>89</v>
      </c>
      <c r="F15" s="3">
        <v>10012</v>
      </c>
      <c r="G15" s="2">
        <v>42139</v>
      </c>
      <c r="H15" s="2">
        <v>42140</v>
      </c>
      <c r="I15" s="4">
        <v>384.38</v>
      </c>
      <c r="J15" s="3">
        <v>70</v>
      </c>
      <c r="K15" s="4">
        <v>1876.69</v>
      </c>
      <c r="N15" s="3">
        <v>86838</v>
      </c>
      <c r="O15" s="3">
        <f t="shared" si="1"/>
        <v>803.47050000000002</v>
      </c>
    </row>
    <row r="16" spans="1:15" x14ac:dyDescent="0.3">
      <c r="A16" s="3">
        <v>42949</v>
      </c>
      <c r="B16" s="3" t="s">
        <v>32</v>
      </c>
      <c r="C16" s="3" t="s">
        <v>52</v>
      </c>
      <c r="D16" s="3" t="s">
        <v>70</v>
      </c>
      <c r="E16" s="3" t="s">
        <v>89</v>
      </c>
      <c r="F16" s="3">
        <v>10012</v>
      </c>
      <c r="G16" s="2">
        <v>42145</v>
      </c>
      <c r="H16" s="2">
        <v>42146</v>
      </c>
      <c r="I16" s="4">
        <v>-17.489999999999998</v>
      </c>
      <c r="J16" s="3">
        <v>58</v>
      </c>
      <c r="K16" s="4">
        <v>293.06</v>
      </c>
    </row>
    <row r="17" spans="1:11" x14ac:dyDescent="0.3">
      <c r="A17" s="3">
        <v>42949</v>
      </c>
      <c r="B17" s="3" t="s">
        <v>32</v>
      </c>
      <c r="C17" s="3" t="s">
        <v>52</v>
      </c>
      <c r="D17" s="3" t="s">
        <v>70</v>
      </c>
      <c r="E17" s="3" t="s">
        <v>89</v>
      </c>
      <c r="F17" s="3">
        <v>10012</v>
      </c>
      <c r="G17" s="2">
        <v>42145</v>
      </c>
      <c r="H17" s="2">
        <v>42147</v>
      </c>
      <c r="I17" s="4">
        <v>-114.63990000000001</v>
      </c>
      <c r="J17" s="3">
        <v>71</v>
      </c>
      <c r="K17" s="4">
        <v>914.29</v>
      </c>
    </row>
    <row r="18" spans="1:11" x14ac:dyDescent="0.3">
      <c r="A18" s="3">
        <v>87651</v>
      </c>
      <c r="B18" s="3" t="s">
        <v>32</v>
      </c>
      <c r="C18" s="3" t="s">
        <v>33</v>
      </c>
      <c r="D18" s="3" t="s">
        <v>44</v>
      </c>
      <c r="E18" s="3" t="s">
        <v>94</v>
      </c>
      <c r="F18" s="3">
        <v>92677</v>
      </c>
      <c r="G18" s="2">
        <v>42032</v>
      </c>
      <c r="H18" s="2">
        <v>42033</v>
      </c>
      <c r="I18" s="4">
        <v>-28.296800000000001</v>
      </c>
      <c r="J18" s="3">
        <v>1</v>
      </c>
      <c r="K18" s="4">
        <v>67.489999999999995</v>
      </c>
    </row>
    <row r="19" spans="1:11" x14ac:dyDescent="0.3">
      <c r="A19" s="3">
        <v>87651</v>
      </c>
      <c r="B19" s="3" t="s">
        <v>32</v>
      </c>
      <c r="C19" s="3" t="s">
        <v>33</v>
      </c>
      <c r="D19" s="3" t="s">
        <v>44</v>
      </c>
      <c r="E19" s="3" t="s">
        <v>94</v>
      </c>
      <c r="F19" s="3">
        <v>92677</v>
      </c>
      <c r="G19" s="2">
        <v>42032</v>
      </c>
      <c r="H19" s="2">
        <v>42034</v>
      </c>
      <c r="I19" s="4">
        <v>-5.3071999999999999</v>
      </c>
      <c r="J19" s="3">
        <v>1</v>
      </c>
      <c r="K19" s="4">
        <v>2.25</v>
      </c>
    </row>
    <row r="20" spans="1:11" x14ac:dyDescent="0.3">
      <c r="A20" s="3">
        <v>87652</v>
      </c>
      <c r="B20" s="3" t="s">
        <v>32</v>
      </c>
      <c r="C20" s="3" t="s">
        <v>33</v>
      </c>
      <c r="D20" s="3" t="s">
        <v>44</v>
      </c>
      <c r="E20" s="3" t="s">
        <v>98</v>
      </c>
      <c r="F20" s="3">
        <v>90712</v>
      </c>
      <c r="G20" s="2">
        <v>42126</v>
      </c>
      <c r="H20" s="2">
        <v>42128</v>
      </c>
      <c r="I20" s="4">
        <v>8.8940000000000055</v>
      </c>
      <c r="J20" s="3">
        <v>12</v>
      </c>
      <c r="K20" s="4">
        <v>54.78</v>
      </c>
    </row>
    <row r="21" spans="1:11" x14ac:dyDescent="0.3">
      <c r="A21" s="3">
        <v>89199</v>
      </c>
      <c r="B21" s="3" t="s">
        <v>32</v>
      </c>
      <c r="C21" s="3" t="s">
        <v>33</v>
      </c>
      <c r="D21" s="3" t="s">
        <v>101</v>
      </c>
      <c r="E21" s="3" t="s">
        <v>102</v>
      </c>
      <c r="F21" s="3">
        <v>97526</v>
      </c>
      <c r="G21" s="2">
        <v>42057</v>
      </c>
      <c r="H21" s="2">
        <v>42058</v>
      </c>
      <c r="I21" s="4">
        <v>144.69</v>
      </c>
      <c r="J21" s="3">
        <v>13</v>
      </c>
      <c r="K21" s="4">
        <v>424.68</v>
      </c>
    </row>
    <row r="22" spans="1:11" x14ac:dyDescent="0.3">
      <c r="A22" s="3">
        <v>89200</v>
      </c>
      <c r="B22" s="3" t="s">
        <v>32</v>
      </c>
      <c r="C22" s="3" t="s">
        <v>33</v>
      </c>
      <c r="D22" s="3" t="s">
        <v>101</v>
      </c>
      <c r="E22" s="3" t="s">
        <v>102</v>
      </c>
      <c r="F22" s="3">
        <v>97526</v>
      </c>
      <c r="G22" s="2">
        <v>42090</v>
      </c>
      <c r="H22" s="2">
        <v>42091</v>
      </c>
      <c r="I22" s="4">
        <v>-35.878799999999998</v>
      </c>
      <c r="J22" s="3">
        <v>2</v>
      </c>
      <c r="K22" s="4">
        <v>40.17</v>
      </c>
    </row>
    <row r="23" spans="1:11" x14ac:dyDescent="0.3">
      <c r="A23" s="3">
        <v>89202</v>
      </c>
      <c r="B23" s="3" t="s">
        <v>32</v>
      </c>
      <c r="C23" s="3" t="s">
        <v>33</v>
      </c>
      <c r="D23" s="3" t="s">
        <v>101</v>
      </c>
      <c r="E23" s="3" t="s">
        <v>102</v>
      </c>
      <c r="F23" s="3">
        <v>97526</v>
      </c>
      <c r="G23" s="2">
        <v>42024</v>
      </c>
      <c r="H23" s="2">
        <v>42026</v>
      </c>
      <c r="I23" s="4">
        <v>209.99700000000001</v>
      </c>
      <c r="J23" s="3">
        <v>8</v>
      </c>
      <c r="K23" s="4">
        <v>783.55</v>
      </c>
    </row>
    <row r="24" spans="1:11" x14ac:dyDescent="0.3">
      <c r="A24" s="3">
        <v>89203</v>
      </c>
      <c r="B24" s="3" t="s">
        <v>32</v>
      </c>
      <c r="C24" s="3" t="s">
        <v>33</v>
      </c>
      <c r="D24" s="3" t="s">
        <v>101</v>
      </c>
      <c r="E24" s="3" t="s">
        <v>102</v>
      </c>
      <c r="F24" s="3">
        <v>97526</v>
      </c>
      <c r="G24" s="2">
        <v>42075</v>
      </c>
      <c r="H24" s="2">
        <v>42082</v>
      </c>
      <c r="I24" s="4">
        <v>3568.096</v>
      </c>
      <c r="J24" s="3">
        <v>22</v>
      </c>
      <c r="K24" s="4">
        <v>3838.14</v>
      </c>
    </row>
    <row r="25" spans="1:11" x14ac:dyDescent="0.3">
      <c r="A25" s="3">
        <v>89201</v>
      </c>
      <c r="B25" s="3" t="s">
        <v>32</v>
      </c>
      <c r="C25" s="3" t="s">
        <v>33</v>
      </c>
      <c r="D25" s="3" t="s">
        <v>101</v>
      </c>
      <c r="E25" s="3" t="s">
        <v>110</v>
      </c>
      <c r="F25" s="3">
        <v>97030</v>
      </c>
      <c r="G25" s="2">
        <v>42170</v>
      </c>
      <c r="H25" s="2">
        <v>42172</v>
      </c>
      <c r="I25" s="4">
        <v>-84.437600000000003</v>
      </c>
      <c r="J25" s="3">
        <v>13</v>
      </c>
      <c r="K25" s="4">
        <v>58.68</v>
      </c>
    </row>
    <row r="26" spans="1:11" x14ac:dyDescent="0.3">
      <c r="A26" s="3">
        <v>89201</v>
      </c>
      <c r="B26" s="3" t="s">
        <v>32</v>
      </c>
      <c r="C26" s="3" t="s">
        <v>33</v>
      </c>
      <c r="D26" s="3" t="s">
        <v>101</v>
      </c>
      <c r="E26" s="3" t="s">
        <v>110</v>
      </c>
      <c r="F26" s="3">
        <v>97030</v>
      </c>
      <c r="G26" s="2">
        <v>42170</v>
      </c>
      <c r="H26" s="2">
        <v>42171</v>
      </c>
      <c r="I26" s="4">
        <v>24.312000000000001</v>
      </c>
      <c r="J26" s="3">
        <v>18</v>
      </c>
      <c r="K26" s="4">
        <v>53.1</v>
      </c>
    </row>
    <row r="27" spans="1:11" x14ac:dyDescent="0.3">
      <c r="A27" s="3">
        <v>91454</v>
      </c>
      <c r="B27" s="3" t="s">
        <v>32</v>
      </c>
      <c r="C27" s="3" t="s">
        <v>33</v>
      </c>
      <c r="D27" s="3" t="s">
        <v>34</v>
      </c>
      <c r="E27" s="3" t="s">
        <v>115</v>
      </c>
      <c r="F27" s="3">
        <v>98052</v>
      </c>
      <c r="G27" s="2">
        <v>42134</v>
      </c>
      <c r="H27" s="2">
        <v>42135</v>
      </c>
      <c r="I27" s="4">
        <v>25.913820000000015</v>
      </c>
      <c r="J27" s="3">
        <v>6</v>
      </c>
      <c r="K27" s="4">
        <v>647.07000000000005</v>
      </c>
    </row>
    <row r="28" spans="1:11" x14ac:dyDescent="0.3">
      <c r="A28" s="3">
        <v>88426</v>
      </c>
      <c r="B28" s="3" t="s">
        <v>32</v>
      </c>
      <c r="C28" s="3" t="s">
        <v>33</v>
      </c>
      <c r="D28" s="3" t="s">
        <v>34</v>
      </c>
      <c r="E28" s="3" t="s">
        <v>118</v>
      </c>
      <c r="F28" s="3">
        <v>98373</v>
      </c>
      <c r="G28" s="2">
        <v>42073</v>
      </c>
      <c r="H28" s="2">
        <v>42073</v>
      </c>
      <c r="I28" s="4">
        <v>162.666</v>
      </c>
      <c r="J28" s="3">
        <v>6</v>
      </c>
      <c r="K28" s="4">
        <v>627.04</v>
      </c>
    </row>
    <row r="29" spans="1:11" x14ac:dyDescent="0.3">
      <c r="A29" s="3">
        <v>88425</v>
      </c>
      <c r="B29" s="3" t="s">
        <v>32</v>
      </c>
      <c r="C29" s="3" t="s">
        <v>33</v>
      </c>
      <c r="D29" s="3" t="s">
        <v>34</v>
      </c>
      <c r="E29" s="3" t="s">
        <v>115</v>
      </c>
      <c r="F29" s="3">
        <v>98052</v>
      </c>
      <c r="G29" s="2">
        <v>42032</v>
      </c>
      <c r="H29" s="2">
        <v>42034</v>
      </c>
      <c r="I29" s="4">
        <v>-6923.5991999999997</v>
      </c>
      <c r="J29" s="3">
        <v>1</v>
      </c>
      <c r="K29" s="4">
        <v>3267.55</v>
      </c>
    </row>
    <row r="30" spans="1:11" x14ac:dyDescent="0.3">
      <c r="A30" s="3">
        <v>88426</v>
      </c>
      <c r="B30" s="3" t="s">
        <v>32</v>
      </c>
      <c r="C30" s="3" t="s">
        <v>33</v>
      </c>
      <c r="D30" s="3" t="s">
        <v>34</v>
      </c>
      <c r="E30" s="3" t="s">
        <v>115</v>
      </c>
      <c r="F30" s="3">
        <v>98052</v>
      </c>
      <c r="G30" s="2">
        <v>42073</v>
      </c>
      <c r="H30" s="2">
        <v>42074</v>
      </c>
      <c r="I30" s="4">
        <v>-67.489999999999995</v>
      </c>
      <c r="J30" s="3">
        <v>17</v>
      </c>
      <c r="K30" s="4">
        <v>110.19</v>
      </c>
    </row>
    <row r="31" spans="1:11" x14ac:dyDescent="0.3">
      <c r="A31" s="3">
        <v>88075</v>
      </c>
      <c r="B31" s="3" t="s">
        <v>32</v>
      </c>
      <c r="C31" s="3" t="s">
        <v>52</v>
      </c>
      <c r="D31" s="3" t="s">
        <v>70</v>
      </c>
      <c r="E31" s="3" t="s">
        <v>125</v>
      </c>
      <c r="F31" s="3">
        <v>14150</v>
      </c>
      <c r="G31" s="2">
        <v>42114</v>
      </c>
      <c r="H31" s="2">
        <v>42115</v>
      </c>
      <c r="I31" s="4">
        <v>19.6282</v>
      </c>
      <c r="J31" s="3">
        <v>20</v>
      </c>
      <c r="K31" s="4">
        <v>73.55</v>
      </c>
    </row>
    <row r="32" spans="1:11" x14ac:dyDescent="0.3">
      <c r="A32" s="3">
        <v>88075</v>
      </c>
      <c r="B32" s="3" t="s">
        <v>32</v>
      </c>
      <c r="C32" s="3" t="s">
        <v>52</v>
      </c>
      <c r="D32" s="3" t="s">
        <v>70</v>
      </c>
      <c r="E32" s="3" t="s">
        <v>125</v>
      </c>
      <c r="F32" s="3">
        <v>14150</v>
      </c>
      <c r="G32" s="2">
        <v>42114</v>
      </c>
      <c r="H32" s="2">
        <v>42115</v>
      </c>
      <c r="I32" s="4">
        <v>-1.6524000000000001</v>
      </c>
      <c r="J32" s="3">
        <v>17</v>
      </c>
      <c r="K32" s="4">
        <v>29.57</v>
      </c>
    </row>
    <row r="33" spans="1:11" x14ac:dyDescent="0.3">
      <c r="A33" s="3">
        <v>87407</v>
      </c>
      <c r="B33" s="3" t="s">
        <v>32</v>
      </c>
      <c r="C33" s="3" t="s">
        <v>60</v>
      </c>
      <c r="D33" s="3" t="s">
        <v>129</v>
      </c>
      <c r="E33" s="3" t="s">
        <v>130</v>
      </c>
      <c r="F33" s="3">
        <v>78664</v>
      </c>
      <c r="G33" s="2">
        <v>42133</v>
      </c>
      <c r="H33" s="2">
        <v>42135</v>
      </c>
      <c r="I33" s="4">
        <v>2.1400000000000023</v>
      </c>
      <c r="J33" s="3">
        <v>3</v>
      </c>
      <c r="K33" s="4">
        <v>22.85</v>
      </c>
    </row>
    <row r="34" spans="1:11" x14ac:dyDescent="0.3">
      <c r="A34" s="3">
        <v>87408</v>
      </c>
      <c r="B34" s="3" t="s">
        <v>32</v>
      </c>
      <c r="C34" s="3" t="s">
        <v>60</v>
      </c>
      <c r="D34" s="3" t="s">
        <v>129</v>
      </c>
      <c r="E34" s="3" t="s">
        <v>130</v>
      </c>
      <c r="F34" s="3">
        <v>78664</v>
      </c>
      <c r="G34" s="2">
        <v>42167</v>
      </c>
      <c r="H34" s="2">
        <v>42169</v>
      </c>
      <c r="I34" s="4">
        <v>349.40909999999997</v>
      </c>
      <c r="J34" s="3">
        <v>17</v>
      </c>
      <c r="K34" s="4">
        <v>506.39</v>
      </c>
    </row>
    <row r="35" spans="1:11" x14ac:dyDescent="0.3">
      <c r="A35" s="3">
        <v>87406</v>
      </c>
      <c r="B35" s="3" t="s">
        <v>32</v>
      </c>
      <c r="C35" s="3" t="s">
        <v>135</v>
      </c>
      <c r="D35" s="3" t="s">
        <v>136</v>
      </c>
      <c r="E35" s="3" t="s">
        <v>137</v>
      </c>
      <c r="F35" s="3">
        <v>24153</v>
      </c>
      <c r="G35" s="2">
        <v>42065</v>
      </c>
      <c r="H35" s="2">
        <v>42067</v>
      </c>
      <c r="I35" s="4">
        <v>-37.5291</v>
      </c>
      <c r="J35" s="3">
        <v>1</v>
      </c>
      <c r="K35" s="4">
        <v>4</v>
      </c>
    </row>
    <row r="36" spans="1:11" x14ac:dyDescent="0.3">
      <c r="A36" s="3">
        <v>87406</v>
      </c>
      <c r="B36" s="3" t="s">
        <v>32</v>
      </c>
      <c r="C36" s="3" t="s">
        <v>135</v>
      </c>
      <c r="D36" s="3" t="s">
        <v>136</v>
      </c>
      <c r="E36" s="3" t="s">
        <v>137</v>
      </c>
      <c r="F36" s="3">
        <v>24153</v>
      </c>
      <c r="G36" s="2">
        <v>42065</v>
      </c>
      <c r="H36" s="2">
        <v>42065</v>
      </c>
      <c r="I36" s="4">
        <v>101.49</v>
      </c>
      <c r="J36" s="3">
        <v>4</v>
      </c>
      <c r="K36" s="4">
        <v>589.79999999999995</v>
      </c>
    </row>
    <row r="37" spans="1:11" x14ac:dyDescent="0.3">
      <c r="A37" s="3">
        <v>87946</v>
      </c>
      <c r="B37" s="3" t="s">
        <v>32</v>
      </c>
      <c r="C37" s="3" t="s">
        <v>33</v>
      </c>
      <c r="D37" s="3" t="s">
        <v>44</v>
      </c>
      <c r="E37" s="3" t="s">
        <v>142</v>
      </c>
      <c r="F37" s="3">
        <v>94559</v>
      </c>
      <c r="G37" s="2">
        <v>42006</v>
      </c>
      <c r="H37" s="2">
        <v>42013</v>
      </c>
      <c r="I37" s="4">
        <v>845.66399999999987</v>
      </c>
      <c r="J37" s="3">
        <v>8</v>
      </c>
      <c r="K37" s="4">
        <v>1225.5999999999999</v>
      </c>
    </row>
    <row r="38" spans="1:11" x14ac:dyDescent="0.3">
      <c r="A38" s="3">
        <v>37537</v>
      </c>
      <c r="B38" s="3" t="s">
        <v>32</v>
      </c>
      <c r="C38" s="3" t="s">
        <v>52</v>
      </c>
      <c r="D38" s="3" t="s">
        <v>70</v>
      </c>
      <c r="E38" s="3" t="s">
        <v>89</v>
      </c>
      <c r="F38" s="3">
        <v>10177</v>
      </c>
      <c r="G38" s="2">
        <v>42006</v>
      </c>
      <c r="H38" s="2">
        <v>42006</v>
      </c>
      <c r="I38" s="4">
        <v>-308.928</v>
      </c>
      <c r="J38" s="3">
        <v>4</v>
      </c>
      <c r="K38" s="4">
        <v>1239.06</v>
      </c>
    </row>
    <row r="39" spans="1:11" x14ac:dyDescent="0.3">
      <c r="A39" s="3">
        <v>37537</v>
      </c>
      <c r="B39" s="3" t="s">
        <v>32</v>
      </c>
      <c r="C39" s="3" t="s">
        <v>52</v>
      </c>
      <c r="D39" s="3" t="s">
        <v>70</v>
      </c>
      <c r="E39" s="3" t="s">
        <v>89</v>
      </c>
      <c r="F39" s="3">
        <v>10177</v>
      </c>
      <c r="G39" s="2">
        <v>42006</v>
      </c>
      <c r="H39" s="2">
        <v>42008</v>
      </c>
      <c r="I39" s="4">
        <v>-1679.7599999999998</v>
      </c>
      <c r="J39" s="3">
        <v>43</v>
      </c>
      <c r="K39" s="4">
        <v>4083.19</v>
      </c>
    </row>
    <row r="40" spans="1:11" x14ac:dyDescent="0.3">
      <c r="A40" s="3">
        <v>37537</v>
      </c>
      <c r="B40" s="3" t="s">
        <v>32</v>
      </c>
      <c r="C40" s="3" t="s">
        <v>52</v>
      </c>
      <c r="D40" s="3" t="s">
        <v>70</v>
      </c>
      <c r="E40" s="3" t="s">
        <v>89</v>
      </c>
      <c r="F40" s="3">
        <v>10177</v>
      </c>
      <c r="G40" s="2">
        <v>42006</v>
      </c>
      <c r="H40" s="2">
        <v>42013</v>
      </c>
      <c r="I40" s="4">
        <v>575.39600000000007</v>
      </c>
      <c r="J40" s="3">
        <v>32</v>
      </c>
      <c r="K40" s="4">
        <v>4902.38</v>
      </c>
    </row>
    <row r="41" spans="1:11" x14ac:dyDescent="0.3">
      <c r="A41" s="3">
        <v>55713</v>
      </c>
      <c r="B41" s="3" t="s">
        <v>32</v>
      </c>
      <c r="C41" s="3" t="s">
        <v>52</v>
      </c>
      <c r="D41" s="3" t="s">
        <v>70</v>
      </c>
      <c r="E41" s="3" t="s">
        <v>89</v>
      </c>
      <c r="F41" s="3">
        <v>10177</v>
      </c>
      <c r="G41" s="2">
        <v>42037</v>
      </c>
      <c r="H41" s="2">
        <v>42039</v>
      </c>
      <c r="I41" s="4">
        <v>-2426.5500000000002</v>
      </c>
      <c r="J41" s="3">
        <v>49</v>
      </c>
      <c r="K41" s="4">
        <v>5718.85</v>
      </c>
    </row>
    <row r="42" spans="1:11" x14ac:dyDescent="0.3">
      <c r="A42" s="3">
        <v>87947</v>
      </c>
      <c r="B42" s="3" t="s">
        <v>32</v>
      </c>
      <c r="C42" s="3" t="s">
        <v>52</v>
      </c>
      <c r="D42" s="3" t="s">
        <v>148</v>
      </c>
      <c r="E42" s="3" t="s">
        <v>149</v>
      </c>
      <c r="F42" s="3">
        <v>5401</v>
      </c>
      <c r="G42" s="2">
        <v>42037</v>
      </c>
      <c r="H42" s="2">
        <v>42039</v>
      </c>
      <c r="I42" s="4">
        <v>-2426.5500000000002</v>
      </c>
      <c r="J42" s="3">
        <v>12</v>
      </c>
      <c r="K42" s="4">
        <v>1400.53</v>
      </c>
    </row>
    <row r="43" spans="1:11" x14ac:dyDescent="0.3">
      <c r="A43" s="3">
        <v>87365</v>
      </c>
      <c r="B43" s="3" t="s">
        <v>32</v>
      </c>
      <c r="C43" s="3" t="s">
        <v>52</v>
      </c>
      <c r="D43" s="3" t="s">
        <v>153</v>
      </c>
      <c r="E43" s="3" t="s">
        <v>154</v>
      </c>
      <c r="F43" s="3">
        <v>44708</v>
      </c>
      <c r="G43" s="2">
        <v>42078</v>
      </c>
      <c r="H43" s="2">
        <v>42078</v>
      </c>
      <c r="I43" s="4">
        <v>-715.7782060000003</v>
      </c>
      <c r="J43" s="3">
        <v>6</v>
      </c>
      <c r="K43" s="4">
        <v>1821.89</v>
      </c>
    </row>
    <row r="44" spans="1:11" x14ac:dyDescent="0.3">
      <c r="A44" s="3">
        <v>87364</v>
      </c>
      <c r="B44" s="3" t="s">
        <v>32</v>
      </c>
      <c r="C44" s="3" t="s">
        <v>52</v>
      </c>
      <c r="D44" s="3" t="s">
        <v>153</v>
      </c>
      <c r="E44" s="3" t="s">
        <v>157</v>
      </c>
      <c r="F44" s="3">
        <v>45231</v>
      </c>
      <c r="G44" s="2">
        <v>42037</v>
      </c>
      <c r="H44" s="2">
        <v>42038</v>
      </c>
      <c r="I44" s="4">
        <v>-144.56</v>
      </c>
      <c r="J44" s="3">
        <v>11</v>
      </c>
      <c r="K44" s="4">
        <v>90.98</v>
      </c>
    </row>
    <row r="45" spans="1:11" x14ac:dyDescent="0.3">
      <c r="A45" s="3">
        <v>87366</v>
      </c>
      <c r="B45" s="3" t="s">
        <v>32</v>
      </c>
      <c r="C45" s="3" t="s">
        <v>52</v>
      </c>
      <c r="D45" s="3" t="s">
        <v>153</v>
      </c>
      <c r="E45" s="3" t="s">
        <v>157</v>
      </c>
      <c r="F45" s="3">
        <v>45231</v>
      </c>
      <c r="G45" s="2">
        <v>42093</v>
      </c>
      <c r="H45" s="2">
        <v>42096</v>
      </c>
      <c r="I45" s="4">
        <v>7402.32</v>
      </c>
      <c r="J45" s="3">
        <v>13</v>
      </c>
      <c r="K45" s="4">
        <v>10728</v>
      </c>
    </row>
    <row r="46" spans="1:11" x14ac:dyDescent="0.3">
      <c r="A46" s="3">
        <v>90596</v>
      </c>
      <c r="B46" s="3" t="s">
        <v>32</v>
      </c>
      <c r="C46" s="3" t="s">
        <v>33</v>
      </c>
      <c r="D46" s="3" t="s">
        <v>44</v>
      </c>
      <c r="E46" s="3" t="s">
        <v>161</v>
      </c>
      <c r="F46" s="3">
        <v>95687</v>
      </c>
      <c r="G46" s="2">
        <v>42158</v>
      </c>
      <c r="H46" s="2">
        <v>42163</v>
      </c>
      <c r="I46" s="4">
        <v>1892.424</v>
      </c>
      <c r="J46" s="3">
        <v>19</v>
      </c>
      <c r="K46" s="4">
        <v>3127.69</v>
      </c>
    </row>
    <row r="47" spans="1:11" x14ac:dyDescent="0.3">
      <c r="A47" s="3">
        <v>90597</v>
      </c>
      <c r="B47" s="3" t="s">
        <v>32</v>
      </c>
      <c r="C47" s="3" t="s">
        <v>33</v>
      </c>
      <c r="D47" s="3" t="s">
        <v>44</v>
      </c>
      <c r="E47" s="3" t="s">
        <v>161</v>
      </c>
      <c r="F47" s="3">
        <v>95687</v>
      </c>
      <c r="G47" s="2">
        <v>42085</v>
      </c>
      <c r="H47" s="2">
        <v>42086</v>
      </c>
      <c r="I47" s="4">
        <v>28.855799999999999</v>
      </c>
      <c r="J47" s="3">
        <v>9</v>
      </c>
      <c r="K47" s="4">
        <v>41.82</v>
      </c>
    </row>
    <row r="48" spans="1:11" x14ac:dyDescent="0.3">
      <c r="A48" s="3">
        <v>90597</v>
      </c>
      <c r="B48" s="3" t="s">
        <v>32</v>
      </c>
      <c r="C48" s="3" t="s">
        <v>33</v>
      </c>
      <c r="D48" s="3" t="s">
        <v>44</v>
      </c>
      <c r="E48" s="3" t="s">
        <v>161</v>
      </c>
      <c r="F48" s="3">
        <v>95687</v>
      </c>
      <c r="G48" s="2">
        <v>42085</v>
      </c>
      <c r="H48" s="2">
        <v>42088</v>
      </c>
      <c r="I48" s="4">
        <v>173.48</v>
      </c>
      <c r="J48" s="3">
        <v>9</v>
      </c>
      <c r="K48" s="4">
        <v>2875.72</v>
      </c>
    </row>
    <row r="49" spans="1:11" x14ac:dyDescent="0.3">
      <c r="A49" s="3">
        <v>87175</v>
      </c>
      <c r="B49" s="3" t="s">
        <v>32</v>
      </c>
      <c r="C49" s="3" t="s">
        <v>33</v>
      </c>
      <c r="D49" s="3" t="s">
        <v>44</v>
      </c>
      <c r="E49" s="3" t="s">
        <v>165</v>
      </c>
      <c r="F49" s="3">
        <v>94591</v>
      </c>
      <c r="G49" s="2">
        <v>42141</v>
      </c>
      <c r="H49" s="2">
        <v>42142</v>
      </c>
      <c r="I49" s="4">
        <v>117.852</v>
      </c>
      <c r="J49" s="3">
        <v>9</v>
      </c>
      <c r="K49" s="4">
        <v>170.8</v>
      </c>
    </row>
    <row r="50" spans="1:11" x14ac:dyDescent="0.3">
      <c r="A50" s="3">
        <v>87176</v>
      </c>
      <c r="B50" s="3" t="s">
        <v>32</v>
      </c>
      <c r="C50" s="3" t="s">
        <v>33</v>
      </c>
      <c r="D50" s="3" t="s">
        <v>44</v>
      </c>
      <c r="E50" s="3" t="s">
        <v>165</v>
      </c>
      <c r="F50" s="3">
        <v>94591</v>
      </c>
      <c r="G50" s="2">
        <v>42053</v>
      </c>
      <c r="H50" s="2">
        <v>42055</v>
      </c>
      <c r="I50" s="4">
        <v>34.010400000000004</v>
      </c>
      <c r="J50" s="3">
        <v>10</v>
      </c>
      <c r="K50" s="4">
        <v>53.54</v>
      </c>
    </row>
    <row r="51" spans="1:11" x14ac:dyDescent="0.3">
      <c r="A51" s="3">
        <v>87177</v>
      </c>
      <c r="B51" s="3" t="s">
        <v>32</v>
      </c>
      <c r="C51" s="3" t="s">
        <v>33</v>
      </c>
      <c r="D51" s="3" t="s">
        <v>44</v>
      </c>
      <c r="E51" s="3" t="s">
        <v>165</v>
      </c>
      <c r="F51" s="3">
        <v>94591</v>
      </c>
      <c r="G51" s="2">
        <v>42067</v>
      </c>
      <c r="H51" s="2">
        <v>42069</v>
      </c>
      <c r="I51" s="4">
        <v>2031.5070000000001</v>
      </c>
      <c r="J51" s="3">
        <v>23</v>
      </c>
      <c r="K51" s="4">
        <v>3363.53</v>
      </c>
    </row>
    <row r="52" spans="1:11" x14ac:dyDescent="0.3">
      <c r="A52" s="3">
        <v>87175</v>
      </c>
      <c r="B52" s="3" t="s">
        <v>32</v>
      </c>
      <c r="C52" s="3" t="s">
        <v>135</v>
      </c>
      <c r="D52" s="3" t="s">
        <v>170</v>
      </c>
      <c r="E52" s="3" t="s">
        <v>171</v>
      </c>
      <c r="F52" s="3">
        <v>70056</v>
      </c>
      <c r="G52" s="2">
        <v>42141</v>
      </c>
      <c r="H52" s="2">
        <v>42143</v>
      </c>
      <c r="I52" s="4">
        <v>-190.67999999999998</v>
      </c>
      <c r="J52" s="3">
        <v>16</v>
      </c>
      <c r="K52" s="4">
        <v>132.08000000000001</v>
      </c>
    </row>
    <row r="53" spans="1:11" x14ac:dyDescent="0.3">
      <c r="A53" s="3">
        <v>87175</v>
      </c>
      <c r="B53" s="3" t="s">
        <v>32</v>
      </c>
      <c r="C53" s="3" t="s">
        <v>135</v>
      </c>
      <c r="D53" s="3" t="s">
        <v>170</v>
      </c>
      <c r="E53" s="3" t="s">
        <v>171</v>
      </c>
      <c r="F53" s="3">
        <v>70056</v>
      </c>
      <c r="G53" s="2">
        <v>42141</v>
      </c>
      <c r="H53" s="2">
        <v>42142</v>
      </c>
      <c r="I53" s="4">
        <v>325.39800000000002</v>
      </c>
      <c r="J53" s="3">
        <v>9</v>
      </c>
      <c r="K53" s="4">
        <v>45.34</v>
      </c>
    </row>
    <row r="54" spans="1:11" x14ac:dyDescent="0.3">
      <c r="A54" s="3">
        <v>87178</v>
      </c>
      <c r="B54" s="3" t="s">
        <v>32</v>
      </c>
      <c r="C54" s="3" t="s">
        <v>135</v>
      </c>
      <c r="D54" s="3" t="s">
        <v>170</v>
      </c>
      <c r="E54" s="3" t="s">
        <v>171</v>
      </c>
      <c r="F54" s="3">
        <v>70056</v>
      </c>
      <c r="G54" s="2">
        <v>42162</v>
      </c>
      <c r="H54" s="2">
        <v>42164</v>
      </c>
      <c r="I54" s="4">
        <v>22.817999999999998</v>
      </c>
      <c r="J54" s="3">
        <v>16</v>
      </c>
      <c r="K54" s="4">
        <v>216.04</v>
      </c>
    </row>
    <row r="55" spans="1:11" x14ac:dyDescent="0.3">
      <c r="A55" s="3">
        <v>44231</v>
      </c>
      <c r="B55" s="3" t="s">
        <v>32</v>
      </c>
      <c r="C55" s="3" t="s">
        <v>60</v>
      </c>
      <c r="D55" s="3" t="s">
        <v>177</v>
      </c>
      <c r="E55" s="3" t="s">
        <v>178</v>
      </c>
      <c r="F55" s="3">
        <v>60601</v>
      </c>
      <c r="G55" s="2">
        <v>42127</v>
      </c>
      <c r="H55" s="2">
        <v>42129</v>
      </c>
      <c r="I55" s="4">
        <v>116.1</v>
      </c>
      <c r="J55" s="3">
        <v>37</v>
      </c>
      <c r="K55" s="4">
        <v>6276.34</v>
      </c>
    </row>
    <row r="56" spans="1:11" x14ac:dyDescent="0.3">
      <c r="A56" s="3">
        <v>44231</v>
      </c>
      <c r="B56" s="3" t="s">
        <v>32</v>
      </c>
      <c r="C56" s="3" t="s">
        <v>60</v>
      </c>
      <c r="D56" s="3" t="s">
        <v>177</v>
      </c>
      <c r="E56" s="3" t="s">
        <v>178</v>
      </c>
      <c r="F56" s="3">
        <v>60601</v>
      </c>
      <c r="G56" s="2">
        <v>42127</v>
      </c>
      <c r="H56" s="2">
        <v>42129</v>
      </c>
      <c r="I56" s="4">
        <v>-87.96</v>
      </c>
      <c r="J56" s="3">
        <v>146</v>
      </c>
      <c r="K56" s="4">
        <v>2664.4</v>
      </c>
    </row>
    <row r="57" spans="1:11" x14ac:dyDescent="0.3">
      <c r="A57" s="3">
        <v>87306</v>
      </c>
      <c r="B57" s="3" t="s">
        <v>32</v>
      </c>
      <c r="C57" s="3" t="s">
        <v>60</v>
      </c>
      <c r="D57" s="3" t="s">
        <v>182</v>
      </c>
      <c r="E57" s="3" t="s">
        <v>183</v>
      </c>
      <c r="F57" s="3">
        <v>66502</v>
      </c>
      <c r="G57" s="2">
        <v>42127</v>
      </c>
      <c r="H57" s="2">
        <v>42129</v>
      </c>
      <c r="I57" s="4">
        <v>255.42000000000002</v>
      </c>
      <c r="J57" s="3">
        <v>9</v>
      </c>
      <c r="K57" s="4">
        <v>1526.68</v>
      </c>
    </row>
    <row r="58" spans="1:11" x14ac:dyDescent="0.3">
      <c r="A58" s="3">
        <v>87306</v>
      </c>
      <c r="B58" s="3" t="s">
        <v>32</v>
      </c>
      <c r="C58" s="3" t="s">
        <v>60</v>
      </c>
      <c r="D58" s="3" t="s">
        <v>182</v>
      </c>
      <c r="E58" s="3" t="s">
        <v>183</v>
      </c>
      <c r="F58" s="3">
        <v>66502</v>
      </c>
      <c r="G58" s="2">
        <v>42127</v>
      </c>
      <c r="H58" s="2">
        <v>42128</v>
      </c>
      <c r="I58" s="4">
        <v>685.6146</v>
      </c>
      <c r="J58" s="3">
        <v>20</v>
      </c>
      <c r="K58" s="4">
        <v>1952.56</v>
      </c>
    </row>
    <row r="59" spans="1:11" x14ac:dyDescent="0.3">
      <c r="A59" s="3">
        <v>88205</v>
      </c>
      <c r="B59" s="3" t="s">
        <v>32</v>
      </c>
      <c r="C59" s="3" t="s">
        <v>52</v>
      </c>
      <c r="D59" s="3" t="s">
        <v>187</v>
      </c>
      <c r="E59" s="3" t="s">
        <v>188</v>
      </c>
      <c r="F59" s="3">
        <v>4005</v>
      </c>
      <c r="G59" s="2">
        <v>42177</v>
      </c>
      <c r="H59" s="2">
        <v>42179</v>
      </c>
      <c r="I59" s="4">
        <v>-16.2</v>
      </c>
      <c r="J59" s="3">
        <v>16</v>
      </c>
      <c r="K59" s="4">
        <v>303.58999999999997</v>
      </c>
    </row>
    <row r="60" spans="1:11" x14ac:dyDescent="0.3">
      <c r="A60" s="3">
        <v>42599</v>
      </c>
      <c r="B60" s="3" t="s">
        <v>32</v>
      </c>
      <c r="C60" s="3" t="s">
        <v>52</v>
      </c>
      <c r="D60" s="3" t="s">
        <v>192</v>
      </c>
      <c r="E60" s="3" t="s">
        <v>193</v>
      </c>
      <c r="F60" s="3">
        <v>2129</v>
      </c>
      <c r="G60" s="2">
        <v>42100</v>
      </c>
      <c r="H60" s="2">
        <v>42101</v>
      </c>
      <c r="I60" s="4">
        <v>2023.75</v>
      </c>
      <c r="J60" s="3">
        <v>31</v>
      </c>
      <c r="K60" s="4">
        <v>9459.94</v>
      </c>
    </row>
    <row r="61" spans="1:11" x14ac:dyDescent="0.3">
      <c r="A61" s="3">
        <v>3397</v>
      </c>
      <c r="B61" s="3" t="s">
        <v>32</v>
      </c>
      <c r="C61" s="3" t="s">
        <v>52</v>
      </c>
      <c r="D61" s="3" t="s">
        <v>192</v>
      </c>
      <c r="E61" s="3" t="s">
        <v>193</v>
      </c>
      <c r="F61" s="3">
        <v>2129</v>
      </c>
      <c r="G61" s="2">
        <v>42177</v>
      </c>
      <c r="H61" s="2">
        <v>42179</v>
      </c>
      <c r="I61" s="4">
        <v>-20.25</v>
      </c>
      <c r="J61" s="3">
        <v>65</v>
      </c>
      <c r="K61" s="4">
        <v>1233.32</v>
      </c>
    </row>
    <row r="62" spans="1:11" x14ac:dyDescent="0.3">
      <c r="A62" s="3">
        <v>3397</v>
      </c>
      <c r="B62" s="3" t="s">
        <v>32</v>
      </c>
      <c r="C62" s="3" t="s">
        <v>52</v>
      </c>
      <c r="D62" s="3" t="s">
        <v>192</v>
      </c>
      <c r="E62" s="3" t="s">
        <v>193</v>
      </c>
      <c r="F62" s="3">
        <v>2129</v>
      </c>
      <c r="G62" s="2">
        <v>42177</v>
      </c>
      <c r="H62" s="2">
        <v>42178</v>
      </c>
      <c r="I62" s="4">
        <v>-3.3809999999999998</v>
      </c>
      <c r="J62" s="3">
        <v>17</v>
      </c>
      <c r="K62" s="4">
        <v>47.31</v>
      </c>
    </row>
    <row r="63" spans="1:11" x14ac:dyDescent="0.3">
      <c r="A63" s="3">
        <v>88204</v>
      </c>
      <c r="B63" s="3" t="s">
        <v>32</v>
      </c>
      <c r="C63" s="3" t="s">
        <v>52</v>
      </c>
      <c r="D63" s="3" t="s">
        <v>196</v>
      </c>
      <c r="E63" s="3" t="s">
        <v>197</v>
      </c>
      <c r="F63" s="3">
        <v>3820</v>
      </c>
      <c r="G63" s="2">
        <v>42100</v>
      </c>
      <c r="H63" s="2">
        <v>42101</v>
      </c>
      <c r="I63" s="4">
        <v>1684.4762999999998</v>
      </c>
      <c r="J63" s="3">
        <v>8</v>
      </c>
      <c r="K63" s="4">
        <v>2441.27</v>
      </c>
    </row>
    <row r="64" spans="1:11" x14ac:dyDescent="0.3">
      <c r="A64" s="3">
        <v>88205</v>
      </c>
      <c r="B64" s="3" t="s">
        <v>32</v>
      </c>
      <c r="C64" s="3" t="s">
        <v>52</v>
      </c>
      <c r="D64" s="3" t="s">
        <v>53</v>
      </c>
      <c r="E64" s="3" t="s">
        <v>199</v>
      </c>
      <c r="F64" s="3">
        <v>7644</v>
      </c>
      <c r="G64" s="2">
        <v>42177</v>
      </c>
      <c r="H64" s="2">
        <v>42178</v>
      </c>
      <c r="I64" s="4">
        <v>-2.7047999999999996</v>
      </c>
      <c r="J64" s="3">
        <v>4</v>
      </c>
      <c r="K64" s="4">
        <v>11.13</v>
      </c>
    </row>
    <row r="65" spans="1:11" x14ac:dyDescent="0.3">
      <c r="A65" s="3">
        <v>89583</v>
      </c>
      <c r="B65" s="3" t="s">
        <v>32</v>
      </c>
      <c r="C65" s="3" t="s">
        <v>33</v>
      </c>
      <c r="D65" s="3" t="s">
        <v>101</v>
      </c>
      <c r="E65" s="3" t="s">
        <v>202</v>
      </c>
      <c r="F65" s="3">
        <v>97035</v>
      </c>
      <c r="G65" s="2">
        <v>42007</v>
      </c>
      <c r="H65" s="2">
        <v>42008</v>
      </c>
      <c r="I65" s="4">
        <v>18.658000000000001</v>
      </c>
      <c r="J65" s="3">
        <v>7</v>
      </c>
      <c r="K65" s="4">
        <v>29.5</v>
      </c>
    </row>
    <row r="66" spans="1:11" x14ac:dyDescent="0.3">
      <c r="A66" s="3">
        <v>89584</v>
      </c>
      <c r="B66" s="3" t="s">
        <v>32</v>
      </c>
      <c r="C66" s="3" t="s">
        <v>33</v>
      </c>
      <c r="D66" s="3" t="s">
        <v>101</v>
      </c>
      <c r="E66" s="3" t="s">
        <v>202</v>
      </c>
      <c r="F66" s="3">
        <v>97035</v>
      </c>
      <c r="G66" s="2">
        <v>42098</v>
      </c>
      <c r="H66" s="2">
        <v>42100</v>
      </c>
      <c r="I66" s="4">
        <v>40.247699999999995</v>
      </c>
      <c r="J66" s="3">
        <v>12</v>
      </c>
      <c r="K66" s="4">
        <v>58.33</v>
      </c>
    </row>
    <row r="67" spans="1:11" x14ac:dyDescent="0.3">
      <c r="A67" s="3">
        <v>89584</v>
      </c>
      <c r="B67" s="3" t="s">
        <v>32</v>
      </c>
      <c r="C67" s="3" t="s">
        <v>33</v>
      </c>
      <c r="D67" s="3" t="s">
        <v>101</v>
      </c>
      <c r="E67" s="3" t="s">
        <v>202</v>
      </c>
      <c r="F67" s="3">
        <v>97035</v>
      </c>
      <c r="G67" s="2">
        <v>42098</v>
      </c>
      <c r="H67" s="2">
        <v>42100</v>
      </c>
      <c r="I67" s="4">
        <v>14.0898</v>
      </c>
      <c r="J67" s="3">
        <v>5</v>
      </c>
      <c r="K67" s="4">
        <v>20.420000000000002</v>
      </c>
    </row>
    <row r="68" spans="1:11" x14ac:dyDescent="0.3">
      <c r="A68" s="3">
        <v>89585</v>
      </c>
      <c r="B68" s="3" t="s">
        <v>32</v>
      </c>
      <c r="C68" s="3" t="s">
        <v>33</v>
      </c>
      <c r="D68" s="3" t="s">
        <v>101</v>
      </c>
      <c r="E68" s="3" t="s">
        <v>206</v>
      </c>
      <c r="F68" s="3">
        <v>97128</v>
      </c>
      <c r="G68" s="2">
        <v>42103</v>
      </c>
      <c r="H68" s="2">
        <v>42105</v>
      </c>
      <c r="I68" s="4">
        <v>-55.84</v>
      </c>
      <c r="J68" s="3">
        <v>12</v>
      </c>
      <c r="K68" s="4">
        <v>26.07</v>
      </c>
    </row>
    <row r="69" spans="1:11" x14ac:dyDescent="0.3">
      <c r="A69" s="3">
        <v>7909</v>
      </c>
      <c r="B69" s="3" t="s">
        <v>32</v>
      </c>
      <c r="C69" s="3" t="s">
        <v>33</v>
      </c>
      <c r="D69" s="3" t="s">
        <v>34</v>
      </c>
      <c r="E69" s="3" t="s">
        <v>208</v>
      </c>
      <c r="F69" s="3">
        <v>98103</v>
      </c>
      <c r="G69" s="2">
        <v>42007</v>
      </c>
      <c r="H69" s="2">
        <v>42008</v>
      </c>
      <c r="I69" s="4">
        <v>9.82</v>
      </c>
      <c r="J69" s="3">
        <v>29</v>
      </c>
      <c r="K69" s="4">
        <v>122.23</v>
      </c>
    </row>
    <row r="70" spans="1:11" x14ac:dyDescent="0.3">
      <c r="A70" s="3">
        <v>13959</v>
      </c>
      <c r="B70" s="3" t="s">
        <v>32</v>
      </c>
      <c r="C70" s="3" t="s">
        <v>33</v>
      </c>
      <c r="D70" s="3" t="s">
        <v>34</v>
      </c>
      <c r="E70" s="3" t="s">
        <v>208</v>
      </c>
      <c r="F70" s="3">
        <v>98103</v>
      </c>
      <c r="G70" s="2">
        <v>42098</v>
      </c>
      <c r="H70" s="2">
        <v>42100</v>
      </c>
      <c r="I70" s="4">
        <v>112.06</v>
      </c>
      <c r="J70" s="3">
        <v>47</v>
      </c>
      <c r="K70" s="4">
        <v>228.46</v>
      </c>
    </row>
    <row r="71" spans="1:11" x14ac:dyDescent="0.3">
      <c r="A71" s="3">
        <v>13959</v>
      </c>
      <c r="B71" s="3" t="s">
        <v>32</v>
      </c>
      <c r="C71" s="3" t="s">
        <v>33</v>
      </c>
      <c r="D71" s="3" t="s">
        <v>34</v>
      </c>
      <c r="E71" s="3" t="s">
        <v>208</v>
      </c>
      <c r="F71" s="3">
        <v>98103</v>
      </c>
      <c r="G71" s="2">
        <v>42098</v>
      </c>
      <c r="H71" s="2">
        <v>42100</v>
      </c>
      <c r="I71" s="4">
        <v>16.79</v>
      </c>
      <c r="J71" s="3">
        <v>19</v>
      </c>
      <c r="K71" s="4">
        <v>77.61</v>
      </c>
    </row>
    <row r="72" spans="1:11" x14ac:dyDescent="0.3">
      <c r="A72" s="3">
        <v>58914</v>
      </c>
      <c r="B72" s="3" t="s">
        <v>32</v>
      </c>
      <c r="C72" s="3" t="s">
        <v>33</v>
      </c>
      <c r="D72" s="3" t="s">
        <v>34</v>
      </c>
      <c r="E72" s="3" t="s">
        <v>208</v>
      </c>
      <c r="F72" s="3">
        <v>98103</v>
      </c>
      <c r="G72" s="2">
        <v>42103</v>
      </c>
      <c r="H72" s="2">
        <v>42105</v>
      </c>
      <c r="I72" s="4">
        <v>-55.84</v>
      </c>
      <c r="J72" s="3">
        <v>46</v>
      </c>
      <c r="K72" s="4">
        <v>99.94</v>
      </c>
    </row>
    <row r="73" spans="1:11" x14ac:dyDescent="0.3">
      <c r="A73" s="3">
        <v>86520</v>
      </c>
      <c r="B73" s="3" t="s">
        <v>32</v>
      </c>
      <c r="C73" s="3" t="s">
        <v>33</v>
      </c>
      <c r="D73" s="3" t="s">
        <v>211</v>
      </c>
      <c r="E73" s="3" t="s">
        <v>212</v>
      </c>
      <c r="F73" s="3">
        <v>84041</v>
      </c>
      <c r="G73" s="2">
        <v>42016</v>
      </c>
      <c r="H73" s="2">
        <v>42017</v>
      </c>
      <c r="I73" s="4">
        <v>41.296499999999995</v>
      </c>
      <c r="J73" s="3">
        <v>10</v>
      </c>
      <c r="K73" s="4">
        <v>59.85</v>
      </c>
    </row>
    <row r="74" spans="1:11" x14ac:dyDescent="0.3">
      <c r="A74" s="3">
        <v>86520</v>
      </c>
      <c r="B74" s="3" t="s">
        <v>32</v>
      </c>
      <c r="C74" s="3" t="s">
        <v>33</v>
      </c>
      <c r="D74" s="3" t="s">
        <v>211</v>
      </c>
      <c r="E74" s="3" t="s">
        <v>212</v>
      </c>
      <c r="F74" s="3">
        <v>84041</v>
      </c>
      <c r="G74" s="2">
        <v>42016</v>
      </c>
      <c r="H74" s="2">
        <v>42018</v>
      </c>
      <c r="I74" s="4">
        <v>1179.0237</v>
      </c>
      <c r="J74" s="3">
        <v>10</v>
      </c>
      <c r="K74" s="4">
        <v>1708.73</v>
      </c>
    </row>
    <row r="75" spans="1:11" x14ac:dyDescent="0.3">
      <c r="A75" s="3">
        <v>90669</v>
      </c>
      <c r="B75" s="3" t="s">
        <v>32</v>
      </c>
      <c r="C75" s="3" t="s">
        <v>135</v>
      </c>
      <c r="D75" s="3" t="s">
        <v>136</v>
      </c>
      <c r="E75" s="3" t="s">
        <v>216</v>
      </c>
      <c r="F75" s="3">
        <v>22102</v>
      </c>
      <c r="G75" s="2">
        <v>42103</v>
      </c>
      <c r="H75" s="2">
        <v>42104</v>
      </c>
      <c r="I75" s="4">
        <v>105.678</v>
      </c>
      <c r="J75" s="3">
        <v>11</v>
      </c>
      <c r="K75" s="4">
        <v>94.97</v>
      </c>
    </row>
    <row r="76" spans="1:11" x14ac:dyDescent="0.3">
      <c r="A76" s="3">
        <v>86693</v>
      </c>
      <c r="B76" s="3" t="s">
        <v>32</v>
      </c>
      <c r="C76" s="3" t="s">
        <v>60</v>
      </c>
      <c r="D76" s="3" t="s">
        <v>177</v>
      </c>
      <c r="E76" s="3" t="s">
        <v>219</v>
      </c>
      <c r="F76" s="3">
        <v>62002</v>
      </c>
      <c r="G76" s="2">
        <v>42031</v>
      </c>
      <c r="H76" s="2">
        <v>42032</v>
      </c>
      <c r="I76" s="4">
        <v>-37.39</v>
      </c>
      <c r="J76" s="3">
        <v>5</v>
      </c>
      <c r="K76" s="4">
        <v>10.23</v>
      </c>
    </row>
    <row r="77" spans="1:11" x14ac:dyDescent="0.3">
      <c r="A77" s="3">
        <v>86694</v>
      </c>
      <c r="B77" s="3" t="s">
        <v>32</v>
      </c>
      <c r="C77" s="3" t="s">
        <v>60</v>
      </c>
      <c r="D77" s="3" t="s">
        <v>177</v>
      </c>
      <c r="E77" s="3" t="s">
        <v>219</v>
      </c>
      <c r="F77" s="3">
        <v>62002</v>
      </c>
      <c r="G77" s="2">
        <v>42149</v>
      </c>
      <c r="H77" s="2">
        <v>42150</v>
      </c>
      <c r="I77" s="4">
        <v>149.88869999999997</v>
      </c>
      <c r="J77" s="3">
        <v>14</v>
      </c>
      <c r="K77" s="4">
        <v>217.23</v>
      </c>
    </row>
    <row r="78" spans="1:11" x14ac:dyDescent="0.3">
      <c r="A78" s="3">
        <v>88534</v>
      </c>
      <c r="B78" s="3" t="s">
        <v>32</v>
      </c>
      <c r="C78" s="3" t="s">
        <v>33</v>
      </c>
      <c r="D78" s="3" t="s">
        <v>44</v>
      </c>
      <c r="E78" s="3" t="s">
        <v>223</v>
      </c>
      <c r="F78" s="3">
        <v>94952</v>
      </c>
      <c r="G78" s="2">
        <v>42140</v>
      </c>
      <c r="H78" s="2">
        <v>42141</v>
      </c>
      <c r="I78" s="4">
        <v>3.0400000000000027</v>
      </c>
      <c r="J78" s="3">
        <v>5</v>
      </c>
      <c r="K78" s="4">
        <v>101.74</v>
      </c>
    </row>
    <row r="79" spans="1:11" x14ac:dyDescent="0.3">
      <c r="A79" s="3">
        <v>88534</v>
      </c>
      <c r="B79" s="3" t="s">
        <v>32</v>
      </c>
      <c r="C79" s="3" t="s">
        <v>33</v>
      </c>
      <c r="D79" s="3" t="s">
        <v>44</v>
      </c>
      <c r="E79" s="3" t="s">
        <v>223</v>
      </c>
      <c r="F79" s="3">
        <v>94952</v>
      </c>
      <c r="G79" s="2">
        <v>42140</v>
      </c>
      <c r="H79" s="2">
        <v>42141</v>
      </c>
      <c r="I79" s="4">
        <v>2.7060000000000013</v>
      </c>
      <c r="J79" s="3">
        <v>8</v>
      </c>
      <c r="K79" s="4">
        <v>84.52</v>
      </c>
    </row>
    <row r="80" spans="1:11" x14ac:dyDescent="0.3">
      <c r="A80" s="3">
        <v>91087</v>
      </c>
      <c r="B80" s="3" t="s">
        <v>32</v>
      </c>
      <c r="C80" s="3" t="s">
        <v>52</v>
      </c>
      <c r="D80" s="3" t="s">
        <v>227</v>
      </c>
      <c r="E80" s="3" t="s">
        <v>228</v>
      </c>
      <c r="F80" s="3">
        <v>6401</v>
      </c>
      <c r="G80" s="2">
        <v>42157</v>
      </c>
      <c r="H80" s="2">
        <v>42158</v>
      </c>
      <c r="I80" s="4">
        <v>91.955999999999989</v>
      </c>
      <c r="J80" s="3">
        <v>13</v>
      </c>
      <c r="K80" s="4">
        <v>312.58999999999997</v>
      </c>
    </row>
    <row r="81" spans="1:11" x14ac:dyDescent="0.3">
      <c r="A81" s="3">
        <v>91087</v>
      </c>
      <c r="B81" s="3" t="s">
        <v>32</v>
      </c>
      <c r="C81" s="3" t="s">
        <v>52</v>
      </c>
      <c r="D81" s="3" t="s">
        <v>192</v>
      </c>
      <c r="E81" s="3" t="s">
        <v>230</v>
      </c>
      <c r="F81" s="3">
        <v>2664</v>
      </c>
      <c r="G81" s="2">
        <v>42157</v>
      </c>
      <c r="H81" s="2">
        <v>42158</v>
      </c>
      <c r="I81" s="4">
        <v>-2.544</v>
      </c>
      <c r="J81" s="3">
        <v>6</v>
      </c>
      <c r="K81" s="4">
        <v>64.400000000000006</v>
      </c>
    </row>
    <row r="82" spans="1:11" x14ac:dyDescent="0.3">
      <c r="A82" s="3">
        <v>91086</v>
      </c>
      <c r="B82" s="3" t="s">
        <v>32</v>
      </c>
      <c r="C82" s="3" t="s">
        <v>52</v>
      </c>
      <c r="D82" s="3" t="s">
        <v>233</v>
      </c>
      <c r="E82" s="3" t="s">
        <v>234</v>
      </c>
      <c r="F82" s="3">
        <v>15122</v>
      </c>
      <c r="G82" s="2">
        <v>42019</v>
      </c>
      <c r="H82" s="2">
        <v>42021</v>
      </c>
      <c r="I82" s="4">
        <v>2.4851999999999999</v>
      </c>
      <c r="J82" s="3">
        <v>2</v>
      </c>
      <c r="K82" s="4">
        <v>14.65</v>
      </c>
    </row>
    <row r="83" spans="1:11" x14ac:dyDescent="0.3">
      <c r="A83" s="3">
        <v>91089</v>
      </c>
      <c r="B83" s="3" t="s">
        <v>32</v>
      </c>
      <c r="C83" s="3" t="s">
        <v>52</v>
      </c>
      <c r="D83" s="3" t="s">
        <v>233</v>
      </c>
      <c r="E83" s="3" t="s">
        <v>234</v>
      </c>
      <c r="F83" s="3">
        <v>15122</v>
      </c>
      <c r="G83" s="2">
        <v>42079</v>
      </c>
      <c r="H83" s="2">
        <v>42079</v>
      </c>
      <c r="I83" s="4">
        <v>-634.73410000000013</v>
      </c>
      <c r="J83" s="3">
        <v>3</v>
      </c>
      <c r="K83" s="4">
        <v>453.62</v>
      </c>
    </row>
    <row r="84" spans="1:11" x14ac:dyDescent="0.3">
      <c r="A84" s="3">
        <v>91088</v>
      </c>
      <c r="B84" s="3" t="s">
        <v>32</v>
      </c>
      <c r="C84" s="3" t="s">
        <v>60</v>
      </c>
      <c r="D84" s="3" t="s">
        <v>129</v>
      </c>
      <c r="E84" s="3" t="s">
        <v>239</v>
      </c>
      <c r="F84" s="3">
        <v>76148</v>
      </c>
      <c r="G84" s="2">
        <v>42075</v>
      </c>
      <c r="H84" s="2">
        <v>42076</v>
      </c>
      <c r="I84" s="4">
        <v>133.5771</v>
      </c>
      <c r="J84" s="3">
        <v>4</v>
      </c>
      <c r="K84" s="4">
        <v>193.59</v>
      </c>
    </row>
    <row r="85" spans="1:11" x14ac:dyDescent="0.3">
      <c r="A85" s="3">
        <v>91090</v>
      </c>
      <c r="B85" s="3" t="s">
        <v>32</v>
      </c>
      <c r="C85" s="3" t="s">
        <v>60</v>
      </c>
      <c r="D85" s="3" t="s">
        <v>129</v>
      </c>
      <c r="E85" s="3" t="s">
        <v>239</v>
      </c>
      <c r="F85" s="3">
        <v>76148</v>
      </c>
      <c r="G85" s="2">
        <v>42117</v>
      </c>
      <c r="H85" s="2">
        <v>42118</v>
      </c>
      <c r="I85" s="4">
        <v>251.40839999999997</v>
      </c>
      <c r="J85" s="3">
        <v>5</v>
      </c>
      <c r="K85" s="4">
        <v>929.57</v>
      </c>
    </row>
    <row r="86" spans="1:11" x14ac:dyDescent="0.3">
      <c r="A86" s="3">
        <v>89521</v>
      </c>
      <c r="B86" s="3" t="s">
        <v>32</v>
      </c>
      <c r="C86" s="3" t="s">
        <v>135</v>
      </c>
      <c r="D86" s="3" t="s">
        <v>243</v>
      </c>
      <c r="E86" s="3" t="s">
        <v>244</v>
      </c>
      <c r="F86" s="3">
        <v>37664</v>
      </c>
      <c r="G86" s="2">
        <v>42026</v>
      </c>
      <c r="H86" s="2">
        <v>42027</v>
      </c>
      <c r="I86" s="4">
        <v>-20.258000000000003</v>
      </c>
      <c r="J86" s="3">
        <v>2</v>
      </c>
      <c r="K86" s="4">
        <v>62.46</v>
      </c>
    </row>
    <row r="87" spans="1:11" x14ac:dyDescent="0.3">
      <c r="A87" s="3">
        <v>89523</v>
      </c>
      <c r="B87" s="3" t="s">
        <v>32</v>
      </c>
      <c r="C87" s="3" t="s">
        <v>135</v>
      </c>
      <c r="D87" s="3" t="s">
        <v>243</v>
      </c>
      <c r="E87" s="3" t="s">
        <v>244</v>
      </c>
      <c r="F87" s="3">
        <v>37664</v>
      </c>
      <c r="G87" s="2">
        <v>42114</v>
      </c>
      <c r="H87" s="2">
        <v>42116</v>
      </c>
      <c r="I87" s="4">
        <v>13.895999999999999</v>
      </c>
      <c r="J87" s="3">
        <v>5</v>
      </c>
      <c r="K87" s="4">
        <v>28.11</v>
      </c>
    </row>
    <row r="88" spans="1:11" x14ac:dyDescent="0.3">
      <c r="A88" s="3">
        <v>89520</v>
      </c>
      <c r="B88" s="3" t="s">
        <v>32</v>
      </c>
      <c r="C88" s="3" t="s">
        <v>135</v>
      </c>
      <c r="D88" s="3" t="s">
        <v>243</v>
      </c>
      <c r="E88" s="3" t="s">
        <v>248</v>
      </c>
      <c r="F88" s="3">
        <v>37918</v>
      </c>
      <c r="G88" s="2">
        <v>42019</v>
      </c>
      <c r="H88" s="2">
        <v>42020</v>
      </c>
      <c r="I88" s="4">
        <v>-172.71800000000002</v>
      </c>
      <c r="J88" s="3">
        <v>2</v>
      </c>
      <c r="K88" s="4">
        <v>5.5</v>
      </c>
    </row>
    <row r="89" spans="1:11" x14ac:dyDescent="0.3">
      <c r="A89" s="3">
        <v>89522</v>
      </c>
      <c r="B89" s="3" t="s">
        <v>32</v>
      </c>
      <c r="C89" s="3" t="s">
        <v>135</v>
      </c>
      <c r="D89" s="3" t="s">
        <v>243</v>
      </c>
      <c r="E89" s="3" t="s">
        <v>248</v>
      </c>
      <c r="F89" s="3">
        <v>37918</v>
      </c>
      <c r="G89" s="2">
        <v>42113</v>
      </c>
      <c r="H89" s="2">
        <v>42120</v>
      </c>
      <c r="I89" s="4">
        <v>-40.683999999999997</v>
      </c>
      <c r="J89" s="3">
        <v>8</v>
      </c>
      <c r="K89" s="4">
        <v>667.84</v>
      </c>
    </row>
    <row r="90" spans="1:11" x14ac:dyDescent="0.3">
      <c r="A90" s="3">
        <v>89524</v>
      </c>
      <c r="B90" s="3" t="s">
        <v>32</v>
      </c>
      <c r="C90" s="3" t="s">
        <v>135</v>
      </c>
      <c r="D90" s="3" t="s">
        <v>243</v>
      </c>
      <c r="E90" s="3" t="s">
        <v>248</v>
      </c>
      <c r="F90" s="3">
        <v>37918</v>
      </c>
      <c r="G90" s="2">
        <v>42092</v>
      </c>
      <c r="H90" s="2">
        <v>42095</v>
      </c>
      <c r="I90" s="4">
        <v>97.86</v>
      </c>
      <c r="J90" s="3">
        <v>5</v>
      </c>
      <c r="K90" s="4">
        <v>292.23</v>
      </c>
    </row>
    <row r="91" spans="1:11" x14ac:dyDescent="0.3">
      <c r="A91" s="3">
        <v>89525</v>
      </c>
      <c r="B91" s="3" t="s">
        <v>32</v>
      </c>
      <c r="C91" s="3" t="s">
        <v>135</v>
      </c>
      <c r="D91" s="3" t="s">
        <v>243</v>
      </c>
      <c r="E91" s="3" t="s">
        <v>248</v>
      </c>
      <c r="F91" s="3">
        <v>37918</v>
      </c>
      <c r="G91" s="2">
        <v>42173</v>
      </c>
      <c r="H91" s="2">
        <v>42177</v>
      </c>
      <c r="I91" s="4">
        <v>360.24</v>
      </c>
      <c r="J91" s="3">
        <v>21</v>
      </c>
      <c r="K91" s="4">
        <v>772.56</v>
      </c>
    </row>
    <row r="92" spans="1:11" x14ac:dyDescent="0.3">
      <c r="A92" s="3">
        <v>87671</v>
      </c>
      <c r="B92" s="3" t="s">
        <v>32</v>
      </c>
      <c r="C92" s="3" t="s">
        <v>33</v>
      </c>
      <c r="D92" s="3" t="s">
        <v>254</v>
      </c>
      <c r="E92" s="3" t="s">
        <v>255</v>
      </c>
      <c r="F92" s="3">
        <v>80525</v>
      </c>
      <c r="G92" s="2">
        <v>42138</v>
      </c>
      <c r="H92" s="2">
        <v>42139</v>
      </c>
      <c r="I92" s="4">
        <v>713.88</v>
      </c>
      <c r="J92" s="3">
        <v>13</v>
      </c>
      <c r="K92" s="4">
        <v>1050.08</v>
      </c>
    </row>
    <row r="93" spans="1:11" x14ac:dyDescent="0.3">
      <c r="A93" s="3">
        <v>87672</v>
      </c>
      <c r="B93" s="3" t="s">
        <v>32</v>
      </c>
      <c r="C93" s="3" t="s">
        <v>33</v>
      </c>
      <c r="D93" s="3" t="s">
        <v>254</v>
      </c>
      <c r="E93" s="3" t="s">
        <v>255</v>
      </c>
      <c r="F93" s="3">
        <v>80525</v>
      </c>
      <c r="G93" s="2">
        <v>42029</v>
      </c>
      <c r="H93" s="2">
        <v>42030</v>
      </c>
      <c r="I93" s="4">
        <v>-18.64</v>
      </c>
      <c r="J93" s="3">
        <v>3</v>
      </c>
      <c r="K93" s="4">
        <v>33.82</v>
      </c>
    </row>
    <row r="94" spans="1:11" x14ac:dyDescent="0.3">
      <c r="A94" s="3">
        <v>89961</v>
      </c>
      <c r="B94" s="3" t="s">
        <v>32</v>
      </c>
      <c r="C94" s="3" t="s">
        <v>33</v>
      </c>
      <c r="D94" s="3" t="s">
        <v>34</v>
      </c>
      <c r="E94" s="3" t="s">
        <v>260</v>
      </c>
      <c r="F94" s="3">
        <v>99352</v>
      </c>
      <c r="G94" s="2">
        <v>42006</v>
      </c>
      <c r="H94" s="2">
        <v>42008</v>
      </c>
      <c r="I94" s="4">
        <v>-111.4</v>
      </c>
      <c r="J94" s="3">
        <v>7</v>
      </c>
      <c r="K94" s="4">
        <v>715.55</v>
      </c>
    </row>
    <row r="95" spans="1:11" x14ac:dyDescent="0.3">
      <c r="A95" s="3">
        <v>89961</v>
      </c>
      <c r="B95" s="3" t="s">
        <v>32</v>
      </c>
      <c r="C95" s="3" t="s">
        <v>33</v>
      </c>
      <c r="D95" s="3" t="s">
        <v>34</v>
      </c>
      <c r="E95" s="3" t="s">
        <v>260</v>
      </c>
      <c r="F95" s="3">
        <v>99352</v>
      </c>
      <c r="G95" s="2">
        <v>42006</v>
      </c>
      <c r="H95" s="2">
        <v>42007</v>
      </c>
      <c r="I95" s="4">
        <v>-77.03</v>
      </c>
      <c r="J95" s="3">
        <v>9</v>
      </c>
      <c r="K95" s="4">
        <v>45.63</v>
      </c>
    </row>
    <row r="96" spans="1:11" x14ac:dyDescent="0.3">
      <c r="A96" s="3">
        <v>89426</v>
      </c>
      <c r="B96" s="3" t="s">
        <v>32</v>
      </c>
      <c r="C96" s="3" t="s">
        <v>135</v>
      </c>
      <c r="D96" s="3" t="s">
        <v>243</v>
      </c>
      <c r="E96" s="3" t="s">
        <v>264</v>
      </c>
      <c r="F96" s="3">
        <v>37087</v>
      </c>
      <c r="G96" s="2">
        <v>42015</v>
      </c>
      <c r="H96" s="2">
        <v>42022</v>
      </c>
      <c r="I96" s="4">
        <v>28.514099999999999</v>
      </c>
      <c r="J96" s="3">
        <v>5</v>
      </c>
      <c r="K96" s="4">
        <v>1839.91</v>
      </c>
    </row>
    <row r="97" spans="1:11" x14ac:dyDescent="0.3">
      <c r="A97" s="3">
        <v>87463</v>
      </c>
      <c r="B97" s="3" t="s">
        <v>32</v>
      </c>
      <c r="C97" s="3" t="s">
        <v>135</v>
      </c>
      <c r="D97" s="3" t="s">
        <v>170</v>
      </c>
      <c r="E97" s="3" t="s">
        <v>267</v>
      </c>
      <c r="F97" s="3">
        <v>70802</v>
      </c>
      <c r="G97" s="2">
        <v>42007</v>
      </c>
      <c r="H97" s="2">
        <v>42009</v>
      </c>
      <c r="I97" s="4">
        <v>280.27458000000001</v>
      </c>
      <c r="J97" s="3">
        <v>3</v>
      </c>
      <c r="K97" s="4">
        <v>130.62</v>
      </c>
    </row>
    <row r="98" spans="1:11" x14ac:dyDescent="0.3">
      <c r="A98" s="3">
        <v>87463</v>
      </c>
      <c r="B98" s="3" t="s">
        <v>32</v>
      </c>
      <c r="C98" s="3" t="s">
        <v>135</v>
      </c>
      <c r="D98" s="3" t="s">
        <v>170</v>
      </c>
      <c r="E98" s="3" t="s">
        <v>267</v>
      </c>
      <c r="F98" s="3">
        <v>70802</v>
      </c>
      <c r="G98" s="2">
        <v>42007</v>
      </c>
      <c r="H98" s="2">
        <v>42014</v>
      </c>
      <c r="I98" s="4">
        <v>-112.4263</v>
      </c>
      <c r="J98" s="3">
        <v>12</v>
      </c>
      <c r="K98" s="4">
        <v>6945.16</v>
      </c>
    </row>
    <row r="99" spans="1:11" x14ac:dyDescent="0.3">
      <c r="A99" s="3">
        <v>87463</v>
      </c>
      <c r="B99" s="3" t="s">
        <v>32</v>
      </c>
      <c r="C99" s="3" t="s">
        <v>135</v>
      </c>
      <c r="D99" s="3" t="s">
        <v>170</v>
      </c>
      <c r="E99" s="3" t="s">
        <v>267</v>
      </c>
      <c r="F99" s="3">
        <v>70802</v>
      </c>
      <c r="G99" s="2">
        <v>42007</v>
      </c>
      <c r="H99" s="2">
        <v>42011</v>
      </c>
      <c r="I99" s="4">
        <v>24.923999999999999</v>
      </c>
      <c r="J99" s="3">
        <v>3</v>
      </c>
      <c r="K99" s="4">
        <v>30.94</v>
      </c>
    </row>
    <row r="100" spans="1:11" x14ac:dyDescent="0.3">
      <c r="A100" s="3">
        <v>87464</v>
      </c>
      <c r="B100" s="3" t="s">
        <v>32</v>
      </c>
      <c r="C100" s="3" t="s">
        <v>52</v>
      </c>
      <c r="D100" s="3" t="s">
        <v>53</v>
      </c>
      <c r="E100" s="3" t="s">
        <v>272</v>
      </c>
      <c r="F100" s="3">
        <v>7024</v>
      </c>
      <c r="G100" s="2">
        <v>42107</v>
      </c>
      <c r="H100" s="2">
        <v>42109</v>
      </c>
      <c r="I100" s="4">
        <v>-2.9094999999999995</v>
      </c>
      <c r="J100" s="3">
        <v>1</v>
      </c>
      <c r="K100" s="4">
        <v>3.42</v>
      </c>
    </row>
    <row r="101" spans="1:11" x14ac:dyDescent="0.3">
      <c r="A101" s="3">
        <v>38087</v>
      </c>
      <c r="B101" s="3" t="s">
        <v>32</v>
      </c>
      <c r="C101" s="3" t="s">
        <v>33</v>
      </c>
      <c r="D101" s="3" t="s">
        <v>44</v>
      </c>
      <c r="E101" s="3" t="s">
        <v>275</v>
      </c>
      <c r="F101" s="3">
        <v>94122</v>
      </c>
      <c r="G101" s="2">
        <v>42056</v>
      </c>
      <c r="H101" s="2">
        <v>42056</v>
      </c>
      <c r="I101" s="4">
        <v>-76.89</v>
      </c>
      <c r="J101" s="3">
        <v>18</v>
      </c>
      <c r="K101" s="4">
        <v>901.81</v>
      </c>
    </row>
    <row r="102" spans="1:11" x14ac:dyDescent="0.3">
      <c r="A102" s="3">
        <v>3585</v>
      </c>
      <c r="B102" s="3" t="s">
        <v>32</v>
      </c>
      <c r="C102" s="3" t="s">
        <v>33</v>
      </c>
      <c r="D102" s="3" t="s">
        <v>44</v>
      </c>
      <c r="E102" s="3" t="s">
        <v>275</v>
      </c>
      <c r="F102" s="3">
        <v>94122</v>
      </c>
      <c r="G102" s="2">
        <v>42146</v>
      </c>
      <c r="H102" s="2">
        <v>42147</v>
      </c>
      <c r="I102" s="4">
        <v>-35.75</v>
      </c>
      <c r="J102" s="3">
        <v>116</v>
      </c>
      <c r="K102" s="4">
        <v>186.59</v>
      </c>
    </row>
    <row r="103" spans="1:11" x14ac:dyDescent="0.3">
      <c r="A103" s="3">
        <v>88360</v>
      </c>
      <c r="B103" s="3" t="s">
        <v>32</v>
      </c>
      <c r="C103" s="3" t="s">
        <v>52</v>
      </c>
      <c r="D103" s="3" t="s">
        <v>192</v>
      </c>
      <c r="E103" s="3" t="s">
        <v>277</v>
      </c>
      <c r="F103" s="3">
        <v>2474</v>
      </c>
      <c r="G103" s="2">
        <v>42056</v>
      </c>
      <c r="H103" s="2">
        <v>42056</v>
      </c>
      <c r="I103" s="4">
        <v>-76.89</v>
      </c>
      <c r="J103" s="3">
        <v>5</v>
      </c>
      <c r="K103" s="4">
        <v>250.5</v>
      </c>
    </row>
    <row r="104" spans="1:11" x14ac:dyDescent="0.3">
      <c r="A104" s="3">
        <v>88361</v>
      </c>
      <c r="B104" s="3" t="s">
        <v>32</v>
      </c>
      <c r="C104" s="3" t="s">
        <v>60</v>
      </c>
      <c r="D104" s="3" t="s">
        <v>129</v>
      </c>
      <c r="E104" s="3" t="s">
        <v>280</v>
      </c>
      <c r="F104" s="3">
        <v>76240</v>
      </c>
      <c r="G104" s="2">
        <v>42146</v>
      </c>
      <c r="H104" s="2">
        <v>42146</v>
      </c>
      <c r="I104" s="4">
        <v>152.65559999999999</v>
      </c>
      <c r="J104" s="3">
        <v>23</v>
      </c>
      <c r="K104" s="4">
        <v>221.24</v>
      </c>
    </row>
    <row r="105" spans="1:11" x14ac:dyDescent="0.3">
      <c r="A105" s="3">
        <v>88361</v>
      </c>
      <c r="B105" s="3" t="s">
        <v>32</v>
      </c>
      <c r="C105" s="3" t="s">
        <v>60</v>
      </c>
      <c r="D105" s="3" t="s">
        <v>129</v>
      </c>
      <c r="E105" s="3" t="s">
        <v>280</v>
      </c>
      <c r="F105" s="3">
        <v>76240</v>
      </c>
      <c r="G105" s="2">
        <v>42146</v>
      </c>
      <c r="H105" s="2">
        <v>42147</v>
      </c>
      <c r="I105" s="4">
        <v>7.1500000000000057</v>
      </c>
      <c r="J105" s="3">
        <v>29</v>
      </c>
      <c r="K105" s="4">
        <v>46.65</v>
      </c>
    </row>
    <row r="106" spans="1:11" x14ac:dyDescent="0.3">
      <c r="A106" s="3">
        <v>89092</v>
      </c>
      <c r="B106" s="3" t="s">
        <v>32</v>
      </c>
      <c r="C106" s="3" t="s">
        <v>60</v>
      </c>
      <c r="D106" s="3" t="s">
        <v>177</v>
      </c>
      <c r="E106" s="3" t="s">
        <v>283</v>
      </c>
      <c r="F106" s="3">
        <v>60004</v>
      </c>
      <c r="G106" s="2">
        <v>42047</v>
      </c>
      <c r="H106" s="2">
        <v>42048</v>
      </c>
      <c r="I106" s="4">
        <v>113.6499</v>
      </c>
      <c r="J106" s="3">
        <v>3</v>
      </c>
      <c r="K106" s="4">
        <v>164.71</v>
      </c>
    </row>
    <row r="107" spans="1:11" x14ac:dyDescent="0.3">
      <c r="A107" s="3">
        <v>89092</v>
      </c>
      <c r="B107" s="3" t="s">
        <v>32</v>
      </c>
      <c r="C107" s="3" t="s">
        <v>60</v>
      </c>
      <c r="D107" s="3" t="s">
        <v>177</v>
      </c>
      <c r="E107" s="3" t="s">
        <v>286</v>
      </c>
      <c r="F107" s="3">
        <v>60505</v>
      </c>
      <c r="G107" s="2">
        <v>42047</v>
      </c>
      <c r="H107" s="2">
        <v>42050</v>
      </c>
      <c r="I107" s="4">
        <v>-35.474400000000003</v>
      </c>
      <c r="J107" s="3">
        <v>1</v>
      </c>
      <c r="K107" s="4">
        <v>79.680000000000007</v>
      </c>
    </row>
    <row r="108" spans="1:11" x14ac:dyDescent="0.3">
      <c r="A108" s="3">
        <v>89093</v>
      </c>
      <c r="B108" s="3" t="s">
        <v>32</v>
      </c>
      <c r="C108" s="3" t="s">
        <v>60</v>
      </c>
      <c r="D108" s="3" t="s">
        <v>177</v>
      </c>
      <c r="E108" s="3" t="s">
        <v>286</v>
      </c>
      <c r="F108" s="3">
        <v>60505</v>
      </c>
      <c r="G108" s="2">
        <v>42103</v>
      </c>
      <c r="H108" s="2">
        <v>42105</v>
      </c>
      <c r="I108" s="4">
        <v>14.466999999999999</v>
      </c>
      <c r="J108" s="3">
        <v>14</v>
      </c>
      <c r="K108" s="4">
        <v>53.26</v>
      </c>
    </row>
    <row r="109" spans="1:11" x14ac:dyDescent="0.3">
      <c r="A109" s="3">
        <v>89093</v>
      </c>
      <c r="B109" s="3" t="s">
        <v>32</v>
      </c>
      <c r="C109" s="3" t="s">
        <v>60</v>
      </c>
      <c r="D109" s="3" t="s">
        <v>177</v>
      </c>
      <c r="E109" s="3" t="s">
        <v>286</v>
      </c>
      <c r="F109" s="3">
        <v>60505</v>
      </c>
      <c r="G109" s="2">
        <v>42103</v>
      </c>
      <c r="H109" s="2">
        <v>42103</v>
      </c>
      <c r="I109" s="4">
        <v>-99.986400000000003</v>
      </c>
      <c r="J109" s="3">
        <v>7</v>
      </c>
      <c r="K109" s="4">
        <v>203.49</v>
      </c>
    </row>
    <row r="110" spans="1:11" x14ac:dyDescent="0.3">
      <c r="A110" s="3">
        <v>89093</v>
      </c>
      <c r="B110" s="3" t="s">
        <v>32</v>
      </c>
      <c r="C110" s="3" t="s">
        <v>60</v>
      </c>
      <c r="D110" s="3" t="s">
        <v>177</v>
      </c>
      <c r="E110" s="3" t="s">
        <v>286</v>
      </c>
      <c r="F110" s="3">
        <v>60505</v>
      </c>
      <c r="G110" s="2">
        <v>42103</v>
      </c>
      <c r="H110" s="2">
        <v>42104</v>
      </c>
      <c r="I110" s="4">
        <v>1348.59672</v>
      </c>
      <c r="J110" s="3">
        <v>22</v>
      </c>
      <c r="K110" s="4">
        <v>2356.0100000000002</v>
      </c>
    </row>
    <row r="111" spans="1:11" x14ac:dyDescent="0.3">
      <c r="A111" s="3">
        <v>90430</v>
      </c>
      <c r="B111" s="3" t="s">
        <v>32</v>
      </c>
      <c r="C111" s="3" t="s">
        <v>33</v>
      </c>
      <c r="D111" s="3" t="s">
        <v>211</v>
      </c>
      <c r="E111" s="3" t="s">
        <v>212</v>
      </c>
      <c r="F111" s="3">
        <v>84041</v>
      </c>
      <c r="G111" s="2">
        <v>42007</v>
      </c>
      <c r="H111" s="2">
        <v>42009</v>
      </c>
      <c r="I111" s="4">
        <v>-560.81417999999996</v>
      </c>
      <c r="J111" s="3">
        <v>1</v>
      </c>
      <c r="K111" s="4">
        <v>224.12</v>
      </c>
    </row>
    <row r="112" spans="1:11" x14ac:dyDescent="0.3">
      <c r="A112" s="3">
        <v>90432</v>
      </c>
      <c r="B112" s="3" t="s">
        <v>32</v>
      </c>
      <c r="C112" s="3" t="s">
        <v>33</v>
      </c>
      <c r="D112" s="3" t="s">
        <v>211</v>
      </c>
      <c r="E112" s="3" t="s">
        <v>212</v>
      </c>
      <c r="F112" s="3">
        <v>84041</v>
      </c>
      <c r="G112" s="2">
        <v>42093</v>
      </c>
      <c r="H112" s="2">
        <v>42095</v>
      </c>
      <c r="I112" s="4">
        <v>-66.044499999999999</v>
      </c>
      <c r="J112" s="3">
        <v>21</v>
      </c>
      <c r="K112" s="4">
        <v>140.30000000000001</v>
      </c>
    </row>
    <row r="113" spans="1:11" x14ac:dyDescent="0.3">
      <c r="A113" s="3">
        <v>90431</v>
      </c>
      <c r="B113" s="3" t="s">
        <v>32</v>
      </c>
      <c r="C113" s="3" t="s">
        <v>33</v>
      </c>
      <c r="D113" s="3" t="s">
        <v>211</v>
      </c>
      <c r="E113" s="3" t="s">
        <v>294</v>
      </c>
      <c r="F113" s="3">
        <v>84043</v>
      </c>
      <c r="G113" s="2">
        <v>42014</v>
      </c>
      <c r="H113" s="2">
        <v>42015</v>
      </c>
      <c r="I113" s="4">
        <v>-105.68520000000001</v>
      </c>
      <c r="J113" s="3">
        <v>4</v>
      </c>
      <c r="K113" s="4">
        <v>28.2</v>
      </c>
    </row>
    <row r="114" spans="1:11" x14ac:dyDescent="0.3">
      <c r="A114" s="3">
        <v>90432</v>
      </c>
      <c r="B114" s="3" t="s">
        <v>32</v>
      </c>
      <c r="C114" s="3" t="s">
        <v>33</v>
      </c>
      <c r="D114" s="3" t="s">
        <v>211</v>
      </c>
      <c r="E114" s="3" t="s">
        <v>294</v>
      </c>
      <c r="F114" s="3">
        <v>84043</v>
      </c>
      <c r="G114" s="2">
        <v>42093</v>
      </c>
      <c r="H114" s="2">
        <v>42095</v>
      </c>
      <c r="I114" s="4">
        <v>15.66</v>
      </c>
      <c r="J114" s="3">
        <v>23</v>
      </c>
      <c r="K114" s="4">
        <v>71.55</v>
      </c>
    </row>
    <row r="115" spans="1:11" x14ac:dyDescent="0.3">
      <c r="A115" s="3">
        <v>88921</v>
      </c>
      <c r="B115" s="3" t="s">
        <v>32</v>
      </c>
      <c r="C115" s="3" t="s">
        <v>60</v>
      </c>
      <c r="D115" s="3" t="s">
        <v>182</v>
      </c>
      <c r="E115" s="3" t="s">
        <v>297</v>
      </c>
      <c r="F115" s="3">
        <v>66212</v>
      </c>
      <c r="G115" s="2">
        <v>42096</v>
      </c>
      <c r="H115" s="2">
        <v>42098</v>
      </c>
      <c r="I115" s="4">
        <v>1167.1580000000001</v>
      </c>
      <c r="J115" s="3">
        <v>19</v>
      </c>
      <c r="K115" s="4">
        <v>3108.98</v>
      </c>
    </row>
    <row r="116" spans="1:11" x14ac:dyDescent="0.3">
      <c r="A116" s="3">
        <v>51072</v>
      </c>
      <c r="B116" s="3" t="s">
        <v>32</v>
      </c>
      <c r="C116" s="3" t="s">
        <v>60</v>
      </c>
      <c r="D116" s="3" t="s">
        <v>299</v>
      </c>
      <c r="E116" s="3" t="s">
        <v>300</v>
      </c>
      <c r="F116" s="3">
        <v>48138</v>
      </c>
      <c r="G116" s="2">
        <v>42096</v>
      </c>
      <c r="H116" s="2">
        <v>42098</v>
      </c>
      <c r="I116" s="4">
        <v>1014.9200000000001</v>
      </c>
      <c r="J116" s="3">
        <v>77</v>
      </c>
      <c r="K116" s="4">
        <v>12599.55</v>
      </c>
    </row>
    <row r="117" spans="1:11" x14ac:dyDescent="0.3">
      <c r="A117" s="3">
        <v>88971</v>
      </c>
      <c r="B117" s="3" t="s">
        <v>32</v>
      </c>
      <c r="C117" s="3" t="s">
        <v>60</v>
      </c>
      <c r="D117" s="3" t="s">
        <v>303</v>
      </c>
      <c r="E117" s="3" t="s">
        <v>304</v>
      </c>
      <c r="F117" s="3">
        <v>74006</v>
      </c>
      <c r="G117" s="2">
        <v>42121</v>
      </c>
      <c r="H117" s="2">
        <v>42122</v>
      </c>
      <c r="I117" s="4">
        <v>1.73</v>
      </c>
      <c r="J117" s="3">
        <v>3</v>
      </c>
      <c r="K117" s="4">
        <v>34.65</v>
      </c>
    </row>
    <row r="118" spans="1:11" x14ac:dyDescent="0.3">
      <c r="A118" s="3">
        <v>88972</v>
      </c>
      <c r="B118" s="3" t="s">
        <v>32</v>
      </c>
      <c r="C118" s="3" t="s">
        <v>60</v>
      </c>
      <c r="D118" s="3" t="s">
        <v>303</v>
      </c>
      <c r="E118" s="3" t="s">
        <v>304</v>
      </c>
      <c r="F118" s="3">
        <v>74006</v>
      </c>
      <c r="G118" s="2">
        <v>42020</v>
      </c>
      <c r="H118" s="2">
        <v>42022</v>
      </c>
      <c r="I118" s="4">
        <v>-133.69999999999999</v>
      </c>
      <c r="J118" s="3">
        <v>11</v>
      </c>
      <c r="K118" s="4">
        <v>85.79</v>
      </c>
    </row>
    <row r="119" spans="1:11" x14ac:dyDescent="0.3">
      <c r="A119" s="3">
        <v>85965</v>
      </c>
      <c r="B119" s="3" t="s">
        <v>32</v>
      </c>
      <c r="C119" s="3" t="s">
        <v>52</v>
      </c>
      <c r="D119" s="3" t="s">
        <v>70</v>
      </c>
      <c r="E119" s="3" t="s">
        <v>308</v>
      </c>
      <c r="F119" s="3">
        <v>12180</v>
      </c>
      <c r="G119" s="2">
        <v>42021</v>
      </c>
      <c r="H119" s="2">
        <v>42025</v>
      </c>
      <c r="I119" s="4">
        <v>-66.62</v>
      </c>
      <c r="J119" s="3">
        <v>9</v>
      </c>
      <c r="K119" s="4">
        <v>17.61</v>
      </c>
    </row>
    <row r="120" spans="1:11" x14ac:dyDescent="0.3">
      <c r="A120" s="3">
        <v>85966</v>
      </c>
      <c r="B120" s="3" t="s">
        <v>32</v>
      </c>
      <c r="C120" s="3" t="s">
        <v>52</v>
      </c>
      <c r="D120" s="3" t="s">
        <v>70</v>
      </c>
      <c r="E120" s="3" t="s">
        <v>308</v>
      </c>
      <c r="F120" s="3">
        <v>12180</v>
      </c>
      <c r="G120" s="2">
        <v>42157</v>
      </c>
      <c r="H120" s="2">
        <v>42157</v>
      </c>
      <c r="I120" s="4">
        <v>-21.487749999999998</v>
      </c>
      <c r="J120" s="3">
        <v>4</v>
      </c>
      <c r="K120" s="4">
        <v>27.3</v>
      </c>
    </row>
    <row r="121" spans="1:11" x14ac:dyDescent="0.3">
      <c r="A121" s="3">
        <v>85966</v>
      </c>
      <c r="B121" s="3" t="s">
        <v>32</v>
      </c>
      <c r="C121" s="3" t="s">
        <v>52</v>
      </c>
      <c r="D121" s="3" t="s">
        <v>70</v>
      </c>
      <c r="E121" s="3" t="s">
        <v>308</v>
      </c>
      <c r="F121" s="3">
        <v>12180</v>
      </c>
      <c r="G121" s="2">
        <v>42157</v>
      </c>
      <c r="H121" s="2">
        <v>42157</v>
      </c>
      <c r="I121" s="4">
        <v>44.677499999999995</v>
      </c>
      <c r="J121" s="3">
        <v>3</v>
      </c>
      <c r="K121" s="4">
        <v>64.75</v>
      </c>
    </row>
    <row r="122" spans="1:11" x14ac:dyDescent="0.3">
      <c r="A122" s="3">
        <v>85966</v>
      </c>
      <c r="B122" s="3" t="s">
        <v>32</v>
      </c>
      <c r="C122" s="3" t="s">
        <v>52</v>
      </c>
      <c r="D122" s="3" t="s">
        <v>70</v>
      </c>
      <c r="E122" s="3" t="s">
        <v>308</v>
      </c>
      <c r="F122" s="3">
        <v>12180</v>
      </c>
      <c r="G122" s="2">
        <v>42157</v>
      </c>
      <c r="H122" s="2">
        <v>42158</v>
      </c>
      <c r="I122" s="4">
        <v>23.594999999999999</v>
      </c>
      <c r="J122" s="3">
        <v>5</v>
      </c>
      <c r="K122" s="4">
        <v>62.98</v>
      </c>
    </row>
    <row r="123" spans="1:11" x14ac:dyDescent="0.3">
      <c r="A123" s="3">
        <v>85964</v>
      </c>
      <c r="B123" s="3" t="s">
        <v>32</v>
      </c>
      <c r="C123" s="3" t="s">
        <v>52</v>
      </c>
      <c r="D123" s="3" t="s">
        <v>70</v>
      </c>
      <c r="E123" s="3" t="s">
        <v>313</v>
      </c>
      <c r="F123" s="3">
        <v>13501</v>
      </c>
      <c r="G123" s="2">
        <v>42010</v>
      </c>
      <c r="H123" s="2">
        <v>42012</v>
      </c>
      <c r="I123" s="4">
        <v>7.59</v>
      </c>
      <c r="J123" s="3">
        <v>2</v>
      </c>
      <c r="K123" s="4">
        <v>21.2</v>
      </c>
    </row>
    <row r="124" spans="1:11" x14ac:dyDescent="0.3">
      <c r="A124" s="3">
        <v>85964</v>
      </c>
      <c r="B124" s="3" t="s">
        <v>32</v>
      </c>
      <c r="C124" s="3" t="s">
        <v>52</v>
      </c>
      <c r="D124" s="3" t="s">
        <v>70</v>
      </c>
      <c r="E124" s="3" t="s">
        <v>313</v>
      </c>
      <c r="F124" s="3">
        <v>13501</v>
      </c>
      <c r="G124" s="2">
        <v>42010</v>
      </c>
      <c r="H124" s="2">
        <v>42012</v>
      </c>
      <c r="I124" s="4">
        <v>-107.98699999999999</v>
      </c>
      <c r="J124" s="3">
        <v>3</v>
      </c>
      <c r="K124" s="4">
        <v>173.32</v>
      </c>
    </row>
    <row r="125" spans="1:11" x14ac:dyDescent="0.3">
      <c r="A125" s="3">
        <v>85966</v>
      </c>
      <c r="B125" s="3" t="s">
        <v>32</v>
      </c>
      <c r="C125" s="3" t="s">
        <v>52</v>
      </c>
      <c r="D125" s="3" t="s">
        <v>70</v>
      </c>
      <c r="E125" s="3" t="s">
        <v>313</v>
      </c>
      <c r="F125" s="3">
        <v>13501</v>
      </c>
      <c r="G125" s="2">
        <v>42157</v>
      </c>
      <c r="H125" s="2">
        <v>42158</v>
      </c>
      <c r="I125" s="4">
        <v>-36.25</v>
      </c>
      <c r="J125" s="3">
        <v>20</v>
      </c>
      <c r="K125" s="4">
        <v>42.29</v>
      </c>
    </row>
    <row r="126" spans="1:11" x14ac:dyDescent="0.3">
      <c r="A126" s="3">
        <v>88048</v>
      </c>
      <c r="B126" s="3" t="s">
        <v>32</v>
      </c>
      <c r="C126" s="3" t="s">
        <v>33</v>
      </c>
      <c r="D126" s="3" t="s">
        <v>211</v>
      </c>
      <c r="E126" s="3" t="s">
        <v>318</v>
      </c>
      <c r="F126" s="3">
        <v>84107</v>
      </c>
      <c r="G126" s="2">
        <v>42164</v>
      </c>
      <c r="H126" s="2">
        <v>42166</v>
      </c>
      <c r="I126" s="4">
        <v>-102.5121</v>
      </c>
      <c r="J126" s="3">
        <v>6</v>
      </c>
      <c r="K126" s="4">
        <v>730.37</v>
      </c>
    </row>
    <row r="127" spans="1:11" x14ac:dyDescent="0.3">
      <c r="A127" s="3">
        <v>88527</v>
      </c>
      <c r="B127" s="3" t="s">
        <v>32</v>
      </c>
      <c r="C127" s="3" t="s">
        <v>135</v>
      </c>
      <c r="D127" s="3" t="s">
        <v>321</v>
      </c>
      <c r="E127" s="3" t="s">
        <v>322</v>
      </c>
      <c r="F127" s="3">
        <v>28227</v>
      </c>
      <c r="G127" s="2">
        <v>42096</v>
      </c>
      <c r="H127" s="2">
        <v>42097</v>
      </c>
      <c r="I127" s="4">
        <v>36.353999999999999</v>
      </c>
      <c r="J127" s="3">
        <v>7</v>
      </c>
      <c r="K127" s="4">
        <v>450.49</v>
      </c>
    </row>
    <row r="128" spans="1:11" x14ac:dyDescent="0.3">
      <c r="A128" s="3">
        <v>90237</v>
      </c>
      <c r="B128" s="3" t="s">
        <v>32</v>
      </c>
      <c r="C128" s="3" t="s">
        <v>60</v>
      </c>
      <c r="D128" s="3" t="s">
        <v>177</v>
      </c>
      <c r="E128" s="3" t="s">
        <v>325</v>
      </c>
      <c r="F128" s="3">
        <v>60462</v>
      </c>
      <c r="G128" s="2">
        <v>42055</v>
      </c>
      <c r="H128" s="2">
        <v>42057</v>
      </c>
      <c r="I128" s="4">
        <v>-243.23649999999998</v>
      </c>
      <c r="J128" s="3">
        <v>10</v>
      </c>
      <c r="K128" s="4">
        <v>58.8</v>
      </c>
    </row>
    <row r="129" spans="1:11" x14ac:dyDescent="0.3">
      <c r="A129" s="3">
        <v>90237</v>
      </c>
      <c r="B129" s="3" t="s">
        <v>32</v>
      </c>
      <c r="C129" s="3" t="s">
        <v>60</v>
      </c>
      <c r="D129" s="3" t="s">
        <v>177</v>
      </c>
      <c r="E129" s="3" t="s">
        <v>325</v>
      </c>
      <c r="F129" s="3">
        <v>60462</v>
      </c>
      <c r="G129" s="2">
        <v>42055</v>
      </c>
      <c r="H129" s="2">
        <v>42056</v>
      </c>
      <c r="I129" s="4">
        <v>-53.62</v>
      </c>
      <c r="J129" s="3">
        <v>12</v>
      </c>
      <c r="K129" s="4">
        <v>120.47</v>
      </c>
    </row>
    <row r="130" spans="1:11" x14ac:dyDescent="0.3">
      <c r="A130" s="3">
        <v>90236</v>
      </c>
      <c r="B130" s="3" t="s">
        <v>32</v>
      </c>
      <c r="C130" s="3" t="s">
        <v>60</v>
      </c>
      <c r="D130" s="3" t="s">
        <v>329</v>
      </c>
      <c r="E130" s="3" t="s">
        <v>330</v>
      </c>
      <c r="F130" s="3">
        <v>50208</v>
      </c>
      <c r="G130" s="2">
        <v>42040</v>
      </c>
      <c r="H130" s="2">
        <v>42041</v>
      </c>
      <c r="I130" s="4">
        <v>1103.9723999999999</v>
      </c>
      <c r="J130" s="3">
        <v>6</v>
      </c>
      <c r="K130" s="4">
        <v>1599.96</v>
      </c>
    </row>
    <row r="131" spans="1:11" x14ac:dyDescent="0.3">
      <c r="A131" s="3">
        <v>90238</v>
      </c>
      <c r="B131" s="3" t="s">
        <v>32</v>
      </c>
      <c r="C131" s="3" t="s">
        <v>60</v>
      </c>
      <c r="D131" s="3" t="s">
        <v>329</v>
      </c>
      <c r="E131" s="3" t="s">
        <v>330</v>
      </c>
      <c r="F131" s="3">
        <v>50208</v>
      </c>
      <c r="G131" s="2">
        <v>42090</v>
      </c>
      <c r="H131" s="2">
        <v>42092</v>
      </c>
      <c r="I131" s="4">
        <v>136.33709999999999</v>
      </c>
      <c r="J131" s="3">
        <v>7</v>
      </c>
      <c r="K131" s="4">
        <v>197.59</v>
      </c>
    </row>
    <row r="132" spans="1:11" x14ac:dyDescent="0.3">
      <c r="A132" s="3">
        <v>90238</v>
      </c>
      <c r="B132" s="3" t="s">
        <v>32</v>
      </c>
      <c r="C132" s="3" t="s">
        <v>60</v>
      </c>
      <c r="D132" s="3" t="s">
        <v>329</v>
      </c>
      <c r="E132" s="3" t="s">
        <v>330</v>
      </c>
      <c r="F132" s="3">
        <v>50208</v>
      </c>
      <c r="G132" s="2">
        <v>42090</v>
      </c>
      <c r="H132" s="2">
        <v>42092</v>
      </c>
      <c r="I132" s="4">
        <v>-12.46</v>
      </c>
      <c r="J132" s="3">
        <v>2</v>
      </c>
      <c r="K132" s="4">
        <v>33.04</v>
      </c>
    </row>
    <row r="133" spans="1:11" x14ac:dyDescent="0.3">
      <c r="A133" s="3">
        <v>90239</v>
      </c>
      <c r="B133" s="3" t="s">
        <v>32</v>
      </c>
      <c r="C133" s="3" t="s">
        <v>60</v>
      </c>
      <c r="D133" s="3" t="s">
        <v>329</v>
      </c>
      <c r="E133" s="3" t="s">
        <v>330</v>
      </c>
      <c r="F133" s="3">
        <v>50208</v>
      </c>
      <c r="G133" s="2">
        <v>42122</v>
      </c>
      <c r="H133" s="2">
        <v>42124</v>
      </c>
      <c r="I133" s="4">
        <v>-175.86</v>
      </c>
      <c r="J133" s="3">
        <v>8</v>
      </c>
      <c r="K133" s="4">
        <v>27.45</v>
      </c>
    </row>
    <row r="134" spans="1:11" x14ac:dyDescent="0.3">
      <c r="A134" s="3">
        <v>86621</v>
      </c>
      <c r="B134" s="3" t="s">
        <v>32</v>
      </c>
      <c r="C134" s="3" t="s">
        <v>33</v>
      </c>
      <c r="D134" s="3" t="s">
        <v>254</v>
      </c>
      <c r="E134" s="3" t="s">
        <v>336</v>
      </c>
      <c r="F134" s="3">
        <v>80027</v>
      </c>
      <c r="G134" s="2">
        <v>42057</v>
      </c>
      <c r="H134" s="2">
        <v>42057</v>
      </c>
      <c r="I134" s="4">
        <v>3294.8258999999994</v>
      </c>
      <c r="J134" s="3">
        <v>10</v>
      </c>
      <c r="K134" s="4">
        <v>4775.1099999999997</v>
      </c>
    </row>
    <row r="135" spans="1:11" x14ac:dyDescent="0.3">
      <c r="A135" s="3">
        <v>90479</v>
      </c>
      <c r="B135" s="3" t="s">
        <v>32</v>
      </c>
      <c r="C135" s="3" t="s">
        <v>33</v>
      </c>
      <c r="D135" s="3" t="s">
        <v>254</v>
      </c>
      <c r="E135" s="3" t="s">
        <v>339</v>
      </c>
      <c r="F135" s="3">
        <v>80817</v>
      </c>
      <c r="G135" s="2">
        <v>42114</v>
      </c>
      <c r="H135" s="2">
        <v>42114</v>
      </c>
      <c r="I135" s="4">
        <v>35.090000000000003</v>
      </c>
      <c r="J135" s="3">
        <v>3</v>
      </c>
      <c r="K135" s="4">
        <v>57.41</v>
      </c>
    </row>
    <row r="136" spans="1:11" x14ac:dyDescent="0.3">
      <c r="A136" s="3">
        <v>90479</v>
      </c>
      <c r="B136" s="3" t="s">
        <v>32</v>
      </c>
      <c r="C136" s="3" t="s">
        <v>33</v>
      </c>
      <c r="D136" s="3" t="s">
        <v>254</v>
      </c>
      <c r="E136" s="3" t="s">
        <v>342</v>
      </c>
      <c r="F136" s="3">
        <v>81503</v>
      </c>
      <c r="G136" s="2">
        <v>42114</v>
      </c>
      <c r="H136" s="2">
        <v>42115</v>
      </c>
      <c r="I136" s="4">
        <v>785.63</v>
      </c>
      <c r="J136" s="3">
        <v>11</v>
      </c>
      <c r="K136" s="4">
        <v>2809.87</v>
      </c>
    </row>
    <row r="137" spans="1:11" x14ac:dyDescent="0.3">
      <c r="A137" s="3">
        <v>90480</v>
      </c>
      <c r="B137" s="3" t="s">
        <v>32</v>
      </c>
      <c r="C137" s="3" t="s">
        <v>33</v>
      </c>
      <c r="D137" s="3" t="s">
        <v>254</v>
      </c>
      <c r="E137" s="3" t="s">
        <v>342</v>
      </c>
      <c r="F137" s="3">
        <v>81503</v>
      </c>
      <c r="G137" s="2">
        <v>42150</v>
      </c>
      <c r="H137" s="2">
        <v>42157</v>
      </c>
      <c r="I137" s="4">
        <v>-256.51900000000001</v>
      </c>
      <c r="J137" s="3">
        <v>13</v>
      </c>
      <c r="K137" s="4">
        <v>79.930000000000007</v>
      </c>
    </row>
    <row r="138" spans="1:11" x14ac:dyDescent="0.3">
      <c r="A138" s="3">
        <v>90480</v>
      </c>
      <c r="B138" s="3" t="s">
        <v>32</v>
      </c>
      <c r="C138" s="3" t="s">
        <v>33</v>
      </c>
      <c r="D138" s="3" t="s">
        <v>254</v>
      </c>
      <c r="E138" s="3" t="s">
        <v>342</v>
      </c>
      <c r="F138" s="3">
        <v>81503</v>
      </c>
      <c r="G138" s="2">
        <v>42150</v>
      </c>
      <c r="H138" s="2">
        <v>42150</v>
      </c>
      <c r="I138" s="4">
        <v>398.358</v>
      </c>
      <c r="J138" s="3">
        <v>8</v>
      </c>
      <c r="K138" s="4">
        <v>873.18</v>
      </c>
    </row>
    <row r="139" spans="1:11" x14ac:dyDescent="0.3">
      <c r="A139" s="3">
        <v>89139</v>
      </c>
      <c r="B139" s="3" t="s">
        <v>32</v>
      </c>
      <c r="C139" s="3" t="s">
        <v>135</v>
      </c>
      <c r="D139" s="3" t="s">
        <v>243</v>
      </c>
      <c r="E139" s="3" t="s">
        <v>347</v>
      </c>
      <c r="F139" s="3">
        <v>37804</v>
      </c>
      <c r="G139" s="2">
        <v>42058</v>
      </c>
      <c r="H139" s="2">
        <v>42058</v>
      </c>
      <c r="I139" s="4">
        <v>-101.19200000000001</v>
      </c>
      <c r="J139" s="3">
        <v>5</v>
      </c>
      <c r="K139" s="4">
        <v>798.69</v>
      </c>
    </row>
    <row r="140" spans="1:11" x14ac:dyDescent="0.3">
      <c r="A140" s="3">
        <v>89139</v>
      </c>
      <c r="B140" s="3" t="s">
        <v>32</v>
      </c>
      <c r="C140" s="3" t="s">
        <v>135</v>
      </c>
      <c r="D140" s="3" t="s">
        <v>243</v>
      </c>
      <c r="E140" s="3" t="s">
        <v>347</v>
      </c>
      <c r="F140" s="3">
        <v>37804</v>
      </c>
      <c r="G140" s="2">
        <v>42058</v>
      </c>
      <c r="H140" s="2">
        <v>42059</v>
      </c>
      <c r="I140" s="4">
        <v>-3.3320000000000336</v>
      </c>
      <c r="J140" s="3">
        <v>14</v>
      </c>
      <c r="K140" s="4">
        <v>792.11</v>
      </c>
    </row>
    <row r="141" spans="1:11" x14ac:dyDescent="0.3">
      <c r="A141" s="3">
        <v>89140</v>
      </c>
      <c r="B141" s="3" t="s">
        <v>32</v>
      </c>
      <c r="C141" s="3" t="s">
        <v>135</v>
      </c>
      <c r="D141" s="3" t="s">
        <v>243</v>
      </c>
      <c r="E141" s="3" t="s">
        <v>347</v>
      </c>
      <c r="F141" s="3">
        <v>37804</v>
      </c>
      <c r="G141" s="2">
        <v>42084</v>
      </c>
      <c r="H141" s="2">
        <v>42086</v>
      </c>
      <c r="I141" s="4">
        <v>-145.08199999999999</v>
      </c>
      <c r="J141" s="3">
        <v>10</v>
      </c>
      <c r="K141" s="4">
        <v>28.73</v>
      </c>
    </row>
    <row r="142" spans="1:11" x14ac:dyDescent="0.3">
      <c r="A142" s="3">
        <v>87214</v>
      </c>
      <c r="B142" s="3" t="s">
        <v>32</v>
      </c>
      <c r="C142" s="3" t="s">
        <v>60</v>
      </c>
      <c r="D142" s="3" t="s">
        <v>61</v>
      </c>
      <c r="E142" s="3" t="s">
        <v>351</v>
      </c>
      <c r="F142" s="3">
        <v>55423</v>
      </c>
      <c r="G142" s="2">
        <v>42152</v>
      </c>
      <c r="H142" s="2">
        <v>42153</v>
      </c>
      <c r="I142" s="4">
        <v>1.1080000000000014</v>
      </c>
      <c r="J142" s="3">
        <v>39</v>
      </c>
      <c r="K142" s="4">
        <v>109.74</v>
      </c>
    </row>
    <row r="143" spans="1:11" x14ac:dyDescent="0.3">
      <c r="A143" s="3">
        <v>87214</v>
      </c>
      <c r="B143" s="3" t="s">
        <v>32</v>
      </c>
      <c r="C143" s="3" t="s">
        <v>60</v>
      </c>
      <c r="D143" s="3" t="s">
        <v>61</v>
      </c>
      <c r="E143" s="3" t="s">
        <v>351</v>
      </c>
      <c r="F143" s="3">
        <v>55423</v>
      </c>
      <c r="G143" s="2">
        <v>42152</v>
      </c>
      <c r="H143" s="2">
        <v>42153</v>
      </c>
      <c r="I143" s="4">
        <v>1061.3790000000001</v>
      </c>
      <c r="J143" s="3">
        <v>27</v>
      </c>
      <c r="K143" s="4">
        <v>1543.55</v>
      </c>
    </row>
    <row r="144" spans="1:11" x14ac:dyDescent="0.3">
      <c r="A144" s="3">
        <v>86268</v>
      </c>
      <c r="B144" s="3" t="s">
        <v>32</v>
      </c>
      <c r="C144" s="3" t="s">
        <v>33</v>
      </c>
      <c r="D144" s="3" t="s">
        <v>254</v>
      </c>
      <c r="E144" s="3" t="s">
        <v>355</v>
      </c>
      <c r="F144" s="3">
        <v>80126</v>
      </c>
      <c r="G144" s="2">
        <v>42165</v>
      </c>
      <c r="H144" s="2">
        <v>42166</v>
      </c>
      <c r="I144" s="4">
        <v>-53.744999999999997</v>
      </c>
      <c r="J144" s="3">
        <v>5</v>
      </c>
      <c r="K144" s="4">
        <v>1332.82</v>
      </c>
    </row>
    <row r="145" spans="1:11" x14ac:dyDescent="0.3">
      <c r="A145" s="3">
        <v>86267</v>
      </c>
      <c r="B145" s="3" t="s">
        <v>32</v>
      </c>
      <c r="C145" s="3" t="s">
        <v>52</v>
      </c>
      <c r="D145" s="3" t="s">
        <v>233</v>
      </c>
      <c r="E145" s="3" t="s">
        <v>358</v>
      </c>
      <c r="F145" s="3">
        <v>17331</v>
      </c>
      <c r="G145" s="2">
        <v>42035</v>
      </c>
      <c r="H145" s="2">
        <v>42037</v>
      </c>
      <c r="I145" s="4">
        <v>0.68399999999999894</v>
      </c>
      <c r="J145" s="3">
        <v>4</v>
      </c>
      <c r="K145" s="4">
        <v>34.64</v>
      </c>
    </row>
    <row r="146" spans="1:11" x14ac:dyDescent="0.3">
      <c r="A146" s="3">
        <v>85858</v>
      </c>
      <c r="B146" s="3" t="s">
        <v>32</v>
      </c>
      <c r="C146" s="3" t="s">
        <v>135</v>
      </c>
      <c r="D146" s="3" t="s">
        <v>361</v>
      </c>
      <c r="E146" s="3" t="s">
        <v>362</v>
      </c>
      <c r="F146" s="3">
        <v>33772</v>
      </c>
      <c r="G146" s="2">
        <v>42006</v>
      </c>
      <c r="H146" s="2">
        <v>42008</v>
      </c>
      <c r="I146" s="4">
        <v>-127.00800000000001</v>
      </c>
      <c r="J146" s="3">
        <v>3</v>
      </c>
      <c r="K146" s="4">
        <v>52.47</v>
      </c>
    </row>
    <row r="147" spans="1:11" x14ac:dyDescent="0.3">
      <c r="A147" s="3">
        <v>85857</v>
      </c>
      <c r="B147" s="3" t="s">
        <v>32</v>
      </c>
      <c r="C147" s="3" t="s">
        <v>33</v>
      </c>
      <c r="D147" s="3" t="s">
        <v>365</v>
      </c>
      <c r="E147" s="3" t="s">
        <v>366</v>
      </c>
      <c r="F147" s="3">
        <v>87505</v>
      </c>
      <c r="G147" s="2">
        <v>42023</v>
      </c>
      <c r="H147" s="2">
        <v>42023</v>
      </c>
      <c r="I147" s="4">
        <v>5.7532000000000005</v>
      </c>
      <c r="J147" s="3">
        <v>10</v>
      </c>
      <c r="K147" s="4">
        <v>26.38</v>
      </c>
    </row>
    <row r="148" spans="1:11" x14ac:dyDescent="0.3">
      <c r="A148" s="3">
        <v>86297</v>
      </c>
      <c r="B148" s="3" t="s">
        <v>32</v>
      </c>
      <c r="C148" s="3" t="s">
        <v>52</v>
      </c>
      <c r="D148" s="3" t="s">
        <v>153</v>
      </c>
      <c r="E148" s="3" t="s">
        <v>369</v>
      </c>
      <c r="F148" s="3">
        <v>44106</v>
      </c>
      <c r="G148" s="2">
        <v>42025</v>
      </c>
      <c r="H148" s="2">
        <v>42027</v>
      </c>
      <c r="I148" s="4">
        <v>-2177.9860960000001</v>
      </c>
      <c r="J148" s="3">
        <v>9</v>
      </c>
      <c r="K148" s="4">
        <v>304.33999999999997</v>
      </c>
    </row>
    <row r="149" spans="1:11" x14ac:dyDescent="0.3">
      <c r="A149" s="3">
        <v>90593</v>
      </c>
      <c r="B149" s="3" t="s">
        <v>32</v>
      </c>
      <c r="C149" s="3" t="s">
        <v>60</v>
      </c>
      <c r="D149" s="3" t="s">
        <v>129</v>
      </c>
      <c r="E149" s="3" t="s">
        <v>372</v>
      </c>
      <c r="F149" s="3">
        <v>78207</v>
      </c>
      <c r="G149" s="2">
        <v>42142</v>
      </c>
      <c r="H149" s="2">
        <v>42144</v>
      </c>
      <c r="I149" s="4">
        <v>326.25</v>
      </c>
      <c r="J149" s="3">
        <v>17</v>
      </c>
      <c r="K149" s="4">
        <v>1300.81</v>
      </c>
    </row>
    <row r="150" spans="1:11" x14ac:dyDescent="0.3">
      <c r="A150" s="3">
        <v>90594</v>
      </c>
      <c r="B150" s="3" t="s">
        <v>32</v>
      </c>
      <c r="C150" s="3" t="s">
        <v>60</v>
      </c>
      <c r="D150" s="3" t="s">
        <v>129</v>
      </c>
      <c r="E150" s="3" t="s">
        <v>372</v>
      </c>
      <c r="F150" s="3">
        <v>78207</v>
      </c>
      <c r="G150" s="2">
        <v>42139</v>
      </c>
      <c r="H150" s="2">
        <v>42140</v>
      </c>
      <c r="I150" s="4">
        <v>8.9320000000000093</v>
      </c>
      <c r="J150" s="3">
        <v>10</v>
      </c>
      <c r="K150" s="4">
        <v>67.86</v>
      </c>
    </row>
    <row r="151" spans="1:11" x14ac:dyDescent="0.3">
      <c r="A151" s="3">
        <v>90594</v>
      </c>
      <c r="B151" s="3" t="s">
        <v>32</v>
      </c>
      <c r="C151" s="3" t="s">
        <v>60</v>
      </c>
      <c r="D151" s="3" t="s">
        <v>129</v>
      </c>
      <c r="E151" s="3" t="s">
        <v>372</v>
      </c>
      <c r="F151" s="3">
        <v>78207</v>
      </c>
      <c r="G151" s="2">
        <v>42139</v>
      </c>
      <c r="H151" s="2">
        <v>42140</v>
      </c>
      <c r="I151" s="4">
        <v>229.63800000000015</v>
      </c>
      <c r="J151" s="3">
        <v>33</v>
      </c>
      <c r="K151" s="4">
        <v>747.28</v>
      </c>
    </row>
    <row r="152" spans="1:11" x14ac:dyDescent="0.3">
      <c r="A152" s="3">
        <v>88941</v>
      </c>
      <c r="B152" s="3" t="s">
        <v>32</v>
      </c>
      <c r="C152" s="3" t="s">
        <v>33</v>
      </c>
      <c r="D152" s="3" t="s">
        <v>377</v>
      </c>
      <c r="E152" s="3" t="s">
        <v>378</v>
      </c>
      <c r="F152" s="3">
        <v>86001</v>
      </c>
      <c r="G152" s="2">
        <v>42101</v>
      </c>
      <c r="H152" s="2">
        <v>42106</v>
      </c>
      <c r="I152" s="4">
        <v>-22.48</v>
      </c>
      <c r="J152" s="3">
        <v>3</v>
      </c>
      <c r="K152" s="4">
        <v>18.670000000000002</v>
      </c>
    </row>
    <row r="153" spans="1:11" x14ac:dyDescent="0.3">
      <c r="A153" s="3">
        <v>88941</v>
      </c>
      <c r="B153" s="3" t="s">
        <v>32</v>
      </c>
      <c r="C153" s="3" t="s">
        <v>33</v>
      </c>
      <c r="D153" s="3" t="s">
        <v>377</v>
      </c>
      <c r="E153" s="3" t="s">
        <v>378</v>
      </c>
      <c r="F153" s="3">
        <v>86001</v>
      </c>
      <c r="G153" s="2">
        <v>42101</v>
      </c>
      <c r="H153" s="2">
        <v>42108</v>
      </c>
      <c r="I153" s="4">
        <v>78.98</v>
      </c>
      <c r="J153" s="3">
        <v>5</v>
      </c>
      <c r="K153" s="4">
        <v>210.77</v>
      </c>
    </row>
    <row r="154" spans="1:11" x14ac:dyDescent="0.3">
      <c r="A154" s="3">
        <v>88942</v>
      </c>
      <c r="B154" s="3" t="s">
        <v>32</v>
      </c>
      <c r="C154" s="3" t="s">
        <v>33</v>
      </c>
      <c r="D154" s="3" t="s">
        <v>377</v>
      </c>
      <c r="E154" s="3" t="s">
        <v>381</v>
      </c>
      <c r="F154" s="3">
        <v>85234</v>
      </c>
      <c r="G154" s="2">
        <v>42160</v>
      </c>
      <c r="H154" s="2">
        <v>42165</v>
      </c>
      <c r="I154" s="4">
        <v>144.2928</v>
      </c>
      <c r="J154" s="3">
        <v>6</v>
      </c>
      <c r="K154" s="4">
        <v>209.12</v>
      </c>
    </row>
    <row r="155" spans="1:11" x14ac:dyDescent="0.3">
      <c r="A155" s="3">
        <v>88942</v>
      </c>
      <c r="B155" s="3" t="s">
        <v>32</v>
      </c>
      <c r="C155" s="3" t="s">
        <v>33</v>
      </c>
      <c r="D155" s="3" t="s">
        <v>377</v>
      </c>
      <c r="E155" s="3" t="s">
        <v>381</v>
      </c>
      <c r="F155" s="3">
        <v>85234</v>
      </c>
      <c r="G155" s="2">
        <v>42160</v>
      </c>
      <c r="H155" s="2">
        <v>42167</v>
      </c>
      <c r="I155" s="4">
        <v>888.14729999999997</v>
      </c>
      <c r="J155" s="3">
        <v>7</v>
      </c>
      <c r="K155" s="4">
        <v>1287.17</v>
      </c>
    </row>
    <row r="156" spans="1:11" x14ac:dyDescent="0.3">
      <c r="A156" s="3">
        <v>88942</v>
      </c>
      <c r="B156" s="3" t="s">
        <v>32</v>
      </c>
      <c r="C156" s="3" t="s">
        <v>33</v>
      </c>
      <c r="D156" s="3" t="s">
        <v>377</v>
      </c>
      <c r="E156" s="3" t="s">
        <v>381</v>
      </c>
      <c r="F156" s="3">
        <v>85234</v>
      </c>
      <c r="G156" s="2">
        <v>42160</v>
      </c>
      <c r="H156" s="2">
        <v>42162</v>
      </c>
      <c r="I156" s="4">
        <v>-46.005000000000003</v>
      </c>
      <c r="J156" s="3">
        <v>9</v>
      </c>
      <c r="K156" s="4">
        <v>46.17</v>
      </c>
    </row>
    <row r="157" spans="1:11" x14ac:dyDescent="0.3">
      <c r="A157" s="3">
        <v>88940</v>
      </c>
      <c r="B157" s="3" t="s">
        <v>32</v>
      </c>
      <c r="C157" s="3" t="s">
        <v>135</v>
      </c>
      <c r="D157" s="3" t="s">
        <v>386</v>
      </c>
      <c r="E157" s="3" t="s">
        <v>387</v>
      </c>
      <c r="F157" s="3">
        <v>30297</v>
      </c>
      <c r="G157" s="2">
        <v>42093</v>
      </c>
      <c r="H157" s="2">
        <v>42094</v>
      </c>
      <c r="I157" s="4">
        <v>128.02529999999999</v>
      </c>
      <c r="J157" s="3">
        <v>12</v>
      </c>
      <c r="K157" s="4">
        <v>899.81</v>
      </c>
    </row>
    <row r="158" spans="1:11" x14ac:dyDescent="0.3">
      <c r="A158" s="3">
        <v>5509</v>
      </c>
      <c r="B158" s="3" t="s">
        <v>32</v>
      </c>
      <c r="C158" s="3" t="s">
        <v>135</v>
      </c>
      <c r="D158" s="3" t="s">
        <v>321</v>
      </c>
      <c r="E158" s="3" t="s">
        <v>389</v>
      </c>
      <c r="F158" s="3">
        <v>28204</v>
      </c>
      <c r="G158" s="2">
        <v>42101</v>
      </c>
      <c r="H158" s="2">
        <v>42106</v>
      </c>
      <c r="I158" s="4">
        <v>-29.898400000000002</v>
      </c>
      <c r="J158" s="3">
        <v>11</v>
      </c>
      <c r="K158" s="4">
        <v>68.459999999999994</v>
      </c>
    </row>
    <row r="159" spans="1:11" x14ac:dyDescent="0.3">
      <c r="A159" s="3">
        <v>5509</v>
      </c>
      <c r="B159" s="3" t="s">
        <v>32</v>
      </c>
      <c r="C159" s="3" t="s">
        <v>135</v>
      </c>
      <c r="D159" s="3" t="s">
        <v>321</v>
      </c>
      <c r="E159" s="3" t="s">
        <v>389</v>
      </c>
      <c r="F159" s="3">
        <v>28204</v>
      </c>
      <c r="G159" s="2">
        <v>42101</v>
      </c>
      <c r="H159" s="2">
        <v>42108</v>
      </c>
      <c r="I159" s="4">
        <v>52.916600000000003</v>
      </c>
      <c r="J159" s="3">
        <v>21</v>
      </c>
      <c r="K159" s="4">
        <v>885.23</v>
      </c>
    </row>
    <row r="160" spans="1:11" x14ac:dyDescent="0.3">
      <c r="A160" s="3">
        <v>36069</v>
      </c>
      <c r="B160" s="3" t="s">
        <v>32</v>
      </c>
      <c r="C160" s="3" t="s">
        <v>135</v>
      </c>
      <c r="D160" s="3" t="s">
        <v>321</v>
      </c>
      <c r="E160" s="3" t="s">
        <v>389</v>
      </c>
      <c r="F160" s="3">
        <v>28204</v>
      </c>
      <c r="G160" s="2">
        <v>42160</v>
      </c>
      <c r="H160" s="2">
        <v>42165</v>
      </c>
      <c r="I160" s="4">
        <v>72.1858</v>
      </c>
      <c r="J160" s="3">
        <v>24</v>
      </c>
      <c r="K160" s="4">
        <v>836.47</v>
      </c>
    </row>
    <row r="161" spans="1:11" x14ac:dyDescent="0.3">
      <c r="A161" s="3">
        <v>36069</v>
      </c>
      <c r="B161" s="3" t="s">
        <v>32</v>
      </c>
      <c r="C161" s="3" t="s">
        <v>135</v>
      </c>
      <c r="D161" s="3" t="s">
        <v>321</v>
      </c>
      <c r="E161" s="3" t="s">
        <v>389</v>
      </c>
      <c r="F161" s="3">
        <v>28204</v>
      </c>
      <c r="G161" s="2">
        <v>42160</v>
      </c>
      <c r="H161" s="2">
        <v>42162</v>
      </c>
      <c r="I161" s="4">
        <v>-122.3733</v>
      </c>
      <c r="J161" s="3">
        <v>37</v>
      </c>
      <c r="K161" s="4">
        <v>189.83</v>
      </c>
    </row>
    <row r="162" spans="1:11" x14ac:dyDescent="0.3">
      <c r="A162" s="3">
        <v>89292</v>
      </c>
      <c r="B162" s="3" t="s">
        <v>32</v>
      </c>
      <c r="C162" s="3" t="s">
        <v>52</v>
      </c>
      <c r="D162" s="3" t="s">
        <v>227</v>
      </c>
      <c r="E162" s="3" t="s">
        <v>392</v>
      </c>
      <c r="F162" s="3">
        <v>6824</v>
      </c>
      <c r="G162" s="2">
        <v>42028</v>
      </c>
      <c r="H162" s="2">
        <v>42029</v>
      </c>
      <c r="I162" s="4">
        <v>-51.75</v>
      </c>
      <c r="J162" s="3">
        <v>4</v>
      </c>
      <c r="K162" s="4">
        <v>61.52</v>
      </c>
    </row>
    <row r="163" spans="1:11" x14ac:dyDescent="0.3">
      <c r="A163" s="3">
        <v>89291</v>
      </c>
      <c r="B163" s="3" t="s">
        <v>32</v>
      </c>
      <c r="C163" s="3" t="s">
        <v>52</v>
      </c>
      <c r="D163" s="3" t="s">
        <v>227</v>
      </c>
      <c r="E163" s="3" t="s">
        <v>395</v>
      </c>
      <c r="F163" s="3">
        <v>6111</v>
      </c>
      <c r="G163" s="2">
        <v>42145</v>
      </c>
      <c r="H163" s="2">
        <v>42146</v>
      </c>
      <c r="I163" s="4">
        <v>-1</v>
      </c>
      <c r="J163" s="3">
        <v>3</v>
      </c>
      <c r="K163" s="4">
        <v>8.3000000000000007</v>
      </c>
    </row>
    <row r="164" spans="1:11" x14ac:dyDescent="0.3">
      <c r="A164" s="3">
        <v>89291</v>
      </c>
      <c r="B164" s="3" t="s">
        <v>32</v>
      </c>
      <c r="C164" s="3" t="s">
        <v>52</v>
      </c>
      <c r="D164" s="3" t="s">
        <v>53</v>
      </c>
      <c r="E164" s="3" t="s">
        <v>398</v>
      </c>
      <c r="F164" s="3">
        <v>7109</v>
      </c>
      <c r="G164" s="2">
        <v>42145</v>
      </c>
      <c r="H164" s="2">
        <v>42146</v>
      </c>
      <c r="I164" s="4">
        <v>-221.25399999999999</v>
      </c>
      <c r="J164" s="3">
        <v>9</v>
      </c>
      <c r="K164" s="4">
        <v>416.95</v>
      </c>
    </row>
    <row r="165" spans="1:11" x14ac:dyDescent="0.3">
      <c r="A165" s="3">
        <v>89293</v>
      </c>
      <c r="B165" s="3" t="s">
        <v>32</v>
      </c>
      <c r="C165" s="3" t="s">
        <v>52</v>
      </c>
      <c r="D165" s="3" t="s">
        <v>53</v>
      </c>
      <c r="E165" s="3" t="s">
        <v>400</v>
      </c>
      <c r="F165" s="3">
        <v>7101</v>
      </c>
      <c r="G165" s="2">
        <v>42172</v>
      </c>
      <c r="H165" s="2">
        <v>42173</v>
      </c>
      <c r="I165" s="4">
        <v>-11.57</v>
      </c>
      <c r="J165" s="3">
        <v>11</v>
      </c>
      <c r="K165" s="4">
        <v>18.71</v>
      </c>
    </row>
    <row r="166" spans="1:11" x14ac:dyDescent="0.3">
      <c r="A166" s="3">
        <v>89761</v>
      </c>
      <c r="B166" s="3" t="s">
        <v>32</v>
      </c>
      <c r="C166" s="3" t="s">
        <v>60</v>
      </c>
      <c r="D166" s="3" t="s">
        <v>182</v>
      </c>
      <c r="E166" s="3" t="s">
        <v>403</v>
      </c>
      <c r="F166" s="3">
        <v>66203</v>
      </c>
      <c r="G166" s="2">
        <v>42172</v>
      </c>
      <c r="H166" s="2">
        <v>42176</v>
      </c>
      <c r="I166" s="4">
        <v>-61.870000000000005</v>
      </c>
      <c r="J166" s="3">
        <v>9</v>
      </c>
      <c r="K166" s="4">
        <v>40.950000000000003</v>
      </c>
    </row>
    <row r="167" spans="1:11" x14ac:dyDescent="0.3">
      <c r="A167" s="3">
        <v>89761</v>
      </c>
      <c r="B167" s="3" t="s">
        <v>32</v>
      </c>
      <c r="C167" s="3" t="s">
        <v>60</v>
      </c>
      <c r="D167" s="3" t="s">
        <v>182</v>
      </c>
      <c r="E167" s="3" t="s">
        <v>403</v>
      </c>
      <c r="F167" s="3">
        <v>66203</v>
      </c>
      <c r="G167" s="2">
        <v>42172</v>
      </c>
      <c r="H167" s="2">
        <v>42176</v>
      </c>
      <c r="I167" s="4">
        <v>-530.24</v>
      </c>
      <c r="J167" s="3">
        <v>9</v>
      </c>
      <c r="K167" s="4">
        <v>1155.73</v>
      </c>
    </row>
    <row r="168" spans="1:11" x14ac:dyDescent="0.3">
      <c r="A168" s="3">
        <v>89762</v>
      </c>
      <c r="B168" s="3" t="s">
        <v>32</v>
      </c>
      <c r="C168" s="3" t="s">
        <v>60</v>
      </c>
      <c r="D168" s="3" t="s">
        <v>182</v>
      </c>
      <c r="E168" s="3" t="s">
        <v>407</v>
      </c>
      <c r="F168" s="3">
        <v>67212</v>
      </c>
      <c r="G168" s="2">
        <v>42020</v>
      </c>
      <c r="H168" s="2">
        <v>42023</v>
      </c>
      <c r="I168" s="4">
        <v>132.68699999999998</v>
      </c>
      <c r="J168" s="3">
        <v>7</v>
      </c>
      <c r="K168" s="4">
        <v>192.3</v>
      </c>
    </row>
    <row r="169" spans="1:11" x14ac:dyDescent="0.3">
      <c r="A169" s="3">
        <v>89762</v>
      </c>
      <c r="B169" s="3" t="s">
        <v>32</v>
      </c>
      <c r="C169" s="3" t="s">
        <v>60</v>
      </c>
      <c r="D169" s="3" t="s">
        <v>182</v>
      </c>
      <c r="E169" s="3" t="s">
        <v>407</v>
      </c>
      <c r="F169" s="3">
        <v>67212</v>
      </c>
      <c r="G169" s="2">
        <v>42020</v>
      </c>
      <c r="H169" s="2">
        <v>42022</v>
      </c>
      <c r="I169" s="4">
        <v>496.89</v>
      </c>
      <c r="J169" s="3">
        <v>14</v>
      </c>
      <c r="K169" s="4">
        <v>748.1</v>
      </c>
    </row>
    <row r="170" spans="1:11" x14ac:dyDescent="0.3">
      <c r="A170" s="3">
        <v>90837</v>
      </c>
      <c r="B170" s="3" t="s">
        <v>32</v>
      </c>
      <c r="C170" s="3" t="s">
        <v>33</v>
      </c>
      <c r="D170" s="3" t="s">
        <v>254</v>
      </c>
      <c r="E170" s="3" t="s">
        <v>411</v>
      </c>
      <c r="F170" s="3">
        <v>80538</v>
      </c>
      <c r="G170" s="2">
        <v>42088</v>
      </c>
      <c r="H170" s="2">
        <v>42089</v>
      </c>
      <c r="I170" s="4">
        <v>-135.16</v>
      </c>
      <c r="J170" s="3">
        <v>20</v>
      </c>
      <c r="K170" s="4">
        <v>102.54</v>
      </c>
    </row>
    <row r="171" spans="1:11" x14ac:dyDescent="0.3">
      <c r="A171" s="3">
        <v>87057</v>
      </c>
      <c r="B171" s="3" t="s">
        <v>32</v>
      </c>
      <c r="C171" s="3" t="s">
        <v>52</v>
      </c>
      <c r="D171" s="3" t="s">
        <v>414</v>
      </c>
      <c r="E171" s="3" t="s">
        <v>415</v>
      </c>
      <c r="F171" s="3">
        <v>21208</v>
      </c>
      <c r="G171" s="2">
        <v>42049</v>
      </c>
      <c r="H171" s="2">
        <v>42050</v>
      </c>
      <c r="I171" s="4">
        <v>15.895199999999999</v>
      </c>
      <c r="J171" s="3">
        <v>8</v>
      </c>
      <c r="K171" s="4">
        <v>70.16</v>
      </c>
    </row>
    <row r="172" spans="1:11" x14ac:dyDescent="0.3">
      <c r="A172" s="3">
        <v>87057</v>
      </c>
      <c r="B172" s="3" t="s">
        <v>32</v>
      </c>
      <c r="C172" s="3" t="s">
        <v>52</v>
      </c>
      <c r="D172" s="3" t="s">
        <v>414</v>
      </c>
      <c r="E172" s="3" t="s">
        <v>415</v>
      </c>
      <c r="F172" s="3">
        <v>21208</v>
      </c>
      <c r="G172" s="2">
        <v>42049</v>
      </c>
      <c r="H172" s="2">
        <v>42051</v>
      </c>
      <c r="I172" s="4">
        <v>855.99329999999986</v>
      </c>
      <c r="J172" s="3">
        <v>17</v>
      </c>
      <c r="K172" s="4">
        <v>1240.57</v>
      </c>
    </row>
    <row r="173" spans="1:11" x14ac:dyDescent="0.3">
      <c r="A173" s="3">
        <v>37760</v>
      </c>
      <c r="B173" s="3" t="s">
        <v>32</v>
      </c>
      <c r="C173" s="3" t="s">
        <v>33</v>
      </c>
      <c r="D173" s="3" t="s">
        <v>34</v>
      </c>
      <c r="E173" s="3" t="s">
        <v>208</v>
      </c>
      <c r="F173" s="3">
        <v>98115</v>
      </c>
      <c r="G173" s="2">
        <v>42049</v>
      </c>
      <c r="H173" s="2">
        <v>42050</v>
      </c>
      <c r="I173" s="4">
        <v>10.74</v>
      </c>
      <c r="J173" s="3">
        <v>32</v>
      </c>
      <c r="K173" s="4">
        <v>280.62</v>
      </c>
    </row>
    <row r="174" spans="1:11" x14ac:dyDescent="0.3">
      <c r="A174" s="3">
        <v>89166</v>
      </c>
      <c r="B174" s="3" t="s">
        <v>32</v>
      </c>
      <c r="C174" s="3" t="s">
        <v>60</v>
      </c>
      <c r="D174" s="3" t="s">
        <v>177</v>
      </c>
      <c r="E174" s="3" t="s">
        <v>387</v>
      </c>
      <c r="F174" s="3">
        <v>60130</v>
      </c>
      <c r="G174" s="2">
        <v>42083</v>
      </c>
      <c r="H174" s="2">
        <v>42085</v>
      </c>
      <c r="I174" s="4">
        <v>-1759.58</v>
      </c>
      <c r="J174" s="3">
        <v>2</v>
      </c>
      <c r="K174" s="4">
        <v>3206.94</v>
      </c>
    </row>
    <row r="175" spans="1:11" x14ac:dyDescent="0.3">
      <c r="A175" s="3">
        <v>89166</v>
      </c>
      <c r="B175" s="3" t="s">
        <v>32</v>
      </c>
      <c r="C175" s="3" t="s">
        <v>52</v>
      </c>
      <c r="D175" s="3" t="s">
        <v>192</v>
      </c>
      <c r="E175" s="3" t="s">
        <v>421</v>
      </c>
      <c r="F175" s="3">
        <v>1007</v>
      </c>
      <c r="G175" s="2">
        <v>42083</v>
      </c>
      <c r="H175" s="2">
        <v>42083</v>
      </c>
      <c r="I175" s="4">
        <v>-72.23</v>
      </c>
      <c r="J175" s="3">
        <v>2</v>
      </c>
      <c r="K175" s="4">
        <v>43.08</v>
      </c>
    </row>
    <row r="176" spans="1:11" x14ac:dyDescent="0.3">
      <c r="A176" s="3">
        <v>86041</v>
      </c>
      <c r="B176" s="3" t="s">
        <v>32</v>
      </c>
      <c r="C176" s="3" t="s">
        <v>33</v>
      </c>
      <c r="D176" s="3" t="s">
        <v>44</v>
      </c>
      <c r="E176" s="3" t="s">
        <v>424</v>
      </c>
      <c r="F176" s="3">
        <v>91945</v>
      </c>
      <c r="G176" s="2">
        <v>42172</v>
      </c>
      <c r="H176" s="2">
        <v>42173</v>
      </c>
      <c r="I176" s="4">
        <v>-27.160000000000004</v>
      </c>
      <c r="J176" s="3">
        <v>9</v>
      </c>
      <c r="K176" s="4">
        <v>66.55</v>
      </c>
    </row>
    <row r="177" spans="1:25" x14ac:dyDescent="0.3">
      <c r="A177" s="3">
        <v>86041</v>
      </c>
      <c r="B177" s="3" t="s">
        <v>32</v>
      </c>
      <c r="C177" s="3" t="s">
        <v>33</v>
      </c>
      <c r="D177" s="3" t="s">
        <v>44</v>
      </c>
      <c r="E177" s="3" t="s">
        <v>424</v>
      </c>
      <c r="F177" s="3">
        <v>91945</v>
      </c>
      <c r="G177" s="2">
        <v>42172</v>
      </c>
      <c r="H177" s="2">
        <v>42173</v>
      </c>
      <c r="I177" s="4">
        <v>-52.344000000000008</v>
      </c>
      <c r="J177" s="3">
        <v>17</v>
      </c>
      <c r="K177" s="4">
        <v>103.49</v>
      </c>
    </row>
    <row r="178" spans="1:25" x14ac:dyDescent="0.3">
      <c r="A178" s="3">
        <v>86041</v>
      </c>
      <c r="B178" s="3" t="s">
        <v>32</v>
      </c>
      <c r="C178" s="3" t="s">
        <v>33</v>
      </c>
      <c r="D178" s="3" t="s">
        <v>44</v>
      </c>
      <c r="E178" s="3" t="s">
        <v>424</v>
      </c>
      <c r="F178" s="3">
        <v>91945</v>
      </c>
      <c r="G178" s="2">
        <v>42172</v>
      </c>
      <c r="H178" s="2">
        <v>42173</v>
      </c>
      <c r="I178" s="4">
        <v>-119.93599999999999</v>
      </c>
      <c r="J178" s="3">
        <v>12</v>
      </c>
      <c r="K178" s="4">
        <v>192.18</v>
      </c>
    </row>
    <row r="179" spans="1:25" x14ac:dyDescent="0.3">
      <c r="A179" s="3">
        <v>91057</v>
      </c>
      <c r="B179" s="3" t="s">
        <v>32</v>
      </c>
      <c r="C179" s="3" t="s">
        <v>52</v>
      </c>
      <c r="D179" s="3" t="s">
        <v>414</v>
      </c>
      <c r="E179" s="3" t="s">
        <v>427</v>
      </c>
      <c r="F179" s="3">
        <v>20854</v>
      </c>
      <c r="G179" s="2">
        <v>42098</v>
      </c>
      <c r="H179" s="2">
        <v>42103</v>
      </c>
      <c r="I179" s="4">
        <v>9.9267999999999983</v>
      </c>
      <c r="J179" s="3">
        <v>11</v>
      </c>
      <c r="K179" s="4">
        <v>89.76</v>
      </c>
    </row>
    <row r="180" spans="1:25" x14ac:dyDescent="0.3">
      <c r="A180" s="3">
        <v>90973</v>
      </c>
      <c r="B180" s="3" t="s">
        <v>32</v>
      </c>
      <c r="C180" s="3" t="s">
        <v>60</v>
      </c>
      <c r="D180" s="3" t="s">
        <v>177</v>
      </c>
      <c r="E180" s="3" t="s">
        <v>430</v>
      </c>
      <c r="F180" s="3">
        <v>60510</v>
      </c>
      <c r="G180" s="2">
        <v>42164</v>
      </c>
      <c r="H180" s="2">
        <v>42165</v>
      </c>
      <c r="I180" s="4">
        <v>-29.172000000000001</v>
      </c>
      <c r="J180" s="3">
        <v>4</v>
      </c>
      <c r="K180" s="4">
        <v>28.46</v>
      </c>
    </row>
    <row r="181" spans="1:25" x14ac:dyDescent="0.3">
      <c r="A181" s="3">
        <v>89726</v>
      </c>
      <c r="B181" s="3" t="s">
        <v>32</v>
      </c>
      <c r="C181" s="3" t="s">
        <v>52</v>
      </c>
      <c r="D181" s="3" t="s">
        <v>187</v>
      </c>
      <c r="E181" s="3" t="s">
        <v>432</v>
      </c>
      <c r="F181" s="3">
        <v>4073</v>
      </c>
      <c r="G181" s="2">
        <v>42108</v>
      </c>
      <c r="H181" s="2">
        <v>42109</v>
      </c>
      <c r="I181" s="4">
        <v>-715.7782060000003</v>
      </c>
      <c r="J181" s="3">
        <v>5</v>
      </c>
      <c r="K181" s="4">
        <v>1170.21</v>
      </c>
    </row>
    <row r="182" spans="1:25" x14ac:dyDescent="0.3">
      <c r="A182" s="3">
        <v>89726</v>
      </c>
      <c r="B182" s="3" t="s">
        <v>32</v>
      </c>
      <c r="C182" s="3" t="s">
        <v>52</v>
      </c>
      <c r="D182" s="3" t="s">
        <v>196</v>
      </c>
      <c r="E182" s="3" t="s">
        <v>435</v>
      </c>
      <c r="F182" s="3">
        <v>3045</v>
      </c>
      <c r="G182" s="2">
        <v>42108</v>
      </c>
      <c r="H182" s="2">
        <v>42110</v>
      </c>
      <c r="I182" s="4">
        <v>-22.82</v>
      </c>
      <c r="J182" s="3">
        <v>8</v>
      </c>
      <c r="K182" s="4">
        <v>243.32</v>
      </c>
    </row>
    <row r="183" spans="1:25" x14ac:dyDescent="0.3">
      <c r="A183" s="3" t="s">
        <v>41</v>
      </c>
      <c r="B183" s="3">
        <v>18261</v>
      </c>
      <c r="C183" s="3" t="s">
        <v>46</v>
      </c>
      <c r="D183" s="7">
        <v>0.06</v>
      </c>
      <c r="E183" s="4">
        <v>276.2</v>
      </c>
      <c r="F183" s="4">
        <v>24.49</v>
      </c>
      <c r="G183" s="3">
        <v>335</v>
      </c>
      <c r="H183" s="3" t="s">
        <v>436</v>
      </c>
      <c r="I183" s="3" t="s">
        <v>48</v>
      </c>
      <c r="J183" s="3" t="s">
        <v>27</v>
      </c>
      <c r="K183" s="3" t="s">
        <v>40</v>
      </c>
      <c r="L183" s="3" t="s">
        <v>33</v>
      </c>
      <c r="M183" s="3" t="s">
        <v>101</v>
      </c>
      <c r="N183" s="3" t="s">
        <v>438</v>
      </c>
      <c r="O183" s="3">
        <v>97504</v>
      </c>
      <c r="P183" s="2">
        <v>42128</v>
      </c>
      <c r="Q183" s="2">
        <v>42129</v>
      </c>
      <c r="R183" s="4">
        <v>2639.4708000000001</v>
      </c>
      <c r="S183" s="3">
        <v>14</v>
      </c>
      <c r="T183" s="4">
        <v>3825.32</v>
      </c>
      <c r="U183" s="3">
        <v>87277</v>
      </c>
      <c r="V183" s="3" t="str">
        <f>IF(R183&gt;F2139, "High","Low")</f>
        <v>High</v>
      </c>
      <c r="W183" s="3" t="e">
        <f>IF(OR(D183 &gt; 0.2,#REF! &lt; 0.25), "High Risk", "Low Risk")</f>
        <v>#REF!</v>
      </c>
      <c r="X183" s="3" t="str">
        <f>IF(NOT(D183 &gt; 0), "No Discount", "Discount Applied")</f>
        <v>Discount Applied</v>
      </c>
      <c r="Y183" s="3" t="str">
        <f>IF(AND(R183 &gt; 100, OR(I183 = "Regular Air", I183 = "Express Air"), NOT(D183 &gt; 0)), "High Profit Non-Standard Shipping", "Other")</f>
        <v>Other</v>
      </c>
    </row>
    <row r="184" spans="1:25" x14ac:dyDescent="0.3">
      <c r="A184" s="3" t="s">
        <v>49</v>
      </c>
      <c r="B184" s="3">
        <v>18262</v>
      </c>
      <c r="C184" s="3" t="s">
        <v>46</v>
      </c>
      <c r="D184" s="7">
        <v>0.09</v>
      </c>
      <c r="E184" s="4">
        <v>6.28</v>
      </c>
      <c r="F184" s="4">
        <v>5.29</v>
      </c>
      <c r="G184" s="3">
        <v>335</v>
      </c>
      <c r="H184" s="3" t="s">
        <v>436</v>
      </c>
      <c r="I184" s="3" t="s">
        <v>48</v>
      </c>
      <c r="J184" s="3" t="s">
        <v>27</v>
      </c>
      <c r="K184" s="3" t="s">
        <v>40</v>
      </c>
      <c r="L184" s="3" t="s">
        <v>33</v>
      </c>
      <c r="M184" s="3" t="s">
        <v>101</v>
      </c>
      <c r="N184" s="3" t="s">
        <v>438</v>
      </c>
      <c r="O184" s="3">
        <v>97504</v>
      </c>
      <c r="P184" s="2">
        <v>42128</v>
      </c>
      <c r="Q184" s="2">
        <v>42128</v>
      </c>
      <c r="R184" s="4">
        <v>-5.2</v>
      </c>
      <c r="S184" s="3">
        <v>1</v>
      </c>
      <c r="T184" s="4">
        <v>8.5299999999999994</v>
      </c>
      <c r="U184" s="3">
        <v>87277</v>
      </c>
      <c r="V184" s="3" t="str">
        <f>IF(R184&gt;F2140, "High","Low")</f>
        <v>Low</v>
      </c>
      <c r="W184" s="3" t="e">
        <f>IF(OR(D184 &gt; 0.2,#REF! &lt; 0.25), "High Risk", "Low Risk")</f>
        <v>#REF!</v>
      </c>
      <c r="X184" s="3" t="str">
        <f>IF(NOT(D184 &gt; 0), "No Discount", "Discount Applied")</f>
        <v>Discount Applied</v>
      </c>
      <c r="Y184" s="3" t="str">
        <f>IF(AND(R184 &gt; 100, OR(I184 = "Regular Air", I184 = "Express Air"), NOT(D184 &gt; 0)), "High Profit Non-Standard Shipping", "Other")</f>
        <v>Other</v>
      </c>
    </row>
    <row r="185" spans="1:25" x14ac:dyDescent="0.3">
      <c r="A185" s="3" t="s">
        <v>256</v>
      </c>
      <c r="B185" s="3">
        <v>23481</v>
      </c>
      <c r="C185" s="3" t="s">
        <v>55</v>
      </c>
      <c r="D185" s="7">
        <v>0.08</v>
      </c>
      <c r="E185" s="4">
        <v>7.77</v>
      </c>
      <c r="F185" s="4">
        <v>9.23</v>
      </c>
      <c r="G185" s="3">
        <v>339</v>
      </c>
      <c r="H185" s="3" t="s">
        <v>440</v>
      </c>
      <c r="I185" s="3" t="s">
        <v>48</v>
      </c>
      <c r="J185" s="3" t="s">
        <v>27</v>
      </c>
      <c r="K185" s="3" t="s">
        <v>28</v>
      </c>
      <c r="L185" s="3" t="s">
        <v>52</v>
      </c>
      <c r="M185" s="3" t="s">
        <v>153</v>
      </c>
      <c r="N185" s="3" t="s">
        <v>442</v>
      </c>
      <c r="O185" s="3">
        <v>43229</v>
      </c>
      <c r="P185" s="2">
        <v>42080</v>
      </c>
      <c r="Q185" s="2">
        <v>42081</v>
      </c>
      <c r="R185" s="4">
        <v>-83.65</v>
      </c>
      <c r="S185" s="3">
        <v>5</v>
      </c>
      <c r="T185" s="4">
        <v>40.299999999999997</v>
      </c>
      <c r="U185" s="3">
        <v>90583</v>
      </c>
      <c r="V185" s="3" t="str">
        <f>IF(R185&gt;F2141, "High","Low")</f>
        <v>Low</v>
      </c>
      <c r="W185" s="3" t="e">
        <f>IF(OR(D185 &gt; 0.2,#REF! &lt; 0.25), "High Risk", "Low Risk")</f>
        <v>#REF!</v>
      </c>
      <c r="X185" s="3" t="str">
        <f>IF(NOT(D185 &gt; 0), "No Discount", "Discount Applied")</f>
        <v>Discount Applied</v>
      </c>
      <c r="Y185" s="3" t="str">
        <f>IF(AND(R185 &gt; 100, OR(I185 = "Regular Air", I185 = "Express Air"), NOT(D185 &gt; 0)), "High Profit Non-Standard Shipping", "Other")</f>
        <v>Other</v>
      </c>
    </row>
    <row r="186" spans="1:25" x14ac:dyDescent="0.3">
      <c r="A186" s="3" t="s">
        <v>49</v>
      </c>
      <c r="B186" s="3">
        <v>23482</v>
      </c>
      <c r="C186" s="3" t="s">
        <v>55</v>
      </c>
      <c r="D186" s="7">
        <v>7.0000000000000007E-2</v>
      </c>
      <c r="E186" s="4">
        <v>7.59</v>
      </c>
      <c r="F186" s="4">
        <v>4</v>
      </c>
      <c r="G186" s="3">
        <v>339</v>
      </c>
      <c r="H186" s="3" t="s">
        <v>440</v>
      </c>
      <c r="I186" s="3" t="s">
        <v>48</v>
      </c>
      <c r="J186" s="3" t="s">
        <v>27</v>
      </c>
      <c r="K186" s="3" t="s">
        <v>40</v>
      </c>
      <c r="L186" s="3" t="s">
        <v>52</v>
      </c>
      <c r="M186" s="3" t="s">
        <v>153</v>
      </c>
      <c r="N186" s="3" t="s">
        <v>442</v>
      </c>
      <c r="O186" s="3">
        <v>43229</v>
      </c>
      <c r="P186" s="2">
        <v>42080</v>
      </c>
      <c r="Q186" s="2">
        <v>42082</v>
      </c>
      <c r="R186" s="4">
        <v>24.39</v>
      </c>
      <c r="S186" s="3">
        <v>15</v>
      </c>
      <c r="T186" s="4">
        <v>111.88</v>
      </c>
      <c r="U186" s="3">
        <v>90583</v>
      </c>
      <c r="V186" s="3" t="str">
        <f>IF(R186&gt;F2142, "High","Low")</f>
        <v>High</v>
      </c>
      <c r="W186" s="3" t="e">
        <f>IF(OR(D186 &gt; 0.2,#REF! &lt; 0.25), "High Risk", "Low Risk")</f>
        <v>#REF!</v>
      </c>
      <c r="X186" s="3" t="str">
        <f>IF(NOT(D186 &gt; 0), "No Discount", "Discount Applied")</f>
        <v>Discount Applied</v>
      </c>
      <c r="Y186" s="3" t="str">
        <f>IF(AND(R186 &gt; 100, OR(I186 = "Regular Air", I186 = "Express Air"), NOT(D186 &gt; 0)), "High Profit Non-Standard Shipping", "Other")</f>
        <v>Other</v>
      </c>
    </row>
    <row r="187" spans="1:25" x14ac:dyDescent="0.3">
      <c r="A187" s="3" t="s">
        <v>29</v>
      </c>
      <c r="B187" s="3">
        <v>480</v>
      </c>
      <c r="C187" s="3" t="s">
        <v>46</v>
      </c>
      <c r="D187" s="7">
        <v>0.01</v>
      </c>
      <c r="E187" s="4">
        <v>3.26</v>
      </c>
      <c r="F187" s="4">
        <v>1.86</v>
      </c>
      <c r="G187" s="3">
        <v>342</v>
      </c>
      <c r="H187" s="3" t="s">
        <v>444</v>
      </c>
      <c r="I187" s="3" t="s">
        <v>48</v>
      </c>
      <c r="J187" s="3" t="s">
        <v>27</v>
      </c>
      <c r="K187" s="3" t="s">
        <v>28</v>
      </c>
      <c r="L187" s="3" t="s">
        <v>135</v>
      </c>
      <c r="M187" s="3" t="s">
        <v>361</v>
      </c>
      <c r="N187" s="3" t="s">
        <v>446</v>
      </c>
      <c r="O187" s="3">
        <v>33181</v>
      </c>
      <c r="P187" s="2">
        <v>42128</v>
      </c>
      <c r="Q187" s="2">
        <v>42130</v>
      </c>
      <c r="R187" s="4">
        <v>-4.6682999999999995</v>
      </c>
      <c r="S187" s="3">
        <v>20</v>
      </c>
      <c r="T187" s="4">
        <v>73.97</v>
      </c>
      <c r="U187" s="3">
        <v>3332</v>
      </c>
      <c r="V187" s="3" t="str">
        <f>IF(R187&gt;F2143, "High","Low")</f>
        <v>Low</v>
      </c>
      <c r="W187" s="3" t="e">
        <f>IF(OR(D187 &gt; 0.2,#REF! &lt; 0.25), "High Risk", "Low Risk")</f>
        <v>#REF!</v>
      </c>
      <c r="X187" s="3" t="str">
        <f>IF(NOT(D187 &gt; 0), "No Discount", "Discount Applied")</f>
        <v>Discount Applied</v>
      </c>
      <c r="Y187" s="3" t="str">
        <f>IF(AND(R187 &gt; 100, OR(I187 = "Regular Air", I187 = "Express Air"), NOT(D187 &gt; 0)), "High Profit Non-Standard Shipping", "Other")</f>
        <v>Other</v>
      </c>
    </row>
    <row r="188" spans="1:25" x14ac:dyDescent="0.3">
      <c r="A188" s="3" t="s">
        <v>151</v>
      </c>
      <c r="B188" s="3">
        <v>22784</v>
      </c>
      <c r="C188" s="3" t="s">
        <v>46</v>
      </c>
      <c r="D188" s="7">
        <v>0.03</v>
      </c>
      <c r="E188" s="4">
        <v>15.23</v>
      </c>
      <c r="F188" s="4">
        <v>27.75</v>
      </c>
      <c r="G188" s="3">
        <v>343</v>
      </c>
      <c r="H188" s="3" t="s">
        <v>447</v>
      </c>
      <c r="I188" s="3" t="s">
        <v>38</v>
      </c>
      <c r="J188" s="3" t="s">
        <v>27</v>
      </c>
      <c r="K188" s="3" t="s">
        <v>40</v>
      </c>
      <c r="L188" s="3" t="s">
        <v>52</v>
      </c>
      <c r="M188" s="3" t="s">
        <v>187</v>
      </c>
      <c r="N188" s="3" t="s">
        <v>449</v>
      </c>
      <c r="O188" s="3">
        <v>4401</v>
      </c>
      <c r="P188" s="2">
        <v>42035</v>
      </c>
      <c r="Q188" s="2">
        <v>42036</v>
      </c>
      <c r="R188" s="4">
        <v>11.650950000000002</v>
      </c>
      <c r="S188" s="3">
        <v>7</v>
      </c>
      <c r="T188" s="4">
        <v>111.86</v>
      </c>
      <c r="U188" s="3">
        <v>88151</v>
      </c>
      <c r="V188" s="3" t="str">
        <f>IF(R188&gt;F2144, "High","Low")</f>
        <v>High</v>
      </c>
      <c r="W188" s="3" t="e">
        <f>IF(OR(D188 &gt; 0.2,#REF! &lt; 0.25), "High Risk", "Low Risk")</f>
        <v>#REF!</v>
      </c>
      <c r="X188" s="3" t="str">
        <f>IF(NOT(D188 &gt; 0), "No Discount", "Discount Applied")</f>
        <v>Discount Applied</v>
      </c>
      <c r="Y188" s="3" t="str">
        <f>IF(AND(R188 &gt; 100, OR(I188 = "Regular Air", I188 = "Express Air"), NOT(D188 &gt; 0)), "High Profit Non-Standard Shipping", "Other")</f>
        <v>Other</v>
      </c>
    </row>
    <row r="189" spans="1:25" x14ac:dyDescent="0.3">
      <c r="A189" s="3" t="s">
        <v>29</v>
      </c>
      <c r="B189" s="3">
        <v>18480</v>
      </c>
      <c r="C189" s="3" t="s">
        <v>46</v>
      </c>
      <c r="D189" s="7">
        <v>0.01</v>
      </c>
      <c r="E189" s="4">
        <v>3.26</v>
      </c>
      <c r="F189" s="4">
        <v>1.86</v>
      </c>
      <c r="G189" s="3">
        <v>344</v>
      </c>
      <c r="H189" s="3" t="s">
        <v>450</v>
      </c>
      <c r="I189" s="3" t="s">
        <v>48</v>
      </c>
      <c r="J189" s="3" t="s">
        <v>27</v>
      </c>
      <c r="K189" s="3" t="s">
        <v>28</v>
      </c>
      <c r="L189" s="3" t="s">
        <v>52</v>
      </c>
      <c r="M189" s="3" t="s">
        <v>187</v>
      </c>
      <c r="N189" s="3" t="s">
        <v>451</v>
      </c>
      <c r="O189" s="3">
        <v>4101</v>
      </c>
      <c r="P189" s="2">
        <v>42128</v>
      </c>
      <c r="Q189" s="2">
        <v>42130</v>
      </c>
      <c r="R189" s="4">
        <v>0.70200000000000085</v>
      </c>
      <c r="S189" s="3">
        <v>5</v>
      </c>
      <c r="T189" s="4">
        <v>18.489999999999998</v>
      </c>
      <c r="U189" s="3">
        <v>88152</v>
      </c>
      <c r="V189" s="3" t="str">
        <f>IF(R189&gt;F2145, "High","Low")</f>
        <v>High</v>
      </c>
      <c r="W189" s="3" t="e">
        <f>IF(OR(D189 &gt; 0.2,#REF! &lt; 0.25), "High Risk", "Low Risk")</f>
        <v>#REF!</v>
      </c>
      <c r="X189" s="3" t="str">
        <f>IF(NOT(D189 &gt; 0), "No Discount", "Discount Applied")</f>
        <v>Discount Applied</v>
      </c>
      <c r="Y189" s="3" t="str">
        <f>IF(AND(R189 &gt; 100, OR(I189 = "Regular Air", I189 = "Express Air"), NOT(D189 &gt; 0)), "High Profit Non-Standard Shipping", "Other")</f>
        <v>Other</v>
      </c>
    </row>
    <row r="190" spans="1:25" x14ac:dyDescent="0.3">
      <c r="A190" s="3" t="s">
        <v>173</v>
      </c>
      <c r="B190" s="3">
        <v>2408</v>
      </c>
      <c r="C190" s="3" t="s">
        <v>46</v>
      </c>
      <c r="D190" s="7">
        <v>0</v>
      </c>
      <c r="E190" s="4">
        <v>8.34</v>
      </c>
      <c r="F190" s="4">
        <v>2.64</v>
      </c>
      <c r="G190" s="3">
        <v>349</v>
      </c>
      <c r="H190" s="3" t="s">
        <v>452</v>
      </c>
      <c r="I190" s="3" t="s">
        <v>26</v>
      </c>
      <c r="J190" s="3" t="s">
        <v>39</v>
      </c>
      <c r="K190" s="3" t="s">
        <v>28</v>
      </c>
      <c r="L190" s="3" t="s">
        <v>135</v>
      </c>
      <c r="M190" s="3" t="s">
        <v>361</v>
      </c>
      <c r="N190" s="3" t="s">
        <v>446</v>
      </c>
      <c r="O190" s="3">
        <v>33132</v>
      </c>
      <c r="P190" s="2">
        <v>42164</v>
      </c>
      <c r="Q190" s="2">
        <v>42166</v>
      </c>
      <c r="R190" s="4">
        <v>5.8624999999999998</v>
      </c>
      <c r="S190" s="3">
        <v>23</v>
      </c>
      <c r="T190" s="4">
        <v>212.89</v>
      </c>
      <c r="U190" s="3">
        <v>17446</v>
      </c>
      <c r="V190" s="3" t="str">
        <f>IF(R190&gt;F2146, "High","Low")</f>
        <v>High</v>
      </c>
      <c r="W190" s="3" t="e">
        <f>IF(OR(D190 &gt; 0.2,#REF! &lt; 0.25), "High Risk", "Low Risk")</f>
        <v>#REF!</v>
      </c>
      <c r="X190" s="3" t="str">
        <f>IF(NOT(D190 &gt; 0), "No Discount", "Discount Applied")</f>
        <v>No Discount</v>
      </c>
      <c r="Y190" s="3" t="str">
        <f>IF(AND(R190 &gt; 100, OR(I190 = "Regular Air", I190 = "Express Air"), NOT(D190 &gt; 0)), "High Profit Non-Standard Shipping", "Other")</f>
        <v>Other</v>
      </c>
    </row>
    <row r="191" spans="1:25" x14ac:dyDescent="0.3">
      <c r="A191" s="3" t="s">
        <v>49</v>
      </c>
      <c r="B191" s="3">
        <v>1595</v>
      </c>
      <c r="C191" s="3" t="s">
        <v>55</v>
      </c>
      <c r="D191" s="7">
        <v>0.04</v>
      </c>
      <c r="E191" s="4">
        <v>99.23</v>
      </c>
      <c r="F191" s="4">
        <v>8.99</v>
      </c>
      <c r="G191" s="3">
        <v>349</v>
      </c>
      <c r="H191" s="3" t="s">
        <v>452</v>
      </c>
      <c r="I191" s="3" t="s">
        <v>48</v>
      </c>
      <c r="J191" s="3" t="s">
        <v>39</v>
      </c>
      <c r="K191" s="3" t="s">
        <v>40</v>
      </c>
      <c r="L191" s="3" t="s">
        <v>135</v>
      </c>
      <c r="M191" s="3" t="s">
        <v>361</v>
      </c>
      <c r="N191" s="3" t="s">
        <v>446</v>
      </c>
      <c r="O191" s="3">
        <v>33132</v>
      </c>
      <c r="P191" s="2">
        <v>42006</v>
      </c>
      <c r="Q191" s="2">
        <v>42008</v>
      </c>
      <c r="R191" s="4">
        <v>1916.6757</v>
      </c>
      <c r="S191" s="3">
        <v>54</v>
      </c>
      <c r="T191" s="4">
        <v>5555.6</v>
      </c>
      <c r="U191" s="3">
        <v>11527</v>
      </c>
      <c r="V191" s="3" t="str">
        <f>IF(R191&gt;F2147, "High","Low")</f>
        <v>High</v>
      </c>
      <c r="W191" s="3" t="e">
        <f>IF(OR(D191 &gt; 0.2,#REF! &lt; 0.25), "High Risk", "Low Risk")</f>
        <v>#REF!</v>
      </c>
      <c r="X191" s="3" t="str">
        <f>IF(NOT(D191 &gt; 0), "No Discount", "Discount Applied")</f>
        <v>Discount Applied</v>
      </c>
      <c r="Y191" s="3" t="str">
        <f>IF(AND(R191 &gt; 100, OR(I191 = "Regular Air", I191 = "Express Air"), NOT(D191 &gt; 0)), "High Profit Non-Standard Shipping", "Other")</f>
        <v>Other</v>
      </c>
    </row>
    <row r="192" spans="1:25" x14ac:dyDescent="0.3">
      <c r="A192" s="3" t="s">
        <v>173</v>
      </c>
      <c r="B192" s="3">
        <v>20408</v>
      </c>
      <c r="C192" s="3" t="s">
        <v>46</v>
      </c>
      <c r="D192" s="7">
        <v>0</v>
      </c>
      <c r="E192" s="4">
        <v>8.34</v>
      </c>
      <c r="F192" s="4">
        <v>2.64</v>
      </c>
      <c r="G192" s="3">
        <v>351</v>
      </c>
      <c r="H192" s="3" t="s">
        <v>454</v>
      </c>
      <c r="I192" s="3" t="s">
        <v>26</v>
      </c>
      <c r="J192" s="3" t="s">
        <v>39</v>
      </c>
      <c r="K192" s="3" t="s">
        <v>28</v>
      </c>
      <c r="L192" s="3" t="s">
        <v>52</v>
      </c>
      <c r="M192" s="3" t="s">
        <v>70</v>
      </c>
      <c r="N192" s="3" t="s">
        <v>455</v>
      </c>
      <c r="O192" s="3">
        <v>13601</v>
      </c>
      <c r="P192" s="2">
        <v>42164</v>
      </c>
      <c r="Q192" s="2">
        <v>42166</v>
      </c>
      <c r="R192" s="4">
        <v>10.5</v>
      </c>
      <c r="S192" s="3">
        <v>6</v>
      </c>
      <c r="T192" s="4">
        <v>55.54</v>
      </c>
      <c r="U192" s="3">
        <v>88685</v>
      </c>
      <c r="V192" s="3" t="str">
        <f>IF(R192&gt;F2148, "High","Low")</f>
        <v>High</v>
      </c>
      <c r="W192" s="3" t="e">
        <f>IF(OR(D192 &gt; 0.2,#REF! &lt; 0.25), "High Risk", "Low Risk")</f>
        <v>#REF!</v>
      </c>
      <c r="X192" s="3" t="str">
        <f>IF(NOT(D192 &gt; 0), "No Discount", "Discount Applied")</f>
        <v>No Discount</v>
      </c>
      <c r="Y192" s="3" t="str">
        <f>IF(AND(R192 &gt; 100, OR(I192 = "Regular Air", I192 = "Express Air"), NOT(D192 &gt; 0)), "High Profit Non-Standard Shipping", "Other")</f>
        <v>Other</v>
      </c>
    </row>
    <row r="193" spans="1:25" x14ac:dyDescent="0.3">
      <c r="A193" s="3" t="s">
        <v>49</v>
      </c>
      <c r="B193" s="3">
        <v>19595</v>
      </c>
      <c r="C193" s="3" t="s">
        <v>55</v>
      </c>
      <c r="D193" s="7">
        <v>0.04</v>
      </c>
      <c r="E193" s="4">
        <v>99.23</v>
      </c>
      <c r="F193" s="4">
        <v>8.99</v>
      </c>
      <c r="G193" s="3">
        <v>351</v>
      </c>
      <c r="H193" s="3" t="s">
        <v>454</v>
      </c>
      <c r="I193" s="3" t="s">
        <v>48</v>
      </c>
      <c r="J193" s="3" t="s">
        <v>39</v>
      </c>
      <c r="K193" s="3" t="s">
        <v>40</v>
      </c>
      <c r="L193" s="3" t="s">
        <v>52</v>
      </c>
      <c r="M193" s="3" t="s">
        <v>70</v>
      </c>
      <c r="N193" s="3" t="s">
        <v>455</v>
      </c>
      <c r="O193" s="3">
        <v>13601</v>
      </c>
      <c r="P193" s="2">
        <v>42006</v>
      </c>
      <c r="Q193" s="2">
        <v>42008</v>
      </c>
      <c r="R193" s="4">
        <v>993.83459999999991</v>
      </c>
      <c r="S193" s="3">
        <v>14</v>
      </c>
      <c r="T193" s="4">
        <v>1440.34</v>
      </c>
      <c r="U193" s="3">
        <v>88686</v>
      </c>
      <c r="V193" s="3" t="str">
        <f>IF(R193&gt;F2149, "High","Low")</f>
        <v>High</v>
      </c>
      <c r="W193" s="3" t="e">
        <f>IF(OR(D193 &gt; 0.2,#REF! &lt; 0.25), "High Risk", "Low Risk")</f>
        <v>#REF!</v>
      </c>
      <c r="X193" s="3" t="str">
        <f>IF(NOT(D193 &gt; 0), "No Discount", "Discount Applied")</f>
        <v>Discount Applied</v>
      </c>
      <c r="Y193" s="3" t="str">
        <f>IF(AND(R193 &gt; 100, OR(I193 = "Regular Air", I193 = "Express Air"), NOT(D193 &gt; 0)), "High Profit Non-Standard Shipping", "Other")</f>
        <v>Other</v>
      </c>
    </row>
    <row r="194" spans="1:25" x14ac:dyDescent="0.3">
      <c r="A194" s="3" t="s">
        <v>179</v>
      </c>
      <c r="B194" s="3">
        <v>19107</v>
      </c>
      <c r="C194" s="3" t="s">
        <v>105</v>
      </c>
      <c r="D194" s="7">
        <v>0.08</v>
      </c>
      <c r="E194" s="4">
        <v>4.8899999999999997</v>
      </c>
      <c r="F194" s="4">
        <v>4.93</v>
      </c>
      <c r="G194" s="3">
        <v>353</v>
      </c>
      <c r="H194" s="3" t="s">
        <v>456</v>
      </c>
      <c r="I194" s="3" t="s">
        <v>26</v>
      </c>
      <c r="J194" s="3" t="s">
        <v>39</v>
      </c>
      <c r="K194" s="3" t="s">
        <v>76</v>
      </c>
      <c r="L194" s="3" t="s">
        <v>33</v>
      </c>
      <c r="M194" s="3" t="s">
        <v>377</v>
      </c>
      <c r="N194" s="3" t="s">
        <v>458</v>
      </c>
      <c r="O194" s="3">
        <v>85301</v>
      </c>
      <c r="P194" s="2">
        <v>42138</v>
      </c>
      <c r="Q194" s="2">
        <v>42138</v>
      </c>
      <c r="R194" s="4">
        <v>-165.45</v>
      </c>
      <c r="S194" s="3">
        <v>17</v>
      </c>
      <c r="T194" s="4">
        <v>84.76</v>
      </c>
      <c r="U194" s="3">
        <v>89647</v>
      </c>
      <c r="V194" s="3" t="str">
        <f>IF(R194&gt;F2150, "High","Low")</f>
        <v>Low</v>
      </c>
      <c r="W194" s="3" t="e">
        <f>IF(OR(D194 &gt; 0.2,#REF! &lt; 0.25), "High Risk", "Low Risk")</f>
        <v>#REF!</v>
      </c>
      <c r="X194" s="3" t="str">
        <f>IF(NOT(D194 &gt; 0), "No Discount", "Discount Applied")</f>
        <v>Discount Applied</v>
      </c>
      <c r="Y194" s="3" t="str">
        <f>IF(AND(R194 &gt; 100, OR(I194 = "Regular Air", I194 = "Express Air"), NOT(D194 &gt; 0)), "High Profit Non-Standard Shipping", "Other")</f>
        <v>Other</v>
      </c>
    </row>
    <row r="195" spans="1:25" x14ac:dyDescent="0.3">
      <c r="A195" s="3" t="s">
        <v>92</v>
      </c>
      <c r="B195" s="3">
        <v>19108</v>
      </c>
      <c r="C195" s="3" t="s">
        <v>105</v>
      </c>
      <c r="D195" s="7">
        <v>7.0000000000000007E-2</v>
      </c>
      <c r="E195" s="4">
        <v>6.68</v>
      </c>
      <c r="F195" s="4">
        <v>6.92</v>
      </c>
      <c r="G195" s="3">
        <v>353</v>
      </c>
      <c r="H195" s="3" t="s">
        <v>456</v>
      </c>
      <c r="I195" s="3" t="s">
        <v>48</v>
      </c>
      <c r="J195" s="3" t="s">
        <v>39</v>
      </c>
      <c r="K195" s="3" t="s">
        <v>28</v>
      </c>
      <c r="L195" s="3" t="s">
        <v>33</v>
      </c>
      <c r="M195" s="3" t="s">
        <v>377</v>
      </c>
      <c r="N195" s="3" t="s">
        <v>458</v>
      </c>
      <c r="O195" s="3">
        <v>85301</v>
      </c>
      <c r="P195" s="2">
        <v>42138</v>
      </c>
      <c r="Q195" s="2">
        <v>42145</v>
      </c>
      <c r="R195" s="4">
        <v>-141.12</v>
      </c>
      <c r="S195" s="3">
        <v>16</v>
      </c>
      <c r="T195" s="4">
        <v>104.84</v>
      </c>
      <c r="U195" s="3">
        <v>89647</v>
      </c>
      <c r="V195" s="3" t="str">
        <f>IF(R195&gt;F2151, "High","Low")</f>
        <v>Low</v>
      </c>
      <c r="W195" s="3" t="e">
        <f>IF(OR(D195 &gt; 0.2,#REF! &lt; 0.25), "High Risk", "Low Risk")</f>
        <v>#REF!</v>
      </c>
      <c r="X195" s="3" t="str">
        <f>IF(NOT(D195 &gt; 0), "No Discount", "Discount Applied")</f>
        <v>Discount Applied</v>
      </c>
      <c r="Y195" s="3" t="str">
        <f>IF(AND(R195 &gt; 100, OR(I195 = "Regular Air", I195 = "Express Air"), NOT(D195 &gt; 0)), "High Profit Non-Standard Shipping", "Other")</f>
        <v>Other</v>
      </c>
    </row>
    <row r="196" spans="1:25" x14ac:dyDescent="0.3">
      <c r="A196" s="3" t="s">
        <v>151</v>
      </c>
      <c r="B196" s="3">
        <v>20760</v>
      </c>
      <c r="C196" s="3" t="s">
        <v>46</v>
      </c>
      <c r="D196" s="7">
        <v>7.0000000000000007E-2</v>
      </c>
      <c r="E196" s="4">
        <v>124.49</v>
      </c>
      <c r="F196" s="4">
        <v>51.94</v>
      </c>
      <c r="G196" s="3">
        <v>357</v>
      </c>
      <c r="H196" s="3" t="s">
        <v>460</v>
      </c>
      <c r="I196" s="3" t="s">
        <v>38</v>
      </c>
      <c r="J196" s="3" t="s">
        <v>27</v>
      </c>
      <c r="K196" s="3" t="s">
        <v>40</v>
      </c>
      <c r="L196" s="3" t="s">
        <v>33</v>
      </c>
      <c r="M196" s="3" t="s">
        <v>377</v>
      </c>
      <c r="N196" s="3" t="s">
        <v>462</v>
      </c>
      <c r="O196" s="3">
        <v>86401</v>
      </c>
      <c r="P196" s="2">
        <v>42148</v>
      </c>
      <c r="Q196" s="2">
        <v>42149</v>
      </c>
      <c r="R196" s="4">
        <v>1074.44</v>
      </c>
      <c r="S196" s="3">
        <v>14</v>
      </c>
      <c r="T196" s="4">
        <v>1714.93</v>
      </c>
      <c r="U196" s="3">
        <v>91131</v>
      </c>
      <c r="V196" s="3" t="str">
        <f>IF(R196&gt;F2152, "High","Low")</f>
        <v>High</v>
      </c>
      <c r="W196" s="3" t="e">
        <f>IF(OR(D196 &gt; 0.2,#REF! &lt; 0.25), "High Risk", "Low Risk")</f>
        <v>#REF!</v>
      </c>
      <c r="X196" s="3" t="str">
        <f>IF(NOT(D196 &gt; 0), "No Discount", "Discount Applied")</f>
        <v>Discount Applied</v>
      </c>
      <c r="Y196" s="3" t="str">
        <f>IF(AND(R196 &gt; 100, OR(I196 = "Regular Air", I196 = "Express Air"), NOT(D196 &gt; 0)), "High Profit Non-Standard Shipping", "Other")</f>
        <v>Other</v>
      </c>
    </row>
    <row r="197" spans="1:25" x14ac:dyDescent="0.3">
      <c r="A197" s="3" t="s">
        <v>77</v>
      </c>
      <c r="B197" s="3">
        <v>24627</v>
      </c>
      <c r="C197" s="3" t="s">
        <v>105</v>
      </c>
      <c r="D197" s="7">
        <v>0.04</v>
      </c>
      <c r="E197" s="4">
        <v>125.99</v>
      </c>
      <c r="F197" s="4">
        <v>8.99</v>
      </c>
      <c r="G197" s="3">
        <v>358</v>
      </c>
      <c r="H197" s="3" t="s">
        <v>463</v>
      </c>
      <c r="I197" s="3" t="s">
        <v>48</v>
      </c>
      <c r="J197" s="3" t="s">
        <v>27</v>
      </c>
      <c r="K197" s="3" t="s">
        <v>76</v>
      </c>
      <c r="L197" s="3" t="s">
        <v>52</v>
      </c>
      <c r="M197" s="3" t="s">
        <v>233</v>
      </c>
      <c r="N197" s="3" t="s">
        <v>465</v>
      </c>
      <c r="O197" s="3">
        <v>19406</v>
      </c>
      <c r="P197" s="2">
        <v>42013</v>
      </c>
      <c r="Q197" s="2">
        <v>42020</v>
      </c>
      <c r="R197" s="4">
        <v>-627.82191999999998</v>
      </c>
      <c r="S197" s="3">
        <v>1</v>
      </c>
      <c r="T197" s="4">
        <v>107.95</v>
      </c>
      <c r="U197" s="3">
        <v>91130</v>
      </c>
      <c r="V197" s="3" t="str">
        <f>IF(R197&gt;F2153, "High","Low")</f>
        <v>Low</v>
      </c>
      <c r="W197" s="3" t="e">
        <f>IF(OR(D197 &gt; 0.2,#REF! &lt; 0.25), "High Risk", "Low Risk")</f>
        <v>#REF!</v>
      </c>
      <c r="X197" s="3" t="str">
        <f>IF(NOT(D197 &gt; 0), "No Discount", "Discount Applied")</f>
        <v>Discount Applied</v>
      </c>
      <c r="Y197" s="3" t="str">
        <f>IF(AND(R197 &gt; 100, OR(I197 = "Regular Air", I197 = "Express Air"), NOT(D197 &gt; 0)), "High Profit Non-Standard Shipping", "Other")</f>
        <v>Other</v>
      </c>
    </row>
    <row r="198" spans="1:25" x14ac:dyDescent="0.3">
      <c r="A198" s="3" t="s">
        <v>256</v>
      </c>
      <c r="B198" s="3">
        <v>18278</v>
      </c>
      <c r="C198" s="3" t="s">
        <v>55</v>
      </c>
      <c r="D198" s="7">
        <v>0.05</v>
      </c>
      <c r="E198" s="4">
        <v>328.14</v>
      </c>
      <c r="F198" s="4">
        <v>91.05</v>
      </c>
      <c r="G198" s="3">
        <v>366</v>
      </c>
      <c r="H198" s="3" t="s">
        <v>466</v>
      </c>
      <c r="I198" s="3" t="s">
        <v>38</v>
      </c>
      <c r="J198" s="3" t="s">
        <v>57</v>
      </c>
      <c r="K198" s="3" t="s">
        <v>28</v>
      </c>
      <c r="L198" s="3" t="s">
        <v>52</v>
      </c>
      <c r="M198" s="3" t="s">
        <v>468</v>
      </c>
      <c r="N198" s="3" t="s">
        <v>469</v>
      </c>
      <c r="O198" s="3">
        <v>2910</v>
      </c>
      <c r="P198" s="2">
        <v>42021</v>
      </c>
      <c r="Q198" s="2">
        <v>42023</v>
      </c>
      <c r="R198" s="4">
        <v>411.5172</v>
      </c>
      <c r="S198" s="3">
        <v>6</v>
      </c>
      <c r="T198" s="4">
        <v>1967.98</v>
      </c>
      <c r="U198" s="3">
        <v>87347</v>
      </c>
      <c r="V198" s="3" t="str">
        <f>IF(R198&gt;F2154, "High","Low")</f>
        <v>High</v>
      </c>
      <c r="W198" s="3" t="e">
        <f>IF(OR(D198 &gt; 0.2,#REF! &lt; 0.25), "High Risk", "Low Risk")</f>
        <v>#REF!</v>
      </c>
      <c r="X198" s="3" t="str">
        <f>IF(NOT(D198 &gt; 0), "No Discount", "Discount Applied")</f>
        <v>Discount Applied</v>
      </c>
      <c r="Y198" s="3" t="str">
        <f>IF(AND(R198 &gt; 100, OR(I198 = "Regular Air", I198 = "Express Air"), NOT(D198 &gt; 0)), "High Profit Non-Standard Shipping", "Other")</f>
        <v>Other</v>
      </c>
    </row>
    <row r="199" spans="1:25" x14ac:dyDescent="0.3">
      <c r="A199" s="3" t="s">
        <v>49</v>
      </c>
      <c r="B199" s="3">
        <v>24794</v>
      </c>
      <c r="C199" s="3" t="s">
        <v>105</v>
      </c>
      <c r="D199" s="7">
        <v>0.09</v>
      </c>
      <c r="E199" s="4">
        <v>19.23</v>
      </c>
      <c r="F199" s="4">
        <v>6.15</v>
      </c>
      <c r="G199" s="3">
        <v>369</v>
      </c>
      <c r="H199" s="3" t="s">
        <v>470</v>
      </c>
      <c r="I199" s="3" t="s">
        <v>26</v>
      </c>
      <c r="J199" s="3" t="s">
        <v>27</v>
      </c>
      <c r="K199" s="3" t="s">
        <v>40</v>
      </c>
      <c r="L199" s="3" t="s">
        <v>33</v>
      </c>
      <c r="M199" s="3" t="s">
        <v>44</v>
      </c>
      <c r="N199" s="3" t="s">
        <v>472</v>
      </c>
      <c r="O199" s="3">
        <v>94601</v>
      </c>
      <c r="P199" s="2">
        <v>42105</v>
      </c>
      <c r="Q199" s="2">
        <v>42107</v>
      </c>
      <c r="R199" s="4">
        <v>211.232</v>
      </c>
      <c r="S199" s="3">
        <v>21</v>
      </c>
      <c r="T199" s="4">
        <v>394.1</v>
      </c>
      <c r="U199" s="3">
        <v>90292</v>
      </c>
      <c r="V199" s="3" t="str">
        <f>IF(R199&gt;F2155, "High","Low")</f>
        <v>High</v>
      </c>
      <c r="W199" s="3" t="e">
        <f>IF(OR(D199 &gt; 0.2,#REF! &lt; 0.25), "High Risk", "Low Risk")</f>
        <v>#REF!</v>
      </c>
      <c r="X199" s="3" t="str">
        <f>IF(NOT(D199 &gt; 0), "No Discount", "Discount Applied")</f>
        <v>Discount Applied</v>
      </c>
      <c r="Y199" s="3" t="str">
        <f>IF(AND(R199 &gt; 100, OR(I199 = "Regular Air", I199 = "Express Air"), NOT(D199 &gt; 0)), "High Profit Non-Standard Shipping", "Other")</f>
        <v>Other</v>
      </c>
    </row>
    <row r="200" spans="1:25" x14ac:dyDescent="0.3">
      <c r="A200" s="3" t="s">
        <v>77</v>
      </c>
      <c r="B200" s="3">
        <v>20401</v>
      </c>
      <c r="C200" s="3" t="s">
        <v>36</v>
      </c>
      <c r="D200" s="7">
        <v>0.02</v>
      </c>
      <c r="E200" s="4">
        <v>20.99</v>
      </c>
      <c r="F200" s="4">
        <v>4.8099999999999996</v>
      </c>
      <c r="G200" s="3">
        <v>370</v>
      </c>
      <c r="H200" s="3" t="s">
        <v>473</v>
      </c>
      <c r="I200" s="3" t="s">
        <v>48</v>
      </c>
      <c r="J200" s="3" t="s">
        <v>27</v>
      </c>
      <c r="K200" s="3" t="s">
        <v>76</v>
      </c>
      <c r="L200" s="3" t="s">
        <v>52</v>
      </c>
      <c r="M200" s="3" t="s">
        <v>187</v>
      </c>
      <c r="N200" s="3" t="s">
        <v>475</v>
      </c>
      <c r="O200" s="3">
        <v>4240</v>
      </c>
      <c r="P200" s="2">
        <v>42151</v>
      </c>
      <c r="Q200" s="2">
        <v>42153</v>
      </c>
      <c r="R200" s="4">
        <v>49.787999999999997</v>
      </c>
      <c r="S200" s="3">
        <v>15</v>
      </c>
      <c r="T200" s="4">
        <v>266.39</v>
      </c>
      <c r="U200" s="3">
        <v>90291</v>
      </c>
      <c r="V200" s="3" t="str">
        <f>IF(R200&gt;F2156, "High","Low")</f>
        <v>High</v>
      </c>
      <c r="W200" s="3" t="e">
        <f>IF(OR(D200 &gt; 0.2,#REF! &lt; 0.25), "High Risk", "Low Risk")</f>
        <v>#REF!</v>
      </c>
      <c r="X200" s="3" t="str">
        <f>IF(NOT(D200 &gt; 0), "No Discount", "Discount Applied")</f>
        <v>Discount Applied</v>
      </c>
      <c r="Y200" s="3" t="str">
        <f>IF(AND(R200 &gt; 100, OR(I200 = "Regular Air", I200 = "Express Air"), NOT(D200 &gt; 0)), "High Profit Non-Standard Shipping", "Other")</f>
        <v>Other</v>
      </c>
    </row>
    <row r="201" spans="1:25" x14ac:dyDescent="0.3">
      <c r="A201" s="3" t="s">
        <v>108</v>
      </c>
      <c r="B201" s="3">
        <v>20400</v>
      </c>
      <c r="C201" s="3" t="s">
        <v>36</v>
      </c>
      <c r="D201" s="7">
        <v>0.05</v>
      </c>
      <c r="E201" s="4">
        <v>5.4</v>
      </c>
      <c r="F201" s="4">
        <v>7.78</v>
      </c>
      <c r="G201" s="3">
        <v>371</v>
      </c>
      <c r="H201" s="3" t="s">
        <v>476</v>
      </c>
      <c r="I201" s="3" t="s">
        <v>26</v>
      </c>
      <c r="J201" s="3" t="s">
        <v>27</v>
      </c>
      <c r="K201" s="3" t="s">
        <v>28</v>
      </c>
      <c r="L201" s="3" t="s">
        <v>52</v>
      </c>
      <c r="M201" s="3" t="s">
        <v>192</v>
      </c>
      <c r="N201" s="3" t="s">
        <v>477</v>
      </c>
      <c r="O201" s="3">
        <v>2149</v>
      </c>
      <c r="P201" s="2">
        <v>42151</v>
      </c>
      <c r="Q201" s="2">
        <v>42153</v>
      </c>
      <c r="R201" s="4">
        <v>-132.62950000000001</v>
      </c>
      <c r="S201" s="3">
        <v>9</v>
      </c>
      <c r="T201" s="4">
        <v>51.82</v>
      </c>
      <c r="U201" s="3">
        <v>90291</v>
      </c>
      <c r="V201" s="3" t="str">
        <f>IF(R201&gt;F2157, "High","Low")</f>
        <v>Low</v>
      </c>
      <c r="W201" s="3" t="e">
        <f>IF(OR(D201 &gt; 0.2,#REF! &lt; 0.25), "High Risk", "Low Risk")</f>
        <v>#REF!</v>
      </c>
      <c r="X201" s="3" t="str">
        <f>IF(NOT(D201 &gt; 0), "No Discount", "Discount Applied")</f>
        <v>Discount Applied</v>
      </c>
      <c r="Y201" s="3" t="str">
        <f>IF(AND(R201 &gt; 100, OR(I201 = "Regular Air", I201 = "Express Air"), NOT(D201 &gt; 0)), "High Profit Non-Standard Shipping", "Other")</f>
        <v>Other</v>
      </c>
    </row>
    <row r="202" spans="1:25" x14ac:dyDescent="0.3">
      <c r="A202" s="3" t="s">
        <v>190</v>
      </c>
      <c r="B202" s="3">
        <v>3392</v>
      </c>
      <c r="C202" s="3" t="s">
        <v>36</v>
      </c>
      <c r="D202" s="7">
        <v>0.02</v>
      </c>
      <c r="E202" s="4">
        <v>200.98</v>
      </c>
      <c r="F202" s="4">
        <v>55.96</v>
      </c>
      <c r="G202" s="3">
        <v>373</v>
      </c>
      <c r="H202" s="3" t="s">
        <v>478</v>
      </c>
      <c r="I202" s="3" t="s">
        <v>38</v>
      </c>
      <c r="J202" s="3" t="s">
        <v>57</v>
      </c>
      <c r="K202" s="3" t="s">
        <v>40</v>
      </c>
      <c r="L202" s="3" t="s">
        <v>60</v>
      </c>
      <c r="M202" s="3" t="s">
        <v>299</v>
      </c>
      <c r="N202" s="3" t="s">
        <v>300</v>
      </c>
      <c r="O202" s="3">
        <v>48234</v>
      </c>
      <c r="P202" s="2">
        <v>42077</v>
      </c>
      <c r="Q202" s="2">
        <v>42079</v>
      </c>
      <c r="R202" s="4">
        <v>-163.63</v>
      </c>
      <c r="S202" s="3">
        <v>45</v>
      </c>
      <c r="T202" s="4">
        <v>9539.6</v>
      </c>
      <c r="U202" s="3">
        <v>24193</v>
      </c>
      <c r="V202" s="3" t="str">
        <f>IF(R202&gt;F2158, "High","Low")</f>
        <v>Low</v>
      </c>
      <c r="W202" s="3" t="e">
        <f>IF(OR(D202 &gt; 0.2,#REF! &lt; 0.25), "High Risk", "Low Risk")</f>
        <v>#REF!</v>
      </c>
      <c r="X202" s="3" t="str">
        <f>IF(NOT(D202 &gt; 0), "No Discount", "Discount Applied")</f>
        <v>Discount Applied</v>
      </c>
      <c r="Y202" s="3" t="str">
        <f>IF(AND(R202 &gt; 100, OR(I202 = "Regular Air", I202 = "Express Air"), NOT(D202 &gt; 0)), "High Profit Non-Standard Shipping", "Other")</f>
        <v>Other</v>
      </c>
    </row>
    <row r="203" spans="1:25" x14ac:dyDescent="0.3">
      <c r="A203" s="3" t="s">
        <v>92</v>
      </c>
      <c r="B203" s="3">
        <v>3393</v>
      </c>
      <c r="C203" s="3" t="s">
        <v>36</v>
      </c>
      <c r="D203" s="7">
        <v>0.02</v>
      </c>
      <c r="E203" s="4">
        <v>4.28</v>
      </c>
      <c r="F203" s="4">
        <v>5.17</v>
      </c>
      <c r="G203" s="3">
        <v>373</v>
      </c>
      <c r="H203" s="3" t="s">
        <v>478</v>
      </c>
      <c r="I203" s="3" t="s">
        <v>48</v>
      </c>
      <c r="J203" s="3" t="s">
        <v>57</v>
      </c>
      <c r="K203" s="3" t="s">
        <v>28</v>
      </c>
      <c r="L203" s="3" t="s">
        <v>60</v>
      </c>
      <c r="M203" s="3" t="s">
        <v>299</v>
      </c>
      <c r="N203" s="3" t="s">
        <v>300</v>
      </c>
      <c r="O203" s="3">
        <v>48234</v>
      </c>
      <c r="P203" s="2">
        <v>42077</v>
      </c>
      <c r="Q203" s="2">
        <v>42078</v>
      </c>
      <c r="R203" s="4">
        <v>-63.87</v>
      </c>
      <c r="S203" s="3">
        <v>24</v>
      </c>
      <c r="T203" s="4">
        <v>109.86</v>
      </c>
      <c r="U203" s="3">
        <v>24193</v>
      </c>
      <c r="V203" s="3" t="str">
        <f>IF(R203&gt;F2159, "High","Low")</f>
        <v>Low</v>
      </c>
      <c r="W203" s="3" t="e">
        <f>IF(OR(D203 &gt; 0.2,#REF! &lt; 0.25), "High Risk", "Low Risk")</f>
        <v>#REF!</v>
      </c>
      <c r="X203" s="3" t="str">
        <f>IF(NOT(D203 &gt; 0), "No Discount", "Discount Applied")</f>
        <v>Discount Applied</v>
      </c>
      <c r="Y203" s="3" t="str">
        <f>IF(AND(R203 &gt; 100, OR(I203 = "Regular Air", I203 = "Express Air"), NOT(D203 &gt; 0)), "High Profit Non-Standard Shipping", "Other")</f>
        <v>Other</v>
      </c>
    </row>
    <row r="204" spans="1:25" x14ac:dyDescent="0.3">
      <c r="A204" s="3" t="s">
        <v>77</v>
      </c>
      <c r="B204" s="3">
        <v>3394</v>
      </c>
      <c r="C204" s="3" t="s">
        <v>36</v>
      </c>
      <c r="D204" s="7">
        <v>0.04</v>
      </c>
      <c r="E204" s="4">
        <v>85.99</v>
      </c>
      <c r="F204" s="4">
        <v>0.99</v>
      </c>
      <c r="G204" s="3">
        <v>373</v>
      </c>
      <c r="H204" s="3" t="s">
        <v>478</v>
      </c>
      <c r="I204" s="3" t="s">
        <v>48</v>
      </c>
      <c r="J204" s="3" t="s">
        <v>57</v>
      </c>
      <c r="K204" s="3" t="s">
        <v>76</v>
      </c>
      <c r="L204" s="3" t="s">
        <v>60</v>
      </c>
      <c r="M204" s="3" t="s">
        <v>299</v>
      </c>
      <c r="N204" s="3" t="s">
        <v>300</v>
      </c>
      <c r="O204" s="3">
        <v>48234</v>
      </c>
      <c r="P204" s="2">
        <v>42077</v>
      </c>
      <c r="Q204" s="2">
        <v>42079</v>
      </c>
      <c r="R204" s="4">
        <v>-175.17500000000001</v>
      </c>
      <c r="S204" s="3">
        <v>19</v>
      </c>
      <c r="T204" s="4">
        <v>1426.51</v>
      </c>
      <c r="U204" s="3">
        <v>24193</v>
      </c>
      <c r="V204" s="3" t="str">
        <f>IF(R204&gt;F2160, "High","Low")</f>
        <v>Low</v>
      </c>
      <c r="W204" s="3" t="e">
        <f>IF(OR(D204 &gt; 0.2,#REF! &lt; 0.25), "High Risk", "Low Risk")</f>
        <v>#REF!</v>
      </c>
      <c r="X204" s="3" t="str">
        <f>IF(NOT(D204 &gt; 0), "No Discount", "Discount Applied")</f>
        <v>Discount Applied</v>
      </c>
      <c r="Y204" s="3" t="str">
        <f>IF(AND(R204 &gt; 100, OR(I204 = "Regular Air", I204 = "Express Air"), NOT(D204 &gt; 0)), "High Profit Non-Standard Shipping", "Other")</f>
        <v>Other</v>
      </c>
    </row>
    <row r="205" spans="1:25" x14ac:dyDescent="0.3">
      <c r="A205" s="3" t="s">
        <v>190</v>
      </c>
      <c r="B205" s="3">
        <v>21392</v>
      </c>
      <c r="C205" s="3" t="s">
        <v>36</v>
      </c>
      <c r="D205" s="7">
        <v>0.02</v>
      </c>
      <c r="E205" s="4">
        <v>200.98</v>
      </c>
      <c r="F205" s="4">
        <v>55.96</v>
      </c>
      <c r="G205" s="3">
        <v>375</v>
      </c>
      <c r="H205" s="3" t="s">
        <v>482</v>
      </c>
      <c r="I205" s="3" t="s">
        <v>38</v>
      </c>
      <c r="J205" s="3" t="s">
        <v>57</v>
      </c>
      <c r="K205" s="3" t="s">
        <v>40</v>
      </c>
      <c r="L205" s="3" t="s">
        <v>135</v>
      </c>
      <c r="M205" s="3" t="s">
        <v>243</v>
      </c>
      <c r="N205" s="3" t="s">
        <v>483</v>
      </c>
      <c r="O205" s="3">
        <v>37814</v>
      </c>
      <c r="P205" s="2">
        <v>42077</v>
      </c>
      <c r="Q205" s="2">
        <v>42079</v>
      </c>
      <c r="R205" s="4">
        <v>-224.94779999999997</v>
      </c>
      <c r="S205" s="3">
        <v>11</v>
      </c>
      <c r="T205" s="4">
        <v>2331.9</v>
      </c>
      <c r="U205" s="3">
        <v>90917</v>
      </c>
      <c r="V205" s="3" t="str">
        <f>IF(R205&gt;F2161, "High","Low")</f>
        <v>Low</v>
      </c>
      <c r="W205" s="3" t="e">
        <f>IF(OR(D205 &gt; 0.2,#REF! &lt; 0.25), "High Risk", "Low Risk")</f>
        <v>#REF!</v>
      </c>
      <c r="X205" s="3" t="str">
        <f>IF(NOT(D205 &gt; 0), "No Discount", "Discount Applied")</f>
        <v>Discount Applied</v>
      </c>
      <c r="Y205" s="3" t="str">
        <f>IF(AND(R205 &gt; 100, OR(I205 = "Regular Air", I205 = "Express Air"), NOT(D205 &gt; 0)), "High Profit Non-Standard Shipping", "Other")</f>
        <v>Other</v>
      </c>
    </row>
    <row r="206" spans="1:25" x14ac:dyDescent="0.3">
      <c r="A206" s="3" t="s">
        <v>92</v>
      </c>
      <c r="B206" s="3">
        <v>21393</v>
      </c>
      <c r="C206" s="3" t="s">
        <v>36</v>
      </c>
      <c r="D206" s="7">
        <v>0.02</v>
      </c>
      <c r="E206" s="4">
        <v>4.28</v>
      </c>
      <c r="F206" s="4">
        <v>5.17</v>
      </c>
      <c r="G206" s="3">
        <v>375</v>
      </c>
      <c r="H206" s="3" t="s">
        <v>482</v>
      </c>
      <c r="I206" s="3" t="s">
        <v>48</v>
      </c>
      <c r="J206" s="3" t="s">
        <v>57</v>
      </c>
      <c r="K206" s="3" t="s">
        <v>28</v>
      </c>
      <c r="L206" s="3" t="s">
        <v>135</v>
      </c>
      <c r="M206" s="3" t="s">
        <v>243</v>
      </c>
      <c r="N206" s="3" t="s">
        <v>483</v>
      </c>
      <c r="O206" s="3">
        <v>37814</v>
      </c>
      <c r="P206" s="2">
        <v>42077</v>
      </c>
      <c r="Q206" s="2">
        <v>42078</v>
      </c>
      <c r="R206" s="4">
        <v>196.79999999999998</v>
      </c>
      <c r="S206" s="3">
        <v>6</v>
      </c>
      <c r="T206" s="4">
        <v>27.47</v>
      </c>
      <c r="U206" s="3">
        <v>90917</v>
      </c>
      <c r="V206" s="3" t="str">
        <f>IF(R206&gt;F2162, "High","Low")</f>
        <v>High</v>
      </c>
      <c r="W206" s="3" t="e">
        <f>IF(OR(D206 &gt; 0.2,#REF! &lt; 0.25), "High Risk", "Low Risk")</f>
        <v>#REF!</v>
      </c>
      <c r="X206" s="3" t="str">
        <f>IF(NOT(D206 &gt; 0), "No Discount", "Discount Applied")</f>
        <v>Discount Applied</v>
      </c>
      <c r="Y206" s="3" t="str">
        <f>IF(AND(R206 &gt; 100, OR(I206 = "Regular Air", I206 = "Express Air"), NOT(D206 &gt; 0)), "High Profit Non-Standard Shipping", "Other")</f>
        <v>Other</v>
      </c>
    </row>
    <row r="207" spans="1:25" x14ac:dyDescent="0.3">
      <c r="A207" s="3" t="s">
        <v>256</v>
      </c>
      <c r="B207" s="3">
        <v>19073</v>
      </c>
      <c r="C207" s="3" t="s">
        <v>55</v>
      </c>
      <c r="D207" s="7">
        <v>0.03</v>
      </c>
      <c r="E207" s="4">
        <v>25.98</v>
      </c>
      <c r="F207" s="4">
        <v>5.37</v>
      </c>
      <c r="G207" s="3">
        <v>377</v>
      </c>
      <c r="H207" s="3" t="s">
        <v>484</v>
      </c>
      <c r="I207" s="3" t="s">
        <v>48</v>
      </c>
      <c r="J207" s="3" t="s">
        <v>113</v>
      </c>
      <c r="K207" s="3" t="s">
        <v>28</v>
      </c>
      <c r="L207" s="3" t="s">
        <v>60</v>
      </c>
      <c r="M207" s="3" t="s">
        <v>177</v>
      </c>
      <c r="N207" s="3" t="s">
        <v>430</v>
      </c>
      <c r="O207" s="3">
        <v>60510</v>
      </c>
      <c r="P207" s="2">
        <v>42111</v>
      </c>
      <c r="Q207" s="2">
        <v>42111</v>
      </c>
      <c r="R207" s="4">
        <v>250.03759999999997</v>
      </c>
      <c r="S207" s="3">
        <v>17</v>
      </c>
      <c r="T207" s="4">
        <v>460.87</v>
      </c>
      <c r="U207" s="3">
        <v>89579</v>
      </c>
      <c r="V207" s="3" t="str">
        <f>IF(R207&gt;F2163, "High","Low")</f>
        <v>High</v>
      </c>
      <c r="W207" s="3" t="e">
        <f>IF(OR(D207 &gt; 0.2,#REF! &lt; 0.25), "High Risk", "Low Risk")</f>
        <v>#REF!</v>
      </c>
      <c r="X207" s="3" t="str">
        <f>IF(NOT(D207 &gt; 0), "No Discount", "Discount Applied")</f>
        <v>Discount Applied</v>
      </c>
      <c r="Y207" s="3" t="str">
        <f>IF(AND(R207 &gt; 100, OR(I207 = "Regular Air", I207 = "Express Air"), NOT(D207 &gt; 0)), "High Profit Non-Standard Shipping", "Other")</f>
        <v>Other</v>
      </c>
    </row>
    <row r="208" spans="1:25" x14ac:dyDescent="0.3">
      <c r="A208" s="3" t="s">
        <v>140</v>
      </c>
      <c r="B208" s="3">
        <v>22401</v>
      </c>
      <c r="C208" s="3" t="s">
        <v>36</v>
      </c>
      <c r="D208" s="7">
        <v>7.0000000000000007E-2</v>
      </c>
      <c r="E208" s="4">
        <v>415.88</v>
      </c>
      <c r="F208" s="4">
        <v>11.37</v>
      </c>
      <c r="G208" s="3">
        <v>381</v>
      </c>
      <c r="H208" s="3" t="s">
        <v>486</v>
      </c>
      <c r="I208" s="3" t="s">
        <v>48</v>
      </c>
      <c r="J208" s="3" t="s">
        <v>27</v>
      </c>
      <c r="K208" s="3" t="s">
        <v>28</v>
      </c>
      <c r="L208" s="3" t="s">
        <v>60</v>
      </c>
      <c r="M208" s="3" t="s">
        <v>177</v>
      </c>
      <c r="N208" s="3" t="s">
        <v>488</v>
      </c>
      <c r="O208" s="3">
        <v>61701</v>
      </c>
      <c r="P208" s="2">
        <v>42125</v>
      </c>
      <c r="Q208" s="2">
        <v>42125</v>
      </c>
      <c r="R208" s="4">
        <v>-539.59</v>
      </c>
      <c r="S208" s="3">
        <v>1</v>
      </c>
      <c r="T208" s="4">
        <v>394.51</v>
      </c>
      <c r="U208" s="3">
        <v>88929</v>
      </c>
      <c r="V208" s="3" t="str">
        <f>IF(R208&gt;F2164, "High","Low")</f>
        <v>Low</v>
      </c>
      <c r="W208" s="3" t="e">
        <f>IF(OR(D208 &gt; 0.2,#REF! &lt; 0.25), "High Risk", "Low Risk")</f>
        <v>#REF!</v>
      </c>
      <c r="X208" s="3" t="str">
        <f>IF(NOT(D208 &gt; 0), "No Discount", "Discount Applied")</f>
        <v>Discount Applied</v>
      </c>
      <c r="Y208" s="3" t="str">
        <f>IF(AND(R208 &gt; 100, OR(I208 = "Regular Air", I208 = "Express Air"), NOT(D208 &gt; 0)), "High Profit Non-Standard Shipping", "Other")</f>
        <v>Other</v>
      </c>
    </row>
    <row r="209" spans="1:25" x14ac:dyDescent="0.3">
      <c r="A209" s="3" t="s">
        <v>108</v>
      </c>
      <c r="B209" s="3">
        <v>21281</v>
      </c>
      <c r="C209" s="3" t="s">
        <v>46</v>
      </c>
      <c r="D209" s="7">
        <v>0.06</v>
      </c>
      <c r="E209" s="4">
        <v>5.34</v>
      </c>
      <c r="F209" s="4">
        <v>5.63</v>
      </c>
      <c r="G209" s="3">
        <v>383</v>
      </c>
      <c r="H209" s="3" t="s">
        <v>489</v>
      </c>
      <c r="I209" s="3" t="s">
        <v>48</v>
      </c>
      <c r="J209" s="3" t="s">
        <v>27</v>
      </c>
      <c r="K209" s="3" t="s">
        <v>28</v>
      </c>
      <c r="L209" s="3" t="s">
        <v>52</v>
      </c>
      <c r="M209" s="3" t="s">
        <v>233</v>
      </c>
      <c r="N209" s="3" t="s">
        <v>491</v>
      </c>
      <c r="O209" s="3">
        <v>19026</v>
      </c>
      <c r="P209" s="2">
        <v>42082</v>
      </c>
      <c r="Q209" s="2">
        <v>42082</v>
      </c>
      <c r="R209" s="4">
        <v>-82.822999999999993</v>
      </c>
      <c r="S209" s="3">
        <v>7</v>
      </c>
      <c r="T209" s="4">
        <v>38.65</v>
      </c>
      <c r="U209" s="3">
        <v>88928</v>
      </c>
      <c r="V209" s="3" t="str">
        <f>IF(R209&gt;F2165, "High","Low")</f>
        <v>Low</v>
      </c>
      <c r="W209" s="3" t="e">
        <f>IF(OR(D209 &gt; 0.2,#REF! &lt; 0.25), "High Risk", "Low Risk")</f>
        <v>#REF!</v>
      </c>
      <c r="X209" s="3" t="str">
        <f>IF(NOT(D209 &gt; 0), "No Discount", "Discount Applied")</f>
        <v>Discount Applied</v>
      </c>
      <c r="Y209" s="3" t="str">
        <f>IF(AND(R209 &gt; 100, OR(I209 = "Regular Air", I209 = "Express Air"), NOT(D209 &gt; 0)), "High Profit Non-Standard Shipping", "Other")</f>
        <v>Other</v>
      </c>
    </row>
    <row r="210" spans="1:25" x14ac:dyDescent="0.3">
      <c r="A210" s="3" t="s">
        <v>77</v>
      </c>
      <c r="B210" s="3">
        <v>21282</v>
      </c>
      <c r="C210" s="3" t="s">
        <v>46</v>
      </c>
      <c r="D210" s="7">
        <v>7.0000000000000007E-2</v>
      </c>
      <c r="E210" s="4">
        <v>65.989999999999995</v>
      </c>
      <c r="F210" s="4">
        <v>5.26</v>
      </c>
      <c r="G210" s="3">
        <v>383</v>
      </c>
      <c r="H210" s="3" t="s">
        <v>489</v>
      </c>
      <c r="I210" s="3" t="s">
        <v>26</v>
      </c>
      <c r="J210" s="3" t="s">
        <v>27</v>
      </c>
      <c r="K210" s="3" t="s">
        <v>76</v>
      </c>
      <c r="L210" s="3" t="s">
        <v>52</v>
      </c>
      <c r="M210" s="3" t="s">
        <v>233</v>
      </c>
      <c r="N210" s="3" t="s">
        <v>491</v>
      </c>
      <c r="O210" s="3">
        <v>19026</v>
      </c>
      <c r="P210" s="2">
        <v>42082</v>
      </c>
      <c r="Q210" s="2">
        <v>42084</v>
      </c>
      <c r="R210" s="4">
        <v>107.08200000000001</v>
      </c>
      <c r="S210" s="3">
        <v>5</v>
      </c>
      <c r="T210" s="4">
        <v>279.83</v>
      </c>
      <c r="U210" s="3">
        <v>88928</v>
      </c>
      <c r="V210" s="3" t="str">
        <f>IF(R210&gt;F2166, "High","Low")</f>
        <v>High</v>
      </c>
      <c r="W210" s="3" t="e">
        <f>IF(OR(D210 &gt; 0.2,#REF! &lt; 0.25), "High Risk", "Low Risk")</f>
        <v>#REF!</v>
      </c>
      <c r="X210" s="3" t="str">
        <f>IF(NOT(D210 &gt; 0), "No Discount", "Discount Applied")</f>
        <v>Discount Applied</v>
      </c>
      <c r="Y210" s="3" t="str">
        <f>IF(AND(R210 &gt; 100, OR(I210 = "Regular Air", I210 = "Express Air"), NOT(D210 &gt; 0)), "High Profit Non-Standard Shipping", "Other")</f>
        <v>Other</v>
      </c>
    </row>
    <row r="211" spans="1:25" x14ac:dyDescent="0.3">
      <c r="A211" s="3" t="s">
        <v>108</v>
      </c>
      <c r="B211" s="3">
        <v>20919</v>
      </c>
      <c r="C211" s="3" t="s">
        <v>24</v>
      </c>
      <c r="D211" s="7">
        <v>0.1</v>
      </c>
      <c r="E211" s="4">
        <v>8.8800000000000008</v>
      </c>
      <c r="F211" s="4">
        <v>6.28</v>
      </c>
      <c r="G211" s="3">
        <v>387</v>
      </c>
      <c r="H211" s="3" t="s">
        <v>493</v>
      </c>
      <c r="I211" s="3" t="s">
        <v>26</v>
      </c>
      <c r="J211" s="3" t="s">
        <v>27</v>
      </c>
      <c r="K211" s="3" t="s">
        <v>28</v>
      </c>
      <c r="L211" s="3" t="s">
        <v>60</v>
      </c>
      <c r="M211" s="3" t="s">
        <v>495</v>
      </c>
      <c r="N211" s="3" t="s">
        <v>496</v>
      </c>
      <c r="O211" s="3">
        <v>68801</v>
      </c>
      <c r="P211" s="2">
        <v>42167</v>
      </c>
      <c r="Q211" s="2">
        <v>42169</v>
      </c>
      <c r="R211" s="4">
        <v>-27.283750000000001</v>
      </c>
      <c r="S211" s="3">
        <v>15</v>
      </c>
      <c r="T211" s="4">
        <v>126.9</v>
      </c>
      <c r="U211" s="3">
        <v>90339</v>
      </c>
      <c r="V211" s="3" t="str">
        <f>IF(R211&gt;F2167, "High","Low")</f>
        <v>Low</v>
      </c>
      <c r="W211" s="3" t="e">
        <f>IF(OR(D211 &gt; 0.2,#REF! &lt; 0.25), "High Risk", "Low Risk")</f>
        <v>#REF!</v>
      </c>
      <c r="X211" s="3" t="str">
        <f>IF(NOT(D211 &gt; 0), "No Discount", "Discount Applied")</f>
        <v>Discount Applied</v>
      </c>
      <c r="Y211" s="3" t="str">
        <f>IF(AND(R211 &gt; 100, OR(I211 = "Regular Air", I211 = "Express Air"), NOT(D211 &gt; 0)), "High Profit Non-Standard Shipping", "Other")</f>
        <v>Other</v>
      </c>
    </row>
    <row r="212" spans="1:25" x14ac:dyDescent="0.3">
      <c r="A212" s="3" t="s">
        <v>92</v>
      </c>
      <c r="B212" s="3">
        <v>22223</v>
      </c>
      <c r="C212" s="3" t="s">
        <v>46</v>
      </c>
      <c r="D212" s="7">
        <v>0.03</v>
      </c>
      <c r="E212" s="4">
        <v>5.28</v>
      </c>
      <c r="F212" s="4">
        <v>5.66</v>
      </c>
      <c r="G212" s="3">
        <v>388</v>
      </c>
      <c r="H212" s="3" t="s">
        <v>497</v>
      </c>
      <c r="I212" s="3" t="s">
        <v>48</v>
      </c>
      <c r="J212" s="3" t="s">
        <v>27</v>
      </c>
      <c r="K212" s="3" t="s">
        <v>28</v>
      </c>
      <c r="L212" s="3" t="s">
        <v>60</v>
      </c>
      <c r="M212" s="3" t="s">
        <v>495</v>
      </c>
      <c r="N212" s="3" t="s">
        <v>499</v>
      </c>
      <c r="O212" s="3">
        <v>68847</v>
      </c>
      <c r="P212" s="2">
        <v>42007</v>
      </c>
      <c r="Q212" s="2">
        <v>42009</v>
      </c>
      <c r="R212" s="4">
        <v>-51.559199999999997</v>
      </c>
      <c r="S212" s="3">
        <v>4</v>
      </c>
      <c r="T212" s="4">
        <v>22.82</v>
      </c>
      <c r="U212" s="3">
        <v>90337</v>
      </c>
      <c r="V212" s="3" t="str">
        <f>IF(R212&gt;F2168, "High","Low")</f>
        <v>Low</v>
      </c>
      <c r="W212" s="3" t="e">
        <f>IF(OR(D212 &gt; 0.2,#REF! &lt; 0.25), "High Risk", "Low Risk")</f>
        <v>#REF!</v>
      </c>
      <c r="X212" s="3" t="str">
        <f>IF(NOT(D212 &gt; 0), "No Discount", "Discount Applied")</f>
        <v>Discount Applied</v>
      </c>
      <c r="Y212" s="3" t="str">
        <f>IF(AND(R212 &gt; 100, OR(I212 = "Regular Air", I212 = "Express Air"), NOT(D212 &gt; 0)), "High Profit Non-Standard Shipping", "Other")</f>
        <v>Other</v>
      </c>
    </row>
    <row r="213" spans="1:25" x14ac:dyDescent="0.3">
      <c r="A213" s="3" t="s">
        <v>77</v>
      </c>
      <c r="B213" s="3">
        <v>22224</v>
      </c>
      <c r="C213" s="3" t="s">
        <v>46</v>
      </c>
      <c r="D213" s="7">
        <v>0.01</v>
      </c>
      <c r="E213" s="4">
        <v>110.99</v>
      </c>
      <c r="F213" s="4">
        <v>2.5</v>
      </c>
      <c r="G213" s="3">
        <v>388</v>
      </c>
      <c r="H213" s="3" t="s">
        <v>497</v>
      </c>
      <c r="I213" s="3" t="s">
        <v>48</v>
      </c>
      <c r="J213" s="3" t="s">
        <v>27</v>
      </c>
      <c r="K213" s="3" t="s">
        <v>76</v>
      </c>
      <c r="L213" s="3" t="s">
        <v>60</v>
      </c>
      <c r="M213" s="3" t="s">
        <v>495</v>
      </c>
      <c r="N213" s="3" t="s">
        <v>499</v>
      </c>
      <c r="O213" s="3">
        <v>68847</v>
      </c>
      <c r="P213" s="2">
        <v>42007</v>
      </c>
      <c r="Q213" s="2">
        <v>42010</v>
      </c>
      <c r="R213" s="4">
        <v>-263.56572</v>
      </c>
      <c r="S213" s="3">
        <v>2</v>
      </c>
      <c r="T213" s="4">
        <v>188.66</v>
      </c>
      <c r="U213" s="3">
        <v>90337</v>
      </c>
      <c r="V213" s="3" t="str">
        <f>IF(R213&gt;F2169, "High","Low")</f>
        <v>Low</v>
      </c>
      <c r="W213" s="3" t="e">
        <f>IF(OR(D213 &gt; 0.2,#REF! &lt; 0.25), "High Risk", "Low Risk")</f>
        <v>#REF!</v>
      </c>
      <c r="X213" s="3" t="str">
        <f>IF(NOT(D213 &gt; 0), "No Discount", "Discount Applied")</f>
        <v>Discount Applied</v>
      </c>
      <c r="Y213" s="3" t="str">
        <f>IF(AND(R213 &gt; 100, OR(I213 = "Regular Air", I213 = "Express Air"), NOT(D213 &gt; 0)), "High Profit Non-Standard Shipping", "Other")</f>
        <v>Other</v>
      </c>
    </row>
    <row r="214" spans="1:25" x14ac:dyDescent="0.3">
      <c r="A214" s="3" t="s">
        <v>41</v>
      </c>
      <c r="B214" s="3">
        <v>23853</v>
      </c>
      <c r="C214" s="3" t="s">
        <v>105</v>
      </c>
      <c r="D214" s="7">
        <v>0.03</v>
      </c>
      <c r="E214" s="4">
        <v>160.97999999999999</v>
      </c>
      <c r="F214" s="4">
        <v>30</v>
      </c>
      <c r="G214" s="3">
        <v>389</v>
      </c>
      <c r="H214" s="3" t="s">
        <v>501</v>
      </c>
      <c r="I214" s="3" t="s">
        <v>38</v>
      </c>
      <c r="J214" s="3" t="s">
        <v>27</v>
      </c>
      <c r="K214" s="3" t="s">
        <v>40</v>
      </c>
      <c r="L214" s="3" t="s">
        <v>60</v>
      </c>
      <c r="M214" s="3" t="s">
        <v>495</v>
      </c>
      <c r="N214" s="3" t="s">
        <v>502</v>
      </c>
      <c r="O214" s="3">
        <v>68502</v>
      </c>
      <c r="P214" s="2">
        <v>42041</v>
      </c>
      <c r="Q214" s="2">
        <v>42045</v>
      </c>
      <c r="R214" s="4">
        <v>1273.2086999999999</v>
      </c>
      <c r="S214" s="3">
        <v>11</v>
      </c>
      <c r="T214" s="4">
        <v>1845.23</v>
      </c>
      <c r="U214" s="3">
        <v>90338</v>
      </c>
      <c r="V214" s="3" t="str">
        <f>IF(R214&gt;F2170, "High","Low")</f>
        <v>High</v>
      </c>
      <c r="W214" s="3" t="e">
        <f>IF(OR(D214 &gt; 0.2,#REF! &lt; 0.25), "High Risk", "Low Risk")</f>
        <v>#REF!</v>
      </c>
      <c r="X214" s="3" t="str">
        <f>IF(NOT(D214 &gt; 0), "No Discount", "Discount Applied")</f>
        <v>Discount Applied</v>
      </c>
      <c r="Y214" s="3" t="str">
        <f>IF(AND(R214 &gt; 100, OR(I214 = "Regular Air", I214 = "Express Air"), NOT(D214 &gt; 0)), "High Profit Non-Standard Shipping", "Other")</f>
        <v>Other</v>
      </c>
    </row>
    <row r="215" spans="1:25" x14ac:dyDescent="0.3">
      <c r="A215" s="3" t="s">
        <v>179</v>
      </c>
      <c r="B215" s="3">
        <v>25449</v>
      </c>
      <c r="C215" s="3" t="s">
        <v>55</v>
      </c>
      <c r="D215" s="7">
        <v>0.02</v>
      </c>
      <c r="E215" s="4">
        <v>34.979999999999997</v>
      </c>
      <c r="F215" s="4">
        <v>7.53</v>
      </c>
      <c r="G215" s="3">
        <v>392</v>
      </c>
      <c r="H215" s="3" t="s">
        <v>503</v>
      </c>
      <c r="I215" s="3" t="s">
        <v>48</v>
      </c>
      <c r="J215" s="3" t="s">
        <v>27</v>
      </c>
      <c r="K215" s="3" t="s">
        <v>76</v>
      </c>
      <c r="L215" s="3" t="s">
        <v>60</v>
      </c>
      <c r="M215" s="3" t="s">
        <v>505</v>
      </c>
      <c r="N215" s="3" t="s">
        <v>506</v>
      </c>
      <c r="O215" s="3">
        <v>63105</v>
      </c>
      <c r="P215" s="2">
        <v>42068</v>
      </c>
      <c r="Q215" s="2">
        <v>42070</v>
      </c>
      <c r="R215" s="4">
        <v>-159.68</v>
      </c>
      <c r="S215" s="3">
        <v>1</v>
      </c>
      <c r="T215" s="4">
        <v>37.159999999999997</v>
      </c>
      <c r="U215" s="3">
        <v>86383</v>
      </c>
      <c r="V215" s="3" t="str">
        <f>IF(R215&gt;F2171, "High","Low")</f>
        <v>Low</v>
      </c>
      <c r="W215" s="3" t="e">
        <f>IF(OR(D215 &gt; 0.2,#REF! &lt; 0.25), "High Risk", "Low Risk")</f>
        <v>#REF!</v>
      </c>
      <c r="X215" s="3" t="str">
        <f>IF(NOT(D215 &gt; 0), "No Discount", "Discount Applied")</f>
        <v>Discount Applied</v>
      </c>
      <c r="Y215" s="3" t="str">
        <f>IF(AND(R215 &gt; 100, OR(I215 = "Regular Air", I215 = "Express Air"), NOT(D215 &gt; 0)), "High Profit Non-Standard Shipping", "Other")</f>
        <v>Other</v>
      </c>
    </row>
    <row r="216" spans="1:25" x14ac:dyDescent="0.3">
      <c r="A216" s="3" t="s">
        <v>49</v>
      </c>
      <c r="B216" s="3">
        <v>25450</v>
      </c>
      <c r="C216" s="3" t="s">
        <v>55</v>
      </c>
      <c r="D216" s="7">
        <v>0.01</v>
      </c>
      <c r="E216" s="4">
        <v>19.989999999999998</v>
      </c>
      <c r="F216" s="4">
        <v>11.17</v>
      </c>
      <c r="G216" s="3">
        <v>392</v>
      </c>
      <c r="H216" s="3" t="s">
        <v>503</v>
      </c>
      <c r="I216" s="3" t="s">
        <v>48</v>
      </c>
      <c r="J216" s="3" t="s">
        <v>27</v>
      </c>
      <c r="K216" s="3" t="s">
        <v>40</v>
      </c>
      <c r="L216" s="3" t="s">
        <v>60</v>
      </c>
      <c r="M216" s="3" t="s">
        <v>505</v>
      </c>
      <c r="N216" s="3" t="s">
        <v>506</v>
      </c>
      <c r="O216" s="3">
        <v>63105</v>
      </c>
      <c r="P216" s="2">
        <v>42068</v>
      </c>
      <c r="Q216" s="2">
        <v>42071</v>
      </c>
      <c r="R216" s="4">
        <v>27.91</v>
      </c>
      <c r="S216" s="3">
        <v>2</v>
      </c>
      <c r="T216" s="4">
        <v>43.65</v>
      </c>
      <c r="U216" s="3">
        <v>86383</v>
      </c>
      <c r="V216" s="3" t="str">
        <f>IF(R216&gt;F2172, "High","Low")</f>
        <v>High</v>
      </c>
      <c r="W216" s="3" t="e">
        <f>IF(OR(D216 &gt; 0.2,#REF! &lt; 0.25), "High Risk", "Low Risk")</f>
        <v>#REF!</v>
      </c>
      <c r="X216" s="3" t="str">
        <f>IF(NOT(D216 &gt; 0), "No Discount", "Discount Applied")</f>
        <v>Discount Applied</v>
      </c>
      <c r="Y216" s="3" t="str">
        <f>IF(AND(R216 &gt; 100, OR(I216 = "Regular Air", I216 = "Express Air"), NOT(D216 &gt; 0)), "High Profit Non-Standard Shipping", "Other")</f>
        <v>Other</v>
      </c>
    </row>
    <row r="217" spans="1:25" x14ac:dyDescent="0.3">
      <c r="A217" s="3" t="s">
        <v>140</v>
      </c>
      <c r="B217" s="3">
        <v>22598</v>
      </c>
      <c r="C217" s="3" t="s">
        <v>105</v>
      </c>
      <c r="D217" s="7">
        <v>7.0000000000000007E-2</v>
      </c>
      <c r="E217" s="4">
        <v>9.7100000000000009</v>
      </c>
      <c r="F217" s="4">
        <v>9.4499999999999993</v>
      </c>
      <c r="G217" s="3">
        <v>393</v>
      </c>
      <c r="H217" s="3" t="s">
        <v>508</v>
      </c>
      <c r="I217" s="3" t="s">
        <v>48</v>
      </c>
      <c r="J217" s="3" t="s">
        <v>27</v>
      </c>
      <c r="K217" s="3" t="s">
        <v>28</v>
      </c>
      <c r="L217" s="3" t="s">
        <v>52</v>
      </c>
      <c r="M217" s="3" t="s">
        <v>70</v>
      </c>
      <c r="N217" s="3" t="s">
        <v>510</v>
      </c>
      <c r="O217" s="3">
        <v>13021</v>
      </c>
      <c r="P217" s="2">
        <v>42050</v>
      </c>
      <c r="Q217" s="2">
        <v>42057</v>
      </c>
      <c r="R217" s="4">
        <v>-81.77</v>
      </c>
      <c r="S217" s="3">
        <v>3</v>
      </c>
      <c r="T217" s="4">
        <v>31.44</v>
      </c>
      <c r="U217" s="3">
        <v>86382</v>
      </c>
      <c r="V217" s="3" t="str">
        <f>IF(R217&gt;F2173, "High","Low")</f>
        <v>Low</v>
      </c>
      <c r="W217" s="3" t="e">
        <f>IF(OR(D217 &gt; 0.2,#REF! &lt; 0.25), "High Risk", "Low Risk")</f>
        <v>#REF!</v>
      </c>
      <c r="X217" s="3" t="str">
        <f>IF(NOT(D217 &gt; 0), "No Discount", "Discount Applied")</f>
        <v>Discount Applied</v>
      </c>
      <c r="Y217" s="3" t="str">
        <f>IF(AND(R217 &gt; 100, OR(I217 = "Regular Air", I217 = "Express Air"), NOT(D217 &gt; 0)), "High Profit Non-Standard Shipping", "Other")</f>
        <v>Other</v>
      </c>
    </row>
    <row r="218" spans="1:25" x14ac:dyDescent="0.3">
      <c r="A218" s="3" t="s">
        <v>179</v>
      </c>
      <c r="B218" s="3">
        <v>24638</v>
      </c>
      <c r="C218" s="3" t="s">
        <v>46</v>
      </c>
      <c r="D218" s="7">
        <v>0.04</v>
      </c>
      <c r="E218" s="4">
        <v>15.98</v>
      </c>
      <c r="F218" s="4">
        <v>4</v>
      </c>
      <c r="G218" s="3">
        <v>395</v>
      </c>
      <c r="H218" s="3" t="s">
        <v>511</v>
      </c>
      <c r="I218" s="3" t="s">
        <v>48</v>
      </c>
      <c r="J218" s="3" t="s">
        <v>27</v>
      </c>
      <c r="K218" s="3" t="s">
        <v>76</v>
      </c>
      <c r="L218" s="3" t="s">
        <v>135</v>
      </c>
      <c r="M218" s="3" t="s">
        <v>321</v>
      </c>
      <c r="N218" s="3" t="s">
        <v>513</v>
      </c>
      <c r="O218" s="3">
        <v>28001</v>
      </c>
      <c r="P218" s="2">
        <v>42173</v>
      </c>
      <c r="Q218" s="2">
        <v>42174</v>
      </c>
      <c r="R218" s="4">
        <v>-19.208000000000002</v>
      </c>
      <c r="S218" s="3">
        <v>4</v>
      </c>
      <c r="T218" s="4">
        <v>64.59</v>
      </c>
      <c r="U218" s="3">
        <v>86384</v>
      </c>
      <c r="V218" s="3" t="str">
        <f>IF(R218&gt;F2174, "High","Low")</f>
        <v>Low</v>
      </c>
      <c r="W218" s="3" t="e">
        <f>IF(OR(D218 &gt; 0.2,#REF! &lt; 0.25), "High Risk", "Low Risk")</f>
        <v>#REF!</v>
      </c>
      <c r="X218" s="3" t="str">
        <f>IF(NOT(D218 &gt; 0), "No Discount", "Discount Applied")</f>
        <v>Discount Applied</v>
      </c>
      <c r="Y218" s="3" t="str">
        <f>IF(AND(R218 &gt; 100, OR(I218 = "Regular Air", I218 = "Express Air"), NOT(D218 &gt; 0)), "High Profit Non-Standard Shipping", "Other")</f>
        <v>Other</v>
      </c>
    </row>
    <row r="219" spans="1:25" x14ac:dyDescent="0.3">
      <c r="A219" s="3" t="s">
        <v>92</v>
      </c>
      <c r="B219" s="3">
        <v>24639</v>
      </c>
      <c r="C219" s="3" t="s">
        <v>46</v>
      </c>
      <c r="D219" s="7">
        <v>0.06</v>
      </c>
      <c r="E219" s="4">
        <v>22.84</v>
      </c>
      <c r="F219" s="4">
        <v>5.47</v>
      </c>
      <c r="G219" s="3">
        <v>395</v>
      </c>
      <c r="H219" s="3" t="s">
        <v>511</v>
      </c>
      <c r="I219" s="3" t="s">
        <v>48</v>
      </c>
      <c r="J219" s="3" t="s">
        <v>27</v>
      </c>
      <c r="K219" s="3" t="s">
        <v>28</v>
      </c>
      <c r="L219" s="3" t="s">
        <v>135</v>
      </c>
      <c r="M219" s="3" t="s">
        <v>321</v>
      </c>
      <c r="N219" s="3" t="s">
        <v>513</v>
      </c>
      <c r="O219" s="3">
        <v>28001</v>
      </c>
      <c r="P219" s="2">
        <v>42173</v>
      </c>
      <c r="Q219" s="2">
        <v>42175</v>
      </c>
      <c r="R219" s="4">
        <v>7.4399999999999995</v>
      </c>
      <c r="S219" s="3">
        <v>20</v>
      </c>
      <c r="T219" s="4">
        <v>461.94</v>
      </c>
      <c r="U219" s="3">
        <v>86384</v>
      </c>
      <c r="V219" s="3" t="str">
        <f>IF(R219&gt;F2175, "High","Low")</f>
        <v>High</v>
      </c>
      <c r="W219" s="3" t="e">
        <f>IF(OR(D219 &gt; 0.2,#REF! &lt; 0.25), "High Risk", "Low Risk")</f>
        <v>#REF!</v>
      </c>
      <c r="X219" s="3" t="str">
        <f>IF(NOT(D219 &gt; 0), "No Discount", "Discount Applied")</f>
        <v>Discount Applied</v>
      </c>
      <c r="Y219" s="3" t="str">
        <f>IF(AND(R219 &gt; 100, OR(I219 = "Regular Air", I219 = "Express Air"), NOT(D219 &gt; 0)), "High Profit Non-Standard Shipping", "Other")</f>
        <v>Other</v>
      </c>
    </row>
    <row r="220" spans="1:25" x14ac:dyDescent="0.3">
      <c r="A220" s="3" t="s">
        <v>151</v>
      </c>
      <c r="B220" s="3">
        <v>20693</v>
      </c>
      <c r="C220" s="3" t="s">
        <v>46</v>
      </c>
      <c r="D220" s="7">
        <v>0.1</v>
      </c>
      <c r="E220" s="4">
        <v>154.13</v>
      </c>
      <c r="F220" s="4">
        <v>69</v>
      </c>
      <c r="G220" s="3">
        <v>397</v>
      </c>
      <c r="H220" s="3" t="s">
        <v>515</v>
      </c>
      <c r="I220" s="3" t="s">
        <v>48</v>
      </c>
      <c r="J220" s="3" t="s">
        <v>27</v>
      </c>
      <c r="K220" s="3" t="s">
        <v>40</v>
      </c>
      <c r="L220" s="3" t="s">
        <v>52</v>
      </c>
      <c r="M220" s="3" t="s">
        <v>153</v>
      </c>
      <c r="N220" s="3" t="s">
        <v>516</v>
      </c>
      <c r="O220" s="3">
        <v>44221</v>
      </c>
      <c r="P220" s="2">
        <v>42037</v>
      </c>
      <c r="Q220" s="2">
        <v>42038</v>
      </c>
      <c r="R220" s="4">
        <v>-372.48597100000006</v>
      </c>
      <c r="S220" s="3">
        <v>8</v>
      </c>
      <c r="T220" s="4">
        <v>1216.32</v>
      </c>
      <c r="U220" s="3">
        <v>89319</v>
      </c>
      <c r="V220" s="3" t="str">
        <f>IF(R220&gt;F2176, "High","Low")</f>
        <v>Low</v>
      </c>
      <c r="W220" s="3" t="e">
        <f>IF(OR(D220 &gt; 0.2,#REF! &lt; 0.25), "High Risk", "Low Risk")</f>
        <v>#REF!</v>
      </c>
      <c r="X220" s="3" t="str">
        <f>IF(NOT(D220 &gt; 0), "No Discount", "Discount Applied")</f>
        <v>Discount Applied</v>
      </c>
      <c r="Y220" s="3" t="str">
        <f>IF(AND(R220 &gt; 100, OR(I220 = "Regular Air", I220 = "Express Air"), NOT(D220 &gt; 0)), "High Profit Non-Standard Shipping", "Other")</f>
        <v>Other</v>
      </c>
    </row>
    <row r="221" spans="1:25" x14ac:dyDescent="0.3">
      <c r="A221" s="3" t="s">
        <v>49</v>
      </c>
      <c r="B221" s="3">
        <v>24471</v>
      </c>
      <c r="C221" s="3" t="s">
        <v>55</v>
      </c>
      <c r="D221" s="7">
        <v>0.05</v>
      </c>
      <c r="E221" s="4">
        <v>63.94</v>
      </c>
      <c r="F221" s="4">
        <v>14.48</v>
      </c>
      <c r="G221" s="3">
        <v>398</v>
      </c>
      <c r="H221" s="3" t="s">
        <v>517</v>
      </c>
      <c r="I221" s="3" t="s">
        <v>48</v>
      </c>
      <c r="J221" s="3" t="s">
        <v>27</v>
      </c>
      <c r="K221" s="3" t="s">
        <v>40</v>
      </c>
      <c r="L221" s="3" t="s">
        <v>52</v>
      </c>
      <c r="M221" s="3" t="s">
        <v>153</v>
      </c>
      <c r="N221" s="3" t="s">
        <v>519</v>
      </c>
      <c r="O221" s="3">
        <v>45406</v>
      </c>
      <c r="P221" s="2">
        <v>42147</v>
      </c>
      <c r="Q221" s="2">
        <v>42149</v>
      </c>
      <c r="R221" s="4">
        <v>1372.6307999999999</v>
      </c>
      <c r="S221" s="3">
        <v>31</v>
      </c>
      <c r="T221" s="4">
        <v>1989.32</v>
      </c>
      <c r="U221" s="3">
        <v>89320</v>
      </c>
      <c r="V221" s="3" t="str">
        <f>IF(R221&gt;F2177, "High","Low")</f>
        <v>High</v>
      </c>
      <c r="W221" s="3" t="e">
        <f>IF(OR(D221 &gt; 0.2,#REF! &lt; 0.25), "High Risk", "Low Risk")</f>
        <v>#REF!</v>
      </c>
      <c r="X221" s="3" t="str">
        <f>IF(NOT(D221 &gt; 0), "No Discount", "Discount Applied")</f>
        <v>Discount Applied</v>
      </c>
      <c r="Y221" s="3" t="str">
        <f>IF(AND(R221 &gt; 100, OR(I221 = "Regular Air", I221 = "Express Air"), NOT(D221 &gt; 0)), "High Profit Non-Standard Shipping", "Other")</f>
        <v>Other</v>
      </c>
    </row>
    <row r="222" spans="1:25" x14ac:dyDescent="0.3">
      <c r="A222" s="3" t="s">
        <v>92</v>
      </c>
      <c r="B222" s="3">
        <v>21570</v>
      </c>
      <c r="C222" s="3" t="s">
        <v>24</v>
      </c>
      <c r="D222" s="7">
        <v>0.03</v>
      </c>
      <c r="E222" s="4">
        <v>4.9800000000000004</v>
      </c>
      <c r="F222" s="4">
        <v>0.8</v>
      </c>
      <c r="G222" s="3">
        <v>406</v>
      </c>
      <c r="H222" s="3" t="s">
        <v>520</v>
      </c>
      <c r="I222" s="3" t="s">
        <v>48</v>
      </c>
      <c r="J222" s="3" t="s">
        <v>57</v>
      </c>
      <c r="K222" s="3" t="s">
        <v>28</v>
      </c>
      <c r="L222" s="3" t="s">
        <v>52</v>
      </c>
      <c r="M222" s="3" t="s">
        <v>53</v>
      </c>
      <c r="N222" s="3" t="s">
        <v>522</v>
      </c>
      <c r="O222" s="3">
        <v>8360</v>
      </c>
      <c r="P222" s="2">
        <v>42145</v>
      </c>
      <c r="Q222" s="2">
        <v>42146</v>
      </c>
      <c r="R222" s="4">
        <v>50.2044</v>
      </c>
      <c r="S222" s="3">
        <v>15</v>
      </c>
      <c r="T222" s="4">
        <v>72.760000000000005</v>
      </c>
      <c r="U222" s="3">
        <v>87804</v>
      </c>
      <c r="V222" s="3" t="str">
        <f>IF(R222&gt;F2178, "High","Low")</f>
        <v>High</v>
      </c>
      <c r="W222" s="3" t="e">
        <f>IF(OR(D222 &gt; 0.2,#REF! &lt; 0.25), "High Risk", "Low Risk")</f>
        <v>#REF!</v>
      </c>
      <c r="X222" s="3" t="str">
        <f>IF(NOT(D222 &gt; 0), "No Discount", "Discount Applied")</f>
        <v>Discount Applied</v>
      </c>
      <c r="Y222" s="3" t="str">
        <f>IF(AND(R222 &gt; 100, OR(I222 = "Regular Air", I222 = "Express Air"), NOT(D222 &gt; 0)), "High Profit Non-Standard Shipping", "Other")</f>
        <v>Other</v>
      </c>
    </row>
    <row r="223" spans="1:25" x14ac:dyDescent="0.3">
      <c r="A223" s="3" t="s">
        <v>108</v>
      </c>
      <c r="B223" s="3">
        <v>19104</v>
      </c>
      <c r="C223" s="3" t="s">
        <v>105</v>
      </c>
      <c r="D223" s="7">
        <v>7.0000000000000007E-2</v>
      </c>
      <c r="E223" s="4">
        <v>29.17</v>
      </c>
      <c r="F223" s="4">
        <v>6.27</v>
      </c>
      <c r="G223" s="3">
        <v>408</v>
      </c>
      <c r="H223" s="3" t="s">
        <v>523</v>
      </c>
      <c r="I223" s="3" t="s">
        <v>48</v>
      </c>
      <c r="J223" s="3" t="s">
        <v>27</v>
      </c>
      <c r="K223" s="3" t="s">
        <v>28</v>
      </c>
      <c r="L223" s="3" t="s">
        <v>60</v>
      </c>
      <c r="M223" s="3" t="s">
        <v>129</v>
      </c>
      <c r="N223" s="3" t="s">
        <v>525</v>
      </c>
      <c r="O223" s="3">
        <v>78589</v>
      </c>
      <c r="P223" s="2">
        <v>42126</v>
      </c>
      <c r="Q223" s="2">
        <v>42130</v>
      </c>
      <c r="R223" s="4">
        <v>236.2371</v>
      </c>
      <c r="S223" s="3">
        <v>14</v>
      </c>
      <c r="T223" s="4">
        <v>400.47</v>
      </c>
      <c r="U223" s="3">
        <v>89639</v>
      </c>
      <c r="V223" s="3" t="str">
        <f>IF(R223&gt;F2179, "High","Low")</f>
        <v>High</v>
      </c>
      <c r="W223" s="3" t="e">
        <f>IF(OR(D223 &gt; 0.2,#REF! &lt; 0.25), "High Risk", "Low Risk")</f>
        <v>#REF!</v>
      </c>
      <c r="X223" s="3" t="str">
        <f>IF(NOT(D223 &gt; 0), "No Discount", "Discount Applied")</f>
        <v>Discount Applied</v>
      </c>
      <c r="Y223" s="3" t="str">
        <f>IF(AND(R223 &gt; 100, OR(I223 = "Regular Air", I223 = "Express Air"), NOT(D223 &gt; 0)), "High Profit Non-Standard Shipping", "Other")</f>
        <v>Other</v>
      </c>
    </row>
    <row r="224" spans="1:25" x14ac:dyDescent="0.3">
      <c r="A224" s="3" t="s">
        <v>140</v>
      </c>
      <c r="B224" s="3">
        <v>18428</v>
      </c>
      <c r="C224" s="3" t="s">
        <v>24</v>
      </c>
      <c r="D224" s="7">
        <v>0.05</v>
      </c>
      <c r="E224" s="4">
        <v>178.47</v>
      </c>
      <c r="F224" s="4">
        <v>19.989999999999998</v>
      </c>
      <c r="G224" s="3">
        <v>411</v>
      </c>
      <c r="H224" s="3" t="s">
        <v>526</v>
      </c>
      <c r="I224" s="3" t="s">
        <v>26</v>
      </c>
      <c r="J224" s="3" t="s">
        <v>113</v>
      </c>
      <c r="K224" s="3" t="s">
        <v>28</v>
      </c>
      <c r="L224" s="3" t="s">
        <v>33</v>
      </c>
      <c r="M224" s="3" t="s">
        <v>44</v>
      </c>
      <c r="N224" s="3" t="s">
        <v>472</v>
      </c>
      <c r="O224" s="3">
        <v>94601</v>
      </c>
      <c r="P224" s="2">
        <v>42128</v>
      </c>
      <c r="Q224" s="2">
        <v>42131</v>
      </c>
      <c r="R224" s="4">
        <v>943</v>
      </c>
      <c r="S224" s="3">
        <v>9</v>
      </c>
      <c r="T224" s="4">
        <v>1531.31</v>
      </c>
      <c r="U224" s="3">
        <v>87905</v>
      </c>
      <c r="V224" s="3" t="str">
        <f>IF(R224&gt;F2180, "High","Low")</f>
        <v>High</v>
      </c>
      <c r="W224" s="3" t="e">
        <f>IF(OR(D224 &gt; 0.2,#REF! &lt; 0.25), "High Risk", "Low Risk")</f>
        <v>#REF!</v>
      </c>
      <c r="X224" s="3" t="str">
        <f>IF(NOT(D224 &gt; 0), "No Discount", "Discount Applied")</f>
        <v>Discount Applied</v>
      </c>
      <c r="Y224" s="3" t="str">
        <f>IF(AND(R224 &gt; 100, OR(I224 = "Regular Air", I224 = "Express Air"), NOT(D224 &gt; 0)), "High Profit Non-Standard Shipping", "Other")</f>
        <v>Other</v>
      </c>
    </row>
    <row r="225" spans="1:25" x14ac:dyDescent="0.3">
      <c r="A225" s="3" t="s">
        <v>84</v>
      </c>
      <c r="B225" s="3">
        <v>21739</v>
      </c>
      <c r="C225" s="3" t="s">
        <v>46</v>
      </c>
      <c r="D225" s="7">
        <v>0.09</v>
      </c>
      <c r="E225" s="4">
        <v>999.99</v>
      </c>
      <c r="F225" s="4">
        <v>13.99</v>
      </c>
      <c r="G225" s="3">
        <v>421</v>
      </c>
      <c r="H225" s="3" t="s">
        <v>528</v>
      </c>
      <c r="I225" s="3" t="s">
        <v>48</v>
      </c>
      <c r="J225" s="3" t="s">
        <v>57</v>
      </c>
      <c r="K225" s="3" t="s">
        <v>76</v>
      </c>
      <c r="L225" s="3" t="s">
        <v>52</v>
      </c>
      <c r="M225" s="3" t="s">
        <v>53</v>
      </c>
      <c r="N225" s="3" t="s">
        <v>530</v>
      </c>
      <c r="O225" s="3">
        <v>7201</v>
      </c>
      <c r="P225" s="2">
        <v>42041</v>
      </c>
      <c r="Q225" s="2">
        <v>42043</v>
      </c>
      <c r="R225" s="4">
        <v>-2531.4825000000001</v>
      </c>
      <c r="S225" s="3">
        <v>1</v>
      </c>
      <c r="T225" s="4">
        <v>919.09</v>
      </c>
      <c r="U225" s="3">
        <v>87700</v>
      </c>
      <c r="V225" s="3" t="str">
        <f>IF(R225&gt;F2181, "High","Low")</f>
        <v>Low</v>
      </c>
      <c r="W225" s="3" t="e">
        <f>IF(OR(D225 &gt; 0.2,#REF! &lt; 0.25), "High Risk", "Low Risk")</f>
        <v>#REF!</v>
      </c>
      <c r="X225" s="3" t="str">
        <f>IF(NOT(D225 &gt; 0), "No Discount", "Discount Applied")</f>
        <v>Discount Applied</v>
      </c>
      <c r="Y225" s="3" t="str">
        <f>IF(AND(R225 &gt; 100, OR(I225 = "Regular Air", I225 = "Express Air"), NOT(D225 &gt; 0)), "High Profit Non-Standard Shipping", "Other")</f>
        <v>Other</v>
      </c>
    </row>
    <row r="226" spans="1:25" x14ac:dyDescent="0.3">
      <c r="A226" s="3" t="s">
        <v>179</v>
      </c>
      <c r="B226" s="3">
        <v>22355</v>
      </c>
      <c r="C226" s="3" t="s">
        <v>24</v>
      </c>
      <c r="D226" s="7">
        <v>0.02</v>
      </c>
      <c r="E226" s="4">
        <v>15.28</v>
      </c>
      <c r="F226" s="4">
        <v>1.99</v>
      </c>
      <c r="G226" s="3">
        <v>428</v>
      </c>
      <c r="H226" s="3" t="s">
        <v>531</v>
      </c>
      <c r="I226" s="3" t="s">
        <v>48</v>
      </c>
      <c r="J226" s="3" t="s">
        <v>27</v>
      </c>
      <c r="K226" s="3" t="s">
        <v>76</v>
      </c>
      <c r="L226" s="3" t="s">
        <v>33</v>
      </c>
      <c r="M226" s="3" t="s">
        <v>532</v>
      </c>
      <c r="N226" s="3" t="s">
        <v>533</v>
      </c>
      <c r="O226" s="3">
        <v>89701</v>
      </c>
      <c r="P226" s="2">
        <v>42019</v>
      </c>
      <c r="Q226" s="2">
        <v>42020</v>
      </c>
      <c r="R226" s="4">
        <v>163.1574</v>
      </c>
      <c r="S226" s="3">
        <v>15</v>
      </c>
      <c r="T226" s="4">
        <v>236.46</v>
      </c>
      <c r="U226" s="3">
        <v>88479</v>
      </c>
      <c r="V226" s="3" t="str">
        <f>IF(R226&gt;F2182, "High","Low")</f>
        <v>High</v>
      </c>
      <c r="W226" s="3" t="e">
        <f>IF(OR(D226 &gt; 0.2,#REF! &lt; 0.25), "High Risk", "Low Risk")</f>
        <v>#REF!</v>
      </c>
      <c r="X226" s="3" t="str">
        <f>IF(NOT(D226 &gt; 0), "No Discount", "Discount Applied")</f>
        <v>Discount Applied</v>
      </c>
      <c r="Y226" s="3" t="str">
        <f>IF(AND(R226 &gt; 100, OR(I226 = "Regular Air", I226 = "Express Air"), NOT(D226 &gt; 0)), "High Profit Non-Standard Shipping", "Other")</f>
        <v>Other</v>
      </c>
    </row>
    <row r="227" spans="1:25" x14ac:dyDescent="0.3">
      <c r="A227" s="3" t="s">
        <v>77</v>
      </c>
      <c r="B227" s="3">
        <v>22356</v>
      </c>
      <c r="C227" s="3" t="s">
        <v>24</v>
      </c>
      <c r="D227" s="7">
        <v>0</v>
      </c>
      <c r="E227" s="4">
        <v>85.99</v>
      </c>
      <c r="F227" s="4">
        <v>3.3</v>
      </c>
      <c r="G227" s="3">
        <v>428</v>
      </c>
      <c r="H227" s="3" t="s">
        <v>531</v>
      </c>
      <c r="I227" s="3" t="s">
        <v>48</v>
      </c>
      <c r="J227" s="3" t="s">
        <v>27</v>
      </c>
      <c r="K227" s="3" t="s">
        <v>76</v>
      </c>
      <c r="L227" s="3" t="s">
        <v>33</v>
      </c>
      <c r="M227" s="3" t="s">
        <v>532</v>
      </c>
      <c r="N227" s="3" t="s">
        <v>533</v>
      </c>
      <c r="O227" s="3">
        <v>89701</v>
      </c>
      <c r="P227" s="2">
        <v>42019</v>
      </c>
      <c r="Q227" s="2">
        <v>42020</v>
      </c>
      <c r="R227" s="4">
        <v>-302.22500000000002</v>
      </c>
      <c r="S227" s="3">
        <v>1</v>
      </c>
      <c r="T227" s="4">
        <v>73.819999999999993</v>
      </c>
      <c r="U227" s="3">
        <v>88479</v>
      </c>
      <c r="V227" s="3" t="str">
        <f>IF(R227&gt;F2183, "High","Low")</f>
        <v>Low</v>
      </c>
      <c r="W227" s="3" t="e">
        <f>IF(OR(D227 &gt; 0.2,#REF! &lt; 0.25), "High Risk", "Low Risk")</f>
        <v>#REF!</v>
      </c>
      <c r="X227" s="3" t="str">
        <f>IF(NOT(D227 &gt; 0), "No Discount", "Discount Applied")</f>
        <v>No Discount</v>
      </c>
      <c r="Y227" s="3" t="str">
        <f>IF(AND(R227 &gt; 100, OR(I227 = "Regular Air", I227 = "Express Air"), NOT(D227 &gt; 0)), "High Profit Non-Standard Shipping", "Other")</f>
        <v>Other</v>
      </c>
    </row>
    <row r="228" spans="1:25" x14ac:dyDescent="0.3">
      <c r="A228" s="3" t="s">
        <v>68</v>
      </c>
      <c r="B228" s="3">
        <v>25351</v>
      </c>
      <c r="C228" s="3" t="s">
        <v>36</v>
      </c>
      <c r="D228" s="7">
        <v>0.05</v>
      </c>
      <c r="E228" s="4">
        <v>10.98</v>
      </c>
      <c r="F228" s="4">
        <v>4.8</v>
      </c>
      <c r="G228" s="3">
        <v>428</v>
      </c>
      <c r="H228" s="3" t="s">
        <v>531</v>
      </c>
      <c r="I228" s="3" t="s">
        <v>48</v>
      </c>
      <c r="J228" s="3" t="s">
        <v>27</v>
      </c>
      <c r="K228" s="3" t="s">
        <v>28</v>
      </c>
      <c r="L228" s="3" t="s">
        <v>33</v>
      </c>
      <c r="M228" s="3" t="s">
        <v>532</v>
      </c>
      <c r="N228" s="3" t="s">
        <v>533</v>
      </c>
      <c r="O228" s="3">
        <v>89701</v>
      </c>
      <c r="P228" s="2">
        <v>42066</v>
      </c>
      <c r="Q228" s="2">
        <v>42068</v>
      </c>
      <c r="R228" s="4">
        <v>90.62</v>
      </c>
      <c r="S228" s="3">
        <v>22</v>
      </c>
      <c r="T228" s="4">
        <v>243.11</v>
      </c>
      <c r="U228" s="3">
        <v>88480</v>
      </c>
      <c r="V228" s="3" t="str">
        <f>IF(R228&gt;F2184, "High","Low")</f>
        <v>High</v>
      </c>
      <c r="W228" s="3" t="e">
        <f>IF(OR(D228 &gt; 0.2,#REF! &lt; 0.25), "High Risk", "Low Risk")</f>
        <v>#REF!</v>
      </c>
      <c r="X228" s="3" t="str">
        <f>IF(NOT(D228 &gt; 0), "No Discount", "Discount Applied")</f>
        <v>Discount Applied</v>
      </c>
      <c r="Y228" s="3" t="str">
        <f>IF(AND(R228 &gt; 100, OR(I228 = "Regular Air", I228 = "Express Air"), NOT(D228 &gt; 0)), "High Profit Non-Standard Shipping", "Other")</f>
        <v>Other</v>
      </c>
    </row>
    <row r="229" spans="1:25" x14ac:dyDescent="0.3">
      <c r="A229" s="3" t="s">
        <v>77</v>
      </c>
      <c r="B229" s="3">
        <v>19988</v>
      </c>
      <c r="C229" s="3" t="s">
        <v>105</v>
      </c>
      <c r="D229" s="7">
        <v>0.05</v>
      </c>
      <c r="E229" s="4">
        <v>125.99</v>
      </c>
      <c r="F229" s="4">
        <v>8.08</v>
      </c>
      <c r="G229" s="3">
        <v>437</v>
      </c>
      <c r="H229" s="3" t="s">
        <v>536</v>
      </c>
      <c r="I229" s="3" t="s">
        <v>48</v>
      </c>
      <c r="J229" s="3" t="s">
        <v>57</v>
      </c>
      <c r="K229" s="3" t="s">
        <v>76</v>
      </c>
      <c r="L229" s="3" t="s">
        <v>52</v>
      </c>
      <c r="M229" s="3" t="s">
        <v>192</v>
      </c>
      <c r="N229" s="3" t="s">
        <v>537</v>
      </c>
      <c r="O229" s="3">
        <v>1462</v>
      </c>
      <c r="P229" s="2">
        <v>42177</v>
      </c>
      <c r="Q229" s="2">
        <v>42182</v>
      </c>
      <c r="R229" s="4">
        <v>427.11840000000001</v>
      </c>
      <c r="S229" s="3">
        <v>9</v>
      </c>
      <c r="T229" s="4">
        <v>952.26</v>
      </c>
      <c r="U229" s="3">
        <v>90695</v>
      </c>
      <c r="V229" s="3" t="str">
        <f>IF(R229&gt;F2185, "High","Low")</f>
        <v>High</v>
      </c>
      <c r="W229" s="3" t="e">
        <f>IF(OR(D229 &gt; 0.2,#REF! &lt; 0.25), "High Risk", "Low Risk")</f>
        <v>#REF!</v>
      </c>
      <c r="X229" s="3" t="str">
        <f>IF(NOT(D229 &gt; 0), "No Discount", "Discount Applied")</f>
        <v>Discount Applied</v>
      </c>
      <c r="Y229" s="3" t="str">
        <f>IF(AND(R229 &gt; 100, OR(I229 = "Regular Air", I229 = "Express Air"), NOT(D229 &gt; 0)), "High Profit Non-Standard Shipping", "Other")</f>
        <v>Other</v>
      </c>
    </row>
    <row r="230" spans="1:25" x14ac:dyDescent="0.3">
      <c r="A230" s="3" t="s">
        <v>49</v>
      </c>
      <c r="B230" s="3">
        <v>25813</v>
      </c>
      <c r="C230" s="3" t="s">
        <v>46</v>
      </c>
      <c r="D230" s="7">
        <v>0</v>
      </c>
      <c r="E230" s="4">
        <v>7.59</v>
      </c>
      <c r="F230" s="4">
        <v>4</v>
      </c>
      <c r="G230" s="3">
        <v>444</v>
      </c>
      <c r="H230" s="3" t="s">
        <v>538</v>
      </c>
      <c r="I230" s="3" t="s">
        <v>48</v>
      </c>
      <c r="J230" s="3" t="s">
        <v>57</v>
      </c>
      <c r="K230" s="3" t="s">
        <v>40</v>
      </c>
      <c r="L230" s="3" t="s">
        <v>60</v>
      </c>
      <c r="M230" s="3" t="s">
        <v>177</v>
      </c>
      <c r="N230" s="3" t="s">
        <v>539</v>
      </c>
      <c r="O230" s="3">
        <v>61801</v>
      </c>
      <c r="P230" s="2">
        <v>42149</v>
      </c>
      <c r="Q230" s="2">
        <v>42152</v>
      </c>
      <c r="R230" s="4">
        <v>86.438000000000002</v>
      </c>
      <c r="S230" s="3">
        <v>43</v>
      </c>
      <c r="T230" s="4">
        <v>355.92</v>
      </c>
      <c r="U230" s="3">
        <v>88085</v>
      </c>
      <c r="V230" s="3" t="str">
        <f>IF(R230&gt;F2186, "High","Low")</f>
        <v>High</v>
      </c>
      <c r="W230" s="3" t="e">
        <f>IF(OR(D230 &gt; 0.2,#REF! &lt; 0.25), "High Risk", "Low Risk")</f>
        <v>#REF!</v>
      </c>
      <c r="X230" s="3" t="str">
        <f>IF(NOT(D230 &gt; 0), "No Discount", "Discount Applied")</f>
        <v>No Discount</v>
      </c>
      <c r="Y230" s="3" t="str">
        <f>IF(AND(R230 &gt; 100, OR(I230 = "Regular Air", I230 = "Express Air"), NOT(D230 &gt; 0)), "High Profit Non-Standard Shipping", "Other")</f>
        <v>Other</v>
      </c>
    </row>
    <row r="231" spans="1:25" x14ac:dyDescent="0.3">
      <c r="A231" s="3" t="s">
        <v>92</v>
      </c>
      <c r="B231" s="3">
        <v>23153</v>
      </c>
      <c r="C231" s="3" t="s">
        <v>36</v>
      </c>
      <c r="D231" s="7">
        <v>0.03</v>
      </c>
      <c r="E231" s="4">
        <v>48.04</v>
      </c>
      <c r="F231" s="4">
        <v>19.989999999999998</v>
      </c>
      <c r="G231" s="3">
        <v>445</v>
      </c>
      <c r="H231" s="3" t="s">
        <v>540</v>
      </c>
      <c r="I231" s="3" t="s">
        <v>48</v>
      </c>
      <c r="J231" s="3" t="s">
        <v>57</v>
      </c>
      <c r="K231" s="3" t="s">
        <v>28</v>
      </c>
      <c r="L231" s="3" t="s">
        <v>60</v>
      </c>
      <c r="M231" s="3" t="s">
        <v>495</v>
      </c>
      <c r="N231" s="3" t="s">
        <v>542</v>
      </c>
      <c r="O231" s="3">
        <v>68701</v>
      </c>
      <c r="P231" s="2">
        <v>42105</v>
      </c>
      <c r="Q231" s="2">
        <v>42107</v>
      </c>
      <c r="R231" s="4">
        <v>-4.4599999999999937</v>
      </c>
      <c r="S231" s="3">
        <v>2</v>
      </c>
      <c r="T231" s="4">
        <v>101.71</v>
      </c>
      <c r="U231" s="3">
        <v>88083</v>
      </c>
      <c r="V231" s="3" t="str">
        <f>IF(R231&gt;F2187, "High","Low")</f>
        <v>Low</v>
      </c>
      <c r="W231" s="3" t="e">
        <f>IF(OR(D231 &gt; 0.2,#REF! &lt; 0.25), "High Risk", "Low Risk")</f>
        <v>#REF!</v>
      </c>
      <c r="X231" s="3" t="str">
        <f>IF(NOT(D231 &gt; 0), "No Discount", "Discount Applied")</f>
        <v>Discount Applied</v>
      </c>
      <c r="Y231" s="3" t="str">
        <f>IF(AND(R231 &gt; 100, OR(I231 = "Regular Air", I231 = "Express Air"), NOT(D231 &gt; 0)), "High Profit Non-Standard Shipping", "Other")</f>
        <v>Other</v>
      </c>
    </row>
    <row r="232" spans="1:25" x14ac:dyDescent="0.3">
      <c r="A232" s="3" t="s">
        <v>190</v>
      </c>
      <c r="B232" s="3">
        <v>23862</v>
      </c>
      <c r="C232" s="3" t="s">
        <v>24</v>
      </c>
      <c r="D232" s="7">
        <v>0.09</v>
      </c>
      <c r="E232" s="4">
        <v>200.98</v>
      </c>
      <c r="F232" s="4">
        <v>55.96</v>
      </c>
      <c r="G232" s="3">
        <v>445</v>
      </c>
      <c r="H232" s="3" t="s">
        <v>540</v>
      </c>
      <c r="I232" s="3" t="s">
        <v>38</v>
      </c>
      <c r="J232" s="3" t="s">
        <v>57</v>
      </c>
      <c r="K232" s="3" t="s">
        <v>40</v>
      </c>
      <c r="L232" s="3" t="s">
        <v>60</v>
      </c>
      <c r="M232" s="3" t="s">
        <v>495</v>
      </c>
      <c r="N232" s="3" t="s">
        <v>542</v>
      </c>
      <c r="O232" s="3">
        <v>68701</v>
      </c>
      <c r="P232" s="2">
        <v>42178</v>
      </c>
      <c r="Q232" s="2">
        <v>42179</v>
      </c>
      <c r="R232" s="4">
        <v>-512.87200000000007</v>
      </c>
      <c r="S232" s="3">
        <v>9</v>
      </c>
      <c r="T232" s="4">
        <v>1766.68</v>
      </c>
      <c r="U232" s="3">
        <v>88084</v>
      </c>
      <c r="V232" s="3" t="str">
        <f>IF(R232&gt;F2188, "High","Low")</f>
        <v>Low</v>
      </c>
      <c r="W232" s="3" t="e">
        <f>IF(OR(D232 &gt; 0.2,#REF! &lt; 0.25), "High Risk", "Low Risk")</f>
        <v>#REF!</v>
      </c>
      <c r="X232" s="3" t="str">
        <f>IF(NOT(D232 &gt; 0), "No Discount", "Discount Applied")</f>
        <v>Discount Applied</v>
      </c>
      <c r="Y232" s="3" t="str">
        <f>IF(AND(R232 &gt; 100, OR(I232 = "Regular Air", I232 = "Express Air"), NOT(D232 &gt; 0)), "High Profit Non-Standard Shipping", "Other")</f>
        <v>Other</v>
      </c>
    </row>
    <row r="233" spans="1:25" x14ac:dyDescent="0.3">
      <c r="A233" s="3" t="s">
        <v>29</v>
      </c>
      <c r="B233" s="3">
        <v>23863</v>
      </c>
      <c r="C233" s="3" t="s">
        <v>24</v>
      </c>
      <c r="D233" s="7">
        <v>0.09</v>
      </c>
      <c r="E233" s="4">
        <v>2.78</v>
      </c>
      <c r="F233" s="4">
        <v>0.97</v>
      </c>
      <c r="G233" s="3">
        <v>445</v>
      </c>
      <c r="H233" s="3" t="s">
        <v>540</v>
      </c>
      <c r="I233" s="3" t="s">
        <v>48</v>
      </c>
      <c r="J233" s="3" t="s">
        <v>57</v>
      </c>
      <c r="K233" s="3" t="s">
        <v>28</v>
      </c>
      <c r="L233" s="3" t="s">
        <v>60</v>
      </c>
      <c r="M233" s="3" t="s">
        <v>495</v>
      </c>
      <c r="N233" s="3" t="s">
        <v>542</v>
      </c>
      <c r="O233" s="3">
        <v>68701</v>
      </c>
      <c r="P233" s="2">
        <v>42178</v>
      </c>
      <c r="Q233" s="2">
        <v>42179</v>
      </c>
      <c r="R233" s="4">
        <v>-3.7840000000000003</v>
      </c>
      <c r="S233" s="3">
        <v>11</v>
      </c>
      <c r="T233" s="4">
        <v>29.02</v>
      </c>
      <c r="U233" s="3">
        <v>88084</v>
      </c>
      <c r="V233" s="3" t="str">
        <f>IF(R233&gt;F2189, "High","Low")</f>
        <v>Low</v>
      </c>
      <c r="W233" s="3" t="e">
        <f>IF(OR(D233 &gt; 0.2,#REF! &lt; 0.25), "High Risk", "Low Risk")</f>
        <v>#REF!</v>
      </c>
      <c r="X233" s="3" t="str">
        <f>IF(NOT(D233 &gt; 0), "No Discount", "Discount Applied")</f>
        <v>Discount Applied</v>
      </c>
      <c r="Y233" s="3" t="str">
        <f>IF(AND(R233 &gt; 100, OR(I233 = "Regular Air", I233 = "Express Air"), NOT(D233 &gt; 0)), "High Profit Non-Standard Shipping", "Other")</f>
        <v>Other</v>
      </c>
    </row>
    <row r="234" spans="1:25" x14ac:dyDescent="0.3">
      <c r="A234" s="3" t="s">
        <v>41</v>
      </c>
      <c r="B234" s="3">
        <v>19694</v>
      </c>
      <c r="C234" s="3" t="s">
        <v>36</v>
      </c>
      <c r="D234" s="7">
        <v>0.04</v>
      </c>
      <c r="E234" s="4">
        <v>130.97999999999999</v>
      </c>
      <c r="F234" s="4">
        <v>30</v>
      </c>
      <c r="G234" s="3">
        <v>447</v>
      </c>
      <c r="H234" s="3" t="s">
        <v>544</v>
      </c>
      <c r="I234" s="3" t="s">
        <v>38</v>
      </c>
      <c r="J234" s="3" t="s">
        <v>27</v>
      </c>
      <c r="K234" s="3" t="s">
        <v>40</v>
      </c>
      <c r="L234" s="3" t="s">
        <v>60</v>
      </c>
      <c r="M234" s="3" t="s">
        <v>61</v>
      </c>
      <c r="N234" s="3" t="s">
        <v>546</v>
      </c>
      <c r="O234" s="3">
        <v>55113</v>
      </c>
      <c r="P234" s="2">
        <v>42180</v>
      </c>
      <c r="Q234" s="2">
        <v>42183</v>
      </c>
      <c r="R234" s="4">
        <v>-82.903999999999996</v>
      </c>
      <c r="S234" s="3">
        <v>1</v>
      </c>
      <c r="T234" s="4">
        <v>159.51</v>
      </c>
      <c r="U234" s="3">
        <v>90449</v>
      </c>
      <c r="V234" s="3" t="str">
        <f>IF(R234&gt;F2190, "High","Low")</f>
        <v>Low</v>
      </c>
      <c r="W234" s="3" t="e">
        <f>IF(OR(D234 &gt; 0.2,#REF! &lt; 0.25), "High Risk", "Low Risk")</f>
        <v>#REF!</v>
      </c>
      <c r="X234" s="3" t="str">
        <f>IF(NOT(D234 &gt; 0), "No Discount", "Discount Applied")</f>
        <v>Discount Applied</v>
      </c>
      <c r="Y234" s="3" t="str">
        <f>IF(AND(R234 &gt; 100, OR(I234 = "Regular Air", I234 = "Express Air"), NOT(D234 &gt; 0)), "High Profit Non-Standard Shipping", "Other")</f>
        <v>Other</v>
      </c>
    </row>
    <row r="235" spans="1:25" x14ac:dyDescent="0.3">
      <c r="A235" s="3" t="s">
        <v>77</v>
      </c>
      <c r="B235" s="3">
        <v>19695</v>
      </c>
      <c r="C235" s="3" t="s">
        <v>36</v>
      </c>
      <c r="D235" s="7">
        <v>0.05</v>
      </c>
      <c r="E235" s="4">
        <v>200.99</v>
      </c>
      <c r="F235" s="4">
        <v>4.2</v>
      </c>
      <c r="G235" s="3">
        <v>447</v>
      </c>
      <c r="H235" s="3" t="s">
        <v>544</v>
      </c>
      <c r="I235" s="3" t="s">
        <v>48</v>
      </c>
      <c r="J235" s="3" t="s">
        <v>27</v>
      </c>
      <c r="K235" s="3" t="s">
        <v>76</v>
      </c>
      <c r="L235" s="3" t="s">
        <v>60</v>
      </c>
      <c r="M235" s="3" t="s">
        <v>61</v>
      </c>
      <c r="N235" s="3" t="s">
        <v>546</v>
      </c>
      <c r="O235" s="3">
        <v>55113</v>
      </c>
      <c r="P235" s="2">
        <v>42180</v>
      </c>
      <c r="Q235" s="2">
        <v>42180</v>
      </c>
      <c r="R235" s="4">
        <v>1268.8064999999999</v>
      </c>
      <c r="S235" s="3">
        <v>11</v>
      </c>
      <c r="T235" s="4">
        <v>1838.85</v>
      </c>
      <c r="U235" s="3">
        <v>90449</v>
      </c>
      <c r="V235" s="3" t="str">
        <f>IF(R235&gt;F2191, "High","Low")</f>
        <v>High</v>
      </c>
      <c r="W235" s="3" t="e">
        <f>IF(OR(D235 &gt; 0.2,#REF! &lt; 0.25), "High Risk", "Low Risk")</f>
        <v>#REF!</v>
      </c>
      <c r="X235" s="3" t="str">
        <f>IF(NOT(D235 &gt; 0), "No Discount", "Discount Applied")</f>
        <v>Discount Applied</v>
      </c>
      <c r="Y235" s="3" t="str">
        <f>IF(AND(R235 &gt; 100, OR(I235 = "Regular Air", I235 = "Express Air"), NOT(D235 &gt; 0)), "High Profit Non-Standard Shipping", "Other")</f>
        <v>Other</v>
      </c>
    </row>
    <row r="236" spans="1:25" x14ac:dyDescent="0.3">
      <c r="A236" s="3" t="s">
        <v>84</v>
      </c>
      <c r="B236" s="3">
        <v>20851</v>
      </c>
      <c r="C236" s="3" t="s">
        <v>24</v>
      </c>
      <c r="D236" s="7">
        <v>0.03</v>
      </c>
      <c r="E236" s="4">
        <v>15.99</v>
      </c>
      <c r="F236" s="4">
        <v>11.28</v>
      </c>
      <c r="G236" s="3">
        <v>451</v>
      </c>
      <c r="H236" s="3" t="s">
        <v>548</v>
      </c>
      <c r="I236" s="3" t="s">
        <v>48</v>
      </c>
      <c r="J236" s="3" t="s">
        <v>39</v>
      </c>
      <c r="K236" s="3" t="s">
        <v>76</v>
      </c>
      <c r="L236" s="3" t="s">
        <v>33</v>
      </c>
      <c r="M236" s="3" t="s">
        <v>44</v>
      </c>
      <c r="N236" s="3" t="s">
        <v>550</v>
      </c>
      <c r="O236" s="3">
        <v>94024</v>
      </c>
      <c r="P236" s="2">
        <v>42104</v>
      </c>
      <c r="Q236" s="2">
        <v>42105</v>
      </c>
      <c r="R236" s="4">
        <v>-53.296199999999999</v>
      </c>
      <c r="S236" s="3">
        <v>2</v>
      </c>
      <c r="T236" s="4">
        <v>35.479999999999997</v>
      </c>
      <c r="U236" s="3">
        <v>86010</v>
      </c>
      <c r="V236" s="3" t="str">
        <f>IF(R236&gt;F2192, "High","Low")</f>
        <v>Low</v>
      </c>
      <c r="W236" s="3" t="e">
        <f>IF(OR(D236 &gt; 0.2,#REF! &lt; 0.25), "High Risk", "Low Risk")</f>
        <v>#REF!</v>
      </c>
      <c r="X236" s="3" t="str">
        <f>IF(NOT(D236 &gt; 0), "No Discount", "Discount Applied")</f>
        <v>Discount Applied</v>
      </c>
      <c r="Y236" s="3" t="str">
        <f>IF(AND(R236 &gt; 100, OR(I236 = "Regular Air", I236 = "Express Air"), NOT(D236 &gt; 0)), "High Profit Non-Standard Shipping", "Other")</f>
        <v>Other</v>
      </c>
    </row>
    <row r="237" spans="1:25" x14ac:dyDescent="0.3">
      <c r="A237" s="3" t="s">
        <v>108</v>
      </c>
      <c r="B237" s="3">
        <v>21117</v>
      </c>
      <c r="C237" s="3" t="s">
        <v>46</v>
      </c>
      <c r="D237" s="7">
        <v>0.04</v>
      </c>
      <c r="E237" s="4">
        <v>37.700000000000003</v>
      </c>
      <c r="F237" s="4">
        <v>2.99</v>
      </c>
      <c r="G237" s="3">
        <v>451</v>
      </c>
      <c r="H237" s="3" t="s">
        <v>548</v>
      </c>
      <c r="I237" s="3" t="s">
        <v>48</v>
      </c>
      <c r="J237" s="3" t="s">
        <v>39</v>
      </c>
      <c r="K237" s="3" t="s">
        <v>28</v>
      </c>
      <c r="L237" s="3" t="s">
        <v>33</v>
      </c>
      <c r="M237" s="3" t="s">
        <v>44</v>
      </c>
      <c r="N237" s="3" t="s">
        <v>550</v>
      </c>
      <c r="O237" s="3">
        <v>94024</v>
      </c>
      <c r="P237" s="2">
        <v>42151</v>
      </c>
      <c r="Q237" s="2">
        <v>42152</v>
      </c>
      <c r="R237" s="4">
        <v>299.6739</v>
      </c>
      <c r="S237" s="3">
        <v>12</v>
      </c>
      <c r="T237" s="4">
        <v>434.31</v>
      </c>
      <c r="U237" s="3">
        <v>86012</v>
      </c>
      <c r="V237" s="3" t="str">
        <f>IF(R237&gt;F2193, "High","Low")</f>
        <v>High</v>
      </c>
      <c r="W237" s="3" t="e">
        <f>IF(OR(D237 &gt; 0.2,#REF! &lt; 0.25), "High Risk", "Low Risk")</f>
        <v>#REF!</v>
      </c>
      <c r="X237" s="3" t="str">
        <f>IF(NOT(D237 &gt; 0), "No Discount", "Discount Applied")</f>
        <v>Discount Applied</v>
      </c>
      <c r="Y237" s="3" t="str">
        <f>IF(AND(R237 &gt; 100, OR(I237 = "Regular Air", I237 = "Express Air"), NOT(D237 &gt; 0)), "High Profit Non-Standard Shipping", "Other")</f>
        <v>Other</v>
      </c>
    </row>
    <row r="238" spans="1:25" x14ac:dyDescent="0.3">
      <c r="A238" s="3" t="s">
        <v>108</v>
      </c>
      <c r="B238" s="3">
        <v>18536</v>
      </c>
      <c r="C238" s="3" t="s">
        <v>105</v>
      </c>
      <c r="D238" s="7">
        <v>0.01</v>
      </c>
      <c r="E238" s="4">
        <v>8.8800000000000008</v>
      </c>
      <c r="F238" s="4">
        <v>6.28</v>
      </c>
      <c r="G238" s="3">
        <v>451</v>
      </c>
      <c r="H238" s="3" t="s">
        <v>548</v>
      </c>
      <c r="I238" s="3" t="s">
        <v>48</v>
      </c>
      <c r="J238" s="3" t="s">
        <v>39</v>
      </c>
      <c r="K238" s="3" t="s">
        <v>28</v>
      </c>
      <c r="L238" s="3" t="s">
        <v>33</v>
      </c>
      <c r="M238" s="3" t="s">
        <v>44</v>
      </c>
      <c r="N238" s="3" t="s">
        <v>550</v>
      </c>
      <c r="O238" s="3">
        <v>94024</v>
      </c>
      <c r="P238" s="2">
        <v>42009</v>
      </c>
      <c r="Q238" s="2">
        <v>42014</v>
      </c>
      <c r="R238" s="4">
        <v>-15.456</v>
      </c>
      <c r="S238" s="3">
        <v>2</v>
      </c>
      <c r="T238" s="4">
        <v>19.86</v>
      </c>
      <c r="U238" s="3">
        <v>86013</v>
      </c>
      <c r="V238" s="3" t="str">
        <f>IF(R238&gt;F2194, "High","Low")</f>
        <v>Low</v>
      </c>
      <c r="W238" s="3" t="e">
        <f>IF(OR(D238 &gt; 0.2,#REF! &lt; 0.25), "High Risk", "Low Risk")</f>
        <v>#REF!</v>
      </c>
      <c r="X238" s="3" t="str">
        <f>IF(NOT(D238 &gt; 0), "No Discount", "Discount Applied")</f>
        <v>Discount Applied</v>
      </c>
      <c r="Y238" s="3" t="str">
        <f>IF(AND(R238 &gt; 100, OR(I238 = "Regular Air", I238 = "Express Air"), NOT(D238 &gt; 0)), "High Profit Non-Standard Shipping", "Other")</f>
        <v>Other</v>
      </c>
    </row>
    <row r="239" spans="1:25" x14ac:dyDescent="0.3">
      <c r="A239" s="3" t="s">
        <v>133</v>
      </c>
      <c r="B239" s="3">
        <v>18537</v>
      </c>
      <c r="C239" s="3" t="s">
        <v>105</v>
      </c>
      <c r="D239" s="7">
        <v>0.06</v>
      </c>
      <c r="E239" s="4">
        <v>2.88</v>
      </c>
      <c r="F239" s="4">
        <v>0.99</v>
      </c>
      <c r="G239" s="3">
        <v>451</v>
      </c>
      <c r="H239" s="3" t="s">
        <v>548</v>
      </c>
      <c r="I239" s="3" t="s">
        <v>48</v>
      </c>
      <c r="J239" s="3" t="s">
        <v>39</v>
      </c>
      <c r="K239" s="3" t="s">
        <v>28</v>
      </c>
      <c r="L239" s="3" t="s">
        <v>33</v>
      </c>
      <c r="M239" s="3" t="s">
        <v>44</v>
      </c>
      <c r="N239" s="3" t="s">
        <v>550</v>
      </c>
      <c r="O239" s="3">
        <v>94024</v>
      </c>
      <c r="P239" s="2">
        <v>42009</v>
      </c>
      <c r="Q239" s="2">
        <v>42018</v>
      </c>
      <c r="R239" s="4">
        <v>16.049399999999999</v>
      </c>
      <c r="S239" s="3">
        <v>8</v>
      </c>
      <c r="T239" s="4">
        <v>23.26</v>
      </c>
      <c r="U239" s="3">
        <v>86013</v>
      </c>
      <c r="V239" s="3" t="str">
        <f>IF(R239&gt;F2195, "High","Low")</f>
        <v>High</v>
      </c>
      <c r="W239" s="3" t="e">
        <f>IF(OR(D239 &gt; 0.2,#REF! &lt; 0.25), "High Risk", "Low Risk")</f>
        <v>#REF!</v>
      </c>
      <c r="X239" s="3" t="str">
        <f>IF(NOT(D239 &gt; 0), "No Discount", "Discount Applied")</f>
        <v>Discount Applied</v>
      </c>
      <c r="Y239" s="3" t="str">
        <f>IF(AND(R239 &gt; 100, OR(I239 = "Regular Air", I239 = "Express Air"), NOT(D239 &gt; 0)), "High Profit Non-Standard Shipping", "Other")</f>
        <v>Other</v>
      </c>
    </row>
    <row r="240" spans="1:25" x14ac:dyDescent="0.3">
      <c r="A240" s="3" t="s">
        <v>77</v>
      </c>
      <c r="B240" s="3">
        <v>21118</v>
      </c>
      <c r="C240" s="3" t="s">
        <v>46</v>
      </c>
      <c r="D240" s="7">
        <v>0.01</v>
      </c>
      <c r="E240" s="4">
        <v>55.99</v>
      </c>
      <c r="F240" s="4">
        <v>5</v>
      </c>
      <c r="G240" s="3">
        <v>452</v>
      </c>
      <c r="H240" s="3" t="s">
        <v>552</v>
      </c>
      <c r="I240" s="3" t="s">
        <v>48</v>
      </c>
      <c r="J240" s="3" t="s">
        <v>39</v>
      </c>
      <c r="K240" s="3" t="s">
        <v>76</v>
      </c>
      <c r="L240" s="3" t="s">
        <v>33</v>
      </c>
      <c r="M240" s="3" t="s">
        <v>44</v>
      </c>
      <c r="N240" s="3" t="s">
        <v>553</v>
      </c>
      <c r="O240" s="3">
        <v>93635</v>
      </c>
      <c r="P240" s="2">
        <v>42151</v>
      </c>
      <c r="Q240" s="2">
        <v>42152</v>
      </c>
      <c r="R240" s="4">
        <v>-235.89500000000001</v>
      </c>
      <c r="S240" s="3">
        <v>1</v>
      </c>
      <c r="T240" s="4">
        <v>51.83</v>
      </c>
      <c r="U240" s="3">
        <v>86012</v>
      </c>
      <c r="V240" s="3" t="str">
        <f>IF(R240&gt;F2196, "High","Low")</f>
        <v>Low</v>
      </c>
      <c r="W240" s="3" t="e">
        <f>IF(OR(D240 &gt; 0.2,#REF! &lt; 0.25), "High Risk", "Low Risk")</f>
        <v>#REF!</v>
      </c>
      <c r="X240" s="3" t="str">
        <f>IF(NOT(D240 &gt; 0), "No Discount", "Discount Applied")</f>
        <v>Discount Applied</v>
      </c>
      <c r="Y240" s="3" t="str">
        <f>IF(AND(R240 &gt; 100, OR(I240 = "Regular Air", I240 = "Express Air"), NOT(D240 &gt; 0)), "High Profit Non-Standard Shipping", "Other")</f>
        <v>Other</v>
      </c>
    </row>
    <row r="241" spans="1:25" x14ac:dyDescent="0.3">
      <c r="A241" s="3" t="s">
        <v>49</v>
      </c>
      <c r="B241" s="3">
        <v>22318</v>
      </c>
      <c r="C241" s="3" t="s">
        <v>36</v>
      </c>
      <c r="D241" s="7">
        <v>0.03</v>
      </c>
      <c r="E241" s="4">
        <v>29.34</v>
      </c>
      <c r="F241" s="4">
        <v>7.87</v>
      </c>
      <c r="G241" s="3">
        <v>453</v>
      </c>
      <c r="H241" s="3" t="s">
        <v>554</v>
      </c>
      <c r="I241" s="3" t="s">
        <v>48</v>
      </c>
      <c r="J241" s="3" t="s">
        <v>27</v>
      </c>
      <c r="K241" s="3" t="s">
        <v>40</v>
      </c>
      <c r="L241" s="3" t="s">
        <v>33</v>
      </c>
      <c r="M241" s="3" t="s">
        <v>44</v>
      </c>
      <c r="N241" s="3" t="s">
        <v>556</v>
      </c>
      <c r="O241" s="3">
        <v>95032</v>
      </c>
      <c r="P241" s="2">
        <v>42132</v>
      </c>
      <c r="Q241" s="2">
        <v>42134</v>
      </c>
      <c r="R241" s="4">
        <v>-41.32</v>
      </c>
      <c r="S241" s="3">
        <v>1</v>
      </c>
      <c r="T241" s="4">
        <v>32.4</v>
      </c>
      <c r="U241" s="3">
        <v>86011</v>
      </c>
      <c r="V241" s="3" t="str">
        <f>IF(R241&gt;F2197, "High","Low")</f>
        <v>Low</v>
      </c>
      <c r="W241" s="3" t="e">
        <f>IF(OR(D241 &gt; 0.2,#REF! &lt; 0.25), "High Risk", "Low Risk")</f>
        <v>#REF!</v>
      </c>
      <c r="X241" s="3" t="str">
        <f>IF(NOT(D241 &gt; 0), "No Discount", "Discount Applied")</f>
        <v>Discount Applied</v>
      </c>
      <c r="Y241" s="3" t="str">
        <f>IF(AND(R241 &gt; 100, OR(I241 = "Regular Air", I241 = "Express Air"), NOT(D241 &gt; 0)), "High Profit Non-Standard Shipping", "Other")</f>
        <v>Other</v>
      </c>
    </row>
    <row r="242" spans="1:25" x14ac:dyDescent="0.3">
      <c r="A242" s="3" t="s">
        <v>140</v>
      </c>
      <c r="B242" s="3">
        <v>22874</v>
      </c>
      <c r="C242" s="3" t="s">
        <v>105</v>
      </c>
      <c r="D242" s="7">
        <v>7.0000000000000007E-2</v>
      </c>
      <c r="E242" s="4">
        <v>16.91</v>
      </c>
      <c r="F242" s="4">
        <v>6.25</v>
      </c>
      <c r="G242" s="3">
        <v>460</v>
      </c>
      <c r="H242" s="3" t="s">
        <v>557</v>
      </c>
      <c r="I242" s="3" t="s">
        <v>48</v>
      </c>
      <c r="J242" s="3" t="s">
        <v>39</v>
      </c>
      <c r="K242" s="3" t="s">
        <v>28</v>
      </c>
      <c r="L242" s="3" t="s">
        <v>52</v>
      </c>
      <c r="M242" s="3" t="s">
        <v>53</v>
      </c>
      <c r="N242" s="3" t="s">
        <v>559</v>
      </c>
      <c r="O242" s="3">
        <v>8332</v>
      </c>
      <c r="P242" s="2">
        <v>42147</v>
      </c>
      <c r="Q242" s="2">
        <v>42154</v>
      </c>
      <c r="R242" s="4">
        <v>7.9000000000000057</v>
      </c>
      <c r="S242" s="3">
        <v>31</v>
      </c>
      <c r="T242" s="4">
        <v>492.9</v>
      </c>
      <c r="U242" s="3">
        <v>86014</v>
      </c>
      <c r="V242" s="3" t="str">
        <f>IF(R242&gt;F2198, "High","Low")</f>
        <v>High</v>
      </c>
      <c r="W242" s="3" t="e">
        <f>IF(OR(D242 &gt; 0.2,#REF! &lt; 0.25), "High Risk", "Low Risk")</f>
        <v>#REF!</v>
      </c>
      <c r="X242" s="3" t="str">
        <f>IF(NOT(D242 &gt; 0), "No Discount", "Discount Applied")</f>
        <v>Discount Applied</v>
      </c>
      <c r="Y242" s="3" t="str">
        <f>IF(AND(R242 &gt; 100, OR(I242 = "Regular Air", I242 = "Express Air"), NOT(D242 &gt; 0)), "High Profit Non-Standard Shipping", "Other")</f>
        <v>Other</v>
      </c>
    </row>
    <row r="243" spans="1:25" x14ac:dyDescent="0.3">
      <c r="A243" s="3" t="s">
        <v>140</v>
      </c>
      <c r="B243" s="3">
        <v>18467</v>
      </c>
      <c r="C243" s="3" t="s">
        <v>105</v>
      </c>
      <c r="D243" s="7">
        <v>7.0000000000000007E-2</v>
      </c>
      <c r="E243" s="4">
        <v>165.2</v>
      </c>
      <c r="F243" s="4">
        <v>19.989999999999998</v>
      </c>
      <c r="G243" s="3">
        <v>463</v>
      </c>
      <c r="H243" s="3" t="s">
        <v>560</v>
      </c>
      <c r="I243" s="3" t="s">
        <v>48</v>
      </c>
      <c r="J243" s="3" t="s">
        <v>57</v>
      </c>
      <c r="K243" s="3" t="s">
        <v>28</v>
      </c>
      <c r="L243" s="3" t="s">
        <v>33</v>
      </c>
      <c r="M243" s="3" t="s">
        <v>44</v>
      </c>
      <c r="N243" s="3" t="s">
        <v>562</v>
      </c>
      <c r="O243" s="3">
        <v>90069</v>
      </c>
      <c r="P243" s="2">
        <v>42018</v>
      </c>
      <c r="Q243" s="2">
        <v>42020</v>
      </c>
      <c r="R243" s="4">
        <v>521.69000000000005</v>
      </c>
      <c r="S243" s="3">
        <v>7</v>
      </c>
      <c r="T243" s="4">
        <v>1081.54</v>
      </c>
      <c r="U243" s="3">
        <v>88061</v>
      </c>
      <c r="V243" s="3" t="str">
        <f>IF(R243&gt;F2199, "High","Low")</f>
        <v>High</v>
      </c>
      <c r="W243" s="3" t="e">
        <f>IF(OR(D243 &gt; 0.2,#REF! &lt; 0.25), "High Risk", "Low Risk")</f>
        <v>#REF!</v>
      </c>
      <c r="X243" s="3" t="str">
        <f>IF(NOT(D243 &gt; 0), "No Discount", "Discount Applied")</f>
        <v>Discount Applied</v>
      </c>
      <c r="Y243" s="3" t="str">
        <f>IF(AND(R243 &gt; 100, OR(I243 = "Regular Air", I243 = "Express Air"), NOT(D243 &gt; 0)), "High Profit Non-Standard Shipping", "Other")</f>
        <v>Other</v>
      </c>
    </row>
    <row r="244" spans="1:25" x14ac:dyDescent="0.3">
      <c r="A244" s="3" t="s">
        <v>84</v>
      </c>
      <c r="B244" s="3">
        <v>22754</v>
      </c>
      <c r="C244" s="3" t="s">
        <v>36</v>
      </c>
      <c r="D244" s="7">
        <v>0.08</v>
      </c>
      <c r="E244" s="4">
        <v>297.64</v>
      </c>
      <c r="F244" s="4">
        <v>14.7</v>
      </c>
      <c r="G244" s="3">
        <v>466</v>
      </c>
      <c r="H244" s="3" t="s">
        <v>563</v>
      </c>
      <c r="I244" s="3" t="s">
        <v>38</v>
      </c>
      <c r="J244" s="3" t="s">
        <v>57</v>
      </c>
      <c r="K244" s="3" t="s">
        <v>76</v>
      </c>
      <c r="L244" s="3" t="s">
        <v>52</v>
      </c>
      <c r="M244" s="3" t="s">
        <v>192</v>
      </c>
      <c r="N244" s="3" t="s">
        <v>565</v>
      </c>
      <c r="O244" s="3">
        <v>2019</v>
      </c>
      <c r="P244" s="2">
        <v>42015</v>
      </c>
      <c r="Q244" s="2">
        <v>42015</v>
      </c>
      <c r="R244" s="4">
        <v>496.79679999999996</v>
      </c>
      <c r="S244" s="3">
        <v>5</v>
      </c>
      <c r="T244" s="4">
        <v>1132.8399999999999</v>
      </c>
      <c r="U244" s="3">
        <v>88060</v>
      </c>
      <c r="V244" s="3" t="str">
        <f>IF(R244&gt;F2200, "High","Low")</f>
        <v>High</v>
      </c>
      <c r="W244" s="3" t="e">
        <f>IF(OR(D244 &gt; 0.2,#REF! &lt; 0.25), "High Risk", "Low Risk")</f>
        <v>#REF!</v>
      </c>
      <c r="X244" s="3" t="str">
        <f>IF(NOT(D244 &gt; 0), "No Discount", "Discount Applied")</f>
        <v>Discount Applied</v>
      </c>
      <c r="Y244" s="3" t="str">
        <f>IF(AND(R244 &gt; 100, OR(I244 = "Regular Air", I244 = "Express Air"), NOT(D244 &gt; 0)), "High Profit Non-Standard Shipping", "Other")</f>
        <v>Other</v>
      </c>
    </row>
    <row r="245" spans="1:25" x14ac:dyDescent="0.3">
      <c r="A245" s="3" t="s">
        <v>49</v>
      </c>
      <c r="B245" s="3">
        <v>22755</v>
      </c>
      <c r="C245" s="3" t="s">
        <v>36</v>
      </c>
      <c r="D245" s="7">
        <v>0.02</v>
      </c>
      <c r="E245" s="4">
        <v>12.99</v>
      </c>
      <c r="F245" s="4">
        <v>14.37</v>
      </c>
      <c r="G245" s="3">
        <v>467</v>
      </c>
      <c r="H245" s="3" t="s">
        <v>566</v>
      </c>
      <c r="I245" s="3" t="s">
        <v>48</v>
      </c>
      <c r="J245" s="3" t="s">
        <v>57</v>
      </c>
      <c r="K245" s="3" t="s">
        <v>40</v>
      </c>
      <c r="L245" s="3" t="s">
        <v>52</v>
      </c>
      <c r="M245" s="3" t="s">
        <v>192</v>
      </c>
      <c r="N245" s="3" t="s">
        <v>568</v>
      </c>
      <c r="O245" s="3">
        <v>1915</v>
      </c>
      <c r="P245" s="2">
        <v>42015</v>
      </c>
      <c r="Q245" s="2">
        <v>42016</v>
      </c>
      <c r="R245" s="4">
        <v>-556.80960000000005</v>
      </c>
      <c r="S245" s="3">
        <v>11</v>
      </c>
      <c r="T245" s="4">
        <v>143.63</v>
      </c>
      <c r="U245" s="3">
        <v>88060</v>
      </c>
      <c r="V245" s="3" t="str">
        <f>IF(R245&gt;F2201, "High","Low")</f>
        <v>Low</v>
      </c>
      <c r="W245" s="3" t="e">
        <f>IF(OR(D245 &gt; 0.2,#REF! &lt; 0.25), "High Risk", "Low Risk")</f>
        <v>#REF!</v>
      </c>
      <c r="X245" s="3" t="str">
        <f>IF(NOT(D245 &gt; 0), "No Discount", "Discount Applied")</f>
        <v>Discount Applied</v>
      </c>
      <c r="Y245" s="3" t="str">
        <f>IF(AND(R245 &gt; 100, OR(I245 = "Regular Air", I245 = "Express Air"), NOT(D245 &gt; 0)), "High Profit Non-Standard Shipping", "Other")</f>
        <v>Other</v>
      </c>
    </row>
    <row r="246" spans="1:25" x14ac:dyDescent="0.3">
      <c r="A246" s="3" t="s">
        <v>256</v>
      </c>
      <c r="B246" s="3">
        <v>22756</v>
      </c>
      <c r="C246" s="3" t="s">
        <v>36</v>
      </c>
      <c r="D246" s="7">
        <v>0.06</v>
      </c>
      <c r="E246" s="4">
        <v>14.42</v>
      </c>
      <c r="F246" s="4">
        <v>6.75</v>
      </c>
      <c r="G246" s="3">
        <v>468</v>
      </c>
      <c r="H246" s="3" t="s">
        <v>569</v>
      </c>
      <c r="I246" s="3" t="s">
        <v>48</v>
      </c>
      <c r="J246" s="3" t="s">
        <v>57</v>
      </c>
      <c r="K246" s="3" t="s">
        <v>28</v>
      </c>
      <c r="L246" s="3" t="s">
        <v>52</v>
      </c>
      <c r="M246" s="3" t="s">
        <v>192</v>
      </c>
      <c r="N246" s="3" t="s">
        <v>571</v>
      </c>
      <c r="O246" s="3">
        <v>2341</v>
      </c>
      <c r="P246" s="2">
        <v>42015</v>
      </c>
      <c r="Q246" s="2">
        <v>42016</v>
      </c>
      <c r="R246" s="4">
        <v>-27.738800000000001</v>
      </c>
      <c r="S246" s="3">
        <v>5</v>
      </c>
      <c r="T246" s="4">
        <v>73.040000000000006</v>
      </c>
      <c r="U246" s="3">
        <v>88060</v>
      </c>
      <c r="V246" s="3" t="str">
        <f>IF(R246&gt;F2202, "High","Low")</f>
        <v>Low</v>
      </c>
      <c r="W246" s="3" t="e">
        <f>IF(OR(D246 &gt; 0.2,#REF! &lt; 0.25), "High Risk", "Low Risk")</f>
        <v>#REF!</v>
      </c>
      <c r="X246" s="3" t="str">
        <f>IF(NOT(D246 &gt; 0), "No Discount", "Discount Applied")</f>
        <v>Discount Applied</v>
      </c>
      <c r="Y246" s="3" t="str">
        <f>IF(AND(R246 &gt; 100, OR(I246 = "Regular Air", I246 = "Express Air"), NOT(D246 &gt; 0)), "High Profit Non-Standard Shipping", "Other")</f>
        <v>Other</v>
      </c>
    </row>
    <row r="247" spans="1:25" x14ac:dyDescent="0.3">
      <c r="A247" s="3" t="s">
        <v>49</v>
      </c>
      <c r="B247" s="3">
        <v>22757</v>
      </c>
      <c r="C247" s="3" t="s">
        <v>36</v>
      </c>
      <c r="D247" s="7">
        <v>0.05</v>
      </c>
      <c r="E247" s="4">
        <v>4.1399999999999997</v>
      </c>
      <c r="F247" s="4">
        <v>6.6</v>
      </c>
      <c r="G247" s="3">
        <v>469</v>
      </c>
      <c r="H247" s="3" t="s">
        <v>572</v>
      </c>
      <c r="I247" s="3" t="s">
        <v>26</v>
      </c>
      <c r="J247" s="3" t="s">
        <v>57</v>
      </c>
      <c r="K247" s="3" t="s">
        <v>40</v>
      </c>
      <c r="L247" s="3" t="s">
        <v>52</v>
      </c>
      <c r="M247" s="3" t="s">
        <v>53</v>
      </c>
      <c r="N247" s="3" t="s">
        <v>573</v>
      </c>
      <c r="O247" s="3">
        <v>7506</v>
      </c>
      <c r="P247" s="2">
        <v>42015</v>
      </c>
      <c r="Q247" s="2">
        <v>42017</v>
      </c>
      <c r="R247" s="4">
        <v>-128.68719999999999</v>
      </c>
      <c r="S247" s="3">
        <v>7</v>
      </c>
      <c r="T247" s="4">
        <v>33.35</v>
      </c>
      <c r="U247" s="3">
        <v>88060</v>
      </c>
      <c r="V247" s="3" t="str">
        <f>IF(R247&gt;F2203, "High","Low")</f>
        <v>Low</v>
      </c>
      <c r="W247" s="3" t="e">
        <f>IF(OR(D247 &gt; 0.2,#REF! &lt; 0.25), "High Risk", "Low Risk")</f>
        <v>#REF!</v>
      </c>
      <c r="X247" s="3" t="str">
        <f>IF(NOT(D247 &gt; 0), "No Discount", "Discount Applied")</f>
        <v>Discount Applied</v>
      </c>
      <c r="Y247" s="3" t="str">
        <f>IF(AND(R247 &gt; 100, OR(I247 = "Regular Air", I247 = "Express Air"), NOT(D247 &gt; 0)), "High Profit Non-Standard Shipping", "Other")</f>
        <v>Other</v>
      </c>
    </row>
    <row r="248" spans="1:25" x14ac:dyDescent="0.3">
      <c r="A248" s="3" t="s">
        <v>92</v>
      </c>
      <c r="B248" s="3">
        <v>22758</v>
      </c>
      <c r="C248" s="3" t="s">
        <v>36</v>
      </c>
      <c r="D248" s="7">
        <v>0.03</v>
      </c>
      <c r="E248" s="4">
        <v>11.34</v>
      </c>
      <c r="F248" s="4">
        <v>5.01</v>
      </c>
      <c r="G248" s="3">
        <v>470</v>
      </c>
      <c r="H248" s="3" t="s">
        <v>574</v>
      </c>
      <c r="I248" s="3" t="s">
        <v>48</v>
      </c>
      <c r="J248" s="3" t="s">
        <v>57</v>
      </c>
      <c r="K248" s="3" t="s">
        <v>28</v>
      </c>
      <c r="L248" s="3" t="s">
        <v>52</v>
      </c>
      <c r="M248" s="3" t="s">
        <v>53</v>
      </c>
      <c r="N248" s="3" t="s">
        <v>576</v>
      </c>
      <c r="O248" s="3">
        <v>8601</v>
      </c>
      <c r="P248" s="2">
        <v>42015</v>
      </c>
      <c r="Q248" s="2">
        <v>42015</v>
      </c>
      <c r="R248" s="4">
        <v>23.2028</v>
      </c>
      <c r="S248" s="3">
        <v>5</v>
      </c>
      <c r="T248" s="4">
        <v>60.24</v>
      </c>
      <c r="U248" s="3">
        <v>88060</v>
      </c>
      <c r="V248" s="3" t="str">
        <f>IF(R248&gt;F2204, "High","Low")</f>
        <v>High</v>
      </c>
      <c r="W248" s="3" t="e">
        <f>IF(OR(D248 &gt; 0.2,#REF! &lt; 0.25), "High Risk", "Low Risk")</f>
        <v>#REF!</v>
      </c>
      <c r="X248" s="3" t="str">
        <f>IF(NOT(D248 &gt; 0), "No Discount", "Discount Applied")</f>
        <v>Discount Applied</v>
      </c>
      <c r="Y248" s="3" t="str">
        <f>IF(AND(R248 &gt; 100, OR(I248 = "Regular Air", I248 = "Express Air"), NOT(D248 &gt; 0)), "High Profit Non-Standard Shipping", "Other")</f>
        <v>Other</v>
      </c>
    </row>
    <row r="249" spans="1:25" x14ac:dyDescent="0.3">
      <c r="A249" s="3" t="s">
        <v>179</v>
      </c>
      <c r="B249" s="3">
        <v>462</v>
      </c>
      <c r="C249" s="3" t="s">
        <v>36</v>
      </c>
      <c r="D249" s="7">
        <v>7.0000000000000007E-2</v>
      </c>
      <c r="E249" s="4">
        <v>179.99</v>
      </c>
      <c r="F249" s="4">
        <v>19.989999999999998</v>
      </c>
      <c r="G249" s="3">
        <v>471</v>
      </c>
      <c r="H249" s="3" t="s">
        <v>577</v>
      </c>
      <c r="I249" s="3" t="s">
        <v>26</v>
      </c>
      <c r="J249" s="3" t="s">
        <v>113</v>
      </c>
      <c r="K249" s="3" t="s">
        <v>76</v>
      </c>
      <c r="L249" s="3" t="s">
        <v>135</v>
      </c>
      <c r="M249" s="3" t="s">
        <v>386</v>
      </c>
      <c r="N249" s="3" t="s">
        <v>579</v>
      </c>
      <c r="O249" s="3">
        <v>30318</v>
      </c>
      <c r="P249" s="2">
        <v>42043</v>
      </c>
      <c r="Q249" s="2">
        <v>42043</v>
      </c>
      <c r="R249" s="4">
        <v>-568.53510000000006</v>
      </c>
      <c r="S249" s="3">
        <v>4</v>
      </c>
      <c r="T249" s="4">
        <v>718.03</v>
      </c>
      <c r="U249" s="3">
        <v>3138</v>
      </c>
      <c r="V249" s="3" t="str">
        <f>IF(R249&gt;F2205, "High","Low")</f>
        <v>Low</v>
      </c>
      <c r="W249" s="3" t="e">
        <f>IF(OR(D249 &gt; 0.2,#REF! &lt; 0.25), "High Risk", "Low Risk")</f>
        <v>#REF!</v>
      </c>
      <c r="X249" s="3" t="str">
        <f>IF(NOT(D249 &gt; 0), "No Discount", "Discount Applied")</f>
        <v>Discount Applied</v>
      </c>
      <c r="Y249" s="3" t="str">
        <f>IF(AND(R249 &gt; 100, OR(I249 = "Regular Air", I249 = "Express Air"), NOT(D249 &gt; 0)), "High Profit Non-Standard Shipping", "Other")</f>
        <v>Other</v>
      </c>
    </row>
    <row r="250" spans="1:25" x14ac:dyDescent="0.3">
      <c r="A250" s="3" t="s">
        <v>179</v>
      </c>
      <c r="B250" s="3">
        <v>18462</v>
      </c>
      <c r="C250" s="3" t="s">
        <v>36</v>
      </c>
      <c r="D250" s="7">
        <v>7.0000000000000007E-2</v>
      </c>
      <c r="E250" s="4">
        <v>179.99</v>
      </c>
      <c r="F250" s="4">
        <v>19.989999999999998</v>
      </c>
      <c r="G250" s="3">
        <v>472</v>
      </c>
      <c r="H250" s="3" t="s">
        <v>580</v>
      </c>
      <c r="I250" s="3" t="s">
        <v>26</v>
      </c>
      <c r="J250" s="3" t="s">
        <v>113</v>
      </c>
      <c r="K250" s="3" t="s">
        <v>76</v>
      </c>
      <c r="L250" s="3" t="s">
        <v>52</v>
      </c>
      <c r="M250" s="3" t="s">
        <v>414</v>
      </c>
      <c r="N250" s="3" t="s">
        <v>581</v>
      </c>
      <c r="O250" s="3">
        <v>21133</v>
      </c>
      <c r="P250" s="2">
        <v>42043</v>
      </c>
      <c r="Q250" s="2">
        <v>42043</v>
      </c>
      <c r="R250" s="4">
        <v>-427.47</v>
      </c>
      <c r="S250" s="3">
        <v>1</v>
      </c>
      <c r="T250" s="4">
        <v>179.51</v>
      </c>
      <c r="U250" s="3">
        <v>88023</v>
      </c>
      <c r="V250" s="3" t="str">
        <f>IF(R250&gt;F2206, "High","Low")</f>
        <v>Low</v>
      </c>
      <c r="W250" s="3" t="e">
        <f>IF(OR(D250 &gt; 0.2,#REF! &lt; 0.25), "High Risk", "Low Risk")</f>
        <v>#REF!</v>
      </c>
      <c r="X250" s="3" t="str">
        <f>IF(NOT(D250 &gt; 0), "No Discount", "Discount Applied")</f>
        <v>Discount Applied</v>
      </c>
      <c r="Y250" s="3" t="str">
        <f>IF(AND(R250 &gt; 100, OR(I250 = "Regular Air", I250 = "Express Air"), NOT(D250 &gt; 0)), "High Profit Non-Standard Shipping", "Other")</f>
        <v>Other</v>
      </c>
    </row>
    <row r="251" spans="1:25" x14ac:dyDescent="0.3">
      <c r="A251" s="3" t="s">
        <v>256</v>
      </c>
      <c r="B251" s="3">
        <v>20637</v>
      </c>
      <c r="C251" s="3" t="s">
        <v>46</v>
      </c>
      <c r="D251" s="7">
        <v>0.03</v>
      </c>
      <c r="E251" s="4">
        <v>11.97</v>
      </c>
      <c r="F251" s="4">
        <v>4.9800000000000004</v>
      </c>
      <c r="G251" s="3">
        <v>483</v>
      </c>
      <c r="H251" s="3" t="s">
        <v>582</v>
      </c>
      <c r="I251" s="3" t="s">
        <v>48</v>
      </c>
      <c r="J251" s="3" t="s">
        <v>27</v>
      </c>
      <c r="K251" s="3" t="s">
        <v>28</v>
      </c>
      <c r="L251" s="3" t="s">
        <v>60</v>
      </c>
      <c r="M251" s="3" t="s">
        <v>177</v>
      </c>
      <c r="N251" s="3" t="s">
        <v>584</v>
      </c>
      <c r="O251" s="3">
        <v>60543</v>
      </c>
      <c r="P251" s="2">
        <v>42031</v>
      </c>
      <c r="Q251" s="2">
        <v>42032</v>
      </c>
      <c r="R251" s="4">
        <v>-18.190000000000001</v>
      </c>
      <c r="S251" s="3">
        <v>6</v>
      </c>
      <c r="T251" s="4">
        <v>73.180000000000007</v>
      </c>
      <c r="U251" s="3">
        <v>90353</v>
      </c>
      <c r="V251" s="3" t="str">
        <f>IF(R251&gt;F2207, "High","Low")</f>
        <v>Low</v>
      </c>
      <c r="W251" s="3" t="e">
        <f>IF(OR(D251 &gt; 0.2,#REF! &lt; 0.25), "High Risk", "Low Risk")</f>
        <v>#REF!</v>
      </c>
      <c r="X251" s="3" t="str">
        <f>IF(NOT(D251 &gt; 0), "No Discount", "Discount Applied")</f>
        <v>Discount Applied</v>
      </c>
      <c r="Y251" s="3" t="str">
        <f>IF(AND(R251 &gt; 100, OR(I251 = "Regular Air", I251 = "Express Air"), NOT(D251 &gt; 0)), "High Profit Non-Standard Shipping", "Other")</f>
        <v>Other</v>
      </c>
    </row>
    <row r="252" spans="1:25" x14ac:dyDescent="0.3">
      <c r="A252" s="3" t="s">
        <v>108</v>
      </c>
      <c r="B252" s="3">
        <v>22864</v>
      </c>
      <c r="C252" s="3" t="s">
        <v>36</v>
      </c>
      <c r="D252" s="7">
        <v>0.06</v>
      </c>
      <c r="E252" s="4">
        <v>3.36</v>
      </c>
      <c r="F252" s="4">
        <v>6.27</v>
      </c>
      <c r="G252" s="3">
        <v>483</v>
      </c>
      <c r="H252" s="3" t="s">
        <v>582</v>
      </c>
      <c r="I252" s="3" t="s">
        <v>48</v>
      </c>
      <c r="J252" s="3" t="s">
        <v>27</v>
      </c>
      <c r="K252" s="3" t="s">
        <v>28</v>
      </c>
      <c r="L252" s="3" t="s">
        <v>60</v>
      </c>
      <c r="M252" s="3" t="s">
        <v>177</v>
      </c>
      <c r="N252" s="3" t="s">
        <v>584</v>
      </c>
      <c r="O252" s="3">
        <v>60543</v>
      </c>
      <c r="P252" s="2">
        <v>42117</v>
      </c>
      <c r="Q252" s="2">
        <v>42118</v>
      </c>
      <c r="R252" s="4">
        <v>-24.057540000000003</v>
      </c>
      <c r="S252" s="3">
        <v>2</v>
      </c>
      <c r="T252" s="4">
        <v>8.82</v>
      </c>
      <c r="U252" s="3">
        <v>90354</v>
      </c>
      <c r="V252" s="3" t="str">
        <f>IF(R252&gt;F2208, "High","Low")</f>
        <v>Low</v>
      </c>
      <c r="W252" s="3" t="e">
        <f>IF(OR(D252 &gt; 0.2,#REF! &lt; 0.25), "High Risk", "Low Risk")</f>
        <v>#REF!</v>
      </c>
      <c r="X252" s="3" t="str">
        <f>IF(NOT(D252 &gt; 0), "No Discount", "Discount Applied")</f>
        <v>Discount Applied</v>
      </c>
      <c r="Y252" s="3" t="str">
        <f>IF(AND(R252 &gt; 100, OR(I252 = "Regular Air", I252 = "Express Air"), NOT(D252 &gt; 0)), "High Profit Non-Standard Shipping", "Other")</f>
        <v>Other</v>
      </c>
    </row>
    <row r="253" spans="1:25" x14ac:dyDescent="0.3">
      <c r="A253" s="3" t="s">
        <v>586</v>
      </c>
      <c r="B253" s="3">
        <v>22865</v>
      </c>
      <c r="C253" s="3" t="s">
        <v>36</v>
      </c>
      <c r="D253" s="7">
        <v>7.0000000000000007E-2</v>
      </c>
      <c r="E253" s="4">
        <v>699.99</v>
      </c>
      <c r="F253" s="4">
        <v>24.49</v>
      </c>
      <c r="G253" s="3">
        <v>483</v>
      </c>
      <c r="H253" s="3" t="s">
        <v>582</v>
      </c>
      <c r="I253" s="3" t="s">
        <v>48</v>
      </c>
      <c r="J253" s="3" t="s">
        <v>27</v>
      </c>
      <c r="K253" s="3" t="s">
        <v>76</v>
      </c>
      <c r="L253" s="3" t="s">
        <v>60</v>
      </c>
      <c r="M253" s="3" t="s">
        <v>177</v>
      </c>
      <c r="N253" s="3" t="s">
        <v>584</v>
      </c>
      <c r="O253" s="3">
        <v>60543</v>
      </c>
      <c r="P253" s="2">
        <v>42117</v>
      </c>
      <c r="Q253" s="2">
        <v>42119</v>
      </c>
      <c r="R253" s="4">
        <v>2583.5614799999998</v>
      </c>
      <c r="S253" s="3">
        <v>9</v>
      </c>
      <c r="T253" s="4">
        <v>5976.09</v>
      </c>
      <c r="U253" s="3">
        <v>90354</v>
      </c>
      <c r="V253" s="3" t="str">
        <f>IF(R253&gt;F2209, "High","Low")</f>
        <v>High</v>
      </c>
      <c r="W253" s="3" t="e">
        <f>IF(OR(D253 &gt; 0.2,#REF! &lt; 0.25), "High Risk", "Low Risk")</f>
        <v>#REF!</v>
      </c>
      <c r="X253" s="3" t="str">
        <f>IF(NOT(D253 &gt; 0), "No Discount", "Discount Applied")</f>
        <v>Discount Applied</v>
      </c>
      <c r="Y253" s="3" t="str">
        <f>IF(AND(R253 &gt; 100, OR(I253 = "Regular Air", I253 = "Express Air"), NOT(D253 &gt; 0)), "High Profit Non-Standard Shipping", "Other")</f>
        <v>Other</v>
      </c>
    </row>
    <row r="254" spans="1:25" x14ac:dyDescent="0.3">
      <c r="A254" s="3" t="s">
        <v>133</v>
      </c>
      <c r="B254" s="3">
        <v>20668</v>
      </c>
      <c r="C254" s="3" t="s">
        <v>36</v>
      </c>
      <c r="D254" s="7">
        <v>0.05</v>
      </c>
      <c r="E254" s="4">
        <v>2.88</v>
      </c>
      <c r="F254" s="4">
        <v>0.5</v>
      </c>
      <c r="G254" s="3">
        <v>485</v>
      </c>
      <c r="H254" s="3" t="s">
        <v>588</v>
      </c>
      <c r="I254" s="3" t="s">
        <v>48</v>
      </c>
      <c r="J254" s="3" t="s">
        <v>27</v>
      </c>
      <c r="K254" s="3" t="s">
        <v>28</v>
      </c>
      <c r="L254" s="3" t="s">
        <v>33</v>
      </c>
      <c r="M254" s="3" t="s">
        <v>44</v>
      </c>
      <c r="N254" s="3" t="s">
        <v>590</v>
      </c>
      <c r="O254" s="3">
        <v>93727</v>
      </c>
      <c r="P254" s="2">
        <v>42081</v>
      </c>
      <c r="Q254" s="2">
        <v>42083</v>
      </c>
      <c r="R254" s="4">
        <v>6.0512999999999995</v>
      </c>
      <c r="S254" s="3">
        <v>3</v>
      </c>
      <c r="T254" s="4">
        <v>8.77</v>
      </c>
      <c r="U254" s="3">
        <v>91062</v>
      </c>
      <c r="V254" s="3" t="str">
        <f>IF(R254&gt;F2210, "High","Low")</f>
        <v>High</v>
      </c>
      <c r="W254" s="3" t="e">
        <f>IF(OR(D254 &gt; 0.2,#REF! &lt; 0.25), "High Risk", "Low Risk")</f>
        <v>#REF!</v>
      </c>
      <c r="X254" s="3" t="str">
        <f>IF(NOT(D254 &gt; 0), "No Discount", "Discount Applied")</f>
        <v>Discount Applied</v>
      </c>
      <c r="Y254" s="3" t="str">
        <f>IF(AND(R254 &gt; 100, OR(I254 = "Regular Air", I254 = "Express Air"), NOT(D254 &gt; 0)), "High Profit Non-Standard Shipping", "Other")</f>
        <v>Other</v>
      </c>
    </row>
    <row r="255" spans="1:25" x14ac:dyDescent="0.3">
      <c r="A255" s="3" t="s">
        <v>108</v>
      </c>
      <c r="B255" s="3">
        <v>23394</v>
      </c>
      <c r="C255" s="3" t="s">
        <v>55</v>
      </c>
      <c r="D255" s="7">
        <v>0.1</v>
      </c>
      <c r="E255" s="4">
        <v>3.36</v>
      </c>
      <c r="F255" s="4">
        <v>6.27</v>
      </c>
      <c r="G255" s="3">
        <v>487</v>
      </c>
      <c r="H255" s="3" t="s">
        <v>591</v>
      </c>
      <c r="I255" s="3" t="s">
        <v>26</v>
      </c>
      <c r="J255" s="3" t="s">
        <v>27</v>
      </c>
      <c r="K255" s="3" t="s">
        <v>28</v>
      </c>
      <c r="L255" s="3" t="s">
        <v>52</v>
      </c>
      <c r="M255" s="3" t="s">
        <v>187</v>
      </c>
      <c r="N255" s="3" t="s">
        <v>432</v>
      </c>
      <c r="O255" s="3">
        <v>4073</v>
      </c>
      <c r="P255" s="2">
        <v>42142</v>
      </c>
      <c r="Q255" s="2">
        <v>42143</v>
      </c>
      <c r="R255" s="4">
        <v>-67.0565</v>
      </c>
      <c r="S255" s="3">
        <v>5</v>
      </c>
      <c r="T255" s="4">
        <v>20.87</v>
      </c>
      <c r="U255" s="3">
        <v>91063</v>
      </c>
      <c r="V255" s="3" t="str">
        <f>IF(R255&gt;F2211, "High","Low")</f>
        <v>Low</v>
      </c>
      <c r="W255" s="3" t="e">
        <f>IF(OR(D255 &gt; 0.2,#REF! &lt; 0.25), "High Risk", "Low Risk")</f>
        <v>#REF!</v>
      </c>
      <c r="X255" s="3" t="str">
        <f>IF(NOT(D255 &gt; 0), "No Discount", "Discount Applied")</f>
        <v>Discount Applied</v>
      </c>
      <c r="Y255" s="3" t="str">
        <f>IF(AND(R255 &gt; 100, OR(I255 = "Regular Air", I255 = "Express Air"), NOT(D255 &gt; 0)), "High Profit Non-Standard Shipping", "Other")</f>
        <v>Other</v>
      </c>
    </row>
    <row r="256" spans="1:25" x14ac:dyDescent="0.3">
      <c r="A256" s="3" t="s">
        <v>92</v>
      </c>
      <c r="B256" s="3">
        <v>23395</v>
      </c>
      <c r="C256" s="3" t="s">
        <v>55</v>
      </c>
      <c r="D256" s="7">
        <v>7.0000000000000007E-2</v>
      </c>
      <c r="E256" s="4">
        <v>12.28</v>
      </c>
      <c r="F256" s="4">
        <v>4.8600000000000003</v>
      </c>
      <c r="G256" s="3">
        <v>488</v>
      </c>
      <c r="H256" s="3" t="s">
        <v>592</v>
      </c>
      <c r="I256" s="3" t="s">
        <v>48</v>
      </c>
      <c r="J256" s="3" t="s">
        <v>27</v>
      </c>
      <c r="K256" s="3" t="s">
        <v>28</v>
      </c>
      <c r="L256" s="3" t="s">
        <v>52</v>
      </c>
      <c r="M256" s="3" t="s">
        <v>187</v>
      </c>
      <c r="N256" s="3" t="s">
        <v>593</v>
      </c>
      <c r="O256" s="3">
        <v>4106</v>
      </c>
      <c r="P256" s="2">
        <v>42142</v>
      </c>
      <c r="Q256" s="2">
        <v>42144</v>
      </c>
      <c r="R256" s="4">
        <v>-7.94</v>
      </c>
      <c r="S256" s="3">
        <v>2</v>
      </c>
      <c r="T256" s="4">
        <v>25.7</v>
      </c>
      <c r="U256" s="3">
        <v>91063</v>
      </c>
      <c r="V256" s="3" t="str">
        <f>IF(R256&gt;F2212, "High","Low")</f>
        <v>Low</v>
      </c>
      <c r="W256" s="3" t="e">
        <f>IF(OR(D256 &gt; 0.2,#REF! &lt; 0.25), "High Risk", "Low Risk")</f>
        <v>#REF!</v>
      </c>
      <c r="X256" s="3" t="str">
        <f>IF(NOT(D256 &gt; 0), "No Discount", "Discount Applied")</f>
        <v>Discount Applied</v>
      </c>
      <c r="Y256" s="3" t="str">
        <f>IF(AND(R256 &gt; 100, OR(I256 = "Regular Air", I256 = "Express Air"), NOT(D256 &gt; 0)), "High Profit Non-Standard Shipping", "Other")</f>
        <v>Other</v>
      </c>
    </row>
    <row r="257" spans="1:25" x14ac:dyDescent="0.3">
      <c r="A257" s="3" t="s">
        <v>77</v>
      </c>
      <c r="B257" s="3">
        <v>23393</v>
      </c>
      <c r="C257" s="3" t="s">
        <v>55</v>
      </c>
      <c r="D257" s="7">
        <v>0.09</v>
      </c>
      <c r="E257" s="4">
        <v>20.99</v>
      </c>
      <c r="F257" s="4">
        <v>0.99</v>
      </c>
      <c r="G257" s="3">
        <v>489</v>
      </c>
      <c r="H257" s="3" t="s">
        <v>594</v>
      </c>
      <c r="I257" s="3" t="s">
        <v>48</v>
      </c>
      <c r="J257" s="3" t="s">
        <v>27</v>
      </c>
      <c r="K257" s="3" t="s">
        <v>76</v>
      </c>
      <c r="L257" s="3" t="s">
        <v>52</v>
      </c>
      <c r="M257" s="3" t="s">
        <v>192</v>
      </c>
      <c r="N257" s="3" t="s">
        <v>596</v>
      </c>
      <c r="O257" s="3">
        <v>2062</v>
      </c>
      <c r="P257" s="2">
        <v>42142</v>
      </c>
      <c r="Q257" s="2">
        <v>42142</v>
      </c>
      <c r="R257" s="4">
        <v>122.292</v>
      </c>
      <c r="S257" s="3">
        <v>14</v>
      </c>
      <c r="T257" s="4">
        <v>229.57</v>
      </c>
      <c r="U257" s="3">
        <v>91063</v>
      </c>
      <c r="V257" s="3" t="str">
        <f>IF(R257&gt;F2213, "High","Low")</f>
        <v>High</v>
      </c>
      <c r="W257" s="3" t="e">
        <f>IF(OR(D257 &gt; 0.2,#REF! &lt; 0.25), "High Risk", "Low Risk")</f>
        <v>#REF!</v>
      </c>
      <c r="X257" s="3" t="str">
        <f>IF(NOT(D257 &gt; 0), "No Discount", "Discount Applied")</f>
        <v>Discount Applied</v>
      </c>
      <c r="Y257" s="3" t="str">
        <f>IF(AND(R257 &gt; 100, OR(I257 = "Regular Air", I257 = "Express Air"), NOT(D257 &gt; 0)), "High Profit Non-Standard Shipping", "Other")</f>
        <v>Other</v>
      </c>
    </row>
    <row r="258" spans="1:25" x14ac:dyDescent="0.3">
      <c r="A258" s="3" t="s">
        <v>29</v>
      </c>
      <c r="B258" s="3">
        <v>1147</v>
      </c>
      <c r="C258" s="3" t="s">
        <v>55</v>
      </c>
      <c r="D258" s="7">
        <v>0.08</v>
      </c>
      <c r="E258" s="4">
        <v>2.94</v>
      </c>
      <c r="F258" s="4">
        <v>0.96</v>
      </c>
      <c r="G258" s="3">
        <v>491</v>
      </c>
      <c r="H258" s="3" t="s">
        <v>597</v>
      </c>
      <c r="I258" s="3" t="s">
        <v>48</v>
      </c>
      <c r="J258" s="3" t="s">
        <v>113</v>
      </c>
      <c r="K258" s="3" t="s">
        <v>28</v>
      </c>
      <c r="L258" s="3" t="s">
        <v>52</v>
      </c>
      <c r="M258" s="3" t="s">
        <v>70</v>
      </c>
      <c r="N258" s="3" t="s">
        <v>89</v>
      </c>
      <c r="O258" s="3">
        <v>10154</v>
      </c>
      <c r="P258" s="2">
        <v>42139</v>
      </c>
      <c r="Q258" s="2">
        <v>42141</v>
      </c>
      <c r="R258" s="4">
        <v>-2.12</v>
      </c>
      <c r="S258" s="3">
        <v>23</v>
      </c>
      <c r="T258" s="4">
        <v>66.7</v>
      </c>
      <c r="U258" s="3">
        <v>8353</v>
      </c>
      <c r="V258" s="3" t="str">
        <f>IF(R258&gt;F2214, "High","Low")</f>
        <v>Low</v>
      </c>
      <c r="W258" s="3" t="e">
        <f>IF(OR(D258 &gt; 0.2,#REF! &lt; 0.25), "High Risk", "Low Risk")</f>
        <v>#REF!</v>
      </c>
      <c r="X258" s="3" t="str">
        <f>IF(NOT(D258 &gt; 0), "No Discount", "Discount Applied")</f>
        <v>Discount Applied</v>
      </c>
      <c r="Y258" s="3" t="str">
        <f>IF(AND(R258 &gt; 100, OR(I258 = "Regular Air", I258 = "Express Air"), NOT(D258 &gt; 0)), "High Profit Non-Standard Shipping", "Other")</f>
        <v>Other</v>
      </c>
    </row>
    <row r="259" spans="1:25" x14ac:dyDescent="0.3">
      <c r="A259" s="3" t="s">
        <v>92</v>
      </c>
      <c r="B259" s="3">
        <v>1450</v>
      </c>
      <c r="C259" s="3" t="s">
        <v>46</v>
      </c>
      <c r="D259" s="7">
        <v>0.01</v>
      </c>
      <c r="E259" s="4">
        <v>4.9800000000000004</v>
      </c>
      <c r="F259" s="4">
        <v>6.07</v>
      </c>
      <c r="G259" s="3">
        <v>491</v>
      </c>
      <c r="H259" s="3" t="s">
        <v>597</v>
      </c>
      <c r="I259" s="3" t="s">
        <v>48</v>
      </c>
      <c r="J259" s="3" t="s">
        <v>113</v>
      </c>
      <c r="K259" s="3" t="s">
        <v>28</v>
      </c>
      <c r="L259" s="3" t="s">
        <v>52</v>
      </c>
      <c r="M259" s="3" t="s">
        <v>70</v>
      </c>
      <c r="N259" s="3" t="s">
        <v>89</v>
      </c>
      <c r="O259" s="3">
        <v>10154</v>
      </c>
      <c r="P259" s="2">
        <v>42045</v>
      </c>
      <c r="Q259" s="2">
        <v>42046</v>
      </c>
      <c r="R259" s="4">
        <v>-69.069999999999993</v>
      </c>
      <c r="S259" s="3">
        <v>41</v>
      </c>
      <c r="T259" s="4">
        <v>217</v>
      </c>
      <c r="U259" s="3">
        <v>10464</v>
      </c>
      <c r="V259" s="3" t="str">
        <f>IF(R259&gt;F2215, "High","Low")</f>
        <v>Low</v>
      </c>
      <c r="W259" s="3" t="e">
        <f>IF(OR(D259 &gt; 0.2,#REF! &lt; 0.25), "High Risk", "Low Risk")</f>
        <v>#REF!</v>
      </c>
      <c r="X259" s="3" t="str">
        <f>IF(NOT(D259 &gt; 0), "No Discount", "Discount Applied")</f>
        <v>Discount Applied</v>
      </c>
      <c r="Y259" s="3" t="str">
        <f>IF(AND(R259 &gt; 100, OR(I259 = "Regular Air", I259 = "Express Air"), NOT(D259 &gt; 0)), "High Profit Non-Standard Shipping", "Other")</f>
        <v>Other</v>
      </c>
    </row>
    <row r="260" spans="1:25" x14ac:dyDescent="0.3">
      <c r="A260" s="3" t="s">
        <v>84</v>
      </c>
      <c r="B260" s="3">
        <v>914</v>
      </c>
      <c r="C260" s="3" t="s">
        <v>46</v>
      </c>
      <c r="D260" s="7">
        <v>0.02</v>
      </c>
      <c r="E260" s="4">
        <v>1360.14</v>
      </c>
      <c r="F260" s="4">
        <v>14.7</v>
      </c>
      <c r="G260" s="3">
        <v>491</v>
      </c>
      <c r="H260" s="3" t="s">
        <v>597</v>
      </c>
      <c r="I260" s="3" t="s">
        <v>38</v>
      </c>
      <c r="J260" s="3" t="s">
        <v>113</v>
      </c>
      <c r="K260" s="3" t="s">
        <v>76</v>
      </c>
      <c r="L260" s="3" t="s">
        <v>52</v>
      </c>
      <c r="M260" s="3" t="s">
        <v>70</v>
      </c>
      <c r="N260" s="3" t="s">
        <v>89</v>
      </c>
      <c r="O260" s="3">
        <v>10154</v>
      </c>
      <c r="P260" s="2">
        <v>42175</v>
      </c>
      <c r="Q260" s="2">
        <v>42177</v>
      </c>
      <c r="R260" s="4">
        <v>2028.12</v>
      </c>
      <c r="S260" s="3">
        <v>22</v>
      </c>
      <c r="T260" s="4">
        <v>31670.6</v>
      </c>
      <c r="U260" s="3">
        <v>6562</v>
      </c>
      <c r="V260" s="3" t="str">
        <f>IF(R260&gt;F2216, "High","Low")</f>
        <v>High</v>
      </c>
      <c r="W260" s="3" t="e">
        <f>IF(OR(D260 &gt; 0.2,#REF! &lt; 0.25), "High Risk", "Low Risk")</f>
        <v>#REF!</v>
      </c>
      <c r="X260" s="3" t="str">
        <f>IF(NOT(D260 &gt; 0), "No Discount", "Discount Applied")</f>
        <v>Discount Applied</v>
      </c>
      <c r="Y260" s="3" t="str">
        <f>IF(AND(R260 &gt; 100, OR(I260 = "Regular Air", I260 = "Express Air"), NOT(D260 &gt; 0)), "High Profit Non-Standard Shipping", "Other")</f>
        <v>Other</v>
      </c>
    </row>
    <row r="261" spans="1:25" x14ac:dyDescent="0.3">
      <c r="A261" s="3" t="s">
        <v>92</v>
      </c>
      <c r="B261" s="3">
        <v>6046</v>
      </c>
      <c r="C261" s="3" t="s">
        <v>36</v>
      </c>
      <c r="D261" s="7">
        <v>0.02</v>
      </c>
      <c r="E261" s="4">
        <v>9.06</v>
      </c>
      <c r="F261" s="4">
        <v>9.86</v>
      </c>
      <c r="G261" s="3">
        <v>491</v>
      </c>
      <c r="H261" s="3" t="s">
        <v>597</v>
      </c>
      <c r="I261" s="3" t="s">
        <v>48</v>
      </c>
      <c r="J261" s="3" t="s">
        <v>113</v>
      </c>
      <c r="K261" s="3" t="s">
        <v>28</v>
      </c>
      <c r="L261" s="3" t="s">
        <v>52</v>
      </c>
      <c r="M261" s="3" t="s">
        <v>70</v>
      </c>
      <c r="N261" s="3" t="s">
        <v>89</v>
      </c>
      <c r="O261" s="3">
        <v>10154</v>
      </c>
      <c r="P261" s="2">
        <v>42175</v>
      </c>
      <c r="Q261" s="2">
        <v>42177</v>
      </c>
      <c r="R261" s="4">
        <v>-63.51</v>
      </c>
      <c r="S261" s="3">
        <v>24</v>
      </c>
      <c r="T261" s="4">
        <v>239.82</v>
      </c>
      <c r="U261" s="3">
        <v>42852</v>
      </c>
      <c r="V261" s="3" t="str">
        <f>IF(R261&gt;F2217, "High","Low")</f>
        <v>Low</v>
      </c>
      <c r="W261" s="3" t="e">
        <f>IF(OR(D261 &gt; 0.2,#REF! &lt; 0.25), "High Risk", "Low Risk")</f>
        <v>#REF!</v>
      </c>
      <c r="X261" s="3" t="str">
        <f>IF(NOT(D261 &gt; 0), "No Discount", "Discount Applied")</f>
        <v>Discount Applied</v>
      </c>
      <c r="Y261" s="3" t="str">
        <f>IF(AND(R261 &gt; 100, OR(I261 = "Regular Air", I261 = "Express Air"), NOT(D261 &gt; 0)), "High Profit Non-Standard Shipping", "Other")</f>
        <v>Other</v>
      </c>
    </row>
    <row r="262" spans="1:25" x14ac:dyDescent="0.3">
      <c r="A262" s="3" t="s">
        <v>92</v>
      </c>
      <c r="B262" s="3">
        <v>18757</v>
      </c>
      <c r="C262" s="3" t="s">
        <v>36</v>
      </c>
      <c r="D262" s="7">
        <v>0.02</v>
      </c>
      <c r="E262" s="4">
        <v>6.48</v>
      </c>
      <c r="F262" s="4">
        <v>6.6</v>
      </c>
      <c r="G262" s="3">
        <v>493</v>
      </c>
      <c r="H262" s="3" t="s">
        <v>601</v>
      </c>
      <c r="I262" s="3" t="s">
        <v>48</v>
      </c>
      <c r="J262" s="3" t="s">
        <v>113</v>
      </c>
      <c r="K262" s="3" t="s">
        <v>28</v>
      </c>
      <c r="L262" s="3" t="s">
        <v>33</v>
      </c>
      <c r="M262" s="3" t="s">
        <v>34</v>
      </c>
      <c r="N262" s="3" t="s">
        <v>603</v>
      </c>
      <c r="O262" s="3">
        <v>98158</v>
      </c>
      <c r="P262" s="2">
        <v>42024</v>
      </c>
      <c r="Q262" s="2">
        <v>42026</v>
      </c>
      <c r="R262" s="4">
        <v>-92.05</v>
      </c>
      <c r="S262" s="3">
        <v>10</v>
      </c>
      <c r="T262" s="4">
        <v>66.709999999999994</v>
      </c>
      <c r="U262" s="3">
        <v>88906</v>
      </c>
      <c r="V262" s="3" t="str">
        <f>IF(R262&gt;F2218, "High","Low")</f>
        <v>Low</v>
      </c>
      <c r="W262" s="3" t="e">
        <f>IF(OR(D262 &gt; 0.2,#REF! &lt; 0.25), "High Risk", "Low Risk")</f>
        <v>#REF!</v>
      </c>
      <c r="X262" s="3" t="str">
        <f>IF(NOT(D262 &gt; 0), "No Discount", "Discount Applied")</f>
        <v>Discount Applied</v>
      </c>
      <c r="Y262" s="3" t="str">
        <f>IF(AND(R262 &gt; 100, OR(I262 = "Regular Air", I262 = "Express Air"), NOT(D262 &gt; 0)), "High Profit Non-Standard Shipping", "Other")</f>
        <v>Other</v>
      </c>
    </row>
    <row r="263" spans="1:25" x14ac:dyDescent="0.3">
      <c r="A263" s="3" t="s">
        <v>140</v>
      </c>
      <c r="B263" s="3">
        <v>18758</v>
      </c>
      <c r="C263" s="3" t="s">
        <v>36</v>
      </c>
      <c r="D263" s="7">
        <v>0.04</v>
      </c>
      <c r="E263" s="4">
        <v>17.149999999999999</v>
      </c>
      <c r="F263" s="4">
        <v>4.96</v>
      </c>
      <c r="G263" s="3">
        <v>493</v>
      </c>
      <c r="H263" s="3" t="s">
        <v>601</v>
      </c>
      <c r="I263" s="3" t="s">
        <v>48</v>
      </c>
      <c r="J263" s="3" t="s">
        <v>113</v>
      </c>
      <c r="K263" s="3" t="s">
        <v>28</v>
      </c>
      <c r="L263" s="3" t="s">
        <v>33</v>
      </c>
      <c r="M263" s="3" t="s">
        <v>34</v>
      </c>
      <c r="N263" s="3" t="s">
        <v>603</v>
      </c>
      <c r="O263" s="3">
        <v>98158</v>
      </c>
      <c r="P263" s="2">
        <v>42024</v>
      </c>
      <c r="Q263" s="2">
        <v>42025</v>
      </c>
      <c r="R263" s="4">
        <v>6.11</v>
      </c>
      <c r="S263" s="3">
        <v>5</v>
      </c>
      <c r="T263" s="4">
        <v>87.16</v>
      </c>
      <c r="U263" s="3">
        <v>88906</v>
      </c>
      <c r="V263" s="3" t="str">
        <f>IF(R263&gt;F2219, "High","Low")</f>
        <v>High</v>
      </c>
      <c r="W263" s="3" t="e">
        <f>IF(OR(D263 &gt; 0.2,#REF! &lt; 0.25), "High Risk", "Low Risk")</f>
        <v>#REF!</v>
      </c>
      <c r="X263" s="3" t="str">
        <f>IF(NOT(D263 &gt; 0), "No Discount", "Discount Applied")</f>
        <v>Discount Applied</v>
      </c>
      <c r="Y263" s="3" t="str">
        <f>IF(AND(R263 &gt; 100, OR(I263 = "Regular Air", I263 = "Express Air"), NOT(D263 &gt; 0)), "High Profit Non-Standard Shipping", "Other")</f>
        <v>Other</v>
      </c>
    </row>
    <row r="264" spans="1:25" x14ac:dyDescent="0.3">
      <c r="A264" s="3" t="s">
        <v>179</v>
      </c>
      <c r="B264" s="3">
        <v>19146</v>
      </c>
      <c r="C264" s="3" t="s">
        <v>55</v>
      </c>
      <c r="D264" s="7">
        <v>0.06</v>
      </c>
      <c r="E264" s="4">
        <v>8.32</v>
      </c>
      <c r="F264" s="4">
        <v>2.38</v>
      </c>
      <c r="G264" s="3">
        <v>494</v>
      </c>
      <c r="H264" s="3" t="s">
        <v>605</v>
      </c>
      <c r="I264" s="3" t="s">
        <v>48</v>
      </c>
      <c r="J264" s="3" t="s">
        <v>113</v>
      </c>
      <c r="K264" s="3" t="s">
        <v>76</v>
      </c>
      <c r="L264" s="3" t="s">
        <v>33</v>
      </c>
      <c r="M264" s="3" t="s">
        <v>34</v>
      </c>
      <c r="N264" s="3" t="s">
        <v>208</v>
      </c>
      <c r="O264" s="3">
        <v>98115</v>
      </c>
      <c r="P264" s="2">
        <v>42139</v>
      </c>
      <c r="Q264" s="2">
        <v>42141</v>
      </c>
      <c r="R264" s="4">
        <v>-36.630000000000003</v>
      </c>
      <c r="S264" s="3">
        <v>12</v>
      </c>
      <c r="T264" s="4">
        <v>101.26</v>
      </c>
      <c r="U264" s="3">
        <v>88905</v>
      </c>
      <c r="V264" s="3" t="str">
        <f>IF(R264&gt;F2220, "High","Low")</f>
        <v>Low</v>
      </c>
      <c r="W264" s="3" t="e">
        <f>IF(OR(D264 &gt; 0.2,#REF! &lt; 0.25), "High Risk", "Low Risk")</f>
        <v>#REF!</v>
      </c>
      <c r="X264" s="3" t="str">
        <f>IF(NOT(D264 &gt; 0), "No Discount", "Discount Applied")</f>
        <v>Discount Applied</v>
      </c>
      <c r="Y264" s="3" t="str">
        <f>IF(AND(R264 &gt; 100, OR(I264 = "Regular Air", I264 = "Express Air"), NOT(D264 &gt; 0)), "High Profit Non-Standard Shipping", "Other")</f>
        <v>Other</v>
      </c>
    </row>
    <row r="265" spans="1:25" x14ac:dyDescent="0.3">
      <c r="A265" s="3" t="s">
        <v>29</v>
      </c>
      <c r="B265" s="3">
        <v>19147</v>
      </c>
      <c r="C265" s="3" t="s">
        <v>55</v>
      </c>
      <c r="D265" s="7">
        <v>0.08</v>
      </c>
      <c r="E265" s="4">
        <v>2.94</v>
      </c>
      <c r="F265" s="4">
        <v>0.96</v>
      </c>
      <c r="G265" s="3">
        <v>494</v>
      </c>
      <c r="H265" s="3" t="s">
        <v>605</v>
      </c>
      <c r="I265" s="3" t="s">
        <v>48</v>
      </c>
      <c r="J265" s="3" t="s">
        <v>113</v>
      </c>
      <c r="K265" s="3" t="s">
        <v>28</v>
      </c>
      <c r="L265" s="3" t="s">
        <v>33</v>
      </c>
      <c r="M265" s="3" t="s">
        <v>34</v>
      </c>
      <c r="N265" s="3" t="s">
        <v>208</v>
      </c>
      <c r="O265" s="3">
        <v>98115</v>
      </c>
      <c r="P265" s="2">
        <v>42139</v>
      </c>
      <c r="Q265" s="2">
        <v>42141</v>
      </c>
      <c r="R265" s="4">
        <v>-2.12</v>
      </c>
      <c r="S265" s="3">
        <v>6</v>
      </c>
      <c r="T265" s="4">
        <v>17.399999999999999</v>
      </c>
      <c r="U265" s="3">
        <v>88905</v>
      </c>
      <c r="V265" s="3" t="str">
        <f>IF(R265&gt;F2221, "High","Low")</f>
        <v>Low</v>
      </c>
      <c r="W265" s="3" t="e">
        <f>IF(OR(D265 &gt; 0.2,#REF! &lt; 0.25), "High Risk", "Low Risk")</f>
        <v>#REF!</v>
      </c>
      <c r="X265" s="3" t="str">
        <f>IF(NOT(D265 &gt; 0), "No Discount", "Discount Applied")</f>
        <v>Discount Applied</v>
      </c>
      <c r="Y265" s="3" t="str">
        <f>IF(AND(R265 &gt; 100, OR(I265 = "Regular Air", I265 = "Express Air"), NOT(D265 &gt; 0)), "High Profit Non-Standard Shipping", "Other")</f>
        <v>Other</v>
      </c>
    </row>
    <row r="266" spans="1:25" x14ac:dyDescent="0.3">
      <c r="A266" s="3" t="s">
        <v>92</v>
      </c>
      <c r="B266" s="3">
        <v>19450</v>
      </c>
      <c r="C266" s="3" t="s">
        <v>46</v>
      </c>
      <c r="D266" s="7">
        <v>0.01</v>
      </c>
      <c r="E266" s="4">
        <v>4.9800000000000004</v>
      </c>
      <c r="F266" s="4">
        <v>6.07</v>
      </c>
      <c r="G266" s="3">
        <v>494</v>
      </c>
      <c r="H266" s="3" t="s">
        <v>605</v>
      </c>
      <c r="I266" s="3" t="s">
        <v>48</v>
      </c>
      <c r="J266" s="3" t="s">
        <v>113</v>
      </c>
      <c r="K266" s="3" t="s">
        <v>28</v>
      </c>
      <c r="L266" s="3" t="s">
        <v>33</v>
      </c>
      <c r="M266" s="3" t="s">
        <v>34</v>
      </c>
      <c r="N266" s="3" t="s">
        <v>208</v>
      </c>
      <c r="O266" s="3">
        <v>98115</v>
      </c>
      <c r="P266" s="2">
        <v>42045</v>
      </c>
      <c r="Q266" s="2">
        <v>42046</v>
      </c>
      <c r="R266" s="4">
        <v>-35.916399999999996</v>
      </c>
      <c r="S266" s="3">
        <v>10</v>
      </c>
      <c r="T266" s="4">
        <v>52.93</v>
      </c>
      <c r="U266" s="3">
        <v>88907</v>
      </c>
      <c r="V266" s="3" t="str">
        <f>IF(R266&gt;F2222, "High","Low")</f>
        <v>Low</v>
      </c>
      <c r="W266" s="3" t="e">
        <f>IF(OR(D266 &gt; 0.2,#REF! &lt; 0.25), "High Risk", "Low Risk")</f>
        <v>#REF!</v>
      </c>
      <c r="X266" s="3" t="str">
        <f>IF(NOT(D266 &gt; 0), "No Discount", "Discount Applied")</f>
        <v>Discount Applied</v>
      </c>
      <c r="Y266" s="3" t="str">
        <f>IF(AND(R266 &gt; 100, OR(I266 = "Regular Air", I266 = "Express Air"), NOT(D266 &gt; 0)), "High Profit Non-Standard Shipping", "Other")</f>
        <v>Other</v>
      </c>
    </row>
    <row r="267" spans="1:25" x14ac:dyDescent="0.3">
      <c r="A267" s="3" t="s">
        <v>84</v>
      </c>
      <c r="B267" s="3">
        <v>18914</v>
      </c>
      <c r="C267" s="3" t="s">
        <v>46</v>
      </c>
      <c r="D267" s="7">
        <v>0.02</v>
      </c>
      <c r="E267" s="4">
        <v>1360.14</v>
      </c>
      <c r="F267" s="4">
        <v>14.7</v>
      </c>
      <c r="G267" s="3">
        <v>494</v>
      </c>
      <c r="H267" s="3" t="s">
        <v>605</v>
      </c>
      <c r="I267" s="3" t="s">
        <v>38</v>
      </c>
      <c r="J267" s="3" t="s">
        <v>113</v>
      </c>
      <c r="K267" s="3" t="s">
        <v>76</v>
      </c>
      <c r="L267" s="3" t="s">
        <v>33</v>
      </c>
      <c r="M267" s="3" t="s">
        <v>34</v>
      </c>
      <c r="N267" s="3" t="s">
        <v>208</v>
      </c>
      <c r="O267" s="3">
        <v>98115</v>
      </c>
      <c r="P267" s="2">
        <v>42175</v>
      </c>
      <c r="Q267" s="2">
        <v>42177</v>
      </c>
      <c r="R267" s="4">
        <v>3042.18</v>
      </c>
      <c r="S267" s="3">
        <v>6</v>
      </c>
      <c r="T267" s="4">
        <v>8637.44</v>
      </c>
      <c r="U267" s="3">
        <v>88908</v>
      </c>
      <c r="V267" s="3" t="str">
        <f>IF(R267&gt;F2223, "High","Low")</f>
        <v>High</v>
      </c>
      <c r="W267" s="3" t="e">
        <f>IF(OR(D267 &gt; 0.2,#REF! &lt; 0.25), "High Risk", "Low Risk")</f>
        <v>#REF!</v>
      </c>
      <c r="X267" s="3" t="str">
        <f>IF(NOT(D267 &gt; 0), "No Discount", "Discount Applied")</f>
        <v>Discount Applied</v>
      </c>
      <c r="Y267" s="3" t="str">
        <f>IF(AND(R267 &gt; 100, OR(I267 = "Regular Air", I267 = "Express Air"), NOT(D267 &gt; 0)), "High Profit Non-Standard Shipping", "Other")</f>
        <v>Other</v>
      </c>
    </row>
    <row r="268" spans="1:25" x14ac:dyDescent="0.3">
      <c r="A268" s="3" t="s">
        <v>92</v>
      </c>
      <c r="B268" s="3">
        <v>24046</v>
      </c>
      <c r="C268" s="3" t="s">
        <v>36</v>
      </c>
      <c r="D268" s="7">
        <v>0.02</v>
      </c>
      <c r="E268" s="4">
        <v>9.06</v>
      </c>
      <c r="F268" s="4">
        <v>9.86</v>
      </c>
      <c r="G268" s="3">
        <v>494</v>
      </c>
      <c r="H268" s="3" t="s">
        <v>605</v>
      </c>
      <c r="I268" s="3" t="s">
        <v>48</v>
      </c>
      <c r="J268" s="3" t="s">
        <v>113</v>
      </c>
      <c r="K268" s="3" t="s">
        <v>28</v>
      </c>
      <c r="L268" s="3" t="s">
        <v>33</v>
      </c>
      <c r="M268" s="3" t="s">
        <v>34</v>
      </c>
      <c r="N268" s="3" t="s">
        <v>208</v>
      </c>
      <c r="O268" s="3">
        <v>98115</v>
      </c>
      <c r="P268" s="2">
        <v>42175</v>
      </c>
      <c r="Q268" s="2">
        <v>42177</v>
      </c>
      <c r="R268" s="4">
        <v>-31.754999999999999</v>
      </c>
      <c r="S268" s="3">
        <v>6</v>
      </c>
      <c r="T268" s="4">
        <v>59.95</v>
      </c>
      <c r="U268" s="3">
        <v>88908</v>
      </c>
      <c r="V268" s="3" t="str">
        <f>IF(R268&gt;F2224, "High","Low")</f>
        <v>Low</v>
      </c>
      <c r="W268" s="3" t="e">
        <f>IF(OR(D268 &gt; 0.2,#REF! &lt; 0.25), "High Risk", "Low Risk")</f>
        <v>#REF!</v>
      </c>
      <c r="X268" s="3" t="str">
        <f>IF(NOT(D268 &gt; 0), "No Discount", "Discount Applied")</f>
        <v>Discount Applied</v>
      </c>
      <c r="Y268" s="3" t="str">
        <f>IF(AND(R268 &gt; 100, OR(I268 = "Regular Air", I268 = "Express Air"), NOT(D268 &gt; 0)), "High Profit Non-Standard Shipping", "Other")</f>
        <v>Other</v>
      </c>
    </row>
    <row r="269" spans="1:25" x14ac:dyDescent="0.3">
      <c r="A269" s="3" t="s">
        <v>179</v>
      </c>
      <c r="B269" s="3">
        <v>26315</v>
      </c>
      <c r="C269" s="3" t="s">
        <v>46</v>
      </c>
      <c r="D269" s="7">
        <v>7.0000000000000007E-2</v>
      </c>
      <c r="E269" s="4">
        <v>152.47999999999999</v>
      </c>
      <c r="F269" s="4">
        <v>6.5</v>
      </c>
      <c r="G269" s="3">
        <v>497</v>
      </c>
      <c r="H269" s="3" t="s">
        <v>607</v>
      </c>
      <c r="I269" s="3" t="s">
        <v>48</v>
      </c>
      <c r="J269" s="3" t="s">
        <v>57</v>
      </c>
      <c r="K269" s="3" t="s">
        <v>76</v>
      </c>
      <c r="L269" s="3" t="s">
        <v>135</v>
      </c>
      <c r="M269" s="3" t="s">
        <v>243</v>
      </c>
      <c r="N269" s="3" t="s">
        <v>609</v>
      </c>
      <c r="O269" s="3">
        <v>37130</v>
      </c>
      <c r="P269" s="2">
        <v>42138</v>
      </c>
      <c r="Q269" s="2">
        <v>42140</v>
      </c>
      <c r="R269" s="4">
        <v>171.83879999999999</v>
      </c>
      <c r="S269" s="3">
        <v>35</v>
      </c>
      <c r="T269" s="4">
        <v>5062.49</v>
      </c>
      <c r="U269" s="3">
        <v>90706</v>
      </c>
      <c r="V269" s="3" t="str">
        <f>IF(R269&gt;F2225, "High","Low")</f>
        <v>High</v>
      </c>
      <c r="W269" s="3" t="e">
        <f>IF(OR(D269 &gt; 0.2,#REF! &lt; 0.25), "High Risk", "Low Risk")</f>
        <v>#REF!</v>
      </c>
      <c r="X269" s="3" t="str">
        <f>IF(NOT(D269 &gt; 0), "No Discount", "Discount Applied")</f>
        <v>Discount Applied</v>
      </c>
      <c r="Y269" s="3" t="str">
        <f>IF(AND(R269 &gt; 100, OR(I269 = "Regular Air", I269 = "Express Air"), NOT(D269 &gt; 0)), "High Profit Non-Standard Shipping", "Other")</f>
        <v>Other</v>
      </c>
    </row>
    <row r="270" spans="1:25" x14ac:dyDescent="0.3">
      <c r="A270" s="3" t="s">
        <v>92</v>
      </c>
      <c r="B270" s="3">
        <v>18303</v>
      </c>
      <c r="C270" s="3" t="s">
        <v>46</v>
      </c>
      <c r="D270" s="7">
        <v>0.01</v>
      </c>
      <c r="E270" s="4">
        <v>55.98</v>
      </c>
      <c r="F270" s="4">
        <v>4.8600000000000003</v>
      </c>
      <c r="G270" s="3">
        <v>507</v>
      </c>
      <c r="H270" s="3" t="s">
        <v>610</v>
      </c>
      <c r="I270" s="3" t="s">
        <v>26</v>
      </c>
      <c r="J270" s="3" t="s">
        <v>27</v>
      </c>
      <c r="K270" s="3" t="s">
        <v>28</v>
      </c>
      <c r="L270" s="3" t="s">
        <v>135</v>
      </c>
      <c r="M270" s="3" t="s">
        <v>612</v>
      </c>
      <c r="N270" s="3" t="s">
        <v>613</v>
      </c>
      <c r="O270" s="3">
        <v>42104</v>
      </c>
      <c r="P270" s="2">
        <v>42112</v>
      </c>
      <c r="Q270" s="2">
        <v>42114</v>
      </c>
      <c r="R270" s="4">
        <v>32.940899999999999</v>
      </c>
      <c r="S270" s="3">
        <v>11</v>
      </c>
      <c r="T270" s="4">
        <v>646.97</v>
      </c>
      <c r="U270" s="3">
        <v>87357</v>
      </c>
      <c r="V270" s="3" t="str">
        <f>IF(R270&gt;F2226, "High","Low")</f>
        <v>High</v>
      </c>
      <c r="W270" s="3" t="e">
        <f>IF(OR(D270 &gt; 0.2,#REF! &lt; 0.25), "High Risk", "Low Risk")</f>
        <v>#REF!</v>
      </c>
      <c r="X270" s="3" t="str">
        <f>IF(NOT(D270 &gt; 0), "No Discount", "Discount Applied")</f>
        <v>Discount Applied</v>
      </c>
      <c r="Y270" s="3" t="str">
        <f>IF(AND(R270 &gt; 100, OR(I270 = "Regular Air", I270 = "Express Air"), NOT(D270 &gt; 0)), "High Profit Non-Standard Shipping", "Other")</f>
        <v>Other</v>
      </c>
    </row>
    <row r="271" spans="1:25" x14ac:dyDescent="0.3">
      <c r="A271" s="3" t="s">
        <v>77</v>
      </c>
      <c r="B271" s="3">
        <v>18304</v>
      </c>
      <c r="C271" s="3" t="s">
        <v>46</v>
      </c>
      <c r="D271" s="7">
        <v>0.04</v>
      </c>
      <c r="E271" s="4">
        <v>65.989999999999995</v>
      </c>
      <c r="F271" s="4">
        <v>8.99</v>
      </c>
      <c r="G271" s="3">
        <v>507</v>
      </c>
      <c r="H271" s="3" t="s">
        <v>610</v>
      </c>
      <c r="I271" s="3" t="s">
        <v>48</v>
      </c>
      <c r="J271" s="3" t="s">
        <v>27</v>
      </c>
      <c r="K271" s="3" t="s">
        <v>76</v>
      </c>
      <c r="L271" s="3" t="s">
        <v>135</v>
      </c>
      <c r="M271" s="3" t="s">
        <v>612</v>
      </c>
      <c r="N271" s="3" t="s">
        <v>613</v>
      </c>
      <c r="O271" s="3">
        <v>42104</v>
      </c>
      <c r="P271" s="2">
        <v>42112</v>
      </c>
      <c r="Q271" s="2">
        <v>42113</v>
      </c>
      <c r="R271" s="4">
        <v>131.334</v>
      </c>
      <c r="S271" s="3">
        <v>17</v>
      </c>
      <c r="T271" s="4">
        <v>946.29</v>
      </c>
      <c r="U271" s="3">
        <v>87357</v>
      </c>
      <c r="V271" s="3" t="str">
        <f>IF(R271&gt;F2227, "High","Low")</f>
        <v>High</v>
      </c>
      <c r="W271" s="3" t="e">
        <f>IF(OR(D271 &gt; 0.2,#REF! &lt; 0.25), "High Risk", "Low Risk")</f>
        <v>#REF!</v>
      </c>
      <c r="X271" s="3" t="str">
        <f>IF(NOT(D271 &gt; 0), "No Discount", "Discount Applied")</f>
        <v>Discount Applied</v>
      </c>
      <c r="Y271" s="3" t="str">
        <f>IF(AND(R271 &gt; 100, OR(I271 = "Regular Air", I271 = "Express Air"), NOT(D271 &gt; 0)), "High Profit Non-Standard Shipping", "Other")</f>
        <v>Other</v>
      </c>
    </row>
    <row r="272" spans="1:25" x14ac:dyDescent="0.3">
      <c r="A272" s="3" t="s">
        <v>140</v>
      </c>
      <c r="B272" s="3">
        <v>21958</v>
      </c>
      <c r="C272" s="3" t="s">
        <v>24</v>
      </c>
      <c r="D272" s="7">
        <v>0.01</v>
      </c>
      <c r="E272" s="4">
        <v>20.98</v>
      </c>
      <c r="F272" s="4">
        <v>53.03</v>
      </c>
      <c r="G272" s="3">
        <v>508</v>
      </c>
      <c r="H272" s="3" t="s">
        <v>615</v>
      </c>
      <c r="I272" s="3" t="s">
        <v>38</v>
      </c>
      <c r="J272" s="3" t="s">
        <v>27</v>
      </c>
      <c r="K272" s="3" t="s">
        <v>28</v>
      </c>
      <c r="L272" s="3" t="s">
        <v>135</v>
      </c>
      <c r="M272" s="3" t="s">
        <v>612</v>
      </c>
      <c r="N272" s="3" t="s">
        <v>617</v>
      </c>
      <c r="O272" s="3">
        <v>41011</v>
      </c>
      <c r="P272" s="2">
        <v>42058</v>
      </c>
      <c r="Q272" s="2">
        <v>42058</v>
      </c>
      <c r="R272" s="4">
        <v>-282.08179999999999</v>
      </c>
      <c r="S272" s="3">
        <v>5</v>
      </c>
      <c r="T272" s="4">
        <v>123</v>
      </c>
      <c r="U272" s="3">
        <v>87356</v>
      </c>
      <c r="V272" s="3" t="str">
        <f>IF(R272&gt;F2228, "High","Low")</f>
        <v>Low</v>
      </c>
      <c r="W272" s="3" t="e">
        <f>IF(OR(D272 &gt; 0.2,#REF! &lt; 0.25), "High Risk", "Low Risk")</f>
        <v>#REF!</v>
      </c>
      <c r="X272" s="3" t="str">
        <f>IF(NOT(D272 &gt; 0), "No Discount", "Discount Applied")</f>
        <v>Discount Applied</v>
      </c>
      <c r="Y272" s="3" t="str">
        <f>IF(AND(R272 &gt; 100, OR(I272 = "Regular Air", I272 = "Express Air"), NOT(D272 &gt; 0)), "High Profit Non-Standard Shipping", "Other")</f>
        <v>Other</v>
      </c>
    </row>
    <row r="273" spans="1:25" x14ac:dyDescent="0.3">
      <c r="A273" s="3" t="s">
        <v>41</v>
      </c>
      <c r="B273" s="3">
        <v>18305</v>
      </c>
      <c r="C273" s="3" t="s">
        <v>46</v>
      </c>
      <c r="D273" s="7">
        <v>0.01</v>
      </c>
      <c r="E273" s="4">
        <v>128.24</v>
      </c>
      <c r="F273" s="4">
        <v>12.65</v>
      </c>
      <c r="G273" s="3">
        <v>508</v>
      </c>
      <c r="H273" s="3" t="s">
        <v>615</v>
      </c>
      <c r="I273" s="3" t="s">
        <v>48</v>
      </c>
      <c r="J273" s="3" t="s">
        <v>27</v>
      </c>
      <c r="K273" s="3" t="s">
        <v>40</v>
      </c>
      <c r="L273" s="3" t="s">
        <v>135</v>
      </c>
      <c r="M273" s="3" t="s">
        <v>612</v>
      </c>
      <c r="N273" s="3" t="s">
        <v>617</v>
      </c>
      <c r="O273" s="3">
        <v>41011</v>
      </c>
      <c r="P273" s="2">
        <v>42112</v>
      </c>
      <c r="Q273" s="2">
        <v>42115</v>
      </c>
      <c r="R273" s="4">
        <v>140.1354</v>
      </c>
      <c r="S273" s="3">
        <v>4</v>
      </c>
      <c r="T273" s="4">
        <v>554.08000000000004</v>
      </c>
      <c r="U273" s="3">
        <v>87357</v>
      </c>
      <c r="V273" s="3" t="str">
        <f>IF(R273&gt;F2229, "High","Low")</f>
        <v>High</v>
      </c>
      <c r="W273" s="3" t="e">
        <f>IF(OR(D273 &gt; 0.2,#REF! &lt; 0.25), "High Risk", "Low Risk")</f>
        <v>#REF!</v>
      </c>
      <c r="X273" s="3" t="str">
        <f>IF(NOT(D273 &gt; 0), "No Discount", "Discount Applied")</f>
        <v>Discount Applied</v>
      </c>
      <c r="Y273" s="3" t="str">
        <f>IF(AND(R273 &gt; 100, OR(I273 = "Regular Air", I273 = "Express Air"), NOT(D273 &gt; 0)), "High Profit Non-Standard Shipping", "Other")</f>
        <v>Other</v>
      </c>
    </row>
    <row r="274" spans="1:25" x14ac:dyDescent="0.3">
      <c r="A274" s="3" t="s">
        <v>92</v>
      </c>
      <c r="B274" s="3">
        <v>19895</v>
      </c>
      <c r="C274" s="3" t="s">
        <v>105</v>
      </c>
      <c r="D274" s="7">
        <v>0.02</v>
      </c>
      <c r="E274" s="4">
        <v>48.04</v>
      </c>
      <c r="F274" s="4">
        <v>5.09</v>
      </c>
      <c r="G274" s="3">
        <v>510</v>
      </c>
      <c r="H274" s="3" t="s">
        <v>619</v>
      </c>
      <c r="I274" s="3" t="s">
        <v>48</v>
      </c>
      <c r="J274" s="3" t="s">
        <v>27</v>
      </c>
      <c r="K274" s="3" t="s">
        <v>28</v>
      </c>
      <c r="L274" s="3" t="s">
        <v>33</v>
      </c>
      <c r="M274" s="3" t="s">
        <v>44</v>
      </c>
      <c r="N274" s="3" t="s">
        <v>621</v>
      </c>
      <c r="O274" s="3">
        <v>95336</v>
      </c>
      <c r="P274" s="2">
        <v>42017</v>
      </c>
      <c r="Q274" s="2">
        <v>42017</v>
      </c>
      <c r="R274" s="4">
        <v>105.25259999999999</v>
      </c>
      <c r="S274" s="3">
        <v>3</v>
      </c>
      <c r="T274" s="4">
        <v>152.54</v>
      </c>
      <c r="U274" s="3">
        <v>90058</v>
      </c>
      <c r="V274" s="3" t="str">
        <f>IF(R274&gt;F2230, "High","Low")</f>
        <v>High</v>
      </c>
      <c r="W274" s="3" t="e">
        <f>IF(OR(D274 &gt; 0.2,#REF! &lt; 0.25), "High Risk", "Low Risk")</f>
        <v>#REF!</v>
      </c>
      <c r="X274" s="3" t="str">
        <f>IF(NOT(D274 &gt; 0), "No Discount", "Discount Applied")</f>
        <v>Discount Applied</v>
      </c>
      <c r="Y274" s="3" t="str">
        <f>IF(AND(R274 &gt; 100, OR(I274 = "Regular Air", I274 = "Express Air"), NOT(D274 &gt; 0)), "High Profit Non-Standard Shipping", "Other")</f>
        <v>Other</v>
      </c>
    </row>
    <row r="275" spans="1:25" x14ac:dyDescent="0.3">
      <c r="A275" s="3" t="s">
        <v>108</v>
      </c>
      <c r="B275" s="3">
        <v>20007</v>
      </c>
      <c r="C275" s="3" t="s">
        <v>46</v>
      </c>
      <c r="D275" s="7">
        <v>0.03</v>
      </c>
      <c r="E275" s="4">
        <v>6.37</v>
      </c>
      <c r="F275" s="4">
        <v>5.19</v>
      </c>
      <c r="G275" s="3">
        <v>510</v>
      </c>
      <c r="H275" s="3" t="s">
        <v>619</v>
      </c>
      <c r="I275" s="3" t="s">
        <v>48</v>
      </c>
      <c r="J275" s="3" t="s">
        <v>27</v>
      </c>
      <c r="K275" s="3" t="s">
        <v>28</v>
      </c>
      <c r="L275" s="3" t="s">
        <v>33</v>
      </c>
      <c r="M275" s="3" t="s">
        <v>44</v>
      </c>
      <c r="N275" s="3" t="s">
        <v>621</v>
      </c>
      <c r="O275" s="3">
        <v>95336</v>
      </c>
      <c r="P275" s="2">
        <v>42036</v>
      </c>
      <c r="Q275" s="2">
        <v>42037</v>
      </c>
      <c r="R275" s="4">
        <v>-29.092700000000001</v>
      </c>
      <c r="S275" s="3">
        <v>14</v>
      </c>
      <c r="T275" s="4">
        <v>89.79</v>
      </c>
      <c r="U275" s="3">
        <v>90059</v>
      </c>
      <c r="V275" s="3" t="str">
        <f>IF(R275&gt;F2231, "High","Low")</f>
        <v>Low</v>
      </c>
      <c r="W275" s="3" t="e">
        <f>IF(OR(D275 &gt; 0.2,#REF! &lt; 0.25), "High Risk", "Low Risk")</f>
        <v>#REF!</v>
      </c>
      <c r="X275" s="3" t="str">
        <f>IF(NOT(D275 &gt; 0), "No Discount", "Discount Applied")</f>
        <v>Discount Applied</v>
      </c>
      <c r="Y275" s="3" t="str">
        <f>IF(AND(R275 &gt; 100, OR(I275 = "Regular Air", I275 = "Express Air"), NOT(D275 &gt; 0)), "High Profit Non-Standard Shipping", "Other")</f>
        <v>Other</v>
      </c>
    </row>
    <row r="276" spans="1:25" x14ac:dyDescent="0.3">
      <c r="A276" s="3" t="s">
        <v>49</v>
      </c>
      <c r="B276" s="3">
        <v>20216</v>
      </c>
      <c r="C276" s="3" t="s">
        <v>105</v>
      </c>
      <c r="D276" s="7">
        <v>7.0000000000000007E-2</v>
      </c>
      <c r="E276" s="4">
        <v>12.64</v>
      </c>
      <c r="F276" s="4">
        <v>4.9800000000000004</v>
      </c>
      <c r="G276" s="3">
        <v>518</v>
      </c>
      <c r="H276" s="3" t="s">
        <v>623</v>
      </c>
      <c r="I276" s="3" t="s">
        <v>48</v>
      </c>
      <c r="J276" s="3" t="s">
        <v>39</v>
      </c>
      <c r="K276" s="3" t="s">
        <v>40</v>
      </c>
      <c r="L276" s="3" t="s">
        <v>60</v>
      </c>
      <c r="M276" s="3" t="s">
        <v>505</v>
      </c>
      <c r="N276" s="3" t="s">
        <v>506</v>
      </c>
      <c r="O276" s="3">
        <v>63105</v>
      </c>
      <c r="P276" s="2">
        <v>42160</v>
      </c>
      <c r="Q276" s="2">
        <v>42167</v>
      </c>
      <c r="R276" s="4">
        <v>113.41499999999999</v>
      </c>
      <c r="S276" s="3">
        <v>16</v>
      </c>
      <c r="T276" s="4">
        <v>199.76</v>
      </c>
      <c r="U276" s="3">
        <v>90867</v>
      </c>
      <c r="V276" s="3" t="str">
        <f>IF(R276&gt;F2232, "High","Low")</f>
        <v>High</v>
      </c>
      <c r="W276" s="3" t="e">
        <f>IF(OR(D276 &gt; 0.2,#REF! &lt; 0.25), "High Risk", "Low Risk")</f>
        <v>#REF!</v>
      </c>
      <c r="X276" s="3" t="str">
        <f>IF(NOT(D276 &gt; 0), "No Discount", "Discount Applied")</f>
        <v>Discount Applied</v>
      </c>
      <c r="Y276" s="3" t="str">
        <f>IF(AND(R276 &gt; 100, OR(I276 = "Regular Air", I276 = "Express Air"), NOT(D276 &gt; 0)), "High Profit Non-Standard Shipping", "Other")</f>
        <v>Other</v>
      </c>
    </row>
    <row r="277" spans="1:25" x14ac:dyDescent="0.3">
      <c r="A277" s="3" t="s">
        <v>84</v>
      </c>
      <c r="B277" s="3">
        <v>23200</v>
      </c>
      <c r="C277" s="3" t="s">
        <v>55</v>
      </c>
      <c r="D277" s="7">
        <v>0.02</v>
      </c>
      <c r="E277" s="4">
        <v>150.97999999999999</v>
      </c>
      <c r="F277" s="4">
        <v>13.99</v>
      </c>
      <c r="G277" s="3">
        <v>522</v>
      </c>
      <c r="H277" s="3" t="s">
        <v>625</v>
      </c>
      <c r="I277" s="3" t="s">
        <v>26</v>
      </c>
      <c r="J277" s="3" t="s">
        <v>57</v>
      </c>
      <c r="K277" s="3" t="s">
        <v>76</v>
      </c>
      <c r="L277" s="3" t="s">
        <v>33</v>
      </c>
      <c r="M277" s="3" t="s">
        <v>101</v>
      </c>
      <c r="N277" s="3" t="s">
        <v>115</v>
      </c>
      <c r="O277" s="3">
        <v>97756</v>
      </c>
      <c r="P277" s="2">
        <v>42177</v>
      </c>
      <c r="Q277" s="2">
        <v>42179</v>
      </c>
      <c r="R277" s="4">
        <v>26.099999999999998</v>
      </c>
      <c r="S277" s="3">
        <v>3</v>
      </c>
      <c r="T277" s="4">
        <v>480.37</v>
      </c>
      <c r="U277" s="3">
        <v>89327</v>
      </c>
      <c r="V277" s="3" t="str">
        <f>IF(R277&gt;F2233, "High","Low")</f>
        <v>High</v>
      </c>
      <c r="W277" s="3" t="e">
        <f>IF(OR(D277 &gt; 0.2,#REF! &lt; 0.25), "High Risk", "Low Risk")</f>
        <v>#REF!</v>
      </c>
      <c r="X277" s="3" t="str">
        <f>IF(NOT(D277 &gt; 0), "No Discount", "Discount Applied")</f>
        <v>Discount Applied</v>
      </c>
      <c r="Y277" s="3" t="str">
        <f>IF(AND(R277 &gt; 100, OR(I277 = "Regular Air", I277 = "Express Air"), NOT(D277 &gt; 0)), "High Profit Non-Standard Shipping", "Other")</f>
        <v>Other</v>
      </c>
    </row>
    <row r="278" spans="1:25" x14ac:dyDescent="0.3">
      <c r="A278" s="3" t="s">
        <v>92</v>
      </c>
      <c r="B278" s="3">
        <v>23201</v>
      </c>
      <c r="C278" s="3" t="s">
        <v>55</v>
      </c>
      <c r="D278" s="7">
        <v>0.1</v>
      </c>
      <c r="E278" s="4">
        <v>5.43</v>
      </c>
      <c r="F278" s="4">
        <v>0.95</v>
      </c>
      <c r="G278" s="3">
        <v>522</v>
      </c>
      <c r="H278" s="3" t="s">
        <v>625</v>
      </c>
      <c r="I278" s="3" t="s">
        <v>48</v>
      </c>
      <c r="J278" s="3" t="s">
        <v>57</v>
      </c>
      <c r="K278" s="3" t="s">
        <v>28</v>
      </c>
      <c r="L278" s="3" t="s">
        <v>33</v>
      </c>
      <c r="M278" s="3" t="s">
        <v>101</v>
      </c>
      <c r="N278" s="3" t="s">
        <v>115</v>
      </c>
      <c r="O278" s="3">
        <v>97756</v>
      </c>
      <c r="P278" s="2">
        <v>42177</v>
      </c>
      <c r="Q278" s="2">
        <v>42179</v>
      </c>
      <c r="R278" s="4">
        <v>-2.58</v>
      </c>
      <c r="S278" s="3">
        <v>1</v>
      </c>
      <c r="T278" s="4">
        <v>5.76</v>
      </c>
      <c r="U278" s="3">
        <v>89327</v>
      </c>
      <c r="V278" s="3" t="str">
        <f>IF(R278&gt;F2234, "High","Low")</f>
        <v>Low</v>
      </c>
      <c r="W278" s="3" t="e">
        <f>IF(OR(D278 &gt; 0.2,#REF! &lt; 0.25), "High Risk", "Low Risk")</f>
        <v>#REF!</v>
      </c>
      <c r="X278" s="3" t="str">
        <f>IF(NOT(D278 &gt; 0), "No Discount", "Discount Applied")</f>
        <v>Discount Applied</v>
      </c>
      <c r="Y278" s="3" t="str">
        <f>IF(AND(R278 &gt; 100, OR(I278 = "Regular Air", I278 = "Express Air"), NOT(D278 &gt; 0)), "High Profit Non-Standard Shipping", "Other")</f>
        <v>Other</v>
      </c>
    </row>
    <row r="279" spans="1:25" x14ac:dyDescent="0.3">
      <c r="A279" s="3" t="s">
        <v>151</v>
      </c>
      <c r="B279" s="3">
        <v>23202</v>
      </c>
      <c r="C279" s="3" t="s">
        <v>55</v>
      </c>
      <c r="D279" s="7">
        <v>0.01</v>
      </c>
      <c r="E279" s="4">
        <v>179.29</v>
      </c>
      <c r="F279" s="4">
        <v>29.21</v>
      </c>
      <c r="G279" s="3">
        <v>522</v>
      </c>
      <c r="H279" s="3" t="s">
        <v>625</v>
      </c>
      <c r="I279" s="3" t="s">
        <v>38</v>
      </c>
      <c r="J279" s="3" t="s">
        <v>57</v>
      </c>
      <c r="K279" s="3" t="s">
        <v>40</v>
      </c>
      <c r="L279" s="3" t="s">
        <v>33</v>
      </c>
      <c r="M279" s="3" t="s">
        <v>101</v>
      </c>
      <c r="N279" s="3" t="s">
        <v>115</v>
      </c>
      <c r="O279" s="3">
        <v>97756</v>
      </c>
      <c r="P279" s="2">
        <v>42177</v>
      </c>
      <c r="Q279" s="2">
        <v>42178</v>
      </c>
      <c r="R279" s="4">
        <v>2800.12</v>
      </c>
      <c r="S279" s="3">
        <v>21</v>
      </c>
      <c r="T279" s="4">
        <v>3112.13</v>
      </c>
      <c r="U279" s="3">
        <v>89327</v>
      </c>
      <c r="V279" s="3" t="str">
        <f>IF(R279&gt;F2235, "High","Low")</f>
        <v>High</v>
      </c>
      <c r="W279" s="3" t="e">
        <f>IF(OR(D279 &gt; 0.2,#REF! &lt; 0.25), "High Risk", "Low Risk")</f>
        <v>#REF!</v>
      </c>
      <c r="X279" s="3" t="str">
        <f>IF(NOT(D279 &gt; 0), "No Discount", "Discount Applied")</f>
        <v>Discount Applied</v>
      </c>
      <c r="Y279" s="3" t="str">
        <f>IF(AND(R279 &gt; 100, OR(I279 = "Regular Air", I279 = "Express Air"), NOT(D279 &gt; 0)), "High Profit Non-Standard Shipping", "Other")</f>
        <v>Other</v>
      </c>
    </row>
    <row r="280" spans="1:25" x14ac:dyDescent="0.3">
      <c r="A280" s="3" t="s">
        <v>108</v>
      </c>
      <c r="B280" s="3">
        <v>21517</v>
      </c>
      <c r="C280" s="3" t="s">
        <v>36</v>
      </c>
      <c r="D280" s="7">
        <v>0.03</v>
      </c>
      <c r="E280" s="4">
        <v>1270.99</v>
      </c>
      <c r="F280" s="4">
        <v>19.989999999999998</v>
      </c>
      <c r="G280" s="3">
        <v>524</v>
      </c>
      <c r="H280" s="3" t="s">
        <v>629</v>
      </c>
      <c r="I280" s="3" t="s">
        <v>48</v>
      </c>
      <c r="J280" s="3" t="s">
        <v>113</v>
      </c>
      <c r="K280" s="3" t="s">
        <v>28</v>
      </c>
      <c r="L280" s="3" t="s">
        <v>135</v>
      </c>
      <c r="M280" s="3" t="s">
        <v>243</v>
      </c>
      <c r="N280" s="3" t="s">
        <v>631</v>
      </c>
      <c r="O280" s="3">
        <v>37922</v>
      </c>
      <c r="P280" s="2">
        <v>42024</v>
      </c>
      <c r="Q280" s="2">
        <v>42026</v>
      </c>
      <c r="R280" s="4">
        <v>363.55199999999996</v>
      </c>
      <c r="S280" s="3">
        <v>2</v>
      </c>
      <c r="T280" s="4">
        <v>2589.0100000000002</v>
      </c>
      <c r="U280" s="3">
        <v>91127</v>
      </c>
      <c r="V280" s="3" t="str">
        <f>IF(R280&gt;F2236, "High","Low")</f>
        <v>High</v>
      </c>
      <c r="W280" s="3" t="e">
        <f>IF(OR(D280 &gt; 0.2,#REF! &lt; 0.25), "High Risk", "Low Risk")</f>
        <v>#REF!</v>
      </c>
      <c r="X280" s="3" t="str">
        <f>IF(NOT(D280 &gt; 0), "No Discount", "Discount Applied")</f>
        <v>Discount Applied</v>
      </c>
      <c r="Y280" s="3" t="str">
        <f>IF(AND(R280 &gt; 100, OR(I280 = "Regular Air", I280 = "Express Air"), NOT(D280 &gt; 0)), "High Profit Non-Standard Shipping", "Other")</f>
        <v>Other</v>
      </c>
    </row>
    <row r="281" spans="1:25" x14ac:dyDescent="0.3">
      <c r="A281" s="3" t="s">
        <v>84</v>
      </c>
      <c r="B281" s="3">
        <v>21518</v>
      </c>
      <c r="C281" s="3" t="s">
        <v>36</v>
      </c>
      <c r="D281" s="7">
        <v>7.0000000000000007E-2</v>
      </c>
      <c r="E281" s="4">
        <v>2036.48</v>
      </c>
      <c r="F281" s="4">
        <v>14.7</v>
      </c>
      <c r="G281" s="3">
        <v>524</v>
      </c>
      <c r="H281" s="3" t="s">
        <v>629</v>
      </c>
      <c r="I281" s="3" t="s">
        <v>38</v>
      </c>
      <c r="J281" s="3" t="s">
        <v>113</v>
      </c>
      <c r="K281" s="3" t="s">
        <v>76</v>
      </c>
      <c r="L281" s="3" t="s">
        <v>135</v>
      </c>
      <c r="M281" s="3" t="s">
        <v>243</v>
      </c>
      <c r="N281" s="3" t="s">
        <v>631</v>
      </c>
      <c r="O281" s="3">
        <v>37922</v>
      </c>
      <c r="P281" s="2">
        <v>42024</v>
      </c>
      <c r="Q281" s="2">
        <v>42026</v>
      </c>
      <c r="R281" s="4">
        <v>-11.536000000000001</v>
      </c>
      <c r="S281" s="3">
        <v>1</v>
      </c>
      <c r="T281" s="4">
        <v>1893.93</v>
      </c>
      <c r="U281" s="3">
        <v>91127</v>
      </c>
      <c r="V281" s="3" t="str">
        <f>IF(R281&gt;F2237, "High","Low")</f>
        <v>Low</v>
      </c>
      <c r="W281" s="3" t="e">
        <f>IF(OR(D281 &gt; 0.2,#REF! &lt; 0.25), "High Risk", "Low Risk")</f>
        <v>#REF!</v>
      </c>
      <c r="X281" s="3" t="str">
        <f>IF(NOT(D281 &gt; 0), "No Discount", "Discount Applied")</f>
        <v>Discount Applied</v>
      </c>
      <c r="Y281" s="3" t="str">
        <f>IF(AND(R281 &gt; 100, OR(I281 = "Regular Air", I281 = "Express Air"), NOT(D281 &gt; 0)), "High Profit Non-Standard Shipping", "Other")</f>
        <v>Other</v>
      </c>
    </row>
    <row r="282" spans="1:25" x14ac:dyDescent="0.3">
      <c r="A282" s="3" t="s">
        <v>84</v>
      </c>
      <c r="B282" s="3">
        <v>22176</v>
      </c>
      <c r="C282" s="3" t="s">
        <v>24</v>
      </c>
      <c r="D282" s="7">
        <v>0.09</v>
      </c>
      <c r="E282" s="4">
        <v>17.98</v>
      </c>
      <c r="F282" s="4">
        <v>8.51</v>
      </c>
      <c r="G282" s="3">
        <v>526</v>
      </c>
      <c r="H282" s="3" t="s">
        <v>633</v>
      </c>
      <c r="I282" s="3" t="s">
        <v>48</v>
      </c>
      <c r="J282" s="3" t="s">
        <v>39</v>
      </c>
      <c r="K282" s="3" t="s">
        <v>76</v>
      </c>
      <c r="L282" s="3" t="s">
        <v>33</v>
      </c>
      <c r="M282" s="3" t="s">
        <v>377</v>
      </c>
      <c r="N282" s="3" t="s">
        <v>634</v>
      </c>
      <c r="O282" s="3">
        <v>85204</v>
      </c>
      <c r="P282" s="2">
        <v>42149</v>
      </c>
      <c r="Q282" s="2">
        <v>42151</v>
      </c>
      <c r="R282" s="4">
        <v>-6.6120000000000108</v>
      </c>
      <c r="S282" s="3">
        <v>12</v>
      </c>
      <c r="T282" s="4">
        <v>211.13</v>
      </c>
      <c r="U282" s="3">
        <v>90026</v>
      </c>
      <c r="V282" s="3" t="str">
        <f>IF(R282&gt;F2238, "High","Low")</f>
        <v>Low</v>
      </c>
      <c r="W282" s="3" t="e">
        <f>IF(OR(D282 &gt; 0.2,#REF! &lt; 0.25), "High Risk", "Low Risk")</f>
        <v>#REF!</v>
      </c>
      <c r="X282" s="3" t="str">
        <f>IF(NOT(D282 &gt; 0), "No Discount", "Discount Applied")</f>
        <v>Discount Applied</v>
      </c>
      <c r="Y282" s="3" t="str">
        <f>IF(AND(R282 &gt; 100, OR(I282 = "Regular Air", I282 = "Express Air"), NOT(D282 &gt; 0)), "High Profit Non-Standard Shipping", "Other")</f>
        <v>Other</v>
      </c>
    </row>
    <row r="283" spans="1:25" x14ac:dyDescent="0.3">
      <c r="A283" s="3" t="s">
        <v>108</v>
      </c>
      <c r="B283" s="3">
        <v>20494</v>
      </c>
      <c r="C283" s="3" t="s">
        <v>36</v>
      </c>
      <c r="D283" s="7">
        <v>0</v>
      </c>
      <c r="E283" s="4">
        <v>1.88</v>
      </c>
      <c r="F283" s="4">
        <v>1.49</v>
      </c>
      <c r="G283" s="3">
        <v>526</v>
      </c>
      <c r="H283" s="3" t="s">
        <v>633</v>
      </c>
      <c r="I283" s="3" t="s">
        <v>48</v>
      </c>
      <c r="J283" s="3" t="s">
        <v>39</v>
      </c>
      <c r="K283" s="3" t="s">
        <v>28</v>
      </c>
      <c r="L283" s="3" t="s">
        <v>33</v>
      </c>
      <c r="M283" s="3" t="s">
        <v>377</v>
      </c>
      <c r="N283" s="3" t="s">
        <v>634</v>
      </c>
      <c r="O283" s="3">
        <v>85204</v>
      </c>
      <c r="P283" s="2">
        <v>42021</v>
      </c>
      <c r="Q283" s="2">
        <v>42022</v>
      </c>
      <c r="R283" s="4">
        <v>-15.5595</v>
      </c>
      <c r="S283" s="3">
        <v>13</v>
      </c>
      <c r="T283" s="4">
        <v>25.39</v>
      </c>
      <c r="U283" s="3">
        <v>90027</v>
      </c>
      <c r="V283" s="3" t="str">
        <f>IF(R283&gt;F2239, "High","Low")</f>
        <v>Low</v>
      </c>
      <c r="W283" s="3" t="e">
        <f>IF(OR(D283 &gt; 0.2,#REF! &lt; 0.25), "High Risk", "Low Risk")</f>
        <v>#REF!</v>
      </c>
      <c r="X283" s="3" t="str">
        <f>IF(NOT(D283 &gt; 0), "No Discount", "Discount Applied")</f>
        <v>No Discount</v>
      </c>
      <c r="Y283" s="3" t="str">
        <f>IF(AND(R283 &gt; 100, OR(I283 = "Regular Air", I283 = "Express Air"), NOT(D283 &gt; 0)), "High Profit Non-Standard Shipping", "Other")</f>
        <v>Other</v>
      </c>
    </row>
    <row r="284" spans="1:25" x14ac:dyDescent="0.3">
      <c r="A284" s="3" t="s">
        <v>92</v>
      </c>
      <c r="B284" s="3">
        <v>20495</v>
      </c>
      <c r="C284" s="3" t="s">
        <v>36</v>
      </c>
      <c r="D284" s="7">
        <v>0.06</v>
      </c>
      <c r="E284" s="4">
        <v>5.78</v>
      </c>
      <c r="F284" s="4">
        <v>5.67</v>
      </c>
      <c r="G284" s="3">
        <v>526</v>
      </c>
      <c r="H284" s="3" t="s">
        <v>633</v>
      </c>
      <c r="I284" s="3" t="s">
        <v>48</v>
      </c>
      <c r="J284" s="3" t="s">
        <v>39</v>
      </c>
      <c r="K284" s="3" t="s">
        <v>28</v>
      </c>
      <c r="L284" s="3" t="s">
        <v>33</v>
      </c>
      <c r="M284" s="3" t="s">
        <v>377</v>
      </c>
      <c r="N284" s="3" t="s">
        <v>634</v>
      </c>
      <c r="O284" s="3">
        <v>85204</v>
      </c>
      <c r="P284" s="2">
        <v>42021</v>
      </c>
      <c r="Q284" s="2">
        <v>42022</v>
      </c>
      <c r="R284" s="4">
        <v>-108.19</v>
      </c>
      <c r="S284" s="3">
        <v>15</v>
      </c>
      <c r="T284" s="4">
        <v>87.27</v>
      </c>
      <c r="U284" s="3">
        <v>90027</v>
      </c>
      <c r="V284" s="3" t="str">
        <f>IF(R284&gt;F2240, "High","Low")</f>
        <v>Low</v>
      </c>
      <c r="W284" s="3" t="e">
        <f>IF(OR(D284 &gt; 0.2,#REF! &lt; 0.25), "High Risk", "Low Risk")</f>
        <v>#REF!</v>
      </c>
      <c r="X284" s="3" t="str">
        <f>IF(NOT(D284 &gt; 0), "No Discount", "Discount Applied")</f>
        <v>Discount Applied</v>
      </c>
      <c r="Y284" s="3" t="str">
        <f>IF(AND(R284 &gt; 100, OR(I284 = "Regular Air", I284 = "Express Air"), NOT(D284 &gt; 0)), "High Profit Non-Standard Shipping", "Other")</f>
        <v>Other</v>
      </c>
    </row>
    <row r="285" spans="1:25" x14ac:dyDescent="0.3">
      <c r="A285" s="3" t="s">
        <v>108</v>
      </c>
      <c r="B285" s="3">
        <v>26210</v>
      </c>
      <c r="C285" s="3" t="s">
        <v>105</v>
      </c>
      <c r="D285" s="7">
        <v>0</v>
      </c>
      <c r="E285" s="4">
        <v>15.99</v>
      </c>
      <c r="F285" s="4">
        <v>13.18</v>
      </c>
      <c r="G285" s="3">
        <v>535</v>
      </c>
      <c r="H285" s="3" t="s">
        <v>636</v>
      </c>
      <c r="I285" s="3" t="s">
        <v>48</v>
      </c>
      <c r="J285" s="3" t="s">
        <v>27</v>
      </c>
      <c r="K285" s="3" t="s">
        <v>28</v>
      </c>
      <c r="L285" s="3" t="s">
        <v>135</v>
      </c>
      <c r="M285" s="3" t="s">
        <v>136</v>
      </c>
      <c r="N285" s="3" t="s">
        <v>638</v>
      </c>
      <c r="O285" s="3">
        <v>22025</v>
      </c>
      <c r="P285" s="2">
        <v>42115</v>
      </c>
      <c r="Q285" s="2">
        <v>42119</v>
      </c>
      <c r="R285" s="4">
        <v>46.488</v>
      </c>
      <c r="S285" s="3">
        <v>23</v>
      </c>
      <c r="T285" s="4">
        <v>403.25</v>
      </c>
      <c r="U285" s="3">
        <v>88511</v>
      </c>
      <c r="V285" s="3" t="str">
        <f>IF(R285&gt;F2241, "High","Low")</f>
        <v>High</v>
      </c>
      <c r="W285" s="3" t="e">
        <f>IF(OR(D285 &gt; 0.2,#REF! &lt; 0.25), "High Risk", "Low Risk")</f>
        <v>#REF!</v>
      </c>
      <c r="X285" s="3" t="str">
        <f>IF(NOT(D285 &gt; 0), "No Discount", "Discount Applied")</f>
        <v>No Discount</v>
      </c>
      <c r="Y285" s="3" t="str">
        <f>IF(AND(R285 &gt; 100, OR(I285 = "Regular Air", I285 = "Express Air"), NOT(D285 &gt; 0)), "High Profit Non-Standard Shipping", "Other")</f>
        <v>Other</v>
      </c>
    </row>
    <row r="286" spans="1:25" x14ac:dyDescent="0.3">
      <c r="A286" s="3" t="s">
        <v>108</v>
      </c>
      <c r="B286" s="3">
        <v>20811</v>
      </c>
      <c r="C286" s="3" t="s">
        <v>55</v>
      </c>
      <c r="D286" s="7">
        <v>0.05</v>
      </c>
      <c r="E286" s="4">
        <v>59.78</v>
      </c>
      <c r="F286" s="4">
        <v>10.29</v>
      </c>
      <c r="G286" s="3">
        <v>539</v>
      </c>
      <c r="H286" s="3" t="s">
        <v>639</v>
      </c>
      <c r="I286" s="3" t="s">
        <v>48</v>
      </c>
      <c r="J286" s="3" t="s">
        <v>57</v>
      </c>
      <c r="K286" s="3" t="s">
        <v>28</v>
      </c>
      <c r="L286" s="3" t="s">
        <v>60</v>
      </c>
      <c r="M286" s="3" t="s">
        <v>177</v>
      </c>
      <c r="N286" s="3" t="s">
        <v>539</v>
      </c>
      <c r="O286" s="3">
        <v>61801</v>
      </c>
      <c r="P286" s="2">
        <v>42138</v>
      </c>
      <c r="Q286" s="2">
        <v>42139</v>
      </c>
      <c r="R286" s="4">
        <v>159.52970000000005</v>
      </c>
      <c r="S286" s="3">
        <v>7</v>
      </c>
      <c r="T286" s="4">
        <v>414.49</v>
      </c>
      <c r="U286" s="3">
        <v>91174</v>
      </c>
      <c r="V286" s="3" t="str">
        <f>IF(R286&gt;F2242, "High","Low")</f>
        <v>High</v>
      </c>
      <c r="W286" s="3" t="e">
        <f>IF(OR(D286 &gt; 0.2,#REF! &lt; 0.25), "High Risk", "Low Risk")</f>
        <v>#REF!</v>
      </c>
      <c r="X286" s="3" t="str">
        <f>IF(NOT(D286 &gt; 0), "No Discount", "Discount Applied")</f>
        <v>Discount Applied</v>
      </c>
      <c r="Y286" s="3" t="str">
        <f>IF(AND(R286 &gt; 100, OR(I286 = "Regular Air", I286 = "Express Air"), NOT(D286 &gt; 0)), "High Profit Non-Standard Shipping", "Other")</f>
        <v>Other</v>
      </c>
    </row>
    <row r="287" spans="1:25" x14ac:dyDescent="0.3">
      <c r="A287" s="3" t="s">
        <v>77</v>
      </c>
      <c r="B287" s="3">
        <v>20812</v>
      </c>
      <c r="C287" s="3" t="s">
        <v>55</v>
      </c>
      <c r="D287" s="7">
        <v>0.08</v>
      </c>
      <c r="E287" s="4">
        <v>20.99</v>
      </c>
      <c r="F287" s="4">
        <v>1.25</v>
      </c>
      <c r="G287" s="3">
        <v>540</v>
      </c>
      <c r="H287" s="3" t="s">
        <v>641</v>
      </c>
      <c r="I287" s="3" t="s">
        <v>48</v>
      </c>
      <c r="J287" s="3" t="s">
        <v>57</v>
      </c>
      <c r="K287" s="3" t="s">
        <v>76</v>
      </c>
      <c r="L287" s="3" t="s">
        <v>60</v>
      </c>
      <c r="M287" s="3" t="s">
        <v>177</v>
      </c>
      <c r="N287" s="3" t="s">
        <v>643</v>
      </c>
      <c r="O287" s="3">
        <v>60061</v>
      </c>
      <c r="P287" s="2">
        <v>42138</v>
      </c>
      <c r="Q287" s="2">
        <v>42140</v>
      </c>
      <c r="R287" s="4">
        <v>15.371400000000008</v>
      </c>
      <c r="S287" s="3">
        <v>28</v>
      </c>
      <c r="T287" s="4">
        <v>469.69</v>
      </c>
      <c r="U287" s="3">
        <v>91174</v>
      </c>
      <c r="V287" s="3" t="str">
        <f>IF(R287&gt;F2243, "High","Low")</f>
        <v>High</v>
      </c>
      <c r="W287" s="3" t="e">
        <f>IF(OR(D287 &gt; 0.2,#REF! &lt; 0.25), "High Risk", "Low Risk")</f>
        <v>#REF!</v>
      </c>
      <c r="X287" s="3" t="str">
        <f>IF(NOT(D287 &gt; 0), "No Discount", "Discount Applied")</f>
        <v>Discount Applied</v>
      </c>
      <c r="Y287" s="3" t="str">
        <f>IF(AND(R287 &gt; 100, OR(I287 = "Regular Air", I287 = "Express Air"), NOT(D287 &gt; 0)), "High Profit Non-Standard Shipping", "Other")</f>
        <v>Other</v>
      </c>
    </row>
    <row r="288" spans="1:25" x14ac:dyDescent="0.3">
      <c r="A288" s="3" t="s">
        <v>84</v>
      </c>
      <c r="B288" s="3">
        <v>24783</v>
      </c>
      <c r="C288" s="3" t="s">
        <v>55</v>
      </c>
      <c r="D288" s="7">
        <v>0.05</v>
      </c>
      <c r="E288" s="4">
        <v>204.1</v>
      </c>
      <c r="F288" s="4">
        <v>13.99</v>
      </c>
      <c r="G288" s="3">
        <v>540</v>
      </c>
      <c r="H288" s="3" t="s">
        <v>641</v>
      </c>
      <c r="I288" s="3" t="s">
        <v>48</v>
      </c>
      <c r="J288" s="3" t="s">
        <v>57</v>
      </c>
      <c r="K288" s="3" t="s">
        <v>76</v>
      </c>
      <c r="L288" s="3" t="s">
        <v>60</v>
      </c>
      <c r="M288" s="3" t="s">
        <v>177</v>
      </c>
      <c r="N288" s="3" t="s">
        <v>643</v>
      </c>
      <c r="O288" s="3">
        <v>60061</v>
      </c>
      <c r="P288" s="2">
        <v>42147</v>
      </c>
      <c r="Q288" s="2">
        <v>42149</v>
      </c>
      <c r="R288" s="4">
        <v>5924.1122999999998</v>
      </c>
      <c r="S288" s="3">
        <v>41</v>
      </c>
      <c r="T288" s="4">
        <v>8585.67</v>
      </c>
      <c r="U288" s="3">
        <v>91175</v>
      </c>
      <c r="V288" s="3" t="str">
        <f>IF(R288&gt;F2244, "High","Low")</f>
        <v>High</v>
      </c>
      <c r="W288" s="3" t="e">
        <f>IF(OR(D288 &gt; 0.2,#REF! &lt; 0.25), "High Risk", "Low Risk")</f>
        <v>#REF!</v>
      </c>
      <c r="X288" s="3" t="str">
        <f>IF(NOT(D288 &gt; 0), "No Discount", "Discount Applied")</f>
        <v>Discount Applied</v>
      </c>
      <c r="Y288" s="3" t="str">
        <f>IF(AND(R288 &gt; 100, OR(I288 = "Regular Air", I288 = "Express Air"), NOT(D288 &gt; 0)), "High Profit Non-Standard Shipping", "Other")</f>
        <v>Other</v>
      </c>
    </row>
    <row r="289" spans="1:25" x14ac:dyDescent="0.3">
      <c r="A289" s="3" t="s">
        <v>49</v>
      </c>
      <c r="B289" s="3">
        <v>23401</v>
      </c>
      <c r="C289" s="3" t="s">
        <v>36</v>
      </c>
      <c r="D289" s="7">
        <v>0.03</v>
      </c>
      <c r="E289" s="4">
        <v>13.73</v>
      </c>
      <c r="F289" s="4">
        <v>6.85</v>
      </c>
      <c r="G289" s="3">
        <v>547</v>
      </c>
      <c r="H289" s="3" t="s">
        <v>645</v>
      </c>
      <c r="I289" s="3" t="s">
        <v>26</v>
      </c>
      <c r="J289" s="3" t="s">
        <v>27</v>
      </c>
      <c r="K289" s="3" t="s">
        <v>40</v>
      </c>
      <c r="L289" s="3" t="s">
        <v>52</v>
      </c>
      <c r="M289" s="3" t="s">
        <v>647</v>
      </c>
      <c r="N289" s="3" t="s">
        <v>648</v>
      </c>
      <c r="O289" s="3">
        <v>26501</v>
      </c>
      <c r="P289" s="2">
        <v>42169</v>
      </c>
      <c r="Q289" s="2">
        <v>42170</v>
      </c>
      <c r="R289" s="4">
        <v>39.585299999999997</v>
      </c>
      <c r="S289" s="3">
        <v>4</v>
      </c>
      <c r="T289" s="4">
        <v>57.37</v>
      </c>
      <c r="U289" s="3">
        <v>86250</v>
      </c>
      <c r="V289" s="3" t="str">
        <f>IF(R289&gt;F2245, "High","Low")</f>
        <v>High</v>
      </c>
      <c r="W289" s="3" t="e">
        <f>IF(OR(D289 &gt; 0.2,#REF! &lt; 0.25), "High Risk", "Low Risk")</f>
        <v>#REF!</v>
      </c>
      <c r="X289" s="3" t="str">
        <f>IF(NOT(D289 &gt; 0), "No Discount", "Discount Applied")</f>
        <v>Discount Applied</v>
      </c>
      <c r="Y289" s="3" t="str">
        <f>IF(AND(R289 &gt; 100, OR(I289 = "Regular Air", I289 = "Express Air"), NOT(D289 &gt; 0)), "High Profit Non-Standard Shipping", "Other")</f>
        <v>Other</v>
      </c>
    </row>
    <row r="290" spans="1:25" x14ac:dyDescent="0.3">
      <c r="A290" s="3" t="s">
        <v>108</v>
      </c>
      <c r="B290" s="3">
        <v>25806</v>
      </c>
      <c r="C290" s="3" t="s">
        <v>36</v>
      </c>
      <c r="D290" s="7">
        <v>0.02</v>
      </c>
      <c r="E290" s="4">
        <v>7.1</v>
      </c>
      <c r="F290" s="4">
        <v>6.05</v>
      </c>
      <c r="G290" s="3">
        <v>549</v>
      </c>
      <c r="H290" s="3" t="s">
        <v>649</v>
      </c>
      <c r="I290" s="3" t="s">
        <v>48</v>
      </c>
      <c r="J290" s="3" t="s">
        <v>27</v>
      </c>
      <c r="K290" s="3" t="s">
        <v>28</v>
      </c>
      <c r="L290" s="3" t="s">
        <v>33</v>
      </c>
      <c r="M290" s="3" t="s">
        <v>365</v>
      </c>
      <c r="N290" s="3" t="s">
        <v>651</v>
      </c>
      <c r="O290" s="3">
        <v>88201</v>
      </c>
      <c r="P290" s="2">
        <v>42024</v>
      </c>
      <c r="Q290" s="2">
        <v>42024</v>
      </c>
      <c r="R290" s="4">
        <v>-66.378</v>
      </c>
      <c r="S290" s="3">
        <v>9</v>
      </c>
      <c r="T290" s="4">
        <v>66.319999999999993</v>
      </c>
      <c r="U290" s="3">
        <v>90908</v>
      </c>
      <c r="V290" s="3" t="str">
        <f>IF(R290&gt;F2246, "High","Low")</f>
        <v>Low</v>
      </c>
      <c r="W290" s="3" t="e">
        <f>IF(OR(D290 &gt; 0.2,#REF! &lt; 0.25), "High Risk", "Low Risk")</f>
        <v>#REF!</v>
      </c>
      <c r="X290" s="3" t="str">
        <f>IF(NOT(D290 &gt; 0), "No Discount", "Discount Applied")</f>
        <v>Discount Applied</v>
      </c>
      <c r="Y290" s="3" t="str">
        <f>IF(AND(R290 &gt; 100, OR(I290 = "Regular Air", I290 = "Express Air"), NOT(D290 &gt; 0)), "High Profit Non-Standard Shipping", "Other")</f>
        <v>Other</v>
      </c>
    </row>
    <row r="291" spans="1:25" x14ac:dyDescent="0.3">
      <c r="A291" s="3" t="s">
        <v>29</v>
      </c>
      <c r="B291" s="3">
        <v>24132</v>
      </c>
      <c r="C291" s="3" t="s">
        <v>24</v>
      </c>
      <c r="D291" s="7">
        <v>0.05</v>
      </c>
      <c r="E291" s="4">
        <v>1.68</v>
      </c>
      <c r="F291" s="4">
        <v>1.57</v>
      </c>
      <c r="G291" s="3">
        <v>550</v>
      </c>
      <c r="H291" s="3" t="s">
        <v>652</v>
      </c>
      <c r="I291" s="3" t="s">
        <v>48</v>
      </c>
      <c r="J291" s="3" t="s">
        <v>27</v>
      </c>
      <c r="K291" s="3" t="s">
        <v>28</v>
      </c>
      <c r="L291" s="3" t="s">
        <v>60</v>
      </c>
      <c r="M291" s="3" t="s">
        <v>129</v>
      </c>
      <c r="N291" s="3" t="s">
        <v>653</v>
      </c>
      <c r="O291" s="3">
        <v>78155</v>
      </c>
      <c r="P291" s="2">
        <v>42034</v>
      </c>
      <c r="Q291" s="2">
        <v>42035</v>
      </c>
      <c r="R291" s="4">
        <v>-33.340000000000003</v>
      </c>
      <c r="S291" s="3">
        <v>11</v>
      </c>
      <c r="T291" s="4">
        <v>18.75</v>
      </c>
      <c r="U291" s="3">
        <v>90909</v>
      </c>
      <c r="V291" s="3" t="str">
        <f>IF(R291&gt;F2247, "High","Low")</f>
        <v>Low</v>
      </c>
      <c r="W291" s="3" t="e">
        <f>IF(OR(D291 &gt; 0.2,#REF! &lt; 0.25), "High Risk", "Low Risk")</f>
        <v>#REF!</v>
      </c>
      <c r="X291" s="3" t="str">
        <f>IF(NOT(D291 &gt; 0), "No Discount", "Discount Applied")</f>
        <v>Discount Applied</v>
      </c>
      <c r="Y291" s="3" t="str">
        <f>IF(AND(R291 &gt; 100, OR(I291 = "Regular Air", I291 = "Express Air"), NOT(D291 &gt; 0)), "High Profit Non-Standard Shipping", "Other")</f>
        <v>Other</v>
      </c>
    </row>
    <row r="292" spans="1:25" x14ac:dyDescent="0.3">
      <c r="A292" s="3" t="s">
        <v>151</v>
      </c>
      <c r="B292" s="3">
        <v>24133</v>
      </c>
      <c r="C292" s="3" t="s">
        <v>24</v>
      </c>
      <c r="D292" s="7">
        <v>0.1</v>
      </c>
      <c r="E292" s="4">
        <v>218.75</v>
      </c>
      <c r="F292" s="4">
        <v>69.64</v>
      </c>
      <c r="G292" s="3">
        <v>550</v>
      </c>
      <c r="H292" s="3" t="s">
        <v>652</v>
      </c>
      <c r="I292" s="3" t="s">
        <v>38</v>
      </c>
      <c r="J292" s="3" t="s">
        <v>27</v>
      </c>
      <c r="K292" s="3" t="s">
        <v>40</v>
      </c>
      <c r="L292" s="3" t="s">
        <v>60</v>
      </c>
      <c r="M292" s="3" t="s">
        <v>129</v>
      </c>
      <c r="N292" s="3" t="s">
        <v>653</v>
      </c>
      <c r="O292" s="3">
        <v>78155</v>
      </c>
      <c r="P292" s="2">
        <v>42034</v>
      </c>
      <c r="Q292" s="2">
        <v>42036</v>
      </c>
      <c r="R292" s="4">
        <v>-201.27599999999998</v>
      </c>
      <c r="S292" s="3">
        <v>1</v>
      </c>
      <c r="T292" s="4">
        <v>188.51</v>
      </c>
      <c r="U292" s="3">
        <v>90909</v>
      </c>
      <c r="V292" s="3" t="str">
        <f>IF(R292&gt;F2248, "High","Low")</f>
        <v>Low</v>
      </c>
      <c r="W292" s="3" t="e">
        <f>IF(OR(D292 &gt; 0.2,#REF! &lt; 0.25), "High Risk", "Low Risk")</f>
        <v>#REF!</v>
      </c>
      <c r="X292" s="3" t="str">
        <f>IF(NOT(D292 &gt; 0), "No Discount", "Discount Applied")</f>
        <v>Discount Applied</v>
      </c>
      <c r="Y292" s="3" t="str">
        <f>IF(AND(R292 &gt; 100, OR(I292 = "Regular Air", I292 = "Express Air"), NOT(D292 &gt; 0)), "High Profit Non-Standard Shipping", "Other")</f>
        <v>Other</v>
      </c>
    </row>
    <row r="293" spans="1:25" x14ac:dyDescent="0.3">
      <c r="A293" s="3" t="s">
        <v>586</v>
      </c>
      <c r="B293" s="3">
        <v>23209</v>
      </c>
      <c r="C293" s="3" t="s">
        <v>55</v>
      </c>
      <c r="D293" s="7">
        <v>0.06</v>
      </c>
      <c r="E293" s="4">
        <v>549.99</v>
      </c>
      <c r="F293" s="4">
        <v>49</v>
      </c>
      <c r="G293" s="3">
        <v>550</v>
      </c>
      <c r="H293" s="3" t="s">
        <v>652</v>
      </c>
      <c r="I293" s="3" t="s">
        <v>38</v>
      </c>
      <c r="J293" s="3" t="s">
        <v>27</v>
      </c>
      <c r="K293" s="3" t="s">
        <v>76</v>
      </c>
      <c r="L293" s="3" t="s">
        <v>60</v>
      </c>
      <c r="M293" s="3" t="s">
        <v>129</v>
      </c>
      <c r="N293" s="3" t="s">
        <v>653</v>
      </c>
      <c r="O293" s="3">
        <v>78155</v>
      </c>
      <c r="P293" s="2">
        <v>42167</v>
      </c>
      <c r="Q293" s="2">
        <v>42168</v>
      </c>
      <c r="R293" s="4">
        <v>4637.4071999999996</v>
      </c>
      <c r="S293" s="3">
        <v>13</v>
      </c>
      <c r="T293" s="4">
        <v>6720.88</v>
      </c>
      <c r="U293" s="3">
        <v>90910</v>
      </c>
      <c r="V293" s="3" t="str">
        <f>IF(R293&gt;F2249, "High","Low")</f>
        <v>High</v>
      </c>
      <c r="W293" s="3" t="e">
        <f>IF(OR(D293 &gt; 0.2,#REF! &lt; 0.25), "High Risk", "Low Risk")</f>
        <v>#REF!</v>
      </c>
      <c r="X293" s="3" t="str">
        <f>IF(NOT(D293 &gt; 0), "No Discount", "Discount Applied")</f>
        <v>Discount Applied</v>
      </c>
      <c r="Y293" s="3" t="str">
        <f>IF(AND(R293 &gt; 100, OR(I293 = "Regular Air", I293 = "Express Air"), NOT(D293 &gt; 0)), "High Profit Non-Standard Shipping", "Other")</f>
        <v>Other</v>
      </c>
    </row>
    <row r="294" spans="1:25" x14ac:dyDescent="0.3">
      <c r="A294" s="3" t="s">
        <v>77</v>
      </c>
      <c r="B294" s="3">
        <v>23210</v>
      </c>
      <c r="C294" s="3" t="s">
        <v>55</v>
      </c>
      <c r="D294" s="7">
        <v>0.08</v>
      </c>
      <c r="E294" s="4">
        <v>115.99</v>
      </c>
      <c r="F294" s="4">
        <v>5.99</v>
      </c>
      <c r="G294" s="3">
        <v>550</v>
      </c>
      <c r="H294" s="3" t="s">
        <v>652</v>
      </c>
      <c r="I294" s="3" t="s">
        <v>26</v>
      </c>
      <c r="J294" s="3" t="s">
        <v>27</v>
      </c>
      <c r="K294" s="3" t="s">
        <v>76</v>
      </c>
      <c r="L294" s="3" t="s">
        <v>60</v>
      </c>
      <c r="M294" s="3" t="s">
        <v>129</v>
      </c>
      <c r="N294" s="3" t="s">
        <v>653</v>
      </c>
      <c r="O294" s="3">
        <v>78155</v>
      </c>
      <c r="P294" s="2">
        <v>42167</v>
      </c>
      <c r="Q294" s="2">
        <v>42168</v>
      </c>
      <c r="R294" s="4">
        <v>-239.54149999999998</v>
      </c>
      <c r="S294" s="3">
        <v>1</v>
      </c>
      <c r="T294" s="4">
        <v>102.21</v>
      </c>
      <c r="U294" s="3">
        <v>90910</v>
      </c>
      <c r="V294" s="3" t="str">
        <f>IF(R294&gt;F2250, "High","Low")</f>
        <v>Low</v>
      </c>
      <c r="W294" s="3" t="e">
        <f>IF(OR(D294 &gt; 0.2,#REF! &lt; 0.25), "High Risk", "Low Risk")</f>
        <v>#REF!</v>
      </c>
      <c r="X294" s="3" t="str">
        <f>IF(NOT(D294 &gt; 0), "No Discount", "Discount Applied")</f>
        <v>Discount Applied</v>
      </c>
      <c r="Y294" s="3" t="str">
        <f>IF(AND(R294 &gt; 100, OR(I294 = "Regular Air", I294 = "Express Air"), NOT(D294 &gt; 0)), "High Profit Non-Standard Shipping", "Other")</f>
        <v>Other</v>
      </c>
    </row>
    <row r="295" spans="1:25" x14ac:dyDescent="0.3">
      <c r="A295" s="3" t="s">
        <v>92</v>
      </c>
      <c r="B295" s="3">
        <v>24134</v>
      </c>
      <c r="C295" s="3" t="s">
        <v>24</v>
      </c>
      <c r="D295" s="7">
        <v>0</v>
      </c>
      <c r="E295" s="4">
        <v>15.04</v>
      </c>
      <c r="F295" s="4">
        <v>1.97</v>
      </c>
      <c r="G295" s="3">
        <v>551</v>
      </c>
      <c r="H295" s="3" t="s">
        <v>657</v>
      </c>
      <c r="I295" s="3" t="s">
        <v>48</v>
      </c>
      <c r="J295" s="3" t="s">
        <v>27</v>
      </c>
      <c r="K295" s="3" t="s">
        <v>28</v>
      </c>
      <c r="L295" s="3" t="s">
        <v>60</v>
      </c>
      <c r="M295" s="3" t="s">
        <v>129</v>
      </c>
      <c r="N295" s="3" t="s">
        <v>659</v>
      </c>
      <c r="O295" s="3">
        <v>75090</v>
      </c>
      <c r="P295" s="2">
        <v>42034</v>
      </c>
      <c r="Q295" s="2">
        <v>42036</v>
      </c>
      <c r="R295" s="4">
        <v>21.514199999999999</v>
      </c>
      <c r="S295" s="3">
        <v>2</v>
      </c>
      <c r="T295" s="4">
        <v>31.18</v>
      </c>
      <c r="U295" s="3">
        <v>90909</v>
      </c>
      <c r="V295" s="3" t="str">
        <f>IF(R295&gt;F2251, "High","Low")</f>
        <v>High</v>
      </c>
      <c r="W295" s="3" t="e">
        <f>IF(OR(D295 &gt; 0.2,#REF! &lt; 0.25), "High Risk", "Low Risk")</f>
        <v>#REF!</v>
      </c>
      <c r="X295" s="3" t="str">
        <f>IF(NOT(D295 &gt; 0), "No Discount", "Discount Applied")</f>
        <v>No Discount</v>
      </c>
      <c r="Y295" s="3" t="str">
        <f>IF(AND(R295 &gt; 100, OR(I295 = "Regular Air", I295 = "Express Air"), NOT(D295 &gt; 0)), "High Profit Non-Standard Shipping", "Other")</f>
        <v>Other</v>
      </c>
    </row>
    <row r="296" spans="1:25" x14ac:dyDescent="0.3">
      <c r="A296" s="3" t="s">
        <v>92</v>
      </c>
      <c r="B296" s="3">
        <v>2368</v>
      </c>
      <c r="C296" s="3" t="s">
        <v>55</v>
      </c>
      <c r="D296" s="7">
        <v>0</v>
      </c>
      <c r="E296" s="4">
        <v>6.88</v>
      </c>
      <c r="F296" s="4">
        <v>2</v>
      </c>
      <c r="G296" s="3">
        <v>553</v>
      </c>
      <c r="H296" s="3" t="s">
        <v>660</v>
      </c>
      <c r="I296" s="3" t="s">
        <v>26</v>
      </c>
      <c r="J296" s="3" t="s">
        <v>39</v>
      </c>
      <c r="K296" s="3" t="s">
        <v>28</v>
      </c>
      <c r="L296" s="3" t="s">
        <v>33</v>
      </c>
      <c r="M296" s="3" t="s">
        <v>44</v>
      </c>
      <c r="N296" s="3" t="s">
        <v>662</v>
      </c>
      <c r="O296" s="3">
        <v>90008</v>
      </c>
      <c r="P296" s="2">
        <v>42032</v>
      </c>
      <c r="Q296" s="2">
        <v>42033</v>
      </c>
      <c r="R296" s="4">
        <v>34.068000000000005</v>
      </c>
      <c r="S296" s="3">
        <v>36</v>
      </c>
      <c r="T296" s="4">
        <v>267.52999999999997</v>
      </c>
      <c r="U296" s="3">
        <v>17155</v>
      </c>
      <c r="V296" s="3" t="str">
        <f>IF(R296&gt;F2252, "High","Low")</f>
        <v>High</v>
      </c>
      <c r="W296" s="3" t="e">
        <f>IF(OR(D296 &gt; 0.2,#REF! &lt; 0.25), "High Risk", "Low Risk")</f>
        <v>#REF!</v>
      </c>
      <c r="X296" s="3" t="str">
        <f>IF(NOT(D296 &gt; 0), "No Discount", "Discount Applied")</f>
        <v>No Discount</v>
      </c>
      <c r="Y296" s="3" t="str">
        <f>IF(AND(R296 &gt; 100, OR(I296 = "Regular Air", I296 = "Express Air"), NOT(D296 &gt; 0)), "High Profit Non-Standard Shipping", "Other")</f>
        <v>Other</v>
      </c>
    </row>
    <row r="297" spans="1:25" x14ac:dyDescent="0.3">
      <c r="A297" s="3" t="s">
        <v>84</v>
      </c>
      <c r="B297" s="3">
        <v>349</v>
      </c>
      <c r="C297" s="3" t="s">
        <v>36</v>
      </c>
      <c r="D297" s="7">
        <v>7.0000000000000007E-2</v>
      </c>
      <c r="E297" s="4">
        <v>2036.48</v>
      </c>
      <c r="F297" s="4">
        <v>14.7</v>
      </c>
      <c r="G297" s="3">
        <v>553</v>
      </c>
      <c r="H297" s="3" t="s">
        <v>660</v>
      </c>
      <c r="I297" s="3" t="s">
        <v>38</v>
      </c>
      <c r="J297" s="3" t="s">
        <v>27</v>
      </c>
      <c r="K297" s="3" t="s">
        <v>76</v>
      </c>
      <c r="L297" s="3" t="s">
        <v>33</v>
      </c>
      <c r="M297" s="3" t="s">
        <v>44</v>
      </c>
      <c r="N297" s="3" t="s">
        <v>662</v>
      </c>
      <c r="O297" s="3">
        <v>90008</v>
      </c>
      <c r="P297" s="2">
        <v>42056</v>
      </c>
      <c r="Q297" s="2">
        <v>42056</v>
      </c>
      <c r="R297" s="4">
        <v>4073.25</v>
      </c>
      <c r="S297" s="3">
        <v>25</v>
      </c>
      <c r="T297" s="4">
        <v>43046.2</v>
      </c>
      <c r="U297" s="3">
        <v>2433</v>
      </c>
      <c r="V297" s="3" t="str">
        <f>IF(R297&gt;F2253, "High","Low")</f>
        <v>High</v>
      </c>
      <c r="W297" s="3" t="e">
        <f>IF(OR(D297 &gt; 0.2,#REF! &lt; 0.25), "High Risk", "Low Risk")</f>
        <v>#REF!</v>
      </c>
      <c r="X297" s="3" t="str">
        <f>IF(NOT(D297 &gt; 0), "No Discount", "Discount Applied")</f>
        <v>Discount Applied</v>
      </c>
      <c r="Y297" s="3" t="str">
        <f>IF(AND(R297 &gt; 100, OR(I297 = "Regular Air", I297 = "Express Air"), NOT(D297 &gt; 0)), "High Profit Non-Standard Shipping", "Other")</f>
        <v>Other</v>
      </c>
    </row>
    <row r="298" spans="1:25" x14ac:dyDescent="0.3">
      <c r="A298" s="3" t="s">
        <v>92</v>
      </c>
      <c r="B298" s="3">
        <v>1115</v>
      </c>
      <c r="C298" s="3" t="s">
        <v>105</v>
      </c>
      <c r="D298" s="7">
        <v>0.01</v>
      </c>
      <c r="E298" s="4">
        <v>4.9800000000000004</v>
      </c>
      <c r="F298" s="4">
        <v>7.44</v>
      </c>
      <c r="G298" s="3">
        <v>553</v>
      </c>
      <c r="H298" s="3" t="s">
        <v>660</v>
      </c>
      <c r="I298" s="3" t="s">
        <v>48</v>
      </c>
      <c r="J298" s="3" t="s">
        <v>27</v>
      </c>
      <c r="K298" s="3" t="s">
        <v>28</v>
      </c>
      <c r="L298" s="3" t="s">
        <v>33</v>
      </c>
      <c r="M298" s="3" t="s">
        <v>44</v>
      </c>
      <c r="N298" s="3" t="s">
        <v>662</v>
      </c>
      <c r="O298" s="3">
        <v>90008</v>
      </c>
      <c r="P298" s="2">
        <v>42109</v>
      </c>
      <c r="Q298" s="2">
        <v>42118</v>
      </c>
      <c r="R298" s="4">
        <v>-179.59199999999998</v>
      </c>
      <c r="S298" s="3">
        <v>63</v>
      </c>
      <c r="T298" s="4">
        <v>330.21</v>
      </c>
      <c r="U298" s="3">
        <v>8165</v>
      </c>
      <c r="V298" s="3" t="str">
        <f>IF(R298&gt;F2254, "High","Low")</f>
        <v>Low</v>
      </c>
      <c r="W298" s="3" t="e">
        <f>IF(OR(D298 &gt; 0.2,#REF! &lt; 0.25), "High Risk", "Low Risk")</f>
        <v>#REF!</v>
      </c>
      <c r="X298" s="3" t="str">
        <f>IF(NOT(D298 &gt; 0), "No Discount", "Discount Applied")</f>
        <v>Discount Applied</v>
      </c>
      <c r="Y298" s="3" t="str">
        <f>IF(AND(R298 &gt; 100, OR(I298 = "Regular Air", I298 = "Express Air"), NOT(D298 &gt; 0)), "High Profit Non-Standard Shipping", "Other")</f>
        <v>Other</v>
      </c>
    </row>
    <row r="299" spans="1:25" x14ac:dyDescent="0.3">
      <c r="A299" s="3" t="s">
        <v>151</v>
      </c>
      <c r="B299" s="3">
        <v>64</v>
      </c>
      <c r="C299" s="3" t="s">
        <v>55</v>
      </c>
      <c r="D299" s="7">
        <v>0.08</v>
      </c>
      <c r="E299" s="4">
        <v>124.49</v>
      </c>
      <c r="F299" s="4">
        <v>51.94</v>
      </c>
      <c r="G299" s="3">
        <v>553</v>
      </c>
      <c r="H299" s="3" t="s">
        <v>660</v>
      </c>
      <c r="I299" s="3" t="s">
        <v>38</v>
      </c>
      <c r="J299" s="3" t="s">
        <v>27</v>
      </c>
      <c r="K299" s="3" t="s">
        <v>40</v>
      </c>
      <c r="L299" s="3" t="s">
        <v>33</v>
      </c>
      <c r="M299" s="3" t="s">
        <v>44</v>
      </c>
      <c r="N299" s="3" t="s">
        <v>662</v>
      </c>
      <c r="O299" s="3">
        <v>90008</v>
      </c>
      <c r="P299" s="2">
        <v>42173</v>
      </c>
      <c r="Q299" s="2">
        <v>42174</v>
      </c>
      <c r="R299" s="4">
        <v>-500.38</v>
      </c>
      <c r="S299" s="3">
        <v>56</v>
      </c>
      <c r="T299" s="4">
        <v>6831.37</v>
      </c>
      <c r="U299" s="3">
        <v>359</v>
      </c>
      <c r="V299" s="3" t="str">
        <f>IF(R299&gt;F2255, "High","Low")</f>
        <v>Low</v>
      </c>
      <c r="W299" s="3" t="e">
        <f>IF(OR(D299 &gt; 0.2,#REF! &lt; 0.25), "High Risk", "Low Risk")</f>
        <v>#REF!</v>
      </c>
      <c r="X299" s="3" t="str">
        <f>IF(NOT(D299 &gt; 0), "No Discount", "Discount Applied")</f>
        <v>Discount Applied</v>
      </c>
      <c r="Y299" s="3" t="str">
        <f>IF(AND(R299 &gt; 100, OR(I299 = "Regular Air", I299 = "Express Air"), NOT(D299 &gt; 0)), "High Profit Non-Standard Shipping", "Other")</f>
        <v>Other</v>
      </c>
    </row>
    <row r="300" spans="1:25" x14ac:dyDescent="0.3">
      <c r="A300" s="3" t="s">
        <v>84</v>
      </c>
      <c r="B300" s="3">
        <v>18349</v>
      </c>
      <c r="C300" s="3" t="s">
        <v>36</v>
      </c>
      <c r="D300" s="7">
        <v>7.0000000000000007E-2</v>
      </c>
      <c r="E300" s="4">
        <v>2036.48</v>
      </c>
      <c r="F300" s="4">
        <v>14.7</v>
      </c>
      <c r="G300" s="3">
        <v>555</v>
      </c>
      <c r="H300" s="3" t="s">
        <v>663</v>
      </c>
      <c r="I300" s="3" t="s">
        <v>38</v>
      </c>
      <c r="J300" s="3" t="s">
        <v>27</v>
      </c>
      <c r="K300" s="3" t="s">
        <v>76</v>
      </c>
      <c r="L300" s="3" t="s">
        <v>33</v>
      </c>
      <c r="M300" s="3" t="s">
        <v>211</v>
      </c>
      <c r="N300" s="3" t="s">
        <v>664</v>
      </c>
      <c r="O300" s="3">
        <v>84062</v>
      </c>
      <c r="P300" s="2">
        <v>42056</v>
      </c>
      <c r="Q300" s="2">
        <v>42056</v>
      </c>
      <c r="R300" s="4">
        <v>6028.41</v>
      </c>
      <c r="S300" s="3">
        <v>6</v>
      </c>
      <c r="T300" s="4">
        <v>10331.09</v>
      </c>
      <c r="U300" s="3">
        <v>86190</v>
      </c>
      <c r="V300" s="3" t="str">
        <f>IF(R300&gt;F2256, "High","Low")</f>
        <v>High</v>
      </c>
      <c r="W300" s="3" t="e">
        <f>IF(OR(D300 &gt; 0.2,#REF! &lt; 0.25), "High Risk", "Low Risk")</f>
        <v>#REF!</v>
      </c>
      <c r="X300" s="3" t="str">
        <f>IF(NOT(D300 &gt; 0), "No Discount", "Discount Applied")</f>
        <v>Discount Applied</v>
      </c>
      <c r="Y300" s="3" t="str">
        <f>IF(AND(R300 &gt; 100, OR(I300 = "Regular Air", I300 = "Express Air"), NOT(D300 &gt; 0)), "High Profit Non-Standard Shipping", "Other")</f>
        <v>Other</v>
      </c>
    </row>
    <row r="301" spans="1:25" x14ac:dyDescent="0.3">
      <c r="A301" s="3" t="s">
        <v>92</v>
      </c>
      <c r="B301" s="3">
        <v>19115</v>
      </c>
      <c r="C301" s="3" t="s">
        <v>105</v>
      </c>
      <c r="D301" s="7">
        <v>0.01</v>
      </c>
      <c r="E301" s="4">
        <v>4.9800000000000004</v>
      </c>
      <c r="F301" s="4">
        <v>7.44</v>
      </c>
      <c r="G301" s="3">
        <v>555</v>
      </c>
      <c r="H301" s="3" t="s">
        <v>663</v>
      </c>
      <c r="I301" s="3" t="s">
        <v>48</v>
      </c>
      <c r="J301" s="3" t="s">
        <v>27</v>
      </c>
      <c r="K301" s="3" t="s">
        <v>28</v>
      </c>
      <c r="L301" s="3" t="s">
        <v>33</v>
      </c>
      <c r="M301" s="3" t="s">
        <v>211</v>
      </c>
      <c r="N301" s="3" t="s">
        <v>664</v>
      </c>
      <c r="O301" s="3">
        <v>84062</v>
      </c>
      <c r="P301" s="2">
        <v>42109</v>
      </c>
      <c r="Q301" s="2">
        <v>42118</v>
      </c>
      <c r="R301" s="4">
        <v>-161.6328</v>
      </c>
      <c r="S301" s="3">
        <v>16</v>
      </c>
      <c r="T301" s="4">
        <v>83.86</v>
      </c>
      <c r="U301" s="3">
        <v>86191</v>
      </c>
      <c r="V301" s="3" t="str">
        <f>IF(R301&gt;F2257, "High","Low")</f>
        <v>Low</v>
      </c>
      <c r="W301" s="3" t="e">
        <f>IF(OR(D301 &gt; 0.2,#REF! &lt; 0.25), "High Risk", "Low Risk")</f>
        <v>#REF!</v>
      </c>
      <c r="X301" s="3" t="str">
        <f>IF(NOT(D301 &gt; 0), "No Discount", "Discount Applied")</f>
        <v>Discount Applied</v>
      </c>
      <c r="Y301" s="3" t="str">
        <f>IF(AND(R301 &gt; 100, OR(I301 = "Regular Air", I301 = "Express Air"), NOT(D301 &gt; 0)), "High Profit Non-Standard Shipping", "Other")</f>
        <v>Other</v>
      </c>
    </row>
    <row r="302" spans="1:25" x14ac:dyDescent="0.3">
      <c r="A302" s="3" t="s">
        <v>151</v>
      </c>
      <c r="B302" s="3">
        <v>18064</v>
      </c>
      <c r="C302" s="3" t="s">
        <v>55</v>
      </c>
      <c r="D302" s="7">
        <v>0.08</v>
      </c>
      <c r="E302" s="4">
        <v>124.49</v>
      </c>
      <c r="F302" s="4">
        <v>51.94</v>
      </c>
      <c r="G302" s="3">
        <v>555</v>
      </c>
      <c r="H302" s="3" t="s">
        <v>663</v>
      </c>
      <c r="I302" s="3" t="s">
        <v>38</v>
      </c>
      <c r="J302" s="3" t="s">
        <v>27</v>
      </c>
      <c r="K302" s="3" t="s">
        <v>40</v>
      </c>
      <c r="L302" s="3" t="s">
        <v>33</v>
      </c>
      <c r="M302" s="3" t="s">
        <v>211</v>
      </c>
      <c r="N302" s="3" t="s">
        <v>664</v>
      </c>
      <c r="O302" s="3">
        <v>84062</v>
      </c>
      <c r="P302" s="2">
        <v>42173</v>
      </c>
      <c r="Q302" s="2">
        <v>42174</v>
      </c>
      <c r="R302" s="4">
        <v>-250.19</v>
      </c>
      <c r="S302" s="3">
        <v>14</v>
      </c>
      <c r="T302" s="4">
        <v>1707.84</v>
      </c>
      <c r="U302" s="3">
        <v>86192</v>
      </c>
      <c r="V302" s="3" t="str">
        <f>IF(R302&gt;F2258, "High","Low")</f>
        <v>Low</v>
      </c>
      <c r="W302" s="3" t="e">
        <f>IF(OR(D302 &gt; 0.2,#REF! &lt; 0.25), "High Risk", "Low Risk")</f>
        <v>#REF!</v>
      </c>
      <c r="X302" s="3" t="str">
        <f>IF(NOT(D302 &gt; 0), "No Discount", "Discount Applied")</f>
        <v>Discount Applied</v>
      </c>
      <c r="Y302" s="3" t="str">
        <f>IF(AND(R302 &gt; 100, OR(I302 = "Regular Air", I302 = "Express Air"), NOT(D302 &gt; 0)), "High Profit Non-Standard Shipping", "Other")</f>
        <v>Other</v>
      </c>
    </row>
    <row r="303" spans="1:25" x14ac:dyDescent="0.3">
      <c r="A303" s="3" t="s">
        <v>92</v>
      </c>
      <c r="B303" s="3">
        <v>20368</v>
      </c>
      <c r="C303" s="3" t="s">
        <v>55</v>
      </c>
      <c r="D303" s="7">
        <v>0</v>
      </c>
      <c r="E303" s="4">
        <v>6.88</v>
      </c>
      <c r="F303" s="4">
        <v>2</v>
      </c>
      <c r="G303" s="3">
        <v>556</v>
      </c>
      <c r="H303" s="3" t="s">
        <v>665</v>
      </c>
      <c r="I303" s="3" t="s">
        <v>26</v>
      </c>
      <c r="J303" s="3" t="s">
        <v>39</v>
      </c>
      <c r="K303" s="3" t="s">
        <v>28</v>
      </c>
      <c r="L303" s="3" t="s">
        <v>33</v>
      </c>
      <c r="M303" s="3" t="s">
        <v>211</v>
      </c>
      <c r="N303" s="3" t="s">
        <v>666</v>
      </c>
      <c r="O303" s="3">
        <v>84604</v>
      </c>
      <c r="P303" s="2">
        <v>42032</v>
      </c>
      <c r="Q303" s="2">
        <v>42033</v>
      </c>
      <c r="R303" s="4">
        <v>46.147199999999991</v>
      </c>
      <c r="S303" s="3">
        <v>9</v>
      </c>
      <c r="T303" s="4">
        <v>66.88</v>
      </c>
      <c r="U303" s="3">
        <v>86189</v>
      </c>
      <c r="V303" s="3" t="str">
        <f>IF(R303&gt;F2259, "High","Low")</f>
        <v>High</v>
      </c>
      <c r="W303" s="3" t="e">
        <f>IF(OR(D303 &gt; 0.2,#REF! &lt; 0.25), "High Risk", "Low Risk")</f>
        <v>#REF!</v>
      </c>
      <c r="X303" s="3" t="str">
        <f>IF(NOT(D303 &gt; 0), "No Discount", "Discount Applied")</f>
        <v>No Discount</v>
      </c>
      <c r="Y303" s="3" t="str">
        <f>IF(AND(R303 &gt; 100, OR(I303 = "Regular Air", I303 = "Express Air"), NOT(D303 &gt; 0)), "High Profit Non-Standard Shipping", "Other")</f>
        <v>Other</v>
      </c>
    </row>
    <row r="304" spans="1:25" x14ac:dyDescent="0.3">
      <c r="A304" s="3" t="s">
        <v>140</v>
      </c>
      <c r="B304" s="3">
        <v>20369</v>
      </c>
      <c r="C304" s="3" t="s">
        <v>55</v>
      </c>
      <c r="D304" s="7">
        <v>0.03</v>
      </c>
      <c r="E304" s="4">
        <v>32.479999999999997</v>
      </c>
      <c r="F304" s="4">
        <v>35</v>
      </c>
      <c r="G304" s="3">
        <v>556</v>
      </c>
      <c r="H304" s="3" t="s">
        <v>665</v>
      </c>
      <c r="I304" s="3" t="s">
        <v>26</v>
      </c>
      <c r="J304" s="3" t="s">
        <v>39</v>
      </c>
      <c r="K304" s="3" t="s">
        <v>28</v>
      </c>
      <c r="L304" s="3" t="s">
        <v>33</v>
      </c>
      <c r="M304" s="3" t="s">
        <v>211</v>
      </c>
      <c r="N304" s="3" t="s">
        <v>666</v>
      </c>
      <c r="O304" s="3">
        <v>84604</v>
      </c>
      <c r="P304" s="2">
        <v>42032</v>
      </c>
      <c r="Q304" s="2">
        <v>42032</v>
      </c>
      <c r="R304" s="4">
        <v>-1116.3348000000001</v>
      </c>
      <c r="S304" s="3">
        <v>8</v>
      </c>
      <c r="T304" s="4">
        <v>274.91000000000003</v>
      </c>
      <c r="U304" s="3">
        <v>86189</v>
      </c>
      <c r="V304" s="3" t="str">
        <f>IF(R304&gt;F2260, "High","Low")</f>
        <v>Low</v>
      </c>
      <c r="W304" s="3" t="e">
        <f>IF(OR(D304 &gt; 0.2,#REF! &lt; 0.25), "High Risk", "Low Risk")</f>
        <v>#REF!</v>
      </c>
      <c r="X304" s="3" t="str">
        <f>IF(NOT(D304 &gt; 0), "No Discount", "Discount Applied")</f>
        <v>Discount Applied</v>
      </c>
      <c r="Y304" s="3" t="str">
        <f>IF(AND(R304 &gt; 100, OR(I304 = "Regular Air", I304 = "Express Air"), NOT(D304 &gt; 0)), "High Profit Non-Standard Shipping", "Other")</f>
        <v>Other</v>
      </c>
    </row>
    <row r="305" spans="1:25" x14ac:dyDescent="0.3">
      <c r="A305" s="3" t="s">
        <v>41</v>
      </c>
      <c r="B305" s="3">
        <v>21966</v>
      </c>
      <c r="C305" s="3" t="s">
        <v>46</v>
      </c>
      <c r="D305" s="7">
        <v>0.02</v>
      </c>
      <c r="E305" s="4">
        <v>280.98</v>
      </c>
      <c r="F305" s="4">
        <v>57</v>
      </c>
      <c r="G305" s="3">
        <v>568</v>
      </c>
      <c r="H305" s="3" t="s">
        <v>668</v>
      </c>
      <c r="I305" s="3" t="s">
        <v>38</v>
      </c>
      <c r="J305" s="3" t="s">
        <v>113</v>
      </c>
      <c r="K305" s="3" t="s">
        <v>40</v>
      </c>
      <c r="L305" s="3" t="s">
        <v>135</v>
      </c>
      <c r="M305" s="3" t="s">
        <v>670</v>
      </c>
      <c r="N305" s="3" t="s">
        <v>442</v>
      </c>
      <c r="O305" s="3">
        <v>39701</v>
      </c>
      <c r="P305" s="2">
        <v>42067</v>
      </c>
      <c r="Q305" s="2">
        <v>42068</v>
      </c>
      <c r="R305" s="4">
        <v>1141.7939999999999</v>
      </c>
      <c r="S305" s="3">
        <v>4</v>
      </c>
      <c r="T305" s="4">
        <v>1128.74</v>
      </c>
      <c r="U305" s="3">
        <v>88879</v>
      </c>
      <c r="V305" s="3" t="str">
        <f>IF(R305&gt;F2261, "High","Low")</f>
        <v>High</v>
      </c>
      <c r="W305" s="3" t="e">
        <f>IF(OR(D305 &gt; 0.2,#REF! &lt; 0.25), "High Risk", "Low Risk")</f>
        <v>#REF!</v>
      </c>
      <c r="X305" s="3" t="str">
        <f>IF(NOT(D305 &gt; 0), "No Discount", "Discount Applied")</f>
        <v>Discount Applied</v>
      </c>
      <c r="Y305" s="3" t="str">
        <f>IF(AND(R305 &gt; 100, OR(I305 = "Regular Air", I305 = "Express Air"), NOT(D305 &gt; 0)), "High Profit Non-Standard Shipping", "Other")</f>
        <v>Other</v>
      </c>
    </row>
    <row r="306" spans="1:25" x14ac:dyDescent="0.3">
      <c r="A306" s="3" t="s">
        <v>256</v>
      </c>
      <c r="B306" s="3">
        <v>22667</v>
      </c>
      <c r="C306" s="3" t="s">
        <v>36</v>
      </c>
      <c r="D306" s="7">
        <v>0.09</v>
      </c>
      <c r="E306" s="4">
        <v>70.97</v>
      </c>
      <c r="F306" s="4">
        <v>3.5</v>
      </c>
      <c r="G306" s="3">
        <v>568</v>
      </c>
      <c r="H306" s="3" t="s">
        <v>668</v>
      </c>
      <c r="I306" s="3" t="s">
        <v>48</v>
      </c>
      <c r="J306" s="3" t="s">
        <v>113</v>
      </c>
      <c r="K306" s="3" t="s">
        <v>28</v>
      </c>
      <c r="L306" s="3" t="s">
        <v>135</v>
      </c>
      <c r="M306" s="3" t="s">
        <v>670</v>
      </c>
      <c r="N306" s="3" t="s">
        <v>442</v>
      </c>
      <c r="O306" s="3">
        <v>39701</v>
      </c>
      <c r="P306" s="2">
        <v>42109</v>
      </c>
      <c r="Q306" s="2">
        <v>42109</v>
      </c>
      <c r="R306" s="4">
        <v>-99.568000000000012</v>
      </c>
      <c r="S306" s="3">
        <v>12</v>
      </c>
      <c r="T306" s="4">
        <v>805.99</v>
      </c>
      <c r="U306" s="3">
        <v>88880</v>
      </c>
      <c r="V306" s="3" t="str">
        <f>IF(R306&gt;F2262, "High","Low")</f>
        <v>Low</v>
      </c>
      <c r="W306" s="3" t="e">
        <f>IF(OR(D306 &gt; 0.2,#REF! &lt; 0.25), "High Risk", "Low Risk")</f>
        <v>#REF!</v>
      </c>
      <c r="X306" s="3" t="str">
        <f>IF(NOT(D306 &gt; 0), "No Discount", "Discount Applied")</f>
        <v>Discount Applied</v>
      </c>
      <c r="Y306" s="3" t="str">
        <f>IF(AND(R306 &gt; 100, OR(I306 = "Regular Air", I306 = "Express Air"), NOT(D306 &gt; 0)), "High Profit Non-Standard Shipping", "Other")</f>
        <v>Other</v>
      </c>
    </row>
    <row r="307" spans="1:25" x14ac:dyDescent="0.3">
      <c r="A307" s="3" t="s">
        <v>108</v>
      </c>
      <c r="B307" s="3">
        <v>22736</v>
      </c>
      <c r="C307" s="3" t="s">
        <v>55</v>
      </c>
      <c r="D307" s="7">
        <v>0.08</v>
      </c>
      <c r="E307" s="4">
        <v>67.28</v>
      </c>
      <c r="F307" s="4">
        <v>19.989999999999998</v>
      </c>
      <c r="G307" s="3">
        <v>568</v>
      </c>
      <c r="H307" s="3" t="s">
        <v>668</v>
      </c>
      <c r="I307" s="3" t="s">
        <v>26</v>
      </c>
      <c r="J307" s="3" t="s">
        <v>113</v>
      </c>
      <c r="K307" s="3" t="s">
        <v>28</v>
      </c>
      <c r="L307" s="3" t="s">
        <v>135</v>
      </c>
      <c r="M307" s="3" t="s">
        <v>670</v>
      </c>
      <c r="N307" s="3" t="s">
        <v>442</v>
      </c>
      <c r="O307" s="3">
        <v>39701</v>
      </c>
      <c r="P307" s="2">
        <v>42095</v>
      </c>
      <c r="Q307" s="2">
        <v>42097</v>
      </c>
      <c r="R307" s="4">
        <v>224.85059999999999</v>
      </c>
      <c r="S307" s="3">
        <v>16</v>
      </c>
      <c r="T307" s="4">
        <v>1066.54</v>
      </c>
      <c r="U307" s="3">
        <v>88882</v>
      </c>
      <c r="V307" s="3" t="str">
        <f>IF(R307&gt;F2263, "High","Low")</f>
        <v>High</v>
      </c>
      <c r="W307" s="3" t="e">
        <f>IF(OR(D307 &gt; 0.2,#REF! &lt; 0.25), "High Risk", "Low Risk")</f>
        <v>#REF!</v>
      </c>
      <c r="X307" s="3" t="str">
        <f>IF(NOT(D307 &gt; 0), "No Discount", "Discount Applied")</f>
        <v>Discount Applied</v>
      </c>
      <c r="Y307" s="3" t="str">
        <f>IF(AND(R307 &gt; 100, OR(I307 = "Regular Air", I307 = "Express Air"), NOT(D307 &gt; 0)), "High Profit Non-Standard Shipping", "Other")</f>
        <v>Other</v>
      </c>
    </row>
    <row r="308" spans="1:25" x14ac:dyDescent="0.3">
      <c r="A308" s="3" t="s">
        <v>77</v>
      </c>
      <c r="B308" s="3">
        <v>26038</v>
      </c>
      <c r="C308" s="3" t="s">
        <v>105</v>
      </c>
      <c r="D308" s="7">
        <v>0.06</v>
      </c>
      <c r="E308" s="4">
        <v>7.99</v>
      </c>
      <c r="F308" s="4">
        <v>5.03</v>
      </c>
      <c r="G308" s="3">
        <v>570</v>
      </c>
      <c r="H308" s="3" t="s">
        <v>673</v>
      </c>
      <c r="I308" s="3" t="s">
        <v>48</v>
      </c>
      <c r="J308" s="3" t="s">
        <v>113</v>
      </c>
      <c r="K308" s="3" t="s">
        <v>76</v>
      </c>
      <c r="L308" s="3" t="s">
        <v>33</v>
      </c>
      <c r="M308" s="3" t="s">
        <v>532</v>
      </c>
      <c r="N308" s="3" t="s">
        <v>674</v>
      </c>
      <c r="O308" s="3">
        <v>89015</v>
      </c>
      <c r="P308" s="2">
        <v>42017</v>
      </c>
      <c r="Q308" s="2">
        <v>42017</v>
      </c>
      <c r="R308" s="4">
        <v>-122.13300000000001</v>
      </c>
      <c r="S308" s="3">
        <v>10</v>
      </c>
      <c r="T308" s="4">
        <v>65.739999999999995</v>
      </c>
      <c r="U308" s="3">
        <v>88881</v>
      </c>
      <c r="V308" s="3" t="str">
        <f>IF(R308&gt;F2264, "High","Low")</f>
        <v>Low</v>
      </c>
      <c r="W308" s="3" t="e">
        <f>IF(OR(D308 &gt; 0.2,#REF! &lt; 0.25), "High Risk", "Low Risk")</f>
        <v>#REF!</v>
      </c>
      <c r="X308" s="3" t="str">
        <f>IF(NOT(D308 &gt; 0), "No Discount", "Discount Applied")</f>
        <v>Discount Applied</v>
      </c>
      <c r="Y308" s="3" t="str">
        <f>IF(AND(R308 &gt; 100, OR(I308 = "Regular Air", I308 = "Express Air"), NOT(D308 &gt; 0)), "High Profit Non-Standard Shipping", "Other")</f>
        <v>Other</v>
      </c>
    </row>
    <row r="309" spans="1:25" x14ac:dyDescent="0.3">
      <c r="A309" s="3" t="s">
        <v>108</v>
      </c>
      <c r="B309" s="3">
        <v>23719</v>
      </c>
      <c r="C309" s="3" t="s">
        <v>46</v>
      </c>
      <c r="D309" s="7">
        <v>0.05</v>
      </c>
      <c r="E309" s="4">
        <v>4.13</v>
      </c>
      <c r="F309" s="4">
        <v>5.04</v>
      </c>
      <c r="G309" s="3">
        <v>573</v>
      </c>
      <c r="H309" s="3" t="s">
        <v>675</v>
      </c>
      <c r="I309" s="3" t="s">
        <v>48</v>
      </c>
      <c r="J309" s="3" t="s">
        <v>39</v>
      </c>
      <c r="K309" s="3" t="s">
        <v>28</v>
      </c>
      <c r="L309" s="3" t="s">
        <v>60</v>
      </c>
      <c r="M309" s="3" t="s">
        <v>177</v>
      </c>
      <c r="N309" s="3" t="s">
        <v>677</v>
      </c>
      <c r="O309" s="3">
        <v>61554</v>
      </c>
      <c r="P309" s="2">
        <v>42076</v>
      </c>
      <c r="Q309" s="2">
        <v>42077</v>
      </c>
      <c r="R309" s="4">
        <v>-12.1555</v>
      </c>
      <c r="S309" s="3">
        <v>1</v>
      </c>
      <c r="T309" s="4">
        <v>5.84</v>
      </c>
      <c r="U309" s="3">
        <v>86555</v>
      </c>
      <c r="V309" s="3" t="str">
        <f>IF(R309&gt;F2265, "High","Low")</f>
        <v>Low</v>
      </c>
      <c r="W309" s="3" t="e">
        <f>IF(OR(D309 &gt; 0.2,#REF! &lt; 0.25), "High Risk", "Low Risk")</f>
        <v>#REF!</v>
      </c>
      <c r="X309" s="3" t="str">
        <f>IF(NOT(D309 &gt; 0), "No Discount", "Discount Applied")</f>
        <v>Discount Applied</v>
      </c>
      <c r="Y309" s="3" t="str">
        <f>IF(AND(R309 &gt; 100, OR(I309 = "Regular Air", I309 = "Express Air"), NOT(D309 &gt; 0)), "High Profit Non-Standard Shipping", "Other")</f>
        <v>Other</v>
      </c>
    </row>
    <row r="310" spans="1:25" x14ac:dyDescent="0.3">
      <c r="A310" s="3" t="s">
        <v>140</v>
      </c>
      <c r="B310" s="3">
        <v>21992</v>
      </c>
      <c r="C310" s="3" t="s">
        <v>24</v>
      </c>
      <c r="D310" s="7">
        <v>0.08</v>
      </c>
      <c r="E310" s="4">
        <v>415.88</v>
      </c>
      <c r="F310" s="4">
        <v>11.37</v>
      </c>
      <c r="G310" s="3">
        <v>573</v>
      </c>
      <c r="H310" s="3" t="s">
        <v>675</v>
      </c>
      <c r="I310" s="3" t="s">
        <v>48</v>
      </c>
      <c r="J310" s="3" t="s">
        <v>27</v>
      </c>
      <c r="K310" s="3" t="s">
        <v>28</v>
      </c>
      <c r="L310" s="3" t="s">
        <v>60</v>
      </c>
      <c r="M310" s="3" t="s">
        <v>177</v>
      </c>
      <c r="N310" s="3" t="s">
        <v>677</v>
      </c>
      <c r="O310" s="3">
        <v>61554</v>
      </c>
      <c r="P310" s="2">
        <v>42061</v>
      </c>
      <c r="Q310" s="2">
        <v>42062</v>
      </c>
      <c r="R310" s="4">
        <v>-269.08440000000002</v>
      </c>
      <c r="S310" s="3">
        <v>1</v>
      </c>
      <c r="T310" s="4">
        <v>405.57</v>
      </c>
      <c r="U310" s="3">
        <v>86556</v>
      </c>
      <c r="V310" s="3" t="str">
        <f>IF(R310&gt;F2266, "High","Low")</f>
        <v>Low</v>
      </c>
      <c r="W310" s="3" t="e">
        <f>IF(OR(D310 &gt; 0.2,#REF! &lt; 0.25), "High Risk", "Low Risk")</f>
        <v>#REF!</v>
      </c>
      <c r="X310" s="3" t="str">
        <f>IF(NOT(D310 &gt; 0), "No Discount", "Discount Applied")</f>
        <v>Discount Applied</v>
      </c>
      <c r="Y310" s="3" t="str">
        <f>IF(AND(R310 &gt; 100, OR(I310 = "Regular Air", I310 = "Express Air"), NOT(D310 &gt; 0)), "High Profit Non-Standard Shipping", "Other")</f>
        <v>Other</v>
      </c>
    </row>
    <row r="311" spans="1:25" x14ac:dyDescent="0.3">
      <c r="A311" s="3" t="s">
        <v>256</v>
      </c>
      <c r="B311" s="3">
        <v>21325</v>
      </c>
      <c r="C311" s="3" t="s">
        <v>105</v>
      </c>
      <c r="D311" s="7">
        <v>0.06</v>
      </c>
      <c r="E311" s="4">
        <v>4.4800000000000004</v>
      </c>
      <c r="F311" s="4">
        <v>49</v>
      </c>
      <c r="G311" s="3">
        <v>576</v>
      </c>
      <c r="H311" s="3" t="s">
        <v>678</v>
      </c>
      <c r="I311" s="3" t="s">
        <v>48</v>
      </c>
      <c r="J311" s="3" t="s">
        <v>27</v>
      </c>
      <c r="K311" s="3" t="s">
        <v>28</v>
      </c>
      <c r="L311" s="3" t="s">
        <v>33</v>
      </c>
      <c r="M311" s="3" t="s">
        <v>44</v>
      </c>
      <c r="N311" s="3" t="s">
        <v>680</v>
      </c>
      <c r="O311" s="3">
        <v>91767</v>
      </c>
      <c r="P311" s="2">
        <v>42017</v>
      </c>
      <c r="Q311" s="2">
        <v>42021</v>
      </c>
      <c r="R311" s="4">
        <v>-566</v>
      </c>
      <c r="S311" s="3">
        <v>4</v>
      </c>
      <c r="T311" s="4">
        <v>32.6</v>
      </c>
      <c r="U311" s="3">
        <v>88645</v>
      </c>
      <c r="V311" s="3" t="str">
        <f>IF(R311&gt;F2267, "High","Low")</f>
        <v>Low</v>
      </c>
      <c r="W311" s="3" t="e">
        <f>IF(OR(D311 &gt; 0.2,#REF! &lt; 0.25), "High Risk", "Low Risk")</f>
        <v>#REF!</v>
      </c>
      <c r="X311" s="3" t="str">
        <f>IF(NOT(D311 &gt; 0), "No Discount", "Discount Applied")</f>
        <v>Discount Applied</v>
      </c>
      <c r="Y311" s="3" t="str">
        <f>IF(AND(R311 &gt; 100, OR(I311 = "Regular Air", I311 = "Express Air"), NOT(D311 &gt; 0)), "High Profit Non-Standard Shipping", "Other")</f>
        <v>Other</v>
      </c>
    </row>
    <row r="312" spans="1:25" x14ac:dyDescent="0.3">
      <c r="A312" s="3" t="s">
        <v>68</v>
      </c>
      <c r="B312" s="3">
        <v>18664</v>
      </c>
      <c r="C312" s="3" t="s">
        <v>55</v>
      </c>
      <c r="D312" s="7">
        <v>0.03</v>
      </c>
      <c r="E312" s="4">
        <v>162.93</v>
      </c>
      <c r="F312" s="4">
        <v>19.989999999999998</v>
      </c>
      <c r="G312" s="3">
        <v>578</v>
      </c>
      <c r="H312" s="3" t="s">
        <v>681</v>
      </c>
      <c r="I312" s="3" t="s">
        <v>48</v>
      </c>
      <c r="J312" s="3" t="s">
        <v>27</v>
      </c>
      <c r="K312" s="3" t="s">
        <v>28</v>
      </c>
      <c r="L312" s="3" t="s">
        <v>52</v>
      </c>
      <c r="M312" s="3" t="s">
        <v>227</v>
      </c>
      <c r="N312" s="3" t="s">
        <v>683</v>
      </c>
      <c r="O312" s="3">
        <v>6770</v>
      </c>
      <c r="P312" s="2">
        <v>42137</v>
      </c>
      <c r="Q312" s="2">
        <v>42138</v>
      </c>
      <c r="R312" s="4">
        <v>293.14</v>
      </c>
      <c r="S312" s="3">
        <v>3</v>
      </c>
      <c r="T312" s="4">
        <v>515.88</v>
      </c>
      <c r="U312" s="3">
        <v>88644</v>
      </c>
      <c r="V312" s="3" t="str">
        <f>IF(R312&gt;F2268, "High","Low")</f>
        <v>High</v>
      </c>
      <c r="W312" s="3" t="e">
        <f>IF(OR(D312 &gt; 0.2,#REF! &lt; 0.25), "High Risk", "Low Risk")</f>
        <v>#REF!</v>
      </c>
      <c r="X312" s="3" t="str">
        <f>IF(NOT(D312 &gt; 0), "No Discount", "Discount Applied")</f>
        <v>Discount Applied</v>
      </c>
      <c r="Y312" s="3" t="str">
        <f>IF(AND(R312 &gt; 100, OR(I312 = "Regular Air", I312 = "Express Air"), NOT(D312 &gt; 0)), "High Profit Non-Standard Shipping", "Other")</f>
        <v>Other</v>
      </c>
    </row>
    <row r="313" spans="1:25" x14ac:dyDescent="0.3">
      <c r="A313" s="3" t="s">
        <v>68</v>
      </c>
      <c r="B313" s="3">
        <v>18665</v>
      </c>
      <c r="C313" s="3" t="s">
        <v>55</v>
      </c>
      <c r="D313" s="7">
        <v>0.01</v>
      </c>
      <c r="E313" s="4">
        <v>11.58</v>
      </c>
      <c r="F313" s="4">
        <v>5.72</v>
      </c>
      <c r="G313" s="3">
        <v>579</v>
      </c>
      <c r="H313" s="3" t="s">
        <v>684</v>
      </c>
      <c r="I313" s="3" t="s">
        <v>48</v>
      </c>
      <c r="J313" s="3" t="s">
        <v>27</v>
      </c>
      <c r="K313" s="3" t="s">
        <v>28</v>
      </c>
      <c r="L313" s="3" t="s">
        <v>52</v>
      </c>
      <c r="M313" s="3" t="s">
        <v>227</v>
      </c>
      <c r="N313" s="3" t="s">
        <v>686</v>
      </c>
      <c r="O313" s="3">
        <v>6478</v>
      </c>
      <c r="P313" s="2">
        <v>42137</v>
      </c>
      <c r="Q313" s="2">
        <v>42139</v>
      </c>
      <c r="R313" s="4">
        <v>-6.61</v>
      </c>
      <c r="S313" s="3">
        <v>2</v>
      </c>
      <c r="T313" s="4">
        <v>25.06</v>
      </c>
      <c r="U313" s="3">
        <v>88644</v>
      </c>
      <c r="V313" s="3" t="str">
        <f>IF(R313&gt;F2269, "High","Low")</f>
        <v>Low</v>
      </c>
      <c r="W313" s="3" t="e">
        <f>IF(OR(D313 &gt; 0.2,#REF! &lt; 0.25), "High Risk", "Low Risk")</f>
        <v>#REF!</v>
      </c>
      <c r="X313" s="3" t="str">
        <f>IF(NOT(D313 &gt; 0), "No Discount", "Discount Applied")</f>
        <v>Discount Applied</v>
      </c>
      <c r="Y313" s="3" t="str">
        <f>IF(AND(R313 &gt; 100, OR(I313 = "Regular Air", I313 = "Express Air"), NOT(D313 &gt; 0)), "High Profit Non-Standard Shipping", "Other")</f>
        <v>Other</v>
      </c>
    </row>
    <row r="314" spans="1:25" x14ac:dyDescent="0.3">
      <c r="A314" s="3" t="s">
        <v>77</v>
      </c>
      <c r="B314" s="3">
        <v>18662</v>
      </c>
      <c r="C314" s="3" t="s">
        <v>55</v>
      </c>
      <c r="D314" s="7">
        <v>0.01</v>
      </c>
      <c r="E314" s="4">
        <v>55.99</v>
      </c>
      <c r="F314" s="4">
        <v>5</v>
      </c>
      <c r="G314" s="3">
        <v>580</v>
      </c>
      <c r="H314" s="3" t="s">
        <v>687</v>
      </c>
      <c r="I314" s="3" t="s">
        <v>48</v>
      </c>
      <c r="J314" s="3" t="s">
        <v>27</v>
      </c>
      <c r="K314" s="3" t="s">
        <v>76</v>
      </c>
      <c r="L314" s="3" t="s">
        <v>52</v>
      </c>
      <c r="M314" s="3" t="s">
        <v>187</v>
      </c>
      <c r="N314" s="3" t="s">
        <v>510</v>
      </c>
      <c r="O314" s="3">
        <v>4210</v>
      </c>
      <c r="P314" s="2">
        <v>42137</v>
      </c>
      <c r="Q314" s="2">
        <v>42138</v>
      </c>
      <c r="R314" s="4">
        <v>-57.541000000000004</v>
      </c>
      <c r="S314" s="3">
        <v>12</v>
      </c>
      <c r="T314" s="4">
        <v>578.24</v>
      </c>
      <c r="U314" s="3">
        <v>88644</v>
      </c>
      <c r="V314" s="3" t="str">
        <f>IF(R314&gt;F2270, "High","Low")</f>
        <v>Low</v>
      </c>
      <c r="W314" s="3" t="e">
        <f>IF(OR(D314 &gt; 0.2,#REF! &lt; 0.25), "High Risk", "Low Risk")</f>
        <v>#REF!</v>
      </c>
      <c r="X314" s="3" t="str">
        <f>IF(NOT(D314 &gt; 0), "No Discount", "Discount Applied")</f>
        <v>Discount Applied</v>
      </c>
      <c r="Y314" s="3" t="str">
        <f>IF(AND(R314 &gt; 100, OR(I314 = "Regular Air", I314 = "Express Air"), NOT(D314 &gt; 0)), "High Profit Non-Standard Shipping", "Other")</f>
        <v>Other</v>
      </c>
    </row>
    <row r="315" spans="1:25" x14ac:dyDescent="0.3">
      <c r="A315" s="3" t="s">
        <v>140</v>
      </c>
      <c r="B315" s="3">
        <v>24180</v>
      </c>
      <c r="C315" s="3" t="s">
        <v>36</v>
      </c>
      <c r="D315" s="7">
        <v>0.04</v>
      </c>
      <c r="E315" s="4">
        <v>15.51</v>
      </c>
      <c r="F315" s="4">
        <v>17.78</v>
      </c>
      <c r="G315" s="3">
        <v>584</v>
      </c>
      <c r="H315" s="3" t="s">
        <v>689</v>
      </c>
      <c r="I315" s="3" t="s">
        <v>48</v>
      </c>
      <c r="J315" s="3" t="s">
        <v>27</v>
      </c>
      <c r="K315" s="3" t="s">
        <v>28</v>
      </c>
      <c r="L315" s="3" t="s">
        <v>52</v>
      </c>
      <c r="M315" s="3" t="s">
        <v>192</v>
      </c>
      <c r="N315" s="3" t="s">
        <v>691</v>
      </c>
      <c r="O315" s="3">
        <v>1801</v>
      </c>
      <c r="P315" s="2">
        <v>42025</v>
      </c>
      <c r="Q315" s="2">
        <v>42027</v>
      </c>
      <c r="R315" s="4">
        <v>-266.22000000000003</v>
      </c>
      <c r="S315" s="3">
        <v>7</v>
      </c>
      <c r="T315" s="4">
        <v>116.93</v>
      </c>
      <c r="U315" s="3">
        <v>88646</v>
      </c>
      <c r="V315" s="3" t="str">
        <f>IF(R315&gt;F2271, "High","Low")</f>
        <v>Low</v>
      </c>
      <c r="W315" s="3" t="e">
        <f>IF(OR(D315 &gt; 0.2,#REF! &lt; 0.25), "High Risk", "Low Risk")</f>
        <v>#REF!</v>
      </c>
      <c r="X315" s="3" t="str">
        <f>IF(NOT(D315 &gt; 0), "No Discount", "Discount Applied")</f>
        <v>Discount Applied</v>
      </c>
      <c r="Y315" s="3" t="str">
        <f>IF(AND(R315 &gt; 100, OR(I315 = "Regular Air", I315 = "Express Air"), NOT(D315 &gt; 0)), "High Profit Non-Standard Shipping", "Other")</f>
        <v>Other</v>
      </c>
    </row>
    <row r="316" spans="1:25" x14ac:dyDescent="0.3">
      <c r="A316" s="3" t="s">
        <v>173</v>
      </c>
      <c r="B316" s="3">
        <v>18663</v>
      </c>
      <c r="C316" s="3" t="s">
        <v>55</v>
      </c>
      <c r="D316" s="7">
        <v>0.06</v>
      </c>
      <c r="E316" s="4">
        <v>13.9</v>
      </c>
      <c r="F316" s="4">
        <v>7.59</v>
      </c>
      <c r="G316" s="3">
        <v>585</v>
      </c>
      <c r="H316" s="3" t="s">
        <v>692</v>
      </c>
      <c r="I316" s="3" t="s">
        <v>48</v>
      </c>
      <c r="J316" s="3" t="s">
        <v>27</v>
      </c>
      <c r="K316" s="3" t="s">
        <v>28</v>
      </c>
      <c r="L316" s="3" t="s">
        <v>52</v>
      </c>
      <c r="M316" s="3" t="s">
        <v>196</v>
      </c>
      <c r="N316" s="3" t="s">
        <v>694</v>
      </c>
      <c r="O316" s="3">
        <v>3301</v>
      </c>
      <c r="P316" s="2">
        <v>42137</v>
      </c>
      <c r="Q316" s="2">
        <v>42138</v>
      </c>
      <c r="R316" s="4">
        <v>-67.59</v>
      </c>
      <c r="S316" s="3">
        <v>12</v>
      </c>
      <c r="T316" s="4">
        <v>170.45</v>
      </c>
      <c r="U316" s="3">
        <v>88644</v>
      </c>
      <c r="V316" s="3" t="str">
        <f>IF(R316&gt;F2272, "High","Low")</f>
        <v>Low</v>
      </c>
      <c r="W316" s="3" t="e">
        <f>IF(OR(D316 &gt; 0.2,#REF! &lt; 0.25), "High Risk", "Low Risk")</f>
        <v>#REF!</v>
      </c>
      <c r="X316" s="3" t="str">
        <f>IF(NOT(D316 &gt; 0), "No Discount", "Discount Applied")</f>
        <v>Discount Applied</v>
      </c>
      <c r="Y316" s="3" t="str">
        <f>IF(AND(R316 &gt; 100, OR(I316 = "Regular Air", I316 = "Express Air"), NOT(D316 &gt; 0)), "High Profit Non-Standard Shipping", "Other")</f>
        <v>Other</v>
      </c>
    </row>
    <row r="317" spans="1:25" x14ac:dyDescent="0.3">
      <c r="A317" s="3" t="s">
        <v>133</v>
      </c>
      <c r="B317" s="3">
        <v>19781</v>
      </c>
      <c r="C317" s="3" t="s">
        <v>46</v>
      </c>
      <c r="D317" s="7">
        <v>0.08</v>
      </c>
      <c r="E317" s="4">
        <v>30.53</v>
      </c>
      <c r="F317" s="4">
        <v>19.989999999999998</v>
      </c>
      <c r="G317" s="3">
        <v>592</v>
      </c>
      <c r="H317" s="3" t="s">
        <v>695</v>
      </c>
      <c r="I317" s="3" t="s">
        <v>48</v>
      </c>
      <c r="J317" s="3" t="s">
        <v>57</v>
      </c>
      <c r="K317" s="3" t="s">
        <v>28</v>
      </c>
      <c r="L317" s="3" t="s">
        <v>60</v>
      </c>
      <c r="M317" s="3" t="s">
        <v>177</v>
      </c>
      <c r="N317" s="3" t="s">
        <v>697</v>
      </c>
      <c r="O317" s="3">
        <v>60091</v>
      </c>
      <c r="P317" s="2">
        <v>42021</v>
      </c>
      <c r="Q317" s="2">
        <v>42021</v>
      </c>
      <c r="R317" s="4">
        <v>-239.8656</v>
      </c>
      <c r="S317" s="3">
        <v>10</v>
      </c>
      <c r="T317" s="4">
        <v>285.87</v>
      </c>
      <c r="U317" s="3">
        <v>86307</v>
      </c>
      <c r="V317" s="3" t="str">
        <f>IF(R317&gt;F2273, "High","Low")</f>
        <v>Low</v>
      </c>
      <c r="W317" s="3" t="e">
        <f>IF(OR(D317 &gt; 0.2,#REF! &lt; 0.25), "High Risk", "Low Risk")</f>
        <v>#REF!</v>
      </c>
      <c r="X317" s="3" t="str">
        <f>IF(NOT(D317 &gt; 0), "No Discount", "Discount Applied")</f>
        <v>Discount Applied</v>
      </c>
      <c r="Y317" s="3" t="str">
        <f>IF(AND(R317 &gt; 100, OR(I317 = "Regular Air", I317 = "Express Air"), NOT(D317 &gt; 0)), "High Profit Non-Standard Shipping", "Other")</f>
        <v>Other</v>
      </c>
    </row>
    <row r="318" spans="1:25" x14ac:dyDescent="0.3">
      <c r="A318" s="3" t="s">
        <v>29</v>
      </c>
      <c r="B318" s="3">
        <v>19782</v>
      </c>
      <c r="C318" s="3" t="s">
        <v>46</v>
      </c>
      <c r="D318" s="7">
        <v>0.01</v>
      </c>
      <c r="E318" s="4">
        <v>1.68</v>
      </c>
      <c r="F318" s="4">
        <v>1.57</v>
      </c>
      <c r="G318" s="3">
        <v>593</v>
      </c>
      <c r="H318" s="3" t="s">
        <v>698</v>
      </c>
      <c r="I318" s="3" t="s">
        <v>48</v>
      </c>
      <c r="J318" s="3" t="s">
        <v>57</v>
      </c>
      <c r="K318" s="3" t="s">
        <v>28</v>
      </c>
      <c r="L318" s="3" t="s">
        <v>60</v>
      </c>
      <c r="M318" s="3" t="s">
        <v>177</v>
      </c>
      <c r="N318" s="3" t="s">
        <v>699</v>
      </c>
      <c r="O318" s="3">
        <v>60517</v>
      </c>
      <c r="P318" s="2">
        <v>42021</v>
      </c>
      <c r="Q318" s="2">
        <v>42023</v>
      </c>
      <c r="R318" s="4">
        <v>-53.444000000000003</v>
      </c>
      <c r="S318" s="3">
        <v>12</v>
      </c>
      <c r="T318" s="4">
        <v>20.37</v>
      </c>
      <c r="U318" s="3">
        <v>86307</v>
      </c>
      <c r="V318" s="3" t="str">
        <f>IF(R318&gt;F2274, "High","Low")</f>
        <v>Low</v>
      </c>
      <c r="W318" s="3" t="e">
        <f>IF(OR(D318 &gt; 0.2,#REF! &lt; 0.25), "High Risk", "Low Risk")</f>
        <v>#REF!</v>
      </c>
      <c r="X318" s="3" t="str">
        <f>IF(NOT(D318 &gt; 0), "No Discount", "Discount Applied")</f>
        <v>Discount Applied</v>
      </c>
      <c r="Y318" s="3" t="str">
        <f>IF(AND(R318 &gt; 100, OR(I318 = "Regular Air", I318 = "Express Air"), NOT(D318 &gt; 0)), "High Profit Non-Standard Shipping", "Other")</f>
        <v>Other</v>
      </c>
    </row>
    <row r="319" spans="1:25" x14ac:dyDescent="0.3">
      <c r="A319" s="3" t="s">
        <v>49</v>
      </c>
      <c r="B319" s="3">
        <v>22996</v>
      </c>
      <c r="C319" s="3" t="s">
        <v>46</v>
      </c>
      <c r="D319" s="7">
        <v>0.09</v>
      </c>
      <c r="E319" s="4">
        <v>13.79</v>
      </c>
      <c r="F319" s="4">
        <v>8.7799999999999994</v>
      </c>
      <c r="G319" s="3">
        <v>594</v>
      </c>
      <c r="H319" s="3" t="s">
        <v>700</v>
      </c>
      <c r="I319" s="3" t="s">
        <v>48</v>
      </c>
      <c r="J319" s="3" t="s">
        <v>113</v>
      </c>
      <c r="K319" s="3" t="s">
        <v>40</v>
      </c>
      <c r="L319" s="3" t="s">
        <v>60</v>
      </c>
      <c r="M319" s="3" t="s">
        <v>702</v>
      </c>
      <c r="N319" s="3" t="s">
        <v>703</v>
      </c>
      <c r="O319" s="3">
        <v>46016</v>
      </c>
      <c r="P319" s="2">
        <v>42078</v>
      </c>
      <c r="Q319" s="2">
        <v>42080</v>
      </c>
      <c r="R319" s="4">
        <v>-22.12</v>
      </c>
      <c r="S319" s="3">
        <v>1</v>
      </c>
      <c r="T319" s="4">
        <v>17.440000000000001</v>
      </c>
      <c r="U319" s="3">
        <v>86309</v>
      </c>
      <c r="V319" s="3" t="str">
        <f>IF(R319&gt;F2275, "High","Low")</f>
        <v>Low</v>
      </c>
      <c r="W319" s="3" t="e">
        <f>IF(OR(D319 &gt; 0.2,#REF! &lt; 0.25), "High Risk", "Low Risk")</f>
        <v>#REF!</v>
      </c>
      <c r="X319" s="3" t="str">
        <f>IF(NOT(D319 &gt; 0), "No Discount", "Discount Applied")</f>
        <v>Discount Applied</v>
      </c>
      <c r="Y319" s="3" t="str">
        <f>IF(AND(R319 &gt; 100, OR(I319 = "Regular Air", I319 = "Express Air"), NOT(D319 &gt; 0)), "High Profit Non-Standard Shipping", "Other")</f>
        <v>Other</v>
      </c>
    </row>
    <row r="320" spans="1:25" x14ac:dyDescent="0.3">
      <c r="A320" s="3" t="s">
        <v>179</v>
      </c>
      <c r="B320" s="3">
        <v>21662</v>
      </c>
      <c r="C320" s="3" t="s">
        <v>46</v>
      </c>
      <c r="D320" s="7">
        <v>0.04</v>
      </c>
      <c r="E320" s="4">
        <v>39.479999999999997</v>
      </c>
      <c r="F320" s="4">
        <v>1.99</v>
      </c>
      <c r="G320" s="3">
        <v>594</v>
      </c>
      <c r="H320" s="3" t="s">
        <v>700</v>
      </c>
      <c r="I320" s="3" t="s">
        <v>48</v>
      </c>
      <c r="J320" s="3" t="s">
        <v>113</v>
      </c>
      <c r="K320" s="3" t="s">
        <v>76</v>
      </c>
      <c r="L320" s="3" t="s">
        <v>60</v>
      </c>
      <c r="M320" s="3" t="s">
        <v>702</v>
      </c>
      <c r="N320" s="3" t="s">
        <v>703</v>
      </c>
      <c r="O320" s="3">
        <v>46016</v>
      </c>
      <c r="P320" s="2">
        <v>42174</v>
      </c>
      <c r="Q320" s="2">
        <v>42177</v>
      </c>
      <c r="R320" s="4">
        <v>484.84919999999994</v>
      </c>
      <c r="S320" s="3">
        <v>18</v>
      </c>
      <c r="T320" s="4">
        <v>702.68</v>
      </c>
      <c r="U320" s="3">
        <v>86311</v>
      </c>
      <c r="V320" s="3" t="str">
        <f>IF(R320&gt;F2276, "High","Low")</f>
        <v>High</v>
      </c>
      <c r="W320" s="3" t="e">
        <f>IF(OR(D320 &gt; 0.2,#REF! &lt; 0.25), "High Risk", "Low Risk")</f>
        <v>#REF!</v>
      </c>
      <c r="X320" s="3" t="str">
        <f>IF(NOT(D320 &gt; 0), "No Discount", "Discount Applied")</f>
        <v>Discount Applied</v>
      </c>
      <c r="Y320" s="3" t="str">
        <f>IF(AND(R320 &gt; 100, OR(I320 = "Regular Air", I320 = "Express Air"), NOT(D320 &gt; 0)), "High Profit Non-Standard Shipping", "Other")</f>
        <v>Other</v>
      </c>
    </row>
    <row r="321" spans="1:25" x14ac:dyDescent="0.3">
      <c r="A321" s="3" t="s">
        <v>49</v>
      </c>
      <c r="B321" s="3">
        <v>21663</v>
      </c>
      <c r="C321" s="3" t="s">
        <v>46</v>
      </c>
      <c r="D321" s="7">
        <v>0.04</v>
      </c>
      <c r="E321" s="4">
        <v>3.7</v>
      </c>
      <c r="F321" s="4">
        <v>1.61</v>
      </c>
      <c r="G321" s="3">
        <v>594</v>
      </c>
      <c r="H321" s="3" t="s">
        <v>700</v>
      </c>
      <c r="I321" s="3" t="s">
        <v>48</v>
      </c>
      <c r="J321" s="3" t="s">
        <v>113</v>
      </c>
      <c r="K321" s="3" t="s">
        <v>40</v>
      </c>
      <c r="L321" s="3" t="s">
        <v>60</v>
      </c>
      <c r="M321" s="3" t="s">
        <v>702</v>
      </c>
      <c r="N321" s="3" t="s">
        <v>703</v>
      </c>
      <c r="O321" s="3">
        <v>46016</v>
      </c>
      <c r="P321" s="2">
        <v>42174</v>
      </c>
      <c r="Q321" s="2">
        <v>42175</v>
      </c>
      <c r="R321" s="4">
        <v>18</v>
      </c>
      <c r="S321" s="3">
        <v>18</v>
      </c>
      <c r="T321" s="4">
        <v>67.239999999999995</v>
      </c>
      <c r="U321" s="3">
        <v>86311</v>
      </c>
      <c r="V321" s="3" t="str">
        <f>IF(R321&gt;F2277, "High","Low")</f>
        <v>High</v>
      </c>
      <c r="W321" s="3" t="e">
        <f>IF(OR(D321 &gt; 0.2,#REF! &lt; 0.25), "High Risk", "Low Risk")</f>
        <v>#REF!</v>
      </c>
      <c r="X321" s="3" t="str">
        <f>IF(NOT(D321 &gt; 0), "No Discount", "Discount Applied")</f>
        <v>Discount Applied</v>
      </c>
      <c r="Y321" s="3" t="str">
        <f>IF(AND(R321 &gt; 100, OR(I321 = "Regular Air", I321 = "Express Air"), NOT(D321 &gt; 0)), "High Profit Non-Standard Shipping", "Other")</f>
        <v>Other</v>
      </c>
    </row>
    <row r="322" spans="1:25" x14ac:dyDescent="0.3">
      <c r="A322" s="3" t="s">
        <v>108</v>
      </c>
      <c r="B322" s="3">
        <v>24480</v>
      </c>
      <c r="C322" s="3" t="s">
        <v>46</v>
      </c>
      <c r="D322" s="7">
        <v>0.03</v>
      </c>
      <c r="E322" s="4">
        <v>3.8</v>
      </c>
      <c r="F322" s="4">
        <v>1.49</v>
      </c>
      <c r="G322" s="3">
        <v>596</v>
      </c>
      <c r="H322" s="3" t="s">
        <v>706</v>
      </c>
      <c r="I322" s="3" t="s">
        <v>48</v>
      </c>
      <c r="J322" s="3" t="s">
        <v>113</v>
      </c>
      <c r="K322" s="3" t="s">
        <v>28</v>
      </c>
      <c r="L322" s="3" t="s">
        <v>60</v>
      </c>
      <c r="M322" s="3" t="s">
        <v>702</v>
      </c>
      <c r="N322" s="3" t="s">
        <v>707</v>
      </c>
      <c r="O322" s="3">
        <v>46032</v>
      </c>
      <c r="P322" s="2">
        <v>42050</v>
      </c>
      <c r="Q322" s="2">
        <v>42052</v>
      </c>
      <c r="R322" s="4">
        <v>15.2745</v>
      </c>
      <c r="S322" s="3">
        <v>6</v>
      </c>
      <c r="T322" s="4">
        <v>24.27</v>
      </c>
      <c r="U322" s="3">
        <v>86308</v>
      </c>
      <c r="V322" s="3" t="str">
        <f>IF(R322&gt;F2278, "High","Low")</f>
        <v>High</v>
      </c>
      <c r="W322" s="3" t="e">
        <f>IF(OR(D322 &gt; 0.2,#REF! &lt; 0.25), "High Risk", "Low Risk")</f>
        <v>#REF!</v>
      </c>
      <c r="X322" s="3" t="str">
        <f>IF(NOT(D322 &gt; 0), "No Discount", "Discount Applied")</f>
        <v>Discount Applied</v>
      </c>
      <c r="Y322" s="3" t="str">
        <f>IF(AND(R322 &gt; 100, OR(I322 = "Regular Air", I322 = "Express Air"), NOT(D322 &gt; 0)), "High Profit Non-Standard Shipping", "Other")</f>
        <v>Other</v>
      </c>
    </row>
    <row r="323" spans="1:25" x14ac:dyDescent="0.3">
      <c r="A323" s="3" t="s">
        <v>92</v>
      </c>
      <c r="B323" s="3">
        <v>24481</v>
      </c>
      <c r="C323" s="3" t="s">
        <v>46</v>
      </c>
      <c r="D323" s="7">
        <v>7.0000000000000007E-2</v>
      </c>
      <c r="E323" s="4">
        <v>7.98</v>
      </c>
      <c r="F323" s="4">
        <v>1.25</v>
      </c>
      <c r="G323" s="3">
        <v>596</v>
      </c>
      <c r="H323" s="3" t="s">
        <v>706</v>
      </c>
      <c r="I323" s="3" t="s">
        <v>48</v>
      </c>
      <c r="J323" s="3" t="s">
        <v>113</v>
      </c>
      <c r="K323" s="3" t="s">
        <v>28</v>
      </c>
      <c r="L323" s="3" t="s">
        <v>60</v>
      </c>
      <c r="M323" s="3" t="s">
        <v>702</v>
      </c>
      <c r="N323" s="3" t="s">
        <v>707</v>
      </c>
      <c r="O323" s="3">
        <v>46032</v>
      </c>
      <c r="P323" s="2">
        <v>42050</v>
      </c>
      <c r="Q323" s="2">
        <v>42052</v>
      </c>
      <c r="R323" s="4">
        <v>26.585699999999999</v>
      </c>
      <c r="S323" s="3">
        <v>5</v>
      </c>
      <c r="T323" s="4">
        <v>38.53</v>
      </c>
      <c r="U323" s="3">
        <v>86308</v>
      </c>
      <c r="V323" s="3" t="str">
        <f>IF(R323&gt;F2279, "High","Low")</f>
        <v>High</v>
      </c>
      <c r="W323" s="3" t="e">
        <f>IF(OR(D323 &gt; 0.2,#REF! &lt; 0.25), "High Risk", "Low Risk")</f>
        <v>#REF!</v>
      </c>
      <c r="X323" s="3" t="str">
        <f>IF(NOT(D323 &gt; 0), "No Discount", "Discount Applied")</f>
        <v>Discount Applied</v>
      </c>
      <c r="Y323" s="3" t="str">
        <f>IF(AND(R323 &gt; 100, OR(I323 = "Regular Air", I323 = "Express Air"), NOT(D323 &gt; 0)), "High Profit Non-Standard Shipping", "Other")</f>
        <v>Other</v>
      </c>
    </row>
    <row r="324" spans="1:25" x14ac:dyDescent="0.3">
      <c r="A324" s="3" t="s">
        <v>151</v>
      </c>
      <c r="B324" s="3">
        <v>24482</v>
      </c>
      <c r="C324" s="3" t="s">
        <v>46</v>
      </c>
      <c r="D324" s="7">
        <v>7.0000000000000007E-2</v>
      </c>
      <c r="E324" s="4">
        <v>417.4</v>
      </c>
      <c r="F324" s="4">
        <v>75.23</v>
      </c>
      <c r="G324" s="3">
        <v>596</v>
      </c>
      <c r="H324" s="3" t="s">
        <v>706</v>
      </c>
      <c r="I324" s="3" t="s">
        <v>38</v>
      </c>
      <c r="J324" s="3" t="s">
        <v>113</v>
      </c>
      <c r="K324" s="3" t="s">
        <v>40</v>
      </c>
      <c r="L324" s="3" t="s">
        <v>60</v>
      </c>
      <c r="M324" s="3" t="s">
        <v>702</v>
      </c>
      <c r="N324" s="3" t="s">
        <v>707</v>
      </c>
      <c r="O324" s="3">
        <v>46032</v>
      </c>
      <c r="P324" s="2">
        <v>42050</v>
      </c>
      <c r="Q324" s="2">
        <v>42051</v>
      </c>
      <c r="R324" s="4">
        <v>-575.35199999999998</v>
      </c>
      <c r="S324" s="3">
        <v>12</v>
      </c>
      <c r="T324" s="4">
        <v>4910.72</v>
      </c>
      <c r="U324" s="3">
        <v>86308</v>
      </c>
      <c r="V324" s="3" t="str">
        <f>IF(R324&gt;F2280, "High","Low")</f>
        <v>Low</v>
      </c>
      <c r="W324" s="3" t="e">
        <f>IF(OR(D324 &gt; 0.2,#REF! &lt; 0.25), "High Risk", "Low Risk")</f>
        <v>#REF!</v>
      </c>
      <c r="X324" s="3" t="str">
        <f>IF(NOT(D324 &gt; 0), "No Discount", "Discount Applied")</f>
        <v>Discount Applied</v>
      </c>
      <c r="Y324" s="3" t="str">
        <f>IF(AND(R324 &gt; 100, OR(I324 = "Regular Air", I324 = "Express Air"), NOT(D324 &gt; 0)), "High Profit Non-Standard Shipping", "Other")</f>
        <v>Other</v>
      </c>
    </row>
    <row r="325" spans="1:25" x14ac:dyDescent="0.3">
      <c r="A325" s="3" t="s">
        <v>92</v>
      </c>
      <c r="B325" s="3">
        <v>25949</v>
      </c>
      <c r="C325" s="3" t="s">
        <v>36</v>
      </c>
      <c r="D325" s="7">
        <v>0.1</v>
      </c>
      <c r="E325" s="4">
        <v>6.48</v>
      </c>
      <c r="F325" s="4">
        <v>5.9</v>
      </c>
      <c r="G325" s="3">
        <v>597</v>
      </c>
      <c r="H325" s="3" t="s">
        <v>710</v>
      </c>
      <c r="I325" s="3" t="s">
        <v>48</v>
      </c>
      <c r="J325" s="3" t="s">
        <v>57</v>
      </c>
      <c r="K325" s="3" t="s">
        <v>28</v>
      </c>
      <c r="L325" s="3" t="s">
        <v>60</v>
      </c>
      <c r="M325" s="3" t="s">
        <v>702</v>
      </c>
      <c r="N325" s="3" t="s">
        <v>442</v>
      </c>
      <c r="O325" s="3">
        <v>47201</v>
      </c>
      <c r="P325" s="2">
        <v>42165</v>
      </c>
      <c r="Q325" s="2">
        <v>42165</v>
      </c>
      <c r="R325" s="4">
        <v>-51.634999999999998</v>
      </c>
      <c r="S325" s="3">
        <v>19</v>
      </c>
      <c r="T325" s="4">
        <v>116.8</v>
      </c>
      <c r="U325" s="3">
        <v>86310</v>
      </c>
      <c r="V325" s="3" t="str">
        <f>IF(R325&gt;F2281, "High","Low")</f>
        <v>Low</v>
      </c>
      <c r="W325" s="3" t="e">
        <f>IF(OR(D325 &gt; 0.2,#REF! &lt; 0.25), "High Risk", "Low Risk")</f>
        <v>#REF!</v>
      </c>
      <c r="X325" s="3" t="str">
        <f>IF(NOT(D325 &gt; 0), "No Discount", "Discount Applied")</f>
        <v>Discount Applied</v>
      </c>
      <c r="Y325" s="3" t="str">
        <f>IF(AND(R325 &gt; 100, OR(I325 = "Regular Air", I325 = "Express Air"), NOT(D325 &gt; 0)), "High Profit Non-Standard Shipping", "Other")</f>
        <v>Other</v>
      </c>
    </row>
    <row r="326" spans="1:25" x14ac:dyDescent="0.3">
      <c r="A326" s="3" t="s">
        <v>92</v>
      </c>
      <c r="B326" s="3">
        <v>21274</v>
      </c>
      <c r="C326" s="3" t="s">
        <v>55</v>
      </c>
      <c r="D326" s="7">
        <v>0.06</v>
      </c>
      <c r="E326" s="4">
        <v>6.48</v>
      </c>
      <c r="F326" s="4">
        <v>7.37</v>
      </c>
      <c r="G326" s="3">
        <v>600</v>
      </c>
      <c r="H326" s="3" t="s">
        <v>712</v>
      </c>
      <c r="I326" s="3" t="s">
        <v>48</v>
      </c>
      <c r="J326" s="3" t="s">
        <v>27</v>
      </c>
      <c r="K326" s="3" t="s">
        <v>28</v>
      </c>
      <c r="L326" s="3" t="s">
        <v>52</v>
      </c>
      <c r="M326" s="3" t="s">
        <v>414</v>
      </c>
      <c r="N326" s="3" t="s">
        <v>714</v>
      </c>
      <c r="O326" s="3">
        <v>21136</v>
      </c>
      <c r="P326" s="2">
        <v>42076</v>
      </c>
      <c r="Q326" s="2">
        <v>42077</v>
      </c>
      <c r="R326" s="4">
        <v>-75.44</v>
      </c>
      <c r="S326" s="3">
        <v>5</v>
      </c>
      <c r="T326" s="4">
        <v>32.39</v>
      </c>
      <c r="U326" s="3">
        <v>87579</v>
      </c>
      <c r="V326" s="3" t="str">
        <f>IF(R326&gt;F2282, "High","Low")</f>
        <v>Low</v>
      </c>
      <c r="W326" s="3" t="e">
        <f>IF(OR(D326 &gt; 0.2,#REF! &lt; 0.25), "High Risk", "Low Risk")</f>
        <v>#REF!</v>
      </c>
      <c r="X326" s="3" t="str">
        <f>IF(NOT(D326 &gt; 0), "No Discount", "Discount Applied")</f>
        <v>Discount Applied</v>
      </c>
      <c r="Y326" s="3" t="str">
        <f>IF(AND(R326 &gt; 100, OR(I326 = "Regular Air", I326 = "Express Air"), NOT(D326 &gt; 0)), "High Profit Non-Standard Shipping", "Other")</f>
        <v>Other</v>
      </c>
    </row>
    <row r="327" spans="1:25" x14ac:dyDescent="0.3">
      <c r="A327" s="3" t="s">
        <v>77</v>
      </c>
      <c r="B327" s="3">
        <v>20929</v>
      </c>
      <c r="C327" s="3" t="s">
        <v>36</v>
      </c>
      <c r="D327" s="7">
        <v>0.02</v>
      </c>
      <c r="E327" s="4">
        <v>35.99</v>
      </c>
      <c r="F327" s="4">
        <v>5</v>
      </c>
      <c r="G327" s="3">
        <v>603</v>
      </c>
      <c r="H327" s="3" t="s">
        <v>715</v>
      </c>
      <c r="I327" s="3" t="s">
        <v>48</v>
      </c>
      <c r="J327" s="3" t="s">
        <v>39</v>
      </c>
      <c r="K327" s="3" t="s">
        <v>76</v>
      </c>
      <c r="L327" s="3" t="s">
        <v>33</v>
      </c>
      <c r="M327" s="3" t="s">
        <v>254</v>
      </c>
      <c r="N327" s="3" t="s">
        <v>717</v>
      </c>
      <c r="O327" s="3">
        <v>81001</v>
      </c>
      <c r="P327" s="2">
        <v>42038</v>
      </c>
      <c r="Q327" s="2">
        <v>42040</v>
      </c>
      <c r="R327" s="4">
        <v>-120.934</v>
      </c>
      <c r="S327" s="3">
        <v>7</v>
      </c>
      <c r="T327" s="4">
        <v>227.79</v>
      </c>
      <c r="U327" s="3">
        <v>87020</v>
      </c>
      <c r="V327" s="3" t="str">
        <f>IF(R327&gt;F2283, "High","Low")</f>
        <v>Low</v>
      </c>
      <c r="W327" s="3" t="e">
        <f>IF(OR(D327 &gt; 0.2,#REF! &lt; 0.25), "High Risk", "Low Risk")</f>
        <v>#REF!</v>
      </c>
      <c r="X327" s="3" t="str">
        <f>IF(NOT(D327 &gt; 0), "No Discount", "Discount Applied")</f>
        <v>Discount Applied</v>
      </c>
      <c r="Y327" s="3" t="str">
        <f>IF(AND(R327 &gt; 100, OR(I327 = "Regular Air", I327 = "Express Air"), NOT(D327 &gt; 0)), "High Profit Non-Standard Shipping", "Other")</f>
        <v>Other</v>
      </c>
    </row>
    <row r="328" spans="1:25" x14ac:dyDescent="0.3">
      <c r="A328" s="3" t="s">
        <v>151</v>
      </c>
      <c r="B328" s="3">
        <v>4015</v>
      </c>
      <c r="C328" s="3" t="s">
        <v>46</v>
      </c>
      <c r="D328" s="7">
        <v>0.09</v>
      </c>
      <c r="E328" s="4">
        <v>154.13</v>
      </c>
      <c r="F328" s="4">
        <v>69</v>
      </c>
      <c r="G328" s="3">
        <v>604</v>
      </c>
      <c r="H328" s="3" t="s">
        <v>718</v>
      </c>
      <c r="I328" s="3" t="s">
        <v>26</v>
      </c>
      <c r="J328" s="3" t="s">
        <v>27</v>
      </c>
      <c r="K328" s="3" t="s">
        <v>40</v>
      </c>
      <c r="L328" s="3" t="s">
        <v>33</v>
      </c>
      <c r="M328" s="3" t="s">
        <v>44</v>
      </c>
      <c r="N328" s="3" t="s">
        <v>662</v>
      </c>
      <c r="O328" s="3">
        <v>90045</v>
      </c>
      <c r="P328" s="2">
        <v>42077</v>
      </c>
      <c r="Q328" s="2">
        <v>42078</v>
      </c>
      <c r="R328" s="4">
        <v>-1763.7477000000003</v>
      </c>
      <c r="S328" s="3">
        <v>38</v>
      </c>
      <c r="T328" s="4">
        <v>5679.59</v>
      </c>
      <c r="U328" s="3">
        <v>28647</v>
      </c>
      <c r="V328" s="3" t="str">
        <f>IF(R328&gt;F2284, "High","Low")</f>
        <v>Low</v>
      </c>
      <c r="W328" s="3" t="e">
        <f>IF(OR(D328 &gt; 0.2,#REF! &lt; 0.25), "High Risk", "Low Risk")</f>
        <v>#REF!</v>
      </c>
      <c r="X328" s="3" t="str">
        <f>IF(NOT(D328 &gt; 0), "No Discount", "Discount Applied")</f>
        <v>Discount Applied</v>
      </c>
      <c r="Y328" s="3" t="str">
        <f>IF(AND(R328 &gt; 100, OR(I328 = "Regular Air", I328 = "Express Air"), NOT(D328 &gt; 0)), "High Profit Non-Standard Shipping", "Other")</f>
        <v>Other</v>
      </c>
    </row>
    <row r="329" spans="1:25" x14ac:dyDescent="0.3">
      <c r="A329" s="3" t="s">
        <v>108</v>
      </c>
      <c r="B329" s="3">
        <v>4903</v>
      </c>
      <c r="C329" s="3" t="s">
        <v>46</v>
      </c>
      <c r="D329" s="7">
        <v>0.03</v>
      </c>
      <c r="E329" s="4">
        <v>1.88</v>
      </c>
      <c r="F329" s="4">
        <v>1.49</v>
      </c>
      <c r="G329" s="3">
        <v>604</v>
      </c>
      <c r="H329" s="3" t="s">
        <v>718</v>
      </c>
      <c r="I329" s="3" t="s">
        <v>48</v>
      </c>
      <c r="J329" s="3" t="s">
        <v>39</v>
      </c>
      <c r="K329" s="3" t="s">
        <v>28</v>
      </c>
      <c r="L329" s="3" t="s">
        <v>33</v>
      </c>
      <c r="M329" s="3" t="s">
        <v>44</v>
      </c>
      <c r="N329" s="3" t="s">
        <v>662</v>
      </c>
      <c r="O329" s="3">
        <v>90045</v>
      </c>
      <c r="P329" s="2">
        <v>42028</v>
      </c>
      <c r="Q329" s="2">
        <v>42029</v>
      </c>
      <c r="R329" s="4">
        <v>-15.099500000000001</v>
      </c>
      <c r="S329" s="3">
        <v>52</v>
      </c>
      <c r="T329" s="4">
        <v>102.32</v>
      </c>
      <c r="U329" s="3">
        <v>34882</v>
      </c>
      <c r="V329" s="3" t="str">
        <f>IF(R329&gt;F2285, "High","Low")</f>
        <v>Low</v>
      </c>
      <c r="W329" s="3" t="e">
        <f>IF(OR(D329 &gt; 0.2,#REF! &lt; 0.25), "High Risk", "Low Risk")</f>
        <v>#REF!</v>
      </c>
      <c r="X329" s="3" t="str">
        <f>IF(NOT(D329 &gt; 0), "No Discount", "Discount Applied")</f>
        <v>Discount Applied</v>
      </c>
      <c r="Y329" s="3" t="str">
        <f>IF(AND(R329 &gt; 100, OR(I329 = "Regular Air", I329 = "Express Air"), NOT(D329 &gt; 0)), "High Profit Non-Standard Shipping", "Other")</f>
        <v>Other</v>
      </c>
    </row>
    <row r="330" spans="1:25" x14ac:dyDescent="0.3">
      <c r="A330" s="3" t="s">
        <v>151</v>
      </c>
      <c r="B330" s="3">
        <v>22015</v>
      </c>
      <c r="C330" s="3" t="s">
        <v>46</v>
      </c>
      <c r="D330" s="7">
        <v>0.09</v>
      </c>
      <c r="E330" s="4">
        <v>154.13</v>
      </c>
      <c r="F330" s="4">
        <v>69</v>
      </c>
      <c r="G330" s="3">
        <v>605</v>
      </c>
      <c r="H330" s="3" t="s">
        <v>719</v>
      </c>
      <c r="I330" s="3" t="s">
        <v>26</v>
      </c>
      <c r="J330" s="3" t="s">
        <v>27</v>
      </c>
      <c r="K330" s="3" t="s">
        <v>40</v>
      </c>
      <c r="L330" s="3" t="s">
        <v>52</v>
      </c>
      <c r="M330" s="3" t="s">
        <v>70</v>
      </c>
      <c r="N330" s="3" t="s">
        <v>720</v>
      </c>
      <c r="O330" s="3">
        <v>11795</v>
      </c>
      <c r="P330" s="2">
        <v>42077</v>
      </c>
      <c r="Q330" s="2">
        <v>42078</v>
      </c>
      <c r="R330" s="4">
        <v>-1763.7477000000003</v>
      </c>
      <c r="S330" s="3">
        <v>10</v>
      </c>
      <c r="T330" s="4">
        <v>1494.63</v>
      </c>
      <c r="U330" s="3">
        <v>91144</v>
      </c>
      <c r="V330" s="3" t="str">
        <f>IF(R330&gt;F2286, "High","Low")</f>
        <v>Low</v>
      </c>
      <c r="W330" s="3" t="e">
        <f>IF(OR(D330 &gt; 0.2,#REF! &lt; 0.25), "High Risk", "Low Risk")</f>
        <v>#REF!</v>
      </c>
      <c r="X330" s="3" t="str">
        <f>IF(NOT(D330 &gt; 0), "No Discount", "Discount Applied")</f>
        <v>Discount Applied</v>
      </c>
      <c r="Y330" s="3" t="str">
        <f>IF(AND(R330 &gt; 100, OR(I330 = "Regular Air", I330 = "Express Air"), NOT(D330 &gt; 0)), "High Profit Non-Standard Shipping", "Other")</f>
        <v>Other</v>
      </c>
    </row>
    <row r="331" spans="1:25" x14ac:dyDescent="0.3">
      <c r="A331" s="3" t="s">
        <v>68</v>
      </c>
      <c r="B331" s="3">
        <v>18492</v>
      </c>
      <c r="C331" s="3" t="s">
        <v>36</v>
      </c>
      <c r="D331" s="7">
        <v>0.02</v>
      </c>
      <c r="E331" s="4">
        <v>15.57</v>
      </c>
      <c r="F331" s="4">
        <v>1.39</v>
      </c>
      <c r="G331" s="3">
        <v>617</v>
      </c>
      <c r="H331" s="3" t="s">
        <v>721</v>
      </c>
      <c r="I331" s="3" t="s">
        <v>48</v>
      </c>
      <c r="J331" s="3" t="s">
        <v>113</v>
      </c>
      <c r="K331" s="3" t="s">
        <v>28</v>
      </c>
      <c r="L331" s="3" t="s">
        <v>33</v>
      </c>
      <c r="M331" s="3" t="s">
        <v>254</v>
      </c>
      <c r="N331" s="3" t="s">
        <v>717</v>
      </c>
      <c r="O331" s="3">
        <v>81001</v>
      </c>
      <c r="P331" s="2">
        <v>42123</v>
      </c>
      <c r="Q331" s="2">
        <v>42124</v>
      </c>
      <c r="R331" s="4">
        <v>23.5428</v>
      </c>
      <c r="S331" s="3">
        <v>3</v>
      </c>
      <c r="T331" s="4">
        <v>46.23</v>
      </c>
      <c r="U331" s="3">
        <v>88198</v>
      </c>
      <c r="V331" s="3" t="str">
        <f>IF(R331&gt;F2287, "High","Low")</f>
        <v>High</v>
      </c>
      <c r="W331" s="3" t="e">
        <f>IF(OR(D331 &gt; 0.2,#REF! &lt; 0.25), "High Risk", "Low Risk")</f>
        <v>#REF!</v>
      </c>
      <c r="X331" s="3" t="str">
        <f>IF(NOT(D331 &gt; 0), "No Discount", "Discount Applied")</f>
        <v>Discount Applied</v>
      </c>
      <c r="Y331" s="3" t="str">
        <f>IF(AND(R331 &gt; 100, OR(I331 = "Regular Air", I331 = "Express Air"), NOT(D331 &gt; 0)), "High Profit Non-Standard Shipping", "Other")</f>
        <v>Other</v>
      </c>
    </row>
    <row r="332" spans="1:25" x14ac:dyDescent="0.3">
      <c r="A332" s="3" t="s">
        <v>140</v>
      </c>
      <c r="B332" s="3">
        <v>18493</v>
      </c>
      <c r="C332" s="3" t="s">
        <v>36</v>
      </c>
      <c r="D332" s="7">
        <v>0.02</v>
      </c>
      <c r="E332" s="4">
        <v>20.89</v>
      </c>
      <c r="F332" s="4">
        <v>11.52</v>
      </c>
      <c r="G332" s="3">
        <v>617</v>
      </c>
      <c r="H332" s="3" t="s">
        <v>721</v>
      </c>
      <c r="I332" s="3" t="s">
        <v>48</v>
      </c>
      <c r="J332" s="3" t="s">
        <v>113</v>
      </c>
      <c r="K332" s="3" t="s">
        <v>28</v>
      </c>
      <c r="L332" s="3" t="s">
        <v>33</v>
      </c>
      <c r="M332" s="3" t="s">
        <v>254</v>
      </c>
      <c r="N332" s="3" t="s">
        <v>717</v>
      </c>
      <c r="O332" s="3">
        <v>81001</v>
      </c>
      <c r="P332" s="2">
        <v>42123</v>
      </c>
      <c r="Q332" s="2">
        <v>42124</v>
      </c>
      <c r="R332" s="4">
        <v>-276.11279999999999</v>
      </c>
      <c r="S332" s="3">
        <v>13</v>
      </c>
      <c r="T332" s="4">
        <v>279.27999999999997</v>
      </c>
      <c r="U332" s="3">
        <v>88198</v>
      </c>
      <c r="V332" s="3" t="str">
        <f>IF(R332&gt;F2288, "High","Low")</f>
        <v>Low</v>
      </c>
      <c r="W332" s="3" t="e">
        <f>IF(OR(D332 &gt; 0.2,#REF! &lt; 0.25), "High Risk", "Low Risk")</f>
        <v>#REF!</v>
      </c>
      <c r="X332" s="3" t="str">
        <f>IF(NOT(D332 &gt; 0), "No Discount", "Discount Applied")</f>
        <v>Discount Applied</v>
      </c>
      <c r="Y332" s="3" t="str">
        <f>IF(AND(R332 &gt; 100, OR(I332 = "Regular Air", I332 = "Express Air"), NOT(D332 &gt; 0)), "High Profit Non-Standard Shipping", "Other")</f>
        <v>Other</v>
      </c>
    </row>
    <row r="333" spans="1:25" x14ac:dyDescent="0.3">
      <c r="A333" s="3" t="s">
        <v>179</v>
      </c>
      <c r="B333" s="3">
        <v>22196</v>
      </c>
      <c r="C333" s="3" t="s">
        <v>46</v>
      </c>
      <c r="D333" s="7">
        <v>0.06</v>
      </c>
      <c r="E333" s="4">
        <v>17.98</v>
      </c>
      <c r="F333" s="4">
        <v>4</v>
      </c>
      <c r="G333" s="3">
        <v>618</v>
      </c>
      <c r="H333" s="3" t="s">
        <v>724</v>
      </c>
      <c r="I333" s="3" t="s">
        <v>48</v>
      </c>
      <c r="J333" s="3" t="s">
        <v>113</v>
      </c>
      <c r="K333" s="3" t="s">
        <v>76</v>
      </c>
      <c r="L333" s="3" t="s">
        <v>33</v>
      </c>
      <c r="M333" s="3" t="s">
        <v>254</v>
      </c>
      <c r="N333" s="3" t="s">
        <v>725</v>
      </c>
      <c r="O333" s="3">
        <v>81007</v>
      </c>
      <c r="P333" s="2">
        <v>42087</v>
      </c>
      <c r="Q333" s="2">
        <v>42088</v>
      </c>
      <c r="R333" s="4">
        <v>-78.13</v>
      </c>
      <c r="S333" s="3">
        <v>4</v>
      </c>
      <c r="T333" s="4">
        <v>70.06</v>
      </c>
      <c r="U333" s="3">
        <v>88197</v>
      </c>
      <c r="V333" s="3" t="str">
        <f>IF(R333&gt;F2289, "High","Low")</f>
        <v>Low</v>
      </c>
      <c r="W333" s="3" t="e">
        <f>IF(OR(D333 &gt; 0.2,#REF! &lt; 0.25), "High Risk", "Low Risk")</f>
        <v>#REF!</v>
      </c>
      <c r="X333" s="3" t="str">
        <f>IF(NOT(D333 &gt; 0), "No Discount", "Discount Applied")</f>
        <v>Discount Applied</v>
      </c>
      <c r="Y333" s="3" t="str">
        <f>IF(AND(R333 &gt; 100, OR(I333 = "Regular Air", I333 = "Express Air"), NOT(D333 &gt; 0)), "High Profit Non-Standard Shipping", "Other")</f>
        <v>Other</v>
      </c>
    </row>
    <row r="334" spans="1:25" x14ac:dyDescent="0.3">
      <c r="A334" s="3" t="s">
        <v>108</v>
      </c>
      <c r="B334" s="3">
        <v>18490</v>
      </c>
      <c r="C334" s="3" t="s">
        <v>36</v>
      </c>
      <c r="D334" s="7">
        <v>0.06</v>
      </c>
      <c r="E334" s="4">
        <v>5.38</v>
      </c>
      <c r="F334" s="4">
        <v>5.24</v>
      </c>
      <c r="G334" s="3">
        <v>618</v>
      </c>
      <c r="H334" s="3" t="s">
        <v>724</v>
      </c>
      <c r="I334" s="3" t="s">
        <v>26</v>
      </c>
      <c r="J334" s="3" t="s">
        <v>113</v>
      </c>
      <c r="K334" s="3" t="s">
        <v>28</v>
      </c>
      <c r="L334" s="3" t="s">
        <v>33</v>
      </c>
      <c r="M334" s="3" t="s">
        <v>254</v>
      </c>
      <c r="N334" s="3" t="s">
        <v>725</v>
      </c>
      <c r="O334" s="3">
        <v>81007</v>
      </c>
      <c r="P334" s="2">
        <v>42123</v>
      </c>
      <c r="Q334" s="2">
        <v>42124</v>
      </c>
      <c r="R334" s="4">
        <v>-64.670940000000002</v>
      </c>
      <c r="S334" s="3">
        <v>14</v>
      </c>
      <c r="T334" s="4">
        <v>81.819999999999993</v>
      </c>
      <c r="U334" s="3">
        <v>88198</v>
      </c>
      <c r="V334" s="3" t="str">
        <f>IF(R334&gt;F2290, "High","Low")</f>
        <v>Low</v>
      </c>
      <c r="W334" s="3" t="e">
        <f>IF(OR(D334 &gt; 0.2,#REF! &lt; 0.25), "High Risk", "Low Risk")</f>
        <v>#REF!</v>
      </c>
      <c r="X334" s="3" t="str">
        <f>IF(NOT(D334 &gt; 0), "No Discount", "Discount Applied")</f>
        <v>Discount Applied</v>
      </c>
      <c r="Y334" s="3" t="str">
        <f>IF(AND(R334 &gt; 100, OR(I334 = "Regular Air", I334 = "Express Air"), NOT(D334 &gt; 0)), "High Profit Non-Standard Shipping", "Other")</f>
        <v>Other</v>
      </c>
    </row>
    <row r="335" spans="1:25" x14ac:dyDescent="0.3">
      <c r="A335" s="3" t="s">
        <v>92</v>
      </c>
      <c r="B335" s="3">
        <v>18491</v>
      </c>
      <c r="C335" s="3" t="s">
        <v>36</v>
      </c>
      <c r="D335" s="7">
        <v>0.03</v>
      </c>
      <c r="E335" s="4">
        <v>7.35</v>
      </c>
      <c r="F335" s="4">
        <v>5.96</v>
      </c>
      <c r="G335" s="3">
        <v>618</v>
      </c>
      <c r="H335" s="3" t="s">
        <v>724</v>
      </c>
      <c r="I335" s="3" t="s">
        <v>48</v>
      </c>
      <c r="J335" s="3" t="s">
        <v>113</v>
      </c>
      <c r="K335" s="3" t="s">
        <v>28</v>
      </c>
      <c r="L335" s="3" t="s">
        <v>33</v>
      </c>
      <c r="M335" s="3" t="s">
        <v>254</v>
      </c>
      <c r="N335" s="3" t="s">
        <v>725</v>
      </c>
      <c r="O335" s="3">
        <v>81007</v>
      </c>
      <c r="P335" s="2">
        <v>42123</v>
      </c>
      <c r="Q335" s="2">
        <v>42124</v>
      </c>
      <c r="R335" s="4">
        <v>-11.113199999999999</v>
      </c>
      <c r="S335" s="3">
        <v>1</v>
      </c>
      <c r="T335" s="4">
        <v>13.16</v>
      </c>
      <c r="U335" s="3">
        <v>88198</v>
      </c>
      <c r="V335" s="3" t="str">
        <f>IF(R335&gt;F2291, "High","Low")</f>
        <v>Low</v>
      </c>
      <c r="W335" s="3" t="e">
        <f>IF(OR(D335 &gt; 0.2,#REF! &lt; 0.25), "High Risk", "Low Risk")</f>
        <v>#REF!</v>
      </c>
      <c r="X335" s="3" t="str">
        <f>IF(NOT(D335 &gt; 0), "No Discount", "Discount Applied")</f>
        <v>Discount Applied</v>
      </c>
      <c r="Y335" s="3" t="str">
        <f>IF(AND(R335 &gt; 100, OR(I335 = "Regular Air", I335 = "Express Air"), NOT(D335 &gt; 0)), "High Profit Non-Standard Shipping", "Other")</f>
        <v>Other</v>
      </c>
    </row>
    <row r="336" spans="1:25" x14ac:dyDescent="0.3">
      <c r="A336" s="3" t="s">
        <v>49</v>
      </c>
      <c r="B336" s="3">
        <v>25539</v>
      </c>
      <c r="C336" s="3" t="s">
        <v>46</v>
      </c>
      <c r="D336" s="7">
        <v>0.03</v>
      </c>
      <c r="E336" s="4">
        <v>14.2</v>
      </c>
      <c r="F336" s="4">
        <v>5.3</v>
      </c>
      <c r="G336" s="3">
        <v>619</v>
      </c>
      <c r="H336" s="3" t="s">
        <v>728</v>
      </c>
      <c r="I336" s="3" t="s">
        <v>48</v>
      </c>
      <c r="J336" s="3" t="s">
        <v>113</v>
      </c>
      <c r="K336" s="3" t="s">
        <v>40</v>
      </c>
      <c r="L336" s="3" t="s">
        <v>60</v>
      </c>
      <c r="M336" s="3" t="s">
        <v>299</v>
      </c>
      <c r="N336" s="3" t="s">
        <v>730</v>
      </c>
      <c r="O336" s="3">
        <v>48195</v>
      </c>
      <c r="P336" s="2">
        <v>42011</v>
      </c>
      <c r="Q336" s="2">
        <v>42012</v>
      </c>
      <c r="R336" s="4">
        <v>107.02</v>
      </c>
      <c r="S336" s="3">
        <v>14</v>
      </c>
      <c r="T336" s="4">
        <v>205.98</v>
      </c>
      <c r="U336" s="3">
        <v>88196</v>
      </c>
      <c r="V336" s="3" t="str">
        <f>IF(R336&gt;F2292, "High","Low")</f>
        <v>High</v>
      </c>
      <c r="W336" s="3" t="e">
        <f>IF(OR(D336 &gt; 0.2,#REF! &lt; 0.25), "High Risk", "Low Risk")</f>
        <v>#REF!</v>
      </c>
      <c r="X336" s="3" t="str">
        <f>IF(NOT(D336 &gt; 0), "No Discount", "Discount Applied")</f>
        <v>Discount Applied</v>
      </c>
      <c r="Y336" s="3" t="str">
        <f>IF(AND(R336 &gt; 100, OR(I336 = "Regular Air", I336 = "Express Air"), NOT(D336 &gt; 0)), "High Profit Non-Standard Shipping", "Other")</f>
        <v>Other</v>
      </c>
    </row>
    <row r="337" spans="1:25" x14ac:dyDescent="0.3">
      <c r="A337" s="3" t="s">
        <v>92</v>
      </c>
      <c r="B337" s="3">
        <v>22248</v>
      </c>
      <c r="C337" s="3" t="s">
        <v>55</v>
      </c>
      <c r="D337" s="7">
        <v>0.1</v>
      </c>
      <c r="E337" s="4">
        <v>6.88</v>
      </c>
      <c r="F337" s="4">
        <v>2</v>
      </c>
      <c r="G337" s="3">
        <v>621</v>
      </c>
      <c r="H337" s="3" t="s">
        <v>731</v>
      </c>
      <c r="I337" s="3" t="s">
        <v>48</v>
      </c>
      <c r="J337" s="3" t="s">
        <v>39</v>
      </c>
      <c r="K337" s="3" t="s">
        <v>28</v>
      </c>
      <c r="L337" s="3" t="s">
        <v>52</v>
      </c>
      <c r="M337" s="3" t="s">
        <v>227</v>
      </c>
      <c r="N337" s="3" t="s">
        <v>395</v>
      </c>
      <c r="O337" s="3">
        <v>6111</v>
      </c>
      <c r="P337" s="2">
        <v>42061</v>
      </c>
      <c r="Q337" s="2">
        <v>42062</v>
      </c>
      <c r="R337" s="4">
        <v>18.420000000000002</v>
      </c>
      <c r="S337" s="3">
        <v>5</v>
      </c>
      <c r="T337" s="4">
        <v>31.46</v>
      </c>
      <c r="U337" s="3">
        <v>91432</v>
      </c>
      <c r="V337" s="3" t="str">
        <f>IF(R337&gt;F2293, "High","Low")</f>
        <v>High</v>
      </c>
      <c r="W337" s="3" t="e">
        <f>IF(OR(D337 &gt; 0.2,#REF! &lt; 0.25), "High Risk", "Low Risk")</f>
        <v>#REF!</v>
      </c>
      <c r="X337" s="3" t="str">
        <f>IF(NOT(D337 &gt; 0), "No Discount", "Discount Applied")</f>
        <v>Discount Applied</v>
      </c>
      <c r="Y337" s="3" t="str">
        <f>IF(AND(R337 &gt; 100, OR(I337 = "Regular Air", I337 = "Express Air"), NOT(D337 &gt; 0)), "High Profit Non-Standard Shipping", "Other")</f>
        <v>Other</v>
      </c>
    </row>
    <row r="338" spans="1:25" x14ac:dyDescent="0.3">
      <c r="A338" s="3" t="s">
        <v>77</v>
      </c>
      <c r="B338" s="3">
        <v>22247</v>
      </c>
      <c r="C338" s="3" t="s">
        <v>55</v>
      </c>
      <c r="D338" s="7">
        <v>0.06</v>
      </c>
      <c r="E338" s="4">
        <v>195.99</v>
      </c>
      <c r="F338" s="4">
        <v>8.99</v>
      </c>
      <c r="G338" s="3">
        <v>622</v>
      </c>
      <c r="H338" s="3" t="s">
        <v>732</v>
      </c>
      <c r="I338" s="3" t="s">
        <v>48</v>
      </c>
      <c r="J338" s="3" t="s">
        <v>39</v>
      </c>
      <c r="K338" s="3" t="s">
        <v>76</v>
      </c>
      <c r="L338" s="3" t="s">
        <v>52</v>
      </c>
      <c r="M338" s="3" t="s">
        <v>187</v>
      </c>
      <c r="N338" s="3" t="s">
        <v>510</v>
      </c>
      <c r="O338" s="3">
        <v>4210</v>
      </c>
      <c r="P338" s="2">
        <v>42061</v>
      </c>
      <c r="Q338" s="2">
        <v>42063</v>
      </c>
      <c r="R338" s="4">
        <v>349.47</v>
      </c>
      <c r="S338" s="3">
        <v>6</v>
      </c>
      <c r="T338" s="4">
        <v>948.97</v>
      </c>
      <c r="U338" s="3">
        <v>91432</v>
      </c>
      <c r="V338" s="3" t="str">
        <f>IF(R338&gt;F2294, "High","Low")</f>
        <v>High</v>
      </c>
      <c r="W338" s="3" t="e">
        <f>IF(OR(D338 &gt; 0.2,#REF! &lt; 0.25), "High Risk", "Low Risk")</f>
        <v>#REF!</v>
      </c>
      <c r="X338" s="3" t="str">
        <f>IF(NOT(D338 &gt; 0), "No Discount", "Discount Applied")</f>
        <v>Discount Applied</v>
      </c>
      <c r="Y338" s="3" t="str">
        <f>IF(AND(R338 &gt; 100, OR(I338 = "Regular Air", I338 = "Express Air"), NOT(D338 &gt; 0)), "High Profit Non-Standard Shipping", "Other")</f>
        <v>Other</v>
      </c>
    </row>
    <row r="339" spans="1:25" x14ac:dyDescent="0.3">
      <c r="A339" s="3" t="s">
        <v>92</v>
      </c>
      <c r="B339" s="3">
        <v>24880</v>
      </c>
      <c r="C339" s="3" t="s">
        <v>24</v>
      </c>
      <c r="D339" s="7">
        <v>0.05</v>
      </c>
      <c r="E339" s="4">
        <v>6.48</v>
      </c>
      <c r="F339" s="4">
        <v>8.4</v>
      </c>
      <c r="G339" s="3">
        <v>623</v>
      </c>
      <c r="H339" s="3" t="s">
        <v>734</v>
      </c>
      <c r="I339" s="3" t="s">
        <v>48</v>
      </c>
      <c r="J339" s="3" t="s">
        <v>39</v>
      </c>
      <c r="K339" s="3" t="s">
        <v>28</v>
      </c>
      <c r="L339" s="3" t="s">
        <v>52</v>
      </c>
      <c r="M339" s="3" t="s">
        <v>196</v>
      </c>
      <c r="N339" s="3" t="s">
        <v>736</v>
      </c>
      <c r="O339" s="3">
        <v>3101</v>
      </c>
      <c r="P339" s="2">
        <v>42095</v>
      </c>
      <c r="Q339" s="2">
        <v>42097</v>
      </c>
      <c r="R339" s="4">
        <v>-226.34640000000002</v>
      </c>
      <c r="S339" s="3">
        <v>21</v>
      </c>
      <c r="T339" s="4">
        <v>136.99</v>
      </c>
      <c r="U339" s="3">
        <v>91433</v>
      </c>
      <c r="V339" s="3" t="str">
        <f>IF(R339&gt;F2295, "High","Low")</f>
        <v>Low</v>
      </c>
      <c r="W339" s="3" t="e">
        <f>IF(OR(D339 &gt; 0.2,#REF! &lt; 0.25), "High Risk", "Low Risk")</f>
        <v>#REF!</v>
      </c>
      <c r="X339" s="3" t="str">
        <f>IF(NOT(D339 &gt; 0), "No Discount", "Discount Applied")</f>
        <v>Discount Applied</v>
      </c>
      <c r="Y339" s="3" t="str">
        <f>IF(AND(R339 &gt; 100, OR(I339 = "Regular Air", I339 = "Express Air"), NOT(D339 &gt; 0)), "High Profit Non-Standard Shipping", "Other")</f>
        <v>Other</v>
      </c>
    </row>
    <row r="340" spans="1:25" x14ac:dyDescent="0.3">
      <c r="A340" s="3" t="s">
        <v>77</v>
      </c>
      <c r="B340" s="3">
        <v>24881</v>
      </c>
      <c r="C340" s="3" t="s">
        <v>24</v>
      </c>
      <c r="D340" s="7">
        <v>0.05</v>
      </c>
      <c r="E340" s="4">
        <v>55.99</v>
      </c>
      <c r="F340" s="4">
        <v>5</v>
      </c>
      <c r="G340" s="3">
        <v>624</v>
      </c>
      <c r="H340" s="3" t="s">
        <v>737</v>
      </c>
      <c r="I340" s="3" t="s">
        <v>48</v>
      </c>
      <c r="J340" s="3" t="s">
        <v>39</v>
      </c>
      <c r="K340" s="3" t="s">
        <v>76</v>
      </c>
      <c r="L340" s="3" t="s">
        <v>52</v>
      </c>
      <c r="M340" s="3" t="s">
        <v>148</v>
      </c>
      <c r="N340" s="3" t="s">
        <v>738</v>
      </c>
      <c r="O340" s="3">
        <v>5701</v>
      </c>
      <c r="P340" s="2">
        <v>42095</v>
      </c>
      <c r="Q340" s="2">
        <v>42095</v>
      </c>
      <c r="R340" s="4">
        <v>-281.17583999999999</v>
      </c>
      <c r="S340" s="3">
        <v>2</v>
      </c>
      <c r="T340" s="4">
        <v>99.36</v>
      </c>
      <c r="U340" s="3">
        <v>91433</v>
      </c>
      <c r="V340" s="3" t="str">
        <f>IF(R340&gt;F2296, "High","Low")</f>
        <v>Low</v>
      </c>
      <c r="W340" s="3" t="e">
        <f>IF(OR(D340 &gt; 0.2,#REF! &lt; 0.25), "High Risk", "Low Risk")</f>
        <v>#REF!</v>
      </c>
      <c r="X340" s="3" t="str">
        <f>IF(NOT(D340 &gt; 0), "No Discount", "Discount Applied")</f>
        <v>Discount Applied</v>
      </c>
      <c r="Y340" s="3" t="str">
        <f>IF(AND(R340 &gt; 100, OR(I340 = "Regular Air", I340 = "Express Air"), NOT(D340 &gt; 0)), "High Profit Non-Standard Shipping", "Other")</f>
        <v>Other</v>
      </c>
    </row>
    <row r="341" spans="1:25" x14ac:dyDescent="0.3">
      <c r="A341" s="3" t="s">
        <v>140</v>
      </c>
      <c r="B341" s="3">
        <v>21718</v>
      </c>
      <c r="C341" s="3" t="s">
        <v>55</v>
      </c>
      <c r="D341" s="7">
        <v>0.02</v>
      </c>
      <c r="E341" s="4">
        <v>419.19</v>
      </c>
      <c r="F341" s="4">
        <v>19.989999999999998</v>
      </c>
      <c r="G341" s="3">
        <v>627</v>
      </c>
      <c r="H341" s="3" t="s">
        <v>739</v>
      </c>
      <c r="I341" s="3" t="s">
        <v>48</v>
      </c>
      <c r="J341" s="3" t="s">
        <v>27</v>
      </c>
      <c r="K341" s="3" t="s">
        <v>28</v>
      </c>
      <c r="L341" s="3" t="s">
        <v>52</v>
      </c>
      <c r="M341" s="3" t="s">
        <v>153</v>
      </c>
      <c r="N341" s="3" t="s">
        <v>741</v>
      </c>
      <c r="O341" s="3">
        <v>43952</v>
      </c>
      <c r="P341" s="2">
        <v>42115</v>
      </c>
      <c r="Q341" s="2">
        <v>42116</v>
      </c>
      <c r="R341" s="4">
        <v>6610.2</v>
      </c>
      <c r="S341" s="3">
        <v>22</v>
      </c>
      <c r="T341" s="4">
        <v>9580</v>
      </c>
      <c r="U341" s="3">
        <v>90469</v>
      </c>
      <c r="V341" s="3" t="str">
        <f>IF(R341&gt;F2297, "High","Low")</f>
        <v>High</v>
      </c>
      <c r="W341" s="3" t="e">
        <f>IF(OR(D341 &gt; 0.2,#REF! &lt; 0.25), "High Risk", "Low Risk")</f>
        <v>#REF!</v>
      </c>
      <c r="X341" s="3" t="str">
        <f>IF(NOT(D341 &gt; 0), "No Discount", "Discount Applied")</f>
        <v>Discount Applied</v>
      </c>
      <c r="Y341" s="3" t="str">
        <f>IF(AND(R341 &gt; 100, OR(I341 = "Regular Air", I341 = "Express Air"), NOT(D341 &gt; 0)), "High Profit Non-Standard Shipping", "Other")</f>
        <v>Other</v>
      </c>
    </row>
    <row r="342" spans="1:25" x14ac:dyDescent="0.3">
      <c r="A342" s="3" t="s">
        <v>49</v>
      </c>
      <c r="B342" s="3">
        <v>19364</v>
      </c>
      <c r="C342" s="3" t="s">
        <v>24</v>
      </c>
      <c r="D342" s="7">
        <v>0.01</v>
      </c>
      <c r="E342" s="4">
        <v>2.08</v>
      </c>
      <c r="F342" s="4">
        <v>5.33</v>
      </c>
      <c r="G342" s="3">
        <v>635</v>
      </c>
      <c r="H342" s="3" t="s">
        <v>742</v>
      </c>
      <c r="I342" s="3" t="s">
        <v>48</v>
      </c>
      <c r="J342" s="3" t="s">
        <v>27</v>
      </c>
      <c r="K342" s="3" t="s">
        <v>40</v>
      </c>
      <c r="L342" s="3" t="s">
        <v>60</v>
      </c>
      <c r="M342" s="3" t="s">
        <v>61</v>
      </c>
      <c r="N342" s="3" t="s">
        <v>744</v>
      </c>
      <c r="O342" s="3">
        <v>55106</v>
      </c>
      <c r="P342" s="2">
        <v>42099</v>
      </c>
      <c r="Q342" s="2">
        <v>42099</v>
      </c>
      <c r="R342" s="4">
        <v>-103.7124</v>
      </c>
      <c r="S342" s="3">
        <v>12</v>
      </c>
      <c r="T342" s="4">
        <v>28.32</v>
      </c>
      <c r="U342" s="3">
        <v>89284</v>
      </c>
      <c r="V342" s="3" t="str">
        <f>IF(R342&gt;F2298, "High","Low")</f>
        <v>Low</v>
      </c>
      <c r="W342" s="3" t="e">
        <f>IF(OR(D342 &gt; 0.2,#REF! &lt; 0.25), "High Risk", "Low Risk")</f>
        <v>#REF!</v>
      </c>
      <c r="X342" s="3" t="str">
        <f>IF(NOT(D342 &gt; 0), "No Discount", "Discount Applied")</f>
        <v>Discount Applied</v>
      </c>
      <c r="Y342" s="3" t="str">
        <f>IF(AND(R342 &gt; 100, OR(I342 = "Regular Air", I342 = "Express Air"), NOT(D342 &gt; 0)), "High Profit Non-Standard Shipping", "Other")</f>
        <v>Other</v>
      </c>
    </row>
    <row r="343" spans="1:25" x14ac:dyDescent="0.3">
      <c r="A343" s="3" t="s">
        <v>140</v>
      </c>
      <c r="B343" s="3">
        <v>19365</v>
      </c>
      <c r="C343" s="3" t="s">
        <v>24</v>
      </c>
      <c r="D343" s="7">
        <v>0.03</v>
      </c>
      <c r="E343" s="4">
        <v>370.98</v>
      </c>
      <c r="F343" s="4">
        <v>99</v>
      </c>
      <c r="G343" s="3">
        <v>635</v>
      </c>
      <c r="H343" s="3" t="s">
        <v>742</v>
      </c>
      <c r="I343" s="3" t="s">
        <v>38</v>
      </c>
      <c r="J343" s="3" t="s">
        <v>27</v>
      </c>
      <c r="K343" s="3" t="s">
        <v>28</v>
      </c>
      <c r="L343" s="3" t="s">
        <v>60</v>
      </c>
      <c r="M343" s="3" t="s">
        <v>61</v>
      </c>
      <c r="N343" s="3" t="s">
        <v>744</v>
      </c>
      <c r="O343" s="3">
        <v>55106</v>
      </c>
      <c r="P343" s="2">
        <v>42099</v>
      </c>
      <c r="Q343" s="2">
        <v>42100</v>
      </c>
      <c r="R343" s="4">
        <v>-124.2864</v>
      </c>
      <c r="S343" s="3">
        <v>6</v>
      </c>
      <c r="T343" s="4">
        <v>2309.4899999999998</v>
      </c>
      <c r="U343" s="3">
        <v>89284</v>
      </c>
      <c r="V343" s="3" t="str">
        <f>IF(R343&gt;F2299, "High","Low")</f>
        <v>Low</v>
      </c>
      <c r="W343" s="3" t="e">
        <f>IF(OR(D343 &gt; 0.2,#REF! &lt; 0.25), "High Risk", "Low Risk")</f>
        <v>#REF!</v>
      </c>
      <c r="X343" s="3" t="str">
        <f>IF(NOT(D343 &gt; 0), "No Discount", "Discount Applied")</f>
        <v>Discount Applied</v>
      </c>
      <c r="Y343" s="3" t="str">
        <f>IF(AND(R343 &gt; 100, OR(I343 = "Regular Air", I343 = "Express Air"), NOT(D343 &gt; 0)), "High Profit Non-Standard Shipping", "Other")</f>
        <v>Other</v>
      </c>
    </row>
    <row r="344" spans="1:25" x14ac:dyDescent="0.3">
      <c r="A344" s="3" t="s">
        <v>190</v>
      </c>
      <c r="B344" s="3">
        <v>19539</v>
      </c>
      <c r="C344" s="3" t="s">
        <v>105</v>
      </c>
      <c r="D344" s="7">
        <v>0.06</v>
      </c>
      <c r="E344" s="4">
        <v>160.97999999999999</v>
      </c>
      <c r="F344" s="4">
        <v>35.020000000000003</v>
      </c>
      <c r="G344" s="3">
        <v>637</v>
      </c>
      <c r="H344" s="3" t="s">
        <v>746</v>
      </c>
      <c r="I344" s="3" t="s">
        <v>38</v>
      </c>
      <c r="J344" s="3" t="s">
        <v>113</v>
      </c>
      <c r="K344" s="3" t="s">
        <v>40</v>
      </c>
      <c r="L344" s="3" t="s">
        <v>33</v>
      </c>
      <c r="M344" s="3" t="s">
        <v>44</v>
      </c>
      <c r="N344" s="3" t="s">
        <v>748</v>
      </c>
      <c r="O344" s="3">
        <v>95051</v>
      </c>
      <c r="P344" s="2">
        <v>42083</v>
      </c>
      <c r="Q344" s="2">
        <v>42087</v>
      </c>
      <c r="R344" s="4">
        <v>-229.68</v>
      </c>
      <c r="S344" s="3">
        <v>8</v>
      </c>
      <c r="T344" s="4">
        <v>1232.01</v>
      </c>
      <c r="U344" s="3">
        <v>87953</v>
      </c>
      <c r="V344" s="3" t="str">
        <f>IF(R344&gt;F2300, "High","Low")</f>
        <v>Low</v>
      </c>
      <c r="W344" s="3" t="e">
        <f>IF(OR(D344 &gt; 0.2,#REF! &lt; 0.25), "High Risk", "Low Risk")</f>
        <v>#REF!</v>
      </c>
      <c r="X344" s="3" t="str">
        <f>IF(NOT(D344 &gt; 0), "No Discount", "Discount Applied")</f>
        <v>Discount Applied</v>
      </c>
      <c r="Y344" s="3" t="str">
        <f>IF(AND(R344 &gt; 100, OR(I344 = "Regular Air", I344 = "Express Air"), NOT(D344 &gt; 0)), "High Profit Non-Standard Shipping", "Other")</f>
        <v>Other</v>
      </c>
    </row>
    <row r="345" spans="1:25" x14ac:dyDescent="0.3">
      <c r="A345" s="3" t="s">
        <v>77</v>
      </c>
      <c r="B345" s="3">
        <v>24387</v>
      </c>
      <c r="C345" s="3" t="s">
        <v>46</v>
      </c>
      <c r="D345" s="7">
        <v>0.06</v>
      </c>
      <c r="E345" s="4">
        <v>65.989999999999995</v>
      </c>
      <c r="F345" s="4">
        <v>8.8000000000000007</v>
      </c>
      <c r="G345" s="3">
        <v>638</v>
      </c>
      <c r="H345" s="3" t="s">
        <v>749</v>
      </c>
      <c r="I345" s="3" t="s">
        <v>26</v>
      </c>
      <c r="J345" s="3" t="s">
        <v>113</v>
      </c>
      <c r="K345" s="3" t="s">
        <v>76</v>
      </c>
      <c r="L345" s="3" t="s">
        <v>33</v>
      </c>
      <c r="M345" s="3" t="s">
        <v>44</v>
      </c>
      <c r="N345" s="3" t="s">
        <v>751</v>
      </c>
      <c r="O345" s="3">
        <v>95062</v>
      </c>
      <c r="P345" s="2">
        <v>42124</v>
      </c>
      <c r="Q345" s="2">
        <v>42125</v>
      </c>
      <c r="R345" s="4">
        <v>288.08999999999997</v>
      </c>
      <c r="S345" s="3">
        <v>9</v>
      </c>
      <c r="T345" s="4">
        <v>506.38</v>
      </c>
      <c r="U345" s="3">
        <v>87954</v>
      </c>
      <c r="V345" s="3" t="str">
        <f>IF(R345&gt;F2301, "High","Low")</f>
        <v>High</v>
      </c>
      <c r="W345" s="3" t="e">
        <f>IF(OR(D345 &gt; 0.2,#REF! &lt; 0.25), "High Risk", "Low Risk")</f>
        <v>#REF!</v>
      </c>
      <c r="X345" s="3" t="str">
        <f>IF(NOT(D345 &gt; 0), "No Discount", "Discount Applied")</f>
        <v>Discount Applied</v>
      </c>
      <c r="Y345" s="3" t="str">
        <f>IF(AND(R345 &gt; 100, OR(I345 = "Regular Air", I345 = "Express Air"), NOT(D345 &gt; 0)), "High Profit Non-Standard Shipping", "Other")</f>
        <v>Other</v>
      </c>
    </row>
    <row r="346" spans="1:25" x14ac:dyDescent="0.3">
      <c r="A346" s="3" t="s">
        <v>77</v>
      </c>
      <c r="B346" s="3">
        <v>24388</v>
      </c>
      <c r="C346" s="3" t="s">
        <v>46</v>
      </c>
      <c r="D346" s="7">
        <v>0</v>
      </c>
      <c r="E346" s="4">
        <v>195.99</v>
      </c>
      <c r="F346" s="4">
        <v>4.2</v>
      </c>
      <c r="G346" s="3">
        <v>638</v>
      </c>
      <c r="H346" s="3" t="s">
        <v>749</v>
      </c>
      <c r="I346" s="3" t="s">
        <v>26</v>
      </c>
      <c r="J346" s="3" t="s">
        <v>113</v>
      </c>
      <c r="K346" s="3" t="s">
        <v>76</v>
      </c>
      <c r="L346" s="3" t="s">
        <v>33</v>
      </c>
      <c r="M346" s="3" t="s">
        <v>44</v>
      </c>
      <c r="N346" s="3" t="s">
        <v>751</v>
      </c>
      <c r="O346" s="3">
        <v>95062</v>
      </c>
      <c r="P346" s="2">
        <v>42124</v>
      </c>
      <c r="Q346" s="2">
        <v>42126</v>
      </c>
      <c r="R346" s="4">
        <v>719.47679999999991</v>
      </c>
      <c r="S346" s="3">
        <v>6</v>
      </c>
      <c r="T346" s="4">
        <v>1042.72</v>
      </c>
      <c r="U346" s="3">
        <v>87954</v>
      </c>
      <c r="V346" s="3" t="str">
        <f>IF(R346&gt;F2302, "High","Low")</f>
        <v>High</v>
      </c>
      <c r="W346" s="3" t="e">
        <f>IF(OR(D346 &gt; 0.2,#REF! &lt; 0.25), "High Risk", "Low Risk")</f>
        <v>#REF!</v>
      </c>
      <c r="X346" s="3" t="str">
        <f>IF(NOT(D346 &gt; 0), "No Discount", "Discount Applied")</f>
        <v>No Discount</v>
      </c>
      <c r="Y346" s="3" t="str">
        <f>IF(AND(R346 &gt; 100, OR(I346 = "Regular Air", I346 = "Express Air"), NOT(D346 &gt; 0)), "High Profit Non-Standard Shipping", "Other")</f>
        <v>High Profit Non-Standard Shipping</v>
      </c>
    </row>
    <row r="347" spans="1:25" x14ac:dyDescent="0.3">
      <c r="A347" s="3" t="s">
        <v>151</v>
      </c>
      <c r="B347" s="3">
        <v>25893</v>
      </c>
      <c r="C347" s="3" t="s">
        <v>36</v>
      </c>
      <c r="D347" s="7">
        <v>0</v>
      </c>
      <c r="E347" s="4">
        <v>236.97</v>
      </c>
      <c r="F347" s="4">
        <v>59.24</v>
      </c>
      <c r="G347" s="3">
        <v>639</v>
      </c>
      <c r="H347" s="3" t="s">
        <v>753</v>
      </c>
      <c r="I347" s="3" t="s">
        <v>38</v>
      </c>
      <c r="J347" s="3" t="s">
        <v>113</v>
      </c>
      <c r="K347" s="3" t="s">
        <v>40</v>
      </c>
      <c r="L347" s="3" t="s">
        <v>33</v>
      </c>
      <c r="M347" s="3" t="s">
        <v>44</v>
      </c>
      <c r="N347" s="3" t="s">
        <v>755</v>
      </c>
      <c r="O347" s="3">
        <v>93454</v>
      </c>
      <c r="P347" s="2">
        <v>42049</v>
      </c>
      <c r="Q347" s="2">
        <v>42050</v>
      </c>
      <c r="R347" s="4">
        <v>1192.04</v>
      </c>
      <c r="S347" s="3">
        <v>9</v>
      </c>
      <c r="T347" s="4">
        <v>1769.91</v>
      </c>
      <c r="U347" s="3">
        <v>87952</v>
      </c>
      <c r="V347" s="3" t="str">
        <f>IF(R347&gt;F2303, "High","Low")</f>
        <v>High</v>
      </c>
      <c r="W347" s="3" t="e">
        <f>IF(OR(D347 &gt; 0.2,#REF! &lt; 0.25), "High Risk", "Low Risk")</f>
        <v>#REF!</v>
      </c>
      <c r="X347" s="3" t="str">
        <f>IF(NOT(D347 &gt; 0), "No Discount", "Discount Applied")</f>
        <v>No Discount</v>
      </c>
      <c r="Y347" s="3" t="str">
        <f>IF(AND(R347 &gt; 100, OR(I347 = "Regular Air", I347 = "Express Air"), NOT(D347 &gt; 0)), "High Profit Non-Standard Shipping", "Other")</f>
        <v>Other</v>
      </c>
    </row>
    <row r="348" spans="1:25" x14ac:dyDescent="0.3">
      <c r="A348" s="3" t="s">
        <v>151</v>
      </c>
      <c r="B348" s="3">
        <v>7893</v>
      </c>
      <c r="C348" s="3" t="s">
        <v>36</v>
      </c>
      <c r="D348" s="7">
        <v>0</v>
      </c>
      <c r="E348" s="4">
        <v>236.97</v>
      </c>
      <c r="F348" s="4">
        <v>59.24</v>
      </c>
      <c r="G348" s="3">
        <v>640</v>
      </c>
      <c r="H348" s="3" t="s">
        <v>756</v>
      </c>
      <c r="I348" s="3" t="s">
        <v>38</v>
      </c>
      <c r="J348" s="3" t="s">
        <v>113</v>
      </c>
      <c r="K348" s="3" t="s">
        <v>40</v>
      </c>
      <c r="L348" s="3" t="s">
        <v>33</v>
      </c>
      <c r="M348" s="3" t="s">
        <v>34</v>
      </c>
      <c r="N348" s="3" t="s">
        <v>208</v>
      </c>
      <c r="O348" s="3">
        <v>98119</v>
      </c>
      <c r="P348" s="2">
        <v>42049</v>
      </c>
      <c r="Q348" s="2">
        <v>42050</v>
      </c>
      <c r="R348" s="4">
        <v>1192.04</v>
      </c>
      <c r="S348" s="3">
        <v>34</v>
      </c>
      <c r="T348" s="4">
        <v>6686.34</v>
      </c>
      <c r="U348" s="3">
        <v>56452</v>
      </c>
      <c r="V348" s="3" t="str">
        <f>IF(R348&gt;F2304, "High","Low")</f>
        <v>High</v>
      </c>
      <c r="W348" s="3" t="e">
        <f>IF(OR(D348 &gt; 0.2,#REF! &lt; 0.25), "High Risk", "Low Risk")</f>
        <v>#REF!</v>
      </c>
      <c r="X348" s="3" t="str">
        <f>IF(NOT(D348 &gt; 0), "No Discount", "Discount Applied")</f>
        <v>No Discount</v>
      </c>
      <c r="Y348" s="3" t="str">
        <f>IF(AND(R348 &gt; 100, OR(I348 = "Regular Air", I348 = "Express Air"), NOT(D348 &gt; 0)), "High Profit Non-Standard Shipping", "Other")</f>
        <v>Other</v>
      </c>
    </row>
    <row r="349" spans="1:25" x14ac:dyDescent="0.3">
      <c r="A349" s="3" t="s">
        <v>190</v>
      </c>
      <c r="B349" s="3">
        <v>1539</v>
      </c>
      <c r="C349" s="3" t="s">
        <v>105</v>
      </c>
      <c r="D349" s="7">
        <v>0.06</v>
      </c>
      <c r="E349" s="4">
        <v>160.97999999999999</v>
      </c>
      <c r="F349" s="4">
        <v>35.020000000000003</v>
      </c>
      <c r="G349" s="3">
        <v>640</v>
      </c>
      <c r="H349" s="3" t="s">
        <v>756</v>
      </c>
      <c r="I349" s="3" t="s">
        <v>38</v>
      </c>
      <c r="J349" s="3" t="s">
        <v>113</v>
      </c>
      <c r="K349" s="3" t="s">
        <v>40</v>
      </c>
      <c r="L349" s="3" t="s">
        <v>33</v>
      </c>
      <c r="M349" s="3" t="s">
        <v>34</v>
      </c>
      <c r="N349" s="3" t="s">
        <v>208</v>
      </c>
      <c r="O349" s="3">
        <v>98119</v>
      </c>
      <c r="P349" s="2">
        <v>42083</v>
      </c>
      <c r="Q349" s="2">
        <v>42087</v>
      </c>
      <c r="R349" s="4">
        <v>-229.68</v>
      </c>
      <c r="S349" s="3">
        <v>30</v>
      </c>
      <c r="T349" s="4">
        <v>4620.05</v>
      </c>
      <c r="U349" s="3">
        <v>11077</v>
      </c>
      <c r="V349" s="3" t="str">
        <f>IF(R349&gt;F2305, "High","Low")</f>
        <v>Low</v>
      </c>
      <c r="W349" s="3" t="e">
        <f>IF(OR(D349 &gt; 0.2,#REF! &lt; 0.25), "High Risk", "Low Risk")</f>
        <v>#REF!</v>
      </c>
      <c r="X349" s="3" t="str">
        <f>IF(NOT(D349 &gt; 0), "No Discount", "Discount Applied")</f>
        <v>Discount Applied</v>
      </c>
      <c r="Y349" s="3" t="str">
        <f>IF(AND(R349 &gt; 100, OR(I349 = "Regular Air", I349 = "Express Air"), NOT(D349 &gt; 0)), "High Profit Non-Standard Shipping", "Other")</f>
        <v>Other</v>
      </c>
    </row>
    <row r="350" spans="1:25" x14ac:dyDescent="0.3">
      <c r="A350" s="3" t="s">
        <v>77</v>
      </c>
      <c r="B350" s="3">
        <v>6387</v>
      </c>
      <c r="C350" s="3" t="s">
        <v>46</v>
      </c>
      <c r="D350" s="7">
        <v>0.06</v>
      </c>
      <c r="E350" s="4">
        <v>65.989999999999995</v>
      </c>
      <c r="F350" s="4">
        <v>8.8000000000000007</v>
      </c>
      <c r="G350" s="3">
        <v>640</v>
      </c>
      <c r="H350" s="3" t="s">
        <v>756</v>
      </c>
      <c r="I350" s="3" t="s">
        <v>26</v>
      </c>
      <c r="J350" s="3" t="s">
        <v>113</v>
      </c>
      <c r="K350" s="3" t="s">
        <v>76</v>
      </c>
      <c r="L350" s="3" t="s">
        <v>33</v>
      </c>
      <c r="M350" s="3" t="s">
        <v>34</v>
      </c>
      <c r="N350" s="3" t="s">
        <v>208</v>
      </c>
      <c r="O350" s="3">
        <v>98119</v>
      </c>
      <c r="P350" s="2">
        <v>42124</v>
      </c>
      <c r="Q350" s="2">
        <v>42125</v>
      </c>
      <c r="R350" s="4">
        <v>288.08999999999997</v>
      </c>
      <c r="S350" s="3">
        <v>34</v>
      </c>
      <c r="T350" s="4">
        <v>1912.98</v>
      </c>
      <c r="U350" s="3">
        <v>45380</v>
      </c>
      <c r="V350" s="3" t="str">
        <f>IF(R350&gt;F2306, "High","Low")</f>
        <v>High</v>
      </c>
      <c r="W350" s="3" t="e">
        <f>IF(OR(D350 &gt; 0.2,#REF! &lt; 0.25), "High Risk", "Low Risk")</f>
        <v>#REF!</v>
      </c>
      <c r="X350" s="3" t="str">
        <f>IF(NOT(D350 &gt; 0), "No Discount", "Discount Applied")</f>
        <v>Discount Applied</v>
      </c>
      <c r="Y350" s="3" t="str">
        <f>IF(AND(R350 &gt; 100, OR(I350 = "Regular Air", I350 = "Express Air"), NOT(D350 &gt; 0)), "High Profit Non-Standard Shipping", "Other")</f>
        <v>Other</v>
      </c>
    </row>
    <row r="351" spans="1:25" x14ac:dyDescent="0.3">
      <c r="A351" s="3" t="s">
        <v>77</v>
      </c>
      <c r="B351" s="3">
        <v>6388</v>
      </c>
      <c r="C351" s="3" t="s">
        <v>46</v>
      </c>
      <c r="D351" s="7">
        <v>0</v>
      </c>
      <c r="E351" s="4">
        <v>195.99</v>
      </c>
      <c r="F351" s="4">
        <v>4.2</v>
      </c>
      <c r="G351" s="3">
        <v>640</v>
      </c>
      <c r="H351" s="3" t="s">
        <v>756</v>
      </c>
      <c r="I351" s="3" t="s">
        <v>26</v>
      </c>
      <c r="J351" s="3" t="s">
        <v>113</v>
      </c>
      <c r="K351" s="3" t="s">
        <v>76</v>
      </c>
      <c r="L351" s="3" t="s">
        <v>33</v>
      </c>
      <c r="M351" s="3" t="s">
        <v>34</v>
      </c>
      <c r="N351" s="3" t="s">
        <v>208</v>
      </c>
      <c r="O351" s="3">
        <v>98119</v>
      </c>
      <c r="P351" s="2">
        <v>42124</v>
      </c>
      <c r="Q351" s="2">
        <v>42126</v>
      </c>
      <c r="R351" s="4">
        <v>1030.509</v>
      </c>
      <c r="S351" s="3">
        <v>24</v>
      </c>
      <c r="T351" s="4">
        <v>4170.87</v>
      </c>
      <c r="U351" s="3">
        <v>45380</v>
      </c>
      <c r="V351" s="3" t="str">
        <f>IF(R351&gt;F2307, "High","Low")</f>
        <v>High</v>
      </c>
      <c r="W351" s="3" t="e">
        <f>IF(OR(D351 &gt; 0.2,#REF! &lt; 0.25), "High Risk", "Low Risk")</f>
        <v>#REF!</v>
      </c>
      <c r="X351" s="3" t="str">
        <f>IF(NOT(D351 &gt; 0), "No Discount", "Discount Applied")</f>
        <v>No Discount</v>
      </c>
      <c r="Y351" s="3" t="str">
        <f>IF(AND(R351 &gt; 100, OR(I351 = "Regular Air", I351 = "Express Air"), NOT(D351 &gt; 0)), "High Profit Non-Standard Shipping", "Other")</f>
        <v>High Profit Non-Standard Shipping</v>
      </c>
    </row>
    <row r="352" spans="1:25" x14ac:dyDescent="0.3">
      <c r="A352" s="3" t="s">
        <v>49</v>
      </c>
      <c r="B352" s="3">
        <v>24869</v>
      </c>
      <c r="C352" s="3" t="s">
        <v>105</v>
      </c>
      <c r="D352" s="7">
        <v>0.03</v>
      </c>
      <c r="E352" s="4">
        <v>51.75</v>
      </c>
      <c r="F352" s="4">
        <v>19.989999999999998</v>
      </c>
      <c r="G352" s="3">
        <v>646</v>
      </c>
      <c r="H352" s="3" t="s">
        <v>757</v>
      </c>
      <c r="I352" s="3" t="s">
        <v>48</v>
      </c>
      <c r="J352" s="3" t="s">
        <v>27</v>
      </c>
      <c r="K352" s="3" t="s">
        <v>40</v>
      </c>
      <c r="L352" s="3" t="s">
        <v>60</v>
      </c>
      <c r="M352" s="3" t="s">
        <v>61</v>
      </c>
      <c r="N352" s="3" t="s">
        <v>759</v>
      </c>
      <c r="O352" s="3">
        <v>55379</v>
      </c>
      <c r="P352" s="2">
        <v>42172</v>
      </c>
      <c r="Q352" s="2">
        <v>42177</v>
      </c>
      <c r="R352" s="4">
        <v>261.44400000000002</v>
      </c>
      <c r="S352" s="3">
        <v>16</v>
      </c>
      <c r="T352" s="4">
        <v>818.81</v>
      </c>
      <c r="U352" s="3">
        <v>90735</v>
      </c>
      <c r="V352" s="3" t="str">
        <f>IF(R352&gt;F2308, "High","Low")</f>
        <v>High</v>
      </c>
      <c r="W352" s="3" t="e">
        <f>IF(OR(D352 &gt; 0.2,#REF! &lt; 0.25), "High Risk", "Low Risk")</f>
        <v>#REF!</v>
      </c>
      <c r="X352" s="3" t="str">
        <f>IF(NOT(D352 &gt; 0), "No Discount", "Discount Applied")</f>
        <v>Discount Applied</v>
      </c>
      <c r="Y352" s="3" t="str">
        <f>IF(AND(R352 &gt; 100, OR(I352 = "Regular Air", I352 = "Express Air"), NOT(D352 &gt; 0)), "High Profit Non-Standard Shipping", "Other")</f>
        <v>Other</v>
      </c>
    </row>
    <row r="353" spans="1:25" x14ac:dyDescent="0.3">
      <c r="A353" s="3" t="s">
        <v>49</v>
      </c>
      <c r="B353" s="3">
        <v>21760</v>
      </c>
      <c r="C353" s="3" t="s">
        <v>36</v>
      </c>
      <c r="D353" s="7">
        <v>0.02</v>
      </c>
      <c r="E353" s="4">
        <v>25.38</v>
      </c>
      <c r="F353" s="4">
        <v>8.99</v>
      </c>
      <c r="G353" s="3">
        <v>648</v>
      </c>
      <c r="H353" s="3" t="s">
        <v>760</v>
      </c>
      <c r="I353" s="3" t="s">
        <v>48</v>
      </c>
      <c r="J353" s="3" t="s">
        <v>39</v>
      </c>
      <c r="K353" s="3" t="s">
        <v>40</v>
      </c>
      <c r="L353" s="3" t="s">
        <v>60</v>
      </c>
      <c r="M353" s="3" t="s">
        <v>177</v>
      </c>
      <c r="N353" s="3" t="s">
        <v>762</v>
      </c>
      <c r="O353" s="3">
        <v>60440</v>
      </c>
      <c r="P353" s="2">
        <v>42176</v>
      </c>
      <c r="Q353" s="2">
        <v>42177</v>
      </c>
      <c r="R353" s="4">
        <v>-10.36</v>
      </c>
      <c r="S353" s="3">
        <v>1</v>
      </c>
      <c r="T353" s="4">
        <v>34.11</v>
      </c>
      <c r="U353" s="3">
        <v>91365</v>
      </c>
      <c r="V353" s="3" t="str">
        <f>IF(R353&gt;F2309, "High","Low")</f>
        <v>Low</v>
      </c>
      <c r="W353" s="3" t="e">
        <f>IF(OR(D353 &gt; 0.2,#REF! &lt; 0.25), "High Risk", "Low Risk")</f>
        <v>#REF!</v>
      </c>
      <c r="X353" s="3" t="str">
        <f>IF(NOT(D353 &gt; 0), "No Discount", "Discount Applied")</f>
        <v>Discount Applied</v>
      </c>
      <c r="Y353" s="3" t="str">
        <f>IF(AND(R353 &gt; 100, OR(I353 = "Regular Air", I353 = "Express Air"), NOT(D353 &gt; 0)), "High Profit Non-Standard Shipping", "Other")</f>
        <v>Other</v>
      </c>
    </row>
    <row r="354" spans="1:25" x14ac:dyDescent="0.3">
      <c r="A354" s="3" t="s">
        <v>65</v>
      </c>
      <c r="B354" s="3">
        <v>23154</v>
      </c>
      <c r="C354" s="3" t="s">
        <v>55</v>
      </c>
      <c r="D354" s="7">
        <v>0.02</v>
      </c>
      <c r="E354" s="4">
        <v>3.78</v>
      </c>
      <c r="F354" s="4">
        <v>0.71</v>
      </c>
      <c r="G354" s="3">
        <v>649</v>
      </c>
      <c r="H354" s="3" t="s">
        <v>763</v>
      </c>
      <c r="I354" s="3" t="s">
        <v>48</v>
      </c>
      <c r="J354" s="3" t="s">
        <v>39</v>
      </c>
      <c r="K354" s="3" t="s">
        <v>28</v>
      </c>
      <c r="L354" s="3" t="s">
        <v>60</v>
      </c>
      <c r="M354" s="3" t="s">
        <v>177</v>
      </c>
      <c r="N354" s="3" t="s">
        <v>765</v>
      </c>
      <c r="O354" s="3">
        <v>60089</v>
      </c>
      <c r="P354" s="2">
        <v>42153</v>
      </c>
      <c r="Q354" s="2">
        <v>42154</v>
      </c>
      <c r="R354" s="4">
        <v>106.7499</v>
      </c>
      <c r="S354" s="3">
        <v>40</v>
      </c>
      <c r="T354" s="4">
        <v>154.71</v>
      </c>
      <c r="U354" s="3">
        <v>91366</v>
      </c>
      <c r="V354" s="3" t="str">
        <f>IF(R354&gt;F2310, "High","Low")</f>
        <v>High</v>
      </c>
      <c r="W354" s="3" t="e">
        <f>IF(OR(D354 &gt; 0.2,#REF! &lt; 0.25), "High Risk", "Low Risk")</f>
        <v>#REF!</v>
      </c>
      <c r="X354" s="3" t="str">
        <f>IF(NOT(D354 &gt; 0), "No Discount", "Discount Applied")</f>
        <v>Discount Applied</v>
      </c>
      <c r="Y354" s="3" t="str">
        <f>IF(AND(R354 &gt; 100, OR(I354 = "Regular Air", I354 = "Express Air"), NOT(D354 &gt; 0)), "High Profit Non-Standard Shipping", "Other")</f>
        <v>Other</v>
      </c>
    </row>
    <row r="355" spans="1:25" x14ac:dyDescent="0.3">
      <c r="A355" s="3" t="s">
        <v>108</v>
      </c>
      <c r="B355" s="3">
        <v>24199</v>
      </c>
      <c r="C355" s="3" t="s">
        <v>24</v>
      </c>
      <c r="D355" s="7">
        <v>0.08</v>
      </c>
      <c r="E355" s="4">
        <v>15.99</v>
      </c>
      <c r="F355" s="4">
        <v>13.18</v>
      </c>
      <c r="G355" s="3">
        <v>651</v>
      </c>
      <c r="H355" s="3" t="s">
        <v>766</v>
      </c>
      <c r="I355" s="3" t="s">
        <v>48</v>
      </c>
      <c r="J355" s="3" t="s">
        <v>113</v>
      </c>
      <c r="K355" s="3" t="s">
        <v>28</v>
      </c>
      <c r="L355" s="3" t="s">
        <v>33</v>
      </c>
      <c r="M355" s="3" t="s">
        <v>532</v>
      </c>
      <c r="N355" s="3" t="s">
        <v>767</v>
      </c>
      <c r="O355" s="3">
        <v>89115</v>
      </c>
      <c r="P355" s="2">
        <v>42011</v>
      </c>
      <c r="Q355" s="2">
        <v>42012</v>
      </c>
      <c r="R355" s="4">
        <v>-246.92615999999998</v>
      </c>
      <c r="S355" s="3">
        <v>12</v>
      </c>
      <c r="T355" s="4">
        <v>192.33</v>
      </c>
      <c r="U355" s="3">
        <v>91575</v>
      </c>
      <c r="V355" s="3" t="str">
        <f>IF(R355&gt;F2311, "High","Low")</f>
        <v>Low</v>
      </c>
      <c r="W355" s="3" t="e">
        <f>IF(OR(D355 &gt; 0.2,#REF! &lt; 0.25), "High Risk", "Low Risk")</f>
        <v>#REF!</v>
      </c>
      <c r="X355" s="3" t="str">
        <f>IF(NOT(D355 &gt; 0), "No Discount", "Discount Applied")</f>
        <v>Discount Applied</v>
      </c>
      <c r="Y355" s="3" t="str">
        <f>IF(AND(R355 &gt; 100, OR(I355 = "Regular Air", I355 = "Express Air"), NOT(D355 &gt; 0)), "High Profit Non-Standard Shipping", "Other")</f>
        <v>Other</v>
      </c>
    </row>
    <row r="356" spans="1:25" x14ac:dyDescent="0.3">
      <c r="A356" s="3" t="s">
        <v>190</v>
      </c>
      <c r="B356" s="3">
        <v>23433</v>
      </c>
      <c r="C356" s="3" t="s">
        <v>105</v>
      </c>
      <c r="D356" s="7">
        <v>0.04</v>
      </c>
      <c r="E356" s="4">
        <v>880.98</v>
      </c>
      <c r="F356" s="4">
        <v>44.55</v>
      </c>
      <c r="G356" s="3">
        <v>651</v>
      </c>
      <c r="H356" s="3" t="s">
        <v>766</v>
      </c>
      <c r="I356" s="3" t="s">
        <v>38</v>
      </c>
      <c r="J356" s="3" t="s">
        <v>113</v>
      </c>
      <c r="K356" s="3" t="s">
        <v>40</v>
      </c>
      <c r="L356" s="3" t="s">
        <v>33</v>
      </c>
      <c r="M356" s="3" t="s">
        <v>532</v>
      </c>
      <c r="N356" s="3" t="s">
        <v>767</v>
      </c>
      <c r="O356" s="3">
        <v>89115</v>
      </c>
      <c r="P356" s="2">
        <v>42050</v>
      </c>
      <c r="Q356" s="2">
        <v>42054</v>
      </c>
      <c r="R356" s="4">
        <v>4233.2587999999996</v>
      </c>
      <c r="S356" s="3">
        <v>8</v>
      </c>
      <c r="T356" s="4">
        <v>6901.25</v>
      </c>
      <c r="U356" s="3">
        <v>91576</v>
      </c>
      <c r="V356" s="3" t="str">
        <f>IF(R356&gt;F2312, "High","Low")</f>
        <v>High</v>
      </c>
      <c r="W356" s="3" t="e">
        <f>IF(OR(D356 &gt; 0.2,#REF! &lt; 0.25), "High Risk", "Low Risk")</f>
        <v>#REF!</v>
      </c>
      <c r="X356" s="3" t="str">
        <f>IF(NOT(D356 &gt; 0), "No Discount", "Discount Applied")</f>
        <v>Discount Applied</v>
      </c>
      <c r="Y356" s="3" t="str">
        <f>IF(AND(R356 &gt; 100, OR(I356 = "Regular Air", I356 = "Express Air"), NOT(D356 &gt; 0)), "High Profit Non-Standard Shipping", "Other")</f>
        <v>Other</v>
      </c>
    </row>
    <row r="357" spans="1:25" x14ac:dyDescent="0.3">
      <c r="A357" s="3" t="s">
        <v>49</v>
      </c>
      <c r="B357" s="3">
        <v>23434</v>
      </c>
      <c r="C357" s="3" t="s">
        <v>105</v>
      </c>
      <c r="D357" s="7">
        <v>7.0000000000000007E-2</v>
      </c>
      <c r="E357" s="4">
        <v>13.4</v>
      </c>
      <c r="F357" s="4">
        <v>4.95</v>
      </c>
      <c r="G357" s="3">
        <v>651</v>
      </c>
      <c r="H357" s="3" t="s">
        <v>766</v>
      </c>
      <c r="I357" s="3" t="s">
        <v>48</v>
      </c>
      <c r="J357" s="3" t="s">
        <v>113</v>
      </c>
      <c r="K357" s="3" t="s">
        <v>40</v>
      </c>
      <c r="L357" s="3" t="s">
        <v>33</v>
      </c>
      <c r="M357" s="3" t="s">
        <v>532</v>
      </c>
      <c r="N357" s="3" t="s">
        <v>767</v>
      </c>
      <c r="O357" s="3">
        <v>89115</v>
      </c>
      <c r="P357" s="2">
        <v>42050</v>
      </c>
      <c r="Q357" s="2">
        <v>42055</v>
      </c>
      <c r="R357" s="4">
        <v>102.76859999999999</v>
      </c>
      <c r="S357" s="3">
        <v>11</v>
      </c>
      <c r="T357" s="4">
        <v>148.94</v>
      </c>
      <c r="U357" s="3">
        <v>91576</v>
      </c>
      <c r="V357" s="3" t="str">
        <f>IF(R357&gt;F2313, "High","Low")</f>
        <v>High</v>
      </c>
      <c r="W357" s="3" t="e">
        <f>IF(OR(D357 &gt; 0.2,#REF! &lt; 0.25), "High Risk", "Low Risk")</f>
        <v>#REF!</v>
      </c>
      <c r="X357" s="3" t="str">
        <f>IF(NOT(D357 &gt; 0), "No Discount", "Discount Applied")</f>
        <v>Discount Applied</v>
      </c>
      <c r="Y357" s="3" t="str">
        <f>IF(AND(R357 &gt; 100, OR(I357 = "Regular Air", I357 = "Express Air"), NOT(D357 &gt; 0)), "High Profit Non-Standard Shipping", "Other")</f>
        <v>Other</v>
      </c>
    </row>
    <row r="358" spans="1:25" x14ac:dyDescent="0.3">
      <c r="A358" s="3" t="s">
        <v>84</v>
      </c>
      <c r="B358" s="3">
        <v>23435</v>
      </c>
      <c r="C358" s="3" t="s">
        <v>105</v>
      </c>
      <c r="D358" s="7">
        <v>0.01</v>
      </c>
      <c r="E358" s="4">
        <v>15.99</v>
      </c>
      <c r="F358" s="4">
        <v>11.28</v>
      </c>
      <c r="G358" s="3">
        <v>651</v>
      </c>
      <c r="H358" s="3" t="s">
        <v>766</v>
      </c>
      <c r="I358" s="3" t="s">
        <v>48</v>
      </c>
      <c r="J358" s="3" t="s">
        <v>113</v>
      </c>
      <c r="K358" s="3" t="s">
        <v>76</v>
      </c>
      <c r="L358" s="3" t="s">
        <v>33</v>
      </c>
      <c r="M358" s="3" t="s">
        <v>532</v>
      </c>
      <c r="N358" s="3" t="s">
        <v>767</v>
      </c>
      <c r="O358" s="3">
        <v>89115</v>
      </c>
      <c r="P358" s="2">
        <v>42050</v>
      </c>
      <c r="Q358" s="2">
        <v>42057</v>
      </c>
      <c r="R358" s="4">
        <v>-36.671543999999997</v>
      </c>
      <c r="S358" s="3">
        <v>12</v>
      </c>
      <c r="T358" s="4">
        <v>200.68</v>
      </c>
      <c r="U358" s="3">
        <v>91576</v>
      </c>
      <c r="V358" s="3" t="str">
        <f>IF(R358&gt;F2314, "High","Low")</f>
        <v>Low</v>
      </c>
      <c r="W358" s="3" t="e">
        <f>IF(OR(D358 &gt; 0.2,#REF! &lt; 0.25), "High Risk", "Low Risk")</f>
        <v>#REF!</v>
      </c>
      <c r="X358" s="3" t="str">
        <f>IF(NOT(D358 &gt; 0), "No Discount", "Discount Applied")</f>
        <v>Discount Applied</v>
      </c>
      <c r="Y358" s="3" t="str">
        <f>IF(AND(R358 &gt; 100, OR(I358 = "Regular Air", I358 = "Express Air"), NOT(D358 &gt; 0)), "High Profit Non-Standard Shipping", "Other")</f>
        <v>Other</v>
      </c>
    </row>
    <row r="359" spans="1:25" x14ac:dyDescent="0.3">
      <c r="A359" s="3" t="s">
        <v>108</v>
      </c>
      <c r="B359" s="3">
        <v>25055</v>
      </c>
      <c r="C359" s="3" t="s">
        <v>36</v>
      </c>
      <c r="D359" s="7">
        <v>0</v>
      </c>
      <c r="E359" s="4">
        <v>2.78</v>
      </c>
      <c r="F359" s="4">
        <v>1.49</v>
      </c>
      <c r="G359" s="3">
        <v>653</v>
      </c>
      <c r="H359" s="3" t="s">
        <v>770</v>
      </c>
      <c r="I359" s="3" t="s">
        <v>26</v>
      </c>
      <c r="J359" s="3" t="s">
        <v>113</v>
      </c>
      <c r="K359" s="3" t="s">
        <v>28</v>
      </c>
      <c r="L359" s="3" t="s">
        <v>33</v>
      </c>
      <c r="M359" s="3" t="s">
        <v>44</v>
      </c>
      <c r="N359" s="3" t="s">
        <v>772</v>
      </c>
      <c r="O359" s="3">
        <v>91730</v>
      </c>
      <c r="P359" s="2">
        <v>42110</v>
      </c>
      <c r="Q359" s="2">
        <v>42111</v>
      </c>
      <c r="R359" s="4">
        <v>20.6448</v>
      </c>
      <c r="S359" s="3">
        <v>9</v>
      </c>
      <c r="T359" s="4">
        <v>29.92</v>
      </c>
      <c r="U359" s="3">
        <v>91213</v>
      </c>
      <c r="V359" s="3" t="str">
        <f>IF(R359&gt;F2315, "High","Low")</f>
        <v>High</v>
      </c>
      <c r="W359" s="3" t="e">
        <f>IF(OR(D359 &gt; 0.2,#REF! &lt; 0.25), "High Risk", "Low Risk")</f>
        <v>#REF!</v>
      </c>
      <c r="X359" s="3" t="str">
        <f>IF(NOT(D359 &gt; 0), "No Discount", "Discount Applied")</f>
        <v>No Discount</v>
      </c>
      <c r="Y359" s="3" t="str">
        <f>IF(AND(R359 &gt; 100, OR(I359 = "Regular Air", I359 = "Express Air"), NOT(D359 &gt; 0)), "High Profit Non-Standard Shipping", "Other")</f>
        <v>Other</v>
      </c>
    </row>
    <row r="360" spans="1:25" x14ac:dyDescent="0.3">
      <c r="A360" s="3" t="s">
        <v>92</v>
      </c>
      <c r="B360" s="3">
        <v>20874</v>
      </c>
      <c r="C360" s="3" t="s">
        <v>46</v>
      </c>
      <c r="D360" s="7">
        <v>0.1</v>
      </c>
      <c r="E360" s="4">
        <v>18.97</v>
      </c>
      <c r="F360" s="4">
        <v>9.0299999999999994</v>
      </c>
      <c r="G360" s="3">
        <v>657</v>
      </c>
      <c r="H360" s="3" t="s">
        <v>773</v>
      </c>
      <c r="I360" s="3" t="s">
        <v>48</v>
      </c>
      <c r="J360" s="3" t="s">
        <v>113</v>
      </c>
      <c r="K360" s="3" t="s">
        <v>28</v>
      </c>
      <c r="L360" s="3" t="s">
        <v>52</v>
      </c>
      <c r="M360" s="3" t="s">
        <v>192</v>
      </c>
      <c r="N360" s="3" t="s">
        <v>775</v>
      </c>
      <c r="O360" s="3">
        <v>1540</v>
      </c>
      <c r="P360" s="2">
        <v>42023</v>
      </c>
      <c r="Q360" s="2">
        <v>42025</v>
      </c>
      <c r="R360" s="4">
        <v>-24.204799999999999</v>
      </c>
      <c r="S360" s="3">
        <v>1</v>
      </c>
      <c r="T360" s="4">
        <v>19.73</v>
      </c>
      <c r="U360" s="3">
        <v>91212</v>
      </c>
      <c r="V360" s="3" t="str">
        <f>IF(R360&gt;F2316, "High","Low")</f>
        <v>Low</v>
      </c>
      <c r="W360" s="3" t="e">
        <f>IF(OR(D360 &gt; 0.2,#REF! &lt; 0.25), "High Risk", "Low Risk")</f>
        <v>#REF!</v>
      </c>
      <c r="X360" s="3" t="str">
        <f>IF(NOT(D360 &gt; 0), "No Discount", "Discount Applied")</f>
        <v>Discount Applied</v>
      </c>
      <c r="Y360" s="3" t="str">
        <f>IF(AND(R360 &gt; 100, OR(I360 = "Regular Air", I360 = "Express Air"), NOT(D360 &gt; 0)), "High Profit Non-Standard Shipping", "Other")</f>
        <v>Other</v>
      </c>
    </row>
    <row r="361" spans="1:25" x14ac:dyDescent="0.3">
      <c r="A361" s="3" t="s">
        <v>84</v>
      </c>
      <c r="B361" s="3">
        <v>20875</v>
      </c>
      <c r="C361" s="3" t="s">
        <v>46</v>
      </c>
      <c r="D361" s="7">
        <v>0</v>
      </c>
      <c r="E361" s="4">
        <v>119.99</v>
      </c>
      <c r="F361" s="4">
        <v>56.14</v>
      </c>
      <c r="G361" s="3">
        <v>659</v>
      </c>
      <c r="H361" s="3" t="s">
        <v>776</v>
      </c>
      <c r="I361" s="3" t="s">
        <v>38</v>
      </c>
      <c r="J361" s="3" t="s">
        <v>113</v>
      </c>
      <c r="K361" s="3" t="s">
        <v>76</v>
      </c>
      <c r="L361" s="3" t="s">
        <v>52</v>
      </c>
      <c r="M361" s="3" t="s">
        <v>148</v>
      </c>
      <c r="N361" s="3" t="s">
        <v>777</v>
      </c>
      <c r="O361" s="3">
        <v>5403</v>
      </c>
      <c r="P361" s="2">
        <v>42023</v>
      </c>
      <c r="Q361" s="2">
        <v>42024</v>
      </c>
      <c r="R361" s="4">
        <v>-126.05777999999999</v>
      </c>
      <c r="S361" s="3">
        <v>5</v>
      </c>
      <c r="T361" s="4">
        <v>615.54</v>
      </c>
      <c r="U361" s="3">
        <v>91212</v>
      </c>
      <c r="V361" s="3" t="str">
        <f>IF(R361&gt;F2317, "High","Low")</f>
        <v>Low</v>
      </c>
      <c r="W361" s="3" t="e">
        <f>IF(OR(D361 &gt; 0.2,#REF! &lt; 0.25), "High Risk", "Low Risk")</f>
        <v>#REF!</v>
      </c>
      <c r="X361" s="3" t="str">
        <f>IF(NOT(D361 &gt; 0), "No Discount", "Discount Applied")</f>
        <v>No Discount</v>
      </c>
      <c r="Y361" s="3" t="str">
        <f>IF(AND(R361 &gt; 100, OR(I361 = "Regular Air", I361 = "Express Air"), NOT(D361 &gt; 0)), "High Profit Non-Standard Shipping", "Other")</f>
        <v>Other</v>
      </c>
    </row>
    <row r="362" spans="1:25" x14ac:dyDescent="0.3">
      <c r="A362" s="3" t="s">
        <v>49</v>
      </c>
      <c r="B362" s="3">
        <v>23487</v>
      </c>
      <c r="C362" s="3" t="s">
        <v>46</v>
      </c>
      <c r="D362" s="7">
        <v>0.02</v>
      </c>
      <c r="E362" s="4">
        <v>14.58</v>
      </c>
      <c r="F362" s="4">
        <v>7.4</v>
      </c>
      <c r="G362" s="3">
        <v>663</v>
      </c>
      <c r="H362" s="3" t="s">
        <v>778</v>
      </c>
      <c r="I362" s="3" t="s">
        <v>48</v>
      </c>
      <c r="J362" s="3" t="s">
        <v>39</v>
      </c>
      <c r="K362" s="3" t="s">
        <v>40</v>
      </c>
      <c r="L362" s="3" t="s">
        <v>52</v>
      </c>
      <c r="M362" s="3" t="s">
        <v>153</v>
      </c>
      <c r="N362" s="3" t="s">
        <v>741</v>
      </c>
      <c r="O362" s="3">
        <v>43952</v>
      </c>
      <c r="P362" s="2">
        <v>42153</v>
      </c>
      <c r="Q362" s="2">
        <v>42156</v>
      </c>
      <c r="R362" s="4">
        <v>10.802000000000001</v>
      </c>
      <c r="S362" s="3">
        <v>17</v>
      </c>
      <c r="T362" s="4">
        <v>261.33999999999997</v>
      </c>
      <c r="U362" s="3">
        <v>90922</v>
      </c>
      <c r="V362" s="3" t="str">
        <f>IF(R362&gt;F2318, "High","Low")</f>
        <v>High</v>
      </c>
      <c r="W362" s="3" t="e">
        <f>IF(OR(D362 &gt; 0.2,#REF! &lt; 0.25), "High Risk", "Low Risk")</f>
        <v>#REF!</v>
      </c>
      <c r="X362" s="3" t="str">
        <f>IF(NOT(D362 &gt; 0), "No Discount", "Discount Applied")</f>
        <v>Discount Applied</v>
      </c>
      <c r="Y362" s="3" t="str">
        <f>IF(AND(R362 &gt; 100, OR(I362 = "Regular Air", I362 = "Express Air"), NOT(D362 &gt; 0)), "High Profit Non-Standard Shipping", "Other")</f>
        <v>Other</v>
      </c>
    </row>
    <row r="363" spans="1:25" x14ac:dyDescent="0.3">
      <c r="A363" s="3" t="s">
        <v>49</v>
      </c>
      <c r="B363" s="3">
        <v>21086</v>
      </c>
      <c r="C363" s="3" t="s">
        <v>105</v>
      </c>
      <c r="D363" s="7">
        <v>0.04</v>
      </c>
      <c r="E363" s="4">
        <v>22.72</v>
      </c>
      <c r="F363" s="4">
        <v>8.99</v>
      </c>
      <c r="G363" s="3">
        <v>665</v>
      </c>
      <c r="H363" s="3" t="s">
        <v>780</v>
      </c>
      <c r="I363" s="3" t="s">
        <v>48</v>
      </c>
      <c r="J363" s="3" t="s">
        <v>27</v>
      </c>
      <c r="K363" s="3" t="s">
        <v>40</v>
      </c>
      <c r="L363" s="3" t="s">
        <v>135</v>
      </c>
      <c r="M363" s="3" t="s">
        <v>243</v>
      </c>
      <c r="N363" s="3" t="s">
        <v>609</v>
      </c>
      <c r="O363" s="3">
        <v>37130</v>
      </c>
      <c r="P363" s="2">
        <v>42020</v>
      </c>
      <c r="Q363" s="2">
        <v>42024</v>
      </c>
      <c r="R363" s="4">
        <v>-678.49599999999998</v>
      </c>
      <c r="S363" s="3">
        <v>9</v>
      </c>
      <c r="T363" s="4">
        <v>202.41</v>
      </c>
      <c r="U363" s="3">
        <v>88677</v>
      </c>
      <c r="V363" s="3" t="str">
        <f>IF(R363&gt;F2319, "High","Low")</f>
        <v>Low</v>
      </c>
      <c r="W363" s="3" t="e">
        <f>IF(OR(D363 &gt; 0.2,#REF! &lt; 0.25), "High Risk", "Low Risk")</f>
        <v>#REF!</v>
      </c>
      <c r="X363" s="3" t="str">
        <f>IF(NOT(D363 &gt; 0), "No Discount", "Discount Applied")</f>
        <v>Discount Applied</v>
      </c>
      <c r="Y363" s="3" t="str">
        <f>IF(AND(R363 &gt; 100, OR(I363 = "Regular Air", I363 = "Express Air"), NOT(D363 &gt; 0)), "High Profit Non-Standard Shipping", "Other")</f>
        <v>Other</v>
      </c>
    </row>
    <row r="364" spans="1:25" x14ac:dyDescent="0.3">
      <c r="A364" s="3" t="s">
        <v>41</v>
      </c>
      <c r="B364" s="3">
        <v>18667</v>
      </c>
      <c r="C364" s="3" t="s">
        <v>46</v>
      </c>
      <c r="D364" s="7">
        <v>0.02</v>
      </c>
      <c r="E364" s="4">
        <v>130.97999999999999</v>
      </c>
      <c r="F364" s="4">
        <v>30</v>
      </c>
      <c r="G364" s="3">
        <v>665</v>
      </c>
      <c r="H364" s="3" t="s">
        <v>780</v>
      </c>
      <c r="I364" s="3" t="s">
        <v>38</v>
      </c>
      <c r="J364" s="3" t="s">
        <v>27</v>
      </c>
      <c r="K364" s="3" t="s">
        <v>40</v>
      </c>
      <c r="L364" s="3" t="s">
        <v>135</v>
      </c>
      <c r="M364" s="3" t="s">
        <v>243</v>
      </c>
      <c r="N364" s="3" t="s">
        <v>609</v>
      </c>
      <c r="O364" s="3">
        <v>37130</v>
      </c>
      <c r="P364" s="2">
        <v>42112</v>
      </c>
      <c r="Q364" s="2">
        <v>42113</v>
      </c>
      <c r="R364" s="4">
        <v>90.762</v>
      </c>
      <c r="S364" s="3">
        <v>6</v>
      </c>
      <c r="T364" s="4">
        <v>793.39</v>
      </c>
      <c r="U364" s="3">
        <v>88678</v>
      </c>
      <c r="V364" s="3" t="str">
        <f>IF(R364&gt;F2320, "High","Low")</f>
        <v>High</v>
      </c>
      <c r="W364" s="3" t="e">
        <f>IF(OR(D364 &gt; 0.2,#REF! &lt; 0.25), "High Risk", "Low Risk")</f>
        <v>#REF!</v>
      </c>
      <c r="X364" s="3" t="str">
        <f>IF(NOT(D364 &gt; 0), "No Discount", "Discount Applied")</f>
        <v>Discount Applied</v>
      </c>
      <c r="Y364" s="3" t="str">
        <f>IF(AND(R364 &gt; 100, OR(I364 = "Regular Air", I364 = "Express Air"), NOT(D364 &gt; 0)), "High Profit Non-Standard Shipping", "Other")</f>
        <v>Other</v>
      </c>
    </row>
    <row r="365" spans="1:25" x14ac:dyDescent="0.3">
      <c r="A365" s="3" t="s">
        <v>108</v>
      </c>
      <c r="B365" s="3">
        <v>24776</v>
      </c>
      <c r="C365" s="3" t="s">
        <v>105</v>
      </c>
      <c r="D365" s="7">
        <v>0.02</v>
      </c>
      <c r="E365" s="4">
        <v>4.57</v>
      </c>
      <c r="F365" s="4">
        <v>5.42</v>
      </c>
      <c r="G365" s="3">
        <v>666</v>
      </c>
      <c r="H365" s="3" t="s">
        <v>782</v>
      </c>
      <c r="I365" s="3" t="s">
        <v>48</v>
      </c>
      <c r="J365" s="3" t="s">
        <v>27</v>
      </c>
      <c r="K365" s="3" t="s">
        <v>28</v>
      </c>
      <c r="L365" s="3" t="s">
        <v>135</v>
      </c>
      <c r="M365" s="3" t="s">
        <v>243</v>
      </c>
      <c r="N365" s="3" t="s">
        <v>784</v>
      </c>
      <c r="O365" s="3">
        <v>37211</v>
      </c>
      <c r="P365" s="2">
        <v>42116</v>
      </c>
      <c r="Q365" s="2">
        <v>42120</v>
      </c>
      <c r="R365" s="4">
        <v>-352.81399999999996</v>
      </c>
      <c r="S365" s="3">
        <v>11</v>
      </c>
      <c r="T365" s="4">
        <v>54.04</v>
      </c>
      <c r="U365" s="3">
        <v>88679</v>
      </c>
      <c r="V365" s="3" t="str">
        <f>IF(R365&gt;F2321, "High","Low")</f>
        <v>Low</v>
      </c>
      <c r="W365" s="3" t="e">
        <f>IF(OR(D365 &gt; 0.2,#REF! &lt; 0.25), "High Risk", "Low Risk")</f>
        <v>#REF!</v>
      </c>
      <c r="X365" s="3" t="str">
        <f>IF(NOT(D365 &gt; 0), "No Discount", "Discount Applied")</f>
        <v>Discount Applied</v>
      </c>
      <c r="Y365" s="3" t="str">
        <f>IF(AND(R365 &gt; 100, OR(I365 = "Regular Air", I365 = "Express Air"), NOT(D365 &gt; 0)), "High Profit Non-Standard Shipping", "Other")</f>
        <v>Other</v>
      </c>
    </row>
    <row r="366" spans="1:25" x14ac:dyDescent="0.3">
      <c r="A366" s="3" t="s">
        <v>49</v>
      </c>
      <c r="B366" s="3">
        <v>3086</v>
      </c>
      <c r="C366" s="3" t="s">
        <v>105</v>
      </c>
      <c r="D366" s="7">
        <v>0.04</v>
      </c>
      <c r="E366" s="4">
        <v>22.72</v>
      </c>
      <c r="F366" s="4">
        <v>8.99</v>
      </c>
      <c r="G366" s="3">
        <v>667</v>
      </c>
      <c r="H366" s="3" t="s">
        <v>785</v>
      </c>
      <c r="I366" s="3" t="s">
        <v>48</v>
      </c>
      <c r="J366" s="3" t="s">
        <v>27</v>
      </c>
      <c r="K366" s="3" t="s">
        <v>40</v>
      </c>
      <c r="L366" s="3" t="s">
        <v>60</v>
      </c>
      <c r="M366" s="3" t="s">
        <v>129</v>
      </c>
      <c r="N366" s="3" t="s">
        <v>786</v>
      </c>
      <c r="O366" s="3">
        <v>75203</v>
      </c>
      <c r="P366" s="2">
        <v>42020</v>
      </c>
      <c r="Q366" s="2">
        <v>42024</v>
      </c>
      <c r="R366" s="4">
        <v>70.028000000000006</v>
      </c>
      <c r="S366" s="3">
        <v>37</v>
      </c>
      <c r="T366" s="4">
        <v>832.14</v>
      </c>
      <c r="U366" s="3">
        <v>22147</v>
      </c>
      <c r="V366" s="3" t="str">
        <f>IF(R366&gt;F2322, "High","Low")</f>
        <v>High</v>
      </c>
      <c r="W366" s="3" t="e">
        <f>IF(OR(D366 &gt; 0.2,#REF! &lt; 0.25), "High Risk", "Low Risk")</f>
        <v>#REF!</v>
      </c>
      <c r="X366" s="3" t="str">
        <f>IF(NOT(D366 &gt; 0), "No Discount", "Discount Applied")</f>
        <v>Discount Applied</v>
      </c>
      <c r="Y366" s="3" t="str">
        <f>IF(AND(R366 &gt; 100, OR(I366 = "Regular Air", I366 = "Express Air"), NOT(D366 &gt; 0)), "High Profit Non-Standard Shipping", "Other")</f>
        <v>Other</v>
      </c>
    </row>
    <row r="367" spans="1:25" x14ac:dyDescent="0.3">
      <c r="A367" s="3" t="s">
        <v>108</v>
      </c>
      <c r="B367" s="3">
        <v>6776</v>
      </c>
      <c r="C367" s="3" t="s">
        <v>105</v>
      </c>
      <c r="D367" s="7">
        <v>0.02</v>
      </c>
      <c r="E367" s="4">
        <v>4.57</v>
      </c>
      <c r="F367" s="4">
        <v>5.42</v>
      </c>
      <c r="G367" s="3">
        <v>667</v>
      </c>
      <c r="H367" s="3" t="s">
        <v>785</v>
      </c>
      <c r="I367" s="3" t="s">
        <v>48</v>
      </c>
      <c r="J367" s="3" t="s">
        <v>27</v>
      </c>
      <c r="K367" s="3" t="s">
        <v>28</v>
      </c>
      <c r="L367" s="3" t="s">
        <v>60</v>
      </c>
      <c r="M367" s="3" t="s">
        <v>129</v>
      </c>
      <c r="N367" s="3" t="s">
        <v>786</v>
      </c>
      <c r="O367" s="3">
        <v>75203</v>
      </c>
      <c r="P367" s="2">
        <v>42116</v>
      </c>
      <c r="Q367" s="2">
        <v>42120</v>
      </c>
      <c r="R367" s="4">
        <v>-124.28049999999999</v>
      </c>
      <c r="S367" s="3">
        <v>45</v>
      </c>
      <c r="T367" s="4">
        <v>221.06</v>
      </c>
      <c r="U367" s="3">
        <v>48257</v>
      </c>
      <c r="V367" s="3" t="str">
        <f>IF(R367&gt;F2323, "High","Low")</f>
        <v>Low</v>
      </c>
      <c r="W367" s="3" t="e">
        <f>IF(OR(D367 &gt; 0.2,#REF! &lt; 0.25), "High Risk", "Low Risk")</f>
        <v>#REF!</v>
      </c>
      <c r="X367" s="3" t="str">
        <f>IF(NOT(D367 &gt; 0), "No Discount", "Discount Applied")</f>
        <v>Discount Applied</v>
      </c>
      <c r="Y367" s="3" t="str">
        <f>IF(AND(R367 &gt; 100, OR(I367 = "Regular Air", I367 = "Express Air"), NOT(D367 &gt; 0)), "High Profit Non-Standard Shipping", "Other")</f>
        <v>Other</v>
      </c>
    </row>
    <row r="368" spans="1:25" x14ac:dyDescent="0.3">
      <c r="A368" s="3" t="s">
        <v>133</v>
      </c>
      <c r="B368" s="3">
        <v>24882</v>
      </c>
      <c r="C368" s="3" t="s">
        <v>55</v>
      </c>
      <c r="D368" s="7">
        <v>0.09</v>
      </c>
      <c r="E368" s="4">
        <v>2.89</v>
      </c>
      <c r="F368" s="4">
        <v>0.5</v>
      </c>
      <c r="G368" s="3">
        <v>669</v>
      </c>
      <c r="H368" s="3" t="s">
        <v>787</v>
      </c>
      <c r="I368" s="3" t="s">
        <v>48</v>
      </c>
      <c r="J368" s="3" t="s">
        <v>39</v>
      </c>
      <c r="K368" s="3" t="s">
        <v>28</v>
      </c>
      <c r="L368" s="3" t="s">
        <v>60</v>
      </c>
      <c r="M368" s="3" t="s">
        <v>329</v>
      </c>
      <c r="N368" s="3" t="s">
        <v>789</v>
      </c>
      <c r="O368" s="3">
        <v>52501</v>
      </c>
      <c r="P368" s="2">
        <v>42083</v>
      </c>
      <c r="Q368" s="2">
        <v>42085</v>
      </c>
      <c r="R368" s="4">
        <v>40.482299999999995</v>
      </c>
      <c r="S368" s="3">
        <v>22</v>
      </c>
      <c r="T368" s="4">
        <v>58.67</v>
      </c>
      <c r="U368" s="3">
        <v>88475</v>
      </c>
      <c r="V368" s="3" t="str">
        <f>IF(R368&gt;F2324, "High","Low")</f>
        <v>High</v>
      </c>
      <c r="W368" s="3" t="e">
        <f>IF(OR(D368 &gt; 0.2,#REF! &lt; 0.25), "High Risk", "Low Risk")</f>
        <v>#REF!</v>
      </c>
      <c r="X368" s="3" t="str">
        <f>IF(NOT(D368 &gt; 0), "No Discount", "Discount Applied")</f>
        <v>Discount Applied</v>
      </c>
      <c r="Y368" s="3" t="str">
        <f>IF(AND(R368 &gt; 100, OR(I368 = "Regular Air", I368 = "Express Air"), NOT(D368 &gt; 0)), "High Profit Non-Standard Shipping", "Other")</f>
        <v>Other</v>
      </c>
    </row>
    <row r="369" spans="1:25" x14ac:dyDescent="0.3">
      <c r="A369" s="3" t="s">
        <v>92</v>
      </c>
      <c r="B369" s="3">
        <v>24883</v>
      </c>
      <c r="C369" s="3" t="s">
        <v>55</v>
      </c>
      <c r="D369" s="7">
        <v>0.02</v>
      </c>
      <c r="E369" s="4">
        <v>48.91</v>
      </c>
      <c r="F369" s="4">
        <v>5.81</v>
      </c>
      <c r="G369" s="3">
        <v>669</v>
      </c>
      <c r="H369" s="3" t="s">
        <v>787</v>
      </c>
      <c r="I369" s="3" t="s">
        <v>48</v>
      </c>
      <c r="J369" s="3" t="s">
        <v>39</v>
      </c>
      <c r="K369" s="3" t="s">
        <v>28</v>
      </c>
      <c r="L369" s="3" t="s">
        <v>60</v>
      </c>
      <c r="M369" s="3" t="s">
        <v>329</v>
      </c>
      <c r="N369" s="3" t="s">
        <v>789</v>
      </c>
      <c r="O369" s="3">
        <v>52501</v>
      </c>
      <c r="P369" s="2">
        <v>42083</v>
      </c>
      <c r="Q369" s="2">
        <v>42084</v>
      </c>
      <c r="R369" s="4">
        <v>32.86</v>
      </c>
      <c r="S369" s="3">
        <v>2</v>
      </c>
      <c r="T369" s="4">
        <v>101.06</v>
      </c>
      <c r="U369" s="3">
        <v>88475</v>
      </c>
      <c r="V369" s="3" t="str">
        <f>IF(R369&gt;F2325, "High","Low")</f>
        <v>High</v>
      </c>
      <c r="W369" s="3" t="e">
        <f>IF(OR(D369 &gt; 0.2,#REF! &lt; 0.25), "High Risk", "Low Risk")</f>
        <v>#REF!</v>
      </c>
      <c r="X369" s="3" t="str">
        <f>IF(NOT(D369 &gt; 0), "No Discount", "Discount Applied")</f>
        <v>Discount Applied</v>
      </c>
      <c r="Y369" s="3" t="str">
        <f>IF(AND(R369 &gt; 100, OR(I369 = "Regular Air", I369 = "Express Air"), NOT(D369 &gt; 0)), "High Profit Non-Standard Shipping", "Other")</f>
        <v>Other</v>
      </c>
    </row>
    <row r="370" spans="1:25" x14ac:dyDescent="0.3">
      <c r="A370" s="3" t="s">
        <v>151</v>
      </c>
      <c r="B370" s="3">
        <v>18808</v>
      </c>
      <c r="C370" s="3" t="s">
        <v>105</v>
      </c>
      <c r="D370" s="7">
        <v>0.08</v>
      </c>
      <c r="E370" s="4">
        <v>296.18</v>
      </c>
      <c r="F370" s="4">
        <v>54.12</v>
      </c>
      <c r="G370" s="3">
        <v>670</v>
      </c>
      <c r="H370" s="3" t="s">
        <v>791</v>
      </c>
      <c r="I370" s="3" t="s">
        <v>38</v>
      </c>
      <c r="J370" s="3" t="s">
        <v>39</v>
      </c>
      <c r="K370" s="3" t="s">
        <v>40</v>
      </c>
      <c r="L370" s="3" t="s">
        <v>135</v>
      </c>
      <c r="M370" s="3" t="s">
        <v>136</v>
      </c>
      <c r="N370" s="3" t="s">
        <v>638</v>
      </c>
      <c r="O370" s="3">
        <v>22025</v>
      </c>
      <c r="P370" s="2">
        <v>42068</v>
      </c>
      <c r="Q370" s="2">
        <v>42075</v>
      </c>
      <c r="R370" s="4">
        <v>-187.22199999999998</v>
      </c>
      <c r="S370" s="3">
        <v>5</v>
      </c>
      <c r="T370" s="4">
        <v>1429.81</v>
      </c>
      <c r="U370" s="3">
        <v>88474</v>
      </c>
      <c r="V370" s="3" t="str">
        <f>IF(R370&gt;F2326, "High","Low")</f>
        <v>Low</v>
      </c>
      <c r="W370" s="3" t="e">
        <f>IF(OR(D370 &gt; 0.2,#REF! &lt; 0.25), "High Risk", "Low Risk")</f>
        <v>#REF!</v>
      </c>
      <c r="X370" s="3" t="str">
        <f>IF(NOT(D370 &gt; 0), "No Discount", "Discount Applied")</f>
        <v>Discount Applied</v>
      </c>
      <c r="Y370" s="3" t="str">
        <f>IF(AND(R370 &gt; 100, OR(I370 = "Regular Air", I370 = "Express Air"), NOT(D370 &gt; 0)), "High Profit Non-Standard Shipping", "Other")</f>
        <v>Other</v>
      </c>
    </row>
    <row r="371" spans="1:25" x14ac:dyDescent="0.3">
      <c r="A371" s="3" t="s">
        <v>29</v>
      </c>
      <c r="B371" s="3">
        <v>19423</v>
      </c>
      <c r="C371" s="3" t="s">
        <v>105</v>
      </c>
      <c r="D371" s="7">
        <v>7.0000000000000007E-2</v>
      </c>
      <c r="E371" s="4">
        <v>2.88</v>
      </c>
      <c r="F371" s="4">
        <v>1.01</v>
      </c>
      <c r="G371" s="3">
        <v>672</v>
      </c>
      <c r="H371" s="3" t="s">
        <v>792</v>
      </c>
      <c r="I371" s="3" t="s">
        <v>48</v>
      </c>
      <c r="J371" s="3" t="s">
        <v>57</v>
      </c>
      <c r="K371" s="3" t="s">
        <v>28</v>
      </c>
      <c r="L371" s="3" t="s">
        <v>60</v>
      </c>
      <c r="M371" s="3" t="s">
        <v>329</v>
      </c>
      <c r="N371" s="3" t="s">
        <v>330</v>
      </c>
      <c r="O371" s="3">
        <v>50208</v>
      </c>
      <c r="P371" s="2">
        <v>42040</v>
      </c>
      <c r="Q371" s="2">
        <v>42044</v>
      </c>
      <c r="R371" s="4">
        <v>9.59</v>
      </c>
      <c r="S371" s="3">
        <v>12</v>
      </c>
      <c r="T371" s="4">
        <v>34.97</v>
      </c>
      <c r="U371" s="3">
        <v>88173</v>
      </c>
      <c r="V371" s="3" t="str">
        <f>IF(R371&gt;F2327, "High","Low")</f>
        <v>High</v>
      </c>
      <c r="W371" s="3" t="e">
        <f>IF(OR(D371 &gt; 0.2,#REF! &lt; 0.25), "High Risk", "Low Risk")</f>
        <v>#REF!</v>
      </c>
      <c r="X371" s="3" t="str">
        <f>IF(NOT(D371 &gt; 0), "No Discount", "Discount Applied")</f>
        <v>Discount Applied</v>
      </c>
      <c r="Y371" s="3" t="str">
        <f>IF(AND(R371 &gt; 100, OR(I371 = "Regular Air", I371 = "Express Air"), NOT(D371 &gt; 0)), "High Profit Non-Standard Shipping", "Other")</f>
        <v>Other</v>
      </c>
    </row>
    <row r="372" spans="1:25" x14ac:dyDescent="0.3">
      <c r="A372" s="3" t="s">
        <v>77</v>
      </c>
      <c r="B372" s="3">
        <v>19424</v>
      </c>
      <c r="C372" s="3" t="s">
        <v>105</v>
      </c>
      <c r="D372" s="7">
        <v>0.1</v>
      </c>
      <c r="E372" s="4">
        <v>195.99</v>
      </c>
      <c r="F372" s="4">
        <v>3.99</v>
      </c>
      <c r="G372" s="3">
        <v>672</v>
      </c>
      <c r="H372" s="3" t="s">
        <v>792</v>
      </c>
      <c r="I372" s="3" t="s">
        <v>48</v>
      </c>
      <c r="J372" s="3" t="s">
        <v>57</v>
      </c>
      <c r="K372" s="3" t="s">
        <v>76</v>
      </c>
      <c r="L372" s="3" t="s">
        <v>60</v>
      </c>
      <c r="M372" s="3" t="s">
        <v>329</v>
      </c>
      <c r="N372" s="3" t="s">
        <v>330</v>
      </c>
      <c r="O372" s="3">
        <v>50208</v>
      </c>
      <c r="P372" s="2">
        <v>42040</v>
      </c>
      <c r="Q372" s="2">
        <v>42047</v>
      </c>
      <c r="R372" s="4">
        <v>-655.42399999999998</v>
      </c>
      <c r="S372" s="3">
        <v>2</v>
      </c>
      <c r="T372" s="4">
        <v>308.86</v>
      </c>
      <c r="U372" s="3">
        <v>88173</v>
      </c>
      <c r="V372" s="3" t="str">
        <f>IF(R372&gt;F2328, "High","Low")</f>
        <v>Low</v>
      </c>
      <c r="W372" s="3" t="e">
        <f>IF(OR(D372 &gt; 0.2,#REF! &lt; 0.25), "High Risk", "Low Risk")</f>
        <v>#REF!</v>
      </c>
      <c r="X372" s="3" t="str">
        <f>IF(NOT(D372 &gt; 0), "No Discount", "Discount Applied")</f>
        <v>Discount Applied</v>
      </c>
      <c r="Y372" s="3" t="str">
        <f>IF(AND(R372 &gt; 100, OR(I372 = "Regular Air", I372 = "Express Air"), NOT(D372 &gt; 0)), "High Profit Non-Standard Shipping", "Other")</f>
        <v>Other</v>
      </c>
    </row>
    <row r="373" spans="1:25" x14ac:dyDescent="0.3">
      <c r="A373" s="3" t="s">
        <v>140</v>
      </c>
      <c r="B373" s="3">
        <v>25059</v>
      </c>
      <c r="C373" s="3" t="s">
        <v>46</v>
      </c>
      <c r="D373" s="7">
        <v>0.06</v>
      </c>
      <c r="E373" s="4">
        <v>161.55000000000001</v>
      </c>
      <c r="F373" s="4">
        <v>19.989999999999998</v>
      </c>
      <c r="G373" s="3">
        <v>674</v>
      </c>
      <c r="H373" s="3" t="s">
        <v>795</v>
      </c>
      <c r="I373" s="3" t="s">
        <v>48</v>
      </c>
      <c r="J373" s="3" t="s">
        <v>57</v>
      </c>
      <c r="K373" s="3" t="s">
        <v>28</v>
      </c>
      <c r="L373" s="3" t="s">
        <v>60</v>
      </c>
      <c r="M373" s="3" t="s">
        <v>505</v>
      </c>
      <c r="N373" s="3" t="s">
        <v>796</v>
      </c>
      <c r="O373" s="3">
        <v>64133</v>
      </c>
      <c r="P373" s="2">
        <v>42006</v>
      </c>
      <c r="Q373" s="2">
        <v>42007</v>
      </c>
      <c r="R373" s="4">
        <v>-7.5800000000000409</v>
      </c>
      <c r="S373" s="3">
        <v>3</v>
      </c>
      <c r="T373" s="4">
        <v>485.01</v>
      </c>
      <c r="U373" s="3">
        <v>88174</v>
      </c>
      <c r="V373" s="3" t="str">
        <f>IF(R373&gt;F2329, "High","Low")</f>
        <v>Low</v>
      </c>
      <c r="W373" s="3" t="e">
        <f>IF(OR(D373 &gt; 0.2,#REF! &lt; 0.25), "High Risk", "Low Risk")</f>
        <v>#REF!</v>
      </c>
      <c r="X373" s="3" t="str">
        <f>IF(NOT(D373 &gt; 0), "No Discount", "Discount Applied")</f>
        <v>Discount Applied</v>
      </c>
      <c r="Y373" s="3" t="str">
        <f>IF(AND(R373 &gt; 100, OR(I373 = "Regular Air", I373 = "Express Air"), NOT(D373 &gt; 0)), "High Profit Non-Standard Shipping", "Other")</f>
        <v>Other</v>
      </c>
    </row>
    <row r="374" spans="1:25" x14ac:dyDescent="0.3">
      <c r="A374" s="3" t="s">
        <v>140</v>
      </c>
      <c r="B374" s="3">
        <v>19326</v>
      </c>
      <c r="C374" s="3" t="s">
        <v>55</v>
      </c>
      <c r="D374" s="7">
        <v>0.04</v>
      </c>
      <c r="E374" s="4">
        <v>15.42</v>
      </c>
      <c r="F374" s="4">
        <v>10.68</v>
      </c>
      <c r="G374" s="3">
        <v>678</v>
      </c>
      <c r="H374" s="3" t="s">
        <v>797</v>
      </c>
      <c r="I374" s="3" t="s">
        <v>26</v>
      </c>
      <c r="J374" s="3" t="s">
        <v>27</v>
      </c>
      <c r="K374" s="3" t="s">
        <v>28</v>
      </c>
      <c r="L374" s="3" t="s">
        <v>135</v>
      </c>
      <c r="M374" s="3" t="s">
        <v>136</v>
      </c>
      <c r="N374" s="3" t="s">
        <v>798</v>
      </c>
      <c r="O374" s="3">
        <v>24281</v>
      </c>
      <c r="P374" s="2">
        <v>42116</v>
      </c>
      <c r="Q374" s="2">
        <v>42117</v>
      </c>
      <c r="R374" s="4">
        <v>-109.70400000000001</v>
      </c>
      <c r="S374" s="3">
        <v>5</v>
      </c>
      <c r="T374" s="4">
        <v>81.14</v>
      </c>
      <c r="U374" s="3">
        <v>88889</v>
      </c>
      <c r="V374" s="3" t="str">
        <f>IF(R374&gt;F2330, "High","Low")</f>
        <v>Low</v>
      </c>
      <c r="W374" s="3" t="e">
        <f>IF(OR(D374 &gt; 0.2,#REF! &lt; 0.25), "High Risk", "Low Risk")</f>
        <v>#REF!</v>
      </c>
      <c r="X374" s="3" t="str">
        <f>IF(NOT(D374 &gt; 0), "No Discount", "Discount Applied")</f>
        <v>Discount Applied</v>
      </c>
      <c r="Y374" s="3" t="str">
        <f>IF(AND(R374 &gt; 100, OR(I374 = "Regular Air", I374 = "Express Air"), NOT(D374 &gt; 0)), "High Profit Non-Standard Shipping", "Other")</f>
        <v>Other</v>
      </c>
    </row>
    <row r="375" spans="1:25" x14ac:dyDescent="0.3">
      <c r="A375" s="3" t="s">
        <v>256</v>
      </c>
      <c r="B375" s="3">
        <v>21609</v>
      </c>
      <c r="C375" s="3" t="s">
        <v>55</v>
      </c>
      <c r="D375" s="7">
        <v>0.01</v>
      </c>
      <c r="E375" s="4">
        <v>3.95</v>
      </c>
      <c r="F375" s="4">
        <v>5.13</v>
      </c>
      <c r="G375" s="3">
        <v>679</v>
      </c>
      <c r="H375" s="3" t="s">
        <v>799</v>
      </c>
      <c r="I375" s="3" t="s">
        <v>48</v>
      </c>
      <c r="J375" s="3" t="s">
        <v>27</v>
      </c>
      <c r="K375" s="3" t="s">
        <v>28</v>
      </c>
      <c r="L375" s="3" t="s">
        <v>33</v>
      </c>
      <c r="M375" s="3" t="s">
        <v>34</v>
      </c>
      <c r="N375" s="3" t="s">
        <v>801</v>
      </c>
      <c r="O375" s="3">
        <v>98387</v>
      </c>
      <c r="P375" s="2">
        <v>42067</v>
      </c>
      <c r="Q375" s="2">
        <v>42068</v>
      </c>
      <c r="R375" s="4">
        <v>-19.93</v>
      </c>
      <c r="S375" s="3">
        <v>2</v>
      </c>
      <c r="T375" s="4">
        <v>10.11</v>
      </c>
      <c r="U375" s="3">
        <v>88890</v>
      </c>
      <c r="V375" s="3" t="str">
        <f>IF(R375&gt;F2331, "High","Low")</f>
        <v>Low</v>
      </c>
      <c r="W375" s="3" t="e">
        <f>IF(OR(D375 &gt; 0.2,#REF! &lt; 0.25), "High Risk", "Low Risk")</f>
        <v>#REF!</v>
      </c>
      <c r="X375" s="3" t="str">
        <f>IF(NOT(D375 &gt; 0), "No Discount", "Discount Applied")</f>
        <v>Discount Applied</v>
      </c>
      <c r="Y375" s="3" t="str">
        <f>IF(AND(R375 &gt; 100, OR(I375 = "Regular Air", I375 = "Express Air"), NOT(D375 &gt; 0)), "High Profit Non-Standard Shipping", "Other")</f>
        <v>Other</v>
      </c>
    </row>
    <row r="376" spans="1:25" x14ac:dyDescent="0.3">
      <c r="A376" s="3" t="s">
        <v>108</v>
      </c>
      <c r="B376" s="3">
        <v>21610</v>
      </c>
      <c r="C376" s="3" t="s">
        <v>55</v>
      </c>
      <c r="D376" s="7">
        <v>0.02</v>
      </c>
      <c r="E376" s="4">
        <v>367.99</v>
      </c>
      <c r="F376" s="4">
        <v>19.989999999999998</v>
      </c>
      <c r="G376" s="3">
        <v>679</v>
      </c>
      <c r="H376" s="3" t="s">
        <v>799</v>
      </c>
      <c r="I376" s="3" t="s">
        <v>48</v>
      </c>
      <c r="J376" s="3" t="s">
        <v>27</v>
      </c>
      <c r="K376" s="3" t="s">
        <v>28</v>
      </c>
      <c r="L376" s="3" t="s">
        <v>33</v>
      </c>
      <c r="M376" s="3" t="s">
        <v>34</v>
      </c>
      <c r="N376" s="3" t="s">
        <v>801</v>
      </c>
      <c r="O376" s="3">
        <v>98387</v>
      </c>
      <c r="P376" s="2">
        <v>42067</v>
      </c>
      <c r="Q376" s="2">
        <v>42068</v>
      </c>
      <c r="R376" s="4">
        <v>4568.6072999999997</v>
      </c>
      <c r="S376" s="3">
        <v>17</v>
      </c>
      <c r="T376" s="4">
        <v>6621.17</v>
      </c>
      <c r="U376" s="3">
        <v>88890</v>
      </c>
      <c r="V376" s="3" t="str">
        <f>IF(R376&gt;F2332, "High","Low")</f>
        <v>High</v>
      </c>
      <c r="W376" s="3" t="e">
        <f>IF(OR(D376 &gt; 0.2,#REF! &lt; 0.25), "High Risk", "Low Risk")</f>
        <v>#REF!</v>
      </c>
      <c r="X376" s="3" t="str">
        <f>IF(NOT(D376 &gt; 0), "No Discount", "Discount Applied")</f>
        <v>Discount Applied</v>
      </c>
      <c r="Y376" s="3" t="str">
        <f>IF(AND(R376 &gt; 100, OR(I376 = "Regular Air", I376 = "Express Air"), NOT(D376 &gt; 0)), "High Profit Non-Standard Shipping", "Other")</f>
        <v>Other</v>
      </c>
    </row>
    <row r="377" spans="1:25" x14ac:dyDescent="0.3">
      <c r="A377" s="3" t="s">
        <v>77</v>
      </c>
      <c r="B377" s="3">
        <v>21612</v>
      </c>
      <c r="C377" s="3" t="s">
        <v>55</v>
      </c>
      <c r="D377" s="7">
        <v>0.04</v>
      </c>
      <c r="E377" s="4">
        <v>95.99</v>
      </c>
      <c r="F377" s="4">
        <v>4.9000000000000004</v>
      </c>
      <c r="G377" s="3">
        <v>680</v>
      </c>
      <c r="H377" s="3" t="s">
        <v>803</v>
      </c>
      <c r="I377" s="3" t="s">
        <v>48</v>
      </c>
      <c r="J377" s="3" t="s">
        <v>27</v>
      </c>
      <c r="K377" s="3" t="s">
        <v>76</v>
      </c>
      <c r="L377" s="3" t="s">
        <v>33</v>
      </c>
      <c r="M377" s="3" t="s">
        <v>34</v>
      </c>
      <c r="N377" s="3" t="s">
        <v>804</v>
      </c>
      <c r="O377" s="3">
        <v>99207</v>
      </c>
      <c r="P377" s="2">
        <v>42067</v>
      </c>
      <c r="Q377" s="2">
        <v>42069</v>
      </c>
      <c r="R377" s="4">
        <v>-258.22500000000002</v>
      </c>
      <c r="S377" s="3">
        <v>3</v>
      </c>
      <c r="T377" s="4">
        <v>253.78</v>
      </c>
      <c r="U377" s="3">
        <v>88890</v>
      </c>
      <c r="V377" s="3" t="str">
        <f>IF(R377&gt;F2333, "High","Low")</f>
        <v>Low</v>
      </c>
      <c r="W377" s="3" t="e">
        <f>IF(OR(D377 &gt; 0.2,#REF! &lt; 0.25), "High Risk", "Low Risk")</f>
        <v>#REF!</v>
      </c>
      <c r="X377" s="3" t="str">
        <f>IF(NOT(D377 &gt; 0), "No Discount", "Discount Applied")</f>
        <v>Discount Applied</v>
      </c>
      <c r="Y377" s="3" t="str">
        <f>IF(AND(R377 &gt; 100, OR(I377 = "Regular Air", I377 = "Express Air"), NOT(D377 &gt; 0)), "High Profit Non-Standard Shipping", "Other")</f>
        <v>Other</v>
      </c>
    </row>
    <row r="378" spans="1:25" x14ac:dyDescent="0.3">
      <c r="A378" s="3" t="s">
        <v>49</v>
      </c>
      <c r="B378" s="3">
        <v>18555</v>
      </c>
      <c r="C378" s="3" t="s">
        <v>55</v>
      </c>
      <c r="D378" s="7">
        <v>0.06</v>
      </c>
      <c r="E378" s="4">
        <v>17.670000000000002</v>
      </c>
      <c r="F378" s="4">
        <v>8.99</v>
      </c>
      <c r="G378" s="3">
        <v>683</v>
      </c>
      <c r="H378" s="3" t="s">
        <v>805</v>
      </c>
      <c r="I378" s="3" t="s">
        <v>26</v>
      </c>
      <c r="J378" s="3" t="s">
        <v>57</v>
      </c>
      <c r="K378" s="3" t="s">
        <v>40</v>
      </c>
      <c r="L378" s="3" t="s">
        <v>60</v>
      </c>
      <c r="M378" s="3" t="s">
        <v>495</v>
      </c>
      <c r="N378" s="3" t="s">
        <v>807</v>
      </c>
      <c r="O378" s="3">
        <v>68046</v>
      </c>
      <c r="P378" s="2">
        <v>42101</v>
      </c>
      <c r="Q378" s="2">
        <v>42102</v>
      </c>
      <c r="R378" s="4">
        <v>38.06</v>
      </c>
      <c r="S378" s="3">
        <v>4</v>
      </c>
      <c r="T378" s="4">
        <v>69.959999999999994</v>
      </c>
      <c r="U378" s="3">
        <v>87765</v>
      </c>
      <c r="V378" s="3" t="str">
        <f>IF(R378&gt;F2334, "High","Low")</f>
        <v>High</v>
      </c>
      <c r="W378" s="3" t="e">
        <f>IF(OR(D378 &gt; 0.2,#REF! &lt; 0.25), "High Risk", "Low Risk")</f>
        <v>#REF!</v>
      </c>
      <c r="X378" s="3" t="str">
        <f>IF(NOT(D378 &gt; 0), "No Discount", "Discount Applied")</f>
        <v>Discount Applied</v>
      </c>
      <c r="Y378" s="3" t="str">
        <f>IF(AND(R378 &gt; 100, OR(I378 = "Regular Air", I378 = "Express Air"), NOT(D378 &gt; 0)), "High Profit Non-Standard Shipping", "Other")</f>
        <v>Other</v>
      </c>
    </row>
    <row r="379" spans="1:25" x14ac:dyDescent="0.3">
      <c r="A379" s="3" t="s">
        <v>140</v>
      </c>
      <c r="B379" s="3">
        <v>21411</v>
      </c>
      <c r="C379" s="3" t="s">
        <v>46</v>
      </c>
      <c r="D379" s="7">
        <v>7.0000000000000007E-2</v>
      </c>
      <c r="E379" s="4">
        <v>279.48</v>
      </c>
      <c r="F379" s="4">
        <v>35</v>
      </c>
      <c r="G379" s="3">
        <v>688</v>
      </c>
      <c r="H379" s="3" t="s">
        <v>808</v>
      </c>
      <c r="I379" s="3" t="s">
        <v>48</v>
      </c>
      <c r="J379" s="3" t="s">
        <v>57</v>
      </c>
      <c r="K379" s="3" t="s">
        <v>28</v>
      </c>
      <c r="L379" s="3" t="s">
        <v>60</v>
      </c>
      <c r="M379" s="3" t="s">
        <v>505</v>
      </c>
      <c r="N379" s="3" t="s">
        <v>810</v>
      </c>
      <c r="O379" s="3">
        <v>63116</v>
      </c>
      <c r="P379" s="2">
        <v>42140</v>
      </c>
      <c r="Q379" s="2">
        <v>42140</v>
      </c>
      <c r="R379" s="4">
        <v>-207.28</v>
      </c>
      <c r="S379" s="3">
        <v>10</v>
      </c>
      <c r="T379" s="4">
        <v>2716.09</v>
      </c>
      <c r="U379" s="3">
        <v>88503</v>
      </c>
      <c r="V379" s="3" t="str">
        <f>IF(R379&gt;F2335, "High","Low")</f>
        <v>Low</v>
      </c>
      <c r="W379" s="3" t="e">
        <f>IF(OR(D379 &gt; 0.2,#REF! &lt; 0.25), "High Risk", "Low Risk")</f>
        <v>#REF!</v>
      </c>
      <c r="X379" s="3" t="str">
        <f>IF(NOT(D379 &gt; 0), "No Discount", "Discount Applied")</f>
        <v>Discount Applied</v>
      </c>
      <c r="Y379" s="3" t="str">
        <f>IF(AND(R379 &gt; 100, OR(I379 = "Regular Air", I379 = "Express Air"), NOT(D379 &gt; 0)), "High Profit Non-Standard Shipping", "Other")</f>
        <v>Other</v>
      </c>
    </row>
    <row r="380" spans="1:25" x14ac:dyDescent="0.3">
      <c r="A380" s="3" t="s">
        <v>108</v>
      </c>
      <c r="B380" s="3">
        <v>19325</v>
      </c>
      <c r="C380" s="3" t="s">
        <v>105</v>
      </c>
      <c r="D380" s="7">
        <v>0.06</v>
      </c>
      <c r="E380" s="4">
        <v>4.18</v>
      </c>
      <c r="F380" s="4">
        <v>2.99</v>
      </c>
      <c r="G380" s="3">
        <v>688</v>
      </c>
      <c r="H380" s="3" t="s">
        <v>808</v>
      </c>
      <c r="I380" s="3" t="s">
        <v>48</v>
      </c>
      <c r="J380" s="3" t="s">
        <v>57</v>
      </c>
      <c r="K380" s="3" t="s">
        <v>28</v>
      </c>
      <c r="L380" s="3" t="s">
        <v>60</v>
      </c>
      <c r="M380" s="3" t="s">
        <v>505</v>
      </c>
      <c r="N380" s="3" t="s">
        <v>810</v>
      </c>
      <c r="O380" s="3">
        <v>63116</v>
      </c>
      <c r="P380" s="2">
        <v>42069</v>
      </c>
      <c r="Q380" s="2">
        <v>42071</v>
      </c>
      <c r="R380" s="4">
        <v>-12.719000000000001</v>
      </c>
      <c r="S380" s="3">
        <v>5</v>
      </c>
      <c r="T380" s="4">
        <v>21.34</v>
      </c>
      <c r="U380" s="3">
        <v>88504</v>
      </c>
      <c r="V380" s="3" t="str">
        <f>IF(R380&gt;F2336, "High","Low")</f>
        <v>Low</v>
      </c>
      <c r="W380" s="3" t="e">
        <f>IF(OR(D380 &gt; 0.2,#REF! &lt; 0.25), "High Risk", "Low Risk")</f>
        <v>#REF!</v>
      </c>
      <c r="X380" s="3" t="str">
        <f>IF(NOT(D380 &gt; 0), "No Discount", "Discount Applied")</f>
        <v>Discount Applied</v>
      </c>
      <c r="Y380" s="3" t="str">
        <f>IF(AND(R380 &gt; 100, OR(I380 = "Regular Air", I380 = "Express Air"), NOT(D380 &gt; 0)), "High Profit Non-Standard Shipping", "Other")</f>
        <v>Other</v>
      </c>
    </row>
    <row r="381" spans="1:25" x14ac:dyDescent="0.3">
      <c r="A381" s="3" t="s">
        <v>179</v>
      </c>
      <c r="B381" s="3">
        <v>26321</v>
      </c>
      <c r="C381" s="3" t="s">
        <v>55</v>
      </c>
      <c r="D381" s="7">
        <v>7.0000000000000007E-2</v>
      </c>
      <c r="E381" s="4">
        <v>1.7</v>
      </c>
      <c r="F381" s="4">
        <v>1.99</v>
      </c>
      <c r="G381" s="3">
        <v>689</v>
      </c>
      <c r="H381" s="3" t="s">
        <v>812</v>
      </c>
      <c r="I381" s="3" t="s">
        <v>48</v>
      </c>
      <c r="J381" s="3" t="s">
        <v>57</v>
      </c>
      <c r="K381" s="3" t="s">
        <v>76</v>
      </c>
      <c r="L381" s="3" t="s">
        <v>60</v>
      </c>
      <c r="M381" s="3" t="s">
        <v>505</v>
      </c>
      <c r="N381" s="3" t="s">
        <v>814</v>
      </c>
      <c r="O381" s="3">
        <v>63376</v>
      </c>
      <c r="P381" s="2">
        <v>42039</v>
      </c>
      <c r="Q381" s="2">
        <v>42040</v>
      </c>
      <c r="R381" s="4">
        <v>-51.42</v>
      </c>
      <c r="S381" s="3">
        <v>10</v>
      </c>
      <c r="T381" s="4">
        <v>17.420000000000002</v>
      </c>
      <c r="U381" s="3">
        <v>88502</v>
      </c>
      <c r="V381" s="3" t="str">
        <f>IF(R381&gt;F2337, "High","Low")</f>
        <v>Low</v>
      </c>
      <c r="W381" s="3" t="e">
        <f>IF(OR(D381 &gt; 0.2,#REF! &lt; 0.25), "High Risk", "Low Risk")</f>
        <v>#REF!</v>
      </c>
      <c r="X381" s="3" t="str">
        <f>IF(NOT(D381 &gt; 0), "No Discount", "Discount Applied")</f>
        <v>Discount Applied</v>
      </c>
      <c r="Y381" s="3" t="str">
        <f>IF(AND(R381 &gt; 100, OR(I381 = "Regular Air", I381 = "Express Air"), NOT(D381 &gt; 0)), "High Profit Non-Standard Shipping", "Other")</f>
        <v>Other</v>
      </c>
    </row>
    <row r="382" spans="1:25" x14ac:dyDescent="0.3">
      <c r="A382" s="3" t="s">
        <v>92</v>
      </c>
      <c r="B382" s="3">
        <v>19933</v>
      </c>
      <c r="C382" s="3" t="s">
        <v>24</v>
      </c>
      <c r="D382" s="7">
        <v>0.09</v>
      </c>
      <c r="E382" s="4">
        <v>6.48</v>
      </c>
      <c r="F382" s="4">
        <v>6.35</v>
      </c>
      <c r="G382" s="3">
        <v>691</v>
      </c>
      <c r="H382" s="3" t="s">
        <v>815</v>
      </c>
      <c r="I382" s="3" t="s">
        <v>48</v>
      </c>
      <c r="J382" s="3" t="s">
        <v>39</v>
      </c>
      <c r="K382" s="3" t="s">
        <v>28</v>
      </c>
      <c r="L382" s="3" t="s">
        <v>33</v>
      </c>
      <c r="M382" s="3" t="s">
        <v>34</v>
      </c>
      <c r="N382" s="3" t="s">
        <v>817</v>
      </c>
      <c r="O382" s="3">
        <v>98408</v>
      </c>
      <c r="P382" s="2">
        <v>42084</v>
      </c>
      <c r="Q382" s="2">
        <v>42085</v>
      </c>
      <c r="R382" s="4">
        <v>-88.6</v>
      </c>
      <c r="S382" s="3">
        <v>8</v>
      </c>
      <c r="T382" s="4">
        <v>49.81</v>
      </c>
      <c r="U382" s="3">
        <v>89915</v>
      </c>
      <c r="V382" s="3" t="str">
        <f>IF(R382&gt;F2338, "High","Low")</f>
        <v>Low</v>
      </c>
      <c r="W382" s="3" t="e">
        <f>IF(OR(D382 &gt; 0.2,#REF! &lt; 0.25), "High Risk", "Low Risk")</f>
        <v>#REF!</v>
      </c>
      <c r="X382" s="3" t="str">
        <f>IF(NOT(D382 &gt; 0), "No Discount", "Discount Applied")</f>
        <v>Discount Applied</v>
      </c>
      <c r="Y382" s="3" t="str">
        <f>IF(AND(R382 &gt; 100, OR(I382 = "Regular Air", I382 = "Express Air"), NOT(D382 &gt; 0)), "High Profit Non-Standard Shipping", "Other")</f>
        <v>Other</v>
      </c>
    </row>
    <row r="383" spans="1:25" x14ac:dyDescent="0.3">
      <c r="A383" s="3" t="s">
        <v>190</v>
      </c>
      <c r="B383" s="3">
        <v>19400</v>
      </c>
      <c r="C383" s="3" t="s">
        <v>105</v>
      </c>
      <c r="D383" s="7">
        <v>0.02</v>
      </c>
      <c r="E383" s="4">
        <v>500.98</v>
      </c>
      <c r="F383" s="4">
        <v>41.44</v>
      </c>
      <c r="G383" s="3">
        <v>693</v>
      </c>
      <c r="H383" s="3" t="s">
        <v>818</v>
      </c>
      <c r="I383" s="3" t="s">
        <v>38</v>
      </c>
      <c r="J383" s="3" t="s">
        <v>57</v>
      </c>
      <c r="K383" s="3" t="s">
        <v>40</v>
      </c>
      <c r="L383" s="3" t="s">
        <v>33</v>
      </c>
      <c r="M383" s="3" t="s">
        <v>254</v>
      </c>
      <c r="N383" s="3" t="s">
        <v>820</v>
      </c>
      <c r="O383" s="3">
        <v>80229</v>
      </c>
      <c r="P383" s="2">
        <v>42088</v>
      </c>
      <c r="Q383" s="2">
        <v>42088</v>
      </c>
      <c r="R383" s="4">
        <v>2568.4628999999995</v>
      </c>
      <c r="S383" s="3">
        <v>7</v>
      </c>
      <c r="T383" s="4">
        <v>3722.41</v>
      </c>
      <c r="U383" s="3">
        <v>87811</v>
      </c>
      <c r="V383" s="3" t="str">
        <f>IF(R383&gt;F2339, "High","Low")</f>
        <v>High</v>
      </c>
      <c r="W383" s="3" t="e">
        <f>IF(OR(D383 &gt; 0.2,#REF! &lt; 0.25), "High Risk", "Low Risk")</f>
        <v>#REF!</v>
      </c>
      <c r="X383" s="3" t="str">
        <f>IF(NOT(D383 &gt; 0), "No Discount", "Discount Applied")</f>
        <v>Discount Applied</v>
      </c>
      <c r="Y383" s="3" t="str">
        <f>IF(AND(R383 &gt; 100, OR(I383 = "Regular Air", I383 = "Express Air"), NOT(D383 &gt; 0)), "High Profit Non-Standard Shipping", "Other")</f>
        <v>Other</v>
      </c>
    </row>
    <row r="384" spans="1:25" x14ac:dyDescent="0.3">
      <c r="A384" s="3" t="s">
        <v>108</v>
      </c>
      <c r="B384" s="3">
        <v>18736</v>
      </c>
      <c r="C384" s="3" t="s">
        <v>105</v>
      </c>
      <c r="D384" s="7">
        <v>0.09</v>
      </c>
      <c r="E384" s="4">
        <v>5.34</v>
      </c>
      <c r="F384" s="4">
        <v>2.99</v>
      </c>
      <c r="G384" s="3">
        <v>693</v>
      </c>
      <c r="H384" s="3" t="s">
        <v>818</v>
      </c>
      <c r="I384" s="3" t="s">
        <v>26</v>
      </c>
      <c r="J384" s="3" t="s">
        <v>57</v>
      </c>
      <c r="K384" s="3" t="s">
        <v>28</v>
      </c>
      <c r="L384" s="3" t="s">
        <v>33</v>
      </c>
      <c r="M384" s="3" t="s">
        <v>254</v>
      </c>
      <c r="N384" s="3" t="s">
        <v>820</v>
      </c>
      <c r="O384" s="3">
        <v>80229</v>
      </c>
      <c r="P384" s="2">
        <v>42071</v>
      </c>
      <c r="Q384" s="2">
        <v>42078</v>
      </c>
      <c r="R384" s="4">
        <v>9.4860000000000007</v>
      </c>
      <c r="S384" s="3">
        <v>17</v>
      </c>
      <c r="T384" s="4">
        <v>95.1</v>
      </c>
      <c r="U384" s="3">
        <v>87812</v>
      </c>
      <c r="V384" s="3" t="str">
        <f>IF(R384&gt;F2340, "High","Low")</f>
        <v>High</v>
      </c>
      <c r="W384" s="3" t="e">
        <f>IF(OR(D384 &gt; 0.2,#REF! &lt; 0.25), "High Risk", "Low Risk")</f>
        <v>#REF!</v>
      </c>
      <c r="X384" s="3" t="str">
        <f>IF(NOT(D384 &gt; 0), "No Discount", "Discount Applied")</f>
        <v>Discount Applied</v>
      </c>
      <c r="Y384" s="3" t="str">
        <f>IF(AND(R384 &gt; 100, OR(I384 = "Regular Air", I384 = "Express Air"), NOT(D384 &gt; 0)), "High Profit Non-Standard Shipping", "Other")</f>
        <v>Other</v>
      </c>
    </row>
    <row r="385" spans="1:25" x14ac:dyDescent="0.3">
      <c r="A385" s="3" t="s">
        <v>190</v>
      </c>
      <c r="B385" s="3">
        <v>18737</v>
      </c>
      <c r="C385" s="3" t="s">
        <v>105</v>
      </c>
      <c r="D385" s="7">
        <v>7.0000000000000007E-2</v>
      </c>
      <c r="E385" s="4">
        <v>140.97999999999999</v>
      </c>
      <c r="F385" s="4">
        <v>53.48</v>
      </c>
      <c r="G385" s="3">
        <v>693</v>
      </c>
      <c r="H385" s="3" t="s">
        <v>818</v>
      </c>
      <c r="I385" s="3" t="s">
        <v>38</v>
      </c>
      <c r="J385" s="3" t="s">
        <v>57</v>
      </c>
      <c r="K385" s="3" t="s">
        <v>40</v>
      </c>
      <c r="L385" s="3" t="s">
        <v>33</v>
      </c>
      <c r="M385" s="3" t="s">
        <v>254</v>
      </c>
      <c r="N385" s="3" t="s">
        <v>820</v>
      </c>
      <c r="O385" s="3">
        <v>80229</v>
      </c>
      <c r="P385" s="2">
        <v>42071</v>
      </c>
      <c r="Q385" s="2">
        <v>42078</v>
      </c>
      <c r="R385" s="4">
        <v>-263.64999999999998</v>
      </c>
      <c r="S385" s="3">
        <v>5</v>
      </c>
      <c r="T385" s="4">
        <v>734.74</v>
      </c>
      <c r="U385" s="3">
        <v>87812</v>
      </c>
      <c r="V385" s="3" t="str">
        <f>IF(R385&gt;F2341, "High","Low")</f>
        <v>Low</v>
      </c>
      <c r="W385" s="3" t="e">
        <f>IF(OR(D385 &gt; 0.2,#REF! &lt; 0.25), "High Risk", "Low Risk")</f>
        <v>#REF!</v>
      </c>
      <c r="X385" s="3" t="str">
        <f>IF(NOT(D385 &gt; 0), "No Discount", "Discount Applied")</f>
        <v>Discount Applied</v>
      </c>
      <c r="Y385" s="3" t="str">
        <f>IF(AND(R385 &gt; 100, OR(I385 = "Regular Air", I385 = "Express Air"), NOT(D385 &gt; 0)), "High Profit Non-Standard Shipping", "Other")</f>
        <v>Other</v>
      </c>
    </row>
    <row r="386" spans="1:25" x14ac:dyDescent="0.3">
      <c r="A386" s="3" t="s">
        <v>77</v>
      </c>
      <c r="B386" s="3">
        <v>18738</v>
      </c>
      <c r="C386" s="3" t="s">
        <v>105</v>
      </c>
      <c r="D386" s="7">
        <v>0.06</v>
      </c>
      <c r="E386" s="4">
        <v>205.99</v>
      </c>
      <c r="F386" s="4">
        <v>5.26</v>
      </c>
      <c r="G386" s="3">
        <v>693</v>
      </c>
      <c r="H386" s="3" t="s">
        <v>818</v>
      </c>
      <c r="I386" s="3" t="s">
        <v>48</v>
      </c>
      <c r="J386" s="3" t="s">
        <v>57</v>
      </c>
      <c r="K386" s="3" t="s">
        <v>76</v>
      </c>
      <c r="L386" s="3" t="s">
        <v>33</v>
      </c>
      <c r="M386" s="3" t="s">
        <v>254</v>
      </c>
      <c r="N386" s="3" t="s">
        <v>820</v>
      </c>
      <c r="O386" s="3">
        <v>80229</v>
      </c>
      <c r="P386" s="2">
        <v>42071</v>
      </c>
      <c r="Q386" s="2">
        <v>42078</v>
      </c>
      <c r="R386" s="4">
        <v>890.18100000000004</v>
      </c>
      <c r="S386" s="3">
        <v>11</v>
      </c>
      <c r="T386" s="4">
        <v>1882.87</v>
      </c>
      <c r="U386" s="3">
        <v>87812</v>
      </c>
      <c r="V386" s="3" t="str">
        <f>IF(R386&gt;F2342, "High","Low")</f>
        <v>High</v>
      </c>
      <c r="W386" s="3" t="e">
        <f>IF(OR(D386 &gt; 0.2,#REF! &lt; 0.25), "High Risk", "Low Risk")</f>
        <v>#REF!</v>
      </c>
      <c r="X386" s="3" t="str">
        <f>IF(NOT(D386 &gt; 0), "No Discount", "Discount Applied")</f>
        <v>Discount Applied</v>
      </c>
      <c r="Y386" s="3" t="str">
        <f>IF(AND(R386 &gt; 100, OR(I386 = "Regular Air", I386 = "Express Air"), NOT(D386 &gt; 0)), "High Profit Non-Standard Shipping", "Other")</f>
        <v>Other</v>
      </c>
    </row>
    <row r="387" spans="1:25" x14ac:dyDescent="0.3">
      <c r="A387" s="3" t="s">
        <v>151</v>
      </c>
      <c r="B387" s="3">
        <v>18810</v>
      </c>
      <c r="C387" s="3" t="s">
        <v>24</v>
      </c>
      <c r="D387" s="7">
        <v>0</v>
      </c>
      <c r="E387" s="4">
        <v>230.98</v>
      </c>
      <c r="F387" s="4">
        <v>23.78</v>
      </c>
      <c r="G387" s="3">
        <v>693</v>
      </c>
      <c r="H387" s="3" t="s">
        <v>818</v>
      </c>
      <c r="I387" s="3" t="s">
        <v>38</v>
      </c>
      <c r="J387" s="3" t="s">
        <v>57</v>
      </c>
      <c r="K387" s="3" t="s">
        <v>40</v>
      </c>
      <c r="L387" s="3" t="s">
        <v>33</v>
      </c>
      <c r="M387" s="3" t="s">
        <v>254</v>
      </c>
      <c r="N387" s="3" t="s">
        <v>820</v>
      </c>
      <c r="O387" s="3">
        <v>80229</v>
      </c>
      <c r="P387" s="2">
        <v>42129</v>
      </c>
      <c r="Q387" s="2">
        <v>42131</v>
      </c>
      <c r="R387" s="4">
        <v>6095.8601999999992</v>
      </c>
      <c r="S387" s="3">
        <v>36</v>
      </c>
      <c r="T387" s="4">
        <v>8834.58</v>
      </c>
      <c r="U387" s="3">
        <v>87813</v>
      </c>
      <c r="V387" s="3" t="str">
        <f>IF(R387&gt;F2343, "High","Low")</f>
        <v>High</v>
      </c>
      <c r="W387" s="3" t="e">
        <f>IF(OR(D387 &gt; 0.2,#REF! &lt; 0.25), "High Risk", "Low Risk")</f>
        <v>#REF!</v>
      </c>
      <c r="X387" s="3" t="str">
        <f>IF(NOT(D387 &gt; 0), "No Discount", "Discount Applied")</f>
        <v>No Discount</v>
      </c>
      <c r="Y387" s="3" t="str">
        <f>IF(AND(R387 &gt; 100, OR(I387 = "Regular Air", I387 = "Express Air"), NOT(D387 &gt; 0)), "High Profit Non-Standard Shipping", "Other")</f>
        <v>Other</v>
      </c>
    </row>
    <row r="388" spans="1:25" x14ac:dyDescent="0.3">
      <c r="A388" s="3" t="s">
        <v>179</v>
      </c>
      <c r="B388" s="3">
        <v>22613</v>
      </c>
      <c r="C388" s="3" t="s">
        <v>55</v>
      </c>
      <c r="D388" s="7">
        <v>0.06</v>
      </c>
      <c r="E388" s="4">
        <v>8.1199999999999992</v>
      </c>
      <c r="F388" s="4">
        <v>2.83</v>
      </c>
      <c r="G388" s="3">
        <v>696</v>
      </c>
      <c r="H388" s="3" t="s">
        <v>825</v>
      </c>
      <c r="I388" s="3" t="s">
        <v>48</v>
      </c>
      <c r="J388" s="3" t="s">
        <v>27</v>
      </c>
      <c r="K388" s="3" t="s">
        <v>76</v>
      </c>
      <c r="L388" s="3" t="s">
        <v>60</v>
      </c>
      <c r="M388" s="3" t="s">
        <v>702</v>
      </c>
      <c r="N388" s="3" t="s">
        <v>827</v>
      </c>
      <c r="O388" s="3">
        <v>46307</v>
      </c>
      <c r="P388" s="2">
        <v>42090</v>
      </c>
      <c r="Q388" s="2">
        <v>42091</v>
      </c>
      <c r="R388" s="4">
        <v>-82.83</v>
      </c>
      <c r="S388" s="3">
        <v>10</v>
      </c>
      <c r="T388" s="4">
        <v>78.540000000000006</v>
      </c>
      <c r="U388" s="3">
        <v>89847</v>
      </c>
      <c r="V388" s="3" t="str">
        <f>IF(R388&gt;F2344, "High","Low")</f>
        <v>Low</v>
      </c>
      <c r="W388" s="3" t="e">
        <f>IF(OR(D388 &gt; 0.2,#REF! &lt; 0.25), "High Risk", "Low Risk")</f>
        <v>#REF!</v>
      </c>
      <c r="X388" s="3" t="str">
        <f>IF(NOT(D388 &gt; 0), "No Discount", "Discount Applied")</f>
        <v>Discount Applied</v>
      </c>
      <c r="Y388" s="3" t="str">
        <f>IF(AND(R388 &gt; 100, OR(I388 = "Regular Air", I388 = "Express Air"), NOT(D388 &gt; 0)), "High Profit Non-Standard Shipping", "Other")</f>
        <v>Other</v>
      </c>
    </row>
    <row r="389" spans="1:25" x14ac:dyDescent="0.3">
      <c r="A389" s="3" t="s">
        <v>49</v>
      </c>
      <c r="B389" s="3">
        <v>22614</v>
      </c>
      <c r="C389" s="3" t="s">
        <v>55</v>
      </c>
      <c r="D389" s="7">
        <v>0.05</v>
      </c>
      <c r="E389" s="4">
        <v>51.65</v>
      </c>
      <c r="F389" s="4">
        <v>18.45</v>
      </c>
      <c r="G389" s="3">
        <v>696</v>
      </c>
      <c r="H389" s="3" t="s">
        <v>825</v>
      </c>
      <c r="I389" s="3" t="s">
        <v>48</v>
      </c>
      <c r="J389" s="3" t="s">
        <v>27</v>
      </c>
      <c r="K389" s="3" t="s">
        <v>40</v>
      </c>
      <c r="L389" s="3" t="s">
        <v>60</v>
      </c>
      <c r="M389" s="3" t="s">
        <v>702</v>
      </c>
      <c r="N389" s="3" t="s">
        <v>827</v>
      </c>
      <c r="O389" s="3">
        <v>46307</v>
      </c>
      <c r="P389" s="2">
        <v>42090</v>
      </c>
      <c r="Q389" s="2">
        <v>42091</v>
      </c>
      <c r="R389" s="4">
        <v>25.04</v>
      </c>
      <c r="S389" s="3">
        <v>12</v>
      </c>
      <c r="T389" s="4">
        <v>605.1</v>
      </c>
      <c r="U389" s="3">
        <v>89847</v>
      </c>
      <c r="V389" s="3" t="str">
        <f>IF(R389&gt;F2345, "High","Low")</f>
        <v>High</v>
      </c>
      <c r="W389" s="3" t="e">
        <f>IF(OR(D389 &gt; 0.2,#REF! &lt; 0.25), "High Risk", "Low Risk")</f>
        <v>#REF!</v>
      </c>
      <c r="X389" s="3" t="str">
        <f>IF(NOT(D389 &gt; 0), "No Discount", "Discount Applied")</f>
        <v>Discount Applied</v>
      </c>
      <c r="Y389" s="3" t="str">
        <f>IF(AND(R389 &gt; 100, OR(I389 = "Regular Air", I389 = "Express Air"), NOT(D389 &gt; 0)), "High Profit Non-Standard Shipping", "Other")</f>
        <v>Other</v>
      </c>
    </row>
    <row r="390" spans="1:25" x14ac:dyDescent="0.3">
      <c r="A390" s="3" t="s">
        <v>179</v>
      </c>
      <c r="B390" s="3">
        <v>19225</v>
      </c>
      <c r="C390" s="3" t="s">
        <v>105</v>
      </c>
      <c r="D390" s="7">
        <v>0.1</v>
      </c>
      <c r="E390" s="4">
        <v>40.479999999999997</v>
      </c>
      <c r="F390" s="4">
        <v>19.989999999999998</v>
      </c>
      <c r="G390" s="3">
        <v>696</v>
      </c>
      <c r="H390" s="3" t="s">
        <v>825</v>
      </c>
      <c r="I390" s="3" t="s">
        <v>48</v>
      </c>
      <c r="J390" s="3" t="s">
        <v>27</v>
      </c>
      <c r="K390" s="3" t="s">
        <v>76</v>
      </c>
      <c r="L390" s="3" t="s">
        <v>60</v>
      </c>
      <c r="M390" s="3" t="s">
        <v>702</v>
      </c>
      <c r="N390" s="3" t="s">
        <v>827</v>
      </c>
      <c r="O390" s="3">
        <v>46307</v>
      </c>
      <c r="P390" s="2">
        <v>42101</v>
      </c>
      <c r="Q390" s="2">
        <v>42103</v>
      </c>
      <c r="R390" s="4">
        <v>-580.32000000000005</v>
      </c>
      <c r="S390" s="3">
        <v>9</v>
      </c>
      <c r="T390" s="4">
        <v>355.84</v>
      </c>
      <c r="U390" s="3">
        <v>89848</v>
      </c>
      <c r="V390" s="3" t="str">
        <f>IF(R390&gt;F2346, "High","Low")</f>
        <v>Low</v>
      </c>
      <c r="W390" s="3" t="e">
        <f>IF(OR(D390 &gt; 0.2,#REF! &lt; 0.25), "High Risk", "Low Risk")</f>
        <v>#REF!</v>
      </c>
      <c r="X390" s="3" t="str">
        <f>IF(NOT(D390 &gt; 0), "No Discount", "Discount Applied")</f>
        <v>Discount Applied</v>
      </c>
      <c r="Y390" s="3" t="str">
        <f>IF(AND(R390 &gt; 100, OR(I390 = "Regular Air", I390 = "Express Air"), NOT(D390 &gt; 0)), "High Profit Non-Standard Shipping", "Other")</f>
        <v>Other</v>
      </c>
    </row>
    <row r="391" spans="1:25" x14ac:dyDescent="0.3">
      <c r="A391" s="3" t="s">
        <v>77</v>
      </c>
      <c r="B391" s="3">
        <v>22616</v>
      </c>
      <c r="C391" s="3" t="s">
        <v>55</v>
      </c>
      <c r="D391" s="7">
        <v>0.1</v>
      </c>
      <c r="E391" s="4">
        <v>175.99</v>
      </c>
      <c r="F391" s="4">
        <v>8.99</v>
      </c>
      <c r="G391" s="3">
        <v>697</v>
      </c>
      <c r="H391" s="3" t="s">
        <v>830</v>
      </c>
      <c r="I391" s="3" t="s">
        <v>48</v>
      </c>
      <c r="J391" s="3" t="s">
        <v>27</v>
      </c>
      <c r="K391" s="3" t="s">
        <v>76</v>
      </c>
      <c r="L391" s="3" t="s">
        <v>60</v>
      </c>
      <c r="M391" s="3" t="s">
        <v>702</v>
      </c>
      <c r="N391" s="3" t="s">
        <v>831</v>
      </c>
      <c r="O391" s="3">
        <v>46312</v>
      </c>
      <c r="P391" s="2">
        <v>42090</v>
      </c>
      <c r="Q391" s="2">
        <v>42091</v>
      </c>
      <c r="R391" s="4">
        <v>928.96079999999984</v>
      </c>
      <c r="S391" s="3">
        <v>10</v>
      </c>
      <c r="T391" s="4">
        <v>1346.32</v>
      </c>
      <c r="U391" s="3">
        <v>89847</v>
      </c>
      <c r="V391" s="3" t="str">
        <f>IF(R391&gt;F2347, "High","Low")</f>
        <v>High</v>
      </c>
      <c r="W391" s="3" t="e">
        <f>IF(OR(D391 &gt; 0.2,#REF! &lt; 0.25), "High Risk", "Low Risk")</f>
        <v>#REF!</v>
      </c>
      <c r="X391" s="3" t="str">
        <f>IF(NOT(D391 &gt; 0), "No Discount", "Discount Applied")</f>
        <v>Discount Applied</v>
      </c>
      <c r="Y391" s="3" t="str">
        <f>IF(AND(R391 &gt; 100, OR(I391 = "Regular Air", I391 = "Express Air"), NOT(D391 &gt; 0)), "High Profit Non-Standard Shipping", "Other")</f>
        <v>Other</v>
      </c>
    </row>
    <row r="392" spans="1:25" x14ac:dyDescent="0.3">
      <c r="A392" s="3" t="s">
        <v>256</v>
      </c>
      <c r="B392" s="3">
        <v>25480</v>
      </c>
      <c r="C392" s="3" t="s">
        <v>46</v>
      </c>
      <c r="D392" s="7">
        <v>0.08</v>
      </c>
      <c r="E392" s="4">
        <v>14.81</v>
      </c>
      <c r="F392" s="4">
        <v>13.32</v>
      </c>
      <c r="G392" s="3">
        <v>697</v>
      </c>
      <c r="H392" s="3" t="s">
        <v>830</v>
      </c>
      <c r="I392" s="3" t="s">
        <v>48</v>
      </c>
      <c r="J392" s="3" t="s">
        <v>27</v>
      </c>
      <c r="K392" s="3" t="s">
        <v>28</v>
      </c>
      <c r="L392" s="3" t="s">
        <v>60</v>
      </c>
      <c r="M392" s="3" t="s">
        <v>702</v>
      </c>
      <c r="N392" s="3" t="s">
        <v>831</v>
      </c>
      <c r="O392" s="3">
        <v>46312</v>
      </c>
      <c r="P392" s="2">
        <v>42042</v>
      </c>
      <c r="Q392" s="2">
        <v>42044</v>
      </c>
      <c r="R392" s="4">
        <v>-131.61720000000003</v>
      </c>
      <c r="S392" s="3">
        <v>20</v>
      </c>
      <c r="T392" s="4">
        <v>292.18</v>
      </c>
      <c r="U392" s="3">
        <v>89849</v>
      </c>
      <c r="V392" s="3" t="str">
        <f>IF(R392&gt;F2348, "High","Low")</f>
        <v>Low</v>
      </c>
      <c r="W392" s="3" t="e">
        <f>IF(OR(D392 &gt; 0.2,#REF! &lt; 0.25), "High Risk", "Low Risk")</f>
        <v>#REF!</v>
      </c>
      <c r="X392" s="3" t="str">
        <f>IF(NOT(D392 &gt; 0), "No Discount", "Discount Applied")</f>
        <v>Discount Applied</v>
      </c>
      <c r="Y392" s="3" t="str">
        <f>IF(AND(R392 &gt; 100, OR(I392 = "Regular Air", I392 = "Express Air"), NOT(D392 &gt; 0)), "High Profit Non-Standard Shipping", "Other")</f>
        <v>Other</v>
      </c>
    </row>
    <row r="393" spans="1:25" x14ac:dyDescent="0.3">
      <c r="A393" s="3" t="s">
        <v>179</v>
      </c>
      <c r="B393" s="3">
        <v>4613</v>
      </c>
      <c r="C393" s="3" t="s">
        <v>55</v>
      </c>
      <c r="D393" s="7">
        <v>0.06</v>
      </c>
      <c r="E393" s="4">
        <v>8.1199999999999992</v>
      </c>
      <c r="F393" s="4">
        <v>2.83</v>
      </c>
      <c r="G393" s="3">
        <v>698</v>
      </c>
      <c r="H393" s="3" t="s">
        <v>833</v>
      </c>
      <c r="I393" s="3" t="s">
        <v>48</v>
      </c>
      <c r="J393" s="3" t="s">
        <v>27</v>
      </c>
      <c r="K393" s="3" t="s">
        <v>76</v>
      </c>
      <c r="L393" s="3" t="s">
        <v>33</v>
      </c>
      <c r="M393" s="3" t="s">
        <v>34</v>
      </c>
      <c r="N393" s="3" t="s">
        <v>208</v>
      </c>
      <c r="O393" s="3">
        <v>98105</v>
      </c>
      <c r="P393" s="2">
        <v>42090</v>
      </c>
      <c r="Q393" s="2">
        <v>42091</v>
      </c>
      <c r="R393" s="4">
        <v>-82.83</v>
      </c>
      <c r="S393" s="3">
        <v>41</v>
      </c>
      <c r="T393" s="4">
        <v>322.02999999999997</v>
      </c>
      <c r="U393" s="3">
        <v>32869</v>
      </c>
      <c r="V393" s="3" t="str">
        <f>IF(R393&gt;F2349, "High","Low")</f>
        <v>Low</v>
      </c>
      <c r="W393" s="3" t="e">
        <f>IF(OR(D393 &gt; 0.2,#REF! &lt; 0.25), "High Risk", "Low Risk")</f>
        <v>#REF!</v>
      </c>
      <c r="X393" s="3" t="str">
        <f>IF(NOT(D393 &gt; 0), "No Discount", "Discount Applied")</f>
        <v>Discount Applied</v>
      </c>
      <c r="Y393" s="3" t="str">
        <f>IF(AND(R393 &gt; 100, OR(I393 = "Regular Air", I393 = "Express Air"), NOT(D393 &gt; 0)), "High Profit Non-Standard Shipping", "Other")</f>
        <v>Other</v>
      </c>
    </row>
    <row r="394" spans="1:25" x14ac:dyDescent="0.3">
      <c r="A394" s="3" t="s">
        <v>49</v>
      </c>
      <c r="B394" s="3">
        <v>4614</v>
      </c>
      <c r="C394" s="3" t="s">
        <v>55</v>
      </c>
      <c r="D394" s="7">
        <v>0.05</v>
      </c>
      <c r="E394" s="4">
        <v>51.65</v>
      </c>
      <c r="F394" s="4">
        <v>18.45</v>
      </c>
      <c r="G394" s="3">
        <v>698</v>
      </c>
      <c r="H394" s="3" t="s">
        <v>833</v>
      </c>
      <c r="I394" s="3" t="s">
        <v>48</v>
      </c>
      <c r="J394" s="3" t="s">
        <v>27</v>
      </c>
      <c r="K394" s="3" t="s">
        <v>40</v>
      </c>
      <c r="L394" s="3" t="s">
        <v>33</v>
      </c>
      <c r="M394" s="3" t="s">
        <v>34</v>
      </c>
      <c r="N394" s="3" t="s">
        <v>208</v>
      </c>
      <c r="O394" s="3">
        <v>98105</v>
      </c>
      <c r="P394" s="2">
        <v>42090</v>
      </c>
      <c r="Q394" s="2">
        <v>42091</v>
      </c>
      <c r="R394" s="4">
        <v>25.04</v>
      </c>
      <c r="S394" s="3">
        <v>49</v>
      </c>
      <c r="T394" s="4">
        <v>2470.84</v>
      </c>
      <c r="U394" s="3">
        <v>32869</v>
      </c>
      <c r="V394" s="3" t="str">
        <f>IF(R394&gt;F2350, "High","Low")</f>
        <v>High</v>
      </c>
      <c r="W394" s="3" t="e">
        <f>IF(OR(D394 &gt; 0.2,#REF! &lt; 0.25), "High Risk", "Low Risk")</f>
        <v>#REF!</v>
      </c>
      <c r="X394" s="3" t="str">
        <f>IF(NOT(D394 &gt; 0), "No Discount", "Discount Applied")</f>
        <v>Discount Applied</v>
      </c>
      <c r="Y394" s="3" t="str">
        <f>IF(AND(R394 &gt; 100, OR(I394 = "Regular Air", I394 = "Express Air"), NOT(D394 &gt; 0)), "High Profit Non-Standard Shipping", "Other")</f>
        <v>Other</v>
      </c>
    </row>
    <row r="395" spans="1:25" x14ac:dyDescent="0.3">
      <c r="A395" s="3" t="s">
        <v>77</v>
      </c>
      <c r="B395" s="3">
        <v>4616</v>
      </c>
      <c r="C395" s="3" t="s">
        <v>55</v>
      </c>
      <c r="D395" s="7">
        <v>0.1</v>
      </c>
      <c r="E395" s="4">
        <v>175.99</v>
      </c>
      <c r="F395" s="4">
        <v>8.99</v>
      </c>
      <c r="G395" s="3">
        <v>698</v>
      </c>
      <c r="H395" s="3" t="s">
        <v>833</v>
      </c>
      <c r="I395" s="3" t="s">
        <v>48</v>
      </c>
      <c r="J395" s="3" t="s">
        <v>27</v>
      </c>
      <c r="K395" s="3" t="s">
        <v>76</v>
      </c>
      <c r="L395" s="3" t="s">
        <v>33</v>
      </c>
      <c r="M395" s="3" t="s">
        <v>34</v>
      </c>
      <c r="N395" s="3" t="s">
        <v>208</v>
      </c>
      <c r="O395" s="3">
        <v>98105</v>
      </c>
      <c r="P395" s="2">
        <v>42090</v>
      </c>
      <c r="Q395" s="2">
        <v>42091</v>
      </c>
      <c r="R395" s="4">
        <v>930.98700000000008</v>
      </c>
      <c r="S395" s="3">
        <v>39</v>
      </c>
      <c r="T395" s="4">
        <v>5250.66</v>
      </c>
      <c r="U395" s="3">
        <v>32869</v>
      </c>
      <c r="V395" s="3" t="str">
        <f>IF(R395&gt;F2351, "High","Low")</f>
        <v>High</v>
      </c>
      <c r="W395" s="3" t="e">
        <f>IF(OR(D395 &gt; 0.2,#REF! &lt; 0.25), "High Risk", "Low Risk")</f>
        <v>#REF!</v>
      </c>
      <c r="X395" s="3" t="str">
        <f>IF(NOT(D395 &gt; 0), "No Discount", "Discount Applied")</f>
        <v>Discount Applied</v>
      </c>
      <c r="Y395" s="3" t="str">
        <f>IF(AND(R395 &gt; 100, OR(I395 = "Regular Air", I395 = "Express Air"), NOT(D395 &gt; 0)), "High Profit Non-Standard Shipping", "Other")</f>
        <v>Other</v>
      </c>
    </row>
    <row r="396" spans="1:25" x14ac:dyDescent="0.3">
      <c r="A396" s="3" t="s">
        <v>179</v>
      </c>
      <c r="B396" s="3">
        <v>1225</v>
      </c>
      <c r="C396" s="3" t="s">
        <v>105</v>
      </c>
      <c r="D396" s="7">
        <v>0.1</v>
      </c>
      <c r="E396" s="4">
        <v>40.479999999999997</v>
      </c>
      <c r="F396" s="4">
        <v>19.989999999999998</v>
      </c>
      <c r="G396" s="3">
        <v>698</v>
      </c>
      <c r="H396" s="3" t="s">
        <v>833</v>
      </c>
      <c r="I396" s="3" t="s">
        <v>48</v>
      </c>
      <c r="J396" s="3" t="s">
        <v>27</v>
      </c>
      <c r="K396" s="3" t="s">
        <v>76</v>
      </c>
      <c r="L396" s="3" t="s">
        <v>33</v>
      </c>
      <c r="M396" s="3" t="s">
        <v>34</v>
      </c>
      <c r="N396" s="3" t="s">
        <v>208</v>
      </c>
      <c r="O396" s="3">
        <v>98105</v>
      </c>
      <c r="P396" s="2">
        <v>42101</v>
      </c>
      <c r="Q396" s="2">
        <v>42103</v>
      </c>
      <c r="R396" s="4">
        <v>-580.32000000000005</v>
      </c>
      <c r="S396" s="3">
        <v>36</v>
      </c>
      <c r="T396" s="4">
        <v>1423.35</v>
      </c>
      <c r="U396" s="3">
        <v>8994</v>
      </c>
      <c r="V396" s="3" t="str">
        <f>IF(R396&gt;F2352, "High","Low")</f>
        <v>Low</v>
      </c>
      <c r="W396" s="3" t="e">
        <f>IF(OR(D396 &gt; 0.2,#REF! &lt; 0.25), "High Risk", "Low Risk")</f>
        <v>#REF!</v>
      </c>
      <c r="X396" s="3" t="str">
        <f>IF(NOT(D396 &gt; 0), "No Discount", "Discount Applied")</f>
        <v>Discount Applied</v>
      </c>
      <c r="Y396" s="3" t="str">
        <f>IF(AND(R396 &gt; 100, OR(I396 = "Regular Air", I396 = "Express Air"), NOT(D396 &gt; 0)), "High Profit Non-Standard Shipping", "Other")</f>
        <v>Other</v>
      </c>
    </row>
    <row r="397" spans="1:25" x14ac:dyDescent="0.3">
      <c r="A397" s="3" t="s">
        <v>256</v>
      </c>
      <c r="B397" s="3">
        <v>7480</v>
      </c>
      <c r="C397" s="3" t="s">
        <v>46</v>
      </c>
      <c r="D397" s="7">
        <v>0.08</v>
      </c>
      <c r="E397" s="4">
        <v>14.81</v>
      </c>
      <c r="F397" s="4">
        <v>13.32</v>
      </c>
      <c r="G397" s="3">
        <v>698</v>
      </c>
      <c r="H397" s="3" t="s">
        <v>833</v>
      </c>
      <c r="I397" s="3" t="s">
        <v>48</v>
      </c>
      <c r="J397" s="3" t="s">
        <v>27</v>
      </c>
      <c r="K397" s="3" t="s">
        <v>28</v>
      </c>
      <c r="L397" s="3" t="s">
        <v>33</v>
      </c>
      <c r="M397" s="3" t="s">
        <v>34</v>
      </c>
      <c r="N397" s="3" t="s">
        <v>208</v>
      </c>
      <c r="O397" s="3">
        <v>98105</v>
      </c>
      <c r="P397" s="2">
        <v>42042</v>
      </c>
      <c r="Q397" s="2">
        <v>42044</v>
      </c>
      <c r="R397" s="4">
        <v>-253.11</v>
      </c>
      <c r="S397" s="3">
        <v>79</v>
      </c>
      <c r="T397" s="4">
        <v>1154.1199999999999</v>
      </c>
      <c r="U397" s="3">
        <v>53410</v>
      </c>
      <c r="V397" s="3" t="str">
        <f>IF(R397&gt;F2353, "High","Low")</f>
        <v>Low</v>
      </c>
      <c r="W397" s="3" t="e">
        <f>IF(OR(D397 &gt; 0.2,#REF! &lt; 0.25), "High Risk", "Low Risk")</f>
        <v>#REF!</v>
      </c>
      <c r="X397" s="3" t="str">
        <f>IF(NOT(D397 &gt; 0), "No Discount", "Discount Applied")</f>
        <v>Discount Applied</v>
      </c>
      <c r="Y397" s="3" t="str">
        <f>IF(AND(R397 &gt; 100, OR(I397 = "Regular Air", I397 = "Express Air"), NOT(D397 &gt; 0)), "High Profit Non-Standard Shipping", "Other")</f>
        <v>Other</v>
      </c>
    </row>
    <row r="398" spans="1:25" x14ac:dyDescent="0.3">
      <c r="A398" s="3" t="s">
        <v>92</v>
      </c>
      <c r="B398" s="3">
        <v>6289</v>
      </c>
      <c r="C398" s="3" t="s">
        <v>55</v>
      </c>
      <c r="D398" s="7">
        <v>0.03</v>
      </c>
      <c r="E398" s="4">
        <v>5.28</v>
      </c>
      <c r="F398" s="4">
        <v>5.61</v>
      </c>
      <c r="G398" s="3">
        <v>699</v>
      </c>
      <c r="H398" s="3" t="s">
        <v>834</v>
      </c>
      <c r="I398" s="3" t="s">
        <v>48</v>
      </c>
      <c r="J398" s="3" t="s">
        <v>113</v>
      </c>
      <c r="K398" s="3" t="s">
        <v>28</v>
      </c>
      <c r="L398" s="3" t="s">
        <v>33</v>
      </c>
      <c r="M398" s="3" t="s">
        <v>44</v>
      </c>
      <c r="N398" s="3" t="s">
        <v>662</v>
      </c>
      <c r="O398" s="3">
        <v>90041</v>
      </c>
      <c r="P398" s="2">
        <v>42117</v>
      </c>
      <c r="Q398" s="2">
        <v>42118</v>
      </c>
      <c r="R398" s="4">
        <v>-16.670000000000002</v>
      </c>
      <c r="S398" s="3">
        <v>5</v>
      </c>
      <c r="T398" s="4">
        <v>32.5</v>
      </c>
      <c r="U398" s="3">
        <v>44517</v>
      </c>
      <c r="V398" s="3" t="str">
        <f>IF(R398&gt;F2354, "High","Low")</f>
        <v>Low</v>
      </c>
      <c r="W398" s="3" t="e">
        <f>IF(OR(D398 &gt; 0.2,#REF! &lt; 0.25), "High Risk", "Low Risk")</f>
        <v>#REF!</v>
      </c>
      <c r="X398" s="3" t="str">
        <f>IF(NOT(D398 &gt; 0), "No Discount", "Discount Applied")</f>
        <v>Discount Applied</v>
      </c>
      <c r="Y398" s="3" t="str">
        <f>IF(AND(R398 &gt; 100, OR(I398 = "Regular Air", I398 = "Express Air"), NOT(D398 &gt; 0)), "High Profit Non-Standard Shipping", "Other")</f>
        <v>Other</v>
      </c>
    </row>
    <row r="399" spans="1:25" x14ac:dyDescent="0.3">
      <c r="A399" s="3" t="s">
        <v>29</v>
      </c>
      <c r="B399" s="3">
        <v>7733</v>
      </c>
      <c r="C399" s="3" t="s">
        <v>46</v>
      </c>
      <c r="D399" s="7">
        <v>0.02</v>
      </c>
      <c r="E399" s="4">
        <v>6.47</v>
      </c>
      <c r="F399" s="4">
        <v>1.22</v>
      </c>
      <c r="G399" s="3">
        <v>699</v>
      </c>
      <c r="H399" s="3" t="s">
        <v>834</v>
      </c>
      <c r="I399" s="3" t="s">
        <v>48</v>
      </c>
      <c r="J399" s="3" t="s">
        <v>113</v>
      </c>
      <c r="K399" s="3" t="s">
        <v>28</v>
      </c>
      <c r="L399" s="3" t="s">
        <v>33</v>
      </c>
      <c r="M399" s="3" t="s">
        <v>44</v>
      </c>
      <c r="N399" s="3" t="s">
        <v>662</v>
      </c>
      <c r="O399" s="3">
        <v>90041</v>
      </c>
      <c r="P399" s="2">
        <v>42161</v>
      </c>
      <c r="Q399" s="2">
        <v>42162</v>
      </c>
      <c r="R399" s="4">
        <v>40.200000000000003</v>
      </c>
      <c r="S399" s="3">
        <v>30</v>
      </c>
      <c r="T399" s="4">
        <v>193.95</v>
      </c>
      <c r="U399" s="3">
        <v>55392</v>
      </c>
      <c r="V399" s="3" t="str">
        <f>IF(R399&gt;F2355, "High","Low")</f>
        <v>High</v>
      </c>
      <c r="W399" s="3" t="e">
        <f>IF(OR(D399 &gt; 0.2,#REF! &lt; 0.25), "High Risk", "Low Risk")</f>
        <v>#REF!</v>
      </c>
      <c r="X399" s="3" t="str">
        <f>IF(NOT(D399 &gt; 0), "No Discount", "Discount Applied")</f>
        <v>Discount Applied</v>
      </c>
      <c r="Y399" s="3" t="str">
        <f>IF(AND(R399 &gt; 100, OR(I399 = "Regular Air", I399 = "Express Air"), NOT(D399 &gt; 0)), "High Profit Non-Standard Shipping", "Other")</f>
        <v>Other</v>
      </c>
    </row>
    <row r="400" spans="1:25" x14ac:dyDescent="0.3">
      <c r="A400" s="3" t="s">
        <v>29</v>
      </c>
      <c r="B400" s="3">
        <v>7734</v>
      </c>
      <c r="C400" s="3" t="s">
        <v>46</v>
      </c>
      <c r="D400" s="7">
        <v>7.0000000000000007E-2</v>
      </c>
      <c r="E400" s="4">
        <v>2.84</v>
      </c>
      <c r="F400" s="4">
        <v>0.93</v>
      </c>
      <c r="G400" s="3">
        <v>699</v>
      </c>
      <c r="H400" s="3" t="s">
        <v>834</v>
      </c>
      <c r="I400" s="3" t="s">
        <v>48</v>
      </c>
      <c r="J400" s="3" t="s">
        <v>113</v>
      </c>
      <c r="K400" s="3" t="s">
        <v>28</v>
      </c>
      <c r="L400" s="3" t="s">
        <v>33</v>
      </c>
      <c r="M400" s="3" t="s">
        <v>44</v>
      </c>
      <c r="N400" s="3" t="s">
        <v>662</v>
      </c>
      <c r="O400" s="3">
        <v>90041</v>
      </c>
      <c r="P400" s="2">
        <v>42161</v>
      </c>
      <c r="Q400" s="2">
        <v>42163</v>
      </c>
      <c r="R400" s="4">
        <v>3.21</v>
      </c>
      <c r="S400" s="3">
        <v>59</v>
      </c>
      <c r="T400" s="4">
        <v>158.80000000000001</v>
      </c>
      <c r="U400" s="3">
        <v>55392</v>
      </c>
      <c r="V400" s="3" t="str">
        <f>IF(R400&gt;F2356, "High","Low")</f>
        <v>High</v>
      </c>
      <c r="W400" s="3" t="e">
        <f>IF(OR(D400 &gt; 0.2,#REF! &lt; 0.25), "High Risk", "Low Risk")</f>
        <v>#REF!</v>
      </c>
      <c r="X400" s="3" t="str">
        <f>IF(NOT(D400 &gt; 0), "No Discount", "Discount Applied")</f>
        <v>Discount Applied</v>
      </c>
      <c r="Y400" s="3" t="str">
        <f>IF(AND(R400 &gt; 100, OR(I400 = "Regular Air", I400 = "Express Air"), NOT(D400 &gt; 0)), "High Profit Non-Standard Shipping", "Other")</f>
        <v>Other</v>
      </c>
    </row>
    <row r="401" spans="1:25" x14ac:dyDescent="0.3">
      <c r="A401" s="3" t="s">
        <v>65</v>
      </c>
      <c r="B401" s="3">
        <v>5140</v>
      </c>
      <c r="C401" s="3" t="s">
        <v>24</v>
      </c>
      <c r="D401" s="7">
        <v>0.01</v>
      </c>
      <c r="E401" s="4">
        <v>7.89</v>
      </c>
      <c r="F401" s="4">
        <v>2.82</v>
      </c>
      <c r="G401" s="3">
        <v>699</v>
      </c>
      <c r="H401" s="3" t="s">
        <v>834</v>
      </c>
      <c r="I401" s="3" t="s">
        <v>48</v>
      </c>
      <c r="J401" s="3" t="s">
        <v>113</v>
      </c>
      <c r="K401" s="3" t="s">
        <v>28</v>
      </c>
      <c r="L401" s="3" t="s">
        <v>33</v>
      </c>
      <c r="M401" s="3" t="s">
        <v>44</v>
      </c>
      <c r="N401" s="3" t="s">
        <v>662</v>
      </c>
      <c r="O401" s="3">
        <v>90041</v>
      </c>
      <c r="P401" s="2">
        <v>42185</v>
      </c>
      <c r="Q401" s="2">
        <v>42186</v>
      </c>
      <c r="R401" s="4">
        <v>38.700000000000003</v>
      </c>
      <c r="S401" s="3">
        <v>32</v>
      </c>
      <c r="T401" s="4">
        <v>274.26</v>
      </c>
      <c r="U401" s="3">
        <v>36647</v>
      </c>
      <c r="V401" s="3" t="str">
        <f>IF(R401&gt;F2357, "High","Low")</f>
        <v>High</v>
      </c>
      <c r="W401" s="3" t="e">
        <f>IF(OR(D401 &gt; 0.2,#REF! &lt; 0.25), "High Risk", "Low Risk")</f>
        <v>#REF!</v>
      </c>
      <c r="X401" s="3" t="str">
        <f>IF(NOT(D401 &gt; 0), "No Discount", "Discount Applied")</f>
        <v>Discount Applied</v>
      </c>
      <c r="Y401" s="3" t="str">
        <f>IF(AND(R401 &gt; 100, OR(I401 = "Regular Air", I401 = "Express Air"), NOT(D401 &gt; 0)), "High Profit Non-Standard Shipping", "Other")</f>
        <v>Other</v>
      </c>
    </row>
    <row r="402" spans="1:25" x14ac:dyDescent="0.3">
      <c r="A402" s="3" t="s">
        <v>173</v>
      </c>
      <c r="B402" s="3">
        <v>5141</v>
      </c>
      <c r="C402" s="3" t="s">
        <v>24</v>
      </c>
      <c r="D402" s="7">
        <v>0.09</v>
      </c>
      <c r="E402" s="4">
        <v>3.68</v>
      </c>
      <c r="F402" s="4">
        <v>1.32</v>
      </c>
      <c r="G402" s="3">
        <v>699</v>
      </c>
      <c r="H402" s="3" t="s">
        <v>834</v>
      </c>
      <c r="I402" s="3" t="s">
        <v>48</v>
      </c>
      <c r="J402" s="3" t="s">
        <v>113</v>
      </c>
      <c r="K402" s="3" t="s">
        <v>28</v>
      </c>
      <c r="L402" s="3" t="s">
        <v>33</v>
      </c>
      <c r="M402" s="3" t="s">
        <v>44</v>
      </c>
      <c r="N402" s="3" t="s">
        <v>662</v>
      </c>
      <c r="O402" s="3">
        <v>90041</v>
      </c>
      <c r="P402" s="2">
        <v>42185</v>
      </c>
      <c r="Q402" s="2">
        <v>42186</v>
      </c>
      <c r="R402" s="4">
        <v>-21.91</v>
      </c>
      <c r="S402" s="3">
        <v>24</v>
      </c>
      <c r="T402" s="4">
        <v>83.16</v>
      </c>
      <c r="U402" s="3">
        <v>36647</v>
      </c>
      <c r="V402" s="3" t="str">
        <f>IF(R402&gt;F2358, "High","Low")</f>
        <v>Low</v>
      </c>
      <c r="W402" s="3" t="e">
        <f>IF(OR(D402 &gt; 0.2,#REF! &lt; 0.25), "High Risk", "Low Risk")</f>
        <v>#REF!</v>
      </c>
      <c r="X402" s="3" t="str">
        <f>IF(NOT(D402 &gt; 0), "No Discount", "Discount Applied")</f>
        <v>Discount Applied</v>
      </c>
      <c r="Y402" s="3" t="str">
        <f>IF(AND(R402 &gt; 100, OR(I402 = "Regular Air", I402 = "Express Air"), NOT(D402 &gt; 0)), "High Profit Non-Standard Shipping", "Other")</f>
        <v>Other</v>
      </c>
    </row>
    <row r="403" spans="1:25" x14ac:dyDescent="0.3">
      <c r="A403" s="3" t="s">
        <v>140</v>
      </c>
      <c r="B403" s="3">
        <v>5142</v>
      </c>
      <c r="C403" s="3" t="s">
        <v>24</v>
      </c>
      <c r="D403" s="7">
        <v>0.1</v>
      </c>
      <c r="E403" s="4">
        <v>9.7100000000000009</v>
      </c>
      <c r="F403" s="4">
        <v>9.4499999999999993</v>
      </c>
      <c r="G403" s="3">
        <v>699</v>
      </c>
      <c r="H403" s="3" t="s">
        <v>834</v>
      </c>
      <c r="I403" s="3" t="s">
        <v>48</v>
      </c>
      <c r="J403" s="3" t="s">
        <v>113</v>
      </c>
      <c r="K403" s="3" t="s">
        <v>28</v>
      </c>
      <c r="L403" s="3" t="s">
        <v>33</v>
      </c>
      <c r="M403" s="3" t="s">
        <v>44</v>
      </c>
      <c r="N403" s="3" t="s">
        <v>662</v>
      </c>
      <c r="O403" s="3">
        <v>90041</v>
      </c>
      <c r="P403" s="2">
        <v>42185</v>
      </c>
      <c r="Q403" s="2">
        <v>42188</v>
      </c>
      <c r="R403" s="4">
        <v>-119.77</v>
      </c>
      <c r="S403" s="3">
        <v>27</v>
      </c>
      <c r="T403" s="4">
        <v>261.93</v>
      </c>
      <c r="U403" s="3">
        <v>36647</v>
      </c>
      <c r="V403" s="3" t="str">
        <f>IF(R403&gt;F2359, "High","Low")</f>
        <v>Low</v>
      </c>
      <c r="W403" s="3" t="e">
        <f>IF(OR(D403 &gt; 0.2,#REF! &lt; 0.25), "High Risk", "Low Risk")</f>
        <v>#REF!</v>
      </c>
      <c r="X403" s="3" t="str">
        <f>IF(NOT(D403 &gt; 0), "No Discount", "Discount Applied")</f>
        <v>Discount Applied</v>
      </c>
      <c r="Y403" s="3" t="str">
        <f>IF(AND(R403 &gt; 100, OR(I403 = "Regular Air", I403 = "Express Air"), NOT(D403 &gt; 0)), "High Profit Non-Standard Shipping", "Other")</f>
        <v>Other</v>
      </c>
    </row>
    <row r="404" spans="1:25" x14ac:dyDescent="0.3">
      <c r="A404" s="3" t="s">
        <v>179</v>
      </c>
      <c r="B404" s="3">
        <v>4556</v>
      </c>
      <c r="C404" s="3" t="s">
        <v>55</v>
      </c>
      <c r="D404" s="7">
        <v>7.0000000000000007E-2</v>
      </c>
      <c r="E404" s="4">
        <v>5.0199999999999996</v>
      </c>
      <c r="F404" s="4">
        <v>5.14</v>
      </c>
      <c r="G404" s="3">
        <v>699</v>
      </c>
      <c r="H404" s="3" t="s">
        <v>834</v>
      </c>
      <c r="I404" s="3" t="s">
        <v>48</v>
      </c>
      <c r="J404" s="3" t="s">
        <v>113</v>
      </c>
      <c r="K404" s="3" t="s">
        <v>76</v>
      </c>
      <c r="L404" s="3" t="s">
        <v>33</v>
      </c>
      <c r="M404" s="3" t="s">
        <v>44</v>
      </c>
      <c r="N404" s="3" t="s">
        <v>662</v>
      </c>
      <c r="O404" s="3">
        <v>90041</v>
      </c>
      <c r="P404" s="2">
        <v>42033</v>
      </c>
      <c r="Q404" s="2">
        <v>42035</v>
      </c>
      <c r="R404" s="4">
        <v>-168.72</v>
      </c>
      <c r="S404" s="3">
        <v>42</v>
      </c>
      <c r="T404" s="4">
        <v>210.1</v>
      </c>
      <c r="U404" s="3">
        <v>32420</v>
      </c>
      <c r="V404" s="3" t="str">
        <f>IF(R404&gt;F2360, "High","Low")</f>
        <v>Low</v>
      </c>
      <c r="W404" s="3" t="e">
        <f>IF(OR(D404 &gt; 0.2,#REF! &lt; 0.25), "High Risk", "Low Risk")</f>
        <v>#REF!</v>
      </c>
      <c r="X404" s="3" t="str">
        <f>IF(NOT(D404 &gt; 0), "No Discount", "Discount Applied")</f>
        <v>Discount Applied</v>
      </c>
      <c r="Y404" s="3" t="str">
        <f>IF(AND(R404 &gt; 100, OR(I404 = "Regular Air", I404 = "Express Air"), NOT(D404 &gt; 0)), "High Profit Non-Standard Shipping", "Other")</f>
        <v>Other</v>
      </c>
    </row>
    <row r="405" spans="1:25" x14ac:dyDescent="0.3">
      <c r="A405" s="3" t="s">
        <v>41</v>
      </c>
      <c r="B405" s="3">
        <v>4557</v>
      </c>
      <c r="C405" s="3" t="s">
        <v>55</v>
      </c>
      <c r="D405" s="7">
        <v>7.0000000000000007E-2</v>
      </c>
      <c r="E405" s="4">
        <v>280.98</v>
      </c>
      <c r="F405" s="4">
        <v>57</v>
      </c>
      <c r="G405" s="3">
        <v>699</v>
      </c>
      <c r="H405" s="3" t="s">
        <v>834</v>
      </c>
      <c r="I405" s="3" t="s">
        <v>38</v>
      </c>
      <c r="J405" s="3" t="s">
        <v>113</v>
      </c>
      <c r="K405" s="3" t="s">
        <v>40</v>
      </c>
      <c r="L405" s="3" t="s">
        <v>33</v>
      </c>
      <c r="M405" s="3" t="s">
        <v>44</v>
      </c>
      <c r="N405" s="3" t="s">
        <v>662</v>
      </c>
      <c r="O405" s="3">
        <v>90041</v>
      </c>
      <c r="P405" s="2">
        <v>42033</v>
      </c>
      <c r="Q405" s="2">
        <v>42035</v>
      </c>
      <c r="R405" s="4">
        <v>-439.62</v>
      </c>
      <c r="S405" s="3">
        <v>23</v>
      </c>
      <c r="T405" s="4">
        <v>6499.87</v>
      </c>
      <c r="U405" s="3">
        <v>32420</v>
      </c>
      <c r="V405" s="3" t="str">
        <f>IF(R405&gt;F2361, "High","Low")</f>
        <v>Low</v>
      </c>
      <c r="W405" s="3" t="e">
        <f>IF(OR(D405 &gt; 0.2,#REF! &lt; 0.25), "High Risk", "Low Risk")</f>
        <v>#REF!</v>
      </c>
      <c r="X405" s="3" t="str">
        <f>IF(NOT(D405 &gt; 0), "No Discount", "Discount Applied")</f>
        <v>Discount Applied</v>
      </c>
      <c r="Y405" s="3" t="str">
        <f>IF(AND(R405 &gt; 100, OR(I405 = "Regular Air", I405 = "Express Air"), NOT(D405 &gt; 0)), "High Profit Non-Standard Shipping", "Other")</f>
        <v>Other</v>
      </c>
    </row>
    <row r="406" spans="1:25" x14ac:dyDescent="0.3">
      <c r="A406" s="3" t="s">
        <v>29</v>
      </c>
      <c r="B406" s="3">
        <v>448</v>
      </c>
      <c r="C406" s="3" t="s">
        <v>55</v>
      </c>
      <c r="D406" s="7">
        <v>0.1</v>
      </c>
      <c r="E406" s="4">
        <v>4.26</v>
      </c>
      <c r="F406" s="4">
        <v>1.2</v>
      </c>
      <c r="G406" s="3">
        <v>699</v>
      </c>
      <c r="H406" s="3" t="s">
        <v>834</v>
      </c>
      <c r="I406" s="3" t="s">
        <v>48</v>
      </c>
      <c r="J406" s="3" t="s">
        <v>113</v>
      </c>
      <c r="K406" s="3" t="s">
        <v>28</v>
      </c>
      <c r="L406" s="3" t="s">
        <v>33</v>
      </c>
      <c r="M406" s="3" t="s">
        <v>44</v>
      </c>
      <c r="N406" s="3" t="s">
        <v>662</v>
      </c>
      <c r="O406" s="3">
        <v>90041</v>
      </c>
      <c r="P406" s="2">
        <v>42144</v>
      </c>
      <c r="Q406" s="2">
        <v>42145</v>
      </c>
      <c r="R406" s="4">
        <v>15.42</v>
      </c>
      <c r="S406" s="3">
        <v>88</v>
      </c>
      <c r="T406" s="4">
        <v>351.56</v>
      </c>
      <c r="U406" s="3">
        <v>3042</v>
      </c>
      <c r="V406" s="3" t="str">
        <f>IF(R406&gt;F2362, "High","Low")</f>
        <v>High</v>
      </c>
      <c r="W406" s="3" t="e">
        <f>IF(OR(D406 &gt; 0.2,#REF! &lt; 0.25), "High Risk", "Low Risk")</f>
        <v>#REF!</v>
      </c>
      <c r="X406" s="3" t="str">
        <f>IF(NOT(D406 &gt; 0), "No Discount", "Discount Applied")</f>
        <v>Discount Applied</v>
      </c>
      <c r="Y406" s="3" t="str">
        <f>IF(AND(R406 &gt; 100, OR(I406 = "Regular Air", I406 = "Express Air"), NOT(D406 &gt; 0)), "High Profit Non-Standard Shipping", "Other")</f>
        <v>Other</v>
      </c>
    </row>
    <row r="407" spans="1:25" x14ac:dyDescent="0.3">
      <c r="A407" s="3" t="s">
        <v>29</v>
      </c>
      <c r="B407" s="3">
        <v>18448</v>
      </c>
      <c r="C407" s="3" t="s">
        <v>55</v>
      </c>
      <c r="D407" s="7">
        <v>0.1</v>
      </c>
      <c r="E407" s="4">
        <v>4.26</v>
      </c>
      <c r="F407" s="4">
        <v>1.2</v>
      </c>
      <c r="G407" s="3">
        <v>700</v>
      </c>
      <c r="H407" s="3" t="s">
        <v>840</v>
      </c>
      <c r="I407" s="3" t="s">
        <v>48</v>
      </c>
      <c r="J407" s="3" t="s">
        <v>113</v>
      </c>
      <c r="K407" s="3" t="s">
        <v>28</v>
      </c>
      <c r="L407" s="3" t="s">
        <v>33</v>
      </c>
      <c r="M407" s="3" t="s">
        <v>44</v>
      </c>
      <c r="N407" s="3" t="s">
        <v>755</v>
      </c>
      <c r="O407" s="3">
        <v>93454</v>
      </c>
      <c r="P407" s="2">
        <v>42144</v>
      </c>
      <c r="Q407" s="2">
        <v>42145</v>
      </c>
      <c r="R407" s="4">
        <v>33.923999999999999</v>
      </c>
      <c r="S407" s="3">
        <v>22</v>
      </c>
      <c r="T407" s="4">
        <v>87.89</v>
      </c>
      <c r="U407" s="3">
        <v>87980</v>
      </c>
      <c r="V407" s="3" t="str">
        <f>IF(R407&gt;F2363, "High","Low")</f>
        <v>High</v>
      </c>
      <c r="W407" s="3" t="e">
        <f>IF(OR(D407 &gt; 0.2,#REF! &lt; 0.25), "High Risk", "Low Risk")</f>
        <v>#REF!</v>
      </c>
      <c r="X407" s="3" t="str">
        <f>IF(NOT(D407 &gt; 0), "No Discount", "Discount Applied")</f>
        <v>Discount Applied</v>
      </c>
      <c r="Y407" s="3" t="str">
        <f>IF(AND(R407 &gt; 100, OR(I407 = "Regular Air", I407 = "Express Air"), NOT(D407 &gt; 0)), "High Profit Non-Standard Shipping", "Other")</f>
        <v>Other</v>
      </c>
    </row>
    <row r="408" spans="1:25" x14ac:dyDescent="0.3">
      <c r="A408" s="3" t="s">
        <v>92</v>
      </c>
      <c r="B408" s="3">
        <v>24289</v>
      </c>
      <c r="C408" s="3" t="s">
        <v>55</v>
      </c>
      <c r="D408" s="7">
        <v>0.03</v>
      </c>
      <c r="E408" s="4">
        <v>5.28</v>
      </c>
      <c r="F408" s="4">
        <v>5.61</v>
      </c>
      <c r="G408" s="3">
        <v>702</v>
      </c>
      <c r="H408" s="3" t="s">
        <v>841</v>
      </c>
      <c r="I408" s="3" t="s">
        <v>48</v>
      </c>
      <c r="J408" s="3" t="s">
        <v>113</v>
      </c>
      <c r="K408" s="3" t="s">
        <v>28</v>
      </c>
      <c r="L408" s="3" t="s">
        <v>33</v>
      </c>
      <c r="M408" s="3" t="s">
        <v>44</v>
      </c>
      <c r="N408" s="3" t="s">
        <v>842</v>
      </c>
      <c r="O408" s="3">
        <v>95404</v>
      </c>
      <c r="P408" s="2">
        <v>42117</v>
      </c>
      <c r="Q408" s="2">
        <v>42118</v>
      </c>
      <c r="R408" s="4">
        <v>-16.670000000000002</v>
      </c>
      <c r="S408" s="3">
        <v>1</v>
      </c>
      <c r="T408" s="4">
        <v>6.5</v>
      </c>
      <c r="U408" s="3">
        <v>87977</v>
      </c>
      <c r="V408" s="3" t="str">
        <f>IF(R408&gt;F2364, "High","Low")</f>
        <v>Low</v>
      </c>
      <c r="W408" s="3" t="e">
        <f>IF(OR(D408 &gt; 0.2,#REF! &lt; 0.25), "High Risk", "Low Risk")</f>
        <v>#REF!</v>
      </c>
      <c r="X408" s="3" t="str">
        <f>IF(NOT(D408 &gt; 0), "No Discount", "Discount Applied")</f>
        <v>Discount Applied</v>
      </c>
      <c r="Y408" s="3" t="str">
        <f>IF(AND(R408 &gt; 100, OR(I408 = "Regular Air", I408 = "Express Air"), NOT(D408 &gt; 0)), "High Profit Non-Standard Shipping", "Other")</f>
        <v>Other</v>
      </c>
    </row>
    <row r="409" spans="1:25" x14ac:dyDescent="0.3">
      <c r="A409" s="3" t="s">
        <v>65</v>
      </c>
      <c r="B409" s="3">
        <v>23140</v>
      </c>
      <c r="C409" s="3" t="s">
        <v>24</v>
      </c>
      <c r="D409" s="7">
        <v>0.01</v>
      </c>
      <c r="E409" s="4">
        <v>7.89</v>
      </c>
      <c r="F409" s="4">
        <v>2.82</v>
      </c>
      <c r="G409" s="3">
        <v>702</v>
      </c>
      <c r="H409" s="3" t="s">
        <v>841</v>
      </c>
      <c r="I409" s="3" t="s">
        <v>48</v>
      </c>
      <c r="J409" s="3" t="s">
        <v>113</v>
      </c>
      <c r="K409" s="3" t="s">
        <v>28</v>
      </c>
      <c r="L409" s="3" t="s">
        <v>33</v>
      </c>
      <c r="M409" s="3" t="s">
        <v>44</v>
      </c>
      <c r="N409" s="3" t="s">
        <v>842</v>
      </c>
      <c r="O409" s="3">
        <v>95404</v>
      </c>
      <c r="P409" s="2">
        <v>42185</v>
      </c>
      <c r="Q409" s="2">
        <v>42186</v>
      </c>
      <c r="R409" s="4">
        <v>46.440000000000005</v>
      </c>
      <c r="S409" s="3">
        <v>8</v>
      </c>
      <c r="T409" s="4">
        <v>68.56</v>
      </c>
      <c r="U409" s="3">
        <v>87979</v>
      </c>
      <c r="V409" s="3" t="str">
        <f>IF(R409&gt;F2365, "High","Low")</f>
        <v>High</v>
      </c>
      <c r="W409" s="3" t="e">
        <f>IF(OR(D409 &gt; 0.2,#REF! &lt; 0.25), "High Risk", "Low Risk")</f>
        <v>#REF!</v>
      </c>
      <c r="X409" s="3" t="str">
        <f>IF(NOT(D409 &gt; 0), "No Discount", "Discount Applied")</f>
        <v>Discount Applied</v>
      </c>
      <c r="Y409" s="3" t="str">
        <f>IF(AND(R409 &gt; 100, OR(I409 = "Regular Air", I409 = "Express Air"), NOT(D409 &gt; 0)), "High Profit Non-Standard Shipping", "Other")</f>
        <v>Other</v>
      </c>
    </row>
    <row r="410" spans="1:25" x14ac:dyDescent="0.3">
      <c r="A410" s="3" t="s">
        <v>173</v>
      </c>
      <c r="B410" s="3">
        <v>23141</v>
      </c>
      <c r="C410" s="3" t="s">
        <v>24</v>
      </c>
      <c r="D410" s="7">
        <v>0.09</v>
      </c>
      <c r="E410" s="4">
        <v>3.68</v>
      </c>
      <c r="F410" s="4">
        <v>1.32</v>
      </c>
      <c r="G410" s="3">
        <v>702</v>
      </c>
      <c r="H410" s="3" t="s">
        <v>841</v>
      </c>
      <c r="I410" s="3" t="s">
        <v>48</v>
      </c>
      <c r="J410" s="3" t="s">
        <v>113</v>
      </c>
      <c r="K410" s="3" t="s">
        <v>28</v>
      </c>
      <c r="L410" s="3" t="s">
        <v>33</v>
      </c>
      <c r="M410" s="3" t="s">
        <v>44</v>
      </c>
      <c r="N410" s="3" t="s">
        <v>842</v>
      </c>
      <c r="O410" s="3">
        <v>95404</v>
      </c>
      <c r="P410" s="2">
        <v>42185</v>
      </c>
      <c r="Q410" s="2">
        <v>42186</v>
      </c>
      <c r="R410" s="4">
        <v>-17.527999999999999</v>
      </c>
      <c r="S410" s="3">
        <v>6</v>
      </c>
      <c r="T410" s="4">
        <v>20.79</v>
      </c>
      <c r="U410" s="3">
        <v>87979</v>
      </c>
      <c r="V410" s="3" t="str">
        <f>IF(R410&gt;F2366, "High","Low")</f>
        <v>Low</v>
      </c>
      <c r="W410" s="3" t="e">
        <f>IF(OR(D410 &gt; 0.2,#REF! &lt; 0.25), "High Risk", "Low Risk")</f>
        <v>#REF!</v>
      </c>
      <c r="X410" s="3" t="str">
        <f>IF(NOT(D410 &gt; 0), "No Discount", "Discount Applied")</f>
        <v>Discount Applied</v>
      </c>
      <c r="Y410" s="3" t="str">
        <f>IF(AND(R410 &gt; 100, OR(I410 = "Regular Air", I410 = "Express Air"), NOT(D410 &gt; 0)), "High Profit Non-Standard Shipping", "Other")</f>
        <v>Other</v>
      </c>
    </row>
    <row r="411" spans="1:25" x14ac:dyDescent="0.3">
      <c r="A411" s="3" t="s">
        <v>140</v>
      </c>
      <c r="B411" s="3">
        <v>23142</v>
      </c>
      <c r="C411" s="3" t="s">
        <v>24</v>
      </c>
      <c r="D411" s="7">
        <v>0.1</v>
      </c>
      <c r="E411" s="4">
        <v>9.7100000000000009</v>
      </c>
      <c r="F411" s="4">
        <v>9.4499999999999993</v>
      </c>
      <c r="G411" s="3">
        <v>702</v>
      </c>
      <c r="H411" s="3" t="s">
        <v>841</v>
      </c>
      <c r="I411" s="3" t="s">
        <v>48</v>
      </c>
      <c r="J411" s="3" t="s">
        <v>113</v>
      </c>
      <c r="K411" s="3" t="s">
        <v>28</v>
      </c>
      <c r="L411" s="3" t="s">
        <v>33</v>
      </c>
      <c r="M411" s="3" t="s">
        <v>44</v>
      </c>
      <c r="N411" s="3" t="s">
        <v>842</v>
      </c>
      <c r="O411" s="3">
        <v>95404</v>
      </c>
      <c r="P411" s="2">
        <v>42185</v>
      </c>
      <c r="Q411" s="2">
        <v>42188</v>
      </c>
      <c r="R411" s="4">
        <v>-95.816000000000003</v>
      </c>
      <c r="S411" s="3">
        <v>7</v>
      </c>
      <c r="T411" s="4">
        <v>67.91</v>
      </c>
      <c r="U411" s="3">
        <v>87979</v>
      </c>
      <c r="V411" s="3" t="str">
        <f>IF(R411&gt;F2367, "High","Low")</f>
        <v>Low</v>
      </c>
      <c r="W411" s="3" t="e">
        <f>IF(OR(D411 &gt; 0.2,#REF! &lt; 0.25), "High Risk", "Low Risk")</f>
        <v>#REF!</v>
      </c>
      <c r="X411" s="3" t="str">
        <f>IF(NOT(D411 &gt; 0), "No Discount", "Discount Applied")</f>
        <v>Discount Applied</v>
      </c>
      <c r="Y411" s="3" t="str">
        <f>IF(AND(R411 &gt; 100, OR(I411 = "Regular Air", I411 = "Express Air"), NOT(D411 &gt; 0)), "High Profit Non-Standard Shipping", "Other")</f>
        <v>Other</v>
      </c>
    </row>
    <row r="412" spans="1:25" x14ac:dyDescent="0.3">
      <c r="A412" s="3" t="s">
        <v>29</v>
      </c>
      <c r="B412" s="3">
        <v>25734</v>
      </c>
      <c r="C412" s="3" t="s">
        <v>46</v>
      </c>
      <c r="D412" s="7">
        <v>7.0000000000000007E-2</v>
      </c>
      <c r="E412" s="4">
        <v>2.84</v>
      </c>
      <c r="F412" s="4">
        <v>0.93</v>
      </c>
      <c r="G412" s="3">
        <v>711</v>
      </c>
      <c r="H412" s="3" t="s">
        <v>843</v>
      </c>
      <c r="I412" s="3" t="s">
        <v>48</v>
      </c>
      <c r="J412" s="3" t="s">
        <v>113</v>
      </c>
      <c r="K412" s="3" t="s">
        <v>28</v>
      </c>
      <c r="L412" s="3" t="s">
        <v>52</v>
      </c>
      <c r="M412" s="3" t="s">
        <v>192</v>
      </c>
      <c r="N412" s="3" t="s">
        <v>844</v>
      </c>
      <c r="O412" s="3">
        <v>2152</v>
      </c>
      <c r="P412" s="2">
        <v>42161</v>
      </c>
      <c r="Q412" s="2">
        <v>42163</v>
      </c>
      <c r="R412" s="4">
        <v>3.8519999999999999</v>
      </c>
      <c r="S412" s="3">
        <v>15</v>
      </c>
      <c r="T412" s="4">
        <v>40.369999999999997</v>
      </c>
      <c r="U412" s="3">
        <v>87978</v>
      </c>
      <c r="V412" s="3" t="str">
        <f>IF(R412&gt;F2368, "High","Low")</f>
        <v>High</v>
      </c>
      <c r="W412" s="3" t="e">
        <f>IF(OR(D412 &gt; 0.2,#REF! &lt; 0.25), "High Risk", "Low Risk")</f>
        <v>#REF!</v>
      </c>
      <c r="X412" s="3" t="str">
        <f>IF(NOT(D412 &gt; 0), "No Discount", "Discount Applied")</f>
        <v>Discount Applied</v>
      </c>
      <c r="Y412" s="3" t="str">
        <f>IF(AND(R412 &gt; 100, OR(I412 = "Regular Air", I412 = "Express Air"), NOT(D412 &gt; 0)), "High Profit Non-Standard Shipping", "Other")</f>
        <v>Other</v>
      </c>
    </row>
    <row r="413" spans="1:25" x14ac:dyDescent="0.3">
      <c r="A413" s="3" t="s">
        <v>179</v>
      </c>
      <c r="B413" s="3">
        <v>20789</v>
      </c>
      <c r="C413" s="3" t="s">
        <v>36</v>
      </c>
      <c r="D413" s="7">
        <v>0</v>
      </c>
      <c r="E413" s="4">
        <v>8.5</v>
      </c>
      <c r="F413" s="4">
        <v>1.99</v>
      </c>
      <c r="G413" s="3">
        <v>719</v>
      </c>
      <c r="H413" s="3" t="s">
        <v>845</v>
      </c>
      <c r="I413" s="3" t="s">
        <v>48</v>
      </c>
      <c r="J413" s="3" t="s">
        <v>27</v>
      </c>
      <c r="K413" s="3" t="s">
        <v>76</v>
      </c>
      <c r="L413" s="3" t="s">
        <v>33</v>
      </c>
      <c r="M413" s="3" t="s">
        <v>532</v>
      </c>
      <c r="N413" s="3" t="s">
        <v>847</v>
      </c>
      <c r="O413" s="3">
        <v>89041</v>
      </c>
      <c r="P413" s="2">
        <v>42063</v>
      </c>
      <c r="Q413" s="2">
        <v>42065</v>
      </c>
      <c r="R413" s="4">
        <v>71.735600000000005</v>
      </c>
      <c r="S413" s="3">
        <v>14</v>
      </c>
      <c r="T413" s="4">
        <v>122.25</v>
      </c>
      <c r="U413" s="3">
        <v>89344</v>
      </c>
      <c r="V413" s="3" t="str">
        <f>IF(R413&gt;F2369, "High","Low")</f>
        <v>High</v>
      </c>
      <c r="W413" s="3" t="e">
        <f>IF(OR(D413 &gt; 0.2,#REF! &lt; 0.25), "High Risk", "Low Risk")</f>
        <v>#REF!</v>
      </c>
      <c r="X413" s="3" t="str">
        <f>IF(NOT(D413 &gt; 0), "No Discount", "Discount Applied")</f>
        <v>No Discount</v>
      </c>
      <c r="Y413" s="3" t="str">
        <f>IF(AND(R413 &gt; 100, OR(I413 = "Regular Air", I413 = "Express Air"), NOT(D413 &gt; 0)), "High Profit Non-Standard Shipping", "Other")</f>
        <v>Other</v>
      </c>
    </row>
    <row r="414" spans="1:25" x14ac:dyDescent="0.3">
      <c r="A414" s="3" t="s">
        <v>140</v>
      </c>
      <c r="B414" s="3">
        <v>20790</v>
      </c>
      <c r="C414" s="3" t="s">
        <v>36</v>
      </c>
      <c r="D414" s="7">
        <v>0.03</v>
      </c>
      <c r="E414" s="4">
        <v>95.43</v>
      </c>
      <c r="F414" s="4">
        <v>19.989999999999998</v>
      </c>
      <c r="G414" s="3">
        <v>719</v>
      </c>
      <c r="H414" s="3" t="s">
        <v>845</v>
      </c>
      <c r="I414" s="3" t="s">
        <v>48</v>
      </c>
      <c r="J414" s="3" t="s">
        <v>27</v>
      </c>
      <c r="K414" s="3" t="s">
        <v>28</v>
      </c>
      <c r="L414" s="3" t="s">
        <v>33</v>
      </c>
      <c r="M414" s="3" t="s">
        <v>532</v>
      </c>
      <c r="N414" s="3" t="s">
        <v>847</v>
      </c>
      <c r="O414" s="3">
        <v>89041</v>
      </c>
      <c r="P414" s="2">
        <v>42063</v>
      </c>
      <c r="Q414" s="2">
        <v>42065</v>
      </c>
      <c r="R414" s="4">
        <v>-79.320800000000006</v>
      </c>
      <c r="S414" s="3">
        <v>2</v>
      </c>
      <c r="T414" s="4">
        <v>206.09</v>
      </c>
      <c r="U414" s="3">
        <v>89344</v>
      </c>
      <c r="V414" s="3" t="str">
        <f>IF(R414&gt;F2370, "High","Low")</f>
        <v>Low</v>
      </c>
      <c r="W414" s="3" t="e">
        <f>IF(OR(D414 &gt; 0.2,#REF! &lt; 0.25), "High Risk", "Low Risk")</f>
        <v>#REF!</v>
      </c>
      <c r="X414" s="3" t="str">
        <f>IF(NOT(D414 &gt; 0), "No Discount", "Discount Applied")</f>
        <v>Discount Applied</v>
      </c>
      <c r="Y414" s="3" t="str">
        <f>IF(AND(R414 &gt; 100, OR(I414 = "Regular Air", I414 = "Express Air"), NOT(D414 &gt; 0)), "High Profit Non-Standard Shipping", "Other")</f>
        <v>Other</v>
      </c>
    </row>
    <row r="415" spans="1:25" x14ac:dyDescent="0.3">
      <c r="A415" s="3" t="s">
        <v>49</v>
      </c>
      <c r="B415" s="3">
        <v>20633</v>
      </c>
      <c r="C415" s="3" t="s">
        <v>36</v>
      </c>
      <c r="D415" s="7">
        <v>0.04</v>
      </c>
      <c r="E415" s="4">
        <v>10.64</v>
      </c>
      <c r="F415" s="4">
        <v>5.16</v>
      </c>
      <c r="G415" s="3">
        <v>721</v>
      </c>
      <c r="H415" s="3" t="s">
        <v>849</v>
      </c>
      <c r="I415" s="3" t="s">
        <v>48</v>
      </c>
      <c r="J415" s="3" t="s">
        <v>27</v>
      </c>
      <c r="K415" s="3" t="s">
        <v>40</v>
      </c>
      <c r="L415" s="3" t="s">
        <v>60</v>
      </c>
      <c r="M415" s="3" t="s">
        <v>702</v>
      </c>
      <c r="N415" s="3" t="s">
        <v>851</v>
      </c>
      <c r="O415" s="3">
        <v>46041</v>
      </c>
      <c r="P415" s="2">
        <v>42179</v>
      </c>
      <c r="Q415" s="2">
        <v>42180</v>
      </c>
      <c r="R415" s="4">
        <v>24.095999999999997</v>
      </c>
      <c r="S415" s="3">
        <v>6</v>
      </c>
      <c r="T415" s="4">
        <v>66.900000000000006</v>
      </c>
      <c r="U415" s="3">
        <v>91053</v>
      </c>
      <c r="V415" s="3" t="str">
        <f>IF(R415&gt;F2371, "High","Low")</f>
        <v>High</v>
      </c>
      <c r="W415" s="3" t="e">
        <f>IF(OR(D415 &gt; 0.2,#REF! &lt; 0.25), "High Risk", "Low Risk")</f>
        <v>#REF!</v>
      </c>
      <c r="X415" s="3" t="str">
        <f>IF(NOT(D415 &gt; 0), "No Discount", "Discount Applied")</f>
        <v>Discount Applied</v>
      </c>
      <c r="Y415" s="3" t="str">
        <f>IF(AND(R415 &gt; 100, OR(I415 = "Regular Air", I415 = "Express Air"), NOT(D415 &gt; 0)), "High Profit Non-Standard Shipping", "Other")</f>
        <v>Other</v>
      </c>
    </row>
    <row r="416" spans="1:25" x14ac:dyDescent="0.3">
      <c r="A416" s="3" t="s">
        <v>29</v>
      </c>
      <c r="B416" s="3">
        <v>20634</v>
      </c>
      <c r="C416" s="3" t="s">
        <v>36</v>
      </c>
      <c r="D416" s="7">
        <v>0.03</v>
      </c>
      <c r="E416" s="4">
        <v>2.78</v>
      </c>
      <c r="F416" s="4">
        <v>1.34</v>
      </c>
      <c r="G416" s="3">
        <v>721</v>
      </c>
      <c r="H416" s="3" t="s">
        <v>849</v>
      </c>
      <c r="I416" s="3" t="s">
        <v>26</v>
      </c>
      <c r="J416" s="3" t="s">
        <v>27</v>
      </c>
      <c r="K416" s="3" t="s">
        <v>28</v>
      </c>
      <c r="L416" s="3" t="s">
        <v>60</v>
      </c>
      <c r="M416" s="3" t="s">
        <v>702</v>
      </c>
      <c r="N416" s="3" t="s">
        <v>851</v>
      </c>
      <c r="O416" s="3">
        <v>46041</v>
      </c>
      <c r="P416" s="2">
        <v>42179</v>
      </c>
      <c r="Q416" s="2">
        <v>42181</v>
      </c>
      <c r="R416" s="4">
        <v>6.9719999999999995</v>
      </c>
      <c r="S416" s="3">
        <v>15</v>
      </c>
      <c r="T416" s="4">
        <v>43.13</v>
      </c>
      <c r="U416" s="3">
        <v>91053</v>
      </c>
      <c r="V416" s="3" t="str">
        <f>IF(R416&gt;F2372, "High","Low")</f>
        <v>High</v>
      </c>
      <c r="W416" s="3" t="e">
        <f>IF(OR(D416 &gt; 0.2,#REF! &lt; 0.25), "High Risk", "Low Risk")</f>
        <v>#REF!</v>
      </c>
      <c r="X416" s="3" t="str">
        <f>IF(NOT(D416 &gt; 0), "No Discount", "Discount Applied")</f>
        <v>Discount Applied</v>
      </c>
      <c r="Y416" s="3" t="str">
        <f>IF(AND(R416 &gt; 100, OR(I416 = "Regular Air", I416 = "Express Air"), NOT(D416 &gt; 0)), "High Profit Non-Standard Shipping", "Other")</f>
        <v>Other</v>
      </c>
    </row>
    <row r="417" spans="1:25" x14ac:dyDescent="0.3">
      <c r="A417" s="3" t="s">
        <v>92</v>
      </c>
      <c r="B417" s="3">
        <v>24574</v>
      </c>
      <c r="C417" s="3" t="s">
        <v>55</v>
      </c>
      <c r="D417" s="7">
        <v>0.01</v>
      </c>
      <c r="E417" s="4">
        <v>7.28</v>
      </c>
      <c r="F417" s="4">
        <v>11.15</v>
      </c>
      <c r="G417" s="3">
        <v>721</v>
      </c>
      <c r="H417" s="3" t="s">
        <v>849</v>
      </c>
      <c r="I417" s="3" t="s">
        <v>48</v>
      </c>
      <c r="J417" s="3" t="s">
        <v>27</v>
      </c>
      <c r="K417" s="3" t="s">
        <v>28</v>
      </c>
      <c r="L417" s="3" t="s">
        <v>60</v>
      </c>
      <c r="M417" s="3" t="s">
        <v>702</v>
      </c>
      <c r="N417" s="3" t="s">
        <v>851</v>
      </c>
      <c r="O417" s="3">
        <v>46041</v>
      </c>
      <c r="P417" s="2">
        <v>42105</v>
      </c>
      <c r="Q417" s="2">
        <v>42107</v>
      </c>
      <c r="R417" s="4">
        <v>-24.245999999999999</v>
      </c>
      <c r="S417" s="3">
        <v>1</v>
      </c>
      <c r="T417" s="4">
        <v>11.21</v>
      </c>
      <c r="U417" s="3">
        <v>91054</v>
      </c>
      <c r="V417" s="3" t="str">
        <f>IF(R417&gt;F2373, "High","Low")</f>
        <v>Low</v>
      </c>
      <c r="W417" s="3" t="e">
        <f>IF(OR(D417 &gt; 0.2,#REF! &lt; 0.25), "High Risk", "Low Risk")</f>
        <v>#REF!</v>
      </c>
      <c r="X417" s="3" t="str">
        <f>IF(NOT(D417 &gt; 0), "No Discount", "Discount Applied")</f>
        <v>Discount Applied</v>
      </c>
      <c r="Y417" s="3" t="str">
        <f>IF(AND(R417 &gt; 100, OR(I417 = "Regular Air", I417 = "Express Air"), NOT(D417 &gt; 0)), "High Profit Non-Standard Shipping", "Other")</f>
        <v>Other</v>
      </c>
    </row>
    <row r="418" spans="1:25" x14ac:dyDescent="0.3">
      <c r="A418" s="3" t="s">
        <v>77</v>
      </c>
      <c r="B418" s="3">
        <v>19601</v>
      </c>
      <c r="C418" s="3" t="s">
        <v>55</v>
      </c>
      <c r="D418" s="7">
        <v>0.09</v>
      </c>
      <c r="E418" s="4">
        <v>125.99</v>
      </c>
      <c r="F418" s="4">
        <v>8.99</v>
      </c>
      <c r="G418" s="3">
        <v>724</v>
      </c>
      <c r="H418" s="3" t="s">
        <v>854</v>
      </c>
      <c r="I418" s="3" t="s">
        <v>48</v>
      </c>
      <c r="J418" s="3" t="s">
        <v>113</v>
      </c>
      <c r="K418" s="3" t="s">
        <v>76</v>
      </c>
      <c r="L418" s="3" t="s">
        <v>52</v>
      </c>
      <c r="M418" s="3" t="s">
        <v>227</v>
      </c>
      <c r="N418" s="3" t="s">
        <v>856</v>
      </c>
      <c r="O418" s="3">
        <v>6614</v>
      </c>
      <c r="P418" s="2">
        <v>42078</v>
      </c>
      <c r="Q418" s="2">
        <v>42079</v>
      </c>
      <c r="R418" s="4">
        <v>-605.37400000000002</v>
      </c>
      <c r="S418" s="3">
        <v>1</v>
      </c>
      <c r="T418" s="4">
        <v>100.38</v>
      </c>
      <c r="U418" s="3">
        <v>90359</v>
      </c>
      <c r="V418" s="3" t="str">
        <f>IF(R418&gt;F2374, "High","Low")</f>
        <v>Low</v>
      </c>
      <c r="W418" s="3" t="e">
        <f>IF(OR(D418 &gt; 0.2,#REF! &lt; 0.25), "High Risk", "Low Risk")</f>
        <v>#REF!</v>
      </c>
      <c r="X418" s="3" t="str">
        <f>IF(NOT(D418 &gt; 0), "No Discount", "Discount Applied")</f>
        <v>Discount Applied</v>
      </c>
      <c r="Y418" s="3" t="str">
        <f>IF(AND(R418 &gt; 100, OR(I418 = "Regular Air", I418 = "Express Air"), NOT(D418 &gt; 0)), "High Profit Non-Standard Shipping", "Other")</f>
        <v>Other</v>
      </c>
    </row>
    <row r="419" spans="1:25" x14ac:dyDescent="0.3">
      <c r="A419" s="3" t="s">
        <v>179</v>
      </c>
      <c r="B419" s="3">
        <v>19600</v>
      </c>
      <c r="C419" s="3" t="s">
        <v>55</v>
      </c>
      <c r="D419" s="7">
        <v>0.1</v>
      </c>
      <c r="E419" s="4">
        <v>17.98</v>
      </c>
      <c r="F419" s="4">
        <v>4</v>
      </c>
      <c r="G419" s="3">
        <v>727</v>
      </c>
      <c r="H419" s="3" t="s">
        <v>857</v>
      </c>
      <c r="I419" s="3" t="s">
        <v>48</v>
      </c>
      <c r="J419" s="3" t="s">
        <v>113</v>
      </c>
      <c r="K419" s="3" t="s">
        <v>76</v>
      </c>
      <c r="L419" s="3" t="s">
        <v>52</v>
      </c>
      <c r="M419" s="3" t="s">
        <v>187</v>
      </c>
      <c r="N419" s="3" t="s">
        <v>475</v>
      </c>
      <c r="O419" s="3">
        <v>4240</v>
      </c>
      <c r="P419" s="2">
        <v>42078</v>
      </c>
      <c r="Q419" s="2">
        <v>42079</v>
      </c>
      <c r="R419" s="4">
        <v>-99.55</v>
      </c>
      <c r="S419" s="3">
        <v>4</v>
      </c>
      <c r="T419" s="4">
        <v>66.319999999999993</v>
      </c>
      <c r="U419" s="3">
        <v>90359</v>
      </c>
      <c r="V419" s="3" t="str">
        <f>IF(R419&gt;F2375, "High","Low")</f>
        <v>Low</v>
      </c>
      <c r="W419" s="3" t="e">
        <f>IF(OR(D419 &gt; 0.2,#REF! &lt; 0.25), "High Risk", "Low Risk")</f>
        <v>#REF!</v>
      </c>
      <c r="X419" s="3" t="str">
        <f>IF(NOT(D419 &gt; 0), "No Discount", "Discount Applied")</f>
        <v>Discount Applied</v>
      </c>
      <c r="Y419" s="3" t="str">
        <f>IF(AND(R419 &gt; 100, OR(I419 = "Regular Air", I419 = "Express Air"), NOT(D419 &gt; 0)), "High Profit Non-Standard Shipping", "Other")</f>
        <v>Other</v>
      </c>
    </row>
    <row r="420" spans="1:25" x14ac:dyDescent="0.3">
      <c r="A420" s="3" t="s">
        <v>140</v>
      </c>
      <c r="B420" s="3">
        <v>23436</v>
      </c>
      <c r="C420" s="3" t="s">
        <v>24</v>
      </c>
      <c r="D420" s="7">
        <v>0.09</v>
      </c>
      <c r="E420" s="4">
        <v>101.41</v>
      </c>
      <c r="F420" s="4">
        <v>35</v>
      </c>
      <c r="G420" s="3">
        <v>731</v>
      </c>
      <c r="H420" s="3" t="s">
        <v>858</v>
      </c>
      <c r="I420" s="3" t="s">
        <v>48</v>
      </c>
      <c r="J420" s="3" t="s">
        <v>113</v>
      </c>
      <c r="K420" s="3" t="s">
        <v>28</v>
      </c>
      <c r="L420" s="3" t="s">
        <v>52</v>
      </c>
      <c r="M420" s="3" t="s">
        <v>192</v>
      </c>
      <c r="N420" s="3" t="s">
        <v>149</v>
      </c>
      <c r="O420" s="3">
        <v>1803</v>
      </c>
      <c r="P420" s="2">
        <v>42120</v>
      </c>
      <c r="Q420" s="2">
        <v>42121</v>
      </c>
      <c r="R420" s="4">
        <v>-801.15479999999991</v>
      </c>
      <c r="S420" s="3">
        <v>12</v>
      </c>
      <c r="T420" s="4">
        <v>1178.32</v>
      </c>
      <c r="U420" s="3">
        <v>90362</v>
      </c>
      <c r="V420" s="3" t="str">
        <f>IF(R420&gt;F2376, "High","Low")</f>
        <v>Low</v>
      </c>
      <c r="W420" s="3" t="e">
        <f>IF(OR(D420 &gt; 0.2,#REF! &lt; 0.25), "High Risk", "Low Risk")</f>
        <v>#REF!</v>
      </c>
      <c r="X420" s="3" t="str">
        <f>IF(NOT(D420 &gt; 0), "No Discount", "Discount Applied")</f>
        <v>Discount Applied</v>
      </c>
      <c r="Y420" s="3" t="str">
        <f>IF(AND(R420 &gt; 100, OR(I420 = "Regular Air", I420 = "Express Air"), NOT(D420 &gt; 0)), "High Profit Non-Standard Shipping", "Other")</f>
        <v>Other</v>
      </c>
    </row>
    <row r="421" spans="1:25" x14ac:dyDescent="0.3">
      <c r="A421" s="3" t="s">
        <v>41</v>
      </c>
      <c r="B421" s="3">
        <v>21950</v>
      </c>
      <c r="C421" s="3" t="s">
        <v>36</v>
      </c>
      <c r="D421" s="7">
        <v>0.06</v>
      </c>
      <c r="E421" s="4">
        <v>350.98</v>
      </c>
      <c r="F421" s="4">
        <v>30</v>
      </c>
      <c r="G421" s="3">
        <v>736</v>
      </c>
      <c r="H421" s="3" t="s">
        <v>860</v>
      </c>
      <c r="I421" s="3" t="s">
        <v>38</v>
      </c>
      <c r="J421" s="3" t="s">
        <v>113</v>
      </c>
      <c r="K421" s="3" t="s">
        <v>40</v>
      </c>
      <c r="L421" s="3" t="s">
        <v>52</v>
      </c>
      <c r="M421" s="3" t="s">
        <v>196</v>
      </c>
      <c r="N421" s="3" t="s">
        <v>137</v>
      </c>
      <c r="O421" s="3">
        <v>3079</v>
      </c>
      <c r="P421" s="2">
        <v>42170</v>
      </c>
      <c r="Q421" s="2">
        <v>42172</v>
      </c>
      <c r="R421" s="4">
        <v>797.85599999999999</v>
      </c>
      <c r="S421" s="3">
        <v>6</v>
      </c>
      <c r="T421" s="4">
        <v>2016.32</v>
      </c>
      <c r="U421" s="3">
        <v>90361</v>
      </c>
      <c r="V421" s="3" t="str">
        <f>IF(R421&gt;F2377, "High","Low")</f>
        <v>High</v>
      </c>
      <c r="W421" s="3" t="e">
        <f>IF(OR(D421 &gt; 0.2,#REF! &lt; 0.25), "High Risk", "Low Risk")</f>
        <v>#REF!</v>
      </c>
      <c r="X421" s="3" t="str">
        <f>IF(NOT(D421 &gt; 0), "No Discount", "Discount Applied")</f>
        <v>Discount Applied</v>
      </c>
      <c r="Y421" s="3" t="str">
        <f>IF(AND(R421 &gt; 100, OR(I421 = "Regular Air", I421 = "Express Air"), NOT(D421 &gt; 0)), "High Profit Non-Standard Shipping", "Other")</f>
        <v>Other</v>
      </c>
    </row>
    <row r="422" spans="1:25" x14ac:dyDescent="0.3">
      <c r="A422" s="3" t="s">
        <v>92</v>
      </c>
      <c r="B422" s="3">
        <v>23613</v>
      </c>
      <c r="C422" s="3" t="s">
        <v>105</v>
      </c>
      <c r="D422" s="7">
        <v>0.02</v>
      </c>
      <c r="E422" s="4">
        <v>48.04</v>
      </c>
      <c r="F422" s="4">
        <v>5.79</v>
      </c>
      <c r="G422" s="3">
        <v>737</v>
      </c>
      <c r="H422" s="3" t="s">
        <v>862</v>
      </c>
      <c r="I422" s="3" t="s">
        <v>48</v>
      </c>
      <c r="J422" s="3" t="s">
        <v>113</v>
      </c>
      <c r="K422" s="3" t="s">
        <v>28</v>
      </c>
      <c r="L422" s="3" t="s">
        <v>52</v>
      </c>
      <c r="M422" s="3" t="s">
        <v>53</v>
      </c>
      <c r="N422" s="3" t="s">
        <v>864</v>
      </c>
      <c r="O422" s="3">
        <v>7003</v>
      </c>
      <c r="P422" s="2">
        <v>42162</v>
      </c>
      <c r="Q422" s="2">
        <v>42169</v>
      </c>
      <c r="R422" s="4">
        <v>422.45249999999999</v>
      </c>
      <c r="S422" s="3">
        <v>12</v>
      </c>
      <c r="T422" s="4">
        <v>612.25</v>
      </c>
      <c r="U422" s="3">
        <v>90360</v>
      </c>
      <c r="V422" s="3" t="str">
        <f>IF(R422&gt;F2378, "High","Low")</f>
        <v>High</v>
      </c>
      <c r="W422" s="3" t="e">
        <f>IF(OR(D422 &gt; 0.2,#REF! &lt; 0.25), "High Risk", "Low Risk")</f>
        <v>#REF!</v>
      </c>
      <c r="X422" s="3" t="str">
        <f>IF(NOT(D422 &gt; 0), "No Discount", "Discount Applied")</f>
        <v>Discount Applied</v>
      </c>
      <c r="Y422" s="3" t="str">
        <f>IF(AND(R422 &gt; 100, OR(I422 = "Regular Air", I422 = "Express Air"), NOT(D422 &gt; 0)), "High Profit Non-Standard Shipping", "Other")</f>
        <v>Other</v>
      </c>
    </row>
    <row r="423" spans="1:25" x14ac:dyDescent="0.3">
      <c r="A423" s="3" t="s">
        <v>190</v>
      </c>
      <c r="B423" s="3">
        <v>21949</v>
      </c>
      <c r="C423" s="3" t="s">
        <v>36</v>
      </c>
      <c r="D423" s="7">
        <v>0.02</v>
      </c>
      <c r="E423" s="4">
        <v>70.98</v>
      </c>
      <c r="F423" s="4">
        <v>46.74</v>
      </c>
      <c r="G423" s="3">
        <v>738</v>
      </c>
      <c r="H423" s="3" t="s">
        <v>865</v>
      </c>
      <c r="I423" s="3" t="s">
        <v>38</v>
      </c>
      <c r="J423" s="3" t="s">
        <v>113</v>
      </c>
      <c r="K423" s="3" t="s">
        <v>40</v>
      </c>
      <c r="L423" s="3" t="s">
        <v>52</v>
      </c>
      <c r="M423" s="3" t="s">
        <v>53</v>
      </c>
      <c r="N423" s="3" t="s">
        <v>867</v>
      </c>
      <c r="O423" s="3">
        <v>7016</v>
      </c>
      <c r="P423" s="2">
        <v>42170</v>
      </c>
      <c r="Q423" s="2">
        <v>42171</v>
      </c>
      <c r="R423" s="4">
        <v>-178.21600000000001</v>
      </c>
      <c r="S423" s="3">
        <v>4</v>
      </c>
      <c r="T423" s="4">
        <v>313.63</v>
      </c>
      <c r="U423" s="3">
        <v>90361</v>
      </c>
      <c r="V423" s="3" t="str">
        <f>IF(R423&gt;F2379, "High","Low")</f>
        <v>Low</v>
      </c>
      <c r="W423" s="3" t="e">
        <f>IF(OR(D423 &gt; 0.2,#REF! &lt; 0.25), "High Risk", "Low Risk")</f>
        <v>#REF!</v>
      </c>
      <c r="X423" s="3" t="str">
        <f>IF(NOT(D423 &gt; 0), "No Discount", "Discount Applied")</f>
        <v>Discount Applied</v>
      </c>
      <c r="Y423" s="3" t="str">
        <f>IF(AND(R423 &gt; 100, OR(I423 = "Regular Air", I423 = "Express Air"), NOT(D423 &gt; 0)), "High Profit Non-Standard Shipping", "Other")</f>
        <v>Other</v>
      </c>
    </row>
    <row r="424" spans="1:25" x14ac:dyDescent="0.3">
      <c r="A424" s="3" t="s">
        <v>179</v>
      </c>
      <c r="B424" s="3">
        <v>21951</v>
      </c>
      <c r="C424" s="3" t="s">
        <v>36</v>
      </c>
      <c r="D424" s="7">
        <v>0.04</v>
      </c>
      <c r="E424" s="4">
        <v>27.48</v>
      </c>
      <c r="F424" s="4">
        <v>4</v>
      </c>
      <c r="G424" s="3">
        <v>741</v>
      </c>
      <c r="H424" s="3" t="s">
        <v>868</v>
      </c>
      <c r="I424" s="3" t="s">
        <v>48</v>
      </c>
      <c r="J424" s="3" t="s">
        <v>113</v>
      </c>
      <c r="K424" s="3" t="s">
        <v>76</v>
      </c>
      <c r="L424" s="3" t="s">
        <v>52</v>
      </c>
      <c r="M424" s="3" t="s">
        <v>53</v>
      </c>
      <c r="N424" s="3" t="s">
        <v>870</v>
      </c>
      <c r="O424" s="3">
        <v>7901</v>
      </c>
      <c r="P424" s="2">
        <v>42170</v>
      </c>
      <c r="Q424" s="2">
        <v>42172</v>
      </c>
      <c r="R424" s="4">
        <v>-26.655999999999999</v>
      </c>
      <c r="S424" s="3">
        <v>15</v>
      </c>
      <c r="T424" s="4">
        <v>397.17</v>
      </c>
      <c r="U424" s="3">
        <v>90361</v>
      </c>
      <c r="V424" s="3" t="str">
        <f>IF(R424&gt;F2380, "High","Low")</f>
        <v>Low</v>
      </c>
      <c r="W424" s="3" t="e">
        <f>IF(OR(D424 &gt; 0.2,#REF! &lt; 0.25), "High Risk", "Low Risk")</f>
        <v>#REF!</v>
      </c>
      <c r="X424" s="3" t="str">
        <f>IF(NOT(D424 &gt; 0), "No Discount", "Discount Applied")</f>
        <v>Discount Applied</v>
      </c>
      <c r="Y424" s="3" t="str">
        <f>IF(AND(R424 &gt; 100, OR(I424 = "Regular Air", I424 = "Express Air"), NOT(D424 &gt; 0)), "High Profit Non-Standard Shipping", "Other")</f>
        <v>Other</v>
      </c>
    </row>
    <row r="425" spans="1:25" x14ac:dyDescent="0.3">
      <c r="A425" s="3" t="s">
        <v>256</v>
      </c>
      <c r="B425" s="3">
        <v>19209</v>
      </c>
      <c r="C425" s="3" t="s">
        <v>105</v>
      </c>
      <c r="D425" s="7">
        <v>0.02</v>
      </c>
      <c r="E425" s="4">
        <v>59.98</v>
      </c>
      <c r="F425" s="4">
        <v>3.99</v>
      </c>
      <c r="G425" s="3">
        <v>744</v>
      </c>
      <c r="H425" s="3" t="s">
        <v>871</v>
      </c>
      <c r="I425" s="3" t="s">
        <v>48</v>
      </c>
      <c r="J425" s="3" t="s">
        <v>27</v>
      </c>
      <c r="K425" s="3" t="s">
        <v>28</v>
      </c>
      <c r="L425" s="3" t="s">
        <v>33</v>
      </c>
      <c r="M425" s="3" t="s">
        <v>377</v>
      </c>
      <c r="N425" s="3" t="s">
        <v>873</v>
      </c>
      <c r="O425" s="3">
        <v>85737</v>
      </c>
      <c r="P425" s="2">
        <v>42032</v>
      </c>
      <c r="Q425" s="2">
        <v>42041</v>
      </c>
      <c r="R425" s="4">
        <v>-54.622</v>
      </c>
      <c r="S425" s="3">
        <v>1</v>
      </c>
      <c r="T425" s="4">
        <v>63.48</v>
      </c>
      <c r="U425" s="3">
        <v>87725</v>
      </c>
      <c r="V425" s="3" t="str">
        <f>IF(R425&gt;F2381, "High","Low")</f>
        <v>Low</v>
      </c>
      <c r="W425" s="3" t="e">
        <f>IF(OR(D425 &gt; 0.2,#REF! &lt; 0.25), "High Risk", "Low Risk")</f>
        <v>#REF!</v>
      </c>
      <c r="X425" s="3" t="str">
        <f>IF(NOT(D425 &gt; 0), "No Discount", "Discount Applied")</f>
        <v>Discount Applied</v>
      </c>
      <c r="Y425" s="3" t="str">
        <f>IF(AND(R425 &gt; 100, OR(I425 = "Regular Air", I425 = "Express Air"), NOT(D425 &gt; 0)), "High Profit Non-Standard Shipping", "Other")</f>
        <v>Other</v>
      </c>
    </row>
    <row r="426" spans="1:25" x14ac:dyDescent="0.3">
      <c r="A426" s="3" t="s">
        <v>108</v>
      </c>
      <c r="B426" s="3">
        <v>19210</v>
      </c>
      <c r="C426" s="3" t="s">
        <v>105</v>
      </c>
      <c r="D426" s="7">
        <v>0.03</v>
      </c>
      <c r="E426" s="4">
        <v>5.18</v>
      </c>
      <c r="F426" s="4">
        <v>5.74</v>
      </c>
      <c r="G426" s="3">
        <v>744</v>
      </c>
      <c r="H426" s="3" t="s">
        <v>871</v>
      </c>
      <c r="I426" s="3" t="s">
        <v>48</v>
      </c>
      <c r="J426" s="3" t="s">
        <v>27</v>
      </c>
      <c r="K426" s="3" t="s">
        <v>28</v>
      </c>
      <c r="L426" s="3" t="s">
        <v>33</v>
      </c>
      <c r="M426" s="3" t="s">
        <v>377</v>
      </c>
      <c r="N426" s="3" t="s">
        <v>873</v>
      </c>
      <c r="O426" s="3">
        <v>85737</v>
      </c>
      <c r="P426" s="2">
        <v>42032</v>
      </c>
      <c r="Q426" s="2">
        <v>42036</v>
      </c>
      <c r="R426" s="4">
        <v>-126.81418000000001</v>
      </c>
      <c r="S426" s="3">
        <v>9</v>
      </c>
      <c r="T426" s="4">
        <v>47.64</v>
      </c>
      <c r="U426" s="3">
        <v>87725</v>
      </c>
      <c r="V426" s="3" t="str">
        <f>IF(R426&gt;F2382, "High","Low")</f>
        <v>Low</v>
      </c>
      <c r="W426" s="3" t="e">
        <f>IF(OR(D426 &gt; 0.2,#REF! &lt; 0.25), "High Risk", "Low Risk")</f>
        <v>#REF!</v>
      </c>
      <c r="X426" s="3" t="str">
        <f>IF(NOT(D426 &gt; 0), "No Discount", "Discount Applied")</f>
        <v>Discount Applied</v>
      </c>
      <c r="Y426" s="3" t="str">
        <f>IF(AND(R426 &gt; 100, OR(I426 = "Regular Air", I426 = "Express Air"), NOT(D426 &gt; 0)), "High Profit Non-Standard Shipping", "Other")</f>
        <v>Other</v>
      </c>
    </row>
    <row r="427" spans="1:25" x14ac:dyDescent="0.3">
      <c r="A427" s="3" t="s">
        <v>84</v>
      </c>
      <c r="B427" s="3">
        <v>19638</v>
      </c>
      <c r="C427" s="3" t="s">
        <v>55</v>
      </c>
      <c r="D427" s="7">
        <v>0.03</v>
      </c>
      <c r="E427" s="4">
        <v>119.99</v>
      </c>
      <c r="F427" s="4">
        <v>56.14</v>
      </c>
      <c r="G427" s="3">
        <v>744</v>
      </c>
      <c r="H427" s="3" t="s">
        <v>871</v>
      </c>
      <c r="I427" s="3" t="s">
        <v>38</v>
      </c>
      <c r="J427" s="3" t="s">
        <v>113</v>
      </c>
      <c r="K427" s="3" t="s">
        <v>76</v>
      </c>
      <c r="L427" s="3" t="s">
        <v>33</v>
      </c>
      <c r="M427" s="3" t="s">
        <v>377</v>
      </c>
      <c r="N427" s="3" t="s">
        <v>873</v>
      </c>
      <c r="O427" s="3">
        <v>85737</v>
      </c>
      <c r="P427" s="2">
        <v>42021</v>
      </c>
      <c r="Q427" s="2">
        <v>42023</v>
      </c>
      <c r="R427" s="4">
        <v>1400.1</v>
      </c>
      <c r="S427" s="3">
        <v>13</v>
      </c>
      <c r="T427" s="4">
        <v>1545.58</v>
      </c>
      <c r="U427" s="3">
        <v>87726</v>
      </c>
      <c r="V427" s="3" t="str">
        <f>IF(R427&gt;F2383, "High","Low")</f>
        <v>High</v>
      </c>
      <c r="W427" s="3" t="e">
        <f>IF(OR(D427 &gt; 0.2,#REF! &lt; 0.25), "High Risk", "Low Risk")</f>
        <v>#REF!</v>
      </c>
      <c r="X427" s="3" t="str">
        <f>IF(NOT(D427 &gt; 0), "No Discount", "Discount Applied")</f>
        <v>Discount Applied</v>
      </c>
      <c r="Y427" s="3" t="str">
        <f>IF(AND(R427 &gt; 100, OR(I427 = "Regular Air", I427 = "Express Air"), NOT(D427 &gt; 0)), "High Profit Non-Standard Shipping", "Other")</f>
        <v>Other</v>
      </c>
    </row>
    <row r="428" spans="1:25" x14ac:dyDescent="0.3">
      <c r="A428" s="3" t="s">
        <v>77</v>
      </c>
      <c r="B428" s="3">
        <v>19505</v>
      </c>
      <c r="C428" s="3" t="s">
        <v>105</v>
      </c>
      <c r="D428" s="7">
        <v>0.09</v>
      </c>
      <c r="E428" s="4">
        <v>125.99</v>
      </c>
      <c r="F428" s="4">
        <v>8.99</v>
      </c>
      <c r="G428" s="3">
        <v>744</v>
      </c>
      <c r="H428" s="3" t="s">
        <v>871</v>
      </c>
      <c r="I428" s="3" t="s">
        <v>48</v>
      </c>
      <c r="J428" s="3" t="s">
        <v>113</v>
      </c>
      <c r="K428" s="3" t="s">
        <v>76</v>
      </c>
      <c r="L428" s="3" t="s">
        <v>33</v>
      </c>
      <c r="M428" s="3" t="s">
        <v>377</v>
      </c>
      <c r="N428" s="3" t="s">
        <v>873</v>
      </c>
      <c r="O428" s="3">
        <v>85737</v>
      </c>
      <c r="P428" s="2">
        <v>42149</v>
      </c>
      <c r="Q428" s="2">
        <v>42157</v>
      </c>
      <c r="R428" s="4">
        <v>916.68060000000014</v>
      </c>
      <c r="S428" s="3">
        <v>20</v>
      </c>
      <c r="T428" s="4">
        <v>2104.9899999999998</v>
      </c>
      <c r="U428" s="3">
        <v>87727</v>
      </c>
      <c r="V428" s="3" t="str">
        <f>IF(R428&gt;F2384, "High","Low")</f>
        <v>High</v>
      </c>
      <c r="W428" s="3" t="e">
        <f>IF(OR(D428 &gt; 0.2,#REF! &lt; 0.25), "High Risk", "Low Risk")</f>
        <v>#REF!</v>
      </c>
      <c r="X428" s="3" t="str">
        <f>IF(NOT(D428 &gt; 0), "No Discount", "Discount Applied")</f>
        <v>Discount Applied</v>
      </c>
      <c r="Y428" s="3" t="str">
        <f>IF(AND(R428 &gt; 100, OR(I428 = "Regular Air", I428 = "Express Air"), NOT(D428 &gt; 0)), "High Profit Non-Standard Shipping", "Other")</f>
        <v>Other</v>
      </c>
    </row>
    <row r="429" spans="1:25" x14ac:dyDescent="0.3">
      <c r="A429" s="3" t="s">
        <v>179</v>
      </c>
      <c r="B429" s="3">
        <v>19639</v>
      </c>
      <c r="C429" s="3" t="s">
        <v>55</v>
      </c>
      <c r="D429" s="7">
        <v>0.05</v>
      </c>
      <c r="E429" s="4">
        <v>115.79</v>
      </c>
      <c r="F429" s="4">
        <v>1.99</v>
      </c>
      <c r="G429" s="3">
        <v>745</v>
      </c>
      <c r="H429" s="3" t="s">
        <v>875</v>
      </c>
      <c r="I429" s="3" t="s">
        <v>48</v>
      </c>
      <c r="J429" s="3" t="s">
        <v>113</v>
      </c>
      <c r="K429" s="3" t="s">
        <v>76</v>
      </c>
      <c r="L429" s="3" t="s">
        <v>33</v>
      </c>
      <c r="M429" s="3" t="s">
        <v>377</v>
      </c>
      <c r="N429" s="3" t="s">
        <v>877</v>
      </c>
      <c r="O429" s="3">
        <v>85345</v>
      </c>
      <c r="P429" s="2">
        <v>42021</v>
      </c>
      <c r="Q429" s="2">
        <v>42023</v>
      </c>
      <c r="R429" s="4">
        <v>67.599999999999923</v>
      </c>
      <c r="S429" s="3">
        <v>3</v>
      </c>
      <c r="T429" s="4">
        <v>353.1</v>
      </c>
      <c r="U429" s="3">
        <v>87726</v>
      </c>
      <c r="V429" s="3" t="str">
        <f>IF(R429&gt;F2385, "High","Low")</f>
        <v>High</v>
      </c>
      <c r="W429" s="3" t="e">
        <f>IF(OR(D429 &gt; 0.2,#REF! &lt; 0.25), "High Risk", "Low Risk")</f>
        <v>#REF!</v>
      </c>
      <c r="X429" s="3" t="str">
        <f>IF(NOT(D429 &gt; 0), "No Discount", "Discount Applied")</f>
        <v>Discount Applied</v>
      </c>
      <c r="Y429" s="3" t="str">
        <f>IF(AND(R429 &gt; 100, OR(I429 = "Regular Air", I429 = "Express Air"), NOT(D429 &gt; 0)), "High Profit Non-Standard Shipping", "Other")</f>
        <v>Other</v>
      </c>
    </row>
    <row r="430" spans="1:25" x14ac:dyDescent="0.3">
      <c r="A430" s="3" t="s">
        <v>140</v>
      </c>
      <c r="B430" s="3">
        <v>20855</v>
      </c>
      <c r="C430" s="3" t="s">
        <v>36</v>
      </c>
      <c r="D430" s="7">
        <v>0.09</v>
      </c>
      <c r="E430" s="4">
        <v>27.75</v>
      </c>
      <c r="F430" s="4">
        <v>19.989999999999998</v>
      </c>
      <c r="G430" s="3">
        <v>750</v>
      </c>
      <c r="H430" s="3" t="s">
        <v>878</v>
      </c>
      <c r="I430" s="3" t="s">
        <v>48</v>
      </c>
      <c r="J430" s="3" t="s">
        <v>27</v>
      </c>
      <c r="K430" s="3" t="s">
        <v>28</v>
      </c>
      <c r="L430" s="3" t="s">
        <v>135</v>
      </c>
      <c r="M430" s="3" t="s">
        <v>612</v>
      </c>
      <c r="N430" s="3" t="s">
        <v>880</v>
      </c>
      <c r="O430" s="3">
        <v>41042</v>
      </c>
      <c r="P430" s="2">
        <v>42016</v>
      </c>
      <c r="Q430" s="2">
        <v>42017</v>
      </c>
      <c r="R430" s="4">
        <v>-224.64400000000001</v>
      </c>
      <c r="S430" s="3">
        <v>10</v>
      </c>
      <c r="T430" s="4">
        <v>257.52</v>
      </c>
      <c r="U430" s="3">
        <v>91200</v>
      </c>
      <c r="V430" s="3" t="str">
        <f>IF(R430&gt;F2386, "High","Low")</f>
        <v>Low</v>
      </c>
      <c r="W430" s="3" t="e">
        <f>IF(OR(D430 &gt; 0.2,#REF! &lt; 0.25), "High Risk", "Low Risk")</f>
        <v>#REF!</v>
      </c>
      <c r="X430" s="3" t="str">
        <f>IF(NOT(D430 &gt; 0), "No Discount", "Discount Applied")</f>
        <v>Discount Applied</v>
      </c>
      <c r="Y430" s="3" t="str">
        <f>IF(AND(R430 &gt; 100, OR(I430 = "Regular Air", I430 = "Express Air"), NOT(D430 &gt; 0)), "High Profit Non-Standard Shipping", "Other")</f>
        <v>Other</v>
      </c>
    </row>
    <row r="431" spans="1:25" x14ac:dyDescent="0.3">
      <c r="A431" s="3" t="s">
        <v>190</v>
      </c>
      <c r="B431" s="3">
        <v>23629</v>
      </c>
      <c r="C431" s="3" t="s">
        <v>105</v>
      </c>
      <c r="D431" s="7">
        <v>0.06</v>
      </c>
      <c r="E431" s="4">
        <v>130.97999999999999</v>
      </c>
      <c r="F431" s="4">
        <v>54.74</v>
      </c>
      <c r="G431" s="3">
        <v>751</v>
      </c>
      <c r="H431" s="3" t="s">
        <v>881</v>
      </c>
      <c r="I431" s="3" t="s">
        <v>38</v>
      </c>
      <c r="J431" s="3" t="s">
        <v>27</v>
      </c>
      <c r="K431" s="3" t="s">
        <v>40</v>
      </c>
      <c r="L431" s="3" t="s">
        <v>135</v>
      </c>
      <c r="M431" s="3" t="s">
        <v>612</v>
      </c>
      <c r="N431" s="3" t="s">
        <v>882</v>
      </c>
      <c r="O431" s="3">
        <v>40324</v>
      </c>
      <c r="P431" s="2">
        <v>42062</v>
      </c>
      <c r="Q431" s="2">
        <v>42069</v>
      </c>
      <c r="R431" s="4">
        <v>14.76</v>
      </c>
      <c r="S431" s="3">
        <v>3</v>
      </c>
      <c r="T431" s="4">
        <v>411.64</v>
      </c>
      <c r="U431" s="3">
        <v>91201</v>
      </c>
      <c r="V431" s="3" t="str">
        <f>IF(R431&gt;F2387, "High","Low")</f>
        <v>High</v>
      </c>
      <c r="W431" s="3" t="e">
        <f>IF(OR(D431 &gt; 0.2,#REF! &lt; 0.25), "High Risk", "Low Risk")</f>
        <v>#REF!</v>
      </c>
      <c r="X431" s="3" t="str">
        <f>IF(NOT(D431 &gt; 0), "No Discount", "Discount Applied")</f>
        <v>Discount Applied</v>
      </c>
      <c r="Y431" s="3" t="str">
        <f>IF(AND(R431 &gt; 100, OR(I431 = "Regular Air", I431 = "Express Air"), NOT(D431 &gt; 0)), "High Profit Non-Standard Shipping", "Other")</f>
        <v>Other</v>
      </c>
    </row>
    <row r="432" spans="1:25" x14ac:dyDescent="0.3">
      <c r="A432" s="3" t="s">
        <v>133</v>
      </c>
      <c r="B432" s="3">
        <v>19679</v>
      </c>
      <c r="C432" s="3" t="s">
        <v>46</v>
      </c>
      <c r="D432" s="7">
        <v>0.06</v>
      </c>
      <c r="E432" s="4">
        <v>2.61</v>
      </c>
      <c r="F432" s="4">
        <v>0.5</v>
      </c>
      <c r="G432" s="3">
        <v>753</v>
      </c>
      <c r="H432" s="3" t="s">
        <v>883</v>
      </c>
      <c r="I432" s="3" t="s">
        <v>26</v>
      </c>
      <c r="J432" s="3" t="s">
        <v>27</v>
      </c>
      <c r="K432" s="3" t="s">
        <v>28</v>
      </c>
      <c r="L432" s="3" t="s">
        <v>33</v>
      </c>
      <c r="M432" s="3" t="s">
        <v>377</v>
      </c>
      <c r="N432" s="3" t="s">
        <v>885</v>
      </c>
      <c r="O432" s="3">
        <v>86301</v>
      </c>
      <c r="P432" s="2">
        <v>42074</v>
      </c>
      <c r="Q432" s="2">
        <v>42074</v>
      </c>
      <c r="R432" s="4">
        <v>10.85</v>
      </c>
      <c r="S432" s="3">
        <v>1</v>
      </c>
      <c r="T432" s="4">
        <v>17.59</v>
      </c>
      <c r="U432" s="3">
        <v>90438</v>
      </c>
      <c r="V432" s="3" t="str">
        <f>IF(R432&gt;F2388, "High","Low")</f>
        <v>High</v>
      </c>
      <c r="W432" s="3" t="e">
        <f>IF(OR(D432 &gt; 0.2,#REF! &lt; 0.25), "High Risk", "Low Risk")</f>
        <v>#REF!</v>
      </c>
      <c r="X432" s="3" t="str">
        <f>IF(NOT(D432 &gt; 0), "No Discount", "Discount Applied")</f>
        <v>Discount Applied</v>
      </c>
      <c r="Y432" s="3" t="str">
        <f>IF(AND(R432 &gt; 100, OR(I432 = "Regular Air", I432 = "Express Air"), NOT(D432 &gt; 0)), "High Profit Non-Standard Shipping", "Other")</f>
        <v>Other</v>
      </c>
    </row>
    <row r="433" spans="1:25" x14ac:dyDescent="0.3">
      <c r="A433" s="3" t="s">
        <v>92</v>
      </c>
      <c r="B433" s="3">
        <v>19680</v>
      </c>
      <c r="C433" s="3" t="s">
        <v>46</v>
      </c>
      <c r="D433" s="7">
        <v>0.01</v>
      </c>
      <c r="E433" s="4">
        <v>6.35</v>
      </c>
      <c r="F433" s="4">
        <v>1.02</v>
      </c>
      <c r="G433" s="3">
        <v>753</v>
      </c>
      <c r="H433" s="3" t="s">
        <v>883</v>
      </c>
      <c r="I433" s="3" t="s">
        <v>48</v>
      </c>
      <c r="J433" s="3" t="s">
        <v>27</v>
      </c>
      <c r="K433" s="3" t="s">
        <v>28</v>
      </c>
      <c r="L433" s="3" t="s">
        <v>33</v>
      </c>
      <c r="M433" s="3" t="s">
        <v>377</v>
      </c>
      <c r="N433" s="3" t="s">
        <v>885</v>
      </c>
      <c r="O433" s="3">
        <v>86301</v>
      </c>
      <c r="P433" s="2">
        <v>42074</v>
      </c>
      <c r="Q433" s="2">
        <v>42076</v>
      </c>
      <c r="R433" s="4">
        <v>97.662599999999983</v>
      </c>
      <c r="S433" s="3">
        <v>22</v>
      </c>
      <c r="T433" s="4">
        <v>141.54</v>
      </c>
      <c r="U433" s="3">
        <v>90438</v>
      </c>
      <c r="V433" s="3" t="str">
        <f>IF(R433&gt;F2389, "High","Low")</f>
        <v>High</v>
      </c>
      <c r="W433" s="3" t="e">
        <f>IF(OR(D433 &gt; 0.2,#REF! &lt; 0.25), "High Risk", "Low Risk")</f>
        <v>#REF!</v>
      </c>
      <c r="X433" s="3" t="str">
        <f>IF(NOT(D433 &gt; 0), "No Discount", "Discount Applied")</f>
        <v>Discount Applied</v>
      </c>
      <c r="Y433" s="3" t="str">
        <f>IF(AND(R433 &gt; 100, OR(I433 = "Regular Air", I433 = "Express Air"), NOT(D433 &gt; 0)), "High Profit Non-Standard Shipping", "Other")</f>
        <v>Other</v>
      </c>
    </row>
    <row r="434" spans="1:25" x14ac:dyDescent="0.3">
      <c r="A434" s="3" t="s">
        <v>151</v>
      </c>
      <c r="B434" s="3">
        <v>25291</v>
      </c>
      <c r="C434" s="3" t="s">
        <v>24</v>
      </c>
      <c r="D434" s="7">
        <v>0.06</v>
      </c>
      <c r="E434" s="4">
        <v>218.75</v>
      </c>
      <c r="F434" s="4">
        <v>69.64</v>
      </c>
      <c r="G434" s="3">
        <v>754</v>
      </c>
      <c r="H434" s="3" t="s">
        <v>887</v>
      </c>
      <c r="I434" s="3" t="s">
        <v>38</v>
      </c>
      <c r="J434" s="3" t="s">
        <v>27</v>
      </c>
      <c r="K434" s="3" t="s">
        <v>40</v>
      </c>
      <c r="L434" s="3" t="s">
        <v>33</v>
      </c>
      <c r="M434" s="3" t="s">
        <v>377</v>
      </c>
      <c r="N434" s="3" t="s">
        <v>888</v>
      </c>
      <c r="O434" s="3">
        <v>86314</v>
      </c>
      <c r="P434" s="2">
        <v>42159</v>
      </c>
      <c r="Q434" s="2">
        <v>42160</v>
      </c>
      <c r="R434" s="4">
        <v>-453.2</v>
      </c>
      <c r="S434" s="3">
        <v>4</v>
      </c>
      <c r="T434" s="4">
        <v>905.4</v>
      </c>
      <c r="U434" s="3">
        <v>90437</v>
      </c>
      <c r="V434" s="3" t="str">
        <f>IF(R434&gt;F2390, "High","Low")</f>
        <v>Low</v>
      </c>
      <c r="W434" s="3" t="e">
        <f>IF(OR(D434 &gt; 0.2,#REF! &lt; 0.25), "High Risk", "Low Risk")</f>
        <v>#REF!</v>
      </c>
      <c r="X434" s="3" t="str">
        <f>IF(NOT(D434 &gt; 0), "No Discount", "Discount Applied")</f>
        <v>Discount Applied</v>
      </c>
      <c r="Y434" s="3" t="str">
        <f>IF(AND(R434 &gt; 100, OR(I434 = "Regular Air", I434 = "Express Air"), NOT(D434 &gt; 0)), "High Profit Non-Standard Shipping", "Other")</f>
        <v>Other</v>
      </c>
    </row>
    <row r="435" spans="1:25" x14ac:dyDescent="0.3">
      <c r="A435" s="3" t="s">
        <v>84</v>
      </c>
      <c r="B435" s="3">
        <v>25117</v>
      </c>
      <c r="C435" s="3" t="s">
        <v>105</v>
      </c>
      <c r="D435" s="7">
        <v>0.06</v>
      </c>
      <c r="E435" s="4">
        <v>119.99</v>
      </c>
      <c r="F435" s="4">
        <v>14</v>
      </c>
      <c r="G435" s="3">
        <v>754</v>
      </c>
      <c r="H435" s="3" t="s">
        <v>887</v>
      </c>
      <c r="I435" s="3" t="s">
        <v>38</v>
      </c>
      <c r="J435" s="3" t="s">
        <v>113</v>
      </c>
      <c r="K435" s="3" t="s">
        <v>76</v>
      </c>
      <c r="L435" s="3" t="s">
        <v>33</v>
      </c>
      <c r="M435" s="3" t="s">
        <v>377</v>
      </c>
      <c r="N435" s="3" t="s">
        <v>888</v>
      </c>
      <c r="O435" s="3">
        <v>86314</v>
      </c>
      <c r="P435" s="2">
        <v>42106</v>
      </c>
      <c r="Q435" s="2">
        <v>42113</v>
      </c>
      <c r="R435" s="4">
        <v>-207.679788</v>
      </c>
      <c r="S435" s="3">
        <v>2</v>
      </c>
      <c r="T435" s="4">
        <v>243.86</v>
      </c>
      <c r="U435" s="3">
        <v>90439</v>
      </c>
      <c r="V435" s="3" t="str">
        <f>IF(R435&gt;F2391, "High","Low")</f>
        <v>Low</v>
      </c>
      <c r="W435" s="3" t="e">
        <f>IF(OR(D435 &gt; 0.2,#REF! &lt; 0.25), "High Risk", "Low Risk")</f>
        <v>#REF!</v>
      </c>
      <c r="X435" s="3" t="str">
        <f>IF(NOT(D435 &gt; 0), "No Discount", "Discount Applied")</f>
        <v>Discount Applied</v>
      </c>
      <c r="Y435" s="3" t="str">
        <f>IF(AND(R435 &gt; 100, OR(I435 = "Regular Air", I435 = "Express Air"), NOT(D435 &gt; 0)), "High Profit Non-Standard Shipping", "Other")</f>
        <v>Other</v>
      </c>
    </row>
    <row r="436" spans="1:25" x14ac:dyDescent="0.3">
      <c r="A436" s="3" t="s">
        <v>92</v>
      </c>
      <c r="B436" s="3">
        <v>25856</v>
      </c>
      <c r="C436" s="3" t="s">
        <v>36</v>
      </c>
      <c r="D436" s="7">
        <v>0.03</v>
      </c>
      <c r="E436" s="4">
        <v>37.94</v>
      </c>
      <c r="F436" s="4">
        <v>5.08</v>
      </c>
      <c r="G436" s="3">
        <v>757</v>
      </c>
      <c r="H436" s="3" t="s">
        <v>890</v>
      </c>
      <c r="I436" s="3" t="s">
        <v>48</v>
      </c>
      <c r="J436" s="3" t="s">
        <v>39</v>
      </c>
      <c r="K436" s="3" t="s">
        <v>28</v>
      </c>
      <c r="L436" s="3" t="s">
        <v>33</v>
      </c>
      <c r="M436" s="3" t="s">
        <v>101</v>
      </c>
      <c r="N436" s="3" t="s">
        <v>892</v>
      </c>
      <c r="O436" s="3">
        <v>97062</v>
      </c>
      <c r="P436" s="2">
        <v>42046</v>
      </c>
      <c r="Q436" s="2">
        <v>42048</v>
      </c>
      <c r="R436" s="4">
        <v>-7.5244000000000009</v>
      </c>
      <c r="S436" s="3">
        <v>1</v>
      </c>
      <c r="T436" s="4">
        <v>39.97</v>
      </c>
      <c r="U436" s="3">
        <v>90258</v>
      </c>
      <c r="V436" s="3" t="str">
        <f>IF(R436&gt;F2392, "High","Low")</f>
        <v>Low</v>
      </c>
      <c r="W436" s="3" t="e">
        <f>IF(OR(D436 &gt; 0.2,#REF! &lt; 0.25), "High Risk", "Low Risk")</f>
        <v>#REF!</v>
      </c>
      <c r="X436" s="3" t="str">
        <f>IF(NOT(D436 &gt; 0), "No Discount", "Discount Applied")</f>
        <v>Discount Applied</v>
      </c>
      <c r="Y436" s="3" t="str">
        <f>IF(AND(R436 &gt; 100, OR(I436 = "Regular Air", I436 = "Express Air"), NOT(D436 &gt; 0)), "High Profit Non-Standard Shipping", "Other")</f>
        <v>Other</v>
      </c>
    </row>
    <row r="437" spans="1:25" x14ac:dyDescent="0.3">
      <c r="A437" s="3" t="s">
        <v>77</v>
      </c>
      <c r="B437" s="3">
        <v>21110</v>
      </c>
      <c r="C437" s="3" t="s">
        <v>105</v>
      </c>
      <c r="D437" s="7">
        <v>0</v>
      </c>
      <c r="E437" s="4">
        <v>20.99</v>
      </c>
      <c r="F437" s="4">
        <v>3.3</v>
      </c>
      <c r="G437" s="3">
        <v>759</v>
      </c>
      <c r="H437" s="3" t="s">
        <v>893</v>
      </c>
      <c r="I437" s="3" t="s">
        <v>48</v>
      </c>
      <c r="J437" s="3" t="s">
        <v>57</v>
      </c>
      <c r="K437" s="3" t="s">
        <v>76</v>
      </c>
      <c r="L437" s="3" t="s">
        <v>60</v>
      </c>
      <c r="M437" s="3" t="s">
        <v>177</v>
      </c>
      <c r="N437" s="3" t="s">
        <v>895</v>
      </c>
      <c r="O437" s="3">
        <v>62301</v>
      </c>
      <c r="P437" s="2">
        <v>42153</v>
      </c>
      <c r="Q437" s="2">
        <v>42160</v>
      </c>
      <c r="R437" s="4">
        <v>-92.961000000000013</v>
      </c>
      <c r="S437" s="3">
        <v>5</v>
      </c>
      <c r="T437" s="4">
        <v>92.96</v>
      </c>
      <c r="U437" s="3">
        <v>86639</v>
      </c>
      <c r="V437" s="3" t="str">
        <f>IF(R437&gt;F2393, "High","Low")</f>
        <v>Low</v>
      </c>
      <c r="W437" s="3" t="e">
        <f>IF(OR(D437 &gt; 0.2,#REF! &lt; 0.25), "High Risk", "Low Risk")</f>
        <v>#REF!</v>
      </c>
      <c r="X437" s="3" t="str">
        <f>IF(NOT(D437 &gt; 0), "No Discount", "Discount Applied")</f>
        <v>No Discount</v>
      </c>
      <c r="Y437" s="3" t="str">
        <f>IF(AND(R437 &gt; 100, OR(I437 = "Regular Air", I437 = "Express Air"), NOT(D437 &gt; 0)), "High Profit Non-Standard Shipping", "Other")</f>
        <v>Other</v>
      </c>
    </row>
    <row r="438" spans="1:25" x14ac:dyDescent="0.3">
      <c r="A438" s="3" t="s">
        <v>77</v>
      </c>
      <c r="B438" s="3">
        <v>20377</v>
      </c>
      <c r="C438" s="3" t="s">
        <v>36</v>
      </c>
      <c r="D438" s="7">
        <v>0</v>
      </c>
      <c r="E438" s="4">
        <v>125.99</v>
      </c>
      <c r="F438" s="4">
        <v>8.99</v>
      </c>
      <c r="G438" s="3">
        <v>762</v>
      </c>
      <c r="H438" s="3" t="s">
        <v>896</v>
      </c>
      <c r="I438" s="3" t="s">
        <v>48</v>
      </c>
      <c r="J438" s="3" t="s">
        <v>57</v>
      </c>
      <c r="K438" s="3" t="s">
        <v>76</v>
      </c>
      <c r="L438" s="3" t="s">
        <v>33</v>
      </c>
      <c r="M438" s="3" t="s">
        <v>34</v>
      </c>
      <c r="N438" s="3" t="s">
        <v>898</v>
      </c>
      <c r="O438" s="3">
        <v>98661</v>
      </c>
      <c r="P438" s="2">
        <v>42121</v>
      </c>
      <c r="Q438" s="2">
        <v>42123</v>
      </c>
      <c r="R438" s="4">
        <v>613.89576</v>
      </c>
      <c r="S438" s="3">
        <v>12</v>
      </c>
      <c r="T438" s="4">
        <v>1362.2</v>
      </c>
      <c r="U438" s="3">
        <v>87525</v>
      </c>
      <c r="V438" s="3" t="str">
        <f>IF(R438&gt;F2394, "High","Low")</f>
        <v>High</v>
      </c>
      <c r="W438" s="3" t="e">
        <f>IF(OR(D438 &gt; 0.2,#REF! &lt; 0.25), "High Risk", "Low Risk")</f>
        <v>#REF!</v>
      </c>
      <c r="X438" s="3" t="str">
        <f>IF(NOT(D438 &gt; 0), "No Discount", "Discount Applied")</f>
        <v>No Discount</v>
      </c>
      <c r="Y438" s="3" t="str">
        <f>IF(AND(R438 &gt; 100, OR(I438 = "Regular Air", I438 = "Express Air"), NOT(D438 &gt; 0)), "High Profit Non-Standard Shipping", "Other")</f>
        <v>High Profit Non-Standard Shipping</v>
      </c>
    </row>
    <row r="439" spans="1:25" x14ac:dyDescent="0.3">
      <c r="A439" s="3" t="s">
        <v>179</v>
      </c>
      <c r="B439" s="3">
        <v>18735</v>
      </c>
      <c r="C439" s="3" t="s">
        <v>46</v>
      </c>
      <c r="D439" s="7">
        <v>0.1</v>
      </c>
      <c r="E439" s="4">
        <v>31.78</v>
      </c>
      <c r="F439" s="4">
        <v>1.99</v>
      </c>
      <c r="G439" s="3">
        <v>767</v>
      </c>
      <c r="H439" s="3" t="s">
        <v>899</v>
      </c>
      <c r="I439" s="3" t="s">
        <v>48</v>
      </c>
      <c r="J439" s="3" t="s">
        <v>27</v>
      </c>
      <c r="K439" s="3" t="s">
        <v>76</v>
      </c>
      <c r="L439" s="3" t="s">
        <v>60</v>
      </c>
      <c r="M439" s="3" t="s">
        <v>177</v>
      </c>
      <c r="N439" s="3" t="s">
        <v>901</v>
      </c>
      <c r="O439" s="3">
        <v>61201</v>
      </c>
      <c r="P439" s="2">
        <v>42034</v>
      </c>
      <c r="Q439" s="2">
        <v>42036</v>
      </c>
      <c r="R439" s="4">
        <v>232.28159999999997</v>
      </c>
      <c r="S439" s="3">
        <v>11</v>
      </c>
      <c r="T439" s="4">
        <v>336.64</v>
      </c>
      <c r="U439" s="3">
        <v>86279</v>
      </c>
      <c r="V439" s="3" t="str">
        <f>IF(R439&gt;F2395, "High","Low")</f>
        <v>High</v>
      </c>
      <c r="W439" s="3" t="e">
        <f>IF(OR(D439 &gt; 0.2,#REF! &lt; 0.25), "High Risk", "Low Risk")</f>
        <v>#REF!</v>
      </c>
      <c r="X439" s="3" t="str">
        <f>IF(NOT(D439 &gt; 0), "No Discount", "Discount Applied")</f>
        <v>Discount Applied</v>
      </c>
      <c r="Y439" s="3" t="str">
        <f>IF(AND(R439 &gt; 100, OR(I439 = "Regular Air", I439 = "Express Air"), NOT(D439 &gt; 0)), "High Profit Non-Standard Shipping", "Other")</f>
        <v>Other</v>
      </c>
    </row>
    <row r="440" spans="1:25" x14ac:dyDescent="0.3">
      <c r="A440" s="3" t="s">
        <v>179</v>
      </c>
      <c r="B440" s="3">
        <v>18659</v>
      </c>
      <c r="C440" s="3" t="s">
        <v>46</v>
      </c>
      <c r="D440" s="7">
        <v>0.08</v>
      </c>
      <c r="E440" s="4">
        <v>30.73</v>
      </c>
      <c r="F440" s="4">
        <v>4</v>
      </c>
      <c r="G440" s="3">
        <v>770</v>
      </c>
      <c r="H440" s="3" t="s">
        <v>902</v>
      </c>
      <c r="I440" s="3" t="s">
        <v>48</v>
      </c>
      <c r="J440" s="3" t="s">
        <v>57</v>
      </c>
      <c r="K440" s="3" t="s">
        <v>76</v>
      </c>
      <c r="L440" s="3" t="s">
        <v>33</v>
      </c>
      <c r="M440" s="3" t="s">
        <v>101</v>
      </c>
      <c r="N440" s="3" t="s">
        <v>892</v>
      </c>
      <c r="O440" s="3">
        <v>97062</v>
      </c>
      <c r="P440" s="2">
        <v>42082</v>
      </c>
      <c r="Q440" s="2">
        <v>42082</v>
      </c>
      <c r="R440" s="4">
        <v>-45.07</v>
      </c>
      <c r="S440" s="3">
        <v>14</v>
      </c>
      <c r="T440" s="4">
        <v>429.33</v>
      </c>
      <c r="U440" s="3">
        <v>88667</v>
      </c>
      <c r="V440" s="3" t="str">
        <f>IF(R440&gt;F2396, "High","Low")</f>
        <v>Low</v>
      </c>
      <c r="W440" s="3" t="e">
        <f>IF(OR(D440 &gt; 0.2,#REF! &lt; 0.25), "High Risk", "Low Risk")</f>
        <v>#REF!</v>
      </c>
      <c r="X440" s="3" t="str">
        <f>IF(NOT(D440 &gt; 0), "No Discount", "Discount Applied")</f>
        <v>Discount Applied</v>
      </c>
      <c r="Y440" s="3" t="str">
        <f>IF(AND(R440 &gt; 100, OR(I440 = "Regular Air", I440 = "Express Air"), NOT(D440 &gt; 0)), "High Profit Non-Standard Shipping", "Other")</f>
        <v>Other</v>
      </c>
    </row>
    <row r="441" spans="1:25" x14ac:dyDescent="0.3">
      <c r="A441" s="3" t="s">
        <v>256</v>
      </c>
      <c r="B441" s="3">
        <v>18660</v>
      </c>
      <c r="C441" s="3" t="s">
        <v>46</v>
      </c>
      <c r="D441" s="7">
        <v>0.05</v>
      </c>
      <c r="E441" s="4">
        <v>14.56</v>
      </c>
      <c r="F441" s="4">
        <v>3.5</v>
      </c>
      <c r="G441" s="3">
        <v>771</v>
      </c>
      <c r="H441" s="3" t="s">
        <v>903</v>
      </c>
      <c r="I441" s="3" t="s">
        <v>48</v>
      </c>
      <c r="J441" s="3" t="s">
        <v>57</v>
      </c>
      <c r="K441" s="3" t="s">
        <v>28</v>
      </c>
      <c r="L441" s="3" t="s">
        <v>33</v>
      </c>
      <c r="M441" s="3" t="s">
        <v>101</v>
      </c>
      <c r="N441" s="3" t="s">
        <v>905</v>
      </c>
      <c r="O441" s="3">
        <v>97068</v>
      </c>
      <c r="P441" s="2">
        <v>42082</v>
      </c>
      <c r="Q441" s="2">
        <v>42084</v>
      </c>
      <c r="R441" s="4">
        <v>-8.5299999999999994</v>
      </c>
      <c r="S441" s="3">
        <v>3</v>
      </c>
      <c r="T441" s="4">
        <v>44.66</v>
      </c>
      <c r="U441" s="3">
        <v>88667</v>
      </c>
      <c r="V441" s="3" t="str">
        <f>IF(R441&gt;F2397, "High","Low")</f>
        <v>Low</v>
      </c>
      <c r="W441" s="3" t="e">
        <f>IF(OR(D441 &gt; 0.2,#REF! &lt; 0.25), "High Risk", "Low Risk")</f>
        <v>#REF!</v>
      </c>
      <c r="X441" s="3" t="str">
        <f>IF(NOT(D441 &gt; 0), "No Discount", "Discount Applied")</f>
        <v>Discount Applied</v>
      </c>
      <c r="Y441" s="3" t="str">
        <f>IF(AND(R441 &gt; 100, OR(I441 = "Regular Air", I441 = "Express Air"), NOT(D441 &gt; 0)), "High Profit Non-Standard Shipping", "Other")</f>
        <v>Other</v>
      </c>
    </row>
    <row r="442" spans="1:25" x14ac:dyDescent="0.3">
      <c r="A442" s="3" t="s">
        <v>586</v>
      </c>
      <c r="B442" s="3">
        <v>18661</v>
      </c>
      <c r="C442" s="3" t="s">
        <v>46</v>
      </c>
      <c r="D442" s="7">
        <v>0</v>
      </c>
      <c r="E442" s="4">
        <v>299.99</v>
      </c>
      <c r="F442" s="4">
        <v>11.64</v>
      </c>
      <c r="G442" s="3">
        <v>771</v>
      </c>
      <c r="H442" s="3" t="s">
        <v>903</v>
      </c>
      <c r="I442" s="3" t="s">
        <v>48</v>
      </c>
      <c r="J442" s="3" t="s">
        <v>57</v>
      </c>
      <c r="K442" s="3" t="s">
        <v>76</v>
      </c>
      <c r="L442" s="3" t="s">
        <v>33</v>
      </c>
      <c r="M442" s="3" t="s">
        <v>101</v>
      </c>
      <c r="N442" s="3" t="s">
        <v>905</v>
      </c>
      <c r="O442" s="3">
        <v>97068</v>
      </c>
      <c r="P442" s="2">
        <v>42082</v>
      </c>
      <c r="Q442" s="2">
        <v>42084</v>
      </c>
      <c r="R442" s="4">
        <v>285.95</v>
      </c>
      <c r="S442" s="3">
        <v>5</v>
      </c>
      <c r="T442" s="4">
        <v>1619.95</v>
      </c>
      <c r="U442" s="3">
        <v>88667</v>
      </c>
      <c r="V442" s="3" t="str">
        <f>IF(R442&gt;F2398, "High","Low")</f>
        <v>High</v>
      </c>
      <c r="W442" s="3" t="e">
        <f>IF(OR(D442 &gt; 0.2,#REF! &lt; 0.25), "High Risk", "Low Risk")</f>
        <v>#REF!</v>
      </c>
      <c r="X442" s="3" t="str">
        <f>IF(NOT(D442 &gt; 0), "No Discount", "Discount Applied")</f>
        <v>No Discount</v>
      </c>
      <c r="Y442" s="3" t="str">
        <f>IF(AND(R442 &gt; 100, OR(I442 = "Regular Air", I442 = "Express Air"), NOT(D442 &gt; 0)), "High Profit Non-Standard Shipping", "Other")</f>
        <v>High Profit Non-Standard Shipping</v>
      </c>
    </row>
    <row r="443" spans="1:25" x14ac:dyDescent="0.3">
      <c r="A443" s="3" t="s">
        <v>256</v>
      </c>
      <c r="B443" s="3">
        <v>22875</v>
      </c>
      <c r="C443" s="3" t="s">
        <v>46</v>
      </c>
      <c r="D443" s="7">
        <v>0.08</v>
      </c>
      <c r="E443" s="4">
        <v>7.77</v>
      </c>
      <c r="F443" s="4">
        <v>9.23</v>
      </c>
      <c r="G443" s="3">
        <v>772</v>
      </c>
      <c r="H443" s="3" t="s">
        <v>907</v>
      </c>
      <c r="I443" s="3" t="s">
        <v>48</v>
      </c>
      <c r="J443" s="3" t="s">
        <v>57</v>
      </c>
      <c r="K443" s="3" t="s">
        <v>28</v>
      </c>
      <c r="L443" s="3" t="s">
        <v>52</v>
      </c>
      <c r="M443" s="3" t="s">
        <v>233</v>
      </c>
      <c r="N443" s="3" t="s">
        <v>908</v>
      </c>
      <c r="O443" s="3">
        <v>18103</v>
      </c>
      <c r="P443" s="2">
        <v>42018</v>
      </c>
      <c r="Q443" s="2">
        <v>42020</v>
      </c>
      <c r="R443" s="4">
        <v>-209.25</v>
      </c>
      <c r="S443" s="3">
        <v>7</v>
      </c>
      <c r="T443" s="4">
        <v>56.44</v>
      </c>
      <c r="U443" s="3">
        <v>88666</v>
      </c>
      <c r="V443" s="3" t="str">
        <f>IF(R443&gt;F2399, "High","Low")</f>
        <v>Low</v>
      </c>
      <c r="W443" s="3" t="e">
        <f>IF(OR(D443 &gt; 0.2,#REF! &lt; 0.25), "High Risk", "Low Risk")</f>
        <v>#REF!</v>
      </c>
      <c r="X443" s="3" t="str">
        <f>IF(NOT(D443 &gt; 0), "No Discount", "Discount Applied")</f>
        <v>Discount Applied</v>
      </c>
      <c r="Y443" s="3" t="str">
        <f>IF(AND(R443 &gt; 100, OR(I443 = "Regular Air", I443 = "Express Air"), NOT(D443 &gt; 0)), "High Profit Non-Standard Shipping", "Other")</f>
        <v>Other</v>
      </c>
    </row>
    <row r="444" spans="1:25" x14ac:dyDescent="0.3">
      <c r="A444" s="3" t="s">
        <v>92</v>
      </c>
      <c r="B444" s="3">
        <v>22877</v>
      </c>
      <c r="C444" s="3" t="s">
        <v>46</v>
      </c>
      <c r="D444" s="7">
        <v>0.1</v>
      </c>
      <c r="E444" s="4">
        <v>18.97</v>
      </c>
      <c r="F444" s="4">
        <v>9.5399999999999991</v>
      </c>
      <c r="G444" s="3">
        <v>772</v>
      </c>
      <c r="H444" s="3" t="s">
        <v>907</v>
      </c>
      <c r="I444" s="3" t="s">
        <v>26</v>
      </c>
      <c r="J444" s="3" t="s">
        <v>57</v>
      </c>
      <c r="K444" s="3" t="s">
        <v>28</v>
      </c>
      <c r="L444" s="3" t="s">
        <v>52</v>
      </c>
      <c r="M444" s="3" t="s">
        <v>233</v>
      </c>
      <c r="N444" s="3" t="s">
        <v>908</v>
      </c>
      <c r="O444" s="3">
        <v>18103</v>
      </c>
      <c r="P444" s="2">
        <v>42018</v>
      </c>
      <c r="Q444" s="2">
        <v>42020</v>
      </c>
      <c r="R444" s="4">
        <v>-9.1635999999999989</v>
      </c>
      <c r="S444" s="3">
        <v>3</v>
      </c>
      <c r="T444" s="4">
        <v>56.73</v>
      </c>
      <c r="U444" s="3">
        <v>88666</v>
      </c>
      <c r="V444" s="3" t="str">
        <f>IF(R444&gt;F2400, "High","Low")</f>
        <v>Low</v>
      </c>
      <c r="W444" s="3" t="e">
        <f>IF(OR(D444 &gt; 0.2,#REF! &lt; 0.25), "High Risk", "Low Risk")</f>
        <v>#REF!</v>
      </c>
      <c r="X444" s="3" t="str">
        <f>IF(NOT(D444 &gt; 0), "No Discount", "Discount Applied")</f>
        <v>Discount Applied</v>
      </c>
      <c r="Y444" s="3" t="str">
        <f>IF(AND(R444 &gt; 100, OR(I444 = "Regular Air", I444 = "Express Air"), NOT(D444 &gt; 0)), "High Profit Non-Standard Shipping", "Other")</f>
        <v>Other</v>
      </c>
    </row>
    <row r="445" spans="1:25" x14ac:dyDescent="0.3">
      <c r="A445" s="3" t="s">
        <v>256</v>
      </c>
      <c r="B445" s="3">
        <v>20967</v>
      </c>
      <c r="C445" s="3" t="s">
        <v>105</v>
      </c>
      <c r="D445" s="7">
        <v>0.02</v>
      </c>
      <c r="E445" s="4">
        <v>4.0599999999999996</v>
      </c>
      <c r="F445" s="4">
        <v>6.89</v>
      </c>
      <c r="G445" s="3">
        <v>772</v>
      </c>
      <c r="H445" s="3" t="s">
        <v>907</v>
      </c>
      <c r="I445" s="3" t="s">
        <v>26</v>
      </c>
      <c r="J445" s="3" t="s">
        <v>57</v>
      </c>
      <c r="K445" s="3" t="s">
        <v>28</v>
      </c>
      <c r="L445" s="3" t="s">
        <v>52</v>
      </c>
      <c r="M445" s="3" t="s">
        <v>233</v>
      </c>
      <c r="N445" s="3" t="s">
        <v>908</v>
      </c>
      <c r="O445" s="3">
        <v>18103</v>
      </c>
      <c r="P445" s="2">
        <v>42141</v>
      </c>
      <c r="Q445" s="2">
        <v>42145</v>
      </c>
      <c r="R445" s="4">
        <v>12.706000000000017</v>
      </c>
      <c r="S445" s="3">
        <v>12</v>
      </c>
      <c r="T445" s="4">
        <v>64.41</v>
      </c>
      <c r="U445" s="3">
        <v>88668</v>
      </c>
      <c r="V445" s="3" t="str">
        <f>IF(R445&gt;F2401, "High","Low")</f>
        <v>High</v>
      </c>
      <c r="W445" s="3" t="e">
        <f>IF(OR(D445 &gt; 0.2,#REF! &lt; 0.25), "High Risk", "Low Risk")</f>
        <v>#REF!</v>
      </c>
      <c r="X445" s="3" t="str">
        <f>IF(NOT(D445 &gt; 0), "No Discount", "Discount Applied")</f>
        <v>Discount Applied</v>
      </c>
      <c r="Y445" s="3" t="str">
        <f>IF(AND(R445 &gt; 100, OR(I445 = "Regular Air", I445 = "Express Air"), NOT(D445 &gt; 0)), "High Profit Non-Standard Shipping", "Other")</f>
        <v>Other</v>
      </c>
    </row>
    <row r="446" spans="1:25" x14ac:dyDescent="0.3">
      <c r="A446" s="3" t="s">
        <v>84</v>
      </c>
      <c r="B446" s="3">
        <v>20968</v>
      </c>
      <c r="C446" s="3" t="s">
        <v>105</v>
      </c>
      <c r="D446" s="7">
        <v>7.0000000000000007E-2</v>
      </c>
      <c r="E446" s="4">
        <v>9.49</v>
      </c>
      <c r="F446" s="4">
        <v>5.76</v>
      </c>
      <c r="G446" s="3">
        <v>772</v>
      </c>
      <c r="H446" s="3" t="s">
        <v>907</v>
      </c>
      <c r="I446" s="3" t="s">
        <v>48</v>
      </c>
      <c r="J446" s="3" t="s">
        <v>57</v>
      </c>
      <c r="K446" s="3" t="s">
        <v>76</v>
      </c>
      <c r="L446" s="3" t="s">
        <v>52</v>
      </c>
      <c r="M446" s="3" t="s">
        <v>233</v>
      </c>
      <c r="N446" s="3" t="s">
        <v>908</v>
      </c>
      <c r="O446" s="3">
        <v>18103</v>
      </c>
      <c r="P446" s="2">
        <v>42141</v>
      </c>
      <c r="Q446" s="2">
        <v>42145</v>
      </c>
      <c r="R446" s="4">
        <v>7.7151600000000045</v>
      </c>
      <c r="S446" s="3">
        <v>37</v>
      </c>
      <c r="T446" s="4">
        <v>344.57</v>
      </c>
      <c r="U446" s="3">
        <v>88668</v>
      </c>
      <c r="V446" s="3" t="str">
        <f>IF(R446&gt;F2402, "High","Low")</f>
        <v>High</v>
      </c>
      <c r="W446" s="3" t="e">
        <f>IF(OR(D446 &gt; 0.2,#REF! &lt; 0.25), "High Risk", "Low Risk")</f>
        <v>#REF!</v>
      </c>
      <c r="X446" s="3" t="str">
        <f>IF(NOT(D446 &gt; 0), "No Discount", "Discount Applied")</f>
        <v>Discount Applied</v>
      </c>
      <c r="Y446" s="3" t="str">
        <f>IF(AND(R446 &gt; 100, OR(I446 = "Regular Air", I446 = "Express Air"), NOT(D446 &gt; 0)), "High Profit Non-Standard Shipping", "Other")</f>
        <v>Other</v>
      </c>
    </row>
    <row r="447" spans="1:25" x14ac:dyDescent="0.3">
      <c r="A447" s="3" t="s">
        <v>140</v>
      </c>
      <c r="B447" s="3">
        <v>20434</v>
      </c>
      <c r="C447" s="3" t="s">
        <v>24</v>
      </c>
      <c r="D447" s="7">
        <v>0.04</v>
      </c>
      <c r="E447" s="4">
        <v>34.76</v>
      </c>
      <c r="F447" s="4">
        <v>5.49</v>
      </c>
      <c r="G447" s="3">
        <v>782</v>
      </c>
      <c r="H447" s="3" t="s">
        <v>911</v>
      </c>
      <c r="I447" s="3" t="s">
        <v>48</v>
      </c>
      <c r="J447" s="3" t="s">
        <v>57</v>
      </c>
      <c r="K447" s="3" t="s">
        <v>28</v>
      </c>
      <c r="L447" s="3" t="s">
        <v>33</v>
      </c>
      <c r="M447" s="3" t="s">
        <v>44</v>
      </c>
      <c r="N447" s="3" t="s">
        <v>913</v>
      </c>
      <c r="O447" s="3">
        <v>90604</v>
      </c>
      <c r="P447" s="2">
        <v>42123</v>
      </c>
      <c r="Q447" s="2">
        <v>42124</v>
      </c>
      <c r="R447" s="4">
        <v>192.51689999999999</v>
      </c>
      <c r="S447" s="3">
        <v>8</v>
      </c>
      <c r="T447" s="4">
        <v>279.01</v>
      </c>
      <c r="U447" s="3">
        <v>90962</v>
      </c>
      <c r="V447" s="3" t="str">
        <f>IF(R447&gt;F2403, "High","Low")</f>
        <v>High</v>
      </c>
      <c r="W447" s="3" t="e">
        <f>IF(OR(D447 &gt; 0.2,#REF! &lt; 0.25), "High Risk", "Low Risk")</f>
        <v>#REF!</v>
      </c>
      <c r="X447" s="3" t="str">
        <f>IF(NOT(D447 &gt; 0), "No Discount", "Discount Applied")</f>
        <v>Discount Applied</v>
      </c>
      <c r="Y447" s="3" t="str">
        <f>IF(AND(R447 &gt; 100, OR(I447 = "Regular Air", I447 = "Express Air"), NOT(D447 &gt; 0)), "High Profit Non-Standard Shipping", "Other")</f>
        <v>Other</v>
      </c>
    </row>
    <row r="448" spans="1:25" x14ac:dyDescent="0.3">
      <c r="A448" s="3" t="s">
        <v>190</v>
      </c>
      <c r="B448" s="3">
        <v>24773</v>
      </c>
      <c r="C448" s="3" t="s">
        <v>105</v>
      </c>
      <c r="D448" s="7">
        <v>0.02</v>
      </c>
      <c r="E448" s="4">
        <v>100.98</v>
      </c>
      <c r="F448" s="4">
        <v>35.840000000000003</v>
      </c>
      <c r="G448" s="3">
        <v>783</v>
      </c>
      <c r="H448" s="3" t="s">
        <v>914</v>
      </c>
      <c r="I448" s="3" t="s">
        <v>38</v>
      </c>
      <c r="J448" s="3" t="s">
        <v>57</v>
      </c>
      <c r="K448" s="3" t="s">
        <v>40</v>
      </c>
      <c r="L448" s="3" t="s">
        <v>52</v>
      </c>
      <c r="M448" s="3" t="s">
        <v>227</v>
      </c>
      <c r="N448" s="3" t="s">
        <v>915</v>
      </c>
      <c r="O448" s="3">
        <v>6010</v>
      </c>
      <c r="P448" s="2">
        <v>42010</v>
      </c>
      <c r="Q448" s="2">
        <v>42010</v>
      </c>
      <c r="R448" s="4">
        <v>-134.91200000000001</v>
      </c>
      <c r="S448" s="3">
        <v>6</v>
      </c>
      <c r="T448" s="4">
        <v>614.99</v>
      </c>
      <c r="U448" s="3">
        <v>90961</v>
      </c>
      <c r="V448" s="3" t="str">
        <f>IF(R448&gt;F2404, "High","Low")</f>
        <v>Low</v>
      </c>
      <c r="W448" s="3" t="e">
        <f>IF(OR(D448 &gt; 0.2,#REF! &lt; 0.25), "High Risk", "Low Risk")</f>
        <v>#REF!</v>
      </c>
      <c r="X448" s="3" t="str">
        <f>IF(NOT(D448 &gt; 0), "No Discount", "Discount Applied")</f>
        <v>Discount Applied</v>
      </c>
      <c r="Y448" s="3" t="str">
        <f>IF(AND(R448 &gt; 100, OR(I448 = "Regular Air", I448 = "Express Air"), NOT(D448 &gt; 0)), "High Profit Non-Standard Shipping", "Other")</f>
        <v>Other</v>
      </c>
    </row>
    <row r="449" spans="1:25" x14ac:dyDescent="0.3">
      <c r="A449" s="3" t="s">
        <v>92</v>
      </c>
      <c r="B449" s="3">
        <v>22969</v>
      </c>
      <c r="C449" s="3" t="s">
        <v>55</v>
      </c>
      <c r="D449" s="7">
        <v>0</v>
      </c>
      <c r="E449" s="4">
        <v>8.34</v>
      </c>
      <c r="F449" s="4">
        <v>4.82</v>
      </c>
      <c r="G449" s="3">
        <v>786</v>
      </c>
      <c r="H449" s="3" t="s">
        <v>916</v>
      </c>
      <c r="I449" s="3" t="s">
        <v>48</v>
      </c>
      <c r="J449" s="3" t="s">
        <v>39</v>
      </c>
      <c r="K449" s="3" t="s">
        <v>28</v>
      </c>
      <c r="L449" s="3" t="s">
        <v>33</v>
      </c>
      <c r="M449" s="3" t="s">
        <v>44</v>
      </c>
      <c r="N449" s="3" t="s">
        <v>918</v>
      </c>
      <c r="O449" s="3">
        <v>92691</v>
      </c>
      <c r="P449" s="2">
        <v>42100</v>
      </c>
      <c r="Q449" s="2">
        <v>42101</v>
      </c>
      <c r="R449" s="4">
        <v>-5.05</v>
      </c>
      <c r="S449" s="3">
        <v>9</v>
      </c>
      <c r="T449" s="4">
        <v>76.23</v>
      </c>
      <c r="U449" s="3">
        <v>91513</v>
      </c>
      <c r="V449" s="3" t="str">
        <f>IF(R449&gt;F2405, "High","Low")</f>
        <v>Low</v>
      </c>
      <c r="W449" s="3" t="e">
        <f>IF(OR(D449 &gt; 0.2,#REF! &lt; 0.25), "High Risk", "Low Risk")</f>
        <v>#REF!</v>
      </c>
      <c r="X449" s="3" t="str">
        <f>IF(NOT(D449 &gt; 0), "No Discount", "Discount Applied")</f>
        <v>No Discount</v>
      </c>
      <c r="Y449" s="3" t="str">
        <f>IF(AND(R449 &gt; 100, OR(I449 = "Regular Air", I449 = "Express Air"), NOT(D449 &gt; 0)), "High Profit Non-Standard Shipping", "Other")</f>
        <v>Other</v>
      </c>
    </row>
    <row r="450" spans="1:25" x14ac:dyDescent="0.3">
      <c r="A450" s="3" t="s">
        <v>92</v>
      </c>
      <c r="B450" s="3">
        <v>24629</v>
      </c>
      <c r="C450" s="3" t="s">
        <v>36</v>
      </c>
      <c r="D450" s="7">
        <v>0.09</v>
      </c>
      <c r="E450" s="4">
        <v>6.48</v>
      </c>
      <c r="F450" s="4">
        <v>9.68</v>
      </c>
      <c r="G450" s="3">
        <v>792</v>
      </c>
      <c r="H450" s="3" t="s">
        <v>919</v>
      </c>
      <c r="I450" s="3" t="s">
        <v>48</v>
      </c>
      <c r="J450" s="3" t="s">
        <v>27</v>
      </c>
      <c r="K450" s="3" t="s">
        <v>28</v>
      </c>
      <c r="L450" s="3" t="s">
        <v>60</v>
      </c>
      <c r="M450" s="3" t="s">
        <v>303</v>
      </c>
      <c r="N450" s="3" t="s">
        <v>921</v>
      </c>
      <c r="O450" s="3">
        <v>73064</v>
      </c>
      <c r="P450" s="2">
        <v>42176</v>
      </c>
      <c r="Q450" s="2">
        <v>42177</v>
      </c>
      <c r="R450" s="4">
        <v>-204.16</v>
      </c>
      <c r="S450" s="3">
        <v>16</v>
      </c>
      <c r="T450" s="4">
        <v>99.92</v>
      </c>
      <c r="U450" s="3">
        <v>88753</v>
      </c>
      <c r="V450" s="3" t="str">
        <f>IF(R450&gt;F2406, "High","Low")</f>
        <v>Low</v>
      </c>
      <c r="W450" s="3" t="e">
        <f>IF(OR(D450 &gt; 0.2,#REF! &lt; 0.25), "High Risk", "Low Risk")</f>
        <v>#REF!</v>
      </c>
      <c r="X450" s="3" t="str">
        <f>IF(NOT(D450 &gt; 0), "No Discount", "Discount Applied")</f>
        <v>Discount Applied</v>
      </c>
      <c r="Y450" s="3" t="str">
        <f>IF(AND(R450 &gt; 100, OR(I450 = "Regular Air", I450 = "Express Air"), NOT(D450 &gt; 0)), "High Profit Non-Standard Shipping", "Other")</f>
        <v>Other</v>
      </c>
    </row>
    <row r="451" spans="1:25" x14ac:dyDescent="0.3">
      <c r="A451" s="3" t="s">
        <v>108</v>
      </c>
      <c r="B451" s="3">
        <v>18347</v>
      </c>
      <c r="C451" s="3" t="s">
        <v>36</v>
      </c>
      <c r="D451" s="7">
        <v>0.06</v>
      </c>
      <c r="E451" s="4">
        <v>8.6</v>
      </c>
      <c r="F451" s="4">
        <v>6.19</v>
      </c>
      <c r="G451" s="3">
        <v>796</v>
      </c>
      <c r="H451" s="3" t="s">
        <v>922</v>
      </c>
      <c r="I451" s="3" t="s">
        <v>48</v>
      </c>
      <c r="J451" s="3" t="s">
        <v>27</v>
      </c>
      <c r="K451" s="3" t="s">
        <v>28</v>
      </c>
      <c r="L451" s="3" t="s">
        <v>60</v>
      </c>
      <c r="M451" s="3" t="s">
        <v>495</v>
      </c>
      <c r="N451" s="3" t="s">
        <v>807</v>
      </c>
      <c r="O451" s="3">
        <v>68046</v>
      </c>
      <c r="P451" s="2">
        <v>42074</v>
      </c>
      <c r="Q451" s="2">
        <v>42075</v>
      </c>
      <c r="R451" s="4">
        <v>-46.115000000000002</v>
      </c>
      <c r="S451" s="3">
        <v>9</v>
      </c>
      <c r="T451" s="4">
        <v>79.400000000000006</v>
      </c>
      <c r="U451" s="3">
        <v>86867</v>
      </c>
      <c r="V451" s="3" t="str">
        <f>IF(R451&gt;F2407, "High","Low")</f>
        <v>Low</v>
      </c>
      <c r="W451" s="3" t="e">
        <f>IF(OR(D451 &gt; 0.2,#REF! &lt; 0.25), "High Risk", "Low Risk")</f>
        <v>#REF!</v>
      </c>
      <c r="X451" s="3" t="str">
        <f>IF(NOT(D451 &gt; 0), "No Discount", "Discount Applied")</f>
        <v>Discount Applied</v>
      </c>
      <c r="Y451" s="3" t="str">
        <f>IF(AND(R451 &gt; 100, OR(I451 = "Regular Air", I451 = "Express Air"), NOT(D451 &gt; 0)), "High Profit Non-Standard Shipping", "Other")</f>
        <v>Other</v>
      </c>
    </row>
    <row r="452" spans="1:25" x14ac:dyDescent="0.3">
      <c r="A452" s="3" t="s">
        <v>256</v>
      </c>
      <c r="B452" s="3">
        <v>18184</v>
      </c>
      <c r="C452" s="3" t="s">
        <v>36</v>
      </c>
      <c r="D452" s="7">
        <v>0.1</v>
      </c>
      <c r="E452" s="4">
        <v>14.42</v>
      </c>
      <c r="F452" s="4">
        <v>6.75</v>
      </c>
      <c r="G452" s="3">
        <v>796</v>
      </c>
      <c r="H452" s="3" t="s">
        <v>922</v>
      </c>
      <c r="I452" s="3" t="s">
        <v>48</v>
      </c>
      <c r="J452" s="3" t="s">
        <v>27</v>
      </c>
      <c r="K452" s="3" t="s">
        <v>28</v>
      </c>
      <c r="L452" s="3" t="s">
        <v>60</v>
      </c>
      <c r="M452" s="3" t="s">
        <v>495</v>
      </c>
      <c r="N452" s="3" t="s">
        <v>807</v>
      </c>
      <c r="O452" s="3">
        <v>68046</v>
      </c>
      <c r="P452" s="2">
        <v>42174</v>
      </c>
      <c r="Q452" s="2">
        <v>42177</v>
      </c>
      <c r="R452" s="4">
        <v>-20.103999999999999</v>
      </c>
      <c r="S452" s="3">
        <v>1</v>
      </c>
      <c r="T452" s="4">
        <v>15.49</v>
      </c>
      <c r="U452" s="3">
        <v>86869</v>
      </c>
      <c r="V452" s="3" t="str">
        <f>IF(R452&gt;F2408, "High","Low")</f>
        <v>Low</v>
      </c>
      <c r="W452" s="3" t="e">
        <f>IF(OR(D452 &gt; 0.2,#REF! &lt; 0.25), "High Risk", "Low Risk")</f>
        <v>#REF!</v>
      </c>
      <c r="X452" s="3" t="str">
        <f>IF(NOT(D452 &gt; 0), "No Discount", "Discount Applied")</f>
        <v>Discount Applied</v>
      </c>
      <c r="Y452" s="3" t="str">
        <f>IF(AND(R452 &gt; 100, OR(I452 = "Regular Air", I452 = "Express Air"), NOT(D452 &gt; 0)), "High Profit Non-Standard Shipping", "Other")</f>
        <v>Other</v>
      </c>
    </row>
    <row r="453" spans="1:25" x14ac:dyDescent="0.3">
      <c r="A453" s="3" t="s">
        <v>29</v>
      </c>
      <c r="B453" s="3">
        <v>19011</v>
      </c>
      <c r="C453" s="3" t="s">
        <v>36</v>
      </c>
      <c r="D453" s="7">
        <v>0.04</v>
      </c>
      <c r="E453" s="4">
        <v>9.11</v>
      </c>
      <c r="F453" s="4">
        <v>2.25</v>
      </c>
      <c r="G453" s="3">
        <v>797</v>
      </c>
      <c r="H453" s="3" t="s">
        <v>924</v>
      </c>
      <c r="I453" s="3" t="s">
        <v>48</v>
      </c>
      <c r="J453" s="3" t="s">
        <v>27</v>
      </c>
      <c r="K453" s="3" t="s">
        <v>28</v>
      </c>
      <c r="L453" s="3" t="s">
        <v>33</v>
      </c>
      <c r="M453" s="3" t="s">
        <v>211</v>
      </c>
      <c r="N453" s="3" t="s">
        <v>926</v>
      </c>
      <c r="O453" s="3">
        <v>84067</v>
      </c>
      <c r="P453" s="2">
        <v>42156</v>
      </c>
      <c r="Q453" s="2">
        <v>42159</v>
      </c>
      <c r="R453" s="4">
        <v>-3.496</v>
      </c>
      <c r="S453" s="3">
        <v>2</v>
      </c>
      <c r="T453" s="4">
        <v>18.59</v>
      </c>
      <c r="U453" s="3">
        <v>86868</v>
      </c>
      <c r="V453" s="3" t="str">
        <f>IF(R453&gt;F2409, "High","Low")</f>
        <v>Low</v>
      </c>
      <c r="W453" s="3" t="e">
        <f>IF(OR(D453 &gt; 0.2,#REF! &lt; 0.25), "High Risk", "Low Risk")</f>
        <v>#REF!</v>
      </c>
      <c r="X453" s="3" t="str">
        <f>IF(NOT(D453 &gt; 0), "No Discount", "Discount Applied")</f>
        <v>Discount Applied</v>
      </c>
      <c r="Y453" s="3" t="str">
        <f>IF(AND(R453 &gt; 100, OR(I453 = "Regular Air", I453 = "Express Air"), NOT(D453 &gt; 0)), "High Profit Non-Standard Shipping", "Other")</f>
        <v>Other</v>
      </c>
    </row>
    <row r="454" spans="1:25" x14ac:dyDescent="0.3">
      <c r="A454" s="3" t="s">
        <v>140</v>
      </c>
      <c r="B454" s="3">
        <v>19012</v>
      </c>
      <c r="C454" s="3" t="s">
        <v>36</v>
      </c>
      <c r="D454" s="7">
        <v>7.0000000000000007E-2</v>
      </c>
      <c r="E454" s="4">
        <v>64.650000000000006</v>
      </c>
      <c r="F454" s="4">
        <v>35</v>
      </c>
      <c r="G454" s="3">
        <v>797</v>
      </c>
      <c r="H454" s="3" t="s">
        <v>924</v>
      </c>
      <c r="I454" s="3" t="s">
        <v>48</v>
      </c>
      <c r="J454" s="3" t="s">
        <v>27</v>
      </c>
      <c r="K454" s="3" t="s">
        <v>28</v>
      </c>
      <c r="L454" s="3" t="s">
        <v>33</v>
      </c>
      <c r="M454" s="3" t="s">
        <v>211</v>
      </c>
      <c r="N454" s="3" t="s">
        <v>926</v>
      </c>
      <c r="O454" s="3">
        <v>84067</v>
      </c>
      <c r="P454" s="2">
        <v>42156</v>
      </c>
      <c r="Q454" s="2">
        <v>42158</v>
      </c>
      <c r="R454" s="4">
        <v>-717.072</v>
      </c>
      <c r="S454" s="3">
        <v>13</v>
      </c>
      <c r="T454" s="4">
        <v>834.08</v>
      </c>
      <c r="U454" s="3">
        <v>86868</v>
      </c>
      <c r="V454" s="3" t="str">
        <f>IF(R454&gt;F2410, "High","Low")</f>
        <v>Low</v>
      </c>
      <c r="W454" s="3" t="e">
        <f>IF(OR(D454 &gt; 0.2,#REF! &lt; 0.25), "High Risk", "Low Risk")</f>
        <v>#REF!</v>
      </c>
      <c r="X454" s="3" t="str">
        <f>IF(NOT(D454 &gt; 0), "No Discount", "Discount Applied")</f>
        <v>Discount Applied</v>
      </c>
      <c r="Y454" s="3" t="str">
        <f>IF(AND(R454 &gt; 100, OR(I454 = "Regular Air", I454 = "Express Air"), NOT(D454 &gt; 0)), "High Profit Non-Standard Shipping", "Other")</f>
        <v>Other</v>
      </c>
    </row>
    <row r="455" spans="1:25" x14ac:dyDescent="0.3">
      <c r="A455" s="3" t="s">
        <v>92</v>
      </c>
      <c r="B455" s="3">
        <v>24851</v>
      </c>
      <c r="C455" s="3" t="s">
        <v>105</v>
      </c>
      <c r="D455" s="7">
        <v>0.09</v>
      </c>
      <c r="E455" s="4">
        <v>6.48</v>
      </c>
      <c r="F455" s="4">
        <v>6.86</v>
      </c>
      <c r="G455" s="3">
        <v>797</v>
      </c>
      <c r="H455" s="3" t="s">
        <v>924</v>
      </c>
      <c r="I455" s="3" t="s">
        <v>48</v>
      </c>
      <c r="J455" s="3" t="s">
        <v>27</v>
      </c>
      <c r="K455" s="3" t="s">
        <v>28</v>
      </c>
      <c r="L455" s="3" t="s">
        <v>33</v>
      </c>
      <c r="M455" s="3" t="s">
        <v>211</v>
      </c>
      <c r="N455" s="3" t="s">
        <v>926</v>
      </c>
      <c r="O455" s="3">
        <v>84067</v>
      </c>
      <c r="P455" s="2">
        <v>42069</v>
      </c>
      <c r="Q455" s="2">
        <v>42071</v>
      </c>
      <c r="R455" s="4">
        <v>-62.23</v>
      </c>
      <c r="S455" s="3">
        <v>8</v>
      </c>
      <c r="T455" s="4">
        <v>50.88</v>
      </c>
      <c r="U455" s="3">
        <v>86870</v>
      </c>
      <c r="V455" s="3" t="str">
        <f>IF(R455&gt;F2411, "High","Low")</f>
        <v>Low</v>
      </c>
      <c r="W455" s="3" t="e">
        <f>IF(OR(D455 &gt; 0.2,#REF! &lt; 0.25), "High Risk", "Low Risk")</f>
        <v>#REF!</v>
      </c>
      <c r="X455" s="3" t="str">
        <f>IF(NOT(D455 &gt; 0), "No Discount", "Discount Applied")</f>
        <v>Discount Applied</v>
      </c>
      <c r="Y455" s="3" t="str">
        <f>IF(AND(R455 &gt; 100, OR(I455 = "Regular Air", I455 = "Express Air"), NOT(D455 &gt; 0)), "High Profit Non-Standard Shipping", "Other")</f>
        <v>Other</v>
      </c>
    </row>
    <row r="456" spans="1:25" x14ac:dyDescent="0.3">
      <c r="A456" s="3" t="s">
        <v>41</v>
      </c>
      <c r="B456" s="3">
        <v>20001</v>
      </c>
      <c r="C456" s="3" t="s">
        <v>36</v>
      </c>
      <c r="D456" s="7">
        <v>0.01</v>
      </c>
      <c r="E456" s="4">
        <v>150.97999999999999</v>
      </c>
      <c r="F456" s="4">
        <v>30</v>
      </c>
      <c r="G456" s="3">
        <v>799</v>
      </c>
      <c r="H456" s="3" t="s">
        <v>929</v>
      </c>
      <c r="I456" s="3" t="s">
        <v>38</v>
      </c>
      <c r="J456" s="3" t="s">
        <v>113</v>
      </c>
      <c r="K456" s="3" t="s">
        <v>40</v>
      </c>
      <c r="L456" s="3" t="s">
        <v>135</v>
      </c>
      <c r="M456" s="3" t="s">
        <v>931</v>
      </c>
      <c r="N456" s="3" t="s">
        <v>932</v>
      </c>
      <c r="O456" s="3">
        <v>29915</v>
      </c>
      <c r="P456" s="2">
        <v>42010</v>
      </c>
      <c r="Q456" s="2">
        <v>42012</v>
      </c>
      <c r="R456" s="4">
        <v>131.38200000000001</v>
      </c>
      <c r="S456" s="3">
        <v>6</v>
      </c>
      <c r="T456" s="4">
        <v>958.46</v>
      </c>
      <c r="U456" s="3">
        <v>89909</v>
      </c>
      <c r="V456" s="3" t="str">
        <f>IF(R456&gt;F2412, "High","Low")</f>
        <v>High</v>
      </c>
      <c r="W456" s="3" t="e">
        <f>IF(OR(D456 &gt; 0.2,#REF! &lt; 0.25), "High Risk", "Low Risk")</f>
        <v>#REF!</v>
      </c>
      <c r="X456" s="3" t="str">
        <f>IF(NOT(D456 &gt; 0), "No Discount", "Discount Applied")</f>
        <v>Discount Applied</v>
      </c>
      <c r="Y456" s="3" t="str">
        <f>IF(AND(R456 &gt; 100, OR(I456 = "Regular Air", I456 = "Express Air"), NOT(D456 &gt; 0)), "High Profit Non-Standard Shipping", "Other")</f>
        <v>Other</v>
      </c>
    </row>
    <row r="457" spans="1:25" x14ac:dyDescent="0.3">
      <c r="A457" s="3" t="s">
        <v>140</v>
      </c>
      <c r="B457" s="3">
        <v>20002</v>
      </c>
      <c r="C457" s="3" t="s">
        <v>36</v>
      </c>
      <c r="D457" s="7">
        <v>0.01</v>
      </c>
      <c r="E457" s="4">
        <v>28.28</v>
      </c>
      <c r="F457" s="4">
        <v>13.99</v>
      </c>
      <c r="G457" s="3">
        <v>799</v>
      </c>
      <c r="H457" s="3" t="s">
        <v>929</v>
      </c>
      <c r="I457" s="3" t="s">
        <v>26</v>
      </c>
      <c r="J457" s="3" t="s">
        <v>113</v>
      </c>
      <c r="K457" s="3" t="s">
        <v>28</v>
      </c>
      <c r="L457" s="3" t="s">
        <v>135</v>
      </c>
      <c r="M457" s="3" t="s">
        <v>931</v>
      </c>
      <c r="N457" s="3" t="s">
        <v>932</v>
      </c>
      <c r="O457" s="3">
        <v>29915</v>
      </c>
      <c r="P457" s="2">
        <v>42010</v>
      </c>
      <c r="Q457" s="2">
        <v>42012</v>
      </c>
      <c r="R457" s="4">
        <v>-89.292000000000002</v>
      </c>
      <c r="S457" s="3">
        <v>12</v>
      </c>
      <c r="T457" s="4">
        <v>368.84</v>
      </c>
      <c r="U457" s="3">
        <v>89909</v>
      </c>
      <c r="V457" s="3" t="str">
        <f>IF(R457&gt;F2413, "High","Low")</f>
        <v>Low</v>
      </c>
      <c r="W457" s="3" t="e">
        <f>IF(OR(D457 &gt; 0.2,#REF! &lt; 0.25), "High Risk", "Low Risk")</f>
        <v>#REF!</v>
      </c>
      <c r="X457" s="3" t="str">
        <f>IF(NOT(D457 &gt; 0), "No Discount", "Discount Applied")</f>
        <v>Discount Applied</v>
      </c>
      <c r="Y457" s="3" t="str">
        <f>IF(AND(R457 &gt; 100, OR(I457 = "Regular Air", I457 = "Express Air"), NOT(D457 &gt; 0)), "High Profit Non-Standard Shipping", "Other")</f>
        <v>Other</v>
      </c>
    </row>
    <row r="458" spans="1:25" x14ac:dyDescent="0.3">
      <c r="A458" s="3" t="s">
        <v>77</v>
      </c>
      <c r="B458" s="3">
        <v>20003</v>
      </c>
      <c r="C458" s="3" t="s">
        <v>36</v>
      </c>
      <c r="D458" s="7">
        <v>0.03</v>
      </c>
      <c r="E458" s="4">
        <v>35.99</v>
      </c>
      <c r="F458" s="4">
        <v>1.1000000000000001</v>
      </c>
      <c r="G458" s="3">
        <v>799</v>
      </c>
      <c r="H458" s="3" t="s">
        <v>929</v>
      </c>
      <c r="I458" s="3" t="s">
        <v>48</v>
      </c>
      <c r="J458" s="3" t="s">
        <v>113</v>
      </c>
      <c r="K458" s="3" t="s">
        <v>76</v>
      </c>
      <c r="L458" s="3" t="s">
        <v>135</v>
      </c>
      <c r="M458" s="3" t="s">
        <v>931</v>
      </c>
      <c r="N458" s="3" t="s">
        <v>932</v>
      </c>
      <c r="O458" s="3">
        <v>29915</v>
      </c>
      <c r="P458" s="2">
        <v>42010</v>
      </c>
      <c r="Q458" s="2">
        <v>42011</v>
      </c>
      <c r="R458" s="4">
        <v>-211.036</v>
      </c>
      <c r="S458" s="3">
        <v>1</v>
      </c>
      <c r="T458" s="4">
        <v>30.86</v>
      </c>
      <c r="U458" s="3">
        <v>89909</v>
      </c>
      <c r="V458" s="3" t="str">
        <f>IF(R458&gt;F2414, "High","Low")</f>
        <v>Low</v>
      </c>
      <c r="W458" s="3" t="e">
        <f>IF(OR(D458 &gt; 0.2,#REF! &lt; 0.25), "High Risk", "Low Risk")</f>
        <v>#REF!</v>
      </c>
      <c r="X458" s="3" t="str">
        <f>IF(NOT(D458 &gt; 0), "No Discount", "Discount Applied")</f>
        <v>Discount Applied</v>
      </c>
      <c r="Y458" s="3" t="str">
        <f>IF(AND(R458 &gt; 100, OR(I458 = "Regular Air", I458 = "Express Air"), NOT(D458 &gt; 0)), "High Profit Non-Standard Shipping", "Other")</f>
        <v>Other</v>
      </c>
    </row>
    <row r="459" spans="1:25" x14ac:dyDescent="0.3">
      <c r="A459" s="3" t="s">
        <v>179</v>
      </c>
      <c r="B459" s="3">
        <v>19265</v>
      </c>
      <c r="C459" s="3" t="s">
        <v>105</v>
      </c>
      <c r="D459" s="7">
        <v>0.04</v>
      </c>
      <c r="E459" s="4">
        <v>50.98</v>
      </c>
      <c r="F459" s="4">
        <v>6.5</v>
      </c>
      <c r="G459" s="3">
        <v>800</v>
      </c>
      <c r="H459" s="3" t="s">
        <v>935</v>
      </c>
      <c r="I459" s="3" t="s">
        <v>48</v>
      </c>
      <c r="J459" s="3" t="s">
        <v>113</v>
      </c>
      <c r="K459" s="3" t="s">
        <v>76</v>
      </c>
      <c r="L459" s="3" t="s">
        <v>33</v>
      </c>
      <c r="M459" s="3" t="s">
        <v>211</v>
      </c>
      <c r="N459" s="3" t="s">
        <v>926</v>
      </c>
      <c r="O459" s="3">
        <v>84067</v>
      </c>
      <c r="P459" s="2">
        <v>42091</v>
      </c>
      <c r="Q459" s="2">
        <v>42097</v>
      </c>
      <c r="R459" s="4">
        <v>-13.28</v>
      </c>
      <c r="S459" s="3">
        <v>11</v>
      </c>
      <c r="T459" s="4">
        <v>568.25</v>
      </c>
      <c r="U459" s="3">
        <v>89910</v>
      </c>
      <c r="V459" s="3" t="str">
        <f>IF(R459&gt;F2415, "High","Low")</f>
        <v>Low</v>
      </c>
      <c r="W459" s="3" t="e">
        <f>IF(OR(D459 &gt; 0.2,#REF! &lt; 0.25), "High Risk", "Low Risk")</f>
        <v>#REF!</v>
      </c>
      <c r="X459" s="3" t="str">
        <f>IF(NOT(D459 &gt; 0), "No Discount", "Discount Applied")</f>
        <v>Discount Applied</v>
      </c>
      <c r="Y459" s="3" t="str">
        <f>IF(AND(R459 &gt; 100, OR(I459 = "Regular Air", I459 = "Express Air"), NOT(D459 &gt; 0)), "High Profit Non-Standard Shipping", "Other")</f>
        <v>Other</v>
      </c>
    </row>
    <row r="460" spans="1:25" x14ac:dyDescent="0.3">
      <c r="A460" s="3" t="s">
        <v>92</v>
      </c>
      <c r="B460" s="3">
        <v>19266</v>
      </c>
      <c r="C460" s="3" t="s">
        <v>105</v>
      </c>
      <c r="D460" s="7">
        <v>0.02</v>
      </c>
      <c r="E460" s="4">
        <v>6.48</v>
      </c>
      <c r="F460" s="4">
        <v>5.14</v>
      </c>
      <c r="G460" s="3">
        <v>800</v>
      </c>
      <c r="H460" s="3" t="s">
        <v>935</v>
      </c>
      <c r="I460" s="3" t="s">
        <v>48</v>
      </c>
      <c r="J460" s="3" t="s">
        <v>113</v>
      </c>
      <c r="K460" s="3" t="s">
        <v>28</v>
      </c>
      <c r="L460" s="3" t="s">
        <v>33</v>
      </c>
      <c r="M460" s="3" t="s">
        <v>211</v>
      </c>
      <c r="N460" s="3" t="s">
        <v>926</v>
      </c>
      <c r="O460" s="3">
        <v>84067</v>
      </c>
      <c r="P460" s="2">
        <v>42091</v>
      </c>
      <c r="Q460" s="2">
        <v>42093</v>
      </c>
      <c r="R460" s="4">
        <v>-48.68</v>
      </c>
      <c r="S460" s="3">
        <v>19</v>
      </c>
      <c r="T460" s="4">
        <v>126.66</v>
      </c>
      <c r="U460" s="3">
        <v>89910</v>
      </c>
      <c r="V460" s="3" t="str">
        <f>IF(R460&gt;F2416, "High","Low")</f>
        <v>Low</v>
      </c>
      <c r="W460" s="3" t="e">
        <f>IF(OR(D460 &gt; 0.2,#REF! &lt; 0.25), "High Risk", "Low Risk")</f>
        <v>#REF!</v>
      </c>
      <c r="X460" s="3" t="str">
        <f>IF(NOT(D460 &gt; 0), "No Discount", "Discount Applied")</f>
        <v>Discount Applied</v>
      </c>
      <c r="Y460" s="3" t="str">
        <f>IF(AND(R460 &gt; 100, OR(I460 = "Regular Air", I460 = "Express Air"), NOT(D460 &gt; 0)), "High Profit Non-Standard Shipping", "Other")</f>
        <v>Other</v>
      </c>
    </row>
    <row r="461" spans="1:25" x14ac:dyDescent="0.3">
      <c r="A461" s="3" t="s">
        <v>77</v>
      </c>
      <c r="B461" s="3">
        <v>22484</v>
      </c>
      <c r="C461" s="3" t="s">
        <v>55</v>
      </c>
      <c r="D461" s="7">
        <v>0.03</v>
      </c>
      <c r="E461" s="4">
        <v>35.99</v>
      </c>
      <c r="F461" s="4">
        <v>5</v>
      </c>
      <c r="G461" s="3">
        <v>803</v>
      </c>
      <c r="H461" s="3" t="s">
        <v>938</v>
      </c>
      <c r="I461" s="3" t="s">
        <v>48</v>
      </c>
      <c r="J461" s="3" t="s">
        <v>57</v>
      </c>
      <c r="K461" s="3" t="s">
        <v>76</v>
      </c>
      <c r="L461" s="3" t="s">
        <v>135</v>
      </c>
      <c r="M461" s="3" t="s">
        <v>361</v>
      </c>
      <c r="N461" s="3" t="s">
        <v>939</v>
      </c>
      <c r="O461" s="3">
        <v>32168</v>
      </c>
      <c r="P461" s="2">
        <v>42123</v>
      </c>
      <c r="Q461" s="2">
        <v>42124</v>
      </c>
      <c r="R461" s="4">
        <v>-184.548</v>
      </c>
      <c r="S461" s="3">
        <v>3</v>
      </c>
      <c r="T461" s="4">
        <v>93.82</v>
      </c>
      <c r="U461" s="3">
        <v>90048</v>
      </c>
      <c r="V461" s="3" t="str">
        <f>IF(R461&gt;F2417, "High","Low")</f>
        <v>Low</v>
      </c>
      <c r="W461" s="3" t="e">
        <f>IF(OR(D461 &gt; 0.2,#REF! &lt; 0.25), "High Risk", "Low Risk")</f>
        <v>#REF!</v>
      </c>
      <c r="X461" s="3" t="str">
        <f>IF(NOT(D461 &gt; 0), "No Discount", "Discount Applied")</f>
        <v>Discount Applied</v>
      </c>
      <c r="Y461" s="3" t="str">
        <f>IF(AND(R461 &gt; 100, OR(I461 = "Regular Air", I461 = "Express Air"), NOT(D461 &gt; 0)), "High Profit Non-Standard Shipping", "Other")</f>
        <v>Other</v>
      </c>
    </row>
    <row r="462" spans="1:25" x14ac:dyDescent="0.3">
      <c r="A462" s="3" t="s">
        <v>77</v>
      </c>
      <c r="B462" s="3">
        <v>5722</v>
      </c>
      <c r="C462" s="3" t="s">
        <v>46</v>
      </c>
      <c r="D462" s="7">
        <v>0.06</v>
      </c>
      <c r="E462" s="4">
        <v>179.99</v>
      </c>
      <c r="F462" s="4">
        <v>13.99</v>
      </c>
      <c r="G462" s="3">
        <v>806</v>
      </c>
      <c r="H462" s="3" t="s">
        <v>940</v>
      </c>
      <c r="I462" s="3" t="s">
        <v>26</v>
      </c>
      <c r="J462" s="3" t="s">
        <v>57</v>
      </c>
      <c r="K462" s="3" t="s">
        <v>76</v>
      </c>
      <c r="L462" s="3" t="s">
        <v>135</v>
      </c>
      <c r="M462" s="3" t="s">
        <v>361</v>
      </c>
      <c r="N462" s="3" t="s">
        <v>446</v>
      </c>
      <c r="O462" s="3">
        <v>33132</v>
      </c>
      <c r="P462" s="2">
        <v>42013</v>
      </c>
      <c r="Q462" s="2">
        <v>42015</v>
      </c>
      <c r="R462" s="4">
        <v>1220.03784</v>
      </c>
      <c r="S462" s="3">
        <v>54</v>
      </c>
      <c r="T462" s="4">
        <v>8332.91</v>
      </c>
      <c r="U462" s="3">
        <v>40547</v>
      </c>
      <c r="V462" s="3" t="str">
        <f>IF(R462&gt;F2418, "High","Low")</f>
        <v>High</v>
      </c>
      <c r="W462" s="3" t="e">
        <f>IF(OR(D462 &gt; 0.2,#REF! &lt; 0.25), "High Risk", "Low Risk")</f>
        <v>#REF!</v>
      </c>
      <c r="X462" s="3" t="str">
        <f>IF(NOT(D462 &gt; 0), "No Discount", "Discount Applied")</f>
        <v>Discount Applied</v>
      </c>
      <c r="Y462" s="3" t="str">
        <f>IF(AND(R462 &gt; 100, OR(I462 = "Regular Air", I462 = "Express Air"), NOT(D462 &gt; 0)), "High Profit Non-Standard Shipping", "Other")</f>
        <v>Other</v>
      </c>
    </row>
    <row r="463" spans="1:25" x14ac:dyDescent="0.3">
      <c r="A463" s="3" t="s">
        <v>29</v>
      </c>
      <c r="B463" s="3">
        <v>21942</v>
      </c>
      <c r="C463" s="3" t="s">
        <v>105</v>
      </c>
      <c r="D463" s="7">
        <v>0.09</v>
      </c>
      <c r="E463" s="4">
        <v>5.84</v>
      </c>
      <c r="F463" s="4">
        <v>0.83</v>
      </c>
      <c r="G463" s="3">
        <v>820</v>
      </c>
      <c r="H463" s="3" t="s">
        <v>942</v>
      </c>
      <c r="I463" s="3" t="s">
        <v>48</v>
      </c>
      <c r="J463" s="3" t="s">
        <v>57</v>
      </c>
      <c r="K463" s="3" t="s">
        <v>28</v>
      </c>
      <c r="L463" s="3" t="s">
        <v>33</v>
      </c>
      <c r="M463" s="3" t="s">
        <v>34</v>
      </c>
      <c r="N463" s="3" t="s">
        <v>944</v>
      </c>
      <c r="O463" s="3">
        <v>99362</v>
      </c>
      <c r="P463" s="2">
        <v>42145</v>
      </c>
      <c r="Q463" s="2">
        <v>42149</v>
      </c>
      <c r="R463" s="4">
        <v>-2.87</v>
      </c>
      <c r="S463" s="3">
        <v>1</v>
      </c>
      <c r="T463" s="4">
        <v>5.9</v>
      </c>
      <c r="U463" s="3">
        <v>90244</v>
      </c>
      <c r="V463" s="3" t="str">
        <f>IF(R463&gt;F2419, "High","Low")</f>
        <v>Low</v>
      </c>
      <c r="W463" s="3" t="e">
        <f>IF(OR(D463 &gt; 0.2,#REF! &lt; 0.25), "High Risk", "Low Risk")</f>
        <v>#REF!</v>
      </c>
      <c r="X463" s="3" t="str">
        <f>IF(NOT(D463 &gt; 0), "No Discount", "Discount Applied")</f>
        <v>Discount Applied</v>
      </c>
      <c r="Y463" s="3" t="str">
        <f>IF(AND(R463 &gt; 100, OR(I463 = "Regular Air", I463 = "Express Air"), NOT(D463 &gt; 0)), "High Profit Non-Standard Shipping", "Other")</f>
        <v>Other</v>
      </c>
    </row>
    <row r="464" spans="1:25" x14ac:dyDescent="0.3">
      <c r="A464" s="3" t="s">
        <v>49</v>
      </c>
      <c r="B464" s="3">
        <v>20661</v>
      </c>
      <c r="C464" s="3" t="s">
        <v>105</v>
      </c>
      <c r="D464" s="7">
        <v>0.04</v>
      </c>
      <c r="E464" s="4">
        <v>6.24</v>
      </c>
      <c r="F464" s="4">
        <v>5.22</v>
      </c>
      <c r="G464" s="3">
        <v>823</v>
      </c>
      <c r="H464" s="3" t="s">
        <v>945</v>
      </c>
      <c r="I464" s="3" t="s">
        <v>48</v>
      </c>
      <c r="J464" s="3" t="s">
        <v>57</v>
      </c>
      <c r="K464" s="3" t="s">
        <v>40</v>
      </c>
      <c r="L464" s="3" t="s">
        <v>135</v>
      </c>
      <c r="M464" s="3" t="s">
        <v>243</v>
      </c>
      <c r="N464" s="3" t="s">
        <v>947</v>
      </c>
      <c r="O464" s="3">
        <v>37167</v>
      </c>
      <c r="P464" s="2">
        <v>42016</v>
      </c>
      <c r="Q464" s="2">
        <v>42021</v>
      </c>
      <c r="R464" s="4">
        <v>4.3808999999999996</v>
      </c>
      <c r="S464" s="3">
        <v>13</v>
      </c>
      <c r="T464" s="4">
        <v>80.23</v>
      </c>
      <c r="U464" s="3">
        <v>89257</v>
      </c>
      <c r="V464" s="3" t="str">
        <f>IF(R464&gt;F2420, "High","Low")</f>
        <v>High</v>
      </c>
      <c r="W464" s="3" t="e">
        <f>IF(OR(D464 &gt; 0.2,#REF! &lt; 0.25), "High Risk", "Low Risk")</f>
        <v>#REF!</v>
      </c>
      <c r="X464" s="3" t="str">
        <f>IF(NOT(D464 &gt; 0), "No Discount", "Discount Applied")</f>
        <v>Discount Applied</v>
      </c>
      <c r="Y464" s="3" t="str">
        <f>IF(AND(R464 &gt; 100, OR(I464 = "Regular Air", I464 = "Express Air"), NOT(D464 &gt; 0)), "High Profit Non-Standard Shipping", "Other")</f>
        <v>Other</v>
      </c>
    </row>
    <row r="465" spans="1:25" x14ac:dyDescent="0.3">
      <c r="A465" s="3" t="s">
        <v>190</v>
      </c>
      <c r="B465" s="3">
        <v>20663</v>
      </c>
      <c r="C465" s="3" t="s">
        <v>105</v>
      </c>
      <c r="D465" s="7">
        <v>0.09</v>
      </c>
      <c r="E465" s="4">
        <v>260.98</v>
      </c>
      <c r="F465" s="4">
        <v>41.91</v>
      </c>
      <c r="G465" s="3">
        <v>824</v>
      </c>
      <c r="H465" s="3" t="s">
        <v>948</v>
      </c>
      <c r="I465" s="3" t="s">
        <v>38</v>
      </c>
      <c r="J465" s="3" t="s">
        <v>57</v>
      </c>
      <c r="K465" s="3" t="s">
        <v>40</v>
      </c>
      <c r="L465" s="3" t="s">
        <v>135</v>
      </c>
      <c r="M465" s="3" t="s">
        <v>243</v>
      </c>
      <c r="N465" s="3" t="s">
        <v>950</v>
      </c>
      <c r="O465" s="3">
        <v>37174</v>
      </c>
      <c r="P465" s="2">
        <v>42016</v>
      </c>
      <c r="Q465" s="2">
        <v>42023</v>
      </c>
      <c r="R465" s="4">
        <v>-100.744</v>
      </c>
      <c r="S465" s="3">
        <v>8</v>
      </c>
      <c r="T465" s="4">
        <v>2044.9</v>
      </c>
      <c r="U465" s="3">
        <v>89257</v>
      </c>
      <c r="V465" s="3" t="str">
        <f>IF(R465&gt;F2421, "High","Low")</f>
        <v>Low</v>
      </c>
      <c r="W465" s="3" t="e">
        <f>IF(OR(D465 &gt; 0.2,#REF! &lt; 0.25), "High Risk", "Low Risk")</f>
        <v>#REF!</v>
      </c>
      <c r="X465" s="3" t="str">
        <f>IF(NOT(D465 &gt; 0), "No Discount", "Discount Applied")</f>
        <v>Discount Applied</v>
      </c>
      <c r="Y465" s="3" t="str">
        <f>IF(AND(R465 &gt; 100, OR(I465 = "Regular Air", I465 = "Express Air"), NOT(D465 &gt; 0)), "High Profit Non-Standard Shipping", "Other")</f>
        <v>Other</v>
      </c>
    </row>
    <row r="466" spans="1:25" x14ac:dyDescent="0.3">
      <c r="A466" s="3" t="s">
        <v>256</v>
      </c>
      <c r="B466" s="3">
        <v>21350</v>
      </c>
      <c r="C466" s="3" t="s">
        <v>46</v>
      </c>
      <c r="D466" s="7">
        <v>0</v>
      </c>
      <c r="E466" s="4">
        <v>11.97</v>
      </c>
      <c r="F466" s="4">
        <v>4.9800000000000004</v>
      </c>
      <c r="G466" s="3">
        <v>825</v>
      </c>
      <c r="H466" s="3" t="s">
        <v>951</v>
      </c>
      <c r="I466" s="3" t="s">
        <v>48</v>
      </c>
      <c r="J466" s="3" t="s">
        <v>39</v>
      </c>
      <c r="K466" s="3" t="s">
        <v>28</v>
      </c>
      <c r="L466" s="3" t="s">
        <v>60</v>
      </c>
      <c r="M466" s="3" t="s">
        <v>129</v>
      </c>
      <c r="N466" s="3" t="s">
        <v>952</v>
      </c>
      <c r="O466" s="3">
        <v>79605</v>
      </c>
      <c r="P466" s="2">
        <v>42145</v>
      </c>
      <c r="Q466" s="2">
        <v>42148</v>
      </c>
      <c r="R466" s="4">
        <v>3.3840000000000039</v>
      </c>
      <c r="S466" s="3">
        <v>4</v>
      </c>
      <c r="T466" s="4">
        <v>53.3</v>
      </c>
      <c r="U466" s="3">
        <v>89258</v>
      </c>
      <c r="V466" s="3" t="str">
        <f>IF(R466&gt;F2422, "High","Low")</f>
        <v>High</v>
      </c>
      <c r="W466" s="3" t="e">
        <f>IF(OR(D466 &gt; 0.2,#REF! &lt; 0.25), "High Risk", "Low Risk")</f>
        <v>#REF!</v>
      </c>
      <c r="X466" s="3" t="str">
        <f>IF(NOT(D466 &gt; 0), "No Discount", "Discount Applied")</f>
        <v>No Discount</v>
      </c>
      <c r="Y466" s="3" t="str">
        <f>IF(AND(R466 &gt; 100, OR(I466 = "Regular Air", I466 = "Express Air"), NOT(D466 &gt; 0)), "High Profit Non-Standard Shipping", "Other")</f>
        <v>Other</v>
      </c>
    </row>
    <row r="467" spans="1:25" x14ac:dyDescent="0.3">
      <c r="A467" s="3" t="s">
        <v>92</v>
      </c>
      <c r="B467" s="3">
        <v>24842</v>
      </c>
      <c r="C467" s="3" t="s">
        <v>55</v>
      </c>
      <c r="D467" s="7">
        <v>0.01</v>
      </c>
      <c r="E467" s="4">
        <v>6.98</v>
      </c>
      <c r="F467" s="4">
        <v>1.6</v>
      </c>
      <c r="G467" s="3">
        <v>827</v>
      </c>
      <c r="H467" s="3" t="s">
        <v>953</v>
      </c>
      <c r="I467" s="3" t="s">
        <v>48</v>
      </c>
      <c r="J467" s="3" t="s">
        <v>39</v>
      </c>
      <c r="K467" s="3" t="s">
        <v>28</v>
      </c>
      <c r="L467" s="3" t="s">
        <v>60</v>
      </c>
      <c r="M467" s="3" t="s">
        <v>129</v>
      </c>
      <c r="N467" s="3" t="s">
        <v>955</v>
      </c>
      <c r="O467" s="3">
        <v>79109</v>
      </c>
      <c r="P467" s="2">
        <v>42149</v>
      </c>
      <c r="Q467" s="2">
        <v>42150</v>
      </c>
      <c r="R467" s="4">
        <v>0.34600000000000009</v>
      </c>
      <c r="S467" s="3">
        <v>3</v>
      </c>
      <c r="T467" s="4">
        <v>21.93</v>
      </c>
      <c r="U467" s="3">
        <v>89259</v>
      </c>
      <c r="V467" s="3" t="str">
        <f>IF(R467&gt;F2423, "High","Low")</f>
        <v>High</v>
      </c>
      <c r="W467" s="3" t="e">
        <f>IF(OR(D467 &gt; 0.2,#REF! &lt; 0.25), "High Risk", "Low Risk")</f>
        <v>#REF!</v>
      </c>
      <c r="X467" s="3" t="str">
        <f>IF(NOT(D467 &gt; 0), "No Discount", "Discount Applied")</f>
        <v>Discount Applied</v>
      </c>
      <c r="Y467" s="3" t="str">
        <f>IF(AND(R467 &gt; 100, OR(I467 = "Regular Air", I467 = "Express Air"), NOT(D467 &gt; 0)), "High Profit Non-Standard Shipping", "Other")</f>
        <v>Other</v>
      </c>
    </row>
    <row r="468" spans="1:25" x14ac:dyDescent="0.3">
      <c r="A468" s="3" t="s">
        <v>92</v>
      </c>
      <c r="B468" s="3">
        <v>24236</v>
      </c>
      <c r="C468" s="3" t="s">
        <v>36</v>
      </c>
      <c r="D468" s="7">
        <v>0.01</v>
      </c>
      <c r="E468" s="4">
        <v>5.18</v>
      </c>
      <c r="F468" s="4">
        <v>2.04</v>
      </c>
      <c r="G468" s="3">
        <v>829</v>
      </c>
      <c r="H468" s="3" t="s">
        <v>956</v>
      </c>
      <c r="I468" s="3" t="s">
        <v>48</v>
      </c>
      <c r="J468" s="3" t="s">
        <v>27</v>
      </c>
      <c r="K468" s="3" t="s">
        <v>28</v>
      </c>
      <c r="L468" s="3" t="s">
        <v>135</v>
      </c>
      <c r="M468" s="3" t="s">
        <v>957</v>
      </c>
      <c r="N468" s="3" t="s">
        <v>958</v>
      </c>
      <c r="O468" s="3">
        <v>71854</v>
      </c>
      <c r="P468" s="2">
        <v>42057</v>
      </c>
      <c r="Q468" s="2">
        <v>42059</v>
      </c>
      <c r="R468" s="4">
        <v>-17.654</v>
      </c>
      <c r="S468" s="3">
        <v>5</v>
      </c>
      <c r="T468" s="4">
        <v>28.46</v>
      </c>
      <c r="U468" s="3">
        <v>90271</v>
      </c>
      <c r="V468" s="3" t="str">
        <f>IF(R468&gt;F2424, "High","Low")</f>
        <v>Low</v>
      </c>
      <c r="W468" s="3" t="e">
        <f>IF(OR(D468 &gt; 0.2,#REF! &lt; 0.25), "High Risk", "Low Risk")</f>
        <v>#REF!</v>
      </c>
      <c r="X468" s="3" t="str">
        <f>IF(NOT(D468 &gt; 0), "No Discount", "Discount Applied")</f>
        <v>Discount Applied</v>
      </c>
      <c r="Y468" s="3" t="str">
        <f>IF(AND(R468 &gt; 100, OR(I468 = "Regular Air", I468 = "Express Air"), NOT(D468 &gt; 0)), "High Profit Non-Standard Shipping", "Other")</f>
        <v>Other</v>
      </c>
    </row>
    <row r="469" spans="1:25" x14ac:dyDescent="0.3">
      <c r="A469" s="3" t="s">
        <v>256</v>
      </c>
      <c r="B469" s="3">
        <v>20664</v>
      </c>
      <c r="C469" s="3" t="s">
        <v>24</v>
      </c>
      <c r="D469" s="7">
        <v>0.01</v>
      </c>
      <c r="E469" s="4">
        <v>14.42</v>
      </c>
      <c r="F469" s="4">
        <v>6.75</v>
      </c>
      <c r="G469" s="3">
        <v>830</v>
      </c>
      <c r="H469" s="3" t="s">
        <v>959</v>
      </c>
      <c r="I469" s="3" t="s">
        <v>48</v>
      </c>
      <c r="J469" s="3" t="s">
        <v>27</v>
      </c>
      <c r="K469" s="3" t="s">
        <v>28</v>
      </c>
      <c r="L469" s="3" t="s">
        <v>33</v>
      </c>
      <c r="M469" s="3" t="s">
        <v>254</v>
      </c>
      <c r="N469" s="3" t="s">
        <v>960</v>
      </c>
      <c r="O469" s="3">
        <v>80033</v>
      </c>
      <c r="P469" s="2">
        <v>42028</v>
      </c>
      <c r="Q469" s="2">
        <v>42028</v>
      </c>
      <c r="R469" s="4">
        <v>-13.826000000000001</v>
      </c>
      <c r="S469" s="3">
        <v>6</v>
      </c>
      <c r="T469" s="4">
        <v>89.91</v>
      </c>
      <c r="U469" s="3">
        <v>90270</v>
      </c>
      <c r="V469" s="3" t="str">
        <f>IF(R469&gt;F2425, "High","Low")</f>
        <v>Low</v>
      </c>
      <c r="W469" s="3" t="e">
        <f>IF(OR(D469 &gt; 0.2,#REF! &lt; 0.25), "High Risk", "Low Risk")</f>
        <v>#REF!</v>
      </c>
      <c r="X469" s="3" t="str">
        <f>IF(NOT(D469 &gt; 0), "No Discount", "Discount Applied")</f>
        <v>Discount Applied</v>
      </c>
      <c r="Y469" s="3" t="str">
        <f>IF(AND(R469 &gt; 100, OR(I469 = "Regular Air", I469 = "Express Air"), NOT(D469 &gt; 0)), "High Profit Non-Standard Shipping", "Other")</f>
        <v>Other</v>
      </c>
    </row>
    <row r="470" spans="1:25" x14ac:dyDescent="0.3">
      <c r="A470" s="3" t="s">
        <v>29</v>
      </c>
      <c r="B470" s="3">
        <v>19173</v>
      </c>
      <c r="C470" s="3" t="s">
        <v>24</v>
      </c>
      <c r="D470" s="7">
        <v>0</v>
      </c>
      <c r="E470" s="4">
        <v>11.66</v>
      </c>
      <c r="F470" s="4">
        <v>8.99</v>
      </c>
      <c r="G470" s="3">
        <v>833</v>
      </c>
      <c r="H470" s="3" t="s">
        <v>961</v>
      </c>
      <c r="I470" s="3" t="s">
        <v>26</v>
      </c>
      <c r="J470" s="3" t="s">
        <v>27</v>
      </c>
      <c r="K470" s="3" t="s">
        <v>28</v>
      </c>
      <c r="L470" s="3" t="s">
        <v>33</v>
      </c>
      <c r="M470" s="3" t="s">
        <v>44</v>
      </c>
      <c r="N470" s="3" t="s">
        <v>963</v>
      </c>
      <c r="O470" s="3">
        <v>95020</v>
      </c>
      <c r="P470" s="2">
        <v>42013</v>
      </c>
      <c r="Q470" s="2">
        <v>42015</v>
      </c>
      <c r="R470" s="4">
        <v>-203.67000000000002</v>
      </c>
      <c r="S470" s="3">
        <v>11</v>
      </c>
      <c r="T470" s="4">
        <v>138.51</v>
      </c>
      <c r="U470" s="3">
        <v>89770</v>
      </c>
      <c r="V470" s="3" t="str">
        <f>IF(R470&gt;F2426, "High","Low")</f>
        <v>Low</v>
      </c>
      <c r="W470" s="3" t="e">
        <f>IF(OR(D470 &gt; 0.2,#REF! &lt; 0.25), "High Risk", "Low Risk")</f>
        <v>#REF!</v>
      </c>
      <c r="X470" s="3" t="str">
        <f>IF(NOT(D470 &gt; 0), "No Discount", "Discount Applied")</f>
        <v>No Discount</v>
      </c>
      <c r="Y470" s="3" t="str">
        <f>IF(AND(R470 &gt; 100, OR(I470 = "Regular Air", I470 = "Express Air"), NOT(D470 &gt; 0)), "High Profit Non-Standard Shipping", "Other")</f>
        <v>Other</v>
      </c>
    </row>
    <row r="471" spans="1:25" x14ac:dyDescent="0.3">
      <c r="A471" s="3" t="s">
        <v>29</v>
      </c>
      <c r="B471" s="3">
        <v>19383</v>
      </c>
      <c r="C471" s="3" t="s">
        <v>36</v>
      </c>
      <c r="D471" s="7">
        <v>7.0000000000000007E-2</v>
      </c>
      <c r="E471" s="4">
        <v>6.08</v>
      </c>
      <c r="F471" s="4">
        <v>0.91</v>
      </c>
      <c r="G471" s="3">
        <v>850</v>
      </c>
      <c r="H471" s="3" t="s">
        <v>964</v>
      </c>
      <c r="I471" s="3" t="s">
        <v>48</v>
      </c>
      <c r="J471" s="3" t="s">
        <v>27</v>
      </c>
      <c r="K471" s="3" t="s">
        <v>28</v>
      </c>
      <c r="L471" s="3" t="s">
        <v>33</v>
      </c>
      <c r="M471" s="3" t="s">
        <v>44</v>
      </c>
      <c r="N471" s="3" t="s">
        <v>966</v>
      </c>
      <c r="O471" s="3">
        <v>93117</v>
      </c>
      <c r="P471" s="2">
        <v>42070</v>
      </c>
      <c r="Q471" s="2">
        <v>42071</v>
      </c>
      <c r="R471" s="4">
        <v>19.57</v>
      </c>
      <c r="S471" s="3">
        <v>7</v>
      </c>
      <c r="T471" s="4">
        <v>41.96</v>
      </c>
      <c r="U471" s="3">
        <v>88569</v>
      </c>
      <c r="V471" s="3" t="str">
        <f>IF(R471&gt;F2427, "High","Low")</f>
        <v>High</v>
      </c>
      <c r="W471" s="3" t="e">
        <f>IF(OR(D471 &gt; 0.2,#REF! &lt; 0.25), "High Risk", "Low Risk")</f>
        <v>#REF!</v>
      </c>
      <c r="X471" s="3" t="str">
        <f>IF(NOT(D471 &gt; 0), "No Discount", "Discount Applied")</f>
        <v>Discount Applied</v>
      </c>
      <c r="Y471" s="3" t="str">
        <f>IF(AND(R471 &gt; 100, OR(I471 = "Regular Air", I471 = "Express Air"), NOT(D471 &gt; 0)), "High Profit Non-Standard Shipping", "Other")</f>
        <v>Other</v>
      </c>
    </row>
    <row r="472" spans="1:25" x14ac:dyDescent="0.3">
      <c r="A472" s="3" t="s">
        <v>49</v>
      </c>
      <c r="B472" s="3">
        <v>20604</v>
      </c>
      <c r="C472" s="3" t="s">
        <v>105</v>
      </c>
      <c r="D472" s="7">
        <v>0.1</v>
      </c>
      <c r="E472" s="4">
        <v>50.98</v>
      </c>
      <c r="F472" s="4">
        <v>22.24</v>
      </c>
      <c r="G472" s="3">
        <v>851</v>
      </c>
      <c r="H472" s="3" t="s">
        <v>967</v>
      </c>
      <c r="I472" s="3" t="s">
        <v>48</v>
      </c>
      <c r="J472" s="3" t="s">
        <v>27</v>
      </c>
      <c r="K472" s="3" t="s">
        <v>40</v>
      </c>
      <c r="L472" s="3" t="s">
        <v>33</v>
      </c>
      <c r="M472" s="3" t="s">
        <v>44</v>
      </c>
      <c r="N472" s="3" t="s">
        <v>969</v>
      </c>
      <c r="O472" s="3">
        <v>91745</v>
      </c>
      <c r="P472" s="2">
        <v>42060</v>
      </c>
      <c r="Q472" s="2">
        <v>42062</v>
      </c>
      <c r="R472" s="4">
        <v>98.12</v>
      </c>
      <c r="S472" s="3">
        <v>6</v>
      </c>
      <c r="T472" s="4">
        <v>300.63</v>
      </c>
      <c r="U472" s="3">
        <v>88568</v>
      </c>
      <c r="V472" s="3" t="str">
        <f>IF(R472&gt;F2428, "High","Low")</f>
        <v>High</v>
      </c>
      <c r="W472" s="3" t="e">
        <f>IF(OR(D472 &gt; 0.2,#REF! &lt; 0.25), "High Risk", "Low Risk")</f>
        <v>#REF!</v>
      </c>
      <c r="X472" s="3" t="str">
        <f>IF(NOT(D472 &gt; 0), "No Discount", "Discount Applied")</f>
        <v>Discount Applied</v>
      </c>
      <c r="Y472" s="3" t="str">
        <f>IF(AND(R472 &gt; 100, OR(I472 = "Regular Air", I472 = "Express Air"), NOT(D472 &gt; 0)), "High Profit Non-Standard Shipping", "Other")</f>
        <v>Other</v>
      </c>
    </row>
    <row r="473" spans="1:25" x14ac:dyDescent="0.3">
      <c r="A473" s="3" t="s">
        <v>256</v>
      </c>
      <c r="B473" s="3">
        <v>19384</v>
      </c>
      <c r="C473" s="3" t="s">
        <v>36</v>
      </c>
      <c r="D473" s="7">
        <v>0.08</v>
      </c>
      <c r="E473" s="4">
        <v>19.899999999999999</v>
      </c>
      <c r="F473" s="4">
        <v>5.29</v>
      </c>
      <c r="G473" s="3">
        <v>851</v>
      </c>
      <c r="H473" s="3" t="s">
        <v>967</v>
      </c>
      <c r="I473" s="3" t="s">
        <v>48</v>
      </c>
      <c r="J473" s="3" t="s">
        <v>27</v>
      </c>
      <c r="K473" s="3" t="s">
        <v>28</v>
      </c>
      <c r="L473" s="3" t="s">
        <v>33</v>
      </c>
      <c r="M473" s="3" t="s">
        <v>44</v>
      </c>
      <c r="N473" s="3" t="s">
        <v>969</v>
      </c>
      <c r="O473" s="3">
        <v>91745</v>
      </c>
      <c r="P473" s="2">
        <v>42070</v>
      </c>
      <c r="Q473" s="2">
        <v>42072</v>
      </c>
      <c r="R473" s="4">
        <v>107.11</v>
      </c>
      <c r="S473" s="3">
        <v>13</v>
      </c>
      <c r="T473" s="4">
        <v>240.46</v>
      </c>
      <c r="U473" s="3">
        <v>88569</v>
      </c>
      <c r="V473" s="3" t="str">
        <f>IF(R473&gt;F2429, "High","Low")</f>
        <v>High</v>
      </c>
      <c r="W473" s="3" t="e">
        <f>IF(OR(D473 &gt; 0.2,#REF! &lt; 0.25), "High Risk", "Low Risk")</f>
        <v>#REF!</v>
      </c>
      <c r="X473" s="3" t="str">
        <f>IF(NOT(D473 &gt; 0), "No Discount", "Discount Applied")</f>
        <v>Discount Applied</v>
      </c>
      <c r="Y473" s="3" t="str">
        <f>IF(AND(R473 &gt; 100, OR(I473 = "Regular Air", I473 = "Express Air"), NOT(D473 &gt; 0)), "High Profit Non-Standard Shipping", "Other")</f>
        <v>Other</v>
      </c>
    </row>
    <row r="474" spans="1:25" x14ac:dyDescent="0.3">
      <c r="A474" s="3" t="s">
        <v>108</v>
      </c>
      <c r="B474" s="3">
        <v>19385</v>
      </c>
      <c r="C474" s="3" t="s">
        <v>36</v>
      </c>
      <c r="D474" s="7">
        <v>0.02</v>
      </c>
      <c r="E474" s="4">
        <v>3.36</v>
      </c>
      <c r="F474" s="4">
        <v>6.27</v>
      </c>
      <c r="G474" s="3">
        <v>851</v>
      </c>
      <c r="H474" s="3" t="s">
        <v>967</v>
      </c>
      <c r="I474" s="3" t="s">
        <v>48</v>
      </c>
      <c r="J474" s="3" t="s">
        <v>27</v>
      </c>
      <c r="K474" s="3" t="s">
        <v>28</v>
      </c>
      <c r="L474" s="3" t="s">
        <v>33</v>
      </c>
      <c r="M474" s="3" t="s">
        <v>44</v>
      </c>
      <c r="N474" s="3" t="s">
        <v>969</v>
      </c>
      <c r="O474" s="3">
        <v>91745</v>
      </c>
      <c r="P474" s="2">
        <v>42070</v>
      </c>
      <c r="Q474" s="2">
        <v>42072</v>
      </c>
      <c r="R474" s="4">
        <v>-216.154</v>
      </c>
      <c r="S474" s="3">
        <v>21</v>
      </c>
      <c r="T474" s="4">
        <v>74.08</v>
      </c>
      <c r="U474" s="3">
        <v>88569</v>
      </c>
      <c r="V474" s="3" t="str">
        <f>IF(R474&gt;F2430, "High","Low")</f>
        <v>Low</v>
      </c>
      <c r="W474" s="3" t="e">
        <f>IF(OR(D474 &gt; 0.2,#REF! &lt; 0.25), "High Risk", "Low Risk")</f>
        <v>#REF!</v>
      </c>
      <c r="X474" s="3" t="str">
        <f>IF(NOT(D474 &gt; 0), "No Discount", "Discount Applied")</f>
        <v>Discount Applied</v>
      </c>
      <c r="Y474" s="3" t="str">
        <f>IF(AND(R474 &gt; 100, OR(I474 = "Regular Air", I474 = "Express Air"), NOT(D474 &gt; 0)), "High Profit Non-Standard Shipping", "Other")</f>
        <v>Other</v>
      </c>
    </row>
    <row r="475" spans="1:25" x14ac:dyDescent="0.3">
      <c r="A475" s="3" t="s">
        <v>65</v>
      </c>
      <c r="B475" s="3">
        <v>21353</v>
      </c>
      <c r="C475" s="3" t="s">
        <v>46</v>
      </c>
      <c r="D475" s="7">
        <v>0.06</v>
      </c>
      <c r="E475" s="4">
        <v>1.26</v>
      </c>
      <c r="F475" s="4">
        <v>0.7</v>
      </c>
      <c r="G475" s="3">
        <v>851</v>
      </c>
      <c r="H475" s="3" t="s">
        <v>967</v>
      </c>
      <c r="I475" s="3" t="s">
        <v>48</v>
      </c>
      <c r="J475" s="3" t="s">
        <v>27</v>
      </c>
      <c r="K475" s="3" t="s">
        <v>28</v>
      </c>
      <c r="L475" s="3" t="s">
        <v>33</v>
      </c>
      <c r="M475" s="3" t="s">
        <v>44</v>
      </c>
      <c r="N475" s="3" t="s">
        <v>969</v>
      </c>
      <c r="O475" s="3">
        <v>91745</v>
      </c>
      <c r="P475" s="2">
        <v>42124</v>
      </c>
      <c r="Q475" s="2">
        <v>42124</v>
      </c>
      <c r="R475" s="4">
        <v>-6.6096000000000004</v>
      </c>
      <c r="S475" s="3">
        <v>4</v>
      </c>
      <c r="T475" s="4">
        <v>5.28</v>
      </c>
      <c r="U475" s="3">
        <v>88571</v>
      </c>
      <c r="V475" s="3" t="str">
        <f>IF(R475&gt;F2431, "High","Low")</f>
        <v>Low</v>
      </c>
      <c r="W475" s="3" t="e">
        <f>IF(OR(D475 &gt; 0.2,#REF! &lt; 0.25), "High Risk", "Low Risk")</f>
        <v>#REF!</v>
      </c>
      <c r="X475" s="3" t="str">
        <f>IF(NOT(D475 &gt; 0), "No Discount", "Discount Applied")</f>
        <v>Discount Applied</v>
      </c>
      <c r="Y475" s="3" t="str">
        <f>IF(AND(R475 &gt; 100, OR(I475 = "Regular Air", I475 = "Express Air"), NOT(D475 &gt; 0)), "High Profit Non-Standard Shipping", "Other")</f>
        <v>Other</v>
      </c>
    </row>
    <row r="476" spans="1:25" x14ac:dyDescent="0.3">
      <c r="A476" s="3" t="s">
        <v>108</v>
      </c>
      <c r="B476" s="3">
        <v>26093</v>
      </c>
      <c r="C476" s="3" t="s">
        <v>24</v>
      </c>
      <c r="D476" s="7">
        <v>0.05</v>
      </c>
      <c r="E476" s="4">
        <v>4.24</v>
      </c>
      <c r="F476" s="4">
        <v>5.41</v>
      </c>
      <c r="G476" s="3">
        <v>853</v>
      </c>
      <c r="H476" s="3" t="s">
        <v>972</v>
      </c>
      <c r="I476" s="3" t="s">
        <v>48</v>
      </c>
      <c r="J476" s="3" t="s">
        <v>57</v>
      </c>
      <c r="K476" s="3" t="s">
        <v>28</v>
      </c>
      <c r="L476" s="3" t="s">
        <v>33</v>
      </c>
      <c r="M476" s="3" t="s">
        <v>44</v>
      </c>
      <c r="N476" s="3" t="s">
        <v>973</v>
      </c>
      <c r="O476" s="3">
        <v>92345</v>
      </c>
      <c r="P476" s="2">
        <v>42079</v>
      </c>
      <c r="Q476" s="2">
        <v>42081</v>
      </c>
      <c r="R476" s="4">
        <v>-89.216999999999999</v>
      </c>
      <c r="S476" s="3">
        <v>12</v>
      </c>
      <c r="T476" s="4">
        <v>50.83</v>
      </c>
      <c r="U476" s="3">
        <v>88570</v>
      </c>
      <c r="V476" s="3" t="str">
        <f>IF(R476&gt;F2432, "High","Low")</f>
        <v>Low</v>
      </c>
      <c r="W476" s="3" t="e">
        <f>IF(OR(D476 &gt; 0.2,#REF! &lt; 0.25), "High Risk", "Low Risk")</f>
        <v>#REF!</v>
      </c>
      <c r="X476" s="3" t="str">
        <f>IF(NOT(D476 &gt; 0), "No Discount", "Discount Applied")</f>
        <v>Discount Applied</v>
      </c>
      <c r="Y476" s="3" t="str">
        <f>IF(AND(R476 &gt; 100, OR(I476 = "Regular Air", I476 = "Express Air"), NOT(D476 &gt; 0)), "High Profit Non-Standard Shipping", "Other")</f>
        <v>Other</v>
      </c>
    </row>
    <row r="477" spans="1:25" x14ac:dyDescent="0.3">
      <c r="A477" s="3" t="s">
        <v>29</v>
      </c>
      <c r="B477" s="3">
        <v>21351</v>
      </c>
      <c r="C477" s="3" t="s">
        <v>46</v>
      </c>
      <c r="D477" s="7">
        <v>0.06</v>
      </c>
      <c r="E477" s="4">
        <v>1.76</v>
      </c>
      <c r="F477" s="4">
        <v>0.7</v>
      </c>
      <c r="G477" s="3">
        <v>854</v>
      </c>
      <c r="H477" s="3" t="s">
        <v>974</v>
      </c>
      <c r="I477" s="3" t="s">
        <v>48</v>
      </c>
      <c r="J477" s="3" t="s">
        <v>27</v>
      </c>
      <c r="K477" s="3" t="s">
        <v>28</v>
      </c>
      <c r="L477" s="3" t="s">
        <v>52</v>
      </c>
      <c r="M477" s="3" t="s">
        <v>227</v>
      </c>
      <c r="N477" s="3" t="s">
        <v>975</v>
      </c>
      <c r="O477" s="3">
        <v>6405</v>
      </c>
      <c r="P477" s="2">
        <v>42124</v>
      </c>
      <c r="Q477" s="2">
        <v>42126</v>
      </c>
      <c r="R477" s="4">
        <v>1.2236</v>
      </c>
      <c r="S477" s="3">
        <v>22</v>
      </c>
      <c r="T477" s="4">
        <v>39.26</v>
      </c>
      <c r="U477" s="3">
        <v>88571</v>
      </c>
      <c r="V477" s="3" t="str">
        <f>IF(R477&gt;F2433, "High","Low")</f>
        <v>High</v>
      </c>
      <c r="W477" s="3" t="e">
        <f>IF(OR(D477 &gt; 0.2,#REF! &lt; 0.25), "High Risk", "Low Risk")</f>
        <v>#REF!</v>
      </c>
      <c r="X477" s="3" t="str">
        <f>IF(NOT(D477 &gt; 0), "No Discount", "Discount Applied")</f>
        <v>Discount Applied</v>
      </c>
      <c r="Y477" s="3" t="str">
        <f>IF(AND(R477 &gt; 100, OR(I477 = "Regular Air", I477 = "Express Air"), NOT(D477 &gt; 0)), "High Profit Non-Standard Shipping", "Other")</f>
        <v>Other</v>
      </c>
    </row>
    <row r="478" spans="1:25" x14ac:dyDescent="0.3">
      <c r="A478" s="3" t="s">
        <v>140</v>
      </c>
      <c r="B478" s="3">
        <v>21352</v>
      </c>
      <c r="C478" s="3" t="s">
        <v>46</v>
      </c>
      <c r="D478" s="7">
        <v>0.02</v>
      </c>
      <c r="E478" s="4">
        <v>24.98</v>
      </c>
      <c r="F478" s="4">
        <v>8.7899999999999991</v>
      </c>
      <c r="G478" s="3">
        <v>855</v>
      </c>
      <c r="H478" s="3" t="s">
        <v>976</v>
      </c>
      <c r="I478" s="3" t="s">
        <v>48</v>
      </c>
      <c r="J478" s="3" t="s">
        <v>27</v>
      </c>
      <c r="K478" s="3" t="s">
        <v>28</v>
      </c>
      <c r="L478" s="3" t="s">
        <v>52</v>
      </c>
      <c r="M478" s="3" t="s">
        <v>227</v>
      </c>
      <c r="N478" s="3" t="s">
        <v>978</v>
      </c>
      <c r="O478" s="3">
        <v>6810</v>
      </c>
      <c r="P478" s="2">
        <v>42124</v>
      </c>
      <c r="Q478" s="2">
        <v>42125</v>
      </c>
      <c r="R478" s="4">
        <v>4.3148</v>
      </c>
      <c r="S478" s="3">
        <v>23</v>
      </c>
      <c r="T478" s="4">
        <v>606.51</v>
      </c>
      <c r="U478" s="3">
        <v>88571</v>
      </c>
      <c r="V478" s="3" t="str">
        <f>IF(R478&gt;F2434, "High","Low")</f>
        <v>High</v>
      </c>
      <c r="W478" s="3" t="e">
        <f>IF(OR(D478 &gt; 0.2,#REF! &lt; 0.25), "High Risk", "Low Risk")</f>
        <v>#REF!</v>
      </c>
      <c r="X478" s="3" t="str">
        <f>IF(NOT(D478 &gt; 0), "No Discount", "Discount Applied")</f>
        <v>Discount Applied</v>
      </c>
      <c r="Y478" s="3" t="str">
        <f>IF(AND(R478 &gt; 100, OR(I478 = "Regular Air", I478 = "Express Air"), NOT(D478 &gt; 0)), "High Profit Non-Standard Shipping", "Other")</f>
        <v>Other</v>
      </c>
    </row>
    <row r="479" spans="1:25" x14ac:dyDescent="0.3">
      <c r="A479" s="3" t="s">
        <v>77</v>
      </c>
      <c r="B479" s="3">
        <v>21354</v>
      </c>
      <c r="C479" s="3" t="s">
        <v>46</v>
      </c>
      <c r="D479" s="7">
        <v>0.05</v>
      </c>
      <c r="E479" s="4">
        <v>35.99</v>
      </c>
      <c r="F479" s="4">
        <v>5.99</v>
      </c>
      <c r="G479" s="3">
        <v>858</v>
      </c>
      <c r="H479" s="3" t="s">
        <v>979</v>
      </c>
      <c r="I479" s="3" t="s">
        <v>26</v>
      </c>
      <c r="J479" s="3" t="s">
        <v>27</v>
      </c>
      <c r="K479" s="3" t="s">
        <v>76</v>
      </c>
      <c r="L479" s="3" t="s">
        <v>52</v>
      </c>
      <c r="M479" s="3" t="s">
        <v>187</v>
      </c>
      <c r="N479" s="3" t="s">
        <v>475</v>
      </c>
      <c r="O479" s="3">
        <v>4240</v>
      </c>
      <c r="P479" s="2">
        <v>42124</v>
      </c>
      <c r="Q479" s="2">
        <v>42126</v>
      </c>
      <c r="R479" s="4">
        <v>-125.83296</v>
      </c>
      <c r="S479" s="3">
        <v>2</v>
      </c>
      <c r="T479" s="4">
        <v>64.89</v>
      </c>
      <c r="U479" s="3">
        <v>88571</v>
      </c>
      <c r="V479" s="3" t="str">
        <f>IF(R479&gt;F2435, "High","Low")</f>
        <v>Low</v>
      </c>
      <c r="W479" s="3" t="e">
        <f>IF(OR(D479 &gt; 0.2,#REF! &lt; 0.25), "High Risk", "Low Risk")</f>
        <v>#REF!</v>
      </c>
      <c r="X479" s="3" t="str">
        <f>IF(NOT(D479 &gt; 0), "No Discount", "Discount Applied")</f>
        <v>Discount Applied</v>
      </c>
      <c r="Y479" s="3" t="str">
        <f>IF(AND(R479 &gt; 100, OR(I479 = "Regular Air", I479 = "Express Air"), NOT(D479 &gt; 0)), "High Profit Non-Standard Shipping", "Other")</f>
        <v>Other</v>
      </c>
    </row>
    <row r="480" spans="1:25" x14ac:dyDescent="0.3">
      <c r="A480" s="3" t="s">
        <v>49</v>
      </c>
      <c r="B480" s="3">
        <v>21214</v>
      </c>
      <c r="C480" s="3" t="s">
        <v>46</v>
      </c>
      <c r="D480" s="7">
        <v>0.03</v>
      </c>
      <c r="E480" s="4">
        <v>14.2</v>
      </c>
      <c r="F480" s="4">
        <v>5.3</v>
      </c>
      <c r="G480" s="3">
        <v>865</v>
      </c>
      <c r="H480" s="3" t="s">
        <v>981</v>
      </c>
      <c r="I480" s="3" t="s">
        <v>48</v>
      </c>
      <c r="J480" s="3" t="s">
        <v>27</v>
      </c>
      <c r="K480" s="3" t="s">
        <v>40</v>
      </c>
      <c r="L480" s="3" t="s">
        <v>60</v>
      </c>
      <c r="M480" s="3" t="s">
        <v>702</v>
      </c>
      <c r="N480" s="3" t="s">
        <v>831</v>
      </c>
      <c r="O480" s="3">
        <v>46312</v>
      </c>
      <c r="P480" s="2">
        <v>42151</v>
      </c>
      <c r="Q480" s="2">
        <v>42152</v>
      </c>
      <c r="R480" s="4">
        <v>122.21</v>
      </c>
      <c r="S480" s="3">
        <v>18</v>
      </c>
      <c r="T480" s="4">
        <v>267.2</v>
      </c>
      <c r="U480" s="3">
        <v>90674</v>
      </c>
      <c r="V480" s="3" t="str">
        <f>IF(R480&gt;F2436, "High","Low")</f>
        <v>High</v>
      </c>
      <c r="W480" s="3" t="e">
        <f>IF(OR(D480 &gt; 0.2,#REF! &lt; 0.25), "High Risk", "Low Risk")</f>
        <v>#REF!</v>
      </c>
      <c r="X480" s="3" t="str">
        <f>IF(NOT(D480 &gt; 0), "No Discount", "Discount Applied")</f>
        <v>Discount Applied</v>
      </c>
      <c r="Y480" s="3" t="str">
        <f>IF(AND(R480 &gt; 100, OR(I480 = "Regular Air", I480 = "Express Air"), NOT(D480 &gt; 0)), "High Profit Non-Standard Shipping", "Other")</f>
        <v>Other</v>
      </c>
    </row>
    <row r="481" spans="1:25" x14ac:dyDescent="0.3">
      <c r="A481" s="3" t="s">
        <v>92</v>
      </c>
      <c r="B481" s="3">
        <v>19947</v>
      </c>
      <c r="C481" s="3" t="s">
        <v>105</v>
      </c>
      <c r="D481" s="7">
        <v>0.04</v>
      </c>
      <c r="E481" s="4">
        <v>6.48</v>
      </c>
      <c r="F481" s="4">
        <v>5.16</v>
      </c>
      <c r="G481" s="3">
        <v>865</v>
      </c>
      <c r="H481" s="3" t="s">
        <v>981</v>
      </c>
      <c r="I481" s="3" t="s">
        <v>26</v>
      </c>
      <c r="J481" s="3" t="s">
        <v>27</v>
      </c>
      <c r="K481" s="3" t="s">
        <v>28</v>
      </c>
      <c r="L481" s="3" t="s">
        <v>60</v>
      </c>
      <c r="M481" s="3" t="s">
        <v>702</v>
      </c>
      <c r="N481" s="3" t="s">
        <v>831</v>
      </c>
      <c r="O481" s="3">
        <v>46312</v>
      </c>
      <c r="P481" s="2">
        <v>42061</v>
      </c>
      <c r="Q481" s="2">
        <v>42065</v>
      </c>
      <c r="R481" s="4">
        <v>-11.1332</v>
      </c>
      <c r="S481" s="3">
        <v>12</v>
      </c>
      <c r="T481" s="4">
        <v>86.79</v>
      </c>
      <c r="U481" s="3">
        <v>90675</v>
      </c>
      <c r="V481" s="3" t="str">
        <f>IF(R481&gt;F2437, "High","Low")</f>
        <v>Low</v>
      </c>
      <c r="W481" s="3" t="e">
        <f>IF(OR(D481 &gt; 0.2,#REF! &lt; 0.25), "High Risk", "Low Risk")</f>
        <v>#REF!</v>
      </c>
      <c r="X481" s="3" t="str">
        <f>IF(NOT(D481 &gt; 0), "No Discount", "Discount Applied")</f>
        <v>Discount Applied</v>
      </c>
      <c r="Y481" s="3" t="str">
        <f>IF(AND(R481 &gt; 100, OR(I481 = "Regular Air", I481 = "Express Air"), NOT(D481 &gt; 0)), "High Profit Non-Standard Shipping", "Other")</f>
        <v>Other</v>
      </c>
    </row>
    <row r="482" spans="1:25" x14ac:dyDescent="0.3">
      <c r="A482" s="3" t="s">
        <v>49</v>
      </c>
      <c r="B482" s="3">
        <v>24774</v>
      </c>
      <c r="C482" s="3" t="s">
        <v>36</v>
      </c>
      <c r="D482" s="7">
        <v>0.04</v>
      </c>
      <c r="E482" s="4">
        <v>29.18</v>
      </c>
      <c r="F482" s="4">
        <v>8.5500000000000007</v>
      </c>
      <c r="G482" s="3">
        <v>868</v>
      </c>
      <c r="H482" s="3" t="s">
        <v>983</v>
      </c>
      <c r="I482" s="3" t="s">
        <v>26</v>
      </c>
      <c r="J482" s="3" t="s">
        <v>27</v>
      </c>
      <c r="K482" s="3" t="s">
        <v>40</v>
      </c>
      <c r="L482" s="3" t="s">
        <v>60</v>
      </c>
      <c r="M482" s="3" t="s">
        <v>61</v>
      </c>
      <c r="N482" s="3" t="s">
        <v>985</v>
      </c>
      <c r="O482" s="3">
        <v>55126</v>
      </c>
      <c r="P482" s="2">
        <v>42060</v>
      </c>
      <c r="Q482" s="2">
        <v>42062</v>
      </c>
      <c r="R482" s="4">
        <v>201.7353</v>
      </c>
      <c r="S482" s="3">
        <v>10</v>
      </c>
      <c r="T482" s="4">
        <v>292.37</v>
      </c>
      <c r="U482" s="3">
        <v>91194</v>
      </c>
      <c r="V482" s="3" t="str">
        <f>IF(R482&gt;F2438, "High","Low")</f>
        <v>High</v>
      </c>
      <c r="W482" s="3" t="e">
        <f>IF(OR(D482 &gt; 0.2,#REF! &lt; 0.25), "High Risk", "Low Risk")</f>
        <v>#REF!</v>
      </c>
      <c r="X482" s="3" t="str">
        <f>IF(NOT(D482 &gt; 0), "No Discount", "Discount Applied")</f>
        <v>Discount Applied</v>
      </c>
      <c r="Y482" s="3" t="str">
        <f>IF(AND(R482 &gt; 100, OR(I482 = "Regular Air", I482 = "Express Air"), NOT(D482 &gt; 0)), "High Profit Non-Standard Shipping", "Other")</f>
        <v>Other</v>
      </c>
    </row>
    <row r="483" spans="1:25" x14ac:dyDescent="0.3">
      <c r="A483" s="3" t="s">
        <v>140</v>
      </c>
      <c r="B483" s="3">
        <v>24775</v>
      </c>
      <c r="C483" s="3" t="s">
        <v>36</v>
      </c>
      <c r="D483" s="7">
        <v>0</v>
      </c>
      <c r="E483" s="4">
        <v>80.98</v>
      </c>
      <c r="F483" s="4">
        <v>35</v>
      </c>
      <c r="G483" s="3">
        <v>868</v>
      </c>
      <c r="H483" s="3" t="s">
        <v>983</v>
      </c>
      <c r="I483" s="3" t="s">
        <v>48</v>
      </c>
      <c r="J483" s="3" t="s">
        <v>27</v>
      </c>
      <c r="K483" s="3" t="s">
        <v>28</v>
      </c>
      <c r="L483" s="3" t="s">
        <v>60</v>
      </c>
      <c r="M483" s="3" t="s">
        <v>61</v>
      </c>
      <c r="N483" s="3" t="s">
        <v>985</v>
      </c>
      <c r="O483" s="3">
        <v>55126</v>
      </c>
      <c r="P483" s="2">
        <v>42060</v>
      </c>
      <c r="Q483" s="2">
        <v>42062</v>
      </c>
      <c r="R483" s="4">
        <v>-684.78</v>
      </c>
      <c r="S483" s="3">
        <v>8</v>
      </c>
      <c r="T483" s="4">
        <v>682.79</v>
      </c>
      <c r="U483" s="3">
        <v>91194</v>
      </c>
      <c r="V483" s="3" t="str">
        <f>IF(R483&gt;F2439, "High","Low")</f>
        <v>Low</v>
      </c>
      <c r="W483" s="3" t="e">
        <f>IF(OR(D483 &gt; 0.2,#REF! &lt; 0.25), "High Risk", "Low Risk")</f>
        <v>#REF!</v>
      </c>
      <c r="X483" s="3" t="str">
        <f>IF(NOT(D483 &gt; 0), "No Discount", "Discount Applied")</f>
        <v>No Discount</v>
      </c>
      <c r="Y483" s="3" t="str">
        <f>IF(AND(R483 &gt; 100, OR(I483 = "Regular Air", I483 = "Express Air"), NOT(D483 &gt; 0)), "High Profit Non-Standard Shipping", "Other")</f>
        <v>Other</v>
      </c>
    </row>
    <row r="484" spans="1:25" x14ac:dyDescent="0.3">
      <c r="A484" s="3" t="s">
        <v>92</v>
      </c>
      <c r="B484" s="3">
        <v>24763</v>
      </c>
      <c r="C484" s="3" t="s">
        <v>46</v>
      </c>
      <c r="D484" s="7">
        <v>0.06</v>
      </c>
      <c r="E484" s="4">
        <v>6.48</v>
      </c>
      <c r="F484" s="4">
        <v>8.8800000000000008</v>
      </c>
      <c r="G484" s="3">
        <v>868</v>
      </c>
      <c r="H484" s="3" t="s">
        <v>983</v>
      </c>
      <c r="I484" s="3" t="s">
        <v>48</v>
      </c>
      <c r="J484" s="3" t="s">
        <v>27</v>
      </c>
      <c r="K484" s="3" t="s">
        <v>28</v>
      </c>
      <c r="L484" s="3" t="s">
        <v>60</v>
      </c>
      <c r="M484" s="3" t="s">
        <v>61</v>
      </c>
      <c r="N484" s="3" t="s">
        <v>985</v>
      </c>
      <c r="O484" s="3">
        <v>55126</v>
      </c>
      <c r="P484" s="2">
        <v>42069</v>
      </c>
      <c r="Q484" s="2">
        <v>42070</v>
      </c>
      <c r="R484" s="4">
        <v>-237.47</v>
      </c>
      <c r="S484" s="3">
        <v>20</v>
      </c>
      <c r="T484" s="4">
        <v>125.77</v>
      </c>
      <c r="U484" s="3">
        <v>91195</v>
      </c>
      <c r="V484" s="3" t="str">
        <f>IF(R484&gt;F2440, "High","Low")</f>
        <v>Low</v>
      </c>
      <c r="W484" s="3" t="e">
        <f>IF(OR(D484 &gt; 0.2,#REF! &lt; 0.25), "High Risk", "Low Risk")</f>
        <v>#REF!</v>
      </c>
      <c r="X484" s="3" t="str">
        <f>IF(NOT(D484 &gt; 0), "No Discount", "Discount Applied")</f>
        <v>Discount Applied</v>
      </c>
      <c r="Y484" s="3" t="str">
        <f>IF(AND(R484 &gt; 100, OR(I484 = "Regular Air", I484 = "Express Air"), NOT(D484 &gt; 0)), "High Profit Non-Standard Shipping", "Other")</f>
        <v>Other</v>
      </c>
    </row>
    <row r="485" spans="1:25" x14ac:dyDescent="0.3">
      <c r="A485" s="3" t="s">
        <v>151</v>
      </c>
      <c r="B485" s="3">
        <v>24764</v>
      </c>
      <c r="C485" s="3" t="s">
        <v>46</v>
      </c>
      <c r="D485" s="7">
        <v>0.09</v>
      </c>
      <c r="E485" s="4">
        <v>349.45</v>
      </c>
      <c r="F485" s="4">
        <v>60</v>
      </c>
      <c r="G485" s="3">
        <v>868</v>
      </c>
      <c r="H485" s="3" t="s">
        <v>983</v>
      </c>
      <c r="I485" s="3" t="s">
        <v>38</v>
      </c>
      <c r="J485" s="3" t="s">
        <v>27</v>
      </c>
      <c r="K485" s="3" t="s">
        <v>40</v>
      </c>
      <c r="L485" s="3" t="s">
        <v>60</v>
      </c>
      <c r="M485" s="3" t="s">
        <v>61</v>
      </c>
      <c r="N485" s="3" t="s">
        <v>985</v>
      </c>
      <c r="O485" s="3">
        <v>55126</v>
      </c>
      <c r="P485" s="2">
        <v>42069</v>
      </c>
      <c r="Q485" s="2">
        <v>42070</v>
      </c>
      <c r="R485" s="4">
        <v>-2946.0509999999999</v>
      </c>
      <c r="S485" s="3">
        <v>12</v>
      </c>
      <c r="T485" s="4">
        <v>3918.98</v>
      </c>
      <c r="U485" s="3">
        <v>91195</v>
      </c>
      <c r="V485" s="3" t="str">
        <f>IF(R485&gt;F2441, "High","Low")</f>
        <v>Low</v>
      </c>
      <c r="W485" s="3" t="e">
        <f>IF(OR(D485 &gt; 0.2,#REF! &lt; 0.25), "High Risk", "Low Risk")</f>
        <v>#REF!</v>
      </c>
      <c r="X485" s="3" t="str">
        <f>IF(NOT(D485 &gt; 0), "No Discount", "Discount Applied")</f>
        <v>Discount Applied</v>
      </c>
      <c r="Y485" s="3" t="str">
        <f>IF(AND(R485 &gt; 100, OR(I485 = "Regular Air", I485 = "Express Air"), NOT(D485 &gt; 0)), "High Profit Non-Standard Shipping", "Other")</f>
        <v>Other</v>
      </c>
    </row>
    <row r="486" spans="1:25" x14ac:dyDescent="0.3">
      <c r="A486" s="3" t="s">
        <v>49</v>
      </c>
      <c r="B486" s="3">
        <v>25507</v>
      </c>
      <c r="C486" s="3" t="s">
        <v>36</v>
      </c>
      <c r="D486" s="7">
        <v>0.03</v>
      </c>
      <c r="E486" s="4">
        <v>14.2</v>
      </c>
      <c r="F486" s="4">
        <v>5.3</v>
      </c>
      <c r="G486" s="3">
        <v>871</v>
      </c>
      <c r="H486" s="3" t="s">
        <v>989</v>
      </c>
      <c r="I486" s="3" t="s">
        <v>48</v>
      </c>
      <c r="J486" s="3" t="s">
        <v>39</v>
      </c>
      <c r="K486" s="3" t="s">
        <v>40</v>
      </c>
      <c r="L486" s="3" t="s">
        <v>33</v>
      </c>
      <c r="M486" s="3" t="s">
        <v>532</v>
      </c>
      <c r="N486" s="3" t="s">
        <v>990</v>
      </c>
      <c r="O486" s="3">
        <v>89502</v>
      </c>
      <c r="P486" s="2">
        <v>42078</v>
      </c>
      <c r="Q486" s="2">
        <v>42080</v>
      </c>
      <c r="R486" s="4">
        <v>21.555599999999998</v>
      </c>
      <c r="S486" s="3">
        <v>2</v>
      </c>
      <c r="T486" s="4">
        <v>31.24</v>
      </c>
      <c r="U486" s="3">
        <v>90577</v>
      </c>
      <c r="V486" s="3" t="str">
        <f>IF(R486&gt;F2442, "High","Low")</f>
        <v>High</v>
      </c>
      <c r="W486" s="3" t="e">
        <f>IF(OR(D486 &gt; 0.2,#REF! &lt; 0.25), "High Risk", "Low Risk")</f>
        <v>#REF!</v>
      </c>
      <c r="X486" s="3" t="str">
        <f>IF(NOT(D486 &gt; 0), "No Discount", "Discount Applied")</f>
        <v>Discount Applied</v>
      </c>
      <c r="Y486" s="3" t="str">
        <f>IF(AND(R486 &gt; 100, OR(I486 = "Regular Air", I486 = "Express Air"), NOT(D486 &gt; 0)), "High Profit Non-Standard Shipping", "Other")</f>
        <v>Other</v>
      </c>
    </row>
    <row r="487" spans="1:25" x14ac:dyDescent="0.3">
      <c r="A487" s="3" t="s">
        <v>108</v>
      </c>
      <c r="B487" s="3">
        <v>22547</v>
      </c>
      <c r="C487" s="3" t="s">
        <v>36</v>
      </c>
      <c r="D487" s="7">
        <v>0.01</v>
      </c>
      <c r="E487" s="4">
        <v>5.94</v>
      </c>
      <c r="F487" s="4">
        <v>9.92</v>
      </c>
      <c r="G487" s="3">
        <v>871</v>
      </c>
      <c r="H487" s="3" t="s">
        <v>989</v>
      </c>
      <c r="I487" s="3" t="s">
        <v>48</v>
      </c>
      <c r="J487" s="3" t="s">
        <v>39</v>
      </c>
      <c r="K487" s="3" t="s">
        <v>28</v>
      </c>
      <c r="L487" s="3" t="s">
        <v>33</v>
      </c>
      <c r="M487" s="3" t="s">
        <v>532</v>
      </c>
      <c r="N487" s="3" t="s">
        <v>990</v>
      </c>
      <c r="O487" s="3">
        <v>89502</v>
      </c>
      <c r="P487" s="2">
        <v>42144</v>
      </c>
      <c r="Q487" s="2">
        <v>42147</v>
      </c>
      <c r="R487" s="4">
        <v>-239.315</v>
      </c>
      <c r="S487" s="3">
        <v>12</v>
      </c>
      <c r="T487" s="4">
        <v>74.77</v>
      </c>
      <c r="U487" s="3">
        <v>90578</v>
      </c>
      <c r="V487" s="3" t="str">
        <f>IF(R487&gt;F2443, "High","Low")</f>
        <v>Low</v>
      </c>
      <c r="W487" s="3" t="e">
        <f>IF(OR(D487 &gt; 0.2,#REF! &lt; 0.25), "High Risk", "Low Risk")</f>
        <v>#REF!</v>
      </c>
      <c r="X487" s="3" t="str">
        <f>IF(NOT(D487 &gt; 0), "No Discount", "Discount Applied")</f>
        <v>Discount Applied</v>
      </c>
      <c r="Y487" s="3" t="str">
        <f>IF(AND(R487 &gt; 100, OR(I487 = "Regular Air", I487 = "Express Air"), NOT(D487 &gt; 0)), "High Profit Non-Standard Shipping", "Other")</f>
        <v>Other</v>
      </c>
    </row>
    <row r="488" spans="1:25" x14ac:dyDescent="0.3">
      <c r="A488" s="3" t="s">
        <v>92</v>
      </c>
      <c r="B488" s="3">
        <v>22548</v>
      </c>
      <c r="C488" s="3" t="s">
        <v>36</v>
      </c>
      <c r="D488" s="7">
        <v>0</v>
      </c>
      <c r="E488" s="4">
        <v>6.48</v>
      </c>
      <c r="F488" s="4">
        <v>5.1100000000000003</v>
      </c>
      <c r="G488" s="3">
        <v>871</v>
      </c>
      <c r="H488" s="3" t="s">
        <v>989</v>
      </c>
      <c r="I488" s="3" t="s">
        <v>48</v>
      </c>
      <c r="J488" s="3" t="s">
        <v>39</v>
      </c>
      <c r="K488" s="3" t="s">
        <v>28</v>
      </c>
      <c r="L488" s="3" t="s">
        <v>33</v>
      </c>
      <c r="M488" s="3" t="s">
        <v>532</v>
      </c>
      <c r="N488" s="3" t="s">
        <v>990</v>
      </c>
      <c r="O488" s="3">
        <v>89502</v>
      </c>
      <c r="P488" s="2">
        <v>42144</v>
      </c>
      <c r="Q488" s="2">
        <v>42146</v>
      </c>
      <c r="R488" s="4">
        <v>-33.31</v>
      </c>
      <c r="S488" s="3">
        <v>18</v>
      </c>
      <c r="T488" s="4">
        <v>127.81</v>
      </c>
      <c r="U488" s="3">
        <v>90578</v>
      </c>
      <c r="V488" s="3" t="str">
        <f>IF(R488&gt;F2444, "High","Low")</f>
        <v>Low</v>
      </c>
      <c r="W488" s="3" t="e">
        <f>IF(OR(D488 &gt; 0.2,#REF! &lt; 0.25), "High Risk", "Low Risk")</f>
        <v>#REF!</v>
      </c>
      <c r="X488" s="3" t="str">
        <f>IF(NOT(D488 &gt; 0), "No Discount", "Discount Applied")</f>
        <v>No Discount</v>
      </c>
      <c r="Y488" s="3" t="str">
        <f>IF(AND(R488 &gt; 100, OR(I488 = "Regular Air", I488 = "Express Air"), NOT(D488 &gt; 0)), "High Profit Non-Standard Shipping", "Other")</f>
        <v>Other</v>
      </c>
    </row>
    <row r="489" spans="1:25" x14ac:dyDescent="0.3">
      <c r="A489" s="3" t="s">
        <v>256</v>
      </c>
      <c r="B489" s="3">
        <v>19262</v>
      </c>
      <c r="C489" s="3" t="s">
        <v>24</v>
      </c>
      <c r="D489" s="7">
        <v>0.04</v>
      </c>
      <c r="E489" s="4">
        <v>4.37</v>
      </c>
      <c r="F489" s="4">
        <v>5.15</v>
      </c>
      <c r="G489" s="3">
        <v>875</v>
      </c>
      <c r="H489" s="3" t="s">
        <v>992</v>
      </c>
      <c r="I489" s="3" t="s">
        <v>48</v>
      </c>
      <c r="J489" s="3" t="s">
        <v>57</v>
      </c>
      <c r="K489" s="3" t="s">
        <v>28</v>
      </c>
      <c r="L489" s="3" t="s">
        <v>33</v>
      </c>
      <c r="M489" s="3" t="s">
        <v>211</v>
      </c>
      <c r="N489" s="3" t="s">
        <v>994</v>
      </c>
      <c r="O489" s="3">
        <v>84106</v>
      </c>
      <c r="P489" s="2">
        <v>42056</v>
      </c>
      <c r="Q489" s="2">
        <v>42057</v>
      </c>
      <c r="R489" s="4">
        <v>-74.479599999999991</v>
      </c>
      <c r="S489" s="3">
        <v>18</v>
      </c>
      <c r="T489" s="4">
        <v>78.59</v>
      </c>
      <c r="U489" s="3">
        <v>89059</v>
      </c>
      <c r="V489" s="3" t="str">
        <f>IF(R489&gt;F2445, "High","Low")</f>
        <v>Low</v>
      </c>
      <c r="W489" s="3" t="e">
        <f>IF(OR(D489 &gt; 0.2,#REF! &lt; 0.25), "High Risk", "Low Risk")</f>
        <v>#REF!</v>
      </c>
      <c r="X489" s="3" t="str">
        <f>IF(NOT(D489 &gt; 0), "No Discount", "Discount Applied")</f>
        <v>Discount Applied</v>
      </c>
      <c r="Y489" s="3" t="str">
        <f>IF(AND(R489 &gt; 100, OR(I489 = "Regular Air", I489 = "Express Air"), NOT(D489 &gt; 0)), "High Profit Non-Standard Shipping", "Other")</f>
        <v>Other</v>
      </c>
    </row>
    <row r="490" spans="1:25" x14ac:dyDescent="0.3">
      <c r="A490" s="3" t="s">
        <v>77</v>
      </c>
      <c r="B490" s="3">
        <v>19263</v>
      </c>
      <c r="C490" s="3" t="s">
        <v>24</v>
      </c>
      <c r="D490" s="7">
        <v>0.09</v>
      </c>
      <c r="E490" s="4">
        <v>155.99</v>
      </c>
      <c r="F490" s="4">
        <v>8.99</v>
      </c>
      <c r="G490" s="3">
        <v>875</v>
      </c>
      <c r="H490" s="3" t="s">
        <v>992</v>
      </c>
      <c r="I490" s="3" t="s">
        <v>48</v>
      </c>
      <c r="J490" s="3" t="s">
        <v>57</v>
      </c>
      <c r="K490" s="3" t="s">
        <v>76</v>
      </c>
      <c r="L490" s="3" t="s">
        <v>33</v>
      </c>
      <c r="M490" s="3" t="s">
        <v>211</v>
      </c>
      <c r="N490" s="3" t="s">
        <v>994</v>
      </c>
      <c r="O490" s="3">
        <v>84106</v>
      </c>
      <c r="P490" s="2">
        <v>42056</v>
      </c>
      <c r="Q490" s="2">
        <v>42058</v>
      </c>
      <c r="R490" s="4">
        <v>-232.22056000000003</v>
      </c>
      <c r="S490" s="3">
        <v>4</v>
      </c>
      <c r="T490" s="4">
        <v>497.11</v>
      </c>
      <c r="U490" s="3">
        <v>89059</v>
      </c>
      <c r="V490" s="3" t="str">
        <f>IF(R490&gt;F2446, "High","Low")</f>
        <v>Low</v>
      </c>
      <c r="W490" s="3" t="e">
        <f>IF(OR(D490 &gt; 0.2,#REF! &lt; 0.25), "High Risk", "Low Risk")</f>
        <v>#REF!</v>
      </c>
      <c r="X490" s="3" t="str">
        <f>IF(NOT(D490 &gt; 0), "No Discount", "Discount Applied")</f>
        <v>Discount Applied</v>
      </c>
      <c r="Y490" s="3" t="str">
        <f>IF(AND(R490 &gt; 100, OR(I490 = "Regular Air", I490 = "Express Air"), NOT(D490 &gt; 0)), "High Profit Non-Standard Shipping", "Other")</f>
        <v>Other</v>
      </c>
    </row>
    <row r="491" spans="1:25" x14ac:dyDescent="0.3">
      <c r="A491" s="3" t="s">
        <v>68</v>
      </c>
      <c r="B491" s="3">
        <v>18054</v>
      </c>
      <c r="C491" s="3" t="s">
        <v>46</v>
      </c>
      <c r="D491" s="7">
        <v>7.0000000000000007E-2</v>
      </c>
      <c r="E491" s="4">
        <v>5.68</v>
      </c>
      <c r="F491" s="4">
        <v>1.39</v>
      </c>
      <c r="G491" s="3">
        <v>880</v>
      </c>
      <c r="H491" s="3" t="s">
        <v>996</v>
      </c>
      <c r="I491" s="3" t="s">
        <v>48</v>
      </c>
      <c r="J491" s="3" t="s">
        <v>57</v>
      </c>
      <c r="K491" s="3" t="s">
        <v>28</v>
      </c>
      <c r="L491" s="3" t="s">
        <v>33</v>
      </c>
      <c r="M491" s="3" t="s">
        <v>377</v>
      </c>
      <c r="N491" s="3" t="s">
        <v>998</v>
      </c>
      <c r="O491" s="3">
        <v>85254</v>
      </c>
      <c r="P491" s="2">
        <v>42088</v>
      </c>
      <c r="Q491" s="2">
        <v>42090</v>
      </c>
      <c r="R491" s="4">
        <v>18.643799999999999</v>
      </c>
      <c r="S491" s="3">
        <v>5</v>
      </c>
      <c r="T491" s="4">
        <v>27.02</v>
      </c>
      <c r="U491" s="3">
        <v>86153</v>
      </c>
      <c r="V491" s="3" t="str">
        <f>IF(R491&gt;F2447, "High","Low")</f>
        <v>High</v>
      </c>
      <c r="W491" s="3" t="e">
        <f>IF(OR(D491 &gt; 0.2,#REF! &lt; 0.25), "High Risk", "Low Risk")</f>
        <v>#REF!</v>
      </c>
      <c r="X491" s="3" t="str">
        <f>IF(NOT(D491 &gt; 0), "No Discount", "Discount Applied")</f>
        <v>Discount Applied</v>
      </c>
      <c r="Y491" s="3" t="str">
        <f>IF(AND(R491 &gt; 100, OR(I491 = "Regular Air", I491 = "Express Air"), NOT(D491 &gt; 0)), "High Profit Non-Standard Shipping", "Other")</f>
        <v>Other</v>
      </c>
    </row>
    <row r="492" spans="1:25" x14ac:dyDescent="0.3">
      <c r="A492" s="3" t="s">
        <v>92</v>
      </c>
      <c r="B492" s="3">
        <v>18055</v>
      </c>
      <c r="C492" s="3" t="s">
        <v>46</v>
      </c>
      <c r="D492" s="7">
        <v>0.06</v>
      </c>
      <c r="E492" s="4">
        <v>22.84</v>
      </c>
      <c r="F492" s="4">
        <v>11.54</v>
      </c>
      <c r="G492" s="3">
        <v>880</v>
      </c>
      <c r="H492" s="3" t="s">
        <v>996</v>
      </c>
      <c r="I492" s="3" t="s">
        <v>48</v>
      </c>
      <c r="J492" s="3" t="s">
        <v>57</v>
      </c>
      <c r="K492" s="3" t="s">
        <v>28</v>
      </c>
      <c r="L492" s="3" t="s">
        <v>33</v>
      </c>
      <c r="M492" s="3" t="s">
        <v>377</v>
      </c>
      <c r="N492" s="3" t="s">
        <v>998</v>
      </c>
      <c r="O492" s="3">
        <v>85254</v>
      </c>
      <c r="P492" s="2">
        <v>42088</v>
      </c>
      <c r="Q492" s="2">
        <v>42090</v>
      </c>
      <c r="R492" s="4">
        <v>-31.24</v>
      </c>
      <c r="S492" s="3">
        <v>1</v>
      </c>
      <c r="T492" s="4">
        <v>27.67</v>
      </c>
      <c r="U492" s="3">
        <v>86153</v>
      </c>
      <c r="V492" s="3" t="str">
        <f>IF(R492&gt;F2448, "High","Low")</f>
        <v>Low</v>
      </c>
      <c r="W492" s="3" t="e">
        <f>IF(OR(D492 &gt; 0.2,#REF! &lt; 0.25), "High Risk", "Low Risk")</f>
        <v>#REF!</v>
      </c>
      <c r="X492" s="3" t="str">
        <f>IF(NOT(D492 &gt; 0), "No Discount", "Discount Applied")</f>
        <v>Discount Applied</v>
      </c>
      <c r="Y492" s="3" t="str">
        <f>IF(AND(R492 &gt; 100, OR(I492 = "Regular Air", I492 = "Express Air"), NOT(D492 &gt; 0)), "High Profit Non-Standard Shipping", "Other")</f>
        <v>Other</v>
      </c>
    </row>
    <row r="493" spans="1:25" x14ac:dyDescent="0.3">
      <c r="A493" s="3" t="s">
        <v>41</v>
      </c>
      <c r="B493" s="3">
        <v>19401</v>
      </c>
      <c r="C493" s="3" t="s">
        <v>46</v>
      </c>
      <c r="D493" s="7">
        <v>0.06</v>
      </c>
      <c r="E493" s="4">
        <v>25.98</v>
      </c>
      <c r="F493" s="4">
        <v>14.36</v>
      </c>
      <c r="G493" s="3">
        <v>885</v>
      </c>
      <c r="H493" s="3" t="s">
        <v>999</v>
      </c>
      <c r="I493" s="3" t="s">
        <v>38</v>
      </c>
      <c r="J493" s="3" t="s">
        <v>27</v>
      </c>
      <c r="K493" s="3" t="s">
        <v>40</v>
      </c>
      <c r="L493" s="3" t="s">
        <v>60</v>
      </c>
      <c r="M493" s="3" t="s">
        <v>129</v>
      </c>
      <c r="N493" s="3" t="s">
        <v>955</v>
      </c>
      <c r="O493" s="3">
        <v>79109</v>
      </c>
      <c r="P493" s="2">
        <v>42148</v>
      </c>
      <c r="Q493" s="2">
        <v>42149</v>
      </c>
      <c r="R493" s="4">
        <v>55.888000000000034</v>
      </c>
      <c r="S493" s="3">
        <v>41</v>
      </c>
      <c r="T493" s="4">
        <v>1033.56</v>
      </c>
      <c r="U493" s="3">
        <v>89537</v>
      </c>
      <c r="V493" s="3" t="str">
        <f>IF(R493&gt;F2449, "High","Low")</f>
        <v>High</v>
      </c>
      <c r="W493" s="3" t="e">
        <f>IF(OR(D493 &gt; 0.2,#REF! &lt; 0.25), "High Risk", "Low Risk")</f>
        <v>#REF!</v>
      </c>
      <c r="X493" s="3" t="str">
        <f>IF(NOT(D493 &gt; 0), "No Discount", "Discount Applied")</f>
        <v>Discount Applied</v>
      </c>
      <c r="Y493" s="3" t="str">
        <f>IF(AND(R493 &gt; 100, OR(I493 = "Regular Air", I493 = "Express Air"), NOT(D493 &gt; 0)), "High Profit Non-Standard Shipping", "Other")</f>
        <v>Other</v>
      </c>
    </row>
    <row r="494" spans="1:25" x14ac:dyDescent="0.3">
      <c r="A494" s="3" t="s">
        <v>41</v>
      </c>
      <c r="B494" s="3">
        <v>26011</v>
      </c>
      <c r="C494" s="3" t="s">
        <v>46</v>
      </c>
      <c r="D494" s="7">
        <v>0.08</v>
      </c>
      <c r="E494" s="4">
        <v>1.81</v>
      </c>
      <c r="F494" s="4">
        <v>0.75</v>
      </c>
      <c r="G494" s="3">
        <v>890</v>
      </c>
      <c r="H494" s="3" t="s">
        <v>1001</v>
      </c>
      <c r="I494" s="3" t="s">
        <v>48</v>
      </c>
      <c r="J494" s="3" t="s">
        <v>113</v>
      </c>
      <c r="K494" s="3" t="s">
        <v>40</v>
      </c>
      <c r="L494" s="3" t="s">
        <v>60</v>
      </c>
      <c r="M494" s="3" t="s">
        <v>129</v>
      </c>
      <c r="N494" s="3" t="s">
        <v>1003</v>
      </c>
      <c r="O494" s="3">
        <v>76021</v>
      </c>
      <c r="P494" s="2">
        <v>42009</v>
      </c>
      <c r="Q494" s="2">
        <v>42010</v>
      </c>
      <c r="R494" s="4">
        <v>1.3224</v>
      </c>
      <c r="S494" s="3">
        <v>11</v>
      </c>
      <c r="T494" s="4">
        <v>19.97</v>
      </c>
      <c r="U494" s="3">
        <v>89536</v>
      </c>
      <c r="V494" s="3" t="str">
        <f>IF(R494&gt;F2450, "High","Low")</f>
        <v>High</v>
      </c>
      <c r="W494" s="3" t="e">
        <f>IF(OR(D494 &gt; 0.2,#REF! &lt; 0.25), "High Risk", "Low Risk")</f>
        <v>#REF!</v>
      </c>
      <c r="X494" s="3" t="str">
        <f>IF(NOT(D494 &gt; 0), "No Discount", "Discount Applied")</f>
        <v>Discount Applied</v>
      </c>
      <c r="Y494" s="3" t="str">
        <f>IF(AND(R494 &gt; 100, OR(I494 = "Regular Air", I494 = "Express Air"), NOT(D494 &gt; 0)), "High Profit Non-Standard Shipping", "Other")</f>
        <v>Other</v>
      </c>
    </row>
    <row r="495" spans="1:25" x14ac:dyDescent="0.3">
      <c r="A495" s="3" t="s">
        <v>77</v>
      </c>
      <c r="B495" s="3">
        <v>26015</v>
      </c>
      <c r="C495" s="3" t="s">
        <v>46</v>
      </c>
      <c r="D495" s="7">
        <v>0.04</v>
      </c>
      <c r="E495" s="4">
        <v>125.99</v>
      </c>
      <c r="F495" s="4">
        <v>5.26</v>
      </c>
      <c r="G495" s="3">
        <v>890</v>
      </c>
      <c r="H495" s="3" t="s">
        <v>1001</v>
      </c>
      <c r="I495" s="3" t="s">
        <v>48</v>
      </c>
      <c r="J495" s="3" t="s">
        <v>113</v>
      </c>
      <c r="K495" s="3" t="s">
        <v>76</v>
      </c>
      <c r="L495" s="3" t="s">
        <v>60</v>
      </c>
      <c r="M495" s="3" t="s">
        <v>129</v>
      </c>
      <c r="N495" s="3" t="s">
        <v>1003</v>
      </c>
      <c r="O495" s="3">
        <v>76021</v>
      </c>
      <c r="P495" s="2">
        <v>42009</v>
      </c>
      <c r="Q495" s="2">
        <v>42009</v>
      </c>
      <c r="R495" s="4">
        <v>455.42069999999995</v>
      </c>
      <c r="S495" s="3">
        <v>6</v>
      </c>
      <c r="T495" s="4">
        <v>660.03</v>
      </c>
      <c r="U495" s="3">
        <v>89536</v>
      </c>
      <c r="V495" s="3" t="str">
        <f>IF(R495&gt;F2451, "High","Low")</f>
        <v>High</v>
      </c>
      <c r="W495" s="3" t="e">
        <f>IF(OR(D495 &gt; 0.2,#REF! &lt; 0.25), "High Risk", "Low Risk")</f>
        <v>#REF!</v>
      </c>
      <c r="X495" s="3" t="str">
        <f>IF(NOT(D495 &gt; 0), "No Discount", "Discount Applied")</f>
        <v>Discount Applied</v>
      </c>
      <c r="Y495" s="3" t="str">
        <f>IF(AND(R495 &gt; 100, OR(I495 = "Regular Air", I495 = "Express Air"), NOT(D495 &gt; 0)), "High Profit Non-Standard Shipping", "Other")</f>
        <v>Other</v>
      </c>
    </row>
    <row r="496" spans="1:25" x14ac:dyDescent="0.3">
      <c r="A496" s="3" t="s">
        <v>49</v>
      </c>
      <c r="B496" s="3">
        <v>2045</v>
      </c>
      <c r="C496" s="3" t="s">
        <v>46</v>
      </c>
      <c r="D496" s="7">
        <v>0.01</v>
      </c>
      <c r="E496" s="4">
        <v>8.34</v>
      </c>
      <c r="F496" s="4">
        <v>0.96</v>
      </c>
      <c r="G496" s="3">
        <v>894</v>
      </c>
      <c r="H496" s="3" t="s">
        <v>1005</v>
      </c>
      <c r="I496" s="3" t="s">
        <v>48</v>
      </c>
      <c r="J496" s="3" t="s">
        <v>27</v>
      </c>
      <c r="K496" s="3" t="s">
        <v>40</v>
      </c>
      <c r="L496" s="3" t="s">
        <v>52</v>
      </c>
      <c r="M496" s="3" t="s">
        <v>1007</v>
      </c>
      <c r="N496" s="3" t="s">
        <v>34</v>
      </c>
      <c r="O496" s="3">
        <v>20024</v>
      </c>
      <c r="P496" s="2">
        <v>42014</v>
      </c>
      <c r="Q496" s="2">
        <v>42016</v>
      </c>
      <c r="R496" s="4">
        <v>29.332000000000001</v>
      </c>
      <c r="S496" s="3">
        <v>24</v>
      </c>
      <c r="T496" s="4">
        <v>199.12</v>
      </c>
      <c r="U496" s="3">
        <v>14596</v>
      </c>
      <c r="V496" s="3" t="str">
        <f>IF(R496&gt;F2452, "High","Low")</f>
        <v>High</v>
      </c>
      <c r="W496" s="3" t="e">
        <f>IF(OR(D496 &gt; 0.2,#REF! &lt; 0.25), "High Risk", "Low Risk")</f>
        <v>#REF!</v>
      </c>
      <c r="X496" s="3" t="str">
        <f>IF(NOT(D496 &gt; 0), "No Discount", "Discount Applied")</f>
        <v>Discount Applied</v>
      </c>
      <c r="Y496" s="3" t="str">
        <f>IF(AND(R496 &gt; 100, OR(I496 = "Regular Air", I496 = "Express Air"), NOT(D496 &gt; 0)), "High Profit Non-Standard Shipping", "Other")</f>
        <v>Other</v>
      </c>
    </row>
    <row r="497" spans="1:25" x14ac:dyDescent="0.3">
      <c r="A497" s="3" t="s">
        <v>29</v>
      </c>
      <c r="B497" s="3">
        <v>2046</v>
      </c>
      <c r="C497" s="3" t="s">
        <v>46</v>
      </c>
      <c r="D497" s="7">
        <v>0.06</v>
      </c>
      <c r="E497" s="4">
        <v>3.28</v>
      </c>
      <c r="F497" s="4">
        <v>3.97</v>
      </c>
      <c r="G497" s="3">
        <v>894</v>
      </c>
      <c r="H497" s="3" t="s">
        <v>1005</v>
      </c>
      <c r="I497" s="3" t="s">
        <v>48</v>
      </c>
      <c r="J497" s="3" t="s">
        <v>27</v>
      </c>
      <c r="K497" s="3" t="s">
        <v>28</v>
      </c>
      <c r="L497" s="3" t="s">
        <v>52</v>
      </c>
      <c r="M497" s="3" t="s">
        <v>1007</v>
      </c>
      <c r="N497" s="3" t="s">
        <v>34</v>
      </c>
      <c r="O497" s="3">
        <v>20024</v>
      </c>
      <c r="P497" s="2">
        <v>42014</v>
      </c>
      <c r="Q497" s="2">
        <v>42015</v>
      </c>
      <c r="R497" s="4">
        <v>-86</v>
      </c>
      <c r="S497" s="3">
        <v>19</v>
      </c>
      <c r="T497" s="4">
        <v>63.14</v>
      </c>
      <c r="U497" s="3">
        <v>14596</v>
      </c>
      <c r="V497" s="3" t="str">
        <f>IF(R497&gt;F2453, "High","Low")</f>
        <v>Low</v>
      </c>
      <c r="W497" s="3" t="e">
        <f>IF(OR(D497 &gt; 0.2,#REF! &lt; 0.25), "High Risk", "Low Risk")</f>
        <v>#REF!</v>
      </c>
      <c r="X497" s="3" t="str">
        <f>IF(NOT(D497 &gt; 0), "No Discount", "Discount Applied")</f>
        <v>Discount Applied</v>
      </c>
      <c r="Y497" s="3" t="str">
        <f>IF(AND(R497 &gt; 100, OR(I497 = "Regular Air", I497 = "Express Air"), NOT(D497 &gt; 0)), "High Profit Non-Standard Shipping", "Other")</f>
        <v>Other</v>
      </c>
    </row>
    <row r="498" spans="1:25" x14ac:dyDescent="0.3">
      <c r="A498" s="3" t="s">
        <v>65</v>
      </c>
      <c r="B498" s="3">
        <v>5421</v>
      </c>
      <c r="C498" s="3" t="s">
        <v>105</v>
      </c>
      <c r="D498" s="7">
        <v>0.02</v>
      </c>
      <c r="E498" s="4">
        <v>1.1399999999999999</v>
      </c>
      <c r="F498" s="4">
        <v>0.7</v>
      </c>
      <c r="G498" s="3">
        <v>894</v>
      </c>
      <c r="H498" s="3" t="s">
        <v>1005</v>
      </c>
      <c r="I498" s="3" t="s">
        <v>48</v>
      </c>
      <c r="J498" s="3" t="s">
        <v>27</v>
      </c>
      <c r="K498" s="3" t="s">
        <v>28</v>
      </c>
      <c r="L498" s="3" t="s">
        <v>52</v>
      </c>
      <c r="M498" s="3" t="s">
        <v>1007</v>
      </c>
      <c r="N498" s="3" t="s">
        <v>34</v>
      </c>
      <c r="O498" s="3">
        <v>20024</v>
      </c>
      <c r="P498" s="2">
        <v>42037</v>
      </c>
      <c r="Q498" s="2">
        <v>42037</v>
      </c>
      <c r="R498" s="4">
        <v>-0.49</v>
      </c>
      <c r="S498" s="3">
        <v>38</v>
      </c>
      <c r="T498" s="4">
        <v>44.85</v>
      </c>
      <c r="U498" s="3">
        <v>38529</v>
      </c>
      <c r="V498" s="3" t="str">
        <f>IF(R498&gt;F2454, "High","Low")</f>
        <v>Low</v>
      </c>
      <c r="W498" s="3" t="e">
        <f>IF(OR(D498 &gt; 0.2,#REF! &lt; 0.25), "High Risk", "Low Risk")</f>
        <v>#REF!</v>
      </c>
      <c r="X498" s="3" t="str">
        <f>IF(NOT(D498 &gt; 0), "No Discount", "Discount Applied")</f>
        <v>Discount Applied</v>
      </c>
      <c r="Y498" s="3" t="str">
        <f>IF(AND(R498 &gt; 100, OR(I498 = "Regular Air", I498 = "Express Air"), NOT(D498 &gt; 0)), "High Profit Non-Standard Shipping", "Other")</f>
        <v>Other</v>
      </c>
    </row>
    <row r="499" spans="1:25" x14ac:dyDescent="0.3">
      <c r="A499" s="3" t="s">
        <v>49</v>
      </c>
      <c r="B499" s="3">
        <v>20045</v>
      </c>
      <c r="C499" s="3" t="s">
        <v>46</v>
      </c>
      <c r="D499" s="7">
        <v>0.01</v>
      </c>
      <c r="E499" s="4">
        <v>8.34</v>
      </c>
      <c r="F499" s="4">
        <v>0.96</v>
      </c>
      <c r="G499" s="3">
        <v>896</v>
      </c>
      <c r="H499" s="3" t="s">
        <v>1010</v>
      </c>
      <c r="I499" s="3" t="s">
        <v>48</v>
      </c>
      <c r="J499" s="3" t="s">
        <v>27</v>
      </c>
      <c r="K499" s="3" t="s">
        <v>40</v>
      </c>
      <c r="L499" s="3" t="s">
        <v>60</v>
      </c>
      <c r="M499" s="3" t="s">
        <v>129</v>
      </c>
      <c r="N499" s="3" t="s">
        <v>1011</v>
      </c>
      <c r="O499" s="3">
        <v>76201</v>
      </c>
      <c r="P499" s="2">
        <v>42014</v>
      </c>
      <c r="Q499" s="2">
        <v>42016</v>
      </c>
      <c r="R499" s="4">
        <v>34.348199999999999</v>
      </c>
      <c r="S499" s="3">
        <v>6</v>
      </c>
      <c r="T499" s="4">
        <v>49.78</v>
      </c>
      <c r="U499" s="3">
        <v>90166</v>
      </c>
      <c r="V499" s="3" t="str">
        <f>IF(R499&gt;F2455, "High","Low")</f>
        <v>High</v>
      </c>
      <c r="W499" s="3" t="e">
        <f>IF(OR(D499 &gt; 0.2,#REF! &lt; 0.25), "High Risk", "Low Risk")</f>
        <v>#REF!</v>
      </c>
      <c r="X499" s="3" t="str">
        <f>IF(NOT(D499 &gt; 0), "No Discount", "Discount Applied")</f>
        <v>Discount Applied</v>
      </c>
      <c r="Y499" s="3" t="str">
        <f>IF(AND(R499 &gt; 100, OR(I499 = "Regular Air", I499 = "Express Air"), NOT(D499 &gt; 0)), "High Profit Non-Standard Shipping", "Other")</f>
        <v>Other</v>
      </c>
    </row>
    <row r="500" spans="1:25" x14ac:dyDescent="0.3">
      <c r="A500" s="3" t="s">
        <v>29</v>
      </c>
      <c r="B500" s="3">
        <v>20046</v>
      </c>
      <c r="C500" s="3" t="s">
        <v>46</v>
      </c>
      <c r="D500" s="7">
        <v>0.06</v>
      </c>
      <c r="E500" s="4">
        <v>3.28</v>
      </c>
      <c r="F500" s="4">
        <v>3.97</v>
      </c>
      <c r="G500" s="3">
        <v>896</v>
      </c>
      <c r="H500" s="3" t="s">
        <v>1010</v>
      </c>
      <c r="I500" s="3" t="s">
        <v>48</v>
      </c>
      <c r="J500" s="3" t="s">
        <v>27</v>
      </c>
      <c r="K500" s="3" t="s">
        <v>28</v>
      </c>
      <c r="L500" s="3" t="s">
        <v>60</v>
      </c>
      <c r="M500" s="3" t="s">
        <v>129</v>
      </c>
      <c r="N500" s="3" t="s">
        <v>1011</v>
      </c>
      <c r="O500" s="3">
        <v>76201</v>
      </c>
      <c r="P500" s="2">
        <v>42014</v>
      </c>
      <c r="Q500" s="2">
        <v>42015</v>
      </c>
      <c r="R500" s="4">
        <v>-66.650000000000006</v>
      </c>
      <c r="S500" s="3">
        <v>5</v>
      </c>
      <c r="T500" s="4">
        <v>16.62</v>
      </c>
      <c r="U500" s="3">
        <v>90166</v>
      </c>
      <c r="V500" s="3" t="str">
        <f>IF(R500&gt;F2456, "High","Low")</f>
        <v>Low</v>
      </c>
      <c r="W500" s="3" t="e">
        <f>IF(OR(D500 &gt; 0.2,#REF! &lt; 0.25), "High Risk", "Low Risk")</f>
        <v>#REF!</v>
      </c>
      <c r="X500" s="3" t="str">
        <f>IF(NOT(D500 &gt; 0), "No Discount", "Discount Applied")</f>
        <v>Discount Applied</v>
      </c>
      <c r="Y500" s="3" t="str">
        <f>IF(AND(R500 &gt; 100, OR(I500 = "Regular Air", I500 = "Express Air"), NOT(D500 &gt; 0)), "High Profit Non-Standard Shipping", "Other")</f>
        <v>Other</v>
      </c>
    </row>
    <row r="501" spans="1:25" x14ac:dyDescent="0.3">
      <c r="A501" s="3" t="s">
        <v>179</v>
      </c>
      <c r="B501" s="3">
        <v>19470</v>
      </c>
      <c r="C501" s="3" t="s">
        <v>46</v>
      </c>
      <c r="D501" s="7">
        <v>0.06</v>
      </c>
      <c r="E501" s="4">
        <v>47.98</v>
      </c>
      <c r="F501" s="4">
        <v>3.61</v>
      </c>
      <c r="G501" s="3">
        <v>896</v>
      </c>
      <c r="H501" s="3" t="s">
        <v>1010</v>
      </c>
      <c r="I501" s="3" t="s">
        <v>48</v>
      </c>
      <c r="J501" s="3" t="s">
        <v>27</v>
      </c>
      <c r="K501" s="3" t="s">
        <v>76</v>
      </c>
      <c r="L501" s="3" t="s">
        <v>60</v>
      </c>
      <c r="M501" s="3" t="s">
        <v>129</v>
      </c>
      <c r="N501" s="3" t="s">
        <v>1011</v>
      </c>
      <c r="O501" s="3">
        <v>76201</v>
      </c>
      <c r="P501" s="2">
        <v>42175</v>
      </c>
      <c r="Q501" s="2">
        <v>42177</v>
      </c>
      <c r="R501" s="4">
        <v>35.954999999999998</v>
      </c>
      <c r="S501" s="3">
        <v>11</v>
      </c>
      <c r="T501" s="4">
        <v>517.67999999999995</v>
      </c>
      <c r="U501" s="3">
        <v>90167</v>
      </c>
      <c r="V501" s="3" t="str">
        <f>IF(R501&gt;F2457, "High","Low")</f>
        <v>High</v>
      </c>
      <c r="W501" s="3" t="e">
        <f>IF(OR(D501 &gt; 0.2,#REF! &lt; 0.25), "High Risk", "Low Risk")</f>
        <v>#REF!</v>
      </c>
      <c r="X501" s="3" t="str">
        <f>IF(NOT(D501 &gt; 0), "No Discount", "Discount Applied")</f>
        <v>Discount Applied</v>
      </c>
      <c r="Y501" s="3" t="str">
        <f>IF(AND(R501 &gt; 100, OR(I501 = "Regular Air", I501 = "Express Air"), NOT(D501 &gt; 0)), "High Profit Non-Standard Shipping", "Other")</f>
        <v>Other</v>
      </c>
    </row>
    <row r="502" spans="1:25" x14ac:dyDescent="0.3">
      <c r="A502" s="3" t="s">
        <v>84</v>
      </c>
      <c r="B502" s="3">
        <v>4724</v>
      </c>
      <c r="C502" s="3" t="s">
        <v>24</v>
      </c>
      <c r="D502" s="7">
        <v>0.04</v>
      </c>
      <c r="E502" s="4">
        <v>90.97</v>
      </c>
      <c r="F502" s="4">
        <v>28</v>
      </c>
      <c r="G502" s="3">
        <v>898</v>
      </c>
      <c r="H502" s="3" t="s">
        <v>1013</v>
      </c>
      <c r="I502" s="3" t="s">
        <v>38</v>
      </c>
      <c r="J502" s="3" t="s">
        <v>57</v>
      </c>
      <c r="K502" s="3" t="s">
        <v>76</v>
      </c>
      <c r="L502" s="3" t="s">
        <v>52</v>
      </c>
      <c r="M502" s="3" t="s">
        <v>70</v>
      </c>
      <c r="N502" s="3" t="s">
        <v>89</v>
      </c>
      <c r="O502" s="3">
        <v>10039</v>
      </c>
      <c r="P502" s="2">
        <v>42016</v>
      </c>
      <c r="Q502" s="2">
        <v>42017</v>
      </c>
      <c r="R502" s="4">
        <v>-173.09520000000001</v>
      </c>
      <c r="S502" s="3">
        <v>6</v>
      </c>
      <c r="T502" s="4">
        <v>573.30999999999995</v>
      </c>
      <c r="U502" s="3">
        <v>33635</v>
      </c>
      <c r="V502" s="3" t="str">
        <f>IF(R502&gt;F2458, "High","Low")</f>
        <v>Low</v>
      </c>
      <c r="W502" s="3" t="e">
        <f>IF(OR(D502 &gt; 0.2,#REF! &lt; 0.25), "High Risk", "Low Risk")</f>
        <v>#REF!</v>
      </c>
      <c r="X502" s="3" t="str">
        <f>IF(NOT(D502 &gt; 0), "No Discount", "Discount Applied")</f>
        <v>Discount Applied</v>
      </c>
      <c r="Y502" s="3" t="str">
        <f>IF(AND(R502 &gt; 100, OR(I502 = "Regular Air", I502 = "Express Air"), NOT(D502 &gt; 0)), "High Profit Non-Standard Shipping", "Other")</f>
        <v>Other</v>
      </c>
    </row>
    <row r="503" spans="1:25" x14ac:dyDescent="0.3">
      <c r="A503" s="3" t="s">
        <v>140</v>
      </c>
      <c r="B503" s="3">
        <v>4725</v>
      </c>
      <c r="C503" s="3" t="s">
        <v>24</v>
      </c>
      <c r="D503" s="7">
        <v>7.0000000000000007E-2</v>
      </c>
      <c r="E503" s="4">
        <v>20.34</v>
      </c>
      <c r="F503" s="4">
        <v>35</v>
      </c>
      <c r="G503" s="3">
        <v>898</v>
      </c>
      <c r="H503" s="3" t="s">
        <v>1013</v>
      </c>
      <c r="I503" s="3" t="s">
        <v>48</v>
      </c>
      <c r="J503" s="3" t="s">
        <v>57</v>
      </c>
      <c r="K503" s="3" t="s">
        <v>28</v>
      </c>
      <c r="L503" s="3" t="s">
        <v>52</v>
      </c>
      <c r="M503" s="3" t="s">
        <v>70</v>
      </c>
      <c r="N503" s="3" t="s">
        <v>89</v>
      </c>
      <c r="O503" s="3">
        <v>10039</v>
      </c>
      <c r="P503" s="2">
        <v>42016</v>
      </c>
      <c r="Q503" s="2">
        <v>42017</v>
      </c>
      <c r="R503" s="4">
        <v>-96.16</v>
      </c>
      <c r="S503" s="3">
        <v>5</v>
      </c>
      <c r="T503" s="4">
        <v>140.22999999999999</v>
      </c>
      <c r="U503" s="3">
        <v>33635</v>
      </c>
      <c r="V503" s="3" t="str">
        <f>IF(R503&gt;F2459, "High","Low")</f>
        <v>Low</v>
      </c>
      <c r="W503" s="3" t="e">
        <f>IF(OR(D503 &gt; 0.2,#REF! &lt; 0.25), "High Risk", "Low Risk")</f>
        <v>#REF!</v>
      </c>
      <c r="X503" s="3" t="str">
        <f>IF(NOT(D503 &gt; 0), "No Discount", "Discount Applied")</f>
        <v>Discount Applied</v>
      </c>
      <c r="Y503" s="3" t="str">
        <f>IF(AND(R503 &gt; 100, OR(I503 = "Regular Air", I503 = "Express Air"), NOT(D503 &gt; 0)), "High Profit Non-Standard Shipping", "Other")</f>
        <v>Other</v>
      </c>
    </row>
    <row r="504" spans="1:25" x14ac:dyDescent="0.3">
      <c r="A504" s="3" t="s">
        <v>133</v>
      </c>
      <c r="B504" s="3">
        <v>1311</v>
      </c>
      <c r="C504" s="3" t="s">
        <v>36</v>
      </c>
      <c r="D504" s="7">
        <v>0.02</v>
      </c>
      <c r="E504" s="4">
        <v>12.53</v>
      </c>
      <c r="F504" s="4">
        <v>0.49</v>
      </c>
      <c r="G504" s="3">
        <v>898</v>
      </c>
      <c r="H504" s="3" t="s">
        <v>1013</v>
      </c>
      <c r="I504" s="3" t="s">
        <v>48</v>
      </c>
      <c r="J504" s="3" t="s">
        <v>57</v>
      </c>
      <c r="K504" s="3" t="s">
        <v>28</v>
      </c>
      <c r="L504" s="3" t="s">
        <v>52</v>
      </c>
      <c r="M504" s="3" t="s">
        <v>70</v>
      </c>
      <c r="N504" s="3" t="s">
        <v>89</v>
      </c>
      <c r="O504" s="3">
        <v>10039</v>
      </c>
      <c r="P504" s="2">
        <v>42031</v>
      </c>
      <c r="Q504" s="2">
        <v>42031</v>
      </c>
      <c r="R504" s="4">
        <v>263.39999999999998</v>
      </c>
      <c r="S504" s="3">
        <v>47</v>
      </c>
      <c r="T504" s="4">
        <v>594.44000000000005</v>
      </c>
      <c r="U504" s="3">
        <v>9606</v>
      </c>
      <c r="V504" s="3" t="str">
        <f>IF(R504&gt;F2460, "High","Low")</f>
        <v>High</v>
      </c>
      <c r="W504" s="3" t="e">
        <f>IF(OR(D504 &gt; 0.2,#REF! &lt; 0.25), "High Risk", "Low Risk")</f>
        <v>#REF!</v>
      </c>
      <c r="X504" s="3" t="str">
        <f>IF(NOT(D504 &gt; 0), "No Discount", "Discount Applied")</f>
        <v>Discount Applied</v>
      </c>
      <c r="Y504" s="3" t="str">
        <f>IF(AND(R504 &gt; 100, OR(I504 = "Regular Air", I504 = "Express Air"), NOT(D504 &gt; 0)), "High Profit Non-Standard Shipping", "Other")</f>
        <v>Other</v>
      </c>
    </row>
    <row r="505" spans="1:25" x14ac:dyDescent="0.3">
      <c r="A505" s="3" t="s">
        <v>92</v>
      </c>
      <c r="B505" s="3">
        <v>1312</v>
      </c>
      <c r="C505" s="3" t="s">
        <v>36</v>
      </c>
      <c r="D505" s="7">
        <v>7.0000000000000007E-2</v>
      </c>
      <c r="E505" s="4">
        <v>5.18</v>
      </c>
      <c r="F505" s="4">
        <v>2.04</v>
      </c>
      <c r="G505" s="3">
        <v>898</v>
      </c>
      <c r="H505" s="3" t="s">
        <v>1013</v>
      </c>
      <c r="I505" s="3" t="s">
        <v>26</v>
      </c>
      <c r="J505" s="3" t="s">
        <v>57</v>
      </c>
      <c r="K505" s="3" t="s">
        <v>28</v>
      </c>
      <c r="L505" s="3" t="s">
        <v>52</v>
      </c>
      <c r="M505" s="3" t="s">
        <v>70</v>
      </c>
      <c r="N505" s="3" t="s">
        <v>89</v>
      </c>
      <c r="O505" s="3">
        <v>10039</v>
      </c>
      <c r="P505" s="2">
        <v>42031</v>
      </c>
      <c r="Q505" s="2">
        <v>42033</v>
      </c>
      <c r="R505" s="4">
        <v>37.31</v>
      </c>
      <c r="S505" s="3">
        <v>44</v>
      </c>
      <c r="T505" s="4">
        <v>228.5</v>
      </c>
      <c r="U505" s="3">
        <v>9606</v>
      </c>
      <c r="V505" s="3" t="str">
        <f>IF(R505&gt;F2461, "High","Low")</f>
        <v>High</v>
      </c>
      <c r="W505" s="3" t="e">
        <f>IF(OR(D505 &gt; 0.2,#REF! &lt; 0.25), "High Risk", "Low Risk")</f>
        <v>#REF!</v>
      </c>
      <c r="X505" s="3" t="str">
        <f>IF(NOT(D505 &gt; 0), "No Discount", "Discount Applied")</f>
        <v>Discount Applied</v>
      </c>
      <c r="Y505" s="3" t="str">
        <f>IF(AND(R505 &gt; 100, OR(I505 = "Regular Air", I505 = "Express Air"), NOT(D505 &gt; 0)), "High Profit Non-Standard Shipping", "Other")</f>
        <v>Other</v>
      </c>
    </row>
    <row r="506" spans="1:25" x14ac:dyDescent="0.3">
      <c r="A506" s="3" t="s">
        <v>84</v>
      </c>
      <c r="B506" s="3">
        <v>22724</v>
      </c>
      <c r="C506" s="3" t="s">
        <v>24</v>
      </c>
      <c r="D506" s="7">
        <v>0.04</v>
      </c>
      <c r="E506" s="4">
        <v>90.97</v>
      </c>
      <c r="F506" s="4">
        <v>28</v>
      </c>
      <c r="G506" s="3">
        <v>899</v>
      </c>
      <c r="H506" s="3" t="s">
        <v>1016</v>
      </c>
      <c r="I506" s="3" t="s">
        <v>38</v>
      </c>
      <c r="J506" s="3" t="s">
        <v>57</v>
      </c>
      <c r="K506" s="3" t="s">
        <v>76</v>
      </c>
      <c r="L506" s="3" t="s">
        <v>52</v>
      </c>
      <c r="M506" s="3" t="s">
        <v>233</v>
      </c>
      <c r="N506" s="3" t="s">
        <v>1017</v>
      </c>
      <c r="O506" s="3">
        <v>16602</v>
      </c>
      <c r="P506" s="2">
        <v>42016</v>
      </c>
      <c r="Q506" s="2">
        <v>42017</v>
      </c>
      <c r="R506" s="4">
        <v>-173.09520000000001</v>
      </c>
      <c r="S506" s="3">
        <v>2</v>
      </c>
      <c r="T506" s="4">
        <v>191.1</v>
      </c>
      <c r="U506" s="3">
        <v>86263</v>
      </c>
      <c r="V506" s="3" t="str">
        <f>IF(R506&gt;F2462, "High","Low")</f>
        <v>Low</v>
      </c>
      <c r="W506" s="3" t="e">
        <f>IF(OR(D506 &gt; 0.2,#REF! &lt; 0.25), "High Risk", "Low Risk")</f>
        <v>#REF!</v>
      </c>
      <c r="X506" s="3" t="str">
        <f>IF(NOT(D506 &gt; 0), "No Discount", "Discount Applied")</f>
        <v>Discount Applied</v>
      </c>
      <c r="Y506" s="3" t="str">
        <f>IF(AND(R506 &gt; 100, OR(I506 = "Regular Air", I506 = "Express Air"), NOT(D506 &gt; 0)), "High Profit Non-Standard Shipping", "Other")</f>
        <v>Other</v>
      </c>
    </row>
    <row r="507" spans="1:25" x14ac:dyDescent="0.3">
      <c r="A507" s="3" t="s">
        <v>140</v>
      </c>
      <c r="B507" s="3">
        <v>22725</v>
      </c>
      <c r="C507" s="3" t="s">
        <v>24</v>
      </c>
      <c r="D507" s="7">
        <v>7.0000000000000007E-2</v>
      </c>
      <c r="E507" s="4">
        <v>20.34</v>
      </c>
      <c r="F507" s="4">
        <v>35</v>
      </c>
      <c r="G507" s="3">
        <v>899</v>
      </c>
      <c r="H507" s="3" t="s">
        <v>1016</v>
      </c>
      <c r="I507" s="3" t="s">
        <v>48</v>
      </c>
      <c r="J507" s="3" t="s">
        <v>57</v>
      </c>
      <c r="K507" s="3" t="s">
        <v>28</v>
      </c>
      <c r="L507" s="3" t="s">
        <v>52</v>
      </c>
      <c r="M507" s="3" t="s">
        <v>233</v>
      </c>
      <c r="N507" s="3" t="s">
        <v>1017</v>
      </c>
      <c r="O507" s="3">
        <v>16602</v>
      </c>
      <c r="P507" s="2">
        <v>42016</v>
      </c>
      <c r="Q507" s="2">
        <v>42017</v>
      </c>
      <c r="R507" s="4">
        <v>-96.16</v>
      </c>
      <c r="S507" s="3">
        <v>1</v>
      </c>
      <c r="T507" s="4">
        <v>28.05</v>
      </c>
      <c r="U507" s="3">
        <v>86263</v>
      </c>
      <c r="V507" s="3" t="str">
        <f>IF(R507&gt;F2463, "High","Low")</f>
        <v>Low</v>
      </c>
      <c r="W507" s="3" t="e">
        <f>IF(OR(D507 &gt; 0.2,#REF! &lt; 0.25), "High Risk", "Low Risk")</f>
        <v>#REF!</v>
      </c>
      <c r="X507" s="3" t="str">
        <f>IF(NOT(D507 &gt; 0), "No Discount", "Discount Applied")</f>
        <v>Discount Applied</v>
      </c>
      <c r="Y507" s="3" t="str">
        <f>IF(AND(R507 &gt; 100, OR(I507 = "Regular Air", I507 = "Express Air"), NOT(D507 &gt; 0)), "High Profit Non-Standard Shipping", "Other")</f>
        <v>Other</v>
      </c>
    </row>
    <row r="508" spans="1:25" x14ac:dyDescent="0.3">
      <c r="A508" s="3" t="s">
        <v>133</v>
      </c>
      <c r="B508" s="3">
        <v>19311</v>
      </c>
      <c r="C508" s="3" t="s">
        <v>36</v>
      </c>
      <c r="D508" s="7">
        <v>0.02</v>
      </c>
      <c r="E508" s="4">
        <v>12.53</v>
      </c>
      <c r="F508" s="4">
        <v>0.49</v>
      </c>
      <c r="G508" s="3">
        <v>899</v>
      </c>
      <c r="H508" s="3" t="s">
        <v>1016</v>
      </c>
      <c r="I508" s="3" t="s">
        <v>48</v>
      </c>
      <c r="J508" s="3" t="s">
        <v>57</v>
      </c>
      <c r="K508" s="3" t="s">
        <v>28</v>
      </c>
      <c r="L508" s="3" t="s">
        <v>52</v>
      </c>
      <c r="M508" s="3" t="s">
        <v>233</v>
      </c>
      <c r="N508" s="3" t="s">
        <v>1017</v>
      </c>
      <c r="O508" s="3">
        <v>16602</v>
      </c>
      <c r="P508" s="2">
        <v>42031</v>
      </c>
      <c r="Q508" s="2">
        <v>42031</v>
      </c>
      <c r="R508" s="4">
        <v>104.7213</v>
      </c>
      <c r="S508" s="3">
        <v>12</v>
      </c>
      <c r="T508" s="4">
        <v>151.77000000000001</v>
      </c>
      <c r="U508" s="3">
        <v>86264</v>
      </c>
      <c r="V508" s="3" t="str">
        <f>IF(R508&gt;F2464, "High","Low")</f>
        <v>High</v>
      </c>
      <c r="W508" s="3" t="e">
        <f>IF(OR(D508 &gt; 0.2,#REF! &lt; 0.25), "High Risk", "Low Risk")</f>
        <v>#REF!</v>
      </c>
      <c r="X508" s="3" t="str">
        <f>IF(NOT(D508 &gt; 0), "No Discount", "Discount Applied")</f>
        <v>Discount Applied</v>
      </c>
      <c r="Y508" s="3" t="str">
        <f>IF(AND(R508 &gt; 100, OR(I508 = "Regular Air", I508 = "Express Air"), NOT(D508 &gt; 0)), "High Profit Non-Standard Shipping", "Other")</f>
        <v>Other</v>
      </c>
    </row>
    <row r="509" spans="1:25" x14ac:dyDescent="0.3">
      <c r="A509" s="3" t="s">
        <v>92</v>
      </c>
      <c r="B509" s="3">
        <v>19312</v>
      </c>
      <c r="C509" s="3" t="s">
        <v>36</v>
      </c>
      <c r="D509" s="7">
        <v>7.0000000000000007E-2</v>
      </c>
      <c r="E509" s="4">
        <v>5.18</v>
      </c>
      <c r="F509" s="4">
        <v>2.04</v>
      </c>
      <c r="G509" s="3">
        <v>899</v>
      </c>
      <c r="H509" s="3" t="s">
        <v>1016</v>
      </c>
      <c r="I509" s="3" t="s">
        <v>26</v>
      </c>
      <c r="J509" s="3" t="s">
        <v>57</v>
      </c>
      <c r="K509" s="3" t="s">
        <v>28</v>
      </c>
      <c r="L509" s="3" t="s">
        <v>52</v>
      </c>
      <c r="M509" s="3" t="s">
        <v>233</v>
      </c>
      <c r="N509" s="3" t="s">
        <v>1017</v>
      </c>
      <c r="O509" s="3">
        <v>16602</v>
      </c>
      <c r="P509" s="2">
        <v>42031</v>
      </c>
      <c r="Q509" s="2">
        <v>42033</v>
      </c>
      <c r="R509" s="4">
        <v>37.31</v>
      </c>
      <c r="S509" s="3">
        <v>11</v>
      </c>
      <c r="T509" s="4">
        <v>57.13</v>
      </c>
      <c r="U509" s="3">
        <v>86264</v>
      </c>
      <c r="V509" s="3" t="str">
        <f>IF(R509&gt;F2465, "High","Low")</f>
        <v>High</v>
      </c>
      <c r="W509" s="3" t="e">
        <f>IF(OR(D509 &gt; 0.2,#REF! &lt; 0.25), "High Risk", "Low Risk")</f>
        <v>#REF!</v>
      </c>
      <c r="X509" s="3" t="str">
        <f>IF(NOT(D509 &gt; 0), "No Discount", "Discount Applied")</f>
        <v>Discount Applied</v>
      </c>
      <c r="Y509" s="3" t="str">
        <f>IF(AND(R509 &gt; 100, OR(I509 = "Regular Air", I509 = "Express Air"), NOT(D509 &gt; 0)), "High Profit Non-Standard Shipping", "Other")</f>
        <v>Other</v>
      </c>
    </row>
    <row r="510" spans="1:25" x14ac:dyDescent="0.3">
      <c r="A510" s="3" t="s">
        <v>108</v>
      </c>
      <c r="B510" s="3">
        <v>24981</v>
      </c>
      <c r="C510" s="3" t="s">
        <v>36</v>
      </c>
      <c r="D510" s="7">
        <v>0</v>
      </c>
      <c r="E510" s="4">
        <v>5.98</v>
      </c>
      <c r="F510" s="4">
        <v>1.49</v>
      </c>
      <c r="G510" s="3">
        <v>903</v>
      </c>
      <c r="H510" s="3" t="s">
        <v>1018</v>
      </c>
      <c r="I510" s="3" t="s">
        <v>48</v>
      </c>
      <c r="J510" s="3" t="s">
        <v>113</v>
      </c>
      <c r="K510" s="3" t="s">
        <v>28</v>
      </c>
      <c r="L510" s="3" t="s">
        <v>52</v>
      </c>
      <c r="M510" s="3" t="s">
        <v>192</v>
      </c>
      <c r="N510" s="3" t="s">
        <v>1020</v>
      </c>
      <c r="O510" s="3">
        <v>1887</v>
      </c>
      <c r="P510" s="2">
        <v>42075</v>
      </c>
      <c r="Q510" s="2">
        <v>42077</v>
      </c>
      <c r="R510" s="4">
        <v>80.674799999999991</v>
      </c>
      <c r="S510" s="3">
        <v>18</v>
      </c>
      <c r="T510" s="4">
        <v>116.92</v>
      </c>
      <c r="U510" s="3">
        <v>90806</v>
      </c>
      <c r="V510" s="3" t="str">
        <f>IF(R510&gt;F2466, "High","Low")</f>
        <v>High</v>
      </c>
      <c r="W510" s="3" t="e">
        <f>IF(OR(D510 &gt; 0.2,#REF! &lt; 0.25), "High Risk", "Low Risk")</f>
        <v>#REF!</v>
      </c>
      <c r="X510" s="3" t="str">
        <f>IF(NOT(D510 &gt; 0), "No Discount", "Discount Applied")</f>
        <v>No Discount</v>
      </c>
      <c r="Y510" s="3" t="str">
        <f>IF(AND(R510 &gt; 100, OR(I510 = "Regular Air", I510 = "Express Air"), NOT(D510 &gt; 0)), "High Profit Non-Standard Shipping", "Other")</f>
        <v>Other</v>
      </c>
    </row>
    <row r="511" spans="1:25" x14ac:dyDescent="0.3">
      <c r="A511" s="3" t="s">
        <v>77</v>
      </c>
      <c r="B511" s="3">
        <v>22288</v>
      </c>
      <c r="C511" s="3" t="s">
        <v>46</v>
      </c>
      <c r="D511" s="7">
        <v>0.09</v>
      </c>
      <c r="E511" s="4">
        <v>35.99</v>
      </c>
      <c r="F511" s="4">
        <v>5.99</v>
      </c>
      <c r="G511" s="3">
        <v>907</v>
      </c>
      <c r="H511" s="3" t="s">
        <v>1021</v>
      </c>
      <c r="I511" s="3" t="s">
        <v>48</v>
      </c>
      <c r="J511" s="3" t="s">
        <v>39</v>
      </c>
      <c r="K511" s="3" t="s">
        <v>76</v>
      </c>
      <c r="L511" s="3" t="s">
        <v>135</v>
      </c>
      <c r="M511" s="3" t="s">
        <v>612</v>
      </c>
      <c r="N511" s="3" t="s">
        <v>674</v>
      </c>
      <c r="O511" s="3">
        <v>42420</v>
      </c>
      <c r="P511" s="2">
        <v>42061</v>
      </c>
      <c r="Q511" s="2">
        <v>42062</v>
      </c>
      <c r="R511" s="4">
        <v>114.3165</v>
      </c>
      <c r="S511" s="3">
        <v>5</v>
      </c>
      <c r="T511" s="4">
        <v>151.6</v>
      </c>
      <c r="U511" s="3">
        <v>86459</v>
      </c>
      <c r="V511" s="3" t="str">
        <f>IF(R511&gt;F2467, "High","Low")</f>
        <v>High</v>
      </c>
      <c r="W511" s="3" t="e">
        <f>IF(OR(D511 &gt; 0.2,#REF! &lt; 0.25), "High Risk", "Low Risk")</f>
        <v>#REF!</v>
      </c>
      <c r="X511" s="3" t="str">
        <f>IF(NOT(D511 &gt; 0), "No Discount", "Discount Applied")</f>
        <v>Discount Applied</v>
      </c>
      <c r="Y511" s="3" t="str">
        <f>IF(AND(R511 &gt; 100, OR(I511 = "Regular Air", I511 = "Express Air"), NOT(D511 &gt; 0)), "High Profit Non-Standard Shipping", "Other")</f>
        <v>Other</v>
      </c>
    </row>
    <row r="512" spans="1:25" x14ac:dyDescent="0.3">
      <c r="A512" s="3" t="s">
        <v>29</v>
      </c>
      <c r="B512" s="3">
        <v>21345</v>
      </c>
      <c r="C512" s="3" t="s">
        <v>55</v>
      </c>
      <c r="D512" s="7">
        <v>0.09</v>
      </c>
      <c r="E512" s="4">
        <v>2.6</v>
      </c>
      <c r="F512" s="4">
        <v>2.4</v>
      </c>
      <c r="G512" s="3">
        <v>907</v>
      </c>
      <c r="H512" s="3" t="s">
        <v>1021</v>
      </c>
      <c r="I512" s="3" t="s">
        <v>48</v>
      </c>
      <c r="J512" s="3" t="s">
        <v>39</v>
      </c>
      <c r="K512" s="3" t="s">
        <v>28</v>
      </c>
      <c r="L512" s="3" t="s">
        <v>135</v>
      </c>
      <c r="M512" s="3" t="s">
        <v>612</v>
      </c>
      <c r="N512" s="3" t="s">
        <v>674</v>
      </c>
      <c r="O512" s="3">
        <v>42420</v>
      </c>
      <c r="P512" s="2">
        <v>42172</v>
      </c>
      <c r="Q512" s="2">
        <v>42174</v>
      </c>
      <c r="R512" s="4">
        <v>1107.4079999999999</v>
      </c>
      <c r="S512" s="3">
        <v>12</v>
      </c>
      <c r="T512" s="4">
        <v>31.73</v>
      </c>
      <c r="U512" s="3">
        <v>86460</v>
      </c>
      <c r="V512" s="3" t="str">
        <f>IF(R512&gt;F2468, "High","Low")</f>
        <v>High</v>
      </c>
      <c r="W512" s="3" t="e">
        <f>IF(OR(D512 &gt; 0.2,#REF! &lt; 0.25), "High Risk", "Low Risk")</f>
        <v>#REF!</v>
      </c>
      <c r="X512" s="3" t="str">
        <f>IF(NOT(D512 &gt; 0), "No Discount", "Discount Applied")</f>
        <v>Discount Applied</v>
      </c>
      <c r="Y512" s="3" t="str">
        <f>IF(AND(R512 &gt; 100, OR(I512 = "Regular Air", I512 = "Express Air"), NOT(D512 &gt; 0)), "High Profit Non-Standard Shipping", "Other")</f>
        <v>Other</v>
      </c>
    </row>
    <row r="513" spans="1:25" x14ac:dyDescent="0.3">
      <c r="A513" s="3" t="s">
        <v>92</v>
      </c>
      <c r="B513" s="3">
        <v>19480</v>
      </c>
      <c r="C513" s="3" t="s">
        <v>46</v>
      </c>
      <c r="D513" s="7">
        <v>0</v>
      </c>
      <c r="E513" s="4">
        <v>5.28</v>
      </c>
      <c r="F513" s="4">
        <v>5.61</v>
      </c>
      <c r="G513" s="3">
        <v>910</v>
      </c>
      <c r="H513" s="3" t="s">
        <v>1023</v>
      </c>
      <c r="I513" s="3" t="s">
        <v>48</v>
      </c>
      <c r="J513" s="3" t="s">
        <v>27</v>
      </c>
      <c r="K513" s="3" t="s">
        <v>28</v>
      </c>
      <c r="L513" s="3" t="s">
        <v>135</v>
      </c>
      <c r="M513" s="3" t="s">
        <v>957</v>
      </c>
      <c r="N513" s="3" t="s">
        <v>958</v>
      </c>
      <c r="O513" s="3">
        <v>71854</v>
      </c>
      <c r="P513" s="2">
        <v>42138</v>
      </c>
      <c r="Q513" s="2">
        <v>42138</v>
      </c>
      <c r="R513" s="4">
        <v>-149.21199999999999</v>
      </c>
      <c r="S513" s="3">
        <v>15</v>
      </c>
      <c r="T513" s="4">
        <v>85.26</v>
      </c>
      <c r="U513" s="3">
        <v>90187</v>
      </c>
      <c r="V513" s="3" t="str">
        <f>IF(R513&gt;F2469, "High","Low")</f>
        <v>Low</v>
      </c>
      <c r="W513" s="3" t="e">
        <f>IF(OR(D513 &gt; 0.2,#REF! &lt; 0.25), "High Risk", "Low Risk")</f>
        <v>#REF!</v>
      </c>
      <c r="X513" s="3" t="str">
        <f>IF(NOT(D513 &gt; 0), "No Discount", "Discount Applied")</f>
        <v>No Discount</v>
      </c>
      <c r="Y513" s="3" t="str">
        <f>IF(AND(R513 &gt; 100, OR(I513 = "Regular Air", I513 = "Express Air"), NOT(D513 &gt; 0)), "High Profit Non-Standard Shipping", "Other")</f>
        <v>Other</v>
      </c>
    </row>
    <row r="514" spans="1:25" x14ac:dyDescent="0.3">
      <c r="A514" s="3" t="s">
        <v>92</v>
      </c>
      <c r="B514" s="3">
        <v>25356</v>
      </c>
      <c r="C514" s="3" t="s">
        <v>36</v>
      </c>
      <c r="D514" s="7">
        <v>0.05</v>
      </c>
      <c r="E514" s="4">
        <v>7.64</v>
      </c>
      <c r="F514" s="4">
        <v>5.83</v>
      </c>
      <c r="G514" s="3">
        <v>911</v>
      </c>
      <c r="H514" s="3" t="s">
        <v>1024</v>
      </c>
      <c r="I514" s="3" t="s">
        <v>48</v>
      </c>
      <c r="J514" s="3" t="s">
        <v>27</v>
      </c>
      <c r="K514" s="3" t="s">
        <v>28</v>
      </c>
      <c r="L514" s="3" t="s">
        <v>52</v>
      </c>
      <c r="M514" s="3" t="s">
        <v>647</v>
      </c>
      <c r="N514" s="3" t="s">
        <v>1026</v>
      </c>
      <c r="O514" s="3">
        <v>26003</v>
      </c>
      <c r="P514" s="2">
        <v>42035</v>
      </c>
      <c r="Q514" s="2">
        <v>42037</v>
      </c>
      <c r="R514" s="4">
        <v>-21.018000000000001</v>
      </c>
      <c r="S514" s="3">
        <v>2</v>
      </c>
      <c r="T514" s="4">
        <v>16.600000000000001</v>
      </c>
      <c r="U514" s="3">
        <v>90185</v>
      </c>
      <c r="V514" s="3" t="str">
        <f>IF(R514&gt;F2470, "High","Low")</f>
        <v>Low</v>
      </c>
      <c r="W514" s="3" t="e">
        <f>IF(OR(D514 &gt; 0.2,#REF! &lt; 0.25), "High Risk", "Low Risk")</f>
        <v>#REF!</v>
      </c>
      <c r="X514" s="3" t="str">
        <f>IF(NOT(D514 &gt; 0), "No Discount", "Discount Applied")</f>
        <v>Discount Applied</v>
      </c>
      <c r="Y514" s="3" t="str">
        <f>IF(AND(R514 &gt; 100, OR(I514 = "Regular Air", I514 = "Express Air"), NOT(D514 &gt; 0)), "High Profit Non-Standard Shipping", "Other")</f>
        <v>Other</v>
      </c>
    </row>
    <row r="515" spans="1:25" x14ac:dyDescent="0.3">
      <c r="A515" s="3" t="s">
        <v>151</v>
      </c>
      <c r="B515" s="3">
        <v>25357</v>
      </c>
      <c r="C515" s="3" t="s">
        <v>36</v>
      </c>
      <c r="D515" s="7">
        <v>0.04</v>
      </c>
      <c r="E515" s="4">
        <v>218.75</v>
      </c>
      <c r="F515" s="4">
        <v>69.64</v>
      </c>
      <c r="G515" s="3">
        <v>911</v>
      </c>
      <c r="H515" s="3" t="s">
        <v>1024</v>
      </c>
      <c r="I515" s="3" t="s">
        <v>38</v>
      </c>
      <c r="J515" s="3" t="s">
        <v>27</v>
      </c>
      <c r="K515" s="3" t="s">
        <v>40</v>
      </c>
      <c r="L515" s="3" t="s">
        <v>52</v>
      </c>
      <c r="M515" s="3" t="s">
        <v>647</v>
      </c>
      <c r="N515" s="3" t="s">
        <v>1026</v>
      </c>
      <c r="O515" s="3">
        <v>26003</v>
      </c>
      <c r="P515" s="2">
        <v>42035</v>
      </c>
      <c r="Q515" s="2">
        <v>42036</v>
      </c>
      <c r="R515" s="4">
        <v>-655.52987500000006</v>
      </c>
      <c r="S515" s="3">
        <v>10</v>
      </c>
      <c r="T515" s="4">
        <v>2285.41</v>
      </c>
      <c r="U515" s="3">
        <v>90185</v>
      </c>
      <c r="V515" s="3" t="str">
        <f>IF(R515&gt;F2471, "High","Low")</f>
        <v>Low</v>
      </c>
      <c r="W515" s="3" t="e">
        <f>IF(OR(D515 &gt; 0.2,#REF! &lt; 0.25), "High Risk", "Low Risk")</f>
        <v>#REF!</v>
      </c>
      <c r="X515" s="3" t="str">
        <f>IF(NOT(D515 &gt; 0), "No Discount", "Discount Applied")</f>
        <v>Discount Applied</v>
      </c>
      <c r="Y515" s="3" t="str">
        <f>IF(AND(R515 &gt; 100, OR(I515 = "Regular Air", I515 = "Express Air"), NOT(D515 &gt; 0)), "High Profit Non-Standard Shipping", "Other")</f>
        <v>Other</v>
      </c>
    </row>
    <row r="516" spans="1:25" x14ac:dyDescent="0.3">
      <c r="A516" s="3" t="s">
        <v>140</v>
      </c>
      <c r="B516" s="3">
        <v>24028</v>
      </c>
      <c r="C516" s="3" t="s">
        <v>24</v>
      </c>
      <c r="D516" s="7">
        <v>0.01</v>
      </c>
      <c r="E516" s="4">
        <v>59.76</v>
      </c>
      <c r="F516" s="4">
        <v>9.7100000000000009</v>
      </c>
      <c r="G516" s="3">
        <v>911</v>
      </c>
      <c r="H516" s="3" t="s">
        <v>1024</v>
      </c>
      <c r="I516" s="3" t="s">
        <v>48</v>
      </c>
      <c r="J516" s="3" t="s">
        <v>27</v>
      </c>
      <c r="K516" s="3" t="s">
        <v>28</v>
      </c>
      <c r="L516" s="3" t="s">
        <v>52</v>
      </c>
      <c r="M516" s="3" t="s">
        <v>647</v>
      </c>
      <c r="N516" s="3" t="s">
        <v>1026</v>
      </c>
      <c r="O516" s="3">
        <v>26003</v>
      </c>
      <c r="P516" s="2">
        <v>42098</v>
      </c>
      <c r="Q516" s="2">
        <v>42100</v>
      </c>
      <c r="R516" s="4">
        <v>354.32879999999994</v>
      </c>
      <c r="S516" s="3">
        <v>8</v>
      </c>
      <c r="T516" s="4">
        <v>513.52</v>
      </c>
      <c r="U516" s="3">
        <v>90186</v>
      </c>
      <c r="V516" s="3" t="str">
        <f>IF(R516&gt;F2472, "High","Low")</f>
        <v>High</v>
      </c>
      <c r="W516" s="3" t="e">
        <f>IF(OR(D516 &gt; 0.2,#REF! &lt; 0.25), "High Risk", "Low Risk")</f>
        <v>#REF!</v>
      </c>
      <c r="X516" s="3" t="str">
        <f>IF(NOT(D516 &gt; 0), "No Discount", "Discount Applied")</f>
        <v>Discount Applied</v>
      </c>
      <c r="Y516" s="3" t="str">
        <f>IF(AND(R516 &gt; 100, OR(I516 = "Regular Air", I516 = "Express Air"), NOT(D516 &gt; 0)), "High Profit Non-Standard Shipping", "Other")</f>
        <v>Other</v>
      </c>
    </row>
    <row r="517" spans="1:25" x14ac:dyDescent="0.3">
      <c r="A517" s="3" t="s">
        <v>41</v>
      </c>
      <c r="B517" s="3">
        <v>24953</v>
      </c>
      <c r="C517" s="3" t="s">
        <v>24</v>
      </c>
      <c r="D517" s="7">
        <v>0.06</v>
      </c>
      <c r="E517" s="4">
        <v>350.98</v>
      </c>
      <c r="F517" s="4">
        <v>30</v>
      </c>
      <c r="G517" s="3">
        <v>915</v>
      </c>
      <c r="H517" s="3" t="s">
        <v>1028</v>
      </c>
      <c r="I517" s="3" t="s">
        <v>38</v>
      </c>
      <c r="J517" s="3" t="s">
        <v>39</v>
      </c>
      <c r="K517" s="3" t="s">
        <v>40</v>
      </c>
      <c r="L517" s="3" t="s">
        <v>60</v>
      </c>
      <c r="M517" s="3" t="s">
        <v>129</v>
      </c>
      <c r="N517" s="3" t="s">
        <v>1029</v>
      </c>
      <c r="O517" s="3">
        <v>77803</v>
      </c>
      <c r="P517" s="2">
        <v>42008</v>
      </c>
      <c r="Q517" s="2">
        <v>42009</v>
      </c>
      <c r="R517" s="4">
        <v>-489.41559999999998</v>
      </c>
      <c r="S517" s="3">
        <v>1</v>
      </c>
      <c r="T517" s="4">
        <v>346.52</v>
      </c>
      <c r="U517" s="3">
        <v>86356</v>
      </c>
      <c r="V517" s="3" t="str">
        <f>IF(R517&gt;F2473, "High","Low")</f>
        <v>Low</v>
      </c>
      <c r="W517" s="3" t="e">
        <f>IF(OR(D517 &gt; 0.2,#REF! &lt; 0.25), "High Risk", "Low Risk")</f>
        <v>#REF!</v>
      </c>
      <c r="X517" s="3" t="str">
        <f>IF(NOT(D517 &gt; 0), "No Discount", "Discount Applied")</f>
        <v>Discount Applied</v>
      </c>
      <c r="Y517" s="3" t="str">
        <f>IF(AND(R517 &gt; 100, OR(I517 = "Regular Air", I517 = "Express Air"), NOT(D517 &gt; 0)), "High Profit Non-Standard Shipping", "Other")</f>
        <v>Other</v>
      </c>
    </row>
    <row r="518" spans="1:25" x14ac:dyDescent="0.3">
      <c r="A518" s="3" t="s">
        <v>140</v>
      </c>
      <c r="B518" s="3">
        <v>25833</v>
      </c>
      <c r="C518" s="3" t="s">
        <v>105</v>
      </c>
      <c r="D518" s="7">
        <v>0.05</v>
      </c>
      <c r="E518" s="4">
        <v>161.55000000000001</v>
      </c>
      <c r="F518" s="4">
        <v>19.989999999999998</v>
      </c>
      <c r="G518" s="3">
        <v>916</v>
      </c>
      <c r="H518" s="3" t="s">
        <v>1030</v>
      </c>
      <c r="I518" s="3" t="s">
        <v>48</v>
      </c>
      <c r="J518" s="3" t="s">
        <v>27</v>
      </c>
      <c r="K518" s="3" t="s">
        <v>28</v>
      </c>
      <c r="L518" s="3" t="s">
        <v>60</v>
      </c>
      <c r="M518" s="3" t="s">
        <v>129</v>
      </c>
      <c r="N518" s="3" t="s">
        <v>1031</v>
      </c>
      <c r="O518" s="3">
        <v>76028</v>
      </c>
      <c r="P518" s="2">
        <v>42008</v>
      </c>
      <c r="Q518" s="2">
        <v>42015</v>
      </c>
      <c r="R518" s="4">
        <v>35.31</v>
      </c>
      <c r="S518" s="3">
        <v>3</v>
      </c>
      <c r="T518" s="4">
        <v>499.31</v>
      </c>
      <c r="U518" s="3">
        <v>86357</v>
      </c>
      <c r="V518" s="3" t="str">
        <f>IF(R518&gt;F2474, "High","Low")</f>
        <v>High</v>
      </c>
      <c r="W518" s="3" t="e">
        <f>IF(OR(D518 &gt; 0.2,#REF! &lt; 0.25), "High Risk", "Low Risk")</f>
        <v>#REF!</v>
      </c>
      <c r="X518" s="3" t="str">
        <f>IF(NOT(D518 &gt; 0), "No Discount", "Discount Applied")</f>
        <v>Discount Applied</v>
      </c>
      <c r="Y518" s="3" t="str">
        <f>IF(AND(R518 &gt; 100, OR(I518 = "Regular Air", I518 = "Express Air"), NOT(D518 &gt; 0)), "High Profit Non-Standard Shipping", "Other")</f>
        <v>Other</v>
      </c>
    </row>
    <row r="519" spans="1:25" x14ac:dyDescent="0.3">
      <c r="A519" s="3" t="s">
        <v>140</v>
      </c>
      <c r="B519" s="3">
        <v>25676</v>
      </c>
      <c r="C519" s="3" t="s">
        <v>24</v>
      </c>
      <c r="D519" s="7">
        <v>0.05</v>
      </c>
      <c r="E519" s="4">
        <v>35.51</v>
      </c>
      <c r="F519" s="4">
        <v>6.31</v>
      </c>
      <c r="G519" s="3">
        <v>918</v>
      </c>
      <c r="H519" s="3" t="s">
        <v>1032</v>
      </c>
      <c r="I519" s="3" t="s">
        <v>48</v>
      </c>
      <c r="J519" s="3" t="s">
        <v>113</v>
      </c>
      <c r="K519" s="3" t="s">
        <v>28</v>
      </c>
      <c r="L519" s="3" t="s">
        <v>33</v>
      </c>
      <c r="M519" s="3" t="s">
        <v>44</v>
      </c>
      <c r="N519" s="3" t="s">
        <v>772</v>
      </c>
      <c r="O519" s="3">
        <v>91730</v>
      </c>
      <c r="P519" s="2">
        <v>42106</v>
      </c>
      <c r="Q519" s="2">
        <v>42108</v>
      </c>
      <c r="R519" s="4">
        <v>6.11</v>
      </c>
      <c r="S519" s="3">
        <v>2</v>
      </c>
      <c r="T519" s="4">
        <v>73.099999999999994</v>
      </c>
      <c r="U519" s="3">
        <v>90492</v>
      </c>
      <c r="V519" s="3" t="str">
        <f>IF(R519&gt;F2475, "High","Low")</f>
        <v>High</v>
      </c>
      <c r="W519" s="3" t="e">
        <f>IF(OR(D519 &gt; 0.2,#REF! &lt; 0.25), "High Risk", "Low Risk")</f>
        <v>#REF!</v>
      </c>
      <c r="X519" s="3" t="str">
        <f>IF(NOT(D519 &gt; 0), "No Discount", "Discount Applied")</f>
        <v>Discount Applied</v>
      </c>
      <c r="Y519" s="3" t="str">
        <f>IF(AND(R519 &gt; 100, OR(I519 = "Regular Air", I519 = "Express Air"), NOT(D519 &gt; 0)), "High Profit Non-Standard Shipping", "Other")</f>
        <v>Other</v>
      </c>
    </row>
    <row r="520" spans="1:25" x14ac:dyDescent="0.3">
      <c r="A520" s="3" t="s">
        <v>190</v>
      </c>
      <c r="B520" s="3">
        <v>19772</v>
      </c>
      <c r="C520" s="3" t="s">
        <v>46</v>
      </c>
      <c r="D520" s="7">
        <v>0.09</v>
      </c>
      <c r="E520" s="4">
        <v>58.14</v>
      </c>
      <c r="F520" s="4">
        <v>36.61</v>
      </c>
      <c r="G520" s="3">
        <v>918</v>
      </c>
      <c r="H520" s="3" t="s">
        <v>1032</v>
      </c>
      <c r="I520" s="3" t="s">
        <v>38</v>
      </c>
      <c r="J520" s="3" t="s">
        <v>27</v>
      </c>
      <c r="K520" s="3" t="s">
        <v>40</v>
      </c>
      <c r="L520" s="3" t="s">
        <v>33</v>
      </c>
      <c r="M520" s="3" t="s">
        <v>44</v>
      </c>
      <c r="N520" s="3" t="s">
        <v>772</v>
      </c>
      <c r="O520" s="3">
        <v>91730</v>
      </c>
      <c r="P520" s="2">
        <v>42144</v>
      </c>
      <c r="Q520" s="2">
        <v>42145</v>
      </c>
      <c r="R520" s="4">
        <v>187.41200000000026</v>
      </c>
      <c r="S520" s="3">
        <v>39</v>
      </c>
      <c r="T520" s="4">
        <v>2115.06</v>
      </c>
      <c r="U520" s="3">
        <v>90493</v>
      </c>
      <c r="V520" s="3" t="str">
        <f>IF(R520&gt;F2476, "High","Low")</f>
        <v>High</v>
      </c>
      <c r="W520" s="3" t="e">
        <f>IF(OR(D520 &gt; 0.2,#REF! &lt; 0.25), "High Risk", "Low Risk")</f>
        <v>#REF!</v>
      </c>
      <c r="X520" s="3" t="str">
        <f>IF(NOT(D520 &gt; 0), "No Discount", "Discount Applied")</f>
        <v>Discount Applied</v>
      </c>
      <c r="Y520" s="3" t="str">
        <f>IF(AND(R520 &gt; 100, OR(I520 = "Regular Air", I520 = "Express Air"), NOT(D520 &gt; 0)), "High Profit Non-Standard Shipping", "Other")</f>
        <v>Other</v>
      </c>
    </row>
    <row r="521" spans="1:25" x14ac:dyDescent="0.3">
      <c r="A521" s="3" t="s">
        <v>173</v>
      </c>
      <c r="B521" s="3">
        <v>25677</v>
      </c>
      <c r="C521" s="3" t="s">
        <v>24</v>
      </c>
      <c r="D521" s="7">
        <v>0.1</v>
      </c>
      <c r="E521" s="4">
        <v>8.34</v>
      </c>
      <c r="F521" s="4">
        <v>2.64</v>
      </c>
      <c r="G521" s="3">
        <v>919</v>
      </c>
      <c r="H521" s="3" t="s">
        <v>1035</v>
      </c>
      <c r="I521" s="3" t="s">
        <v>48</v>
      </c>
      <c r="J521" s="3" t="s">
        <v>113</v>
      </c>
      <c r="K521" s="3" t="s">
        <v>28</v>
      </c>
      <c r="L521" s="3" t="s">
        <v>33</v>
      </c>
      <c r="M521" s="3" t="s">
        <v>44</v>
      </c>
      <c r="N521" s="3" t="s">
        <v>1036</v>
      </c>
      <c r="O521" s="3">
        <v>96003</v>
      </c>
      <c r="P521" s="2">
        <v>42106</v>
      </c>
      <c r="Q521" s="2">
        <v>42106</v>
      </c>
      <c r="R521" s="4">
        <v>-6.34</v>
      </c>
      <c r="S521" s="3">
        <v>6</v>
      </c>
      <c r="T521" s="4">
        <v>47.95</v>
      </c>
      <c r="U521" s="3">
        <v>90492</v>
      </c>
      <c r="V521" s="3" t="str">
        <f>IF(R521&gt;F2477, "High","Low")</f>
        <v>Low</v>
      </c>
      <c r="W521" s="3" t="e">
        <f>IF(OR(D521 &gt; 0.2,#REF! &lt; 0.25), "High Risk", "Low Risk")</f>
        <v>#REF!</v>
      </c>
      <c r="X521" s="3" t="str">
        <f>IF(NOT(D521 &gt; 0), "No Discount", "Discount Applied")</f>
        <v>Discount Applied</v>
      </c>
      <c r="Y521" s="3" t="str">
        <f>IF(AND(R521 &gt; 100, OR(I521 = "Regular Air", I521 = "Express Air"), NOT(D521 &gt; 0)), "High Profit Non-Standard Shipping", "Other")</f>
        <v>Other</v>
      </c>
    </row>
    <row r="522" spans="1:25" x14ac:dyDescent="0.3">
      <c r="A522" s="3" t="s">
        <v>179</v>
      </c>
      <c r="B522" s="3">
        <v>21970</v>
      </c>
      <c r="C522" s="3" t="s">
        <v>105</v>
      </c>
      <c r="D522" s="7">
        <v>0.1</v>
      </c>
      <c r="E522" s="4">
        <v>15.98</v>
      </c>
      <c r="F522" s="4">
        <v>4</v>
      </c>
      <c r="G522" s="3">
        <v>920</v>
      </c>
      <c r="H522" s="3" t="s">
        <v>1037</v>
      </c>
      <c r="I522" s="3" t="s">
        <v>48</v>
      </c>
      <c r="J522" s="3" t="s">
        <v>27</v>
      </c>
      <c r="K522" s="3" t="s">
        <v>76</v>
      </c>
      <c r="L522" s="3" t="s">
        <v>33</v>
      </c>
      <c r="M522" s="3" t="s">
        <v>44</v>
      </c>
      <c r="N522" s="3" t="s">
        <v>1038</v>
      </c>
      <c r="O522" s="3">
        <v>92374</v>
      </c>
      <c r="P522" s="2">
        <v>42090</v>
      </c>
      <c r="Q522" s="2">
        <v>42095</v>
      </c>
      <c r="R522" s="4">
        <v>92.722199999999987</v>
      </c>
      <c r="S522" s="3">
        <v>9</v>
      </c>
      <c r="T522" s="4">
        <v>134.38</v>
      </c>
      <c r="U522" s="3">
        <v>90491</v>
      </c>
      <c r="V522" s="3" t="str">
        <f>IF(R522&gt;F2478, "High","Low")</f>
        <v>High</v>
      </c>
      <c r="W522" s="3" t="e">
        <f>IF(OR(D522 &gt; 0.2,#REF! &lt; 0.25), "High Risk", "Low Risk")</f>
        <v>#REF!</v>
      </c>
      <c r="X522" s="3" t="str">
        <f>IF(NOT(D522 &gt; 0), "No Discount", "Discount Applied")</f>
        <v>Discount Applied</v>
      </c>
      <c r="Y522" s="3" t="str">
        <f>IF(AND(R522 &gt; 100, OR(I522 = "Regular Air", I522 = "Express Air"), NOT(D522 &gt; 0)), "High Profit Non-Standard Shipping", "Other")</f>
        <v>Other</v>
      </c>
    </row>
    <row r="523" spans="1:25" x14ac:dyDescent="0.3">
      <c r="A523" s="3" t="s">
        <v>108</v>
      </c>
      <c r="B523" s="3">
        <v>25678</v>
      </c>
      <c r="C523" s="3" t="s">
        <v>24</v>
      </c>
      <c r="D523" s="7">
        <v>0.03</v>
      </c>
      <c r="E523" s="4">
        <v>8.0399999999999991</v>
      </c>
      <c r="F523" s="4">
        <v>8.94</v>
      </c>
      <c r="G523" s="3">
        <v>920</v>
      </c>
      <c r="H523" s="3" t="s">
        <v>1037</v>
      </c>
      <c r="I523" s="3" t="s">
        <v>48</v>
      </c>
      <c r="J523" s="3" t="s">
        <v>113</v>
      </c>
      <c r="K523" s="3" t="s">
        <v>28</v>
      </c>
      <c r="L523" s="3" t="s">
        <v>33</v>
      </c>
      <c r="M523" s="3" t="s">
        <v>44</v>
      </c>
      <c r="N523" s="3" t="s">
        <v>1038</v>
      </c>
      <c r="O523" s="3">
        <v>92374</v>
      </c>
      <c r="P523" s="2">
        <v>42106</v>
      </c>
      <c r="Q523" s="2">
        <v>42108</v>
      </c>
      <c r="R523" s="4">
        <v>-160.27549999999999</v>
      </c>
      <c r="S523" s="3">
        <v>9</v>
      </c>
      <c r="T523" s="4">
        <v>76.77</v>
      </c>
      <c r="U523" s="3">
        <v>90492</v>
      </c>
      <c r="V523" s="3" t="str">
        <f>IF(R523&gt;F2479, "High","Low")</f>
        <v>Low</v>
      </c>
      <c r="W523" s="3" t="e">
        <f>IF(OR(D523 &gt; 0.2,#REF! &lt; 0.25), "High Risk", "Low Risk")</f>
        <v>#REF!</v>
      </c>
      <c r="X523" s="3" t="str">
        <f>IF(NOT(D523 &gt; 0), "No Discount", "Discount Applied")</f>
        <v>Discount Applied</v>
      </c>
      <c r="Y523" s="3" t="str">
        <f>IF(AND(R523 &gt; 100, OR(I523 = "Regular Air", I523 = "Express Air"), NOT(D523 &gt; 0)), "High Profit Non-Standard Shipping", "Other")</f>
        <v>Other</v>
      </c>
    </row>
    <row r="524" spans="1:25" x14ac:dyDescent="0.3">
      <c r="A524" s="3" t="s">
        <v>77</v>
      </c>
      <c r="B524" s="3">
        <v>18395</v>
      </c>
      <c r="C524" s="3" t="s">
        <v>36</v>
      </c>
      <c r="D524" s="7">
        <v>0.01</v>
      </c>
      <c r="E524" s="4">
        <v>65.989999999999995</v>
      </c>
      <c r="F524" s="4">
        <v>8.99</v>
      </c>
      <c r="G524" s="3">
        <v>922</v>
      </c>
      <c r="H524" s="3" t="s">
        <v>1040</v>
      </c>
      <c r="I524" s="3" t="s">
        <v>26</v>
      </c>
      <c r="J524" s="3" t="s">
        <v>57</v>
      </c>
      <c r="K524" s="3" t="s">
        <v>76</v>
      </c>
      <c r="L524" s="3" t="s">
        <v>33</v>
      </c>
      <c r="M524" s="3" t="s">
        <v>44</v>
      </c>
      <c r="N524" s="3" t="s">
        <v>772</v>
      </c>
      <c r="O524" s="3">
        <v>91730</v>
      </c>
      <c r="P524" s="2">
        <v>42144</v>
      </c>
      <c r="Q524" s="2">
        <v>42145</v>
      </c>
      <c r="R524" s="4">
        <v>396.97199999999998</v>
      </c>
      <c r="S524" s="3">
        <v>14</v>
      </c>
      <c r="T524" s="4">
        <v>782</v>
      </c>
      <c r="U524" s="3">
        <v>87135</v>
      </c>
      <c r="V524" s="3" t="str">
        <f>IF(R524&gt;F2480, "High","Low")</f>
        <v>High</v>
      </c>
      <c r="W524" s="3" t="e">
        <f>IF(OR(D524 &gt; 0.2,#REF! &lt; 0.25), "High Risk", "Low Risk")</f>
        <v>#REF!</v>
      </c>
      <c r="X524" s="3" t="str">
        <f>IF(NOT(D524 &gt; 0), "No Discount", "Discount Applied")</f>
        <v>Discount Applied</v>
      </c>
      <c r="Y524" s="3" t="str">
        <f>IF(AND(R524 &gt; 100, OR(I524 = "Regular Air", I524 = "Express Air"), NOT(D524 &gt; 0)), "High Profit Non-Standard Shipping", "Other")</f>
        <v>Other</v>
      </c>
    </row>
    <row r="525" spans="1:25" x14ac:dyDescent="0.3">
      <c r="A525" s="3" t="s">
        <v>65</v>
      </c>
      <c r="B525" s="3">
        <v>19973</v>
      </c>
      <c r="C525" s="3" t="s">
        <v>46</v>
      </c>
      <c r="D525" s="7">
        <v>0.03</v>
      </c>
      <c r="E525" s="4">
        <v>2.1800000000000002</v>
      </c>
      <c r="F525" s="4">
        <v>1.38</v>
      </c>
      <c r="G525" s="3">
        <v>925</v>
      </c>
      <c r="H525" s="3" t="s">
        <v>1042</v>
      </c>
      <c r="I525" s="3" t="s">
        <v>48</v>
      </c>
      <c r="J525" s="3" t="s">
        <v>57</v>
      </c>
      <c r="K525" s="3" t="s">
        <v>28</v>
      </c>
      <c r="L525" s="3" t="s">
        <v>52</v>
      </c>
      <c r="M525" s="3" t="s">
        <v>187</v>
      </c>
      <c r="N525" s="3" t="s">
        <v>1044</v>
      </c>
      <c r="O525" s="3">
        <v>4330</v>
      </c>
      <c r="P525" s="2">
        <v>42100</v>
      </c>
      <c r="Q525" s="2">
        <v>42100</v>
      </c>
      <c r="R525" s="4">
        <v>-7.04</v>
      </c>
      <c r="S525" s="3">
        <v>7</v>
      </c>
      <c r="T525" s="4">
        <v>15.73</v>
      </c>
      <c r="U525" s="3">
        <v>87134</v>
      </c>
      <c r="V525" s="3" t="str">
        <f>IF(R525&gt;F2481, "High","Low")</f>
        <v>Low</v>
      </c>
      <c r="W525" s="3" t="e">
        <f>IF(OR(D525 &gt; 0.2,#REF! &lt; 0.25), "High Risk", "Low Risk")</f>
        <v>#REF!</v>
      </c>
      <c r="X525" s="3" t="str">
        <f>IF(NOT(D525 &gt; 0), "No Discount", "Discount Applied")</f>
        <v>Discount Applied</v>
      </c>
      <c r="Y525" s="3" t="str">
        <f>IF(AND(R525 &gt; 100, OR(I525 = "Regular Air", I525 = "Express Air"), NOT(D525 &gt; 0)), "High Profit Non-Standard Shipping", "Other")</f>
        <v>Other</v>
      </c>
    </row>
    <row r="526" spans="1:25" x14ac:dyDescent="0.3">
      <c r="A526" s="3" t="s">
        <v>190</v>
      </c>
      <c r="B526" s="3">
        <v>19974</v>
      </c>
      <c r="C526" s="3" t="s">
        <v>46</v>
      </c>
      <c r="D526" s="7">
        <v>0.01</v>
      </c>
      <c r="E526" s="4">
        <v>170.98</v>
      </c>
      <c r="F526" s="4">
        <v>35.89</v>
      </c>
      <c r="G526" s="3">
        <v>929</v>
      </c>
      <c r="H526" s="3" t="s">
        <v>1045</v>
      </c>
      <c r="I526" s="3" t="s">
        <v>38</v>
      </c>
      <c r="J526" s="3" t="s">
        <v>57</v>
      </c>
      <c r="K526" s="3" t="s">
        <v>40</v>
      </c>
      <c r="L526" s="3" t="s">
        <v>52</v>
      </c>
      <c r="M526" s="3" t="s">
        <v>53</v>
      </c>
      <c r="N526" s="3" t="s">
        <v>1047</v>
      </c>
      <c r="O526" s="3">
        <v>8857</v>
      </c>
      <c r="P526" s="2">
        <v>42100</v>
      </c>
      <c r="Q526" s="2">
        <v>42102</v>
      </c>
      <c r="R526" s="4">
        <v>538.52</v>
      </c>
      <c r="S526" s="3">
        <v>10</v>
      </c>
      <c r="T526" s="4">
        <v>1719.07</v>
      </c>
      <c r="U526" s="3">
        <v>87134</v>
      </c>
      <c r="V526" s="3" t="str">
        <f>IF(R526&gt;F2482, "High","Low")</f>
        <v>High</v>
      </c>
      <c r="W526" s="3" t="e">
        <f>IF(OR(D526 &gt; 0.2,#REF! &lt; 0.25), "High Risk", "Low Risk")</f>
        <v>#REF!</v>
      </c>
      <c r="X526" s="3" t="str">
        <f>IF(NOT(D526 &gt; 0), "No Discount", "Discount Applied")</f>
        <v>Discount Applied</v>
      </c>
      <c r="Y526" s="3" t="str">
        <f>IF(AND(R526 &gt; 100, OR(I526 = "Regular Air", I526 = "Express Air"), NOT(D526 &gt; 0)), "High Profit Non-Standard Shipping", "Other")</f>
        <v>Other</v>
      </c>
    </row>
    <row r="527" spans="1:25" x14ac:dyDescent="0.3">
      <c r="A527" s="3" t="s">
        <v>92</v>
      </c>
      <c r="B527" s="3">
        <v>21077</v>
      </c>
      <c r="C527" s="3" t="s">
        <v>46</v>
      </c>
      <c r="D527" s="7">
        <v>0.05</v>
      </c>
      <c r="E527" s="4">
        <v>6.04</v>
      </c>
      <c r="F527" s="4">
        <v>2.14</v>
      </c>
      <c r="G527" s="3">
        <v>936</v>
      </c>
      <c r="H527" s="3" t="s">
        <v>1048</v>
      </c>
      <c r="I527" s="3" t="s">
        <v>26</v>
      </c>
      <c r="J527" s="3" t="s">
        <v>27</v>
      </c>
      <c r="K527" s="3" t="s">
        <v>28</v>
      </c>
      <c r="L527" s="3" t="s">
        <v>33</v>
      </c>
      <c r="M527" s="3" t="s">
        <v>44</v>
      </c>
      <c r="N527" s="3" t="s">
        <v>1038</v>
      </c>
      <c r="O527" s="3">
        <v>92374</v>
      </c>
      <c r="P527" s="2">
        <v>42052</v>
      </c>
      <c r="Q527" s="2">
        <v>42054</v>
      </c>
      <c r="R527" s="4">
        <v>-4.1399999999999997</v>
      </c>
      <c r="S527" s="3">
        <v>1</v>
      </c>
      <c r="T527" s="4">
        <v>8.41</v>
      </c>
      <c r="U527" s="3">
        <v>90588</v>
      </c>
      <c r="V527" s="3" t="str">
        <f>IF(R527&gt;F2483, "High","Low")</f>
        <v>Low</v>
      </c>
      <c r="W527" s="3" t="e">
        <f>IF(OR(D527 &gt; 0.2,#REF! &lt; 0.25), "High Risk", "Low Risk")</f>
        <v>#REF!</v>
      </c>
      <c r="X527" s="3" t="str">
        <f>IF(NOT(D527 &gt; 0), "No Discount", "Discount Applied")</f>
        <v>Discount Applied</v>
      </c>
      <c r="Y527" s="3" t="str">
        <f>IF(AND(R527 &gt; 100, OR(I527 = "Regular Air", I527 = "Express Air"), NOT(D527 &gt; 0)), "High Profit Non-Standard Shipping", "Other")</f>
        <v>Other</v>
      </c>
    </row>
    <row r="528" spans="1:25" x14ac:dyDescent="0.3">
      <c r="A528" s="3" t="s">
        <v>92</v>
      </c>
      <c r="B528" s="3">
        <v>23716</v>
      </c>
      <c r="C528" s="3" t="s">
        <v>36</v>
      </c>
      <c r="D528" s="7">
        <v>0.05</v>
      </c>
      <c r="E528" s="4">
        <v>5.98</v>
      </c>
      <c r="F528" s="4">
        <v>5.46</v>
      </c>
      <c r="G528" s="3">
        <v>936</v>
      </c>
      <c r="H528" s="3" t="s">
        <v>1048</v>
      </c>
      <c r="I528" s="3" t="s">
        <v>48</v>
      </c>
      <c r="J528" s="3" t="s">
        <v>27</v>
      </c>
      <c r="K528" s="3" t="s">
        <v>28</v>
      </c>
      <c r="L528" s="3" t="s">
        <v>33</v>
      </c>
      <c r="M528" s="3" t="s">
        <v>44</v>
      </c>
      <c r="N528" s="3" t="s">
        <v>1038</v>
      </c>
      <c r="O528" s="3">
        <v>92374</v>
      </c>
      <c r="P528" s="2">
        <v>42182</v>
      </c>
      <c r="Q528" s="2">
        <v>42182</v>
      </c>
      <c r="R528" s="4">
        <v>-31.885000000000002</v>
      </c>
      <c r="S528" s="3">
        <v>17</v>
      </c>
      <c r="T528" s="4">
        <v>104.95</v>
      </c>
      <c r="U528" s="3">
        <v>90589</v>
      </c>
      <c r="V528" s="3" t="str">
        <f>IF(R528&gt;F2484, "High","Low")</f>
        <v>Low</v>
      </c>
      <c r="W528" s="3" t="e">
        <f>IF(OR(D528 &gt; 0.2,#REF! &lt; 0.25), "High Risk", "Low Risk")</f>
        <v>#REF!</v>
      </c>
      <c r="X528" s="3" t="str">
        <f>IF(NOT(D528 &gt; 0), "No Discount", "Discount Applied")</f>
        <v>Discount Applied</v>
      </c>
      <c r="Y528" s="3" t="str">
        <f>IF(AND(R528 &gt; 100, OR(I528 = "Regular Air", I528 = "Express Air"), NOT(D528 &gt; 0)), "High Profit Non-Standard Shipping", "Other")</f>
        <v>Other</v>
      </c>
    </row>
    <row r="529" spans="1:25" x14ac:dyDescent="0.3">
      <c r="A529" s="3" t="s">
        <v>77</v>
      </c>
      <c r="B529" s="3">
        <v>23717</v>
      </c>
      <c r="C529" s="3" t="s">
        <v>36</v>
      </c>
      <c r="D529" s="7">
        <v>0.01</v>
      </c>
      <c r="E529" s="4">
        <v>65.989999999999995</v>
      </c>
      <c r="F529" s="4">
        <v>3.99</v>
      </c>
      <c r="G529" s="3">
        <v>937</v>
      </c>
      <c r="H529" s="3" t="s">
        <v>1051</v>
      </c>
      <c r="I529" s="3" t="s">
        <v>48</v>
      </c>
      <c r="J529" s="3" t="s">
        <v>27</v>
      </c>
      <c r="K529" s="3" t="s">
        <v>76</v>
      </c>
      <c r="L529" s="3" t="s">
        <v>33</v>
      </c>
      <c r="M529" s="3" t="s">
        <v>44</v>
      </c>
      <c r="N529" s="3" t="s">
        <v>1053</v>
      </c>
      <c r="O529" s="3">
        <v>90278</v>
      </c>
      <c r="P529" s="2">
        <v>42182</v>
      </c>
      <c r="Q529" s="2">
        <v>42183</v>
      </c>
      <c r="R529" s="4">
        <v>-95.21050000000001</v>
      </c>
      <c r="S529" s="3">
        <v>3</v>
      </c>
      <c r="T529" s="4">
        <v>166.59</v>
      </c>
      <c r="U529" s="3">
        <v>90589</v>
      </c>
      <c r="V529" s="3" t="str">
        <f>IF(R529&gt;F2485, "High","Low")</f>
        <v>Low</v>
      </c>
      <c r="W529" s="3" t="e">
        <f>IF(OR(D529 &gt; 0.2,#REF! &lt; 0.25), "High Risk", "Low Risk")</f>
        <v>#REF!</v>
      </c>
      <c r="X529" s="3" t="str">
        <f>IF(NOT(D529 &gt; 0), "No Discount", "Discount Applied")</f>
        <v>Discount Applied</v>
      </c>
      <c r="Y529" s="3" t="str">
        <f>IF(AND(R529 &gt; 100, OR(I529 = "Regular Air", I529 = "Express Air"), NOT(D529 &gt; 0)), "High Profit Non-Standard Shipping", "Other")</f>
        <v>Other</v>
      </c>
    </row>
    <row r="530" spans="1:25" x14ac:dyDescent="0.3">
      <c r="A530" s="3" t="s">
        <v>190</v>
      </c>
      <c r="B530" s="3">
        <v>22638</v>
      </c>
      <c r="C530" s="3" t="s">
        <v>105</v>
      </c>
      <c r="D530" s="7">
        <v>0.09</v>
      </c>
      <c r="E530" s="4">
        <v>100.98</v>
      </c>
      <c r="F530" s="4">
        <v>35.840000000000003</v>
      </c>
      <c r="G530" s="3">
        <v>940</v>
      </c>
      <c r="H530" s="3" t="s">
        <v>1054</v>
      </c>
      <c r="I530" s="3" t="s">
        <v>38</v>
      </c>
      <c r="J530" s="3" t="s">
        <v>39</v>
      </c>
      <c r="K530" s="3" t="s">
        <v>40</v>
      </c>
      <c r="L530" s="3" t="s">
        <v>52</v>
      </c>
      <c r="M530" s="3" t="s">
        <v>227</v>
      </c>
      <c r="N530" s="3" t="s">
        <v>1055</v>
      </c>
      <c r="O530" s="3">
        <v>6776</v>
      </c>
      <c r="P530" s="2">
        <v>42108</v>
      </c>
      <c r="Q530" s="2">
        <v>42113</v>
      </c>
      <c r="R530" s="4">
        <v>-193.58</v>
      </c>
      <c r="S530" s="3">
        <v>4</v>
      </c>
      <c r="T530" s="4">
        <v>396.19</v>
      </c>
      <c r="U530" s="3">
        <v>90844</v>
      </c>
      <c r="V530" s="3" t="str">
        <f>IF(R530&gt;F2486, "High","Low")</f>
        <v>Low</v>
      </c>
      <c r="W530" s="3" t="e">
        <f>IF(OR(D530 &gt; 0.2,#REF! &lt; 0.25), "High Risk", "Low Risk")</f>
        <v>#REF!</v>
      </c>
      <c r="X530" s="3" t="str">
        <f>IF(NOT(D530 &gt; 0), "No Discount", "Discount Applied")</f>
        <v>Discount Applied</v>
      </c>
      <c r="Y530" s="3" t="str">
        <f>IF(AND(R530 &gt; 100, OR(I530 = "Regular Air", I530 = "Express Air"), NOT(D530 &gt; 0)), "High Profit Non-Standard Shipping", "Other")</f>
        <v>Other</v>
      </c>
    </row>
    <row r="531" spans="1:25" x14ac:dyDescent="0.3">
      <c r="A531" s="3" t="s">
        <v>108</v>
      </c>
      <c r="B531" s="3">
        <v>23479</v>
      </c>
      <c r="C531" s="3" t="s">
        <v>36</v>
      </c>
      <c r="D531" s="7">
        <v>0.03</v>
      </c>
      <c r="E531" s="4">
        <v>31.74</v>
      </c>
      <c r="F531" s="4">
        <v>12.62</v>
      </c>
      <c r="G531" s="3">
        <v>945</v>
      </c>
      <c r="H531" s="3" t="s">
        <v>1056</v>
      </c>
      <c r="I531" s="3" t="s">
        <v>48</v>
      </c>
      <c r="J531" s="3" t="s">
        <v>39</v>
      </c>
      <c r="K531" s="3" t="s">
        <v>28</v>
      </c>
      <c r="L531" s="3" t="s">
        <v>33</v>
      </c>
      <c r="M531" s="3" t="s">
        <v>44</v>
      </c>
      <c r="N531" s="3" t="s">
        <v>1058</v>
      </c>
      <c r="O531" s="3">
        <v>95070</v>
      </c>
      <c r="P531" s="2">
        <v>42069</v>
      </c>
      <c r="Q531" s="2">
        <v>42069</v>
      </c>
      <c r="R531" s="4">
        <v>-4.3009999999999939</v>
      </c>
      <c r="S531" s="3">
        <v>3</v>
      </c>
      <c r="T531" s="4">
        <v>98.7</v>
      </c>
      <c r="U531" s="3">
        <v>86567</v>
      </c>
      <c r="V531" s="3" t="str">
        <f>IF(R531&gt;F2487, "High","Low")</f>
        <v>Low</v>
      </c>
      <c r="W531" s="3" t="e">
        <f>IF(OR(D531 &gt; 0.2,#REF! &lt; 0.25), "High Risk", "Low Risk")</f>
        <v>#REF!</v>
      </c>
      <c r="X531" s="3" t="str">
        <f>IF(NOT(D531 &gt; 0), "No Discount", "Discount Applied")</f>
        <v>Discount Applied</v>
      </c>
      <c r="Y531" s="3" t="str">
        <f>IF(AND(R531 &gt; 100, OR(I531 = "Regular Air", I531 = "Express Air"), NOT(D531 &gt; 0)), "High Profit Non-Standard Shipping", "Other")</f>
        <v>Other</v>
      </c>
    </row>
    <row r="532" spans="1:25" x14ac:dyDescent="0.3">
      <c r="A532" s="3" t="s">
        <v>49</v>
      </c>
      <c r="B532" s="3">
        <v>24459</v>
      </c>
      <c r="C532" s="3" t="s">
        <v>46</v>
      </c>
      <c r="D532" s="7">
        <v>0.09</v>
      </c>
      <c r="E532" s="4">
        <v>90.98</v>
      </c>
      <c r="F532" s="4">
        <v>56.2</v>
      </c>
      <c r="G532" s="3">
        <v>946</v>
      </c>
      <c r="H532" s="3" t="s">
        <v>1059</v>
      </c>
      <c r="I532" s="3" t="s">
        <v>26</v>
      </c>
      <c r="J532" s="3" t="s">
        <v>39</v>
      </c>
      <c r="K532" s="3" t="s">
        <v>40</v>
      </c>
      <c r="L532" s="3" t="s">
        <v>52</v>
      </c>
      <c r="M532" s="3" t="s">
        <v>187</v>
      </c>
      <c r="N532" s="3" t="s">
        <v>510</v>
      </c>
      <c r="O532" s="3">
        <v>4210</v>
      </c>
      <c r="P532" s="2">
        <v>42064</v>
      </c>
      <c r="Q532" s="2">
        <v>42065</v>
      </c>
      <c r="R532" s="4">
        <v>-1570.32</v>
      </c>
      <c r="S532" s="3">
        <v>20</v>
      </c>
      <c r="T532" s="4">
        <v>1782.44</v>
      </c>
      <c r="U532" s="3">
        <v>86566</v>
      </c>
      <c r="V532" s="3" t="str">
        <f>IF(R532&gt;F2488, "High","Low")</f>
        <v>Low</v>
      </c>
      <c r="W532" s="3" t="e">
        <f>IF(OR(D532 &gt; 0.2,#REF! &lt; 0.25), "High Risk", "Low Risk")</f>
        <v>#REF!</v>
      </c>
      <c r="X532" s="3" t="str">
        <f>IF(NOT(D532 &gt; 0), "No Discount", "Discount Applied")</f>
        <v>Discount Applied</v>
      </c>
      <c r="Y532" s="3" t="str">
        <f>IF(AND(R532 &gt; 100, OR(I532 = "Regular Air", I532 = "Express Air"), NOT(D532 &gt; 0)), "High Profit Non-Standard Shipping", "Other")</f>
        <v>Other</v>
      </c>
    </row>
    <row r="533" spans="1:25" x14ac:dyDescent="0.3">
      <c r="A533" s="3" t="s">
        <v>49</v>
      </c>
      <c r="B533" s="3">
        <v>24693</v>
      </c>
      <c r="C533" s="3" t="s">
        <v>46</v>
      </c>
      <c r="D533" s="7">
        <v>0.08</v>
      </c>
      <c r="E533" s="4">
        <v>14.2</v>
      </c>
      <c r="F533" s="4">
        <v>5.3</v>
      </c>
      <c r="G533" s="3">
        <v>947</v>
      </c>
      <c r="H533" s="3" t="s">
        <v>1061</v>
      </c>
      <c r="I533" s="3" t="s">
        <v>26</v>
      </c>
      <c r="J533" s="3" t="s">
        <v>39</v>
      </c>
      <c r="K533" s="3" t="s">
        <v>40</v>
      </c>
      <c r="L533" s="3" t="s">
        <v>52</v>
      </c>
      <c r="M533" s="3" t="s">
        <v>53</v>
      </c>
      <c r="N533" s="3" t="s">
        <v>1062</v>
      </c>
      <c r="O533" s="3">
        <v>7002</v>
      </c>
      <c r="P533" s="2">
        <v>42015</v>
      </c>
      <c r="Q533" s="2">
        <v>42017</v>
      </c>
      <c r="R533" s="4">
        <v>27.23</v>
      </c>
      <c r="S533" s="3">
        <v>5</v>
      </c>
      <c r="T533" s="4">
        <v>72.11</v>
      </c>
      <c r="U533" s="3">
        <v>86565</v>
      </c>
      <c r="V533" s="3" t="str">
        <f>IF(R533&gt;F2489, "High","Low")</f>
        <v>High</v>
      </c>
      <c r="W533" s="3" t="e">
        <f>IF(OR(D533 &gt; 0.2,#REF! &lt; 0.25), "High Risk", "Low Risk")</f>
        <v>#REF!</v>
      </c>
      <c r="X533" s="3" t="str">
        <f>IF(NOT(D533 &gt; 0), "No Discount", "Discount Applied")</f>
        <v>Discount Applied</v>
      </c>
      <c r="Y533" s="3" t="str">
        <f>IF(AND(R533 &gt; 100, OR(I533 = "Regular Air", I533 = "Express Air"), NOT(D533 &gt; 0)), "High Profit Non-Standard Shipping", "Other")</f>
        <v>Other</v>
      </c>
    </row>
    <row r="534" spans="1:25" x14ac:dyDescent="0.3">
      <c r="A534" s="3" t="s">
        <v>108</v>
      </c>
      <c r="B534" s="3">
        <v>1279</v>
      </c>
      <c r="C534" s="3" t="s">
        <v>1063</v>
      </c>
      <c r="D534" s="7">
        <v>0.06</v>
      </c>
      <c r="E534" s="4">
        <v>40.98</v>
      </c>
      <c r="F534" s="4">
        <v>2.99</v>
      </c>
      <c r="G534" s="3">
        <v>949</v>
      </c>
      <c r="H534" s="3" t="s">
        <v>1064</v>
      </c>
      <c r="I534" s="3" t="s">
        <v>48</v>
      </c>
      <c r="J534" s="3" t="s">
        <v>113</v>
      </c>
      <c r="K534" s="3" t="s">
        <v>28</v>
      </c>
      <c r="L534" s="3" t="s">
        <v>33</v>
      </c>
      <c r="M534" s="3" t="s">
        <v>44</v>
      </c>
      <c r="N534" s="3" t="s">
        <v>662</v>
      </c>
      <c r="O534" s="3">
        <v>90049</v>
      </c>
      <c r="P534" s="2">
        <v>42006</v>
      </c>
      <c r="Q534" s="2">
        <v>42008</v>
      </c>
      <c r="R534" s="4">
        <v>-19.099200000000003</v>
      </c>
      <c r="S534" s="3">
        <v>3</v>
      </c>
      <c r="T534" s="4">
        <v>124.81</v>
      </c>
      <c r="U534" s="3">
        <v>9285</v>
      </c>
      <c r="V534" s="3" t="str">
        <f>IF(R534&gt;F2490, "High","Low")</f>
        <v>Low</v>
      </c>
      <c r="W534" s="3" t="e">
        <f>IF(OR(D534 &gt; 0.2,#REF! &lt; 0.25), "High Risk", "Low Risk")</f>
        <v>#REF!</v>
      </c>
      <c r="X534" s="3" t="str">
        <f>IF(NOT(D534 &gt; 0), "No Discount", "Discount Applied")</f>
        <v>Discount Applied</v>
      </c>
      <c r="Y534" s="3" t="str">
        <f>IF(AND(R534 &gt; 100, OR(I534 = "Regular Air", I534 = "Express Air"), NOT(D534 &gt; 0)), "High Profit Non-Standard Shipping", "Other")</f>
        <v>Other</v>
      </c>
    </row>
    <row r="535" spans="1:25" x14ac:dyDescent="0.3">
      <c r="A535" s="3" t="s">
        <v>92</v>
      </c>
      <c r="B535" s="3">
        <v>1128</v>
      </c>
      <c r="C535" s="3" t="s">
        <v>105</v>
      </c>
      <c r="D535" s="7">
        <v>0.02</v>
      </c>
      <c r="E535" s="4">
        <v>48.04</v>
      </c>
      <c r="F535" s="4">
        <v>5.09</v>
      </c>
      <c r="G535" s="3">
        <v>949</v>
      </c>
      <c r="H535" s="3" t="s">
        <v>1064</v>
      </c>
      <c r="I535" s="3" t="s">
        <v>48</v>
      </c>
      <c r="J535" s="3" t="s">
        <v>113</v>
      </c>
      <c r="K535" s="3" t="s">
        <v>28</v>
      </c>
      <c r="L535" s="3" t="s">
        <v>33</v>
      </c>
      <c r="M535" s="3" t="s">
        <v>44</v>
      </c>
      <c r="N535" s="3" t="s">
        <v>662</v>
      </c>
      <c r="O535" s="3">
        <v>90049</v>
      </c>
      <c r="P535" s="2">
        <v>42085</v>
      </c>
      <c r="Q535" s="2">
        <v>42089</v>
      </c>
      <c r="R535" s="4">
        <v>373.67</v>
      </c>
      <c r="S535" s="3">
        <v>18</v>
      </c>
      <c r="T535" s="4">
        <v>881.32</v>
      </c>
      <c r="U535" s="3">
        <v>8257</v>
      </c>
      <c r="V535" s="3" t="str">
        <f>IF(R535&gt;F2491, "High","Low")</f>
        <v>High</v>
      </c>
      <c r="W535" s="3" t="e">
        <f>IF(OR(D535 &gt; 0.2,#REF! &lt; 0.25), "High Risk", "Low Risk")</f>
        <v>#REF!</v>
      </c>
      <c r="X535" s="3" t="str">
        <f>IF(NOT(D535 &gt; 0), "No Discount", "Discount Applied")</f>
        <v>Discount Applied</v>
      </c>
      <c r="Y535" s="3" t="str">
        <f>IF(AND(R535 &gt; 100, OR(I535 = "Regular Air", I535 = "Express Air"), NOT(D535 &gt; 0)), "High Profit Non-Standard Shipping", "Other")</f>
        <v>Other</v>
      </c>
    </row>
    <row r="536" spans="1:25" x14ac:dyDescent="0.3">
      <c r="A536" s="3" t="s">
        <v>108</v>
      </c>
      <c r="B536" s="3">
        <v>19279</v>
      </c>
      <c r="C536" s="3" t="s">
        <v>46</v>
      </c>
      <c r="D536" s="7">
        <v>0.06</v>
      </c>
      <c r="E536" s="4">
        <v>40.98</v>
      </c>
      <c r="F536" s="4">
        <v>2.99</v>
      </c>
      <c r="G536" s="3">
        <v>950</v>
      </c>
      <c r="H536" s="3" t="s">
        <v>1066</v>
      </c>
      <c r="I536" s="3" t="s">
        <v>48</v>
      </c>
      <c r="J536" s="3" t="s">
        <v>113</v>
      </c>
      <c r="K536" s="3" t="s">
        <v>28</v>
      </c>
      <c r="L536" s="3" t="s">
        <v>60</v>
      </c>
      <c r="M536" s="3" t="s">
        <v>61</v>
      </c>
      <c r="N536" s="3" t="s">
        <v>62</v>
      </c>
      <c r="O536" s="3">
        <v>55372</v>
      </c>
      <c r="P536" s="2">
        <v>42006</v>
      </c>
      <c r="Q536" s="2">
        <v>42008</v>
      </c>
      <c r="R536" s="4">
        <v>-14.801880000000001</v>
      </c>
      <c r="S536" s="3">
        <v>1</v>
      </c>
      <c r="T536" s="4">
        <v>41.6</v>
      </c>
      <c r="U536" s="3">
        <v>89083</v>
      </c>
      <c r="V536" s="3" t="str">
        <f>IF(R536&gt;F2492, "High","Low")</f>
        <v>Low</v>
      </c>
      <c r="W536" s="3" t="e">
        <f>IF(OR(D536 &gt; 0.2,#REF! &lt; 0.25), "High Risk", "Low Risk")</f>
        <v>#REF!</v>
      </c>
      <c r="X536" s="3" t="str">
        <f>IF(NOT(D536 &gt; 0), "No Discount", "Discount Applied")</f>
        <v>Discount Applied</v>
      </c>
      <c r="Y536" s="3" t="str">
        <f>IF(AND(R536 &gt; 100, OR(I536 = "Regular Air", I536 = "Express Air"), NOT(D536 &gt; 0)), "High Profit Non-Standard Shipping", "Other")</f>
        <v>Other</v>
      </c>
    </row>
    <row r="537" spans="1:25" x14ac:dyDescent="0.3">
      <c r="A537" s="3" t="s">
        <v>84</v>
      </c>
      <c r="B537" s="3">
        <v>19127</v>
      </c>
      <c r="C537" s="3" t="s">
        <v>105</v>
      </c>
      <c r="D537" s="7">
        <v>0.05</v>
      </c>
      <c r="E537" s="4">
        <v>1500.97</v>
      </c>
      <c r="F537" s="4">
        <v>29.7</v>
      </c>
      <c r="G537" s="3">
        <v>950</v>
      </c>
      <c r="H537" s="3" t="s">
        <v>1066</v>
      </c>
      <c r="I537" s="3" t="s">
        <v>38</v>
      </c>
      <c r="J537" s="3" t="s">
        <v>113</v>
      </c>
      <c r="K537" s="3" t="s">
        <v>76</v>
      </c>
      <c r="L537" s="3" t="s">
        <v>60</v>
      </c>
      <c r="M537" s="3" t="s">
        <v>61</v>
      </c>
      <c r="N537" s="3" t="s">
        <v>62</v>
      </c>
      <c r="O537" s="3">
        <v>55372</v>
      </c>
      <c r="P537" s="2">
        <v>42085</v>
      </c>
      <c r="Q537" s="2">
        <v>42085</v>
      </c>
      <c r="R537" s="4">
        <v>-2561.3235</v>
      </c>
      <c r="S537" s="3">
        <v>1</v>
      </c>
      <c r="T537" s="4">
        <v>1497.22</v>
      </c>
      <c r="U537" s="3">
        <v>89084</v>
      </c>
      <c r="V537" s="3" t="str">
        <f>IF(R537&gt;F2493, "High","Low")</f>
        <v>Low</v>
      </c>
      <c r="W537" s="3" t="e">
        <f>IF(OR(D537 &gt; 0.2,#REF! &lt; 0.25), "High Risk", "Low Risk")</f>
        <v>#REF!</v>
      </c>
      <c r="X537" s="3" t="str">
        <f>IF(NOT(D537 &gt; 0), "No Discount", "Discount Applied")</f>
        <v>Discount Applied</v>
      </c>
      <c r="Y537" s="3" t="str">
        <f>IF(AND(R537 &gt; 100, OR(I537 = "Regular Air", I537 = "Express Air"), NOT(D537 &gt; 0)), "High Profit Non-Standard Shipping", "Other")</f>
        <v>Other</v>
      </c>
    </row>
    <row r="538" spans="1:25" x14ac:dyDescent="0.3">
      <c r="A538" s="3" t="s">
        <v>92</v>
      </c>
      <c r="B538" s="3">
        <v>19128</v>
      </c>
      <c r="C538" s="3" t="s">
        <v>105</v>
      </c>
      <c r="D538" s="7">
        <v>0.02</v>
      </c>
      <c r="E538" s="4">
        <v>48.04</v>
      </c>
      <c r="F538" s="4">
        <v>5.09</v>
      </c>
      <c r="G538" s="3">
        <v>950</v>
      </c>
      <c r="H538" s="3" t="s">
        <v>1066</v>
      </c>
      <c r="I538" s="3" t="s">
        <v>48</v>
      </c>
      <c r="J538" s="3" t="s">
        <v>113</v>
      </c>
      <c r="K538" s="3" t="s">
        <v>28</v>
      </c>
      <c r="L538" s="3" t="s">
        <v>60</v>
      </c>
      <c r="M538" s="3" t="s">
        <v>61</v>
      </c>
      <c r="N538" s="3" t="s">
        <v>62</v>
      </c>
      <c r="O538" s="3">
        <v>55372</v>
      </c>
      <c r="P538" s="2">
        <v>42085</v>
      </c>
      <c r="Q538" s="2">
        <v>42089</v>
      </c>
      <c r="R538" s="4">
        <v>168.91889999999998</v>
      </c>
      <c r="S538" s="3">
        <v>5</v>
      </c>
      <c r="T538" s="4">
        <v>244.81</v>
      </c>
      <c r="U538" s="3">
        <v>89084</v>
      </c>
      <c r="V538" s="3" t="str">
        <f>IF(R538&gt;F2494, "High","Low")</f>
        <v>High</v>
      </c>
      <c r="W538" s="3" t="e">
        <f>IF(OR(D538 &gt; 0.2,#REF! &lt; 0.25), "High Risk", "Low Risk")</f>
        <v>#REF!</v>
      </c>
      <c r="X538" s="3" t="str">
        <f>IF(NOT(D538 &gt; 0), "No Discount", "Discount Applied")</f>
        <v>Discount Applied</v>
      </c>
      <c r="Y538" s="3" t="str">
        <f>IF(AND(R538 &gt; 100, OR(I538 = "Regular Air", I538 = "Express Air"), NOT(D538 &gt; 0)), "High Profit Non-Standard Shipping", "Other")</f>
        <v>Other</v>
      </c>
    </row>
    <row r="539" spans="1:25" x14ac:dyDescent="0.3">
      <c r="A539" s="3" t="s">
        <v>29</v>
      </c>
      <c r="B539" s="3">
        <v>19129</v>
      </c>
      <c r="C539" s="3" t="s">
        <v>105</v>
      </c>
      <c r="D539" s="7">
        <v>0.03</v>
      </c>
      <c r="E539" s="4">
        <v>4.28</v>
      </c>
      <c r="F539" s="4">
        <v>1.6</v>
      </c>
      <c r="G539" s="3">
        <v>950</v>
      </c>
      <c r="H539" s="3" t="s">
        <v>1066</v>
      </c>
      <c r="I539" s="3" t="s">
        <v>48</v>
      </c>
      <c r="J539" s="3" t="s">
        <v>113</v>
      </c>
      <c r="K539" s="3" t="s">
        <v>28</v>
      </c>
      <c r="L539" s="3" t="s">
        <v>60</v>
      </c>
      <c r="M539" s="3" t="s">
        <v>61</v>
      </c>
      <c r="N539" s="3" t="s">
        <v>62</v>
      </c>
      <c r="O539" s="3">
        <v>55372</v>
      </c>
      <c r="P539" s="2">
        <v>42085</v>
      </c>
      <c r="Q539" s="2">
        <v>42092</v>
      </c>
      <c r="R539" s="4">
        <v>-6.2</v>
      </c>
      <c r="S539" s="3">
        <v>1</v>
      </c>
      <c r="T539" s="4">
        <v>4.55</v>
      </c>
      <c r="U539" s="3">
        <v>89084</v>
      </c>
      <c r="V539" s="3" t="str">
        <f>IF(R539&gt;F2495, "High","Low")</f>
        <v>Low</v>
      </c>
      <c r="W539" s="3" t="e">
        <f>IF(OR(D539 &gt; 0.2,#REF! &lt; 0.25), "High Risk", "Low Risk")</f>
        <v>#REF!</v>
      </c>
      <c r="X539" s="3" t="str">
        <f>IF(NOT(D539 &gt; 0), "No Discount", "Discount Applied")</f>
        <v>Discount Applied</v>
      </c>
      <c r="Y539" s="3" t="str">
        <f>IF(AND(R539 &gt; 100, OR(I539 = "Regular Air", I539 = "Express Air"), NOT(D539 &gt; 0)), "High Profit Non-Standard Shipping", "Other")</f>
        <v>Other</v>
      </c>
    </row>
    <row r="540" spans="1:25" x14ac:dyDescent="0.3">
      <c r="A540" s="3" t="s">
        <v>133</v>
      </c>
      <c r="B540" s="3">
        <v>20073</v>
      </c>
      <c r="C540" s="3" t="s">
        <v>105</v>
      </c>
      <c r="D540" s="7">
        <v>0.1</v>
      </c>
      <c r="E540" s="4">
        <v>7.31</v>
      </c>
      <c r="F540" s="4">
        <v>0.49</v>
      </c>
      <c r="G540" s="3">
        <v>954</v>
      </c>
      <c r="H540" s="3" t="s">
        <v>1069</v>
      </c>
      <c r="I540" s="3" t="s">
        <v>48</v>
      </c>
      <c r="J540" s="3" t="s">
        <v>57</v>
      </c>
      <c r="K540" s="3" t="s">
        <v>28</v>
      </c>
      <c r="L540" s="3" t="s">
        <v>60</v>
      </c>
      <c r="M540" s="3" t="s">
        <v>129</v>
      </c>
      <c r="N540" s="3" t="s">
        <v>1071</v>
      </c>
      <c r="O540" s="3">
        <v>75067</v>
      </c>
      <c r="P540" s="2">
        <v>42047</v>
      </c>
      <c r="Q540" s="2">
        <v>42056</v>
      </c>
      <c r="R540" s="4">
        <v>19.064699999999998</v>
      </c>
      <c r="S540" s="3">
        <v>4</v>
      </c>
      <c r="T540" s="4">
        <v>27.63</v>
      </c>
      <c r="U540" s="3">
        <v>90771</v>
      </c>
      <c r="V540" s="3" t="str">
        <f>IF(R540&gt;F2496, "High","Low")</f>
        <v>High</v>
      </c>
      <c r="W540" s="3" t="e">
        <f>IF(OR(D540 &gt; 0.2,#REF! &lt; 0.25), "High Risk", "Low Risk")</f>
        <v>#REF!</v>
      </c>
      <c r="X540" s="3" t="str">
        <f>IF(NOT(D540 &gt; 0), "No Discount", "Discount Applied")</f>
        <v>Discount Applied</v>
      </c>
      <c r="Y540" s="3" t="str">
        <f>IF(AND(R540 &gt; 100, OR(I540 = "Regular Air", I540 = "Express Air"), NOT(D540 &gt; 0)), "High Profit Non-Standard Shipping", "Other")</f>
        <v>Other</v>
      </c>
    </row>
    <row r="541" spans="1:25" x14ac:dyDescent="0.3">
      <c r="A541" s="3" t="s">
        <v>29</v>
      </c>
      <c r="B541" s="3">
        <v>20074</v>
      </c>
      <c r="C541" s="3" t="s">
        <v>105</v>
      </c>
      <c r="D541" s="7">
        <v>0.08</v>
      </c>
      <c r="E541" s="4">
        <v>6.7</v>
      </c>
      <c r="F541" s="4">
        <v>1.56</v>
      </c>
      <c r="G541" s="3">
        <v>954</v>
      </c>
      <c r="H541" s="3" t="s">
        <v>1069</v>
      </c>
      <c r="I541" s="3" t="s">
        <v>48</v>
      </c>
      <c r="J541" s="3" t="s">
        <v>57</v>
      </c>
      <c r="K541" s="3" t="s">
        <v>28</v>
      </c>
      <c r="L541" s="3" t="s">
        <v>60</v>
      </c>
      <c r="M541" s="3" t="s">
        <v>129</v>
      </c>
      <c r="N541" s="3" t="s">
        <v>1071</v>
      </c>
      <c r="O541" s="3">
        <v>75067</v>
      </c>
      <c r="P541" s="2">
        <v>42047</v>
      </c>
      <c r="Q541" s="2">
        <v>42047</v>
      </c>
      <c r="R541" s="4">
        <v>10.56</v>
      </c>
      <c r="S541" s="3">
        <v>5</v>
      </c>
      <c r="T541" s="4">
        <v>31.21</v>
      </c>
      <c r="U541" s="3">
        <v>90771</v>
      </c>
      <c r="V541" s="3" t="str">
        <f>IF(R541&gt;F2497, "High","Low")</f>
        <v>High</v>
      </c>
      <c r="W541" s="3" t="e">
        <f>IF(OR(D541 &gt; 0.2,#REF! &lt; 0.25), "High Risk", "Low Risk")</f>
        <v>#REF!</v>
      </c>
      <c r="X541" s="3" t="str">
        <f>IF(NOT(D541 &gt; 0), "No Discount", "Discount Applied")</f>
        <v>Discount Applied</v>
      </c>
      <c r="Y541" s="3" t="str">
        <f>IF(AND(R541 &gt; 100, OR(I541 = "Regular Air", I541 = "Express Air"), NOT(D541 &gt; 0)), "High Profit Non-Standard Shipping", "Other")</f>
        <v>Other</v>
      </c>
    </row>
    <row r="542" spans="1:25" x14ac:dyDescent="0.3">
      <c r="A542" s="3" t="s">
        <v>84</v>
      </c>
      <c r="B542" s="3">
        <v>25795</v>
      </c>
      <c r="C542" s="3" t="s">
        <v>36</v>
      </c>
      <c r="D542" s="7">
        <v>0.01</v>
      </c>
      <c r="E542" s="4">
        <v>145.44999999999999</v>
      </c>
      <c r="F542" s="4">
        <v>17.850000000000001</v>
      </c>
      <c r="G542" s="3">
        <v>959</v>
      </c>
      <c r="H542" s="3" t="s">
        <v>1073</v>
      </c>
      <c r="I542" s="3" t="s">
        <v>38</v>
      </c>
      <c r="J542" s="3" t="s">
        <v>27</v>
      </c>
      <c r="K542" s="3" t="s">
        <v>76</v>
      </c>
      <c r="L542" s="3" t="s">
        <v>60</v>
      </c>
      <c r="M542" s="3" t="s">
        <v>129</v>
      </c>
      <c r="N542" s="3" t="s">
        <v>1031</v>
      </c>
      <c r="O542" s="3">
        <v>76028</v>
      </c>
      <c r="P542" s="2">
        <v>42085</v>
      </c>
      <c r="Q542" s="2">
        <v>42086</v>
      </c>
      <c r="R542" s="4">
        <v>837.68069999999989</v>
      </c>
      <c r="S542" s="3">
        <v>8</v>
      </c>
      <c r="T542" s="4">
        <v>1214.03</v>
      </c>
      <c r="U542" s="3">
        <v>91581</v>
      </c>
      <c r="V542" s="3" t="str">
        <f>IF(R542&gt;F2498, "High","Low")</f>
        <v>High</v>
      </c>
      <c r="W542" s="3" t="e">
        <f>IF(OR(D542 &gt; 0.2,#REF! &lt; 0.25), "High Risk", "Low Risk")</f>
        <v>#REF!</v>
      </c>
      <c r="X542" s="3" t="str">
        <f>IF(NOT(D542 &gt; 0), "No Discount", "Discount Applied")</f>
        <v>Discount Applied</v>
      </c>
      <c r="Y542" s="3" t="str">
        <f>IF(AND(R542 &gt; 100, OR(I542 = "Regular Air", I542 = "Express Air"), NOT(D542 &gt; 0)), "High Profit Non-Standard Shipping", "Other")</f>
        <v>Other</v>
      </c>
    </row>
    <row r="543" spans="1:25" x14ac:dyDescent="0.3">
      <c r="A543" s="3" t="s">
        <v>29</v>
      </c>
      <c r="B543" s="3">
        <v>20428</v>
      </c>
      <c r="C543" s="3" t="s">
        <v>105</v>
      </c>
      <c r="D543" s="7">
        <v>0.03</v>
      </c>
      <c r="E543" s="4">
        <v>2.94</v>
      </c>
      <c r="F543" s="4">
        <v>0.96</v>
      </c>
      <c r="G543" s="3">
        <v>960</v>
      </c>
      <c r="H543" s="3" t="s">
        <v>1075</v>
      </c>
      <c r="I543" s="3" t="s">
        <v>48</v>
      </c>
      <c r="J543" s="3" t="s">
        <v>39</v>
      </c>
      <c r="K543" s="3" t="s">
        <v>28</v>
      </c>
      <c r="L543" s="3" t="s">
        <v>33</v>
      </c>
      <c r="M543" s="3" t="s">
        <v>44</v>
      </c>
      <c r="N543" s="3" t="s">
        <v>1053</v>
      </c>
      <c r="O543" s="3">
        <v>90278</v>
      </c>
      <c r="P543" s="2">
        <v>42039</v>
      </c>
      <c r="Q543" s="2">
        <v>42043</v>
      </c>
      <c r="R543" s="4">
        <v>-4.2</v>
      </c>
      <c r="S543" s="3">
        <v>1</v>
      </c>
      <c r="T543" s="4">
        <v>3.51</v>
      </c>
      <c r="U543" s="3">
        <v>89401</v>
      </c>
      <c r="V543" s="3" t="str">
        <f>IF(R543&gt;F2499, "High","Low")</f>
        <v>Low</v>
      </c>
      <c r="W543" s="3" t="e">
        <f>IF(OR(D543 &gt; 0.2,#REF! &lt; 0.25), "High Risk", "Low Risk")</f>
        <v>#REF!</v>
      </c>
      <c r="X543" s="3" t="str">
        <f>IF(NOT(D543 &gt; 0), "No Discount", "Discount Applied")</f>
        <v>Discount Applied</v>
      </c>
      <c r="Y543" s="3" t="str">
        <f>IF(AND(R543 &gt; 100, OR(I543 = "Regular Air", I543 = "Express Air"), NOT(D543 &gt; 0)), "High Profit Non-Standard Shipping", "Other")</f>
        <v>Other</v>
      </c>
    </row>
    <row r="544" spans="1:25" x14ac:dyDescent="0.3">
      <c r="A544" s="3" t="s">
        <v>151</v>
      </c>
      <c r="B544" s="3">
        <v>20685</v>
      </c>
      <c r="C544" s="3" t="s">
        <v>36</v>
      </c>
      <c r="D544" s="7">
        <v>0.05</v>
      </c>
      <c r="E544" s="4">
        <v>124.49</v>
      </c>
      <c r="F544" s="4">
        <v>51.94</v>
      </c>
      <c r="G544" s="3">
        <v>961</v>
      </c>
      <c r="H544" s="3" t="s">
        <v>1076</v>
      </c>
      <c r="I544" s="3" t="s">
        <v>38</v>
      </c>
      <c r="J544" s="3" t="s">
        <v>39</v>
      </c>
      <c r="K544" s="3" t="s">
        <v>40</v>
      </c>
      <c r="L544" s="3" t="s">
        <v>33</v>
      </c>
      <c r="M544" s="3" t="s">
        <v>44</v>
      </c>
      <c r="N544" s="3" t="s">
        <v>1077</v>
      </c>
      <c r="O544" s="3">
        <v>94061</v>
      </c>
      <c r="P544" s="2">
        <v>42059</v>
      </c>
      <c r="Q544" s="2">
        <v>42059</v>
      </c>
      <c r="R544" s="4">
        <v>-44.163600000000002</v>
      </c>
      <c r="S544" s="3">
        <v>1</v>
      </c>
      <c r="T544" s="4">
        <v>120.12</v>
      </c>
      <c r="U544" s="3">
        <v>89402</v>
      </c>
      <c r="V544" s="3" t="str">
        <f>IF(R544&gt;F2500, "High","Low")</f>
        <v>Low</v>
      </c>
      <c r="W544" s="3" t="e">
        <f>IF(OR(D544 &gt; 0.2,#REF! &lt; 0.25), "High Risk", "Low Risk")</f>
        <v>#REF!</v>
      </c>
      <c r="X544" s="3" t="str">
        <f>IF(NOT(D544 &gt; 0), "No Discount", "Discount Applied")</f>
        <v>Discount Applied</v>
      </c>
      <c r="Y544" s="3" t="str">
        <f>IF(AND(R544 &gt; 100, OR(I544 = "Regular Air", I544 = "Express Air"), NOT(D544 &gt; 0)), "High Profit Non-Standard Shipping", "Other")</f>
        <v>Other</v>
      </c>
    </row>
    <row r="545" spans="1:25" x14ac:dyDescent="0.3">
      <c r="A545" s="3" t="s">
        <v>29</v>
      </c>
      <c r="B545" s="3">
        <v>2428</v>
      </c>
      <c r="C545" s="3" t="s">
        <v>105</v>
      </c>
      <c r="D545" s="7">
        <v>0.03</v>
      </c>
      <c r="E545" s="4">
        <v>2.94</v>
      </c>
      <c r="F545" s="4">
        <v>0.96</v>
      </c>
      <c r="G545" s="3">
        <v>962</v>
      </c>
      <c r="H545" s="3" t="s">
        <v>1078</v>
      </c>
      <c r="I545" s="3" t="s">
        <v>48</v>
      </c>
      <c r="J545" s="3" t="s">
        <v>39</v>
      </c>
      <c r="K545" s="3" t="s">
        <v>28</v>
      </c>
      <c r="L545" s="3" t="s">
        <v>60</v>
      </c>
      <c r="M545" s="3" t="s">
        <v>177</v>
      </c>
      <c r="N545" s="3" t="s">
        <v>178</v>
      </c>
      <c r="O545" s="3">
        <v>60610</v>
      </c>
      <c r="P545" s="2">
        <v>42039</v>
      </c>
      <c r="Q545" s="2">
        <v>42043</v>
      </c>
      <c r="R545" s="4">
        <v>-4.2</v>
      </c>
      <c r="S545" s="3">
        <v>2</v>
      </c>
      <c r="T545" s="4">
        <v>7.01</v>
      </c>
      <c r="U545" s="3">
        <v>17636</v>
      </c>
      <c r="V545" s="3" t="str">
        <f>IF(R545&gt;F2501, "High","Low")</f>
        <v>Low</v>
      </c>
      <c r="W545" s="3" t="e">
        <f>IF(OR(D545 &gt; 0.2,#REF! &lt; 0.25), "High Risk", "Low Risk")</f>
        <v>#REF!</v>
      </c>
      <c r="X545" s="3" t="str">
        <f>IF(NOT(D545 &gt; 0), "No Discount", "Discount Applied")</f>
        <v>Discount Applied</v>
      </c>
      <c r="Y545" s="3" t="str">
        <f>IF(AND(R545 &gt; 100, OR(I545 = "Regular Air", I545 = "Express Air"), NOT(D545 &gt; 0)), "High Profit Non-Standard Shipping", "Other")</f>
        <v>Other</v>
      </c>
    </row>
    <row r="546" spans="1:25" x14ac:dyDescent="0.3">
      <c r="A546" s="3" t="s">
        <v>190</v>
      </c>
      <c r="B546" s="3">
        <v>25093</v>
      </c>
      <c r="C546" s="3" t="s">
        <v>55</v>
      </c>
      <c r="D546" s="7">
        <v>0</v>
      </c>
      <c r="E546" s="4">
        <v>170.98</v>
      </c>
      <c r="F546" s="4">
        <v>35.89</v>
      </c>
      <c r="G546" s="3">
        <v>970</v>
      </c>
      <c r="H546" s="3" t="s">
        <v>1079</v>
      </c>
      <c r="I546" s="3" t="s">
        <v>38</v>
      </c>
      <c r="J546" s="3" t="s">
        <v>113</v>
      </c>
      <c r="K546" s="3" t="s">
        <v>40</v>
      </c>
      <c r="L546" s="3" t="s">
        <v>135</v>
      </c>
      <c r="M546" s="3" t="s">
        <v>136</v>
      </c>
      <c r="N546" s="3" t="s">
        <v>798</v>
      </c>
      <c r="O546" s="3">
        <v>24281</v>
      </c>
      <c r="P546" s="2">
        <v>42114</v>
      </c>
      <c r="Q546" s="2">
        <v>42115</v>
      </c>
      <c r="R546" s="4">
        <v>-102.66200000000001</v>
      </c>
      <c r="S546" s="3">
        <v>8</v>
      </c>
      <c r="T546" s="4">
        <v>1452.18</v>
      </c>
      <c r="U546" s="3">
        <v>86173</v>
      </c>
      <c r="V546" s="3" t="str">
        <f>IF(R546&gt;F2502, "High","Low")</f>
        <v>Low</v>
      </c>
      <c r="W546" s="3" t="e">
        <f>IF(OR(D546 &gt; 0.2,#REF! &lt; 0.25), "High Risk", "Low Risk")</f>
        <v>#REF!</v>
      </c>
      <c r="X546" s="3" t="str">
        <f>IF(NOT(D546 &gt; 0), "No Discount", "Discount Applied")</f>
        <v>No Discount</v>
      </c>
      <c r="Y546" s="3" t="str">
        <f>IF(AND(R546 &gt; 100, OR(I546 = "Regular Air", I546 = "Express Air"), NOT(D546 &gt; 0)), "High Profit Non-Standard Shipping", "Other")</f>
        <v>Other</v>
      </c>
    </row>
    <row r="547" spans="1:25" x14ac:dyDescent="0.3">
      <c r="A547" s="3" t="s">
        <v>41</v>
      </c>
      <c r="B547" s="3">
        <v>20536</v>
      </c>
      <c r="C547" s="3" t="s">
        <v>105</v>
      </c>
      <c r="D547" s="7">
        <v>0.03</v>
      </c>
      <c r="E547" s="4">
        <v>284.98</v>
      </c>
      <c r="F547" s="4">
        <v>69.55</v>
      </c>
      <c r="G547" s="3">
        <v>972</v>
      </c>
      <c r="H547" s="3" t="s">
        <v>1080</v>
      </c>
      <c r="I547" s="3" t="s">
        <v>38</v>
      </c>
      <c r="J547" s="3" t="s">
        <v>27</v>
      </c>
      <c r="K547" s="3" t="s">
        <v>40</v>
      </c>
      <c r="L547" s="3" t="s">
        <v>33</v>
      </c>
      <c r="M547" s="3" t="s">
        <v>44</v>
      </c>
      <c r="N547" s="3" t="s">
        <v>1082</v>
      </c>
      <c r="O547" s="3">
        <v>92503</v>
      </c>
      <c r="P547" s="2">
        <v>42063</v>
      </c>
      <c r="Q547" s="2">
        <v>42068</v>
      </c>
      <c r="R547" s="4">
        <v>-116.584</v>
      </c>
      <c r="S547" s="3">
        <v>2</v>
      </c>
      <c r="T547" s="4">
        <v>619.38</v>
      </c>
      <c r="U547" s="3">
        <v>87259</v>
      </c>
      <c r="V547" s="3" t="str">
        <f>IF(R547&gt;F2503, "High","Low")</f>
        <v>Low</v>
      </c>
      <c r="W547" s="3" t="e">
        <f>IF(OR(D547 &gt; 0.2,#REF! &lt; 0.25), "High Risk", "Low Risk")</f>
        <v>#REF!</v>
      </c>
      <c r="X547" s="3" t="str">
        <f>IF(NOT(D547 &gt; 0), "No Discount", "Discount Applied")</f>
        <v>Discount Applied</v>
      </c>
      <c r="Y547" s="3" t="str">
        <f>IF(AND(R547 &gt; 100, OR(I547 = "Regular Air", I547 = "Express Air"), NOT(D547 &gt; 0)), "High Profit Non-Standard Shipping", "Other")</f>
        <v>Other</v>
      </c>
    </row>
    <row r="548" spans="1:25" x14ac:dyDescent="0.3">
      <c r="A548" s="3" t="s">
        <v>49</v>
      </c>
      <c r="B548" s="3">
        <v>20537</v>
      </c>
      <c r="C548" s="3" t="s">
        <v>105</v>
      </c>
      <c r="D548" s="7">
        <v>0</v>
      </c>
      <c r="E548" s="4">
        <v>12.99</v>
      </c>
      <c r="F548" s="4">
        <v>14.37</v>
      </c>
      <c r="G548" s="3">
        <v>972</v>
      </c>
      <c r="H548" s="3" t="s">
        <v>1080</v>
      </c>
      <c r="I548" s="3" t="s">
        <v>48</v>
      </c>
      <c r="J548" s="3" t="s">
        <v>27</v>
      </c>
      <c r="K548" s="3" t="s">
        <v>40</v>
      </c>
      <c r="L548" s="3" t="s">
        <v>33</v>
      </c>
      <c r="M548" s="3" t="s">
        <v>44</v>
      </c>
      <c r="N548" s="3" t="s">
        <v>1082</v>
      </c>
      <c r="O548" s="3">
        <v>92503</v>
      </c>
      <c r="P548" s="2">
        <v>42063</v>
      </c>
      <c r="Q548" s="2">
        <v>42063</v>
      </c>
      <c r="R548" s="4">
        <v>12.896100000000001</v>
      </c>
      <c r="S548" s="3">
        <v>1</v>
      </c>
      <c r="T548" s="4">
        <v>18.690000000000001</v>
      </c>
      <c r="U548" s="3">
        <v>87259</v>
      </c>
      <c r="V548" s="3" t="str">
        <f>IF(R548&gt;F2504, "High","Low")</f>
        <v>High</v>
      </c>
      <c r="W548" s="3" t="e">
        <f>IF(OR(D548 &gt; 0.2,#REF! &lt; 0.25), "High Risk", "Low Risk")</f>
        <v>#REF!</v>
      </c>
      <c r="X548" s="3" t="str">
        <f>IF(NOT(D548 &gt; 0), "No Discount", "Discount Applied")</f>
        <v>No Discount</v>
      </c>
      <c r="Y548" s="3" t="str">
        <f>IF(AND(R548 &gt; 100, OR(I548 = "Regular Air", I548 = "Express Air"), NOT(D548 &gt; 0)), "High Profit Non-Standard Shipping", "Other")</f>
        <v>Other</v>
      </c>
    </row>
    <row r="549" spans="1:25" x14ac:dyDescent="0.3">
      <c r="A549" s="3" t="s">
        <v>256</v>
      </c>
      <c r="B549" s="3">
        <v>24298</v>
      </c>
      <c r="C549" s="3" t="s">
        <v>105</v>
      </c>
      <c r="D549" s="7">
        <v>0.1</v>
      </c>
      <c r="E549" s="4">
        <v>2.2200000000000002</v>
      </c>
      <c r="F549" s="4">
        <v>5</v>
      </c>
      <c r="G549" s="3">
        <v>975</v>
      </c>
      <c r="H549" s="3" t="s">
        <v>1083</v>
      </c>
      <c r="I549" s="3" t="s">
        <v>48</v>
      </c>
      <c r="J549" s="3" t="s">
        <v>27</v>
      </c>
      <c r="K549" s="3" t="s">
        <v>28</v>
      </c>
      <c r="L549" s="3" t="s">
        <v>52</v>
      </c>
      <c r="M549" s="3" t="s">
        <v>192</v>
      </c>
      <c r="N549" s="3" t="s">
        <v>193</v>
      </c>
      <c r="O549" s="3">
        <v>2108</v>
      </c>
      <c r="P549" s="2">
        <v>42098</v>
      </c>
      <c r="Q549" s="2">
        <v>42103</v>
      </c>
      <c r="R549" s="4">
        <v>-21.319199999999999</v>
      </c>
      <c r="S549" s="3">
        <v>3</v>
      </c>
      <c r="T549" s="4">
        <v>8.8000000000000007</v>
      </c>
      <c r="U549" s="3">
        <v>87260</v>
      </c>
      <c r="V549" s="3" t="str">
        <f>IF(R549&gt;F2505, "High","Low")</f>
        <v>Low</v>
      </c>
      <c r="W549" s="3" t="e">
        <f>IF(OR(D549 &gt; 0.2,#REF! &lt; 0.25), "High Risk", "Low Risk")</f>
        <v>#REF!</v>
      </c>
      <c r="X549" s="3" t="str">
        <f>IF(NOT(D549 &gt; 0), "No Discount", "Discount Applied")</f>
        <v>Discount Applied</v>
      </c>
      <c r="Y549" s="3" t="str">
        <f>IF(AND(R549 &gt; 100, OR(I549 = "Regular Air", I549 = "Express Air"), NOT(D549 &gt; 0)), "High Profit Non-Standard Shipping", "Other")</f>
        <v>Other</v>
      </c>
    </row>
    <row r="550" spans="1:25" x14ac:dyDescent="0.3">
      <c r="A550" s="3" t="s">
        <v>140</v>
      </c>
      <c r="B550" s="3">
        <v>22646</v>
      </c>
      <c r="C550" s="3" t="s">
        <v>55</v>
      </c>
      <c r="D550" s="7">
        <v>0</v>
      </c>
      <c r="E550" s="4">
        <v>37.76</v>
      </c>
      <c r="F550" s="4">
        <v>12.9</v>
      </c>
      <c r="G550" s="3">
        <v>980</v>
      </c>
      <c r="H550" s="3" t="s">
        <v>1085</v>
      </c>
      <c r="I550" s="3" t="s">
        <v>48</v>
      </c>
      <c r="J550" s="3" t="s">
        <v>27</v>
      </c>
      <c r="K550" s="3" t="s">
        <v>28</v>
      </c>
      <c r="L550" s="3" t="s">
        <v>52</v>
      </c>
      <c r="M550" s="3" t="s">
        <v>148</v>
      </c>
      <c r="N550" s="3" t="s">
        <v>777</v>
      </c>
      <c r="O550" s="3">
        <v>5403</v>
      </c>
      <c r="P550" s="2">
        <v>42040</v>
      </c>
      <c r="Q550" s="2">
        <v>42041</v>
      </c>
      <c r="R550" s="4">
        <v>93.846800000000002</v>
      </c>
      <c r="S550" s="3">
        <v>12</v>
      </c>
      <c r="T550" s="4">
        <v>477.2</v>
      </c>
      <c r="U550" s="3">
        <v>87258</v>
      </c>
      <c r="V550" s="3" t="str">
        <f>IF(R550&gt;F2506, "High","Low")</f>
        <v>High</v>
      </c>
      <c r="W550" s="3" t="e">
        <f>IF(OR(D550 &gt; 0.2,#REF! &lt; 0.25), "High Risk", "Low Risk")</f>
        <v>#REF!</v>
      </c>
      <c r="X550" s="3" t="str">
        <f>IF(NOT(D550 &gt; 0), "No Discount", "Discount Applied")</f>
        <v>No Discount</v>
      </c>
      <c r="Y550" s="3" t="str">
        <f>IF(AND(R550 &gt; 100, OR(I550 = "Regular Air", I550 = "Express Air"), NOT(D550 &gt; 0)), "High Profit Non-Standard Shipping", "Other")</f>
        <v>Other</v>
      </c>
    </row>
    <row r="551" spans="1:25" x14ac:dyDescent="0.3">
      <c r="A551" s="3" t="s">
        <v>179</v>
      </c>
      <c r="B551" s="3">
        <v>20010</v>
      </c>
      <c r="C551" s="3" t="s">
        <v>105</v>
      </c>
      <c r="D551" s="7">
        <v>0.09</v>
      </c>
      <c r="E551" s="4">
        <v>300.97000000000003</v>
      </c>
      <c r="F551" s="4">
        <v>7.18</v>
      </c>
      <c r="G551" s="3">
        <v>983</v>
      </c>
      <c r="H551" s="3" t="s">
        <v>1087</v>
      </c>
      <c r="I551" s="3" t="s">
        <v>48</v>
      </c>
      <c r="J551" s="3" t="s">
        <v>27</v>
      </c>
      <c r="K551" s="3" t="s">
        <v>76</v>
      </c>
      <c r="L551" s="3" t="s">
        <v>135</v>
      </c>
      <c r="M551" s="3" t="s">
        <v>957</v>
      </c>
      <c r="N551" s="3" t="s">
        <v>1089</v>
      </c>
      <c r="O551" s="3">
        <v>72143</v>
      </c>
      <c r="P551" s="2">
        <v>42121</v>
      </c>
      <c r="Q551" s="2">
        <v>42121</v>
      </c>
      <c r="R551" s="4">
        <v>17.771999999999998</v>
      </c>
      <c r="S551" s="3">
        <v>10</v>
      </c>
      <c r="T551" s="4">
        <v>2848.38</v>
      </c>
      <c r="U551" s="3">
        <v>90201</v>
      </c>
      <c r="V551" s="3" t="str">
        <f>IF(R551&gt;F2507, "High","Low")</f>
        <v>High</v>
      </c>
      <c r="W551" s="3" t="e">
        <f>IF(OR(D551 &gt; 0.2,#REF! &lt; 0.25), "High Risk", "Low Risk")</f>
        <v>#REF!</v>
      </c>
      <c r="X551" s="3" t="str">
        <f>IF(NOT(D551 &gt; 0), "No Discount", "Discount Applied")</f>
        <v>Discount Applied</v>
      </c>
      <c r="Y551" s="3" t="str">
        <f>IF(AND(R551 &gt; 100, OR(I551 = "Regular Air", I551 = "Express Air"), NOT(D551 &gt; 0)), "High Profit Non-Standard Shipping", "Other")</f>
        <v>Other</v>
      </c>
    </row>
    <row r="552" spans="1:25" x14ac:dyDescent="0.3">
      <c r="A552" s="3" t="s">
        <v>92</v>
      </c>
      <c r="B552" s="3">
        <v>25895</v>
      </c>
      <c r="C552" s="3" t="s">
        <v>24</v>
      </c>
      <c r="D552" s="7">
        <v>0.05</v>
      </c>
      <c r="E552" s="4">
        <v>4.28</v>
      </c>
      <c r="F552" s="4">
        <v>5.17</v>
      </c>
      <c r="G552" s="3">
        <v>993</v>
      </c>
      <c r="H552" s="3" t="s">
        <v>1090</v>
      </c>
      <c r="I552" s="3" t="s">
        <v>48</v>
      </c>
      <c r="J552" s="3" t="s">
        <v>57</v>
      </c>
      <c r="K552" s="3" t="s">
        <v>28</v>
      </c>
      <c r="L552" s="3" t="s">
        <v>33</v>
      </c>
      <c r="M552" s="3" t="s">
        <v>44</v>
      </c>
      <c r="N552" s="3" t="s">
        <v>1091</v>
      </c>
      <c r="O552" s="3">
        <v>93030</v>
      </c>
      <c r="P552" s="2">
        <v>42054</v>
      </c>
      <c r="Q552" s="2">
        <v>42054</v>
      </c>
      <c r="R552" s="4">
        <v>-104.57</v>
      </c>
      <c r="S552" s="3">
        <v>9</v>
      </c>
      <c r="T552" s="4">
        <v>38.58</v>
      </c>
      <c r="U552" s="3">
        <v>89432</v>
      </c>
      <c r="V552" s="3" t="str">
        <f>IF(R552&gt;F2508, "High","Low")</f>
        <v>Low</v>
      </c>
      <c r="W552" s="3" t="e">
        <f>IF(OR(D552 &gt; 0.2,#REF! &lt; 0.25), "High Risk", "Low Risk")</f>
        <v>#REF!</v>
      </c>
      <c r="X552" s="3" t="str">
        <f>IF(NOT(D552 &gt; 0), "No Discount", "Discount Applied")</f>
        <v>Discount Applied</v>
      </c>
      <c r="Y552" s="3" t="str">
        <f>IF(AND(R552 &gt; 100, OR(I552 = "Regular Air", I552 = "Express Air"), NOT(D552 &gt; 0)), "High Profit Non-Standard Shipping", "Other")</f>
        <v>Other</v>
      </c>
    </row>
    <row r="553" spans="1:25" x14ac:dyDescent="0.3">
      <c r="A553" s="3" t="s">
        <v>151</v>
      </c>
      <c r="B553" s="3">
        <v>19004</v>
      </c>
      <c r="C553" s="3" t="s">
        <v>24</v>
      </c>
      <c r="D553" s="7">
        <v>0.1</v>
      </c>
      <c r="E553" s="4">
        <v>400.98</v>
      </c>
      <c r="F553" s="4">
        <v>76.37</v>
      </c>
      <c r="G553" s="3">
        <v>994</v>
      </c>
      <c r="H553" s="3" t="s">
        <v>1092</v>
      </c>
      <c r="I553" s="3" t="s">
        <v>38</v>
      </c>
      <c r="J553" s="3" t="s">
        <v>57</v>
      </c>
      <c r="K553" s="3" t="s">
        <v>40</v>
      </c>
      <c r="L553" s="3" t="s">
        <v>52</v>
      </c>
      <c r="M553" s="3" t="s">
        <v>187</v>
      </c>
      <c r="N553" s="3" t="s">
        <v>432</v>
      </c>
      <c r="O553" s="3">
        <v>4073</v>
      </c>
      <c r="P553" s="2">
        <v>42077</v>
      </c>
      <c r="Q553" s="2">
        <v>42078</v>
      </c>
      <c r="R553" s="4">
        <v>-969.0483660000001</v>
      </c>
      <c r="S553" s="3">
        <v>2</v>
      </c>
      <c r="T553" s="4">
        <v>810.47</v>
      </c>
      <c r="U553" s="3">
        <v>89433</v>
      </c>
      <c r="V553" s="3" t="str">
        <f>IF(R553&gt;F2509, "High","Low")</f>
        <v>Low</v>
      </c>
      <c r="W553" s="3" t="e">
        <f>IF(OR(D553 &gt; 0.2,#REF! &lt; 0.25), "High Risk", "Low Risk")</f>
        <v>#REF!</v>
      </c>
      <c r="X553" s="3" t="str">
        <f>IF(NOT(D553 &gt; 0), "No Discount", "Discount Applied")</f>
        <v>Discount Applied</v>
      </c>
      <c r="Y553" s="3" t="str">
        <f>IF(AND(R553 &gt; 100, OR(I553 = "Regular Air", I553 = "Express Air"), NOT(D553 &gt; 0)), "High Profit Non-Standard Shipping", "Other")</f>
        <v>Other</v>
      </c>
    </row>
    <row r="554" spans="1:25" x14ac:dyDescent="0.3">
      <c r="A554" s="3" t="s">
        <v>92</v>
      </c>
      <c r="B554" s="3">
        <v>23840</v>
      </c>
      <c r="C554" s="3" t="s">
        <v>105</v>
      </c>
      <c r="D554" s="7">
        <v>0.09</v>
      </c>
      <c r="E554" s="4">
        <v>7.64</v>
      </c>
      <c r="F554" s="4">
        <v>5.83</v>
      </c>
      <c r="G554" s="3">
        <v>995</v>
      </c>
      <c r="H554" s="3" t="s">
        <v>1094</v>
      </c>
      <c r="I554" s="3" t="s">
        <v>48</v>
      </c>
      <c r="J554" s="3" t="s">
        <v>57</v>
      </c>
      <c r="K554" s="3" t="s">
        <v>28</v>
      </c>
      <c r="L554" s="3" t="s">
        <v>52</v>
      </c>
      <c r="M554" s="3" t="s">
        <v>187</v>
      </c>
      <c r="N554" s="3" t="s">
        <v>1095</v>
      </c>
      <c r="O554" s="3">
        <v>4070</v>
      </c>
      <c r="P554" s="2">
        <v>42134</v>
      </c>
      <c r="Q554" s="2">
        <v>42139</v>
      </c>
      <c r="R554" s="4">
        <v>4.0320000000000036</v>
      </c>
      <c r="S554" s="3">
        <v>9</v>
      </c>
      <c r="T554" s="4">
        <v>72.83</v>
      </c>
      <c r="U554" s="3">
        <v>89434</v>
      </c>
      <c r="V554" s="3" t="str">
        <f>IF(R554&gt;F2510, "High","Low")</f>
        <v>High</v>
      </c>
      <c r="W554" s="3" t="e">
        <f>IF(OR(D554 &gt; 0.2,#REF! &lt; 0.25), "High Risk", "Low Risk")</f>
        <v>#REF!</v>
      </c>
      <c r="X554" s="3" t="str">
        <f>IF(NOT(D554 &gt; 0), "No Discount", "Discount Applied")</f>
        <v>Discount Applied</v>
      </c>
      <c r="Y554" s="3" t="str">
        <f>IF(AND(R554 &gt; 100, OR(I554 = "Regular Air", I554 = "Express Air"), NOT(D554 &gt; 0)), "High Profit Non-Standard Shipping", "Other")</f>
        <v>Other</v>
      </c>
    </row>
    <row r="555" spans="1:25" x14ac:dyDescent="0.3">
      <c r="A555" s="3" t="s">
        <v>256</v>
      </c>
      <c r="B555" s="3">
        <v>22639</v>
      </c>
      <c r="C555" s="3" t="s">
        <v>105</v>
      </c>
      <c r="D555" s="7">
        <v>0.08</v>
      </c>
      <c r="E555" s="4">
        <v>67.84</v>
      </c>
      <c r="F555" s="4">
        <v>0.99</v>
      </c>
      <c r="G555" s="3">
        <v>997</v>
      </c>
      <c r="H555" s="3" t="s">
        <v>1096</v>
      </c>
      <c r="I555" s="3" t="s">
        <v>48</v>
      </c>
      <c r="J555" s="3" t="s">
        <v>57</v>
      </c>
      <c r="K555" s="3" t="s">
        <v>28</v>
      </c>
      <c r="L555" s="3" t="s">
        <v>52</v>
      </c>
      <c r="M555" s="3" t="s">
        <v>53</v>
      </c>
      <c r="N555" s="3" t="s">
        <v>1062</v>
      </c>
      <c r="O555" s="3">
        <v>7002</v>
      </c>
      <c r="P555" s="2">
        <v>42028</v>
      </c>
      <c r="Q555" s="2">
        <v>42033</v>
      </c>
      <c r="R555" s="4">
        <v>-23.634399999999999</v>
      </c>
      <c r="S555" s="3">
        <v>1</v>
      </c>
      <c r="T555" s="4">
        <v>63.66</v>
      </c>
      <c r="U555" s="3">
        <v>89431</v>
      </c>
      <c r="V555" s="3" t="str">
        <f>IF(R555&gt;F2511, "High","Low")</f>
        <v>Low</v>
      </c>
      <c r="W555" s="3" t="e">
        <f>IF(OR(D555 &gt; 0.2,#REF! &lt; 0.25), "High Risk", "Low Risk")</f>
        <v>#REF!</v>
      </c>
      <c r="X555" s="3" t="str">
        <f>IF(NOT(D555 &gt; 0), "No Discount", "Discount Applied")</f>
        <v>Discount Applied</v>
      </c>
      <c r="Y555" s="3" t="str">
        <f>IF(AND(R555 &gt; 100, OR(I555 = "Regular Air", I555 = "Express Air"), NOT(D555 &gt; 0)), "High Profit Non-Standard Shipping", "Other")</f>
        <v>Other</v>
      </c>
    </row>
    <row r="556" spans="1:25" x14ac:dyDescent="0.3">
      <c r="A556" s="3" t="s">
        <v>179</v>
      </c>
      <c r="B556" s="3">
        <v>19003</v>
      </c>
      <c r="C556" s="3" t="s">
        <v>24</v>
      </c>
      <c r="D556" s="7">
        <v>0.08</v>
      </c>
      <c r="E556" s="4">
        <v>45.19</v>
      </c>
      <c r="F556" s="4">
        <v>1.99</v>
      </c>
      <c r="G556" s="3">
        <v>999</v>
      </c>
      <c r="H556" s="3" t="s">
        <v>1098</v>
      </c>
      <c r="I556" s="3" t="s">
        <v>48</v>
      </c>
      <c r="J556" s="3" t="s">
        <v>57</v>
      </c>
      <c r="K556" s="3" t="s">
        <v>76</v>
      </c>
      <c r="L556" s="3" t="s">
        <v>52</v>
      </c>
      <c r="M556" s="3" t="s">
        <v>53</v>
      </c>
      <c r="N556" s="3" t="s">
        <v>1100</v>
      </c>
      <c r="O556" s="3">
        <v>7450</v>
      </c>
      <c r="P556" s="2">
        <v>42077</v>
      </c>
      <c r="Q556" s="2">
        <v>42078</v>
      </c>
      <c r="R556" s="4">
        <v>-71.83</v>
      </c>
      <c r="S556" s="3">
        <v>3</v>
      </c>
      <c r="T556" s="4">
        <v>127.22</v>
      </c>
      <c r="U556" s="3">
        <v>89433</v>
      </c>
      <c r="V556" s="3" t="str">
        <f>IF(R556&gt;F2512, "High","Low")</f>
        <v>Low</v>
      </c>
      <c r="W556" s="3" t="e">
        <f>IF(OR(D556 &gt; 0.2,#REF! &lt; 0.25), "High Risk", "Low Risk")</f>
        <v>#REF!</v>
      </c>
      <c r="X556" s="3" t="str">
        <f>IF(NOT(D556 &gt; 0), "No Discount", "Discount Applied")</f>
        <v>Discount Applied</v>
      </c>
      <c r="Y556" s="3" t="str">
        <f>IF(AND(R556 &gt; 100, OR(I556 = "Regular Air", I556 = "Express Air"), NOT(D556 &gt; 0)), "High Profit Non-Standard Shipping", "Other")</f>
        <v>Other</v>
      </c>
    </row>
    <row r="557" spans="1:25" x14ac:dyDescent="0.3">
      <c r="A557" s="3" t="s">
        <v>49</v>
      </c>
      <c r="B557" s="3">
        <v>19002</v>
      </c>
      <c r="C557" s="3" t="s">
        <v>24</v>
      </c>
      <c r="D557" s="7">
        <v>0.03</v>
      </c>
      <c r="E557" s="4">
        <v>33.979999999999997</v>
      </c>
      <c r="F557" s="4">
        <v>19.989999999999998</v>
      </c>
      <c r="G557" s="3">
        <v>1000</v>
      </c>
      <c r="H557" s="3" t="s">
        <v>1101</v>
      </c>
      <c r="I557" s="3" t="s">
        <v>48</v>
      </c>
      <c r="J557" s="3" t="s">
        <v>57</v>
      </c>
      <c r="K557" s="3" t="s">
        <v>40</v>
      </c>
      <c r="L557" s="3" t="s">
        <v>52</v>
      </c>
      <c r="M557" s="3" t="s">
        <v>148</v>
      </c>
      <c r="N557" s="3" t="s">
        <v>1103</v>
      </c>
      <c r="O557" s="3">
        <v>5201</v>
      </c>
      <c r="P557" s="2">
        <v>42077</v>
      </c>
      <c r="Q557" s="2">
        <v>42078</v>
      </c>
      <c r="R557" s="4">
        <v>-0.74000000000000909</v>
      </c>
      <c r="S557" s="3">
        <v>12</v>
      </c>
      <c r="T557" s="4">
        <v>432.44</v>
      </c>
      <c r="U557" s="3">
        <v>89433</v>
      </c>
      <c r="V557" s="3" t="str">
        <f>IF(R557&gt;F2513, "High","Low")</f>
        <v>Low</v>
      </c>
      <c r="W557" s="3" t="e">
        <f>IF(OR(D557 &gt; 0.2,#REF! &lt; 0.25), "High Risk", "Low Risk")</f>
        <v>#REF!</v>
      </c>
      <c r="X557" s="3" t="str">
        <f>IF(NOT(D557 &gt; 0), "No Discount", "Discount Applied")</f>
        <v>Discount Applied</v>
      </c>
      <c r="Y557" s="3" t="str">
        <f>IF(AND(R557 &gt; 100, OR(I557 = "Regular Air", I557 = "Express Air"), NOT(D557 &gt; 0)), "High Profit Non-Standard Shipping", "Other")</f>
        <v>Other</v>
      </c>
    </row>
    <row r="558" spans="1:25" x14ac:dyDescent="0.3">
      <c r="A558" s="3" t="s">
        <v>92</v>
      </c>
      <c r="B558" s="3">
        <v>19380</v>
      </c>
      <c r="C558" s="3" t="s">
        <v>105</v>
      </c>
      <c r="D558" s="7">
        <v>0.06</v>
      </c>
      <c r="E558" s="4">
        <v>10.14</v>
      </c>
      <c r="F558" s="4">
        <v>2.27</v>
      </c>
      <c r="G558" s="3">
        <v>1005</v>
      </c>
      <c r="H558" s="3" t="s">
        <v>1104</v>
      </c>
      <c r="I558" s="3" t="s">
        <v>48</v>
      </c>
      <c r="J558" s="3" t="s">
        <v>57</v>
      </c>
      <c r="K558" s="3" t="s">
        <v>28</v>
      </c>
      <c r="L558" s="3" t="s">
        <v>60</v>
      </c>
      <c r="M558" s="3" t="s">
        <v>177</v>
      </c>
      <c r="N558" s="3" t="s">
        <v>765</v>
      </c>
      <c r="O558" s="3">
        <v>60089</v>
      </c>
      <c r="P558" s="2">
        <v>42067</v>
      </c>
      <c r="Q558" s="2">
        <v>42067</v>
      </c>
      <c r="R558" s="4">
        <v>-3.88</v>
      </c>
      <c r="S558" s="3">
        <v>1</v>
      </c>
      <c r="T558" s="4">
        <v>12.18</v>
      </c>
      <c r="U558" s="3">
        <v>90043</v>
      </c>
      <c r="V558" s="3" t="str">
        <f>IF(R558&gt;F2514, "High","Low")</f>
        <v>Low</v>
      </c>
      <c r="W558" s="3" t="e">
        <f>IF(OR(D558 &gt; 0.2,#REF! &lt; 0.25), "High Risk", "Low Risk")</f>
        <v>#REF!</v>
      </c>
      <c r="X558" s="3" t="str">
        <f>IF(NOT(D558 &gt; 0), "No Discount", "Discount Applied")</f>
        <v>Discount Applied</v>
      </c>
      <c r="Y558" s="3" t="str">
        <f>IF(AND(R558 &gt; 100, OR(I558 = "Regular Air", I558 = "Express Air"), NOT(D558 &gt; 0)), "High Profit Non-Standard Shipping", "Other")</f>
        <v>Other</v>
      </c>
    </row>
    <row r="559" spans="1:25" x14ac:dyDescent="0.3">
      <c r="A559" s="3" t="s">
        <v>92</v>
      </c>
      <c r="B559" s="3">
        <v>20167</v>
      </c>
      <c r="C559" s="3" t="s">
        <v>24</v>
      </c>
      <c r="D559" s="7">
        <v>0.02</v>
      </c>
      <c r="E559" s="4">
        <v>40.99</v>
      </c>
      <c r="F559" s="4">
        <v>17.48</v>
      </c>
      <c r="G559" s="3">
        <v>1005</v>
      </c>
      <c r="H559" s="3" t="s">
        <v>1104</v>
      </c>
      <c r="I559" s="3" t="s">
        <v>48</v>
      </c>
      <c r="J559" s="3" t="s">
        <v>57</v>
      </c>
      <c r="K559" s="3" t="s">
        <v>28</v>
      </c>
      <c r="L559" s="3" t="s">
        <v>60</v>
      </c>
      <c r="M559" s="3" t="s">
        <v>177</v>
      </c>
      <c r="N559" s="3" t="s">
        <v>765</v>
      </c>
      <c r="O559" s="3">
        <v>60089</v>
      </c>
      <c r="P559" s="2">
        <v>42062</v>
      </c>
      <c r="Q559" s="2">
        <v>42063</v>
      </c>
      <c r="R559" s="4">
        <v>551.09280000000001</v>
      </c>
      <c r="S559" s="3">
        <v>23</v>
      </c>
      <c r="T559" s="4">
        <v>950.43</v>
      </c>
      <c r="U559" s="3">
        <v>90044</v>
      </c>
      <c r="V559" s="3" t="str">
        <f>IF(R559&gt;F2515, "High","Low")</f>
        <v>High</v>
      </c>
      <c r="W559" s="3" t="e">
        <f>IF(OR(D559 &gt; 0.2,#REF! &lt; 0.25), "High Risk", "Low Risk")</f>
        <v>#REF!</v>
      </c>
      <c r="X559" s="3" t="str">
        <f>IF(NOT(D559 &gt; 0), "No Discount", "Discount Applied")</f>
        <v>Discount Applied</v>
      </c>
      <c r="Y559" s="3" t="str">
        <f>IF(AND(R559 &gt; 100, OR(I559 = "Regular Air", I559 = "Express Air"), NOT(D559 &gt; 0)), "High Profit Non-Standard Shipping", "Other")</f>
        <v>Other</v>
      </c>
    </row>
    <row r="560" spans="1:25" x14ac:dyDescent="0.3">
      <c r="A560" s="3" t="s">
        <v>133</v>
      </c>
      <c r="B560" s="3">
        <v>18529</v>
      </c>
      <c r="C560" s="3" t="s">
        <v>24</v>
      </c>
      <c r="D560" s="7">
        <v>0.01</v>
      </c>
      <c r="E560" s="4">
        <v>3.15</v>
      </c>
      <c r="F560" s="4">
        <v>0.49</v>
      </c>
      <c r="G560" s="3">
        <v>1008</v>
      </c>
      <c r="H560" s="3" t="s">
        <v>1106</v>
      </c>
      <c r="I560" s="3" t="s">
        <v>48</v>
      </c>
      <c r="J560" s="3" t="s">
        <v>39</v>
      </c>
      <c r="K560" s="3" t="s">
        <v>28</v>
      </c>
      <c r="L560" s="3" t="s">
        <v>52</v>
      </c>
      <c r="M560" s="3" t="s">
        <v>187</v>
      </c>
      <c r="N560" s="3" t="s">
        <v>1108</v>
      </c>
      <c r="O560" s="3">
        <v>4038</v>
      </c>
      <c r="P560" s="2">
        <v>42149</v>
      </c>
      <c r="Q560" s="2">
        <v>42151</v>
      </c>
      <c r="R560" s="4">
        <v>17.505299999999998</v>
      </c>
      <c r="S560" s="3">
        <v>8</v>
      </c>
      <c r="T560" s="4">
        <v>25.37</v>
      </c>
      <c r="U560" s="3">
        <v>88371</v>
      </c>
      <c r="V560" s="3" t="str">
        <f>IF(R560&gt;F2516, "High","Low")</f>
        <v>High</v>
      </c>
      <c r="W560" s="3" t="e">
        <f>IF(OR(D560 &gt; 0.2,#REF! &lt; 0.25), "High Risk", "Low Risk")</f>
        <v>#REF!</v>
      </c>
      <c r="X560" s="3" t="str">
        <f>IF(NOT(D560 &gt; 0), "No Discount", "Discount Applied")</f>
        <v>Discount Applied</v>
      </c>
      <c r="Y560" s="3" t="str">
        <f>IF(AND(R560 &gt; 100, OR(I560 = "Regular Air", I560 = "Express Air"), NOT(D560 &gt; 0)), "High Profit Non-Standard Shipping", "Other")</f>
        <v>Other</v>
      </c>
    </row>
    <row r="561" spans="1:25" x14ac:dyDescent="0.3">
      <c r="A561" s="3" t="s">
        <v>151</v>
      </c>
      <c r="B561" s="3">
        <v>18886</v>
      </c>
      <c r="C561" s="3" t="s">
        <v>24</v>
      </c>
      <c r="D561" s="7">
        <v>0.1</v>
      </c>
      <c r="E561" s="4">
        <v>550.98</v>
      </c>
      <c r="F561" s="4">
        <v>45.7</v>
      </c>
      <c r="G561" s="3">
        <v>1009</v>
      </c>
      <c r="H561" s="3" t="s">
        <v>1109</v>
      </c>
      <c r="I561" s="3" t="s">
        <v>38</v>
      </c>
      <c r="J561" s="3" t="s">
        <v>27</v>
      </c>
      <c r="K561" s="3" t="s">
        <v>40</v>
      </c>
      <c r="L561" s="3" t="s">
        <v>52</v>
      </c>
      <c r="M561" s="3" t="s">
        <v>187</v>
      </c>
      <c r="N561" s="3" t="s">
        <v>1111</v>
      </c>
      <c r="O561" s="3">
        <v>4072</v>
      </c>
      <c r="P561" s="2">
        <v>42174</v>
      </c>
      <c r="Q561" s="2">
        <v>42176</v>
      </c>
      <c r="R561" s="4">
        <v>818.54617499999995</v>
      </c>
      <c r="S561" s="3">
        <v>14</v>
      </c>
      <c r="T561" s="4">
        <v>6963.67</v>
      </c>
      <c r="U561" s="3">
        <v>88372</v>
      </c>
      <c r="V561" s="3" t="str">
        <f>IF(R561&gt;F2517, "High","Low")</f>
        <v>High</v>
      </c>
      <c r="W561" s="3" t="e">
        <f>IF(OR(D561 &gt; 0.2,#REF! &lt; 0.25), "High Risk", "Low Risk")</f>
        <v>#REF!</v>
      </c>
      <c r="X561" s="3" t="str">
        <f>IF(NOT(D561 &gt; 0), "No Discount", "Discount Applied")</f>
        <v>Discount Applied</v>
      </c>
      <c r="Y561" s="3" t="str">
        <f>IF(AND(R561 &gt; 100, OR(I561 = "Regular Air", I561 = "Express Air"), NOT(D561 &gt; 0)), "High Profit Non-Standard Shipping", "Other")</f>
        <v>Other</v>
      </c>
    </row>
    <row r="562" spans="1:25" x14ac:dyDescent="0.3">
      <c r="A562" s="3" t="s">
        <v>179</v>
      </c>
      <c r="B562" s="3">
        <v>21184</v>
      </c>
      <c r="C562" s="3" t="s">
        <v>46</v>
      </c>
      <c r="D562" s="7">
        <v>0.09</v>
      </c>
      <c r="E562" s="4">
        <v>28.48</v>
      </c>
      <c r="F562" s="4">
        <v>1.99</v>
      </c>
      <c r="G562" s="3">
        <v>1014</v>
      </c>
      <c r="H562" s="3" t="s">
        <v>1112</v>
      </c>
      <c r="I562" s="3" t="s">
        <v>48</v>
      </c>
      <c r="J562" s="3" t="s">
        <v>39</v>
      </c>
      <c r="K562" s="3" t="s">
        <v>76</v>
      </c>
      <c r="L562" s="3" t="s">
        <v>135</v>
      </c>
      <c r="M562" s="3" t="s">
        <v>957</v>
      </c>
      <c r="N562" s="3" t="s">
        <v>1113</v>
      </c>
      <c r="O562" s="3">
        <v>72022</v>
      </c>
      <c r="P562" s="2">
        <v>42064</v>
      </c>
      <c r="Q562" s="2">
        <v>42065</v>
      </c>
      <c r="R562" s="4">
        <v>-17.149999999999999</v>
      </c>
      <c r="S562" s="3">
        <v>6</v>
      </c>
      <c r="T562" s="4">
        <v>160.16999999999999</v>
      </c>
      <c r="U562" s="3">
        <v>88387</v>
      </c>
      <c r="V562" s="3" t="str">
        <f>IF(R562&gt;F2518, "High","Low")</f>
        <v>Low</v>
      </c>
      <c r="W562" s="3" t="e">
        <f>IF(OR(D562 &gt; 0.2,#REF! &lt; 0.25), "High Risk", "Low Risk")</f>
        <v>#REF!</v>
      </c>
      <c r="X562" s="3" t="str">
        <f>IF(NOT(D562 &gt; 0), "No Discount", "Discount Applied")</f>
        <v>Discount Applied</v>
      </c>
      <c r="Y562" s="3" t="str">
        <f>IF(AND(R562 &gt; 100, OR(I562 = "Regular Air", I562 = "Express Air"), NOT(D562 &gt; 0)), "High Profit Non-Standard Shipping", "Other")</f>
        <v>Other</v>
      </c>
    </row>
    <row r="563" spans="1:25" x14ac:dyDescent="0.3">
      <c r="A563" s="3" t="s">
        <v>49</v>
      </c>
      <c r="B563" s="3">
        <v>21185</v>
      </c>
      <c r="C563" s="3" t="s">
        <v>46</v>
      </c>
      <c r="D563" s="7">
        <v>0</v>
      </c>
      <c r="E563" s="4">
        <v>2.08</v>
      </c>
      <c r="F563" s="4">
        <v>5.33</v>
      </c>
      <c r="G563" s="3">
        <v>1014</v>
      </c>
      <c r="H563" s="3" t="s">
        <v>1112</v>
      </c>
      <c r="I563" s="3" t="s">
        <v>48</v>
      </c>
      <c r="J563" s="3" t="s">
        <v>39</v>
      </c>
      <c r="K563" s="3" t="s">
        <v>40</v>
      </c>
      <c r="L563" s="3" t="s">
        <v>135</v>
      </c>
      <c r="M563" s="3" t="s">
        <v>957</v>
      </c>
      <c r="N563" s="3" t="s">
        <v>1113</v>
      </c>
      <c r="O563" s="3">
        <v>72022</v>
      </c>
      <c r="P563" s="2">
        <v>42064</v>
      </c>
      <c r="Q563" s="2">
        <v>42066</v>
      </c>
      <c r="R563" s="4">
        <v>-29.540000000000003</v>
      </c>
      <c r="S563" s="3">
        <v>3</v>
      </c>
      <c r="T563" s="4">
        <v>7.47</v>
      </c>
      <c r="U563" s="3">
        <v>88387</v>
      </c>
      <c r="V563" s="3" t="str">
        <f>IF(R563&gt;F2519, "High","Low")</f>
        <v>Low</v>
      </c>
      <c r="W563" s="3" t="e">
        <f>IF(OR(D563 &gt; 0.2,#REF! &lt; 0.25), "High Risk", "Low Risk")</f>
        <v>#REF!</v>
      </c>
      <c r="X563" s="3" t="str">
        <f>IF(NOT(D563 &gt; 0), "No Discount", "Discount Applied")</f>
        <v>No Discount</v>
      </c>
      <c r="Y563" s="3" t="str">
        <f>IF(AND(R563 &gt; 100, OR(I563 = "Regular Air", I563 = "Express Air"), NOT(D563 &gt; 0)), "High Profit Non-Standard Shipping", "Other")</f>
        <v>Other</v>
      </c>
    </row>
    <row r="564" spans="1:25" x14ac:dyDescent="0.3">
      <c r="A564" s="3" t="s">
        <v>77</v>
      </c>
      <c r="B564" s="3">
        <v>21186</v>
      </c>
      <c r="C564" s="3" t="s">
        <v>46</v>
      </c>
      <c r="D564" s="7">
        <v>0.06</v>
      </c>
      <c r="E564" s="4">
        <v>45.99</v>
      </c>
      <c r="F564" s="4">
        <v>4.99</v>
      </c>
      <c r="G564" s="3">
        <v>1014</v>
      </c>
      <c r="H564" s="3" t="s">
        <v>1112</v>
      </c>
      <c r="I564" s="3" t="s">
        <v>26</v>
      </c>
      <c r="J564" s="3" t="s">
        <v>39</v>
      </c>
      <c r="K564" s="3" t="s">
        <v>76</v>
      </c>
      <c r="L564" s="3" t="s">
        <v>135</v>
      </c>
      <c r="M564" s="3" t="s">
        <v>957</v>
      </c>
      <c r="N564" s="3" t="s">
        <v>1113</v>
      </c>
      <c r="O564" s="3">
        <v>72022</v>
      </c>
      <c r="P564" s="2">
        <v>42064</v>
      </c>
      <c r="Q564" s="2">
        <v>42065</v>
      </c>
      <c r="R564" s="4">
        <v>-329.78399999999999</v>
      </c>
      <c r="S564" s="3">
        <v>10</v>
      </c>
      <c r="T564" s="4">
        <v>370.81</v>
      </c>
      <c r="U564" s="3">
        <v>88387</v>
      </c>
      <c r="V564" s="3" t="str">
        <f>IF(R564&gt;F2520, "High","Low")</f>
        <v>Low</v>
      </c>
      <c r="W564" s="3" t="e">
        <f>IF(OR(D564 &gt; 0.2,#REF! &lt; 0.25), "High Risk", "Low Risk")</f>
        <v>#REF!</v>
      </c>
      <c r="X564" s="3" t="str">
        <f>IF(NOT(D564 &gt; 0), "No Discount", "Discount Applied")</f>
        <v>Discount Applied</v>
      </c>
      <c r="Y564" s="3" t="str">
        <f>IF(AND(R564 &gt; 100, OR(I564 = "Regular Air", I564 = "Express Air"), NOT(D564 &gt; 0)), "High Profit Non-Standard Shipping", "Other")</f>
        <v>Other</v>
      </c>
    </row>
    <row r="565" spans="1:25" x14ac:dyDescent="0.3">
      <c r="A565" s="3" t="s">
        <v>108</v>
      </c>
      <c r="B565" s="3">
        <v>20880</v>
      </c>
      <c r="C565" s="3" t="s">
        <v>36</v>
      </c>
      <c r="D565" s="7">
        <v>0.08</v>
      </c>
      <c r="E565" s="4">
        <v>10.91</v>
      </c>
      <c r="F565" s="4">
        <v>2.99</v>
      </c>
      <c r="G565" s="3">
        <v>1014</v>
      </c>
      <c r="H565" s="3" t="s">
        <v>1112</v>
      </c>
      <c r="I565" s="3" t="s">
        <v>48</v>
      </c>
      <c r="J565" s="3" t="s">
        <v>39</v>
      </c>
      <c r="K565" s="3" t="s">
        <v>28</v>
      </c>
      <c r="L565" s="3" t="s">
        <v>135</v>
      </c>
      <c r="M565" s="3" t="s">
        <v>957</v>
      </c>
      <c r="N565" s="3" t="s">
        <v>1113</v>
      </c>
      <c r="O565" s="3">
        <v>72022</v>
      </c>
      <c r="P565" s="2">
        <v>42068</v>
      </c>
      <c r="Q565" s="2">
        <v>42069</v>
      </c>
      <c r="R565" s="4">
        <v>-2.1</v>
      </c>
      <c r="S565" s="3">
        <v>11</v>
      </c>
      <c r="T565" s="4">
        <v>119.99</v>
      </c>
      <c r="U565" s="3">
        <v>88388</v>
      </c>
      <c r="V565" s="3" t="str">
        <f>IF(R565&gt;F2521, "High","Low")</f>
        <v>Low</v>
      </c>
      <c r="W565" s="3" t="e">
        <f>IF(OR(D565 &gt; 0.2,#REF! &lt; 0.25), "High Risk", "Low Risk")</f>
        <v>#REF!</v>
      </c>
      <c r="X565" s="3" t="str">
        <f>IF(NOT(D565 &gt; 0), "No Discount", "Discount Applied")</f>
        <v>Discount Applied</v>
      </c>
      <c r="Y565" s="3" t="str">
        <f>IF(AND(R565 &gt; 100, OR(I565 = "Regular Air", I565 = "Express Air"), NOT(D565 &gt; 0)), "High Profit Non-Standard Shipping", "Other")</f>
        <v>Other</v>
      </c>
    </row>
    <row r="566" spans="1:25" x14ac:dyDescent="0.3">
      <c r="A566" s="3" t="s">
        <v>29</v>
      </c>
      <c r="B566" s="3">
        <v>20531</v>
      </c>
      <c r="C566" s="3" t="s">
        <v>55</v>
      </c>
      <c r="D566" s="7">
        <v>0</v>
      </c>
      <c r="E566" s="4">
        <v>43.98</v>
      </c>
      <c r="F566" s="4">
        <v>8.99</v>
      </c>
      <c r="G566" s="3">
        <v>1015</v>
      </c>
      <c r="H566" s="3" t="s">
        <v>1116</v>
      </c>
      <c r="I566" s="3" t="s">
        <v>48</v>
      </c>
      <c r="J566" s="3" t="s">
        <v>39</v>
      </c>
      <c r="K566" s="3" t="s">
        <v>28</v>
      </c>
      <c r="L566" s="3" t="s">
        <v>135</v>
      </c>
      <c r="M566" s="3" t="s">
        <v>321</v>
      </c>
      <c r="N566" s="3" t="s">
        <v>1118</v>
      </c>
      <c r="O566" s="3">
        <v>27502</v>
      </c>
      <c r="P566" s="2">
        <v>42081</v>
      </c>
      <c r="Q566" s="2">
        <v>42081</v>
      </c>
      <c r="R566" s="4">
        <v>829.46699999999998</v>
      </c>
      <c r="S566" s="3">
        <v>14</v>
      </c>
      <c r="T566" s="4">
        <v>650.70000000000005</v>
      </c>
      <c r="U566" s="3">
        <v>88390</v>
      </c>
      <c r="V566" s="3" t="str">
        <f>IF(R566&gt;F2522, "High","Low")</f>
        <v>High</v>
      </c>
      <c r="W566" s="3" t="e">
        <f>IF(OR(D566 &gt; 0.2,#REF! &lt; 0.25), "High Risk", "Low Risk")</f>
        <v>#REF!</v>
      </c>
      <c r="X566" s="3" t="str">
        <f>IF(NOT(D566 &gt; 0), "No Discount", "Discount Applied")</f>
        <v>No Discount</v>
      </c>
      <c r="Y566" s="3" t="str">
        <f>IF(AND(R566 &gt; 100, OR(I566 = "Regular Air", I566 = "Express Air"), NOT(D566 &gt; 0)), "High Profit Non-Standard Shipping", "Other")</f>
        <v>High Profit Non-Standard Shipping</v>
      </c>
    </row>
    <row r="567" spans="1:25" x14ac:dyDescent="0.3">
      <c r="A567" s="3" t="s">
        <v>92</v>
      </c>
      <c r="B567" s="3">
        <v>24752</v>
      </c>
      <c r="C567" s="3" t="s">
        <v>24</v>
      </c>
      <c r="D567" s="7">
        <v>0.02</v>
      </c>
      <c r="E567" s="4">
        <v>6.48</v>
      </c>
      <c r="F567" s="4">
        <v>7.86</v>
      </c>
      <c r="G567" s="3">
        <v>1016</v>
      </c>
      <c r="H567" s="3" t="s">
        <v>1119</v>
      </c>
      <c r="I567" s="3" t="s">
        <v>26</v>
      </c>
      <c r="J567" s="3" t="s">
        <v>39</v>
      </c>
      <c r="K567" s="3" t="s">
        <v>28</v>
      </c>
      <c r="L567" s="3" t="s">
        <v>135</v>
      </c>
      <c r="M567" s="3" t="s">
        <v>321</v>
      </c>
      <c r="N567" s="3" t="s">
        <v>1121</v>
      </c>
      <c r="O567" s="3">
        <v>28806</v>
      </c>
      <c r="P567" s="2">
        <v>42167</v>
      </c>
      <c r="Q567" s="2">
        <v>42168</v>
      </c>
      <c r="R567" s="4">
        <v>111.22199999999999</v>
      </c>
      <c r="S567" s="3">
        <v>1</v>
      </c>
      <c r="T567" s="4">
        <v>11.41</v>
      </c>
      <c r="U567" s="3">
        <v>88389</v>
      </c>
      <c r="V567" s="3" t="str">
        <f>IF(R567&gt;F2523, "High","Low")</f>
        <v>High</v>
      </c>
      <c r="W567" s="3" t="e">
        <f>IF(OR(D567 &gt; 0.2,#REF! &lt; 0.25), "High Risk", "Low Risk")</f>
        <v>#REF!</v>
      </c>
      <c r="X567" s="3" t="str">
        <f>IF(NOT(D567 &gt; 0), "No Discount", "Discount Applied")</f>
        <v>Discount Applied</v>
      </c>
      <c r="Y567" s="3" t="str">
        <f>IF(AND(R567 &gt; 100, OR(I567 = "Regular Air", I567 = "Express Air"), NOT(D567 &gt; 0)), "High Profit Non-Standard Shipping", "Other")</f>
        <v>Other</v>
      </c>
    </row>
    <row r="568" spans="1:25" x14ac:dyDescent="0.3">
      <c r="A568" s="3" t="s">
        <v>68</v>
      </c>
      <c r="B568" s="3">
        <v>25027</v>
      </c>
      <c r="C568" s="3" t="s">
        <v>55</v>
      </c>
      <c r="D568" s="7">
        <v>0.05</v>
      </c>
      <c r="E568" s="4">
        <v>35.89</v>
      </c>
      <c r="F568" s="4">
        <v>14.72</v>
      </c>
      <c r="G568" s="3">
        <v>1018</v>
      </c>
      <c r="H568" s="3" t="s">
        <v>1122</v>
      </c>
      <c r="I568" s="3" t="s">
        <v>48</v>
      </c>
      <c r="J568" s="3" t="s">
        <v>39</v>
      </c>
      <c r="K568" s="3" t="s">
        <v>28</v>
      </c>
      <c r="L568" s="3" t="s">
        <v>135</v>
      </c>
      <c r="M568" s="3" t="s">
        <v>321</v>
      </c>
      <c r="N568" s="3" t="s">
        <v>1124</v>
      </c>
      <c r="O568" s="3">
        <v>27511</v>
      </c>
      <c r="P568" s="2">
        <v>42102</v>
      </c>
      <c r="Q568" s="2">
        <v>42103</v>
      </c>
      <c r="R568" s="4">
        <v>22.866</v>
      </c>
      <c r="S568" s="3">
        <v>19</v>
      </c>
      <c r="T568" s="4">
        <v>680.39</v>
      </c>
      <c r="U568" s="3">
        <v>88391</v>
      </c>
      <c r="V568" s="3" t="str">
        <f>IF(R568&gt;F2524, "High","Low")</f>
        <v>High</v>
      </c>
      <c r="W568" s="3" t="e">
        <f>IF(OR(D568 &gt; 0.2,#REF! &lt; 0.25), "High Risk", "Low Risk")</f>
        <v>#REF!</v>
      </c>
      <c r="X568" s="3" t="str">
        <f>IF(NOT(D568 &gt; 0), "No Discount", "Discount Applied")</f>
        <v>Discount Applied</v>
      </c>
      <c r="Y568" s="3" t="str">
        <f>IF(AND(R568 &gt; 100, OR(I568 = "Regular Air", I568 = "Express Air"), NOT(D568 &gt; 0)), "High Profit Non-Standard Shipping", "Other")</f>
        <v>Other</v>
      </c>
    </row>
    <row r="569" spans="1:25" x14ac:dyDescent="0.3">
      <c r="A569" s="3" t="s">
        <v>92</v>
      </c>
      <c r="B569" s="3">
        <v>25028</v>
      </c>
      <c r="C569" s="3" t="s">
        <v>55</v>
      </c>
      <c r="D569" s="7">
        <v>0</v>
      </c>
      <c r="E569" s="4">
        <v>11.48</v>
      </c>
      <c r="F569" s="4">
        <v>5.43</v>
      </c>
      <c r="G569" s="3">
        <v>1018</v>
      </c>
      <c r="H569" s="3" t="s">
        <v>1122</v>
      </c>
      <c r="I569" s="3" t="s">
        <v>48</v>
      </c>
      <c r="J569" s="3" t="s">
        <v>39</v>
      </c>
      <c r="K569" s="3" t="s">
        <v>28</v>
      </c>
      <c r="L569" s="3" t="s">
        <v>135</v>
      </c>
      <c r="M569" s="3" t="s">
        <v>321</v>
      </c>
      <c r="N569" s="3" t="s">
        <v>1124</v>
      </c>
      <c r="O569" s="3">
        <v>27511</v>
      </c>
      <c r="P569" s="2">
        <v>42102</v>
      </c>
      <c r="Q569" s="2">
        <v>42102</v>
      </c>
      <c r="R569" s="4">
        <v>115.72799999999999</v>
      </c>
      <c r="S569" s="3">
        <v>6</v>
      </c>
      <c r="T569" s="4">
        <v>75.52</v>
      </c>
      <c r="U569" s="3">
        <v>88391</v>
      </c>
      <c r="V569" s="3" t="str">
        <f>IF(R569&gt;F2525, "High","Low")</f>
        <v>High</v>
      </c>
      <c r="W569" s="3" t="e">
        <f>IF(OR(D569 &gt; 0.2,#REF! &lt; 0.25), "High Risk", "Low Risk")</f>
        <v>#REF!</v>
      </c>
      <c r="X569" s="3" t="str">
        <f>IF(NOT(D569 &gt; 0), "No Discount", "Discount Applied")</f>
        <v>No Discount</v>
      </c>
      <c r="Y569" s="3" t="str">
        <f>IF(AND(R569 &gt; 100, OR(I569 = "Regular Air", I569 = "Express Air"), NOT(D569 &gt; 0)), "High Profit Non-Standard Shipping", "Other")</f>
        <v>High Profit Non-Standard Shipping</v>
      </c>
    </row>
    <row r="570" spans="1:25" x14ac:dyDescent="0.3">
      <c r="A570" s="3" t="s">
        <v>84</v>
      </c>
      <c r="B570" s="3">
        <v>24926</v>
      </c>
      <c r="C570" s="3" t="s">
        <v>46</v>
      </c>
      <c r="D570" s="7">
        <v>0.09</v>
      </c>
      <c r="E570" s="4">
        <v>517.48</v>
      </c>
      <c r="F570" s="4">
        <v>16.63</v>
      </c>
      <c r="G570" s="3">
        <v>1020</v>
      </c>
      <c r="H570" s="3" t="s">
        <v>1126</v>
      </c>
      <c r="I570" s="3" t="s">
        <v>38</v>
      </c>
      <c r="J570" s="3" t="s">
        <v>57</v>
      </c>
      <c r="K570" s="3" t="s">
        <v>76</v>
      </c>
      <c r="L570" s="3" t="s">
        <v>60</v>
      </c>
      <c r="M570" s="3" t="s">
        <v>182</v>
      </c>
      <c r="N570" s="3" t="s">
        <v>1128</v>
      </c>
      <c r="O570" s="3">
        <v>66762</v>
      </c>
      <c r="P570" s="2">
        <v>42070</v>
      </c>
      <c r="Q570" s="2">
        <v>42070</v>
      </c>
      <c r="R570" s="4">
        <v>909.36</v>
      </c>
      <c r="S570" s="3">
        <v>5</v>
      </c>
      <c r="T570" s="4">
        <v>2354.54</v>
      </c>
      <c r="U570" s="3">
        <v>88632</v>
      </c>
      <c r="V570" s="3" t="str">
        <f>IF(R570&gt;F2526, "High","Low")</f>
        <v>High</v>
      </c>
      <c r="W570" s="3" t="e">
        <f>IF(OR(D570 &gt; 0.2,#REF! &lt; 0.25), "High Risk", "Low Risk")</f>
        <v>#REF!</v>
      </c>
      <c r="X570" s="3" t="str">
        <f>IF(NOT(D570 &gt; 0), "No Discount", "Discount Applied")</f>
        <v>Discount Applied</v>
      </c>
      <c r="Y570" s="3" t="str">
        <f>IF(AND(R570 &gt; 100, OR(I570 = "Regular Air", I570 = "Express Air"), NOT(D570 &gt; 0)), "High Profit Non-Standard Shipping", "Other")</f>
        <v>Other</v>
      </c>
    </row>
    <row r="571" spans="1:25" x14ac:dyDescent="0.3">
      <c r="A571" s="3" t="s">
        <v>108</v>
      </c>
      <c r="B571" s="3">
        <v>23562</v>
      </c>
      <c r="C571" s="3" t="s">
        <v>46</v>
      </c>
      <c r="D571" s="7">
        <v>7.0000000000000007E-2</v>
      </c>
      <c r="E571" s="4">
        <v>4.13</v>
      </c>
      <c r="F571" s="4">
        <v>5.04</v>
      </c>
      <c r="G571" s="3">
        <v>1020</v>
      </c>
      <c r="H571" s="3" t="s">
        <v>1126</v>
      </c>
      <c r="I571" s="3" t="s">
        <v>48</v>
      </c>
      <c r="J571" s="3" t="s">
        <v>57</v>
      </c>
      <c r="K571" s="3" t="s">
        <v>28</v>
      </c>
      <c r="L571" s="3" t="s">
        <v>60</v>
      </c>
      <c r="M571" s="3" t="s">
        <v>182</v>
      </c>
      <c r="N571" s="3" t="s">
        <v>1128</v>
      </c>
      <c r="O571" s="3">
        <v>66762</v>
      </c>
      <c r="P571" s="2">
        <v>42041</v>
      </c>
      <c r="Q571" s="2">
        <v>42042</v>
      </c>
      <c r="R571" s="4">
        <v>-76.424400000000006</v>
      </c>
      <c r="S571" s="3">
        <v>20</v>
      </c>
      <c r="T571" s="4">
        <v>79.06</v>
      </c>
      <c r="U571" s="3">
        <v>88634</v>
      </c>
      <c r="V571" s="3" t="str">
        <f>IF(R571&gt;F2527, "High","Low")</f>
        <v>Low</v>
      </c>
      <c r="W571" s="3" t="e">
        <f>IF(OR(D571 &gt; 0.2,#REF! &lt; 0.25), "High Risk", "Low Risk")</f>
        <v>#REF!</v>
      </c>
      <c r="X571" s="3" t="str">
        <f>IF(NOT(D571 &gt; 0), "No Discount", "Discount Applied")</f>
        <v>Discount Applied</v>
      </c>
      <c r="Y571" s="3" t="str">
        <f>IF(AND(R571 &gt; 100, OR(I571 = "Regular Air", I571 = "Express Air"), NOT(D571 &gt; 0)), "High Profit Non-Standard Shipping", "Other")</f>
        <v>Other</v>
      </c>
    </row>
    <row r="572" spans="1:25" x14ac:dyDescent="0.3">
      <c r="A572" s="3" t="s">
        <v>68</v>
      </c>
      <c r="B572" s="3">
        <v>23563</v>
      </c>
      <c r="C572" s="3" t="s">
        <v>46</v>
      </c>
      <c r="D572" s="7">
        <v>0</v>
      </c>
      <c r="E572" s="4">
        <v>4.4800000000000004</v>
      </c>
      <c r="F572" s="4">
        <v>2.5</v>
      </c>
      <c r="G572" s="3">
        <v>1020</v>
      </c>
      <c r="H572" s="3" t="s">
        <v>1126</v>
      </c>
      <c r="I572" s="3" t="s">
        <v>48</v>
      </c>
      <c r="J572" s="3" t="s">
        <v>57</v>
      </c>
      <c r="K572" s="3" t="s">
        <v>28</v>
      </c>
      <c r="L572" s="3" t="s">
        <v>60</v>
      </c>
      <c r="M572" s="3" t="s">
        <v>182</v>
      </c>
      <c r="N572" s="3" t="s">
        <v>1128</v>
      </c>
      <c r="O572" s="3">
        <v>66762</v>
      </c>
      <c r="P572" s="2">
        <v>42041</v>
      </c>
      <c r="Q572" s="2">
        <v>42043</v>
      </c>
      <c r="R572" s="4">
        <v>8.7319999999999993</v>
      </c>
      <c r="S572" s="3">
        <v>14</v>
      </c>
      <c r="T572" s="4">
        <v>65.14</v>
      </c>
      <c r="U572" s="3">
        <v>88634</v>
      </c>
      <c r="V572" s="3" t="str">
        <f>IF(R572&gt;F2528, "High","Low")</f>
        <v>High</v>
      </c>
      <c r="W572" s="3" t="e">
        <f>IF(OR(D572 &gt; 0.2,#REF! &lt; 0.25), "High Risk", "Low Risk")</f>
        <v>#REF!</v>
      </c>
      <c r="X572" s="3" t="str">
        <f>IF(NOT(D572 &gt; 0), "No Discount", "Discount Applied")</f>
        <v>No Discount</v>
      </c>
      <c r="Y572" s="3" t="str">
        <f>IF(AND(R572 &gt; 100, OR(I572 = "Regular Air", I572 = "Express Air"), NOT(D572 &gt; 0)), "High Profit Non-Standard Shipping", "Other")</f>
        <v>Other</v>
      </c>
    </row>
    <row r="573" spans="1:25" x14ac:dyDescent="0.3">
      <c r="A573" s="3" t="s">
        <v>108</v>
      </c>
      <c r="B573" s="3">
        <v>18921</v>
      </c>
      <c r="C573" s="3" t="s">
        <v>46</v>
      </c>
      <c r="D573" s="7">
        <v>0.02</v>
      </c>
      <c r="E573" s="4">
        <v>39.06</v>
      </c>
      <c r="F573" s="4">
        <v>10.55</v>
      </c>
      <c r="G573" s="3">
        <v>1023</v>
      </c>
      <c r="H573" s="3" t="s">
        <v>1130</v>
      </c>
      <c r="I573" s="3" t="s">
        <v>48</v>
      </c>
      <c r="J573" s="3" t="s">
        <v>57</v>
      </c>
      <c r="K573" s="3" t="s">
        <v>28</v>
      </c>
      <c r="L573" s="3" t="s">
        <v>52</v>
      </c>
      <c r="M573" s="3" t="s">
        <v>233</v>
      </c>
      <c r="N573" s="3" t="s">
        <v>1132</v>
      </c>
      <c r="O573" s="3">
        <v>15221</v>
      </c>
      <c r="P573" s="2">
        <v>42139</v>
      </c>
      <c r="Q573" s="2">
        <v>42139</v>
      </c>
      <c r="R573" s="4">
        <v>442.0899</v>
      </c>
      <c r="S573" s="3">
        <v>16</v>
      </c>
      <c r="T573" s="4">
        <v>640.71</v>
      </c>
      <c r="U573" s="3">
        <v>88633</v>
      </c>
      <c r="V573" s="3" t="str">
        <f>IF(R573&gt;F2529, "High","Low")</f>
        <v>High</v>
      </c>
      <c r="W573" s="3" t="e">
        <f>IF(OR(D573 &gt; 0.2,#REF! &lt; 0.25), "High Risk", "Low Risk")</f>
        <v>#REF!</v>
      </c>
      <c r="X573" s="3" t="str">
        <f>IF(NOT(D573 &gt; 0), "No Discount", "Discount Applied")</f>
        <v>Discount Applied</v>
      </c>
      <c r="Y573" s="3" t="str">
        <f>IF(AND(R573 &gt; 100, OR(I573 = "Regular Air", I573 = "Express Air"), NOT(D573 &gt; 0)), "High Profit Non-Standard Shipping", "Other")</f>
        <v>Other</v>
      </c>
    </row>
    <row r="574" spans="1:25" x14ac:dyDescent="0.3">
      <c r="A574" s="3" t="s">
        <v>108</v>
      </c>
      <c r="B574" s="3">
        <v>18922</v>
      </c>
      <c r="C574" s="3" t="s">
        <v>46</v>
      </c>
      <c r="D574" s="7">
        <v>0.1</v>
      </c>
      <c r="E574" s="4">
        <v>37.700000000000003</v>
      </c>
      <c r="F574" s="4">
        <v>2.99</v>
      </c>
      <c r="G574" s="3">
        <v>1023</v>
      </c>
      <c r="H574" s="3" t="s">
        <v>1130</v>
      </c>
      <c r="I574" s="3" t="s">
        <v>48</v>
      </c>
      <c r="J574" s="3" t="s">
        <v>57</v>
      </c>
      <c r="K574" s="3" t="s">
        <v>28</v>
      </c>
      <c r="L574" s="3" t="s">
        <v>52</v>
      </c>
      <c r="M574" s="3" t="s">
        <v>233</v>
      </c>
      <c r="N574" s="3" t="s">
        <v>1132</v>
      </c>
      <c r="O574" s="3">
        <v>15221</v>
      </c>
      <c r="P574" s="2">
        <v>42139</v>
      </c>
      <c r="Q574" s="2">
        <v>42140</v>
      </c>
      <c r="R574" s="4">
        <v>455.12399999999997</v>
      </c>
      <c r="S574" s="3">
        <v>18</v>
      </c>
      <c r="T574" s="4">
        <v>659.6</v>
      </c>
      <c r="U574" s="3">
        <v>88633</v>
      </c>
      <c r="V574" s="3" t="str">
        <f>IF(R574&gt;F2530, "High","Low")</f>
        <v>High</v>
      </c>
      <c r="W574" s="3" t="e">
        <f>IF(OR(D574 &gt; 0.2,#REF! &lt; 0.25), "High Risk", "Low Risk")</f>
        <v>#REF!</v>
      </c>
      <c r="X574" s="3" t="str">
        <f>IF(NOT(D574 &gt; 0), "No Discount", "Discount Applied")</f>
        <v>Discount Applied</v>
      </c>
      <c r="Y574" s="3" t="str">
        <f>IF(AND(R574 &gt; 100, OR(I574 = "Regular Air", I574 = "Express Air"), NOT(D574 &gt; 0)), "High Profit Non-Standard Shipping", "Other")</f>
        <v>Other</v>
      </c>
    </row>
    <row r="575" spans="1:25" x14ac:dyDescent="0.3">
      <c r="A575" s="3" t="s">
        <v>77</v>
      </c>
      <c r="B575" s="3">
        <v>21402</v>
      </c>
      <c r="C575" s="3" t="s">
        <v>36</v>
      </c>
      <c r="D575" s="7">
        <v>0.08</v>
      </c>
      <c r="E575" s="4">
        <v>65.989999999999995</v>
      </c>
      <c r="F575" s="4">
        <v>5.92</v>
      </c>
      <c r="G575" s="3">
        <v>1026</v>
      </c>
      <c r="H575" s="3" t="s">
        <v>1133</v>
      </c>
      <c r="I575" s="3" t="s">
        <v>48</v>
      </c>
      <c r="J575" s="3" t="s">
        <v>57</v>
      </c>
      <c r="K575" s="3" t="s">
        <v>76</v>
      </c>
      <c r="L575" s="3" t="s">
        <v>52</v>
      </c>
      <c r="M575" s="3" t="s">
        <v>70</v>
      </c>
      <c r="N575" s="3" t="s">
        <v>1135</v>
      </c>
      <c r="O575" s="3">
        <v>11722</v>
      </c>
      <c r="P575" s="2">
        <v>42042</v>
      </c>
      <c r="Q575" s="2">
        <v>42042</v>
      </c>
      <c r="R575" s="4">
        <v>624.40163999999993</v>
      </c>
      <c r="S575" s="3">
        <v>22</v>
      </c>
      <c r="T575" s="4">
        <v>1137.5999999999999</v>
      </c>
      <c r="U575" s="3">
        <v>89005</v>
      </c>
      <c r="V575" s="3" t="str">
        <f>IF(R575&gt;F2531, "High","Low")</f>
        <v>High</v>
      </c>
      <c r="W575" s="3" t="e">
        <f>IF(OR(D575 &gt; 0.2,#REF! &lt; 0.25), "High Risk", "Low Risk")</f>
        <v>#REF!</v>
      </c>
      <c r="X575" s="3" t="str">
        <f>IF(NOT(D575 &gt; 0), "No Discount", "Discount Applied")</f>
        <v>Discount Applied</v>
      </c>
      <c r="Y575" s="3" t="str">
        <f>IF(AND(R575 &gt; 100, OR(I575 = "Regular Air", I575 = "Express Air"), NOT(D575 &gt; 0)), "High Profit Non-Standard Shipping", "Other")</f>
        <v>Other</v>
      </c>
    </row>
    <row r="576" spans="1:25" x14ac:dyDescent="0.3">
      <c r="A576" s="3" t="s">
        <v>179</v>
      </c>
      <c r="B576" s="3">
        <v>20872</v>
      </c>
      <c r="C576" s="3" t="s">
        <v>24</v>
      </c>
      <c r="D576" s="7">
        <v>0.1</v>
      </c>
      <c r="E576" s="4">
        <v>5.98</v>
      </c>
      <c r="F576" s="4">
        <v>3.85</v>
      </c>
      <c r="G576" s="3">
        <v>1026</v>
      </c>
      <c r="H576" s="3" t="s">
        <v>1133</v>
      </c>
      <c r="I576" s="3" t="s">
        <v>48</v>
      </c>
      <c r="J576" s="3" t="s">
        <v>57</v>
      </c>
      <c r="K576" s="3" t="s">
        <v>76</v>
      </c>
      <c r="L576" s="3" t="s">
        <v>52</v>
      </c>
      <c r="M576" s="3" t="s">
        <v>70</v>
      </c>
      <c r="N576" s="3" t="s">
        <v>1135</v>
      </c>
      <c r="O576" s="3">
        <v>11722</v>
      </c>
      <c r="P576" s="2">
        <v>42153</v>
      </c>
      <c r="Q576" s="2">
        <v>42154</v>
      </c>
      <c r="R576" s="4">
        <v>18.922000000000011</v>
      </c>
      <c r="S576" s="3">
        <v>26</v>
      </c>
      <c r="T576" s="4">
        <v>151.55000000000001</v>
      </c>
      <c r="U576" s="3">
        <v>89008</v>
      </c>
      <c r="V576" s="3" t="str">
        <f>IF(R576&gt;F2532, "High","Low")</f>
        <v>High</v>
      </c>
      <c r="W576" s="3" t="e">
        <f>IF(OR(D576 &gt; 0.2,#REF! &lt; 0.25), "High Risk", "Low Risk")</f>
        <v>#REF!</v>
      </c>
      <c r="X576" s="3" t="str">
        <f>IF(NOT(D576 &gt; 0), "No Discount", "Discount Applied")</f>
        <v>Discount Applied</v>
      </c>
      <c r="Y576" s="3" t="str">
        <f>IF(AND(R576 &gt; 100, OR(I576 = "Regular Air", I576 = "Express Air"), NOT(D576 &gt; 0)), "High Profit Non-Standard Shipping", "Other")</f>
        <v>Other</v>
      </c>
    </row>
    <row r="577" spans="1:25" x14ac:dyDescent="0.3">
      <c r="A577" s="3" t="s">
        <v>133</v>
      </c>
      <c r="B577" s="3">
        <v>20873</v>
      </c>
      <c r="C577" s="3" t="s">
        <v>24</v>
      </c>
      <c r="D577" s="7">
        <v>7.0000000000000007E-2</v>
      </c>
      <c r="E577" s="4">
        <v>2.61</v>
      </c>
      <c r="F577" s="4">
        <v>0.5</v>
      </c>
      <c r="G577" s="3">
        <v>1026</v>
      </c>
      <c r="H577" s="3" t="s">
        <v>1133</v>
      </c>
      <c r="I577" s="3" t="s">
        <v>48</v>
      </c>
      <c r="J577" s="3" t="s">
        <v>57</v>
      </c>
      <c r="K577" s="3" t="s">
        <v>28</v>
      </c>
      <c r="L577" s="3" t="s">
        <v>52</v>
      </c>
      <c r="M577" s="3" t="s">
        <v>70</v>
      </c>
      <c r="N577" s="3" t="s">
        <v>1135</v>
      </c>
      <c r="O577" s="3">
        <v>11722</v>
      </c>
      <c r="P577" s="2">
        <v>42153</v>
      </c>
      <c r="Q577" s="2">
        <v>42156</v>
      </c>
      <c r="R577" s="4">
        <v>39.350699999999996</v>
      </c>
      <c r="S577" s="3">
        <v>22</v>
      </c>
      <c r="T577" s="4">
        <v>57.03</v>
      </c>
      <c r="U577" s="3">
        <v>89008</v>
      </c>
      <c r="V577" s="3" t="str">
        <f>IF(R577&gt;F2533, "High","Low")</f>
        <v>High</v>
      </c>
      <c r="W577" s="3" t="e">
        <f>IF(OR(D577 &gt; 0.2,#REF! &lt; 0.25), "High Risk", "Low Risk")</f>
        <v>#REF!</v>
      </c>
      <c r="X577" s="3" t="str">
        <f>IF(NOT(D577 &gt; 0), "No Discount", "Discount Applied")</f>
        <v>Discount Applied</v>
      </c>
      <c r="Y577" s="3" t="str">
        <f>IF(AND(R577 &gt; 100, OR(I577 = "Regular Air", I577 = "Express Air"), NOT(D577 &gt; 0)), "High Profit Non-Standard Shipping", "Other")</f>
        <v>Other</v>
      </c>
    </row>
    <row r="578" spans="1:25" x14ac:dyDescent="0.3">
      <c r="A578" s="3" t="s">
        <v>179</v>
      </c>
      <c r="B578" s="3">
        <v>22662</v>
      </c>
      <c r="C578" s="3" t="s">
        <v>24</v>
      </c>
      <c r="D578" s="7">
        <v>0.1</v>
      </c>
      <c r="E578" s="4">
        <v>73.98</v>
      </c>
      <c r="F578" s="4">
        <v>4</v>
      </c>
      <c r="G578" s="3">
        <v>1027</v>
      </c>
      <c r="H578" s="3" t="s">
        <v>1138</v>
      </c>
      <c r="I578" s="3" t="s">
        <v>48</v>
      </c>
      <c r="J578" s="3" t="s">
        <v>57</v>
      </c>
      <c r="K578" s="3" t="s">
        <v>76</v>
      </c>
      <c r="L578" s="3" t="s">
        <v>52</v>
      </c>
      <c r="M578" s="3" t="s">
        <v>70</v>
      </c>
      <c r="N578" s="3" t="s">
        <v>1140</v>
      </c>
      <c r="O578" s="3">
        <v>14225</v>
      </c>
      <c r="P578" s="2">
        <v>42075</v>
      </c>
      <c r="Q578" s="2">
        <v>42076</v>
      </c>
      <c r="R578" s="4">
        <v>-229.87</v>
      </c>
      <c r="S578" s="3">
        <v>5</v>
      </c>
      <c r="T578" s="4">
        <v>347.23</v>
      </c>
      <c r="U578" s="3">
        <v>89004</v>
      </c>
      <c r="V578" s="3" t="str">
        <f>IF(R578&gt;F2534, "High","Low")</f>
        <v>Low</v>
      </c>
      <c r="W578" s="3" t="e">
        <f>IF(OR(D578 &gt; 0.2,#REF! &lt; 0.25), "High Risk", "Low Risk")</f>
        <v>#REF!</v>
      </c>
      <c r="X578" s="3" t="str">
        <f>IF(NOT(D578 &gt; 0), "No Discount", "Discount Applied")</f>
        <v>Discount Applied</v>
      </c>
      <c r="Y578" s="3" t="str">
        <f>IF(AND(R578 &gt; 100, OR(I578 = "Regular Air", I578 = "Express Air"), NOT(D578 &gt; 0)), "High Profit Non-Standard Shipping", "Other")</f>
        <v>Other</v>
      </c>
    </row>
    <row r="579" spans="1:25" x14ac:dyDescent="0.3">
      <c r="A579" s="3" t="s">
        <v>84</v>
      </c>
      <c r="B579" s="3">
        <v>22663</v>
      </c>
      <c r="C579" s="3" t="s">
        <v>24</v>
      </c>
      <c r="D579" s="7">
        <v>0.05</v>
      </c>
      <c r="E579" s="4">
        <v>51.98</v>
      </c>
      <c r="F579" s="4">
        <v>10.17</v>
      </c>
      <c r="G579" s="3">
        <v>1027</v>
      </c>
      <c r="H579" s="3" t="s">
        <v>1138</v>
      </c>
      <c r="I579" s="3" t="s">
        <v>48</v>
      </c>
      <c r="J579" s="3" t="s">
        <v>57</v>
      </c>
      <c r="K579" s="3" t="s">
        <v>76</v>
      </c>
      <c r="L579" s="3" t="s">
        <v>52</v>
      </c>
      <c r="M579" s="3" t="s">
        <v>70</v>
      </c>
      <c r="N579" s="3" t="s">
        <v>1140</v>
      </c>
      <c r="O579" s="3">
        <v>14225</v>
      </c>
      <c r="P579" s="2">
        <v>42075</v>
      </c>
      <c r="Q579" s="2">
        <v>42076</v>
      </c>
      <c r="R579" s="4">
        <v>329.9787</v>
      </c>
      <c r="S579" s="3">
        <v>9</v>
      </c>
      <c r="T579" s="4">
        <v>478.23</v>
      </c>
      <c r="U579" s="3">
        <v>89004</v>
      </c>
      <c r="V579" s="3" t="str">
        <f>IF(R579&gt;F2535, "High","Low")</f>
        <v>High</v>
      </c>
      <c r="W579" s="3" t="e">
        <f>IF(OR(D579 &gt; 0.2,#REF! &lt; 0.25), "High Risk", "Low Risk")</f>
        <v>#REF!</v>
      </c>
      <c r="X579" s="3" t="str">
        <f>IF(NOT(D579 &gt; 0), "No Discount", "Discount Applied")</f>
        <v>Discount Applied</v>
      </c>
      <c r="Y579" s="3" t="str">
        <f>IF(AND(R579 &gt; 100, OR(I579 = "Regular Air", I579 = "Express Air"), NOT(D579 &gt; 0)), "High Profit Non-Standard Shipping", "Other")</f>
        <v>Other</v>
      </c>
    </row>
    <row r="580" spans="1:25" x14ac:dyDescent="0.3">
      <c r="A580" s="3" t="s">
        <v>29</v>
      </c>
      <c r="B580" s="3">
        <v>24325</v>
      </c>
      <c r="C580" s="3" t="s">
        <v>55</v>
      </c>
      <c r="D580" s="7">
        <v>7.0000000000000007E-2</v>
      </c>
      <c r="E580" s="4">
        <v>7.08</v>
      </c>
      <c r="F580" s="4">
        <v>2.35</v>
      </c>
      <c r="G580" s="3">
        <v>1028</v>
      </c>
      <c r="H580" s="3" t="s">
        <v>1142</v>
      </c>
      <c r="I580" s="3" t="s">
        <v>26</v>
      </c>
      <c r="J580" s="3" t="s">
        <v>57</v>
      </c>
      <c r="K580" s="3" t="s">
        <v>28</v>
      </c>
      <c r="L580" s="3" t="s">
        <v>52</v>
      </c>
      <c r="M580" s="3" t="s">
        <v>70</v>
      </c>
      <c r="N580" s="3" t="s">
        <v>1144</v>
      </c>
      <c r="O580" s="3">
        <v>11725</v>
      </c>
      <c r="P580" s="2">
        <v>42092</v>
      </c>
      <c r="Q580" s="2">
        <v>42093</v>
      </c>
      <c r="R580" s="4">
        <v>30.49</v>
      </c>
      <c r="S580" s="3">
        <v>13</v>
      </c>
      <c r="T580" s="4">
        <v>93.82</v>
      </c>
      <c r="U580" s="3">
        <v>89006</v>
      </c>
      <c r="V580" s="3" t="str">
        <f>IF(R580&gt;F2536, "High","Low")</f>
        <v>High</v>
      </c>
      <c r="W580" s="3" t="e">
        <f>IF(OR(D580 &gt; 0.2,#REF! &lt; 0.25), "High Risk", "Low Risk")</f>
        <v>#REF!</v>
      </c>
      <c r="X580" s="3" t="str">
        <f>IF(NOT(D580 &gt; 0), "No Discount", "Discount Applied")</f>
        <v>Discount Applied</v>
      </c>
      <c r="Y580" s="3" t="str">
        <f>IF(AND(R580 &gt; 100, OR(I580 = "Regular Air", I580 = "Express Air"), NOT(D580 &gt; 0)), "High Profit Non-Standard Shipping", "Other")</f>
        <v>Other</v>
      </c>
    </row>
    <row r="581" spans="1:25" x14ac:dyDescent="0.3">
      <c r="A581" s="3" t="s">
        <v>179</v>
      </c>
      <c r="B581" s="3">
        <v>23398</v>
      </c>
      <c r="C581" s="3" t="s">
        <v>36</v>
      </c>
      <c r="D581" s="7">
        <v>0.05</v>
      </c>
      <c r="E581" s="4">
        <v>83.1</v>
      </c>
      <c r="F581" s="4">
        <v>6.13</v>
      </c>
      <c r="G581" s="3">
        <v>1028</v>
      </c>
      <c r="H581" s="3" t="s">
        <v>1142</v>
      </c>
      <c r="I581" s="3" t="s">
        <v>26</v>
      </c>
      <c r="J581" s="3" t="s">
        <v>57</v>
      </c>
      <c r="K581" s="3" t="s">
        <v>76</v>
      </c>
      <c r="L581" s="3" t="s">
        <v>52</v>
      </c>
      <c r="M581" s="3" t="s">
        <v>70</v>
      </c>
      <c r="N581" s="3" t="s">
        <v>1144</v>
      </c>
      <c r="O581" s="3">
        <v>11725</v>
      </c>
      <c r="P581" s="2">
        <v>42132</v>
      </c>
      <c r="Q581" s="2">
        <v>42133</v>
      </c>
      <c r="R581" s="4">
        <v>1152.5276999999999</v>
      </c>
      <c r="S581" s="3">
        <v>20</v>
      </c>
      <c r="T581" s="4">
        <v>1670.33</v>
      </c>
      <c r="U581" s="3">
        <v>89007</v>
      </c>
      <c r="V581" s="3" t="str">
        <f>IF(R581&gt;F2537, "High","Low")</f>
        <v>High</v>
      </c>
      <c r="W581" s="3" t="e">
        <f>IF(OR(D581 &gt; 0.2,#REF! &lt; 0.25), "High Risk", "Low Risk")</f>
        <v>#REF!</v>
      </c>
      <c r="X581" s="3" t="str">
        <f>IF(NOT(D581 &gt; 0), "No Discount", "Discount Applied")</f>
        <v>Discount Applied</v>
      </c>
      <c r="Y581" s="3" t="str">
        <f>IF(AND(R581 &gt; 100, OR(I581 = "Regular Air", I581 = "Express Air"), NOT(D581 &gt; 0)), "High Profit Non-Standard Shipping", "Other")</f>
        <v>Other</v>
      </c>
    </row>
    <row r="582" spans="1:25" x14ac:dyDescent="0.3">
      <c r="A582" s="3" t="s">
        <v>77</v>
      </c>
      <c r="B582" s="3">
        <v>21959</v>
      </c>
      <c r="C582" s="3" t="s">
        <v>46</v>
      </c>
      <c r="D582" s="7">
        <v>7.0000000000000007E-2</v>
      </c>
      <c r="E582" s="4">
        <v>125.99</v>
      </c>
      <c r="F582" s="4">
        <v>2.5</v>
      </c>
      <c r="G582" s="3">
        <v>1035</v>
      </c>
      <c r="H582" s="3" t="s">
        <v>1146</v>
      </c>
      <c r="I582" s="3" t="s">
        <v>48</v>
      </c>
      <c r="J582" s="3" t="s">
        <v>39</v>
      </c>
      <c r="K582" s="3" t="s">
        <v>76</v>
      </c>
      <c r="L582" s="3" t="s">
        <v>52</v>
      </c>
      <c r="M582" s="3" t="s">
        <v>153</v>
      </c>
      <c r="N582" s="3" t="s">
        <v>1148</v>
      </c>
      <c r="O582" s="3">
        <v>43015</v>
      </c>
      <c r="P582" s="2">
        <v>42076</v>
      </c>
      <c r="Q582" s="2">
        <v>42076</v>
      </c>
      <c r="R582" s="4">
        <v>-604.40600000000006</v>
      </c>
      <c r="S582" s="3">
        <v>1</v>
      </c>
      <c r="T582" s="4">
        <v>100.59</v>
      </c>
      <c r="U582" s="3">
        <v>90710</v>
      </c>
      <c r="V582" s="3" t="str">
        <f>IF(R582&gt;F2538, "High","Low")</f>
        <v>Low</v>
      </c>
      <c r="W582" s="3" t="e">
        <f>IF(OR(D582 &gt; 0.2,#REF! &lt; 0.25), "High Risk", "Low Risk")</f>
        <v>#REF!</v>
      </c>
      <c r="X582" s="3" t="str">
        <f>IF(NOT(D582 &gt; 0), "No Discount", "Discount Applied")</f>
        <v>Discount Applied</v>
      </c>
      <c r="Y582" s="3" t="str">
        <f>IF(AND(R582 &gt; 100, OR(I582 = "Regular Air", I582 = "Express Air"), NOT(D582 &gt; 0)), "High Profit Non-Standard Shipping", "Other")</f>
        <v>Other</v>
      </c>
    </row>
    <row r="583" spans="1:25" x14ac:dyDescent="0.3">
      <c r="A583" s="3" t="s">
        <v>179</v>
      </c>
      <c r="B583" s="3">
        <v>21960</v>
      </c>
      <c r="C583" s="3" t="s">
        <v>46</v>
      </c>
      <c r="D583" s="7">
        <v>0.03</v>
      </c>
      <c r="E583" s="4">
        <v>99.99</v>
      </c>
      <c r="F583" s="4">
        <v>19.989999999999998</v>
      </c>
      <c r="G583" s="3">
        <v>1036</v>
      </c>
      <c r="H583" s="3" t="s">
        <v>1149</v>
      </c>
      <c r="I583" s="3" t="s">
        <v>48</v>
      </c>
      <c r="J583" s="3" t="s">
        <v>39</v>
      </c>
      <c r="K583" s="3" t="s">
        <v>76</v>
      </c>
      <c r="L583" s="3" t="s">
        <v>52</v>
      </c>
      <c r="M583" s="3" t="s">
        <v>153</v>
      </c>
      <c r="N583" s="3" t="s">
        <v>1151</v>
      </c>
      <c r="O583" s="3">
        <v>43017</v>
      </c>
      <c r="P583" s="2">
        <v>42076</v>
      </c>
      <c r="Q583" s="2">
        <v>42077</v>
      </c>
      <c r="R583" s="4">
        <v>293.66000000000003</v>
      </c>
      <c r="S583" s="3">
        <v>6</v>
      </c>
      <c r="T583" s="4">
        <v>598.38</v>
      </c>
      <c r="U583" s="3">
        <v>90710</v>
      </c>
      <c r="V583" s="3" t="str">
        <f>IF(R583&gt;F2539, "High","Low")</f>
        <v>High</v>
      </c>
      <c r="W583" s="3" t="e">
        <f>IF(OR(D583 &gt; 0.2,#REF! &lt; 0.25), "High Risk", "Low Risk")</f>
        <v>#REF!</v>
      </c>
      <c r="X583" s="3" t="str">
        <f>IF(NOT(D583 &gt; 0), "No Discount", "Discount Applied")</f>
        <v>Discount Applied</v>
      </c>
      <c r="Y583" s="3" t="str">
        <f>IF(AND(R583 &gt; 100, OR(I583 = "Regular Air", I583 = "Express Air"), NOT(D583 &gt; 0)), "High Profit Non-Standard Shipping", "Other")</f>
        <v>Other</v>
      </c>
    </row>
    <row r="584" spans="1:25" x14ac:dyDescent="0.3">
      <c r="A584" s="3" t="s">
        <v>92</v>
      </c>
      <c r="B584" s="3">
        <v>20669</v>
      </c>
      <c r="C584" s="3" t="s">
        <v>46</v>
      </c>
      <c r="D584" s="7">
        <v>0.1</v>
      </c>
      <c r="E584" s="4">
        <v>7.64</v>
      </c>
      <c r="F584" s="4">
        <v>5.83</v>
      </c>
      <c r="G584" s="3">
        <v>1038</v>
      </c>
      <c r="H584" s="3" t="s">
        <v>1152</v>
      </c>
      <c r="I584" s="3" t="s">
        <v>48</v>
      </c>
      <c r="J584" s="3" t="s">
        <v>27</v>
      </c>
      <c r="K584" s="3" t="s">
        <v>28</v>
      </c>
      <c r="L584" s="3" t="s">
        <v>135</v>
      </c>
      <c r="M584" s="3" t="s">
        <v>361</v>
      </c>
      <c r="N584" s="3" t="s">
        <v>1153</v>
      </c>
      <c r="O584" s="3">
        <v>33430</v>
      </c>
      <c r="P584" s="2">
        <v>42171</v>
      </c>
      <c r="Q584" s="2">
        <v>42172</v>
      </c>
      <c r="R584" s="4">
        <v>-403.18739999999997</v>
      </c>
      <c r="S584" s="3">
        <v>5</v>
      </c>
      <c r="T584" s="4">
        <v>39.36</v>
      </c>
      <c r="U584" s="3">
        <v>90641</v>
      </c>
      <c r="V584" s="3" t="str">
        <f>IF(R584&gt;F2540, "High","Low")</f>
        <v>Low</v>
      </c>
      <c r="W584" s="3" t="e">
        <f>IF(OR(D584 &gt; 0.2,#REF! &lt; 0.25), "High Risk", "Low Risk")</f>
        <v>#REF!</v>
      </c>
      <c r="X584" s="3" t="str">
        <f>IF(NOT(D584 &gt; 0), "No Discount", "Discount Applied")</f>
        <v>Discount Applied</v>
      </c>
      <c r="Y584" s="3" t="str">
        <f>IF(AND(R584 &gt; 100, OR(I584 = "Regular Air", I584 = "Express Air"), NOT(D584 &gt; 0)), "High Profit Non-Standard Shipping", "Other")</f>
        <v>Other</v>
      </c>
    </row>
    <row r="585" spans="1:25" x14ac:dyDescent="0.3">
      <c r="A585" s="3" t="s">
        <v>179</v>
      </c>
      <c r="B585" s="3">
        <v>18404</v>
      </c>
      <c r="C585" s="3" t="s">
        <v>46</v>
      </c>
      <c r="D585" s="7">
        <v>0.06</v>
      </c>
      <c r="E585" s="4">
        <v>55.94</v>
      </c>
      <c r="F585" s="4">
        <v>4</v>
      </c>
      <c r="G585" s="3">
        <v>1041</v>
      </c>
      <c r="H585" s="3" t="s">
        <v>1154</v>
      </c>
      <c r="I585" s="3" t="s">
        <v>48</v>
      </c>
      <c r="J585" s="3" t="s">
        <v>57</v>
      </c>
      <c r="K585" s="3" t="s">
        <v>76</v>
      </c>
      <c r="L585" s="3" t="s">
        <v>33</v>
      </c>
      <c r="M585" s="3" t="s">
        <v>44</v>
      </c>
      <c r="N585" s="3" t="s">
        <v>1156</v>
      </c>
      <c r="O585" s="3">
        <v>95695</v>
      </c>
      <c r="P585" s="2">
        <v>42111</v>
      </c>
      <c r="Q585" s="2">
        <v>42112</v>
      </c>
      <c r="R585" s="4">
        <v>-13.77</v>
      </c>
      <c r="S585" s="3">
        <v>6</v>
      </c>
      <c r="T585" s="4">
        <v>322.77</v>
      </c>
      <c r="U585" s="3">
        <v>87846</v>
      </c>
      <c r="V585" s="3" t="str">
        <f>IF(R585&gt;F2541, "High","Low")</f>
        <v>Low</v>
      </c>
      <c r="W585" s="3" t="e">
        <f>IF(OR(D585 &gt; 0.2,#REF! &lt; 0.25), "High Risk", "Low Risk")</f>
        <v>#REF!</v>
      </c>
      <c r="X585" s="3" t="str">
        <f>IF(NOT(D585 &gt; 0), "No Discount", "Discount Applied")</f>
        <v>Discount Applied</v>
      </c>
      <c r="Y585" s="3" t="str">
        <f>IF(AND(R585 &gt; 100, OR(I585 = "Regular Air", I585 = "Express Air"), NOT(D585 &gt; 0)), "High Profit Non-Standard Shipping", "Other")</f>
        <v>Other</v>
      </c>
    </row>
    <row r="586" spans="1:25" x14ac:dyDescent="0.3">
      <c r="A586" s="3" t="s">
        <v>133</v>
      </c>
      <c r="B586" s="3">
        <v>18405</v>
      </c>
      <c r="C586" s="3" t="s">
        <v>46</v>
      </c>
      <c r="D586" s="7">
        <v>7.0000000000000007E-2</v>
      </c>
      <c r="E586" s="4">
        <v>6.3</v>
      </c>
      <c r="F586" s="4">
        <v>0.5</v>
      </c>
      <c r="G586" s="3">
        <v>1041</v>
      </c>
      <c r="H586" s="3" t="s">
        <v>1154</v>
      </c>
      <c r="I586" s="3" t="s">
        <v>48</v>
      </c>
      <c r="J586" s="3" t="s">
        <v>57</v>
      </c>
      <c r="K586" s="3" t="s">
        <v>28</v>
      </c>
      <c r="L586" s="3" t="s">
        <v>33</v>
      </c>
      <c r="M586" s="3" t="s">
        <v>44</v>
      </c>
      <c r="N586" s="3" t="s">
        <v>1156</v>
      </c>
      <c r="O586" s="3">
        <v>95695</v>
      </c>
      <c r="P586" s="2">
        <v>42111</v>
      </c>
      <c r="Q586" s="2">
        <v>42111</v>
      </c>
      <c r="R586" s="4">
        <v>44.912100000000002</v>
      </c>
      <c r="S586" s="3">
        <v>11</v>
      </c>
      <c r="T586" s="4">
        <v>65.09</v>
      </c>
      <c r="U586" s="3">
        <v>87846</v>
      </c>
      <c r="V586" s="3" t="str">
        <f>IF(R586&gt;F2542, "High","Low")</f>
        <v>High</v>
      </c>
      <c r="W586" s="3" t="e">
        <f>IF(OR(D586 &gt; 0.2,#REF! &lt; 0.25), "High Risk", "Low Risk")</f>
        <v>#REF!</v>
      </c>
      <c r="X586" s="3" t="str">
        <f>IF(NOT(D586 &gt; 0), "No Discount", "Discount Applied")</f>
        <v>Discount Applied</v>
      </c>
      <c r="Y586" s="3" t="str">
        <f>IF(AND(R586 &gt; 100, OR(I586 = "Regular Air", I586 = "Express Air"), NOT(D586 &gt; 0)), "High Profit Non-Standard Shipping", "Other")</f>
        <v>Other</v>
      </c>
    </row>
    <row r="587" spans="1:25" x14ac:dyDescent="0.3">
      <c r="A587" s="3" t="s">
        <v>256</v>
      </c>
      <c r="B587" s="3">
        <v>20937</v>
      </c>
      <c r="C587" s="3" t="s">
        <v>46</v>
      </c>
      <c r="D587" s="7">
        <v>0</v>
      </c>
      <c r="E587" s="4">
        <v>14.42</v>
      </c>
      <c r="F587" s="4">
        <v>6.75</v>
      </c>
      <c r="G587" s="3">
        <v>1042</v>
      </c>
      <c r="H587" s="3" t="s">
        <v>1158</v>
      </c>
      <c r="I587" s="3" t="s">
        <v>26</v>
      </c>
      <c r="J587" s="3" t="s">
        <v>57</v>
      </c>
      <c r="K587" s="3" t="s">
        <v>28</v>
      </c>
      <c r="L587" s="3" t="s">
        <v>33</v>
      </c>
      <c r="M587" s="3" t="s">
        <v>44</v>
      </c>
      <c r="N587" s="3" t="s">
        <v>1159</v>
      </c>
      <c r="O587" s="3">
        <v>95991</v>
      </c>
      <c r="P587" s="2">
        <v>42140</v>
      </c>
      <c r="Q587" s="2">
        <v>42141</v>
      </c>
      <c r="R587" s="4">
        <v>9.33</v>
      </c>
      <c r="S587" s="3">
        <v>6</v>
      </c>
      <c r="T587" s="4">
        <v>98.96</v>
      </c>
      <c r="U587" s="3">
        <v>87847</v>
      </c>
      <c r="V587" s="3" t="str">
        <f>IF(R587&gt;F2543, "High","Low")</f>
        <v>High</v>
      </c>
      <c r="W587" s="3" t="e">
        <f>IF(OR(D587 &gt; 0.2,#REF! &lt; 0.25), "High Risk", "Low Risk")</f>
        <v>#REF!</v>
      </c>
      <c r="X587" s="3" t="str">
        <f>IF(NOT(D587 &gt; 0), "No Discount", "Discount Applied")</f>
        <v>No Discount</v>
      </c>
      <c r="Y587" s="3" t="str">
        <f>IF(AND(R587 &gt; 100, OR(I587 = "Regular Air", I587 = "Express Air"), NOT(D587 &gt; 0)), "High Profit Non-Standard Shipping", "Other")</f>
        <v>Other</v>
      </c>
    </row>
    <row r="588" spans="1:25" x14ac:dyDescent="0.3">
      <c r="A588" s="3" t="s">
        <v>49</v>
      </c>
      <c r="B588" s="3">
        <v>3926</v>
      </c>
      <c r="C588" s="3" t="s">
        <v>46</v>
      </c>
      <c r="D588" s="7">
        <v>0.02</v>
      </c>
      <c r="E588" s="4">
        <v>209.84</v>
      </c>
      <c r="F588" s="4">
        <v>21.21</v>
      </c>
      <c r="G588" s="3">
        <v>1044</v>
      </c>
      <c r="H588" s="3" t="s">
        <v>1160</v>
      </c>
      <c r="I588" s="3" t="s">
        <v>48</v>
      </c>
      <c r="J588" s="3" t="s">
        <v>39</v>
      </c>
      <c r="K588" s="3" t="s">
        <v>40</v>
      </c>
      <c r="L588" s="3" t="s">
        <v>33</v>
      </c>
      <c r="M588" s="3" t="s">
        <v>44</v>
      </c>
      <c r="N588" s="3" t="s">
        <v>662</v>
      </c>
      <c r="O588" s="3">
        <v>90004</v>
      </c>
      <c r="P588" s="2">
        <v>42169</v>
      </c>
      <c r="Q588" s="2">
        <v>42169</v>
      </c>
      <c r="R588" s="4">
        <v>2593.14</v>
      </c>
      <c r="S588" s="3">
        <v>62</v>
      </c>
      <c r="T588" s="4">
        <v>13546.94</v>
      </c>
      <c r="U588" s="3">
        <v>28001</v>
      </c>
      <c r="V588" s="3" t="str">
        <f>IF(R588&gt;F2544, "High","Low")</f>
        <v>High</v>
      </c>
      <c r="W588" s="3" t="e">
        <f>IF(OR(D588 &gt; 0.2,#REF! &lt; 0.25), "High Risk", "Low Risk")</f>
        <v>#REF!</v>
      </c>
      <c r="X588" s="3" t="str">
        <f>IF(NOT(D588 &gt; 0), "No Discount", "Discount Applied")</f>
        <v>Discount Applied</v>
      </c>
      <c r="Y588" s="3" t="str">
        <f>IF(AND(R588 &gt; 100, OR(I588 = "Regular Air", I588 = "Express Air"), NOT(D588 &gt; 0)), "High Profit Non-Standard Shipping", "Other")</f>
        <v>Other</v>
      </c>
    </row>
    <row r="589" spans="1:25" x14ac:dyDescent="0.3">
      <c r="A589" s="3" t="s">
        <v>49</v>
      </c>
      <c r="B589" s="3">
        <v>3927</v>
      </c>
      <c r="C589" s="3" t="s">
        <v>46</v>
      </c>
      <c r="D589" s="7">
        <v>0.01</v>
      </c>
      <c r="E589" s="4">
        <v>194.3</v>
      </c>
      <c r="F589" s="4">
        <v>11.54</v>
      </c>
      <c r="G589" s="3">
        <v>1044</v>
      </c>
      <c r="H589" s="3" t="s">
        <v>1160</v>
      </c>
      <c r="I589" s="3" t="s">
        <v>48</v>
      </c>
      <c r="J589" s="3" t="s">
        <v>39</v>
      </c>
      <c r="K589" s="3" t="s">
        <v>40</v>
      </c>
      <c r="L589" s="3" t="s">
        <v>33</v>
      </c>
      <c r="M589" s="3" t="s">
        <v>44</v>
      </c>
      <c r="N589" s="3" t="s">
        <v>662</v>
      </c>
      <c r="O589" s="3">
        <v>90004</v>
      </c>
      <c r="P589" s="2">
        <v>42169</v>
      </c>
      <c r="Q589" s="2">
        <v>42171</v>
      </c>
      <c r="R589" s="4">
        <v>1162.76</v>
      </c>
      <c r="S589" s="3">
        <v>32</v>
      </c>
      <c r="T589" s="4">
        <v>6401.65</v>
      </c>
      <c r="U589" s="3">
        <v>28001</v>
      </c>
      <c r="V589" s="3" t="str">
        <f>IF(R589&gt;F2545, "High","Low")</f>
        <v>High</v>
      </c>
      <c r="W589" s="3" t="e">
        <f>IF(OR(D589 &gt; 0.2,#REF! &lt; 0.25), "High Risk", "Low Risk")</f>
        <v>#REF!</v>
      </c>
      <c r="X589" s="3" t="str">
        <f>IF(NOT(D589 &gt; 0), "No Discount", "Discount Applied")</f>
        <v>Discount Applied</v>
      </c>
      <c r="Y589" s="3" t="str">
        <f>IF(AND(R589 &gt; 100, OR(I589 = "Regular Air", I589 = "Express Air"), NOT(D589 &gt; 0)), "High Profit Non-Standard Shipping", "Other")</f>
        <v>Other</v>
      </c>
    </row>
    <row r="590" spans="1:25" x14ac:dyDescent="0.3">
      <c r="A590" s="3" t="s">
        <v>92</v>
      </c>
      <c r="B590" s="3">
        <v>6711</v>
      </c>
      <c r="C590" s="3" t="s">
        <v>24</v>
      </c>
      <c r="D590" s="7">
        <v>0</v>
      </c>
      <c r="E590" s="4">
        <v>6.68</v>
      </c>
      <c r="F590" s="4">
        <v>5.66</v>
      </c>
      <c r="G590" s="3">
        <v>1044</v>
      </c>
      <c r="H590" s="3" t="s">
        <v>1160</v>
      </c>
      <c r="I590" s="3" t="s">
        <v>48</v>
      </c>
      <c r="J590" s="3" t="s">
        <v>39</v>
      </c>
      <c r="K590" s="3" t="s">
        <v>28</v>
      </c>
      <c r="L590" s="3" t="s">
        <v>33</v>
      </c>
      <c r="M590" s="3" t="s">
        <v>44</v>
      </c>
      <c r="N590" s="3" t="s">
        <v>662</v>
      </c>
      <c r="O590" s="3">
        <v>90004</v>
      </c>
      <c r="P590" s="2">
        <v>42062</v>
      </c>
      <c r="Q590" s="2">
        <v>42063</v>
      </c>
      <c r="R590" s="4">
        <v>-76.94</v>
      </c>
      <c r="S590" s="3">
        <v>90</v>
      </c>
      <c r="T590" s="4">
        <v>617.4</v>
      </c>
      <c r="U590" s="3">
        <v>47813</v>
      </c>
      <c r="V590" s="3" t="str">
        <f>IF(R590&gt;F2546, "High","Low")</f>
        <v>Low</v>
      </c>
      <c r="W590" s="3" t="e">
        <f>IF(OR(D590 &gt; 0.2,#REF! &lt; 0.25), "High Risk", "Low Risk")</f>
        <v>#REF!</v>
      </c>
      <c r="X590" s="3" t="str">
        <f>IF(NOT(D590 &gt; 0), "No Discount", "Discount Applied")</f>
        <v>No Discount</v>
      </c>
      <c r="Y590" s="3" t="str">
        <f>IF(AND(R590 &gt; 100, OR(I590 = "Regular Air", I590 = "Express Air"), NOT(D590 &gt; 0)), "High Profit Non-Standard Shipping", "Other")</f>
        <v>Other</v>
      </c>
    </row>
    <row r="591" spans="1:25" x14ac:dyDescent="0.3">
      <c r="A591" s="3" t="s">
        <v>92</v>
      </c>
      <c r="B591" s="3">
        <v>24711</v>
      </c>
      <c r="C591" s="3" t="s">
        <v>24</v>
      </c>
      <c r="D591" s="7">
        <v>0</v>
      </c>
      <c r="E591" s="4">
        <v>6.68</v>
      </c>
      <c r="F591" s="4">
        <v>5.66</v>
      </c>
      <c r="G591" s="3">
        <v>1047</v>
      </c>
      <c r="H591" s="3" t="s">
        <v>1164</v>
      </c>
      <c r="I591" s="3" t="s">
        <v>48</v>
      </c>
      <c r="J591" s="3" t="s">
        <v>39</v>
      </c>
      <c r="K591" s="3" t="s">
        <v>28</v>
      </c>
      <c r="L591" s="3" t="s">
        <v>52</v>
      </c>
      <c r="M591" s="3" t="s">
        <v>192</v>
      </c>
      <c r="N591" s="3" t="s">
        <v>193</v>
      </c>
      <c r="O591" s="3">
        <v>2109</v>
      </c>
      <c r="P591" s="2">
        <v>42062</v>
      </c>
      <c r="Q591" s="2">
        <v>42063</v>
      </c>
      <c r="R591" s="4">
        <v>-40.008800000000001</v>
      </c>
      <c r="S591" s="3">
        <v>23</v>
      </c>
      <c r="T591" s="4">
        <v>157.78</v>
      </c>
      <c r="U591" s="3">
        <v>89389</v>
      </c>
      <c r="V591" s="3" t="str">
        <f>IF(R591&gt;F2547, "High","Low")</f>
        <v>Low</v>
      </c>
      <c r="W591" s="3" t="e">
        <f>IF(OR(D591 &gt; 0.2,#REF! &lt; 0.25), "High Risk", "Low Risk")</f>
        <v>#REF!</v>
      </c>
      <c r="X591" s="3" t="str">
        <f>IF(NOT(D591 &gt; 0), "No Discount", "Discount Applied")</f>
        <v>No Discount</v>
      </c>
      <c r="Y591" s="3" t="str">
        <f>IF(AND(R591 &gt; 100, OR(I591 = "Regular Air", I591 = "Express Air"), NOT(D591 &gt; 0)), "High Profit Non-Standard Shipping", "Other")</f>
        <v>Other</v>
      </c>
    </row>
    <row r="592" spans="1:25" x14ac:dyDescent="0.3">
      <c r="A592" s="3" t="s">
        <v>108</v>
      </c>
      <c r="B592" s="3">
        <v>26259</v>
      </c>
      <c r="C592" s="3" t="s">
        <v>36</v>
      </c>
      <c r="D592" s="7">
        <v>0.03</v>
      </c>
      <c r="E592" s="4">
        <v>5.44</v>
      </c>
      <c r="F592" s="4">
        <v>7.46</v>
      </c>
      <c r="G592" s="3">
        <v>1054</v>
      </c>
      <c r="H592" s="3" t="s">
        <v>1165</v>
      </c>
      <c r="I592" s="3" t="s">
        <v>26</v>
      </c>
      <c r="J592" s="3" t="s">
        <v>27</v>
      </c>
      <c r="K592" s="3" t="s">
        <v>28</v>
      </c>
      <c r="L592" s="3" t="s">
        <v>33</v>
      </c>
      <c r="M592" s="3" t="s">
        <v>377</v>
      </c>
      <c r="N592" s="3" t="s">
        <v>1167</v>
      </c>
      <c r="O592" s="3">
        <v>85374</v>
      </c>
      <c r="P592" s="2">
        <v>42149</v>
      </c>
      <c r="Q592" s="2">
        <v>42151</v>
      </c>
      <c r="R592" s="4">
        <v>-51.704000000000001</v>
      </c>
      <c r="S592" s="3">
        <v>4</v>
      </c>
      <c r="T592" s="4">
        <v>26.31</v>
      </c>
      <c r="U592" s="3">
        <v>90069</v>
      </c>
      <c r="V592" s="3" t="str">
        <f>IF(R592&gt;F2548, "High","Low")</f>
        <v>Low</v>
      </c>
      <c r="W592" s="3" t="e">
        <f>IF(OR(D592 &gt; 0.2,#REF! &lt; 0.25), "High Risk", "Low Risk")</f>
        <v>#REF!</v>
      </c>
      <c r="X592" s="3" t="str">
        <f>IF(NOT(D592 &gt; 0), "No Discount", "Discount Applied")</f>
        <v>Discount Applied</v>
      </c>
      <c r="Y592" s="3" t="str">
        <f>IF(AND(R592 &gt; 100, OR(I592 = "Regular Air", I592 = "Express Air"), NOT(D592 &gt; 0)), "High Profit Non-Standard Shipping", "Other")</f>
        <v>Other</v>
      </c>
    </row>
    <row r="593" spans="1:25" x14ac:dyDescent="0.3">
      <c r="A593" s="3" t="s">
        <v>92</v>
      </c>
      <c r="B593" s="3">
        <v>26260</v>
      </c>
      <c r="C593" s="3" t="s">
        <v>36</v>
      </c>
      <c r="D593" s="7">
        <v>0.08</v>
      </c>
      <c r="E593" s="4">
        <v>26.38</v>
      </c>
      <c r="F593" s="4">
        <v>5.58</v>
      </c>
      <c r="G593" s="3">
        <v>1054</v>
      </c>
      <c r="H593" s="3" t="s">
        <v>1165</v>
      </c>
      <c r="I593" s="3" t="s">
        <v>48</v>
      </c>
      <c r="J593" s="3" t="s">
        <v>27</v>
      </c>
      <c r="K593" s="3" t="s">
        <v>28</v>
      </c>
      <c r="L593" s="3" t="s">
        <v>33</v>
      </c>
      <c r="M593" s="3" t="s">
        <v>377</v>
      </c>
      <c r="N593" s="3" t="s">
        <v>1167</v>
      </c>
      <c r="O593" s="3">
        <v>85374</v>
      </c>
      <c r="P593" s="2">
        <v>42149</v>
      </c>
      <c r="Q593" s="2">
        <v>42150</v>
      </c>
      <c r="R593" s="4">
        <v>144.7482</v>
      </c>
      <c r="S593" s="3">
        <v>8</v>
      </c>
      <c r="T593" s="4">
        <v>209.78</v>
      </c>
      <c r="U593" s="3">
        <v>90069</v>
      </c>
      <c r="V593" s="3" t="str">
        <f>IF(R593&gt;F2549, "High","Low")</f>
        <v>High</v>
      </c>
      <c r="W593" s="3" t="e">
        <f>IF(OR(D593 &gt; 0.2,#REF! &lt; 0.25), "High Risk", "Low Risk")</f>
        <v>#REF!</v>
      </c>
      <c r="X593" s="3" t="str">
        <f>IF(NOT(D593 &gt; 0), "No Discount", "Discount Applied")</f>
        <v>Discount Applied</v>
      </c>
      <c r="Y593" s="3" t="str">
        <f>IF(AND(R593 &gt; 100, OR(I593 = "Regular Air", I593 = "Express Air"), NOT(D593 &gt; 0)), "High Profit Non-Standard Shipping", "Other")</f>
        <v>Other</v>
      </c>
    </row>
    <row r="594" spans="1:25" x14ac:dyDescent="0.3">
      <c r="A594" s="3" t="s">
        <v>77</v>
      </c>
      <c r="B594" s="3">
        <v>26261</v>
      </c>
      <c r="C594" s="3" t="s">
        <v>36</v>
      </c>
      <c r="D594" s="7">
        <v>0.06</v>
      </c>
      <c r="E594" s="4">
        <v>20.99</v>
      </c>
      <c r="F594" s="4">
        <v>2.5</v>
      </c>
      <c r="G594" s="3">
        <v>1054</v>
      </c>
      <c r="H594" s="3" t="s">
        <v>1165</v>
      </c>
      <c r="I594" s="3" t="s">
        <v>48</v>
      </c>
      <c r="J594" s="3" t="s">
        <v>27</v>
      </c>
      <c r="K594" s="3" t="s">
        <v>76</v>
      </c>
      <c r="L594" s="3" t="s">
        <v>33</v>
      </c>
      <c r="M594" s="3" t="s">
        <v>377</v>
      </c>
      <c r="N594" s="3" t="s">
        <v>1167</v>
      </c>
      <c r="O594" s="3">
        <v>85374</v>
      </c>
      <c r="P594" s="2">
        <v>42149</v>
      </c>
      <c r="Q594" s="2">
        <v>42151</v>
      </c>
      <c r="R594" s="4">
        <v>-112.18899999999999</v>
      </c>
      <c r="S594" s="3">
        <v>1</v>
      </c>
      <c r="T594" s="4">
        <v>17.829999999999998</v>
      </c>
      <c r="U594" s="3">
        <v>90069</v>
      </c>
      <c r="V594" s="3" t="str">
        <f>IF(R594&gt;F2550, "High","Low")</f>
        <v>Low</v>
      </c>
      <c r="W594" s="3" t="e">
        <f>IF(OR(D594 &gt; 0.2,#REF! &lt; 0.25), "High Risk", "Low Risk")</f>
        <v>#REF!</v>
      </c>
      <c r="X594" s="3" t="str">
        <f>IF(NOT(D594 &gt; 0), "No Discount", "Discount Applied")</f>
        <v>Discount Applied</v>
      </c>
      <c r="Y594" s="3" t="str">
        <f>IF(AND(R594 &gt; 100, OR(I594 = "Regular Air", I594 = "Express Air"), NOT(D594 &gt; 0)), "High Profit Non-Standard Shipping", "Other")</f>
        <v>Other</v>
      </c>
    </row>
    <row r="595" spans="1:25" x14ac:dyDescent="0.3">
      <c r="A595" s="3" t="s">
        <v>151</v>
      </c>
      <c r="B595" s="3">
        <v>8200</v>
      </c>
      <c r="C595" s="3" t="s">
        <v>55</v>
      </c>
      <c r="D595" s="7">
        <v>0.09</v>
      </c>
      <c r="E595" s="4">
        <v>138.75</v>
      </c>
      <c r="F595" s="4">
        <v>52.42</v>
      </c>
      <c r="G595" s="3">
        <v>1060</v>
      </c>
      <c r="H595" s="3" t="s">
        <v>1170</v>
      </c>
      <c r="I595" s="3" t="s">
        <v>38</v>
      </c>
      <c r="J595" s="3" t="s">
        <v>57</v>
      </c>
      <c r="K595" s="3" t="s">
        <v>40</v>
      </c>
      <c r="L595" s="3" t="s">
        <v>135</v>
      </c>
      <c r="M595" s="3" t="s">
        <v>386</v>
      </c>
      <c r="N595" s="3" t="s">
        <v>579</v>
      </c>
      <c r="O595" s="3">
        <v>30318</v>
      </c>
      <c r="P595" s="2">
        <v>42087</v>
      </c>
      <c r="Q595" s="2">
        <v>42088</v>
      </c>
      <c r="R595" s="4">
        <v>-445.97177625000006</v>
      </c>
      <c r="S595" s="3">
        <v>23</v>
      </c>
      <c r="T595" s="4">
        <v>2527.79</v>
      </c>
      <c r="U595" s="3">
        <v>58628</v>
      </c>
      <c r="V595" s="3" t="str">
        <f>IF(R595&gt;F2551, "High","Low")</f>
        <v>Low</v>
      </c>
      <c r="W595" s="3" t="e">
        <f>IF(OR(D595 &gt; 0.2,#REF! &lt; 0.25), "High Risk", "Low Risk")</f>
        <v>#REF!</v>
      </c>
      <c r="X595" s="3" t="str">
        <f>IF(NOT(D595 &gt; 0), "No Discount", "Discount Applied")</f>
        <v>Discount Applied</v>
      </c>
      <c r="Y595" s="3" t="str">
        <f>IF(AND(R595 &gt; 100, OR(I595 = "Regular Air", I595 = "Express Air"), NOT(D595 &gt; 0)), "High Profit Non-Standard Shipping", "Other")</f>
        <v>Other</v>
      </c>
    </row>
    <row r="596" spans="1:25" x14ac:dyDescent="0.3">
      <c r="A596" s="3" t="s">
        <v>133</v>
      </c>
      <c r="B596" s="3">
        <v>7980</v>
      </c>
      <c r="C596" s="3" t="s">
        <v>105</v>
      </c>
      <c r="D596" s="7">
        <v>7.0000000000000007E-2</v>
      </c>
      <c r="E596" s="4">
        <v>6.3</v>
      </c>
      <c r="F596" s="4">
        <v>0.5</v>
      </c>
      <c r="G596" s="3">
        <v>1060</v>
      </c>
      <c r="H596" s="3" t="s">
        <v>1170</v>
      </c>
      <c r="I596" s="3" t="s">
        <v>48</v>
      </c>
      <c r="J596" s="3" t="s">
        <v>57</v>
      </c>
      <c r="K596" s="3" t="s">
        <v>28</v>
      </c>
      <c r="L596" s="3" t="s">
        <v>135</v>
      </c>
      <c r="M596" s="3" t="s">
        <v>386</v>
      </c>
      <c r="N596" s="3" t="s">
        <v>579</v>
      </c>
      <c r="O596" s="3">
        <v>30318</v>
      </c>
      <c r="P596" s="2">
        <v>42154</v>
      </c>
      <c r="Q596" s="2">
        <v>42154</v>
      </c>
      <c r="R596" s="4">
        <v>4.1673999999999998</v>
      </c>
      <c r="S596" s="3">
        <v>20</v>
      </c>
      <c r="T596" s="4">
        <v>121.87</v>
      </c>
      <c r="U596" s="3">
        <v>57061</v>
      </c>
      <c r="V596" s="3" t="str">
        <f>IF(R596&gt;F2552, "High","Low")</f>
        <v>High</v>
      </c>
      <c r="W596" s="3" t="e">
        <f>IF(OR(D596 &gt; 0.2,#REF! &lt; 0.25), "High Risk", "Low Risk")</f>
        <v>#REF!</v>
      </c>
      <c r="X596" s="3" t="str">
        <f>IF(NOT(D596 &gt; 0), "No Discount", "Discount Applied")</f>
        <v>Discount Applied</v>
      </c>
      <c r="Y596" s="3" t="str">
        <f>IF(AND(R596 &gt; 100, OR(I596 = "Regular Air", I596 = "Express Air"), NOT(D596 &gt; 0)), "High Profit Non-Standard Shipping", "Other")</f>
        <v>Other</v>
      </c>
    </row>
    <row r="597" spans="1:25" x14ac:dyDescent="0.3">
      <c r="A597" s="3" t="s">
        <v>151</v>
      </c>
      <c r="B597" s="3">
        <v>26200</v>
      </c>
      <c r="C597" s="3" t="s">
        <v>55</v>
      </c>
      <c r="D597" s="7">
        <v>0.09</v>
      </c>
      <c r="E597" s="4">
        <v>138.75</v>
      </c>
      <c r="F597" s="4">
        <v>52.42</v>
      </c>
      <c r="G597" s="3">
        <v>1062</v>
      </c>
      <c r="H597" s="3" t="s">
        <v>1172</v>
      </c>
      <c r="I597" s="3" t="s">
        <v>38</v>
      </c>
      <c r="J597" s="3" t="s">
        <v>57</v>
      </c>
      <c r="K597" s="3" t="s">
        <v>40</v>
      </c>
      <c r="L597" s="3" t="s">
        <v>52</v>
      </c>
      <c r="M597" s="3" t="s">
        <v>70</v>
      </c>
      <c r="N597" s="3" t="s">
        <v>1173</v>
      </c>
      <c r="O597" s="3">
        <v>11727</v>
      </c>
      <c r="P597" s="2">
        <v>42087</v>
      </c>
      <c r="Q597" s="2">
        <v>42088</v>
      </c>
      <c r="R597" s="4">
        <v>-335.31712500000003</v>
      </c>
      <c r="S597" s="3">
        <v>6</v>
      </c>
      <c r="T597" s="4">
        <v>659.42</v>
      </c>
      <c r="U597" s="3">
        <v>91354</v>
      </c>
      <c r="V597" s="3" t="str">
        <f>IF(R597&gt;F2553, "High","Low")</f>
        <v>Low</v>
      </c>
      <c r="W597" s="3" t="e">
        <f>IF(OR(D597 &gt; 0.2,#REF! &lt; 0.25), "High Risk", "Low Risk")</f>
        <v>#REF!</v>
      </c>
      <c r="X597" s="3" t="str">
        <f>IF(NOT(D597 &gt; 0), "No Discount", "Discount Applied")</f>
        <v>Discount Applied</v>
      </c>
      <c r="Y597" s="3" t="str">
        <f>IF(AND(R597 &gt; 100, OR(I597 = "Regular Air", I597 = "Express Air"), NOT(D597 &gt; 0)), "High Profit Non-Standard Shipping", "Other")</f>
        <v>Other</v>
      </c>
    </row>
    <row r="598" spans="1:25" x14ac:dyDescent="0.3">
      <c r="A598" s="3" t="s">
        <v>108</v>
      </c>
      <c r="B598" s="3">
        <v>25979</v>
      </c>
      <c r="C598" s="3" t="s">
        <v>105</v>
      </c>
      <c r="D598" s="7">
        <v>0.04</v>
      </c>
      <c r="E598" s="4">
        <v>22.38</v>
      </c>
      <c r="F598" s="4">
        <v>15.1</v>
      </c>
      <c r="G598" s="3">
        <v>1062</v>
      </c>
      <c r="H598" s="3" t="s">
        <v>1172</v>
      </c>
      <c r="I598" s="3" t="s">
        <v>48</v>
      </c>
      <c r="J598" s="3" t="s">
        <v>57</v>
      </c>
      <c r="K598" s="3" t="s">
        <v>28</v>
      </c>
      <c r="L598" s="3" t="s">
        <v>52</v>
      </c>
      <c r="M598" s="3" t="s">
        <v>70</v>
      </c>
      <c r="N598" s="3" t="s">
        <v>1173</v>
      </c>
      <c r="O598" s="3">
        <v>11727</v>
      </c>
      <c r="P598" s="2">
        <v>42154</v>
      </c>
      <c r="Q598" s="2">
        <v>42162</v>
      </c>
      <c r="R598" s="4">
        <v>16.021800000000013</v>
      </c>
      <c r="S598" s="3">
        <v>18</v>
      </c>
      <c r="T598" s="4">
        <v>403.53</v>
      </c>
      <c r="U598" s="3">
        <v>91355</v>
      </c>
      <c r="V598" s="3" t="str">
        <f>IF(R598&gt;F2554, "High","Low")</f>
        <v>High</v>
      </c>
      <c r="W598" s="3" t="e">
        <f>IF(OR(D598 &gt; 0.2,#REF! &lt; 0.25), "High Risk", "Low Risk")</f>
        <v>#REF!</v>
      </c>
      <c r="X598" s="3" t="str">
        <f>IF(NOT(D598 &gt; 0), "No Discount", "Discount Applied")</f>
        <v>Discount Applied</v>
      </c>
      <c r="Y598" s="3" t="str">
        <f>IF(AND(R598 &gt; 100, OR(I598 = "Regular Air", I598 = "Express Air"), NOT(D598 &gt; 0)), "High Profit Non-Standard Shipping", "Other")</f>
        <v>Other</v>
      </c>
    </row>
    <row r="599" spans="1:25" x14ac:dyDescent="0.3">
      <c r="A599" s="3" t="s">
        <v>49</v>
      </c>
      <c r="B599" s="3">
        <v>25981</v>
      </c>
      <c r="C599" s="3" t="s">
        <v>105</v>
      </c>
      <c r="D599" s="7">
        <v>0.06</v>
      </c>
      <c r="E599" s="4">
        <v>17.78</v>
      </c>
      <c r="F599" s="4">
        <v>5.03</v>
      </c>
      <c r="G599" s="3">
        <v>1062</v>
      </c>
      <c r="H599" s="3" t="s">
        <v>1172</v>
      </c>
      <c r="I599" s="3" t="s">
        <v>48</v>
      </c>
      <c r="J599" s="3" t="s">
        <v>57</v>
      </c>
      <c r="K599" s="3" t="s">
        <v>40</v>
      </c>
      <c r="L599" s="3" t="s">
        <v>52</v>
      </c>
      <c r="M599" s="3" t="s">
        <v>70</v>
      </c>
      <c r="N599" s="3" t="s">
        <v>1173</v>
      </c>
      <c r="O599" s="3">
        <v>11727</v>
      </c>
      <c r="P599" s="2">
        <v>42154</v>
      </c>
      <c r="Q599" s="2">
        <v>42157</v>
      </c>
      <c r="R599" s="4">
        <v>38.067299999999996</v>
      </c>
      <c r="S599" s="3">
        <v>3</v>
      </c>
      <c r="T599" s="4">
        <v>55.17</v>
      </c>
      <c r="U599" s="3">
        <v>91355</v>
      </c>
      <c r="V599" s="3" t="str">
        <f>IF(R599&gt;F2555, "High","Low")</f>
        <v>High</v>
      </c>
      <c r="W599" s="3" t="e">
        <f>IF(OR(D599 &gt; 0.2,#REF! &lt; 0.25), "High Risk", "Low Risk")</f>
        <v>#REF!</v>
      </c>
      <c r="X599" s="3" t="str">
        <f>IF(NOT(D599 &gt; 0), "No Discount", "Discount Applied")</f>
        <v>Discount Applied</v>
      </c>
      <c r="Y599" s="3" t="str">
        <f>IF(AND(R599 &gt; 100, OR(I599 = "Regular Air", I599 = "Express Air"), NOT(D599 &gt; 0)), "High Profit Non-Standard Shipping", "Other")</f>
        <v>Other</v>
      </c>
    </row>
    <row r="600" spans="1:25" x14ac:dyDescent="0.3">
      <c r="A600" s="3" t="s">
        <v>108</v>
      </c>
      <c r="B600" s="3">
        <v>19445</v>
      </c>
      <c r="C600" s="3" t="s">
        <v>46</v>
      </c>
      <c r="D600" s="7">
        <v>0.01</v>
      </c>
      <c r="E600" s="4">
        <v>15.99</v>
      </c>
      <c r="F600" s="4">
        <v>13.18</v>
      </c>
      <c r="G600" s="3">
        <v>1065</v>
      </c>
      <c r="H600" s="3" t="s">
        <v>1176</v>
      </c>
      <c r="I600" s="3" t="s">
        <v>48</v>
      </c>
      <c r="J600" s="3" t="s">
        <v>27</v>
      </c>
      <c r="K600" s="3" t="s">
        <v>28</v>
      </c>
      <c r="L600" s="3" t="s">
        <v>60</v>
      </c>
      <c r="M600" s="3" t="s">
        <v>177</v>
      </c>
      <c r="N600" s="3" t="s">
        <v>1177</v>
      </c>
      <c r="O600" s="3">
        <v>60459</v>
      </c>
      <c r="P600" s="2">
        <v>42053</v>
      </c>
      <c r="Q600" s="2">
        <v>42055</v>
      </c>
      <c r="R600" s="4">
        <v>-99.435440000000014</v>
      </c>
      <c r="S600" s="3">
        <v>23</v>
      </c>
      <c r="T600" s="4">
        <v>377.44</v>
      </c>
      <c r="U600" s="3">
        <v>88899</v>
      </c>
      <c r="V600" s="3" t="str">
        <f>IF(R600&gt;F2556, "High","Low")</f>
        <v>Low</v>
      </c>
      <c r="W600" s="3" t="e">
        <f>IF(OR(D600 &gt; 0.2,#REF! &lt; 0.25), "High Risk", "Low Risk")</f>
        <v>#REF!</v>
      </c>
      <c r="X600" s="3" t="str">
        <f>IF(NOT(D600 &gt; 0), "No Discount", "Discount Applied")</f>
        <v>Discount Applied</v>
      </c>
      <c r="Y600" s="3" t="str">
        <f>IF(AND(R600 &gt; 100, OR(I600 = "Regular Air", I600 = "Express Air"), NOT(D600 &gt; 0)), "High Profit Non-Standard Shipping", "Other")</f>
        <v>Other</v>
      </c>
    </row>
    <row r="601" spans="1:25" x14ac:dyDescent="0.3">
      <c r="A601" s="3" t="s">
        <v>92</v>
      </c>
      <c r="B601" s="3">
        <v>20445</v>
      </c>
      <c r="C601" s="3" t="s">
        <v>105</v>
      </c>
      <c r="D601" s="7">
        <v>0.04</v>
      </c>
      <c r="E601" s="4">
        <v>22.84</v>
      </c>
      <c r="F601" s="4">
        <v>16.87</v>
      </c>
      <c r="G601" s="3">
        <v>1068</v>
      </c>
      <c r="H601" s="3" t="s">
        <v>1178</v>
      </c>
      <c r="I601" s="3" t="s">
        <v>48</v>
      </c>
      <c r="J601" s="3" t="s">
        <v>39</v>
      </c>
      <c r="K601" s="3" t="s">
        <v>28</v>
      </c>
      <c r="L601" s="3" t="s">
        <v>60</v>
      </c>
      <c r="M601" s="3" t="s">
        <v>177</v>
      </c>
      <c r="N601" s="3" t="s">
        <v>1180</v>
      </c>
      <c r="O601" s="3">
        <v>60409</v>
      </c>
      <c r="P601" s="2">
        <v>42079</v>
      </c>
      <c r="Q601" s="2">
        <v>42079</v>
      </c>
      <c r="R601" s="4">
        <v>-97.28</v>
      </c>
      <c r="S601" s="3">
        <v>12</v>
      </c>
      <c r="T601" s="4">
        <v>286.39999999999998</v>
      </c>
      <c r="U601" s="3">
        <v>87109</v>
      </c>
      <c r="V601" s="3" t="str">
        <f>IF(R601&gt;F2557, "High","Low")</f>
        <v>Low</v>
      </c>
      <c r="W601" s="3" t="e">
        <f>IF(OR(D601 &gt; 0.2,#REF! &lt; 0.25), "High Risk", "Low Risk")</f>
        <v>#REF!</v>
      </c>
      <c r="X601" s="3" t="str">
        <f>IF(NOT(D601 &gt; 0), "No Discount", "Discount Applied")</f>
        <v>Discount Applied</v>
      </c>
      <c r="Y601" s="3" t="str">
        <f>IF(AND(R601 &gt; 100, OR(I601 = "Regular Air", I601 = "Express Air"), NOT(D601 &gt; 0)), "High Profit Non-Standard Shipping", "Other")</f>
        <v>Other</v>
      </c>
    </row>
    <row r="602" spans="1:25" x14ac:dyDescent="0.3">
      <c r="A602" s="3" t="s">
        <v>29</v>
      </c>
      <c r="B602" s="3">
        <v>24737</v>
      </c>
      <c r="C602" s="3" t="s">
        <v>55</v>
      </c>
      <c r="D602" s="7">
        <v>0.02</v>
      </c>
      <c r="E602" s="4">
        <v>15.94</v>
      </c>
      <c r="F602" s="4">
        <v>5.45</v>
      </c>
      <c r="G602" s="3">
        <v>1069</v>
      </c>
      <c r="H602" s="3" t="s">
        <v>1181</v>
      </c>
      <c r="I602" s="3" t="s">
        <v>48</v>
      </c>
      <c r="J602" s="3" t="s">
        <v>39</v>
      </c>
      <c r="K602" s="3" t="s">
        <v>28</v>
      </c>
      <c r="L602" s="3" t="s">
        <v>60</v>
      </c>
      <c r="M602" s="3" t="s">
        <v>177</v>
      </c>
      <c r="N602" s="3" t="s">
        <v>1183</v>
      </c>
      <c r="O602" s="3">
        <v>62901</v>
      </c>
      <c r="P602" s="2">
        <v>42138</v>
      </c>
      <c r="Q602" s="2">
        <v>42139</v>
      </c>
      <c r="R602" s="4">
        <v>139.61200000000002</v>
      </c>
      <c r="S602" s="3">
        <v>41</v>
      </c>
      <c r="T602" s="4">
        <v>664.34</v>
      </c>
      <c r="U602" s="3">
        <v>87110</v>
      </c>
      <c r="V602" s="3" t="str">
        <f>IF(R602&gt;F2558, "High","Low")</f>
        <v>High</v>
      </c>
      <c r="W602" s="3" t="e">
        <f>IF(OR(D602 &gt; 0.2,#REF! &lt; 0.25), "High Risk", "Low Risk")</f>
        <v>#REF!</v>
      </c>
      <c r="X602" s="3" t="str">
        <f>IF(NOT(D602 &gt; 0), "No Discount", "Discount Applied")</f>
        <v>Discount Applied</v>
      </c>
      <c r="Y602" s="3" t="str">
        <f>IF(AND(R602 &gt; 100, OR(I602 = "Regular Air", I602 = "Express Air"), NOT(D602 &gt; 0)), "High Profit Non-Standard Shipping", "Other")</f>
        <v>Other</v>
      </c>
    </row>
    <row r="603" spans="1:25" x14ac:dyDescent="0.3">
      <c r="A603" s="3" t="s">
        <v>41</v>
      </c>
      <c r="B603" s="3">
        <v>22685</v>
      </c>
      <c r="C603" s="3" t="s">
        <v>36</v>
      </c>
      <c r="D603" s="7">
        <v>0.01</v>
      </c>
      <c r="E603" s="4">
        <v>150.88999999999999</v>
      </c>
      <c r="F603" s="4">
        <v>60.2</v>
      </c>
      <c r="G603" s="3">
        <v>1072</v>
      </c>
      <c r="H603" s="3" t="s">
        <v>1184</v>
      </c>
      <c r="I603" s="3" t="s">
        <v>38</v>
      </c>
      <c r="J603" s="3" t="s">
        <v>27</v>
      </c>
      <c r="K603" s="3" t="s">
        <v>40</v>
      </c>
      <c r="L603" s="3" t="s">
        <v>52</v>
      </c>
      <c r="M603" s="3" t="s">
        <v>233</v>
      </c>
      <c r="N603" s="3" t="s">
        <v>1186</v>
      </c>
      <c r="O603" s="3">
        <v>18018</v>
      </c>
      <c r="P603" s="2">
        <v>42090</v>
      </c>
      <c r="Q603" s="2">
        <v>42093</v>
      </c>
      <c r="R603" s="4">
        <v>-505.76</v>
      </c>
      <c r="S603" s="3">
        <v>3</v>
      </c>
      <c r="T603" s="4">
        <v>473.53</v>
      </c>
      <c r="U603" s="3">
        <v>89631</v>
      </c>
      <c r="V603" s="3" t="str">
        <f>IF(R603&gt;F2559, "High","Low")</f>
        <v>Low</v>
      </c>
      <c r="W603" s="3" t="e">
        <f>IF(OR(D603 &gt; 0.2,#REF! &lt; 0.25), "High Risk", "Low Risk")</f>
        <v>#REF!</v>
      </c>
      <c r="X603" s="3" t="str">
        <f>IF(NOT(D603 &gt; 0), "No Discount", "Discount Applied")</f>
        <v>Discount Applied</v>
      </c>
      <c r="Y603" s="3" t="str">
        <f>IF(AND(R603 &gt; 100, OR(I603 = "Regular Air", I603 = "Express Air"), NOT(D603 &gt; 0)), "High Profit Non-Standard Shipping", "Other")</f>
        <v>Other</v>
      </c>
    </row>
    <row r="604" spans="1:25" x14ac:dyDescent="0.3">
      <c r="A604" s="3" t="s">
        <v>49</v>
      </c>
      <c r="B604" s="3">
        <v>26176</v>
      </c>
      <c r="C604" s="3" t="s">
        <v>24</v>
      </c>
      <c r="D604" s="7">
        <v>0.04</v>
      </c>
      <c r="E604" s="4">
        <v>19.23</v>
      </c>
      <c r="F604" s="4">
        <v>6.15</v>
      </c>
      <c r="G604" s="3">
        <v>1075</v>
      </c>
      <c r="H604" s="3" t="s">
        <v>1187</v>
      </c>
      <c r="I604" s="3" t="s">
        <v>48</v>
      </c>
      <c r="J604" s="3" t="s">
        <v>39</v>
      </c>
      <c r="K604" s="3" t="s">
        <v>40</v>
      </c>
      <c r="L604" s="3" t="s">
        <v>60</v>
      </c>
      <c r="M604" s="3" t="s">
        <v>177</v>
      </c>
      <c r="N604" s="3" t="s">
        <v>1188</v>
      </c>
      <c r="O604" s="3">
        <v>60441</v>
      </c>
      <c r="P604" s="2">
        <v>42072</v>
      </c>
      <c r="Q604" s="2">
        <v>42073</v>
      </c>
      <c r="R604" s="4">
        <v>152.43479999999997</v>
      </c>
      <c r="S604" s="3">
        <v>11</v>
      </c>
      <c r="T604" s="4">
        <v>220.92</v>
      </c>
      <c r="U604" s="3">
        <v>86422</v>
      </c>
      <c r="V604" s="3" t="str">
        <f>IF(R604&gt;F2560, "High","Low")</f>
        <v>High</v>
      </c>
      <c r="W604" s="3" t="e">
        <f>IF(OR(D604 &gt; 0.2,#REF! &lt; 0.25), "High Risk", "Low Risk")</f>
        <v>#REF!</v>
      </c>
      <c r="X604" s="3" t="str">
        <f>IF(NOT(D604 &gt; 0), "No Discount", "Discount Applied")</f>
        <v>Discount Applied</v>
      </c>
      <c r="Y604" s="3" t="str">
        <f>IF(AND(R604 &gt; 100, OR(I604 = "Regular Air", I604 = "Express Air"), NOT(D604 &gt; 0)), "High Profit Non-Standard Shipping", "Other")</f>
        <v>Other</v>
      </c>
    </row>
    <row r="605" spans="1:25" x14ac:dyDescent="0.3">
      <c r="A605" s="3" t="s">
        <v>173</v>
      </c>
      <c r="B605" s="3">
        <v>23312</v>
      </c>
      <c r="C605" s="3" t="s">
        <v>36</v>
      </c>
      <c r="D605" s="7">
        <v>0.08</v>
      </c>
      <c r="E605" s="4">
        <v>13.9</v>
      </c>
      <c r="F605" s="4">
        <v>7.59</v>
      </c>
      <c r="G605" s="3">
        <v>1080</v>
      </c>
      <c r="H605" s="3" t="s">
        <v>1189</v>
      </c>
      <c r="I605" s="3" t="s">
        <v>48</v>
      </c>
      <c r="J605" s="3" t="s">
        <v>27</v>
      </c>
      <c r="K605" s="3" t="s">
        <v>28</v>
      </c>
      <c r="L605" s="3" t="s">
        <v>60</v>
      </c>
      <c r="M605" s="3" t="s">
        <v>177</v>
      </c>
      <c r="N605" s="3" t="s">
        <v>1190</v>
      </c>
      <c r="O605" s="3">
        <v>60174</v>
      </c>
      <c r="P605" s="2">
        <v>42132</v>
      </c>
      <c r="Q605" s="2">
        <v>42133</v>
      </c>
      <c r="R605" s="4">
        <v>9.862000000000009</v>
      </c>
      <c r="S605" s="3">
        <v>14</v>
      </c>
      <c r="T605" s="4">
        <v>196.41</v>
      </c>
      <c r="U605" s="3">
        <v>88461</v>
      </c>
      <c r="V605" s="3" t="str">
        <f>IF(R605&gt;F2561, "High","Low")</f>
        <v>High</v>
      </c>
      <c r="W605" s="3" t="e">
        <f>IF(OR(D605 &gt; 0.2,#REF! &lt; 0.25), "High Risk", "Low Risk")</f>
        <v>#REF!</v>
      </c>
      <c r="X605" s="3" t="str">
        <f>IF(NOT(D605 &gt; 0), "No Discount", "Discount Applied")</f>
        <v>Discount Applied</v>
      </c>
      <c r="Y605" s="3" t="str">
        <f>IF(AND(R605 &gt; 100, OR(I605 = "Regular Air", I605 = "Express Air"), NOT(D605 &gt; 0)), "High Profit Non-Standard Shipping", "Other")</f>
        <v>Other</v>
      </c>
    </row>
    <row r="606" spans="1:25" x14ac:dyDescent="0.3">
      <c r="A606" s="3" t="s">
        <v>77</v>
      </c>
      <c r="B606" s="3">
        <v>24324</v>
      </c>
      <c r="C606" s="3" t="s">
        <v>36</v>
      </c>
      <c r="D606" s="7">
        <v>7.0000000000000007E-2</v>
      </c>
      <c r="E606" s="4">
        <v>55.99</v>
      </c>
      <c r="F606" s="4">
        <v>5</v>
      </c>
      <c r="G606" s="3">
        <v>1083</v>
      </c>
      <c r="H606" s="3" t="s">
        <v>1191</v>
      </c>
      <c r="I606" s="3" t="s">
        <v>26</v>
      </c>
      <c r="J606" s="3" t="s">
        <v>27</v>
      </c>
      <c r="K606" s="3" t="s">
        <v>76</v>
      </c>
      <c r="L606" s="3" t="s">
        <v>60</v>
      </c>
      <c r="M606" s="3" t="s">
        <v>177</v>
      </c>
      <c r="N606" s="3" t="s">
        <v>1192</v>
      </c>
      <c r="O606" s="3">
        <v>62701</v>
      </c>
      <c r="P606" s="2">
        <v>42094</v>
      </c>
      <c r="Q606" s="2">
        <v>42096</v>
      </c>
      <c r="R606" s="4">
        <v>-232.99100000000001</v>
      </c>
      <c r="S606" s="3">
        <v>1</v>
      </c>
      <c r="T606" s="4">
        <v>54.08</v>
      </c>
      <c r="U606" s="3">
        <v>88460</v>
      </c>
      <c r="V606" s="3" t="str">
        <f>IF(R606&gt;F2562, "High","Low")</f>
        <v>Low</v>
      </c>
      <c r="W606" s="3" t="e">
        <f>IF(OR(D606 &gt; 0.2,#REF! &lt; 0.25), "High Risk", "Low Risk")</f>
        <v>#REF!</v>
      </c>
      <c r="X606" s="3" t="str">
        <f>IF(NOT(D606 &gt; 0), "No Discount", "Discount Applied")</f>
        <v>Discount Applied</v>
      </c>
      <c r="Y606" s="3" t="str">
        <f>IF(AND(R606 &gt; 100, OR(I606 = "Regular Air", I606 = "Express Air"), NOT(D606 &gt; 0)), "High Profit Non-Standard Shipping", "Other")</f>
        <v>Other</v>
      </c>
    </row>
    <row r="607" spans="1:25" x14ac:dyDescent="0.3">
      <c r="A607" s="3" t="s">
        <v>92</v>
      </c>
      <c r="B607" s="3">
        <v>18047</v>
      </c>
      <c r="C607" s="3" t="s">
        <v>36</v>
      </c>
      <c r="D607" s="7">
        <v>0.05</v>
      </c>
      <c r="E607" s="4">
        <v>7.64</v>
      </c>
      <c r="F607" s="4">
        <v>5.83</v>
      </c>
      <c r="G607" s="3">
        <v>1085</v>
      </c>
      <c r="H607" s="3" t="s">
        <v>1193</v>
      </c>
      <c r="I607" s="3" t="s">
        <v>48</v>
      </c>
      <c r="J607" s="3" t="s">
        <v>39</v>
      </c>
      <c r="K607" s="3" t="s">
        <v>28</v>
      </c>
      <c r="L607" s="3" t="s">
        <v>52</v>
      </c>
      <c r="M607" s="3" t="s">
        <v>70</v>
      </c>
      <c r="N607" s="3" t="s">
        <v>1194</v>
      </c>
      <c r="O607" s="3">
        <v>11729</v>
      </c>
      <c r="P607" s="2">
        <v>42009</v>
      </c>
      <c r="Q607" s="2">
        <v>42010</v>
      </c>
      <c r="R607" s="4">
        <v>-40.275199999999998</v>
      </c>
      <c r="S607" s="3">
        <v>6</v>
      </c>
      <c r="T607" s="4">
        <v>47.18</v>
      </c>
      <c r="U607" s="3">
        <v>86122</v>
      </c>
      <c r="V607" s="3" t="str">
        <f>IF(R607&gt;F2563, "High","Low")</f>
        <v>Low</v>
      </c>
      <c r="W607" s="3" t="e">
        <f>IF(OR(D607 &gt; 0.2,#REF! &lt; 0.25), "High Risk", "Low Risk")</f>
        <v>#REF!</v>
      </c>
      <c r="X607" s="3" t="str">
        <f>IF(NOT(D607 &gt; 0), "No Discount", "Discount Applied")</f>
        <v>Discount Applied</v>
      </c>
      <c r="Y607" s="3" t="str">
        <f>IF(AND(R607 &gt; 100, OR(I607 = "Regular Air", I607 = "Express Air"), NOT(D607 &gt; 0)), "High Profit Non-Standard Shipping", "Other")</f>
        <v>Other</v>
      </c>
    </row>
    <row r="608" spans="1:25" x14ac:dyDescent="0.3">
      <c r="A608" s="3" t="s">
        <v>92</v>
      </c>
      <c r="B608" s="3">
        <v>25279</v>
      </c>
      <c r="C608" s="3" t="s">
        <v>24</v>
      </c>
      <c r="D608" s="7">
        <v>0.04</v>
      </c>
      <c r="E608" s="4">
        <v>9.06</v>
      </c>
      <c r="F608" s="4">
        <v>9.86</v>
      </c>
      <c r="G608" s="3">
        <v>1085</v>
      </c>
      <c r="H608" s="3" t="s">
        <v>1193</v>
      </c>
      <c r="I608" s="3" t="s">
        <v>48</v>
      </c>
      <c r="J608" s="3" t="s">
        <v>39</v>
      </c>
      <c r="K608" s="3" t="s">
        <v>28</v>
      </c>
      <c r="L608" s="3" t="s">
        <v>52</v>
      </c>
      <c r="M608" s="3" t="s">
        <v>70</v>
      </c>
      <c r="N608" s="3" t="s">
        <v>1194</v>
      </c>
      <c r="O608" s="3">
        <v>11729</v>
      </c>
      <c r="P608" s="2">
        <v>42118</v>
      </c>
      <c r="Q608" s="2">
        <v>42119</v>
      </c>
      <c r="R608" s="4">
        <v>-53.25</v>
      </c>
      <c r="S608" s="3">
        <v>3</v>
      </c>
      <c r="T608" s="4">
        <v>30.87</v>
      </c>
      <c r="U608" s="3">
        <v>86123</v>
      </c>
      <c r="V608" s="3" t="str">
        <f>IF(R608&gt;F2564, "High","Low")</f>
        <v>Low</v>
      </c>
      <c r="W608" s="3" t="e">
        <f>IF(OR(D608 &gt; 0.2,#REF! &lt; 0.25), "High Risk", "Low Risk")</f>
        <v>#REF!</v>
      </c>
      <c r="X608" s="3" t="str">
        <f>IF(NOT(D608 &gt; 0), "No Discount", "Discount Applied")</f>
        <v>Discount Applied</v>
      </c>
      <c r="Y608" s="3" t="str">
        <f>IF(AND(R608 &gt; 100, OR(I608 = "Regular Air", I608 = "Express Air"), NOT(D608 &gt; 0)), "High Profit Non-Standard Shipping", "Other")</f>
        <v>Other</v>
      </c>
    </row>
    <row r="609" spans="1:25" x14ac:dyDescent="0.3">
      <c r="A609" s="3" t="s">
        <v>179</v>
      </c>
      <c r="B609" s="3">
        <v>23104</v>
      </c>
      <c r="C609" s="3" t="s">
        <v>36</v>
      </c>
      <c r="D609" s="7">
        <v>0.06</v>
      </c>
      <c r="E609" s="4">
        <v>30.42</v>
      </c>
      <c r="F609" s="4">
        <v>8.65</v>
      </c>
      <c r="G609" s="3">
        <v>1085</v>
      </c>
      <c r="H609" s="3" t="s">
        <v>1193</v>
      </c>
      <c r="I609" s="3" t="s">
        <v>48</v>
      </c>
      <c r="J609" s="3" t="s">
        <v>27</v>
      </c>
      <c r="K609" s="3" t="s">
        <v>76</v>
      </c>
      <c r="L609" s="3" t="s">
        <v>52</v>
      </c>
      <c r="M609" s="3" t="s">
        <v>70</v>
      </c>
      <c r="N609" s="3" t="s">
        <v>1194</v>
      </c>
      <c r="O609" s="3">
        <v>11729</v>
      </c>
      <c r="P609" s="2">
        <v>42137</v>
      </c>
      <c r="Q609" s="2">
        <v>42139</v>
      </c>
      <c r="R609" s="4">
        <v>-159.25</v>
      </c>
      <c r="S609" s="3">
        <v>10</v>
      </c>
      <c r="T609" s="4">
        <v>309.05</v>
      </c>
      <c r="U609" s="3">
        <v>86124</v>
      </c>
      <c r="V609" s="3" t="str">
        <f>IF(R609&gt;F2565, "High","Low")</f>
        <v>Low</v>
      </c>
      <c r="W609" s="3" t="e">
        <f>IF(OR(D609 &gt; 0.2,#REF! &lt; 0.25), "High Risk", "Low Risk")</f>
        <v>#REF!</v>
      </c>
      <c r="X609" s="3" t="str">
        <f>IF(NOT(D609 &gt; 0), "No Discount", "Discount Applied")</f>
        <v>Discount Applied</v>
      </c>
      <c r="Y609" s="3" t="str">
        <f>IF(AND(R609 &gt; 100, OR(I609 = "Regular Air", I609 = "Express Air"), NOT(D609 &gt; 0)), "High Profit Non-Standard Shipping", "Other")</f>
        <v>Other</v>
      </c>
    </row>
    <row r="610" spans="1:25" x14ac:dyDescent="0.3">
      <c r="A610" s="3" t="s">
        <v>92</v>
      </c>
      <c r="B610" s="3">
        <v>23105</v>
      </c>
      <c r="C610" s="3" t="s">
        <v>36</v>
      </c>
      <c r="D610" s="7">
        <v>0.02</v>
      </c>
      <c r="E610" s="4">
        <v>37.94</v>
      </c>
      <c r="F610" s="4">
        <v>5.08</v>
      </c>
      <c r="G610" s="3">
        <v>1085</v>
      </c>
      <c r="H610" s="3" t="s">
        <v>1193</v>
      </c>
      <c r="I610" s="3" t="s">
        <v>48</v>
      </c>
      <c r="J610" s="3" t="s">
        <v>27</v>
      </c>
      <c r="K610" s="3" t="s">
        <v>28</v>
      </c>
      <c r="L610" s="3" t="s">
        <v>52</v>
      </c>
      <c r="M610" s="3" t="s">
        <v>70</v>
      </c>
      <c r="N610" s="3" t="s">
        <v>1194</v>
      </c>
      <c r="O610" s="3">
        <v>11729</v>
      </c>
      <c r="P610" s="2">
        <v>42137</v>
      </c>
      <c r="Q610" s="2">
        <v>42138</v>
      </c>
      <c r="R610" s="4">
        <v>206.517</v>
      </c>
      <c r="S610" s="3">
        <v>8</v>
      </c>
      <c r="T610" s="4">
        <v>299.3</v>
      </c>
      <c r="U610" s="3">
        <v>86124</v>
      </c>
      <c r="V610" s="3" t="str">
        <f>IF(R610&gt;F2566, "High","Low")</f>
        <v>High</v>
      </c>
      <c r="W610" s="3" t="e">
        <f>IF(OR(D610 &gt; 0.2,#REF! &lt; 0.25), "High Risk", "Low Risk")</f>
        <v>#REF!</v>
      </c>
      <c r="X610" s="3" t="str">
        <f>IF(NOT(D610 &gt; 0), "No Discount", "Discount Applied")</f>
        <v>Discount Applied</v>
      </c>
      <c r="Y610" s="3" t="str">
        <f>IF(AND(R610 &gt; 100, OR(I610 = "Regular Air", I610 = "Express Air"), NOT(D610 &gt; 0)), "High Profit Non-Standard Shipping", "Other")</f>
        <v>Other</v>
      </c>
    </row>
    <row r="611" spans="1:25" x14ac:dyDescent="0.3">
      <c r="A611" s="3" t="s">
        <v>108</v>
      </c>
      <c r="B611" s="3">
        <v>25280</v>
      </c>
      <c r="C611" s="3" t="s">
        <v>24</v>
      </c>
      <c r="D611" s="7">
        <v>0.04</v>
      </c>
      <c r="E611" s="4">
        <v>14.27</v>
      </c>
      <c r="F611" s="4">
        <v>7.27</v>
      </c>
      <c r="G611" s="3">
        <v>1086</v>
      </c>
      <c r="H611" s="3" t="s">
        <v>1196</v>
      </c>
      <c r="I611" s="3" t="s">
        <v>48</v>
      </c>
      <c r="J611" s="3" t="s">
        <v>39</v>
      </c>
      <c r="K611" s="3" t="s">
        <v>28</v>
      </c>
      <c r="L611" s="3" t="s">
        <v>52</v>
      </c>
      <c r="M611" s="3" t="s">
        <v>70</v>
      </c>
      <c r="N611" s="3" t="s">
        <v>1198</v>
      </c>
      <c r="O611" s="3">
        <v>11746</v>
      </c>
      <c r="P611" s="2">
        <v>42118</v>
      </c>
      <c r="Q611" s="2">
        <v>42119</v>
      </c>
      <c r="R611" s="4">
        <v>2.125</v>
      </c>
      <c r="S611" s="3">
        <v>3</v>
      </c>
      <c r="T611" s="4">
        <v>45.24</v>
      </c>
      <c r="U611" s="3">
        <v>86123</v>
      </c>
      <c r="V611" s="3" t="str">
        <f>IF(R611&gt;F2567, "High","Low")</f>
        <v>High</v>
      </c>
      <c r="W611" s="3" t="e">
        <f>IF(OR(D611 &gt; 0.2,#REF! &lt; 0.25), "High Risk", "Low Risk")</f>
        <v>#REF!</v>
      </c>
      <c r="X611" s="3" t="str">
        <f>IF(NOT(D611 &gt; 0), "No Discount", "Discount Applied")</f>
        <v>Discount Applied</v>
      </c>
      <c r="Y611" s="3" t="str">
        <f>IF(AND(R611 &gt; 100, OR(I611 = "Regular Air", I611 = "Express Air"), NOT(D611 &gt; 0)), "High Profit Non-Standard Shipping", "Other")</f>
        <v>Other</v>
      </c>
    </row>
    <row r="612" spans="1:25" x14ac:dyDescent="0.3">
      <c r="A612" s="3" t="s">
        <v>140</v>
      </c>
      <c r="B612" s="3">
        <v>22537</v>
      </c>
      <c r="C612" s="3" t="s">
        <v>55</v>
      </c>
      <c r="D612" s="7">
        <v>0.02</v>
      </c>
      <c r="E612" s="4">
        <v>15.14</v>
      </c>
      <c r="F612" s="4">
        <v>4.53</v>
      </c>
      <c r="G612" s="3">
        <v>1101</v>
      </c>
      <c r="H612" s="3" t="s">
        <v>1199</v>
      </c>
      <c r="I612" s="3" t="s">
        <v>48</v>
      </c>
      <c r="J612" s="3" t="s">
        <v>57</v>
      </c>
      <c r="K612" s="3" t="s">
        <v>28</v>
      </c>
      <c r="L612" s="3" t="s">
        <v>33</v>
      </c>
      <c r="M612" s="3" t="s">
        <v>44</v>
      </c>
      <c r="N612" s="3" t="s">
        <v>1091</v>
      </c>
      <c r="O612" s="3">
        <v>93030</v>
      </c>
      <c r="P612" s="2">
        <v>42129</v>
      </c>
      <c r="Q612" s="2">
        <v>42130</v>
      </c>
      <c r="R612" s="4">
        <v>5.8840000000000074</v>
      </c>
      <c r="S612" s="3">
        <v>3</v>
      </c>
      <c r="T612" s="4">
        <v>51.02</v>
      </c>
      <c r="U612" s="3">
        <v>91488</v>
      </c>
      <c r="V612" s="3" t="str">
        <f>IF(R612&gt;F2568, "High","Low")</f>
        <v>High</v>
      </c>
      <c r="W612" s="3" t="e">
        <f>IF(OR(D612 &gt; 0.2,#REF! &lt; 0.25), "High Risk", "Low Risk")</f>
        <v>#REF!</v>
      </c>
      <c r="X612" s="3" t="str">
        <f>IF(NOT(D612 &gt; 0), "No Discount", "Discount Applied")</f>
        <v>Discount Applied</v>
      </c>
      <c r="Y612" s="3" t="str">
        <f>IF(AND(R612 &gt; 100, OR(I612 = "Regular Air", I612 = "Express Air"), NOT(D612 &gt; 0)), "High Profit Non-Standard Shipping", "Other")</f>
        <v>Other</v>
      </c>
    </row>
    <row r="613" spans="1:25" x14ac:dyDescent="0.3">
      <c r="A613" s="3" t="s">
        <v>256</v>
      </c>
      <c r="B613" s="3">
        <v>21847</v>
      </c>
      <c r="C613" s="3" t="s">
        <v>36</v>
      </c>
      <c r="D613" s="7">
        <v>0.05</v>
      </c>
      <c r="E613" s="4">
        <v>328.14</v>
      </c>
      <c r="F613" s="4">
        <v>91.05</v>
      </c>
      <c r="G613" s="3">
        <v>1103</v>
      </c>
      <c r="H613" s="3" t="s">
        <v>1201</v>
      </c>
      <c r="I613" s="3" t="s">
        <v>38</v>
      </c>
      <c r="J613" s="3" t="s">
        <v>39</v>
      </c>
      <c r="K613" s="3" t="s">
        <v>28</v>
      </c>
      <c r="L613" s="3" t="s">
        <v>60</v>
      </c>
      <c r="M613" s="3" t="s">
        <v>495</v>
      </c>
      <c r="N613" s="3" t="s">
        <v>1202</v>
      </c>
      <c r="O613" s="3">
        <v>68046</v>
      </c>
      <c r="P613" s="2">
        <v>42104</v>
      </c>
      <c r="Q613" s="2">
        <v>42105</v>
      </c>
      <c r="R613" s="4">
        <v>772.04</v>
      </c>
      <c r="S613" s="3">
        <v>7</v>
      </c>
      <c r="T613" s="4">
        <v>2291.39</v>
      </c>
      <c r="U613" s="3">
        <v>90977</v>
      </c>
      <c r="V613" s="3" t="str">
        <f>IF(R613&gt;F2569, "High","Low")</f>
        <v>High</v>
      </c>
      <c r="W613" s="3" t="e">
        <f>IF(OR(D613 &gt; 0.2,#REF! &lt; 0.25), "High Risk", "Low Risk")</f>
        <v>#REF!</v>
      </c>
      <c r="X613" s="3" t="str">
        <f>IF(NOT(D613 &gt; 0), "No Discount", "Discount Applied")</f>
        <v>Discount Applied</v>
      </c>
      <c r="Y613" s="3" t="str">
        <f>IF(AND(R613 &gt; 100, OR(I613 = "Regular Air", I613 = "Express Air"), NOT(D613 &gt; 0)), "High Profit Non-Standard Shipping", "Other")</f>
        <v>Other</v>
      </c>
    </row>
    <row r="614" spans="1:25" x14ac:dyDescent="0.3">
      <c r="A614" s="3" t="s">
        <v>256</v>
      </c>
      <c r="B614" s="3">
        <v>3847</v>
      </c>
      <c r="C614" s="3" t="s">
        <v>36</v>
      </c>
      <c r="D614" s="7">
        <v>0.05</v>
      </c>
      <c r="E614" s="4">
        <v>328.14</v>
      </c>
      <c r="F614" s="4">
        <v>91.05</v>
      </c>
      <c r="G614" s="3">
        <v>1104</v>
      </c>
      <c r="H614" s="3" t="s">
        <v>1203</v>
      </c>
      <c r="I614" s="3" t="s">
        <v>38</v>
      </c>
      <c r="J614" s="3" t="s">
        <v>39</v>
      </c>
      <c r="K614" s="3" t="s">
        <v>28</v>
      </c>
      <c r="L614" s="3" t="s">
        <v>52</v>
      </c>
      <c r="M614" s="3" t="s">
        <v>70</v>
      </c>
      <c r="N614" s="3" t="s">
        <v>89</v>
      </c>
      <c r="O614" s="3">
        <v>10282</v>
      </c>
      <c r="P614" s="2">
        <v>42104</v>
      </c>
      <c r="Q614" s="2">
        <v>42105</v>
      </c>
      <c r="R614" s="4">
        <v>772.04</v>
      </c>
      <c r="S614" s="3">
        <v>29</v>
      </c>
      <c r="T614" s="4">
        <v>9492.92</v>
      </c>
      <c r="U614" s="3">
        <v>27456</v>
      </c>
      <c r="V614" s="3" t="str">
        <f>IF(R614&gt;F2570, "High","Low")</f>
        <v>High</v>
      </c>
      <c r="W614" s="3" t="e">
        <f>IF(OR(D614 &gt; 0.2,#REF! &lt; 0.25), "High Risk", "Low Risk")</f>
        <v>#REF!</v>
      </c>
      <c r="X614" s="3" t="str">
        <f>IF(NOT(D614 &gt; 0), "No Discount", "Discount Applied")</f>
        <v>Discount Applied</v>
      </c>
      <c r="Y614" s="3" t="str">
        <f>IF(AND(R614 &gt; 100, OR(I614 = "Regular Air", I614 = "Express Air"), NOT(D614 &gt; 0)), "High Profit Non-Standard Shipping", "Other")</f>
        <v>Other</v>
      </c>
    </row>
    <row r="615" spans="1:25" x14ac:dyDescent="0.3">
      <c r="A615" s="3" t="s">
        <v>92</v>
      </c>
      <c r="B615" s="3">
        <v>2808</v>
      </c>
      <c r="C615" s="3" t="s">
        <v>55</v>
      </c>
      <c r="D615" s="7">
        <v>0.04</v>
      </c>
      <c r="E615" s="4">
        <v>6.35</v>
      </c>
      <c r="F615" s="4">
        <v>1.02</v>
      </c>
      <c r="G615" s="3">
        <v>1106</v>
      </c>
      <c r="H615" s="3" t="s">
        <v>1204</v>
      </c>
      <c r="I615" s="3" t="s">
        <v>48</v>
      </c>
      <c r="J615" s="3" t="s">
        <v>57</v>
      </c>
      <c r="K615" s="3" t="s">
        <v>28</v>
      </c>
      <c r="L615" s="3" t="s">
        <v>60</v>
      </c>
      <c r="M615" s="3" t="s">
        <v>129</v>
      </c>
      <c r="N615" s="3" t="s">
        <v>786</v>
      </c>
      <c r="O615" s="3">
        <v>75220</v>
      </c>
      <c r="P615" s="2">
        <v>42144</v>
      </c>
      <c r="Q615" s="2">
        <v>42147</v>
      </c>
      <c r="R615" s="4">
        <v>81.91</v>
      </c>
      <c r="S615" s="3">
        <v>52</v>
      </c>
      <c r="T615" s="4">
        <v>318.47000000000003</v>
      </c>
      <c r="U615" s="3">
        <v>20261</v>
      </c>
      <c r="V615" s="3" t="str">
        <f>IF(R615&gt;F2571, "High","Low")</f>
        <v>High</v>
      </c>
      <c r="W615" s="3" t="e">
        <f>IF(OR(D615 &gt; 0.2,#REF! &lt; 0.25), "High Risk", "Low Risk")</f>
        <v>#REF!</v>
      </c>
      <c r="X615" s="3" t="str">
        <f>IF(NOT(D615 &gt; 0), "No Discount", "Discount Applied")</f>
        <v>Discount Applied</v>
      </c>
      <c r="Y615" s="3" t="str">
        <f>IF(AND(R615 &gt; 100, OR(I615 = "Regular Air", I615 = "Express Air"), NOT(D615 &gt; 0)), "High Profit Non-Standard Shipping", "Other")</f>
        <v>Other</v>
      </c>
    </row>
    <row r="616" spans="1:25" x14ac:dyDescent="0.3">
      <c r="A616" s="3" t="s">
        <v>173</v>
      </c>
      <c r="B616" s="3">
        <v>106</v>
      </c>
      <c r="C616" s="3" t="s">
        <v>24</v>
      </c>
      <c r="D616" s="7">
        <v>0.01</v>
      </c>
      <c r="E616" s="4">
        <v>9.31</v>
      </c>
      <c r="F616" s="4">
        <v>3.98</v>
      </c>
      <c r="G616" s="3">
        <v>1106</v>
      </c>
      <c r="H616" s="3" t="s">
        <v>1204</v>
      </c>
      <c r="I616" s="3" t="s">
        <v>48</v>
      </c>
      <c r="J616" s="3" t="s">
        <v>57</v>
      </c>
      <c r="K616" s="3" t="s">
        <v>28</v>
      </c>
      <c r="L616" s="3" t="s">
        <v>60</v>
      </c>
      <c r="M616" s="3" t="s">
        <v>129</v>
      </c>
      <c r="N616" s="3" t="s">
        <v>786</v>
      </c>
      <c r="O616" s="3">
        <v>75220</v>
      </c>
      <c r="P616" s="2">
        <v>42145</v>
      </c>
      <c r="Q616" s="2">
        <v>42146</v>
      </c>
      <c r="R616" s="4">
        <v>-10.9</v>
      </c>
      <c r="S616" s="3">
        <v>61</v>
      </c>
      <c r="T616" s="4">
        <v>586.96</v>
      </c>
      <c r="U616" s="3">
        <v>646</v>
      </c>
      <c r="V616" s="3" t="str">
        <f>IF(R616&gt;F2572, "High","Low")</f>
        <v>Low</v>
      </c>
      <c r="W616" s="3" t="e">
        <f>IF(OR(D616 &gt; 0.2,#REF! &lt; 0.25), "High Risk", "Low Risk")</f>
        <v>#REF!</v>
      </c>
      <c r="X616" s="3" t="str">
        <f>IF(NOT(D616 &gt; 0), "No Discount", "Discount Applied")</f>
        <v>Discount Applied</v>
      </c>
      <c r="Y616" s="3" t="str">
        <f>IF(AND(R616 &gt; 100, OR(I616 = "Regular Air", I616 = "Express Air"), NOT(D616 &gt; 0)), "High Profit Non-Standard Shipping", "Other")</f>
        <v>Other</v>
      </c>
    </row>
    <row r="617" spans="1:25" x14ac:dyDescent="0.3">
      <c r="A617" s="3" t="s">
        <v>41</v>
      </c>
      <c r="B617" s="3">
        <v>6443</v>
      </c>
      <c r="C617" s="3" t="s">
        <v>36</v>
      </c>
      <c r="D617" s="7">
        <v>0.08</v>
      </c>
      <c r="E617" s="4">
        <v>140.81</v>
      </c>
      <c r="F617" s="4">
        <v>24.49</v>
      </c>
      <c r="G617" s="3">
        <v>1106</v>
      </c>
      <c r="H617" s="3" t="s">
        <v>1204</v>
      </c>
      <c r="I617" s="3" t="s">
        <v>48</v>
      </c>
      <c r="J617" s="3" t="s">
        <v>113</v>
      </c>
      <c r="K617" s="3" t="s">
        <v>40</v>
      </c>
      <c r="L617" s="3" t="s">
        <v>60</v>
      </c>
      <c r="M617" s="3" t="s">
        <v>129</v>
      </c>
      <c r="N617" s="3" t="s">
        <v>786</v>
      </c>
      <c r="O617" s="3">
        <v>75220</v>
      </c>
      <c r="P617" s="2">
        <v>42161</v>
      </c>
      <c r="Q617" s="2">
        <v>42163</v>
      </c>
      <c r="R617" s="4">
        <v>1232.79</v>
      </c>
      <c r="S617" s="3">
        <v>81</v>
      </c>
      <c r="T617" s="4">
        <v>11272.77</v>
      </c>
      <c r="U617" s="3">
        <v>45824</v>
      </c>
      <c r="V617" s="3" t="str">
        <f>IF(R617&gt;F2573, "High","Low")</f>
        <v>High</v>
      </c>
      <c r="W617" s="3" t="e">
        <f>IF(OR(D617 &gt; 0.2,#REF! &lt; 0.25), "High Risk", "Low Risk")</f>
        <v>#REF!</v>
      </c>
      <c r="X617" s="3" t="str">
        <f>IF(NOT(D617 &gt; 0), "No Discount", "Discount Applied")</f>
        <v>Discount Applied</v>
      </c>
      <c r="Y617" s="3" t="str">
        <f>IF(AND(R617 &gt; 100, OR(I617 = "Regular Air", I617 = "Express Air"), NOT(D617 &gt; 0)), "High Profit Non-Standard Shipping", "Other")</f>
        <v>Other</v>
      </c>
    </row>
    <row r="618" spans="1:25" x14ac:dyDescent="0.3">
      <c r="A618" s="3" t="s">
        <v>173</v>
      </c>
      <c r="B618" s="3">
        <v>18106</v>
      </c>
      <c r="C618" s="3" t="s">
        <v>24</v>
      </c>
      <c r="D618" s="7">
        <v>0.01</v>
      </c>
      <c r="E618" s="4">
        <v>9.31</v>
      </c>
      <c r="F618" s="4">
        <v>3.98</v>
      </c>
      <c r="G618" s="3">
        <v>1107</v>
      </c>
      <c r="H618" s="3" t="s">
        <v>1207</v>
      </c>
      <c r="I618" s="3" t="s">
        <v>48</v>
      </c>
      <c r="J618" s="3" t="s">
        <v>57</v>
      </c>
      <c r="K618" s="3" t="s">
        <v>28</v>
      </c>
      <c r="L618" s="3" t="s">
        <v>60</v>
      </c>
      <c r="M618" s="3" t="s">
        <v>129</v>
      </c>
      <c r="N618" s="3" t="s">
        <v>1208</v>
      </c>
      <c r="O618" s="3">
        <v>77566</v>
      </c>
      <c r="P618" s="2">
        <v>42145</v>
      </c>
      <c r="Q618" s="2">
        <v>42146</v>
      </c>
      <c r="R618" s="4">
        <v>2.1800000000000015</v>
      </c>
      <c r="S618" s="3">
        <v>15</v>
      </c>
      <c r="T618" s="4">
        <v>144.33000000000001</v>
      </c>
      <c r="U618" s="3">
        <v>86411</v>
      </c>
      <c r="V618" s="3" t="str">
        <f>IF(R618&gt;F2574, "High","Low")</f>
        <v>High</v>
      </c>
      <c r="W618" s="3" t="e">
        <f>IF(OR(D618 &gt; 0.2,#REF! &lt; 0.25), "High Risk", "Low Risk")</f>
        <v>#REF!</v>
      </c>
      <c r="X618" s="3" t="str">
        <f>IF(NOT(D618 &gt; 0), "No Discount", "Discount Applied")</f>
        <v>Discount Applied</v>
      </c>
      <c r="Y618" s="3" t="str">
        <f>IF(AND(R618 &gt; 100, OR(I618 = "Regular Air", I618 = "Express Air"), NOT(D618 &gt; 0)), "High Profit Non-Standard Shipping", "Other")</f>
        <v>Other</v>
      </c>
    </row>
    <row r="619" spans="1:25" x14ac:dyDescent="0.3">
      <c r="A619" s="3" t="s">
        <v>108</v>
      </c>
      <c r="B619" s="3">
        <v>20807</v>
      </c>
      <c r="C619" s="3" t="s">
        <v>55</v>
      </c>
      <c r="D619" s="7">
        <v>0.09</v>
      </c>
      <c r="E619" s="4">
        <v>31.74</v>
      </c>
      <c r="F619" s="4">
        <v>12.62</v>
      </c>
      <c r="G619" s="3">
        <v>1108</v>
      </c>
      <c r="H619" s="3" t="s">
        <v>1209</v>
      </c>
      <c r="I619" s="3" t="s">
        <v>26</v>
      </c>
      <c r="J619" s="3" t="s">
        <v>57</v>
      </c>
      <c r="K619" s="3" t="s">
        <v>28</v>
      </c>
      <c r="L619" s="3" t="s">
        <v>60</v>
      </c>
      <c r="M619" s="3" t="s">
        <v>129</v>
      </c>
      <c r="N619" s="3" t="s">
        <v>1210</v>
      </c>
      <c r="O619" s="3">
        <v>75146</v>
      </c>
      <c r="P619" s="2">
        <v>42144</v>
      </c>
      <c r="Q619" s="2">
        <v>42144</v>
      </c>
      <c r="R619" s="4">
        <v>67.107500000000002</v>
      </c>
      <c r="S619" s="3">
        <v>9</v>
      </c>
      <c r="T619" s="4">
        <v>270.55</v>
      </c>
      <c r="U619" s="3">
        <v>86409</v>
      </c>
      <c r="V619" s="3" t="str">
        <f>IF(R619&gt;F2575, "High","Low")</f>
        <v>High</v>
      </c>
      <c r="W619" s="3" t="e">
        <f>IF(OR(D619 &gt; 0.2,#REF! &lt; 0.25), "High Risk", "Low Risk")</f>
        <v>#REF!</v>
      </c>
      <c r="X619" s="3" t="str">
        <f>IF(NOT(D619 &gt; 0), "No Discount", "Discount Applied")</f>
        <v>Discount Applied</v>
      </c>
      <c r="Y619" s="3" t="str">
        <f>IF(AND(R619 &gt; 100, OR(I619 = "Regular Air", I619 = "Express Air"), NOT(D619 &gt; 0)), "High Profit Non-Standard Shipping", "Other")</f>
        <v>Other</v>
      </c>
    </row>
    <row r="620" spans="1:25" x14ac:dyDescent="0.3">
      <c r="A620" s="3" t="s">
        <v>92</v>
      </c>
      <c r="B620" s="3">
        <v>20808</v>
      </c>
      <c r="C620" s="3" t="s">
        <v>55</v>
      </c>
      <c r="D620" s="7">
        <v>0.04</v>
      </c>
      <c r="E620" s="4">
        <v>6.35</v>
      </c>
      <c r="F620" s="4">
        <v>1.02</v>
      </c>
      <c r="G620" s="3">
        <v>1108</v>
      </c>
      <c r="H620" s="3" t="s">
        <v>1209</v>
      </c>
      <c r="I620" s="3" t="s">
        <v>48</v>
      </c>
      <c r="J620" s="3" t="s">
        <v>57</v>
      </c>
      <c r="K620" s="3" t="s">
        <v>28</v>
      </c>
      <c r="L620" s="3" t="s">
        <v>60</v>
      </c>
      <c r="M620" s="3" t="s">
        <v>129</v>
      </c>
      <c r="N620" s="3" t="s">
        <v>1210</v>
      </c>
      <c r="O620" s="3">
        <v>75146</v>
      </c>
      <c r="P620" s="2">
        <v>42144</v>
      </c>
      <c r="Q620" s="2">
        <v>42147</v>
      </c>
      <c r="R620" s="4">
        <v>54.937799999999996</v>
      </c>
      <c r="S620" s="3">
        <v>13</v>
      </c>
      <c r="T620" s="4">
        <v>79.62</v>
      </c>
      <c r="U620" s="3">
        <v>86409</v>
      </c>
      <c r="V620" s="3" t="str">
        <f>IF(R620&gt;F2576, "High","Low")</f>
        <v>High</v>
      </c>
      <c r="W620" s="3" t="e">
        <f>IF(OR(D620 &gt; 0.2,#REF! &lt; 0.25), "High Risk", "Low Risk")</f>
        <v>#REF!</v>
      </c>
      <c r="X620" s="3" t="str">
        <f>IF(NOT(D620 &gt; 0), "No Discount", "Discount Applied")</f>
        <v>Discount Applied</v>
      </c>
      <c r="Y620" s="3" t="str">
        <f>IF(AND(R620 &gt; 100, OR(I620 = "Regular Air", I620 = "Express Air"), NOT(D620 &gt; 0)), "High Profit Non-Standard Shipping", "Other")</f>
        <v>Other</v>
      </c>
    </row>
    <row r="621" spans="1:25" x14ac:dyDescent="0.3">
      <c r="A621" s="3" t="s">
        <v>77</v>
      </c>
      <c r="B621" s="3">
        <v>20809</v>
      </c>
      <c r="C621" s="3" t="s">
        <v>55</v>
      </c>
      <c r="D621" s="7">
        <v>0.02</v>
      </c>
      <c r="E621" s="4">
        <v>65.989999999999995</v>
      </c>
      <c r="F621" s="4">
        <v>8.99</v>
      </c>
      <c r="G621" s="3">
        <v>1108</v>
      </c>
      <c r="H621" s="3" t="s">
        <v>1209</v>
      </c>
      <c r="I621" s="3" t="s">
        <v>26</v>
      </c>
      <c r="J621" s="3" t="s">
        <v>57</v>
      </c>
      <c r="K621" s="3" t="s">
        <v>76</v>
      </c>
      <c r="L621" s="3" t="s">
        <v>60</v>
      </c>
      <c r="M621" s="3" t="s">
        <v>129</v>
      </c>
      <c r="N621" s="3" t="s">
        <v>1210</v>
      </c>
      <c r="O621" s="3">
        <v>75146</v>
      </c>
      <c r="P621" s="2">
        <v>42144</v>
      </c>
      <c r="Q621" s="2">
        <v>42145</v>
      </c>
      <c r="R621" s="4">
        <v>168.23699999999999</v>
      </c>
      <c r="S621" s="3">
        <v>8</v>
      </c>
      <c r="T621" s="4">
        <v>479.79</v>
      </c>
      <c r="U621" s="3">
        <v>86409</v>
      </c>
      <c r="V621" s="3" t="str">
        <f>IF(R621&gt;F2577, "High","Low")</f>
        <v>High</v>
      </c>
      <c r="W621" s="3" t="e">
        <f>IF(OR(D621 &gt; 0.2,#REF! &lt; 0.25), "High Risk", "Low Risk")</f>
        <v>#REF!</v>
      </c>
      <c r="X621" s="3" t="str">
        <f>IF(NOT(D621 &gt; 0), "No Discount", "Discount Applied")</f>
        <v>Discount Applied</v>
      </c>
      <c r="Y621" s="3" t="str">
        <f>IF(AND(R621 &gt; 100, OR(I621 = "Regular Air", I621 = "Express Air"), NOT(D621 &gt; 0)), "High Profit Non-Standard Shipping", "Other")</f>
        <v>Other</v>
      </c>
    </row>
    <row r="622" spans="1:25" x14ac:dyDescent="0.3">
      <c r="A622" s="3" t="s">
        <v>49</v>
      </c>
      <c r="B622" s="3">
        <v>22480</v>
      </c>
      <c r="C622" s="3" t="s">
        <v>55</v>
      </c>
      <c r="D622" s="7">
        <v>0.08</v>
      </c>
      <c r="E622" s="4">
        <v>8.3699999999999992</v>
      </c>
      <c r="F622" s="4">
        <v>10.16</v>
      </c>
      <c r="G622" s="3">
        <v>1109</v>
      </c>
      <c r="H622" s="3" t="s">
        <v>1211</v>
      </c>
      <c r="I622" s="3" t="s">
        <v>48</v>
      </c>
      <c r="J622" s="3" t="s">
        <v>113</v>
      </c>
      <c r="K622" s="3" t="s">
        <v>40</v>
      </c>
      <c r="L622" s="3" t="s">
        <v>60</v>
      </c>
      <c r="M622" s="3" t="s">
        <v>129</v>
      </c>
      <c r="N622" s="3" t="s">
        <v>1213</v>
      </c>
      <c r="O622" s="3">
        <v>78041</v>
      </c>
      <c r="P622" s="2">
        <v>42184</v>
      </c>
      <c r="Q622" s="2">
        <v>42184</v>
      </c>
      <c r="R622" s="4">
        <v>-169.232</v>
      </c>
      <c r="S622" s="3">
        <v>13</v>
      </c>
      <c r="T622" s="4">
        <v>108.99</v>
      </c>
      <c r="U622" s="3">
        <v>86410</v>
      </c>
      <c r="V622" s="3" t="str">
        <f>IF(R622&gt;F2578, "High","Low")</f>
        <v>Low</v>
      </c>
      <c r="W622" s="3" t="e">
        <f>IF(OR(D622 &gt; 0.2,#REF! &lt; 0.25), "High Risk", "Low Risk")</f>
        <v>#REF!</v>
      </c>
      <c r="X622" s="3" t="str">
        <f>IF(NOT(D622 &gt; 0), "No Discount", "Discount Applied")</f>
        <v>Discount Applied</v>
      </c>
      <c r="Y622" s="3" t="str">
        <f>IF(AND(R622 &gt; 100, OR(I622 = "Regular Air", I622 = "Express Air"), NOT(D622 &gt; 0)), "High Profit Non-Standard Shipping", "Other")</f>
        <v>Other</v>
      </c>
    </row>
    <row r="623" spans="1:25" x14ac:dyDescent="0.3">
      <c r="A623" s="3" t="s">
        <v>190</v>
      </c>
      <c r="B623" s="3">
        <v>20176</v>
      </c>
      <c r="C623" s="3" t="s">
        <v>36</v>
      </c>
      <c r="D623" s="7">
        <v>0.03</v>
      </c>
      <c r="E623" s="4">
        <v>300.98</v>
      </c>
      <c r="F623" s="4">
        <v>54.92</v>
      </c>
      <c r="G623" s="3">
        <v>1112</v>
      </c>
      <c r="H623" s="3" t="s">
        <v>1214</v>
      </c>
      <c r="I623" s="3" t="s">
        <v>38</v>
      </c>
      <c r="J623" s="3" t="s">
        <v>27</v>
      </c>
      <c r="K623" s="3" t="s">
        <v>40</v>
      </c>
      <c r="L623" s="3" t="s">
        <v>33</v>
      </c>
      <c r="M623" s="3" t="s">
        <v>44</v>
      </c>
      <c r="N623" s="3" t="s">
        <v>1215</v>
      </c>
      <c r="O623" s="3">
        <v>92399</v>
      </c>
      <c r="P623" s="2">
        <v>42096</v>
      </c>
      <c r="Q623" s="2">
        <v>42098</v>
      </c>
      <c r="R623" s="4">
        <v>1272.5808</v>
      </c>
      <c r="S623" s="3">
        <v>12</v>
      </c>
      <c r="T623" s="4">
        <v>3527.82</v>
      </c>
      <c r="U623" s="3">
        <v>90832</v>
      </c>
      <c r="V623" s="3" t="str">
        <f>IF(R623&gt;F2579, "High","Low")</f>
        <v>High</v>
      </c>
      <c r="W623" s="3" t="e">
        <f>IF(OR(D623 &gt; 0.2,#REF! &lt; 0.25), "High Risk", "Low Risk")</f>
        <v>#REF!</v>
      </c>
      <c r="X623" s="3" t="str">
        <f>IF(NOT(D623 &gt; 0), "No Discount", "Discount Applied")</f>
        <v>Discount Applied</v>
      </c>
      <c r="Y623" s="3" t="str">
        <f>IF(AND(R623 &gt; 100, OR(I623 = "Regular Air", I623 = "Express Air"), NOT(D623 &gt; 0)), "High Profit Non-Standard Shipping", "Other")</f>
        <v>Other</v>
      </c>
    </row>
    <row r="624" spans="1:25" x14ac:dyDescent="0.3">
      <c r="A624" s="3" t="s">
        <v>84</v>
      </c>
      <c r="B624" s="3">
        <v>20177</v>
      </c>
      <c r="C624" s="3" t="s">
        <v>36</v>
      </c>
      <c r="D624" s="7">
        <v>0.02</v>
      </c>
      <c r="E624" s="4">
        <v>2550.14</v>
      </c>
      <c r="F624" s="4">
        <v>29.7</v>
      </c>
      <c r="G624" s="3">
        <v>1112</v>
      </c>
      <c r="H624" s="3" t="s">
        <v>1214</v>
      </c>
      <c r="I624" s="3" t="s">
        <v>38</v>
      </c>
      <c r="J624" s="3" t="s">
        <v>27</v>
      </c>
      <c r="K624" s="3" t="s">
        <v>76</v>
      </c>
      <c r="L624" s="3" t="s">
        <v>33</v>
      </c>
      <c r="M624" s="3" t="s">
        <v>44</v>
      </c>
      <c r="N624" s="3" t="s">
        <v>1215</v>
      </c>
      <c r="O624" s="3">
        <v>92399</v>
      </c>
      <c r="P624" s="2">
        <v>42096</v>
      </c>
      <c r="Q624" s="2">
        <v>42098</v>
      </c>
      <c r="R624" s="4">
        <v>-5390.7388920000003</v>
      </c>
      <c r="S624" s="3">
        <v>2</v>
      </c>
      <c r="T624" s="4">
        <v>4698.21</v>
      </c>
      <c r="U624" s="3">
        <v>90832</v>
      </c>
      <c r="V624" s="3" t="str">
        <f>IF(R624&gt;F2580, "High","Low")</f>
        <v>Low</v>
      </c>
      <c r="W624" s="3" t="e">
        <f>IF(OR(D624 &gt; 0.2,#REF! &lt; 0.25), "High Risk", "Low Risk")</f>
        <v>#REF!</v>
      </c>
      <c r="X624" s="3" t="str">
        <f>IF(NOT(D624 &gt; 0), "No Discount", "Discount Applied")</f>
        <v>Discount Applied</v>
      </c>
      <c r="Y624" s="3" t="str">
        <f>IF(AND(R624 &gt; 100, OR(I624 = "Regular Air", I624 = "Express Air"), NOT(D624 &gt; 0)), "High Profit Non-Standard Shipping", "Other")</f>
        <v>Other</v>
      </c>
    </row>
    <row r="625" spans="1:25" x14ac:dyDescent="0.3">
      <c r="A625" s="3" t="s">
        <v>133</v>
      </c>
      <c r="B625" s="3">
        <v>26060</v>
      </c>
      <c r="C625" s="3" t="s">
        <v>46</v>
      </c>
      <c r="D625" s="7">
        <v>0.01</v>
      </c>
      <c r="E625" s="4">
        <v>2.89</v>
      </c>
      <c r="F625" s="4">
        <v>0.5</v>
      </c>
      <c r="G625" s="3">
        <v>1113</v>
      </c>
      <c r="H625" s="3" t="s">
        <v>1217</v>
      </c>
      <c r="I625" s="3" t="s">
        <v>48</v>
      </c>
      <c r="J625" s="3" t="s">
        <v>27</v>
      </c>
      <c r="K625" s="3" t="s">
        <v>28</v>
      </c>
      <c r="L625" s="3" t="s">
        <v>33</v>
      </c>
      <c r="M625" s="3" t="s">
        <v>254</v>
      </c>
      <c r="N625" s="3" t="s">
        <v>1218</v>
      </c>
      <c r="O625" s="3">
        <v>80004</v>
      </c>
      <c r="P625" s="2">
        <v>42100</v>
      </c>
      <c r="Q625" s="2">
        <v>42101</v>
      </c>
      <c r="R625" s="4">
        <v>29.725199999999997</v>
      </c>
      <c r="S625" s="3">
        <v>14</v>
      </c>
      <c r="T625" s="4">
        <v>43.08</v>
      </c>
      <c r="U625" s="3">
        <v>90833</v>
      </c>
      <c r="V625" s="3" t="str">
        <f>IF(R625&gt;F2581, "High","Low")</f>
        <v>High</v>
      </c>
      <c r="W625" s="3" t="e">
        <f>IF(OR(D625 &gt; 0.2,#REF! &lt; 0.25), "High Risk", "Low Risk")</f>
        <v>#REF!</v>
      </c>
      <c r="X625" s="3" t="str">
        <f>IF(NOT(D625 &gt; 0), "No Discount", "Discount Applied")</f>
        <v>Discount Applied</v>
      </c>
      <c r="Y625" s="3" t="str">
        <f>IF(AND(R625 &gt; 100, OR(I625 = "Regular Air", I625 = "Express Air"), NOT(D625 &gt; 0)), "High Profit Non-Standard Shipping", "Other")</f>
        <v>Other</v>
      </c>
    </row>
    <row r="626" spans="1:25" x14ac:dyDescent="0.3">
      <c r="A626" s="3" t="s">
        <v>77</v>
      </c>
      <c r="B626" s="3">
        <v>26061</v>
      </c>
      <c r="C626" s="3" t="s">
        <v>46</v>
      </c>
      <c r="D626" s="7">
        <v>0</v>
      </c>
      <c r="E626" s="4">
        <v>55.99</v>
      </c>
      <c r="F626" s="4">
        <v>5</v>
      </c>
      <c r="G626" s="3">
        <v>1113</v>
      </c>
      <c r="H626" s="3" t="s">
        <v>1217</v>
      </c>
      <c r="I626" s="3" t="s">
        <v>48</v>
      </c>
      <c r="J626" s="3" t="s">
        <v>27</v>
      </c>
      <c r="K626" s="3" t="s">
        <v>76</v>
      </c>
      <c r="L626" s="3" t="s">
        <v>33</v>
      </c>
      <c r="M626" s="3" t="s">
        <v>254</v>
      </c>
      <c r="N626" s="3" t="s">
        <v>1218</v>
      </c>
      <c r="O626" s="3">
        <v>80004</v>
      </c>
      <c r="P626" s="2">
        <v>42100</v>
      </c>
      <c r="Q626" s="2">
        <v>42102</v>
      </c>
      <c r="R626" s="4">
        <v>-187.11</v>
      </c>
      <c r="S626" s="3">
        <v>5</v>
      </c>
      <c r="T626" s="4">
        <v>258.93</v>
      </c>
      <c r="U626" s="3">
        <v>90833</v>
      </c>
      <c r="V626" s="3" t="str">
        <f>IF(R626&gt;F2582, "High","Low")</f>
        <v>Low</v>
      </c>
      <c r="W626" s="3" t="e">
        <f>IF(OR(D626 &gt; 0.2,#REF! &lt; 0.25), "High Risk", "Low Risk")</f>
        <v>#REF!</v>
      </c>
      <c r="X626" s="3" t="str">
        <f>IF(NOT(D626 &gt; 0), "No Discount", "Discount Applied")</f>
        <v>No Discount</v>
      </c>
      <c r="Y626" s="3" t="str">
        <f>IF(AND(R626 &gt; 100, OR(I626 = "Regular Air", I626 = "Express Air"), NOT(D626 &gt; 0)), "High Profit Non-Standard Shipping", "Other")</f>
        <v>Other</v>
      </c>
    </row>
    <row r="627" spans="1:25" x14ac:dyDescent="0.3">
      <c r="A627" s="3" t="s">
        <v>140</v>
      </c>
      <c r="B627" s="3">
        <v>21579</v>
      </c>
      <c r="C627" s="3" t="s">
        <v>36</v>
      </c>
      <c r="D627" s="7">
        <v>0.06</v>
      </c>
      <c r="E627" s="4">
        <v>64.650000000000006</v>
      </c>
      <c r="F627" s="4">
        <v>35</v>
      </c>
      <c r="G627" s="3">
        <v>1117</v>
      </c>
      <c r="H627" s="3" t="s">
        <v>1219</v>
      </c>
      <c r="I627" s="3" t="s">
        <v>48</v>
      </c>
      <c r="J627" s="3" t="s">
        <v>39</v>
      </c>
      <c r="K627" s="3" t="s">
        <v>28</v>
      </c>
      <c r="L627" s="3" t="s">
        <v>33</v>
      </c>
      <c r="M627" s="3" t="s">
        <v>377</v>
      </c>
      <c r="N627" s="3" t="s">
        <v>1220</v>
      </c>
      <c r="O627" s="3">
        <v>85705</v>
      </c>
      <c r="P627" s="2">
        <v>42040</v>
      </c>
      <c r="Q627" s="2">
        <v>42041</v>
      </c>
      <c r="R627" s="4">
        <v>-139.28720000000001</v>
      </c>
      <c r="S627" s="3">
        <v>4</v>
      </c>
      <c r="T627" s="4">
        <v>277.60000000000002</v>
      </c>
      <c r="U627" s="3">
        <v>86768</v>
      </c>
      <c r="V627" s="3" t="str">
        <f>IF(R627&gt;F2583, "High","Low")</f>
        <v>Low</v>
      </c>
      <c r="W627" s="3" t="e">
        <f>IF(OR(D627 &gt; 0.2,#REF! &lt; 0.25), "High Risk", "Low Risk")</f>
        <v>#REF!</v>
      </c>
      <c r="X627" s="3" t="str">
        <f>IF(NOT(D627 &gt; 0), "No Discount", "Discount Applied")</f>
        <v>Discount Applied</v>
      </c>
      <c r="Y627" s="3" t="str">
        <f>IF(AND(R627 &gt; 100, OR(I627 = "Regular Air", I627 = "Express Air"), NOT(D627 &gt; 0)), "High Profit Non-Standard Shipping", "Other")</f>
        <v>Other</v>
      </c>
    </row>
    <row r="628" spans="1:25" x14ac:dyDescent="0.3">
      <c r="A628" s="3" t="s">
        <v>92</v>
      </c>
      <c r="B628" s="3">
        <v>21329</v>
      </c>
      <c r="C628" s="3" t="s">
        <v>105</v>
      </c>
      <c r="D628" s="7">
        <v>0.04</v>
      </c>
      <c r="E628" s="4">
        <v>19.98</v>
      </c>
      <c r="F628" s="4">
        <v>8.68</v>
      </c>
      <c r="G628" s="3">
        <v>1121</v>
      </c>
      <c r="H628" s="3" t="s">
        <v>1221</v>
      </c>
      <c r="I628" s="3" t="s">
        <v>48</v>
      </c>
      <c r="J628" s="3" t="s">
        <v>113</v>
      </c>
      <c r="K628" s="3" t="s">
        <v>28</v>
      </c>
      <c r="L628" s="3" t="s">
        <v>33</v>
      </c>
      <c r="M628" s="3" t="s">
        <v>44</v>
      </c>
      <c r="N628" s="3" t="s">
        <v>1223</v>
      </c>
      <c r="O628" s="3">
        <v>92592</v>
      </c>
      <c r="P628" s="2">
        <v>42042</v>
      </c>
      <c r="Q628" s="2">
        <v>42049</v>
      </c>
      <c r="R628" s="4">
        <v>108</v>
      </c>
      <c r="S628" s="3">
        <v>8</v>
      </c>
      <c r="T628" s="4">
        <v>168.04</v>
      </c>
      <c r="U628" s="3">
        <v>86767</v>
      </c>
      <c r="V628" s="3" t="str">
        <f>IF(R628&gt;F2584, "High","Low")</f>
        <v>High</v>
      </c>
      <c r="W628" s="3" t="e">
        <f>IF(OR(D628 &gt; 0.2,#REF! &lt; 0.25), "High Risk", "Low Risk")</f>
        <v>#REF!</v>
      </c>
      <c r="X628" s="3" t="str">
        <f>IF(NOT(D628 &gt; 0), "No Discount", "Discount Applied")</f>
        <v>Discount Applied</v>
      </c>
      <c r="Y628" s="3" t="str">
        <f>IF(AND(R628 &gt; 100, OR(I628 = "Regular Air", I628 = "Express Air"), NOT(D628 &gt; 0)), "High Profit Non-Standard Shipping", "Other")</f>
        <v>Other</v>
      </c>
    </row>
    <row r="629" spans="1:25" x14ac:dyDescent="0.3">
      <c r="A629" s="3" t="s">
        <v>77</v>
      </c>
      <c r="B629" s="3">
        <v>21330</v>
      </c>
      <c r="C629" s="3" t="s">
        <v>105</v>
      </c>
      <c r="D629" s="7">
        <v>0.08</v>
      </c>
      <c r="E629" s="4">
        <v>125.99</v>
      </c>
      <c r="F629" s="4">
        <v>7.69</v>
      </c>
      <c r="G629" s="3">
        <v>1121</v>
      </c>
      <c r="H629" s="3" t="s">
        <v>1221</v>
      </c>
      <c r="I629" s="3" t="s">
        <v>48</v>
      </c>
      <c r="J629" s="3" t="s">
        <v>113</v>
      </c>
      <c r="K629" s="3" t="s">
        <v>76</v>
      </c>
      <c r="L629" s="3" t="s">
        <v>33</v>
      </c>
      <c r="M629" s="3" t="s">
        <v>44</v>
      </c>
      <c r="N629" s="3" t="s">
        <v>1223</v>
      </c>
      <c r="O629" s="3">
        <v>92592</v>
      </c>
      <c r="P629" s="2">
        <v>42042</v>
      </c>
      <c r="Q629" s="2">
        <v>42044</v>
      </c>
      <c r="R629" s="4">
        <v>377.154</v>
      </c>
      <c r="S629" s="3">
        <v>7</v>
      </c>
      <c r="T629" s="4">
        <v>703.46</v>
      </c>
      <c r="U629" s="3">
        <v>86767</v>
      </c>
      <c r="V629" s="3" t="str">
        <f>IF(R629&gt;F2585, "High","Low")</f>
        <v>High</v>
      </c>
      <c r="W629" s="3" t="e">
        <f>IF(OR(D629 &gt; 0.2,#REF! &lt; 0.25), "High Risk", "Low Risk")</f>
        <v>#REF!</v>
      </c>
      <c r="X629" s="3" t="str">
        <f>IF(NOT(D629 &gt; 0), "No Discount", "Discount Applied")</f>
        <v>Discount Applied</v>
      </c>
      <c r="Y629" s="3" t="str">
        <f>IF(AND(R629 &gt; 100, OR(I629 = "Regular Air", I629 = "Express Air"), NOT(D629 &gt; 0)), "High Profit Non-Standard Shipping", "Other")</f>
        <v>Other</v>
      </c>
    </row>
    <row r="630" spans="1:25" x14ac:dyDescent="0.3">
      <c r="A630" s="3" t="s">
        <v>108</v>
      </c>
      <c r="B630" s="3">
        <v>20612</v>
      </c>
      <c r="C630" s="3" t="s">
        <v>24</v>
      </c>
      <c r="D630" s="7">
        <v>0.03</v>
      </c>
      <c r="E630" s="4">
        <v>7.3</v>
      </c>
      <c r="F630" s="4">
        <v>7.72</v>
      </c>
      <c r="G630" s="3">
        <v>1123</v>
      </c>
      <c r="H630" s="3" t="s">
        <v>1225</v>
      </c>
      <c r="I630" s="3" t="s">
        <v>48</v>
      </c>
      <c r="J630" s="3" t="s">
        <v>57</v>
      </c>
      <c r="K630" s="3" t="s">
        <v>28</v>
      </c>
      <c r="L630" s="3" t="s">
        <v>33</v>
      </c>
      <c r="M630" s="3" t="s">
        <v>44</v>
      </c>
      <c r="N630" s="3" t="s">
        <v>546</v>
      </c>
      <c r="O630" s="3">
        <v>95661</v>
      </c>
      <c r="P630" s="2">
        <v>42078</v>
      </c>
      <c r="Q630" s="2">
        <v>42081</v>
      </c>
      <c r="R630" s="4">
        <v>-127.05200000000001</v>
      </c>
      <c r="S630" s="3">
        <v>14</v>
      </c>
      <c r="T630" s="4">
        <v>103.61</v>
      </c>
      <c r="U630" s="3">
        <v>87015</v>
      </c>
      <c r="V630" s="3" t="str">
        <f>IF(R630&gt;F2586, "High","Low")</f>
        <v>Low</v>
      </c>
      <c r="W630" s="3" t="e">
        <f>IF(OR(D630 &gt; 0.2,#REF! &lt; 0.25), "High Risk", "Low Risk")</f>
        <v>#REF!</v>
      </c>
      <c r="X630" s="3" t="str">
        <f>IF(NOT(D630 &gt; 0), "No Discount", "Discount Applied")</f>
        <v>Discount Applied</v>
      </c>
      <c r="Y630" s="3" t="str">
        <f>IF(AND(R630 &gt; 100, OR(I630 = "Regular Air", I630 = "Express Air"), NOT(D630 &gt; 0)), "High Profit Non-Standard Shipping", "Other")</f>
        <v>Other</v>
      </c>
    </row>
    <row r="631" spans="1:25" x14ac:dyDescent="0.3">
      <c r="A631" s="3" t="s">
        <v>77</v>
      </c>
      <c r="B631" s="3">
        <v>18212</v>
      </c>
      <c r="C631" s="3" t="s">
        <v>24</v>
      </c>
      <c r="D631" s="7">
        <v>0.09</v>
      </c>
      <c r="E631" s="4">
        <v>175.99</v>
      </c>
      <c r="F631" s="4">
        <v>4.99</v>
      </c>
      <c r="G631" s="3">
        <v>1123</v>
      </c>
      <c r="H631" s="3" t="s">
        <v>1225</v>
      </c>
      <c r="I631" s="3" t="s">
        <v>48</v>
      </c>
      <c r="J631" s="3" t="s">
        <v>57</v>
      </c>
      <c r="K631" s="3" t="s">
        <v>76</v>
      </c>
      <c r="L631" s="3" t="s">
        <v>33</v>
      </c>
      <c r="M631" s="3" t="s">
        <v>44</v>
      </c>
      <c r="N631" s="3" t="s">
        <v>546</v>
      </c>
      <c r="O631" s="3">
        <v>95661</v>
      </c>
      <c r="P631" s="2">
        <v>42175</v>
      </c>
      <c r="Q631" s="2">
        <v>42177</v>
      </c>
      <c r="R631" s="4">
        <v>2169.7464</v>
      </c>
      <c r="S631" s="3">
        <v>22</v>
      </c>
      <c r="T631" s="4">
        <v>3144.56</v>
      </c>
      <c r="U631" s="3">
        <v>87016</v>
      </c>
      <c r="V631" s="3" t="str">
        <f>IF(R631&gt;F2587, "High","Low")</f>
        <v>High</v>
      </c>
      <c r="W631" s="3" t="e">
        <f>IF(OR(D631 &gt; 0.2,#REF! &lt; 0.25), "High Risk", "Low Risk")</f>
        <v>#REF!</v>
      </c>
      <c r="X631" s="3" t="str">
        <f>IF(NOT(D631 &gt; 0), "No Discount", "Discount Applied")</f>
        <v>Discount Applied</v>
      </c>
      <c r="Y631" s="3" t="str">
        <f>IF(AND(R631 &gt; 100, OR(I631 = "Regular Air", I631 = "Express Air"), NOT(D631 &gt; 0)), "High Profit Non-Standard Shipping", "Other")</f>
        <v>Other</v>
      </c>
    </row>
    <row r="632" spans="1:25" x14ac:dyDescent="0.3">
      <c r="A632" s="3" t="s">
        <v>190</v>
      </c>
      <c r="B632" s="3">
        <v>18211</v>
      </c>
      <c r="C632" s="3" t="s">
        <v>24</v>
      </c>
      <c r="D632" s="7">
        <v>0.09</v>
      </c>
      <c r="E632" s="4">
        <v>160.97999999999999</v>
      </c>
      <c r="F632" s="4">
        <v>35.020000000000003</v>
      </c>
      <c r="G632" s="3">
        <v>1124</v>
      </c>
      <c r="H632" s="3" t="s">
        <v>1227</v>
      </c>
      <c r="I632" s="3" t="s">
        <v>38</v>
      </c>
      <c r="J632" s="3" t="s">
        <v>57</v>
      </c>
      <c r="K632" s="3" t="s">
        <v>40</v>
      </c>
      <c r="L632" s="3" t="s">
        <v>52</v>
      </c>
      <c r="M632" s="3" t="s">
        <v>227</v>
      </c>
      <c r="N632" s="3" t="s">
        <v>1228</v>
      </c>
      <c r="O632" s="3">
        <v>6360</v>
      </c>
      <c r="P632" s="2">
        <v>42175</v>
      </c>
      <c r="Q632" s="2">
        <v>42176</v>
      </c>
      <c r="R632" s="4">
        <v>-229.93</v>
      </c>
      <c r="S632" s="3">
        <v>18</v>
      </c>
      <c r="T632" s="4">
        <v>2653.02</v>
      </c>
      <c r="U632" s="3">
        <v>87016</v>
      </c>
      <c r="V632" s="3" t="str">
        <f>IF(R632&gt;F2588, "High","Low")</f>
        <v>Low</v>
      </c>
      <c r="W632" s="3" t="e">
        <f>IF(OR(D632 &gt; 0.2,#REF! &lt; 0.25), "High Risk", "Low Risk")</f>
        <v>#REF!</v>
      </c>
      <c r="X632" s="3" t="str">
        <f>IF(NOT(D632 &gt; 0), "No Discount", "Discount Applied")</f>
        <v>Discount Applied</v>
      </c>
      <c r="Y632" s="3" t="str">
        <f>IF(AND(R632 &gt; 100, OR(I632 = "Regular Air", I632 = "Express Air"), NOT(D632 &gt; 0)), "High Profit Non-Standard Shipping", "Other")</f>
        <v>Other</v>
      </c>
    </row>
    <row r="633" spans="1:25" x14ac:dyDescent="0.3">
      <c r="A633" s="3" t="s">
        <v>256</v>
      </c>
      <c r="B633" s="3">
        <v>22052</v>
      </c>
      <c r="C633" s="3" t="s">
        <v>55</v>
      </c>
      <c r="D633" s="7">
        <v>0.02</v>
      </c>
      <c r="E633" s="4">
        <v>4.0599999999999996</v>
      </c>
      <c r="F633" s="4">
        <v>6.89</v>
      </c>
      <c r="G633" s="3">
        <v>1127</v>
      </c>
      <c r="H633" s="3" t="s">
        <v>1229</v>
      </c>
      <c r="I633" s="3" t="s">
        <v>48</v>
      </c>
      <c r="J633" s="3" t="s">
        <v>113</v>
      </c>
      <c r="K633" s="3" t="s">
        <v>28</v>
      </c>
      <c r="L633" s="3" t="s">
        <v>60</v>
      </c>
      <c r="M633" s="3" t="s">
        <v>129</v>
      </c>
      <c r="N633" s="3" t="s">
        <v>1230</v>
      </c>
      <c r="O633" s="3">
        <v>78852</v>
      </c>
      <c r="P633" s="2">
        <v>42059</v>
      </c>
      <c r="Q633" s="2">
        <v>42061</v>
      </c>
      <c r="R633" s="4">
        <v>-93.735199999999992</v>
      </c>
      <c r="S633" s="3">
        <v>16</v>
      </c>
      <c r="T633" s="4">
        <v>66.81</v>
      </c>
      <c r="U633" s="3">
        <v>87221</v>
      </c>
      <c r="V633" s="3" t="str">
        <f>IF(R633&gt;F2589, "High","Low")</f>
        <v>Low</v>
      </c>
      <c r="W633" s="3" t="e">
        <f>IF(OR(D633 &gt; 0.2,#REF! &lt; 0.25), "High Risk", "Low Risk")</f>
        <v>#REF!</v>
      </c>
      <c r="X633" s="3" t="str">
        <f>IF(NOT(D633 &gt; 0), "No Discount", "Discount Applied")</f>
        <v>Discount Applied</v>
      </c>
      <c r="Y633" s="3" t="str">
        <f>IF(AND(R633 &gt; 100, OR(I633 = "Regular Air", I633 = "Express Air"), NOT(D633 &gt; 0)), "High Profit Non-Standard Shipping", "Other")</f>
        <v>Other</v>
      </c>
    </row>
    <row r="634" spans="1:25" x14ac:dyDescent="0.3">
      <c r="A634" s="3" t="s">
        <v>65</v>
      </c>
      <c r="B634" s="3">
        <v>26377</v>
      </c>
      <c r="C634" s="3" t="s">
        <v>105</v>
      </c>
      <c r="D634" s="7">
        <v>0.04</v>
      </c>
      <c r="E634" s="4">
        <v>4.71</v>
      </c>
      <c r="F634" s="4">
        <v>0.7</v>
      </c>
      <c r="G634" s="3">
        <v>1127</v>
      </c>
      <c r="H634" s="3" t="s">
        <v>1229</v>
      </c>
      <c r="I634" s="3" t="s">
        <v>48</v>
      </c>
      <c r="J634" s="3" t="s">
        <v>113</v>
      </c>
      <c r="K634" s="3" t="s">
        <v>28</v>
      </c>
      <c r="L634" s="3" t="s">
        <v>60</v>
      </c>
      <c r="M634" s="3" t="s">
        <v>129</v>
      </c>
      <c r="N634" s="3" t="s">
        <v>1230</v>
      </c>
      <c r="O634" s="3">
        <v>78852</v>
      </c>
      <c r="P634" s="2">
        <v>42177</v>
      </c>
      <c r="Q634" s="2">
        <v>42181</v>
      </c>
      <c r="R634" s="4">
        <v>4.53</v>
      </c>
      <c r="S634" s="3">
        <v>19</v>
      </c>
      <c r="T634" s="4">
        <v>90.52</v>
      </c>
      <c r="U634" s="3">
        <v>87222</v>
      </c>
      <c r="V634" s="3" t="str">
        <f>IF(R634&gt;F2590, "High","Low")</f>
        <v>High</v>
      </c>
      <c r="W634" s="3" t="e">
        <f>IF(OR(D634 &gt; 0.2,#REF! &lt; 0.25), "High Risk", "Low Risk")</f>
        <v>#REF!</v>
      </c>
      <c r="X634" s="3" t="str">
        <f>IF(NOT(D634 &gt; 0), "No Discount", "Discount Applied")</f>
        <v>Discount Applied</v>
      </c>
      <c r="Y634" s="3" t="str">
        <f>IF(AND(R634 &gt; 100, OR(I634 = "Regular Air", I634 = "Express Air"), NOT(D634 &gt; 0)), "High Profit Non-Standard Shipping", "Other")</f>
        <v>Other</v>
      </c>
    </row>
    <row r="635" spans="1:25" x14ac:dyDescent="0.3">
      <c r="A635" s="3" t="s">
        <v>92</v>
      </c>
      <c r="B635" s="3">
        <v>26378</v>
      </c>
      <c r="C635" s="3" t="s">
        <v>105</v>
      </c>
      <c r="D635" s="7">
        <v>0.06</v>
      </c>
      <c r="E635" s="4">
        <v>4.2</v>
      </c>
      <c r="F635" s="4">
        <v>2.2599999999999998</v>
      </c>
      <c r="G635" s="3">
        <v>1128</v>
      </c>
      <c r="H635" s="3" t="s">
        <v>1232</v>
      </c>
      <c r="I635" s="3" t="s">
        <v>48</v>
      </c>
      <c r="J635" s="3" t="s">
        <v>113</v>
      </c>
      <c r="K635" s="3" t="s">
        <v>28</v>
      </c>
      <c r="L635" s="3" t="s">
        <v>60</v>
      </c>
      <c r="M635" s="3" t="s">
        <v>129</v>
      </c>
      <c r="N635" s="3" t="s">
        <v>1234</v>
      </c>
      <c r="O635" s="3">
        <v>78539</v>
      </c>
      <c r="P635" s="2">
        <v>42177</v>
      </c>
      <c r="Q635" s="2">
        <v>42182</v>
      </c>
      <c r="R635" s="4">
        <v>9.7799999999999994</v>
      </c>
      <c r="S635" s="3">
        <v>13</v>
      </c>
      <c r="T635" s="4">
        <v>55.97</v>
      </c>
      <c r="U635" s="3">
        <v>87222</v>
      </c>
      <c r="V635" s="3" t="str">
        <f>IF(R635&gt;F2591, "High","Low")</f>
        <v>High</v>
      </c>
      <c r="W635" s="3" t="e">
        <f>IF(OR(D635 &gt; 0.2,#REF! &lt; 0.25), "High Risk", "Low Risk")</f>
        <v>#REF!</v>
      </c>
      <c r="X635" s="3" t="str">
        <f>IF(NOT(D635 &gt; 0), "No Discount", "Discount Applied")</f>
        <v>Discount Applied</v>
      </c>
      <c r="Y635" s="3" t="str">
        <f>IF(AND(R635 &gt; 100, OR(I635 = "Regular Air", I635 = "Express Air"), NOT(D635 &gt; 0)), "High Profit Non-Standard Shipping", "Other")</f>
        <v>Other</v>
      </c>
    </row>
    <row r="636" spans="1:25" x14ac:dyDescent="0.3">
      <c r="A636" s="3" t="s">
        <v>108</v>
      </c>
      <c r="B636" s="3">
        <v>4501</v>
      </c>
      <c r="C636" s="3" t="s">
        <v>105</v>
      </c>
      <c r="D636" s="7">
        <v>0.04</v>
      </c>
      <c r="E636" s="4">
        <v>8.6</v>
      </c>
      <c r="F636" s="4">
        <v>6.19</v>
      </c>
      <c r="G636" s="3">
        <v>1129</v>
      </c>
      <c r="H636" s="3" t="s">
        <v>1235</v>
      </c>
      <c r="I636" s="3" t="s">
        <v>48</v>
      </c>
      <c r="J636" s="3" t="s">
        <v>39</v>
      </c>
      <c r="K636" s="3" t="s">
        <v>28</v>
      </c>
      <c r="L636" s="3" t="s">
        <v>52</v>
      </c>
      <c r="M636" s="3" t="s">
        <v>192</v>
      </c>
      <c r="N636" s="3" t="s">
        <v>193</v>
      </c>
      <c r="O636" s="3">
        <v>2118</v>
      </c>
      <c r="P636" s="2">
        <v>42051</v>
      </c>
      <c r="Q636" s="2">
        <v>42058</v>
      </c>
      <c r="R636" s="4">
        <v>-63.813500000000005</v>
      </c>
      <c r="S636" s="3">
        <v>37</v>
      </c>
      <c r="T636" s="4">
        <v>311.66000000000003</v>
      </c>
      <c r="U636" s="3">
        <v>32037</v>
      </c>
      <c r="V636" s="3" t="str">
        <f>IF(R636&gt;F2592, "High","Low")</f>
        <v>Low</v>
      </c>
      <c r="W636" s="3" t="e">
        <f>IF(OR(D636 &gt; 0.2,#REF! &lt; 0.25), "High Risk", "Low Risk")</f>
        <v>#REF!</v>
      </c>
      <c r="X636" s="3" t="str">
        <f>IF(NOT(D636 &gt; 0), "No Discount", "Discount Applied")</f>
        <v>Discount Applied</v>
      </c>
      <c r="Y636" s="3" t="str">
        <f>IF(AND(R636 &gt; 100, OR(I636 = "Regular Air", I636 = "Express Air"), NOT(D636 &gt; 0)), "High Profit Non-Standard Shipping", "Other")</f>
        <v>Other</v>
      </c>
    </row>
    <row r="637" spans="1:25" x14ac:dyDescent="0.3">
      <c r="A637" s="3" t="s">
        <v>586</v>
      </c>
      <c r="B637" s="3">
        <v>4502</v>
      </c>
      <c r="C637" s="3" t="s">
        <v>105</v>
      </c>
      <c r="D637" s="7">
        <v>7.0000000000000007E-2</v>
      </c>
      <c r="E637" s="4">
        <v>699.99</v>
      </c>
      <c r="F637" s="4">
        <v>24.49</v>
      </c>
      <c r="G637" s="3">
        <v>1129</v>
      </c>
      <c r="H637" s="3" t="s">
        <v>1235</v>
      </c>
      <c r="I637" s="3" t="s">
        <v>48</v>
      </c>
      <c r="J637" s="3" t="s">
        <v>39</v>
      </c>
      <c r="K637" s="3" t="s">
        <v>76</v>
      </c>
      <c r="L637" s="3" t="s">
        <v>52</v>
      </c>
      <c r="M637" s="3" t="s">
        <v>192</v>
      </c>
      <c r="N637" s="3" t="s">
        <v>193</v>
      </c>
      <c r="O637" s="3">
        <v>2118</v>
      </c>
      <c r="P637" s="2">
        <v>42051</v>
      </c>
      <c r="Q637" s="2">
        <v>42055</v>
      </c>
      <c r="R637" s="4">
        <v>325.29000000000002</v>
      </c>
      <c r="S637" s="3">
        <v>15</v>
      </c>
      <c r="T637" s="4">
        <v>9862.51</v>
      </c>
      <c r="U637" s="3">
        <v>32037</v>
      </c>
      <c r="V637" s="3" t="str">
        <f>IF(R637&gt;F2593, "High","Low")</f>
        <v>High</v>
      </c>
      <c r="W637" s="3" t="e">
        <f>IF(OR(D637 &gt; 0.2,#REF! &lt; 0.25), "High Risk", "Low Risk")</f>
        <v>#REF!</v>
      </c>
      <c r="X637" s="3" t="str">
        <f>IF(NOT(D637 &gt; 0), "No Discount", "Discount Applied")</f>
        <v>Discount Applied</v>
      </c>
      <c r="Y637" s="3" t="str">
        <f>IF(AND(R637 &gt; 100, OR(I637 = "Regular Air", I637 = "Express Air"), NOT(D637 &gt; 0)), "High Profit Non-Standard Shipping", "Other")</f>
        <v>Other</v>
      </c>
    </row>
    <row r="638" spans="1:25" x14ac:dyDescent="0.3">
      <c r="A638" s="3" t="s">
        <v>92</v>
      </c>
      <c r="B638" s="3">
        <v>6891</v>
      </c>
      <c r="C638" s="3" t="s">
        <v>36</v>
      </c>
      <c r="D638" s="7">
        <v>0.05</v>
      </c>
      <c r="E638" s="4">
        <v>5.78</v>
      </c>
      <c r="F638" s="4">
        <v>7.64</v>
      </c>
      <c r="G638" s="3">
        <v>1129</v>
      </c>
      <c r="H638" s="3" t="s">
        <v>1235</v>
      </c>
      <c r="I638" s="3" t="s">
        <v>26</v>
      </c>
      <c r="J638" s="3" t="s">
        <v>27</v>
      </c>
      <c r="K638" s="3" t="s">
        <v>28</v>
      </c>
      <c r="L638" s="3" t="s">
        <v>52</v>
      </c>
      <c r="M638" s="3" t="s">
        <v>192</v>
      </c>
      <c r="N638" s="3" t="s">
        <v>193</v>
      </c>
      <c r="O638" s="3">
        <v>2118</v>
      </c>
      <c r="P638" s="2">
        <v>42092</v>
      </c>
      <c r="Q638" s="2">
        <v>42094</v>
      </c>
      <c r="R638" s="4">
        <v>-116.05</v>
      </c>
      <c r="S638" s="3">
        <v>29</v>
      </c>
      <c r="T638" s="4">
        <v>177.41</v>
      </c>
      <c r="U638" s="3">
        <v>49125</v>
      </c>
      <c r="V638" s="3" t="str">
        <f>IF(R638&gt;F2594, "High","Low")</f>
        <v>Low</v>
      </c>
      <c r="W638" s="3" t="e">
        <f>IF(OR(D638 &gt; 0.2,#REF! &lt; 0.25), "High Risk", "Low Risk")</f>
        <v>#REF!</v>
      </c>
      <c r="X638" s="3" t="str">
        <f>IF(NOT(D638 &gt; 0), "No Discount", "Discount Applied")</f>
        <v>Discount Applied</v>
      </c>
      <c r="Y638" s="3" t="str">
        <f>IF(AND(R638 &gt; 100, OR(I638 = "Regular Air", I638 = "Express Air"), NOT(D638 &gt; 0)), "High Profit Non-Standard Shipping", "Other")</f>
        <v>Other</v>
      </c>
    </row>
    <row r="639" spans="1:25" x14ac:dyDescent="0.3">
      <c r="A639" s="3" t="s">
        <v>68</v>
      </c>
      <c r="B639" s="3">
        <v>1917</v>
      </c>
      <c r="C639" s="3" t="s">
        <v>55</v>
      </c>
      <c r="D639" s="7">
        <v>0.02</v>
      </c>
      <c r="E639" s="4">
        <v>7.64</v>
      </c>
      <c r="F639" s="4">
        <v>1.39</v>
      </c>
      <c r="G639" s="3">
        <v>1129</v>
      </c>
      <c r="H639" s="3" t="s">
        <v>1235</v>
      </c>
      <c r="I639" s="3" t="s">
        <v>48</v>
      </c>
      <c r="J639" s="3" t="s">
        <v>39</v>
      </c>
      <c r="K639" s="3" t="s">
        <v>28</v>
      </c>
      <c r="L639" s="3" t="s">
        <v>52</v>
      </c>
      <c r="M639" s="3" t="s">
        <v>192</v>
      </c>
      <c r="N639" s="3" t="s">
        <v>193</v>
      </c>
      <c r="O639" s="3">
        <v>2118</v>
      </c>
      <c r="P639" s="2">
        <v>42145</v>
      </c>
      <c r="Q639" s="2">
        <v>42147</v>
      </c>
      <c r="R639" s="4">
        <v>117.38</v>
      </c>
      <c r="S639" s="3">
        <v>52</v>
      </c>
      <c r="T639" s="4">
        <v>406.91</v>
      </c>
      <c r="U639" s="3">
        <v>13735</v>
      </c>
      <c r="V639" s="3" t="str">
        <f>IF(R639&gt;F2595, "High","Low")</f>
        <v>High</v>
      </c>
      <c r="W639" s="3" t="e">
        <f>IF(OR(D639 &gt; 0.2,#REF! &lt; 0.25), "High Risk", "Low Risk")</f>
        <v>#REF!</v>
      </c>
      <c r="X639" s="3" t="str">
        <f>IF(NOT(D639 &gt; 0), "No Discount", "Discount Applied")</f>
        <v>Discount Applied</v>
      </c>
      <c r="Y639" s="3" t="str">
        <f>IF(AND(R639 &gt; 100, OR(I639 = "Regular Air", I639 = "Express Air"), NOT(D639 &gt; 0)), "High Profit Non-Standard Shipping", "Other")</f>
        <v>Other</v>
      </c>
    </row>
    <row r="640" spans="1:25" x14ac:dyDescent="0.3">
      <c r="A640" s="3" t="s">
        <v>179</v>
      </c>
      <c r="B640" s="3">
        <v>5568</v>
      </c>
      <c r="C640" s="3" t="s">
        <v>105</v>
      </c>
      <c r="D640" s="7">
        <v>0.03</v>
      </c>
      <c r="E640" s="4">
        <v>30.98</v>
      </c>
      <c r="F640" s="4">
        <v>6.5</v>
      </c>
      <c r="G640" s="3">
        <v>1129</v>
      </c>
      <c r="H640" s="3" t="s">
        <v>1235</v>
      </c>
      <c r="I640" s="3" t="s">
        <v>48</v>
      </c>
      <c r="J640" s="3" t="s">
        <v>27</v>
      </c>
      <c r="K640" s="3" t="s">
        <v>76</v>
      </c>
      <c r="L640" s="3" t="s">
        <v>52</v>
      </c>
      <c r="M640" s="3" t="s">
        <v>192</v>
      </c>
      <c r="N640" s="3" t="s">
        <v>193</v>
      </c>
      <c r="O640" s="3">
        <v>2118</v>
      </c>
      <c r="P640" s="2">
        <v>42168</v>
      </c>
      <c r="Q640" s="2">
        <v>42172</v>
      </c>
      <c r="R640" s="4">
        <v>-144.19999999999999</v>
      </c>
      <c r="S640" s="3">
        <v>44</v>
      </c>
      <c r="T640" s="4">
        <v>1332.09</v>
      </c>
      <c r="U640" s="3">
        <v>39430</v>
      </c>
      <c r="V640" s="3" t="str">
        <f>IF(R640&gt;F2596, "High","Low")</f>
        <v>Low</v>
      </c>
      <c r="W640" s="3" t="e">
        <f>IF(OR(D640 &gt; 0.2,#REF! &lt; 0.25), "High Risk", "Low Risk")</f>
        <v>#REF!</v>
      </c>
      <c r="X640" s="3" t="str">
        <f>IF(NOT(D640 &gt; 0), "No Discount", "Discount Applied")</f>
        <v>Discount Applied</v>
      </c>
      <c r="Y640" s="3" t="str">
        <f>IF(AND(R640 &gt; 100, OR(I640 = "Regular Air", I640 = "Express Air"), NOT(D640 &gt; 0)), "High Profit Non-Standard Shipping", "Other")</f>
        <v>Other</v>
      </c>
    </row>
    <row r="641" spans="1:25" x14ac:dyDescent="0.3">
      <c r="A641" s="3" t="s">
        <v>92</v>
      </c>
      <c r="B641" s="3">
        <v>8099</v>
      </c>
      <c r="C641" s="3" t="s">
        <v>105</v>
      </c>
      <c r="D641" s="7">
        <v>0.02</v>
      </c>
      <c r="E641" s="4">
        <v>4.9800000000000004</v>
      </c>
      <c r="F641" s="4">
        <v>6.07</v>
      </c>
      <c r="G641" s="3">
        <v>1129</v>
      </c>
      <c r="H641" s="3" t="s">
        <v>1235</v>
      </c>
      <c r="I641" s="3" t="s">
        <v>48</v>
      </c>
      <c r="J641" s="3" t="s">
        <v>39</v>
      </c>
      <c r="K641" s="3" t="s">
        <v>28</v>
      </c>
      <c r="L641" s="3" t="s">
        <v>52</v>
      </c>
      <c r="M641" s="3" t="s">
        <v>192</v>
      </c>
      <c r="N641" s="3" t="s">
        <v>193</v>
      </c>
      <c r="O641" s="3">
        <v>2118</v>
      </c>
      <c r="P641" s="2">
        <v>42030</v>
      </c>
      <c r="Q641" s="2">
        <v>42032</v>
      </c>
      <c r="R641" s="4">
        <v>-46.92</v>
      </c>
      <c r="S641" s="3">
        <v>19</v>
      </c>
      <c r="T641" s="4">
        <v>105.5</v>
      </c>
      <c r="U641" s="3">
        <v>57794</v>
      </c>
      <c r="V641" s="3" t="str">
        <f>IF(R641&gt;F2597, "High","Low")</f>
        <v>Low</v>
      </c>
      <c r="W641" s="3" t="e">
        <f>IF(OR(D641 &gt; 0.2,#REF! &lt; 0.25), "High Risk", "Low Risk")</f>
        <v>#REF!</v>
      </c>
      <c r="X641" s="3" t="str">
        <f>IF(NOT(D641 &gt; 0), "No Discount", "Discount Applied")</f>
        <v>Discount Applied</v>
      </c>
      <c r="Y641" s="3" t="str">
        <f>IF(AND(R641 &gt; 100, OR(I641 = "Regular Air", I641 = "Express Air"), NOT(D641 &gt; 0)), "High Profit Non-Standard Shipping", "Other")</f>
        <v>Other</v>
      </c>
    </row>
    <row r="642" spans="1:25" x14ac:dyDescent="0.3">
      <c r="A642" s="3" t="s">
        <v>68</v>
      </c>
      <c r="B642" s="3">
        <v>19917</v>
      </c>
      <c r="C642" s="3" t="s">
        <v>55</v>
      </c>
      <c r="D642" s="7">
        <v>0.02</v>
      </c>
      <c r="E642" s="4">
        <v>7.64</v>
      </c>
      <c r="F642" s="4">
        <v>1.39</v>
      </c>
      <c r="G642" s="3">
        <v>1131</v>
      </c>
      <c r="H642" s="3" t="s">
        <v>1240</v>
      </c>
      <c r="I642" s="3" t="s">
        <v>48</v>
      </c>
      <c r="J642" s="3" t="s">
        <v>39</v>
      </c>
      <c r="K642" s="3" t="s">
        <v>28</v>
      </c>
      <c r="L642" s="3" t="s">
        <v>60</v>
      </c>
      <c r="M642" s="3" t="s">
        <v>129</v>
      </c>
      <c r="N642" s="3" t="s">
        <v>1241</v>
      </c>
      <c r="O642" s="3">
        <v>79907</v>
      </c>
      <c r="P642" s="2">
        <v>42145</v>
      </c>
      <c r="Q642" s="2">
        <v>42147</v>
      </c>
      <c r="R642" s="4">
        <v>70.193699999999993</v>
      </c>
      <c r="S642" s="3">
        <v>13</v>
      </c>
      <c r="T642" s="4">
        <v>101.73</v>
      </c>
      <c r="U642" s="3">
        <v>88103</v>
      </c>
      <c r="V642" s="3" t="str">
        <f>IF(R642&gt;F2598, "High","Low")</f>
        <v>High</v>
      </c>
      <c r="W642" s="3" t="e">
        <f>IF(OR(D642 &gt; 0.2,#REF! &lt; 0.25), "High Risk", "Low Risk")</f>
        <v>#REF!</v>
      </c>
      <c r="X642" s="3" t="str">
        <f>IF(NOT(D642 &gt; 0), "No Discount", "Discount Applied")</f>
        <v>Discount Applied</v>
      </c>
      <c r="Y642" s="3" t="str">
        <f>IF(AND(R642 &gt; 100, OR(I642 = "Regular Air", I642 = "Express Air"), NOT(D642 &gt; 0)), "High Profit Non-Standard Shipping", "Other")</f>
        <v>Other</v>
      </c>
    </row>
    <row r="643" spans="1:25" x14ac:dyDescent="0.3">
      <c r="A643" s="3" t="s">
        <v>108</v>
      </c>
      <c r="B643" s="3">
        <v>23860</v>
      </c>
      <c r="C643" s="3" t="s">
        <v>55</v>
      </c>
      <c r="D643" s="7">
        <v>0.06</v>
      </c>
      <c r="E643" s="4">
        <v>6.37</v>
      </c>
      <c r="F643" s="4">
        <v>5.19</v>
      </c>
      <c r="G643" s="3">
        <v>1132</v>
      </c>
      <c r="H643" s="3" t="s">
        <v>1242</v>
      </c>
      <c r="I643" s="3" t="s">
        <v>48</v>
      </c>
      <c r="J643" s="3" t="s">
        <v>27</v>
      </c>
      <c r="K643" s="3" t="s">
        <v>28</v>
      </c>
      <c r="L643" s="3" t="s">
        <v>60</v>
      </c>
      <c r="M643" s="3" t="s">
        <v>129</v>
      </c>
      <c r="N643" s="3" t="s">
        <v>1243</v>
      </c>
      <c r="O643" s="3">
        <v>76039</v>
      </c>
      <c r="P643" s="2">
        <v>42045</v>
      </c>
      <c r="Q643" s="2">
        <v>42046</v>
      </c>
      <c r="R643" s="4">
        <v>-48.219499999999996</v>
      </c>
      <c r="S643" s="3">
        <v>6</v>
      </c>
      <c r="T643" s="4">
        <v>37.700000000000003</v>
      </c>
      <c r="U643" s="3">
        <v>88101</v>
      </c>
      <c r="V643" s="3" t="str">
        <f>IF(R643&gt;F2599, "High","Low")</f>
        <v>Low</v>
      </c>
      <c r="W643" s="3" t="e">
        <f>IF(OR(D643 &gt; 0.2,#REF! &lt; 0.25), "High Risk", "Low Risk")</f>
        <v>#REF!</v>
      </c>
      <c r="X643" s="3" t="str">
        <f>IF(NOT(D643 &gt; 0), "No Discount", "Discount Applied")</f>
        <v>Discount Applied</v>
      </c>
      <c r="Y643" s="3" t="str">
        <f>IF(AND(R643 &gt; 100, OR(I643 = "Regular Air", I643 = "Express Air"), NOT(D643 &gt; 0)), "High Profit Non-Standard Shipping", "Other")</f>
        <v>Other</v>
      </c>
    </row>
    <row r="644" spans="1:25" x14ac:dyDescent="0.3">
      <c r="A644" s="3" t="s">
        <v>108</v>
      </c>
      <c r="B644" s="3">
        <v>22501</v>
      </c>
      <c r="C644" s="3" t="s">
        <v>105</v>
      </c>
      <c r="D644" s="7">
        <v>0.04</v>
      </c>
      <c r="E644" s="4">
        <v>8.6</v>
      </c>
      <c r="F644" s="4">
        <v>6.19</v>
      </c>
      <c r="G644" s="3">
        <v>1132</v>
      </c>
      <c r="H644" s="3" t="s">
        <v>1242</v>
      </c>
      <c r="I644" s="3" t="s">
        <v>48</v>
      </c>
      <c r="J644" s="3" t="s">
        <v>39</v>
      </c>
      <c r="K644" s="3" t="s">
        <v>28</v>
      </c>
      <c r="L644" s="3" t="s">
        <v>60</v>
      </c>
      <c r="M644" s="3" t="s">
        <v>129</v>
      </c>
      <c r="N644" s="3" t="s">
        <v>1243</v>
      </c>
      <c r="O644" s="3">
        <v>76039</v>
      </c>
      <c r="P644" s="2">
        <v>42051</v>
      </c>
      <c r="Q644" s="2">
        <v>42058</v>
      </c>
      <c r="R644" s="4">
        <v>-63.813500000000005</v>
      </c>
      <c r="S644" s="3">
        <v>9</v>
      </c>
      <c r="T644" s="4">
        <v>75.81</v>
      </c>
      <c r="U644" s="3">
        <v>88102</v>
      </c>
      <c r="V644" s="3" t="str">
        <f>IF(R644&gt;F2600, "High","Low")</f>
        <v>Low</v>
      </c>
      <c r="W644" s="3" t="e">
        <f>IF(OR(D644 &gt; 0.2,#REF! &lt; 0.25), "High Risk", "Low Risk")</f>
        <v>#REF!</v>
      </c>
      <c r="X644" s="3" t="str">
        <f>IF(NOT(D644 &gt; 0), "No Discount", "Discount Applied")</f>
        <v>Discount Applied</v>
      </c>
      <c r="Y644" s="3" t="str">
        <f>IF(AND(R644 &gt; 100, OR(I644 = "Regular Air", I644 = "Express Air"), NOT(D644 &gt; 0)), "High Profit Non-Standard Shipping", "Other")</f>
        <v>Other</v>
      </c>
    </row>
    <row r="645" spans="1:25" x14ac:dyDescent="0.3">
      <c r="A645" s="3" t="s">
        <v>586</v>
      </c>
      <c r="B645" s="3">
        <v>22502</v>
      </c>
      <c r="C645" s="3" t="s">
        <v>105</v>
      </c>
      <c r="D645" s="7">
        <v>7.0000000000000007E-2</v>
      </c>
      <c r="E645" s="4">
        <v>699.99</v>
      </c>
      <c r="F645" s="4">
        <v>24.49</v>
      </c>
      <c r="G645" s="3">
        <v>1132</v>
      </c>
      <c r="H645" s="3" t="s">
        <v>1242</v>
      </c>
      <c r="I645" s="3" t="s">
        <v>48</v>
      </c>
      <c r="J645" s="3" t="s">
        <v>39</v>
      </c>
      <c r="K645" s="3" t="s">
        <v>76</v>
      </c>
      <c r="L645" s="3" t="s">
        <v>60</v>
      </c>
      <c r="M645" s="3" t="s">
        <v>129</v>
      </c>
      <c r="N645" s="3" t="s">
        <v>1243</v>
      </c>
      <c r="O645" s="3">
        <v>76039</v>
      </c>
      <c r="P645" s="2">
        <v>42051</v>
      </c>
      <c r="Q645" s="2">
        <v>42055</v>
      </c>
      <c r="R645" s="4">
        <v>325.29000000000002</v>
      </c>
      <c r="S645" s="3">
        <v>4</v>
      </c>
      <c r="T645" s="4">
        <v>2630</v>
      </c>
      <c r="U645" s="3">
        <v>88102</v>
      </c>
      <c r="V645" s="3" t="str">
        <f>IF(R645&gt;F2601, "High","Low")</f>
        <v>High</v>
      </c>
      <c r="W645" s="3" t="e">
        <f>IF(OR(D645 &gt; 0.2,#REF! &lt; 0.25), "High Risk", "Low Risk")</f>
        <v>#REF!</v>
      </c>
      <c r="X645" s="3" t="str">
        <f>IF(NOT(D645 &gt; 0), "No Discount", "Discount Applied")</f>
        <v>Discount Applied</v>
      </c>
      <c r="Y645" s="3" t="str">
        <f>IF(AND(R645 &gt; 100, OR(I645 = "Regular Air", I645 = "Express Air"), NOT(D645 &gt; 0)), "High Profit Non-Standard Shipping", "Other")</f>
        <v>Other</v>
      </c>
    </row>
    <row r="646" spans="1:25" x14ac:dyDescent="0.3">
      <c r="A646" s="3" t="s">
        <v>179</v>
      </c>
      <c r="B646" s="3">
        <v>23568</v>
      </c>
      <c r="C646" s="3" t="s">
        <v>105</v>
      </c>
      <c r="D646" s="7">
        <v>0.03</v>
      </c>
      <c r="E646" s="4">
        <v>30.98</v>
      </c>
      <c r="F646" s="4">
        <v>6.5</v>
      </c>
      <c r="G646" s="3">
        <v>1132</v>
      </c>
      <c r="H646" s="3" t="s">
        <v>1242</v>
      </c>
      <c r="I646" s="3" t="s">
        <v>48</v>
      </c>
      <c r="J646" s="3" t="s">
        <v>27</v>
      </c>
      <c r="K646" s="3" t="s">
        <v>76</v>
      </c>
      <c r="L646" s="3" t="s">
        <v>60</v>
      </c>
      <c r="M646" s="3" t="s">
        <v>129</v>
      </c>
      <c r="N646" s="3" t="s">
        <v>1243</v>
      </c>
      <c r="O646" s="3">
        <v>76039</v>
      </c>
      <c r="P646" s="2">
        <v>42168</v>
      </c>
      <c r="Q646" s="2">
        <v>42172</v>
      </c>
      <c r="R646" s="4">
        <v>-115.35999999999999</v>
      </c>
      <c r="S646" s="3">
        <v>11</v>
      </c>
      <c r="T646" s="4">
        <v>333.02</v>
      </c>
      <c r="U646" s="3">
        <v>88104</v>
      </c>
      <c r="V646" s="3" t="str">
        <f>IF(R646&gt;F2602, "High","Low")</f>
        <v>Low</v>
      </c>
      <c r="W646" s="3" t="e">
        <f>IF(OR(D646 &gt; 0.2,#REF! &lt; 0.25), "High Risk", "Low Risk")</f>
        <v>#REF!</v>
      </c>
      <c r="X646" s="3" t="str">
        <f>IF(NOT(D646 &gt; 0), "No Discount", "Discount Applied")</f>
        <v>Discount Applied</v>
      </c>
      <c r="Y646" s="3" t="str">
        <f>IF(AND(R646 &gt; 100, OR(I646 = "Regular Air", I646 = "Express Air"), NOT(D646 &gt; 0)), "High Profit Non-Standard Shipping", "Other")</f>
        <v>Other</v>
      </c>
    </row>
    <row r="647" spans="1:25" x14ac:dyDescent="0.3">
      <c r="A647" s="3" t="s">
        <v>92</v>
      </c>
      <c r="B647" s="3">
        <v>26099</v>
      </c>
      <c r="C647" s="3" t="s">
        <v>105</v>
      </c>
      <c r="D647" s="7">
        <v>0.02</v>
      </c>
      <c r="E647" s="4">
        <v>4.9800000000000004</v>
      </c>
      <c r="F647" s="4">
        <v>6.07</v>
      </c>
      <c r="G647" s="3">
        <v>1133</v>
      </c>
      <c r="H647" s="3" t="s">
        <v>1244</v>
      </c>
      <c r="I647" s="3" t="s">
        <v>48</v>
      </c>
      <c r="J647" s="3" t="s">
        <v>39</v>
      </c>
      <c r="K647" s="3" t="s">
        <v>28</v>
      </c>
      <c r="L647" s="3" t="s">
        <v>60</v>
      </c>
      <c r="M647" s="3" t="s">
        <v>129</v>
      </c>
      <c r="N647" s="3" t="s">
        <v>1245</v>
      </c>
      <c r="O647" s="3">
        <v>75234</v>
      </c>
      <c r="P647" s="2">
        <v>42030</v>
      </c>
      <c r="Q647" s="2">
        <v>42032</v>
      </c>
      <c r="R647" s="4">
        <v>-46.92</v>
      </c>
      <c r="S647" s="3">
        <v>5</v>
      </c>
      <c r="T647" s="4">
        <v>27.76</v>
      </c>
      <c r="U647" s="3">
        <v>88105</v>
      </c>
      <c r="V647" s="3" t="str">
        <f>IF(R647&gt;F2603, "High","Low")</f>
        <v>Low</v>
      </c>
      <c r="W647" s="3" t="e">
        <f>IF(OR(D647 &gt; 0.2,#REF! &lt; 0.25), "High Risk", "Low Risk")</f>
        <v>#REF!</v>
      </c>
      <c r="X647" s="3" t="str">
        <f>IF(NOT(D647 &gt; 0), "No Discount", "Discount Applied")</f>
        <v>Discount Applied</v>
      </c>
      <c r="Y647" s="3" t="str">
        <f>IF(AND(R647 &gt; 100, OR(I647 = "Regular Air", I647 = "Express Air"), NOT(D647 &gt; 0)), "High Profit Non-Standard Shipping", "Other")</f>
        <v>Other</v>
      </c>
    </row>
    <row r="648" spans="1:25" x14ac:dyDescent="0.3">
      <c r="A648" s="3" t="s">
        <v>84</v>
      </c>
      <c r="B648" s="3">
        <v>22119</v>
      </c>
      <c r="C648" s="3" t="s">
        <v>24</v>
      </c>
      <c r="D648" s="7">
        <v>0.09</v>
      </c>
      <c r="E648" s="4">
        <v>270.97000000000003</v>
      </c>
      <c r="F648" s="4">
        <v>28.06</v>
      </c>
      <c r="G648" s="3">
        <v>1136</v>
      </c>
      <c r="H648" s="3" t="s">
        <v>1246</v>
      </c>
      <c r="I648" s="3" t="s">
        <v>38</v>
      </c>
      <c r="J648" s="3" t="s">
        <v>113</v>
      </c>
      <c r="K648" s="3" t="s">
        <v>76</v>
      </c>
      <c r="L648" s="3" t="s">
        <v>60</v>
      </c>
      <c r="M648" s="3" t="s">
        <v>177</v>
      </c>
      <c r="N648" s="3" t="s">
        <v>1248</v>
      </c>
      <c r="O648" s="3">
        <v>60188</v>
      </c>
      <c r="P648" s="2">
        <v>42006</v>
      </c>
      <c r="Q648" s="2">
        <v>42008</v>
      </c>
      <c r="R648" s="4">
        <v>2660.1432</v>
      </c>
      <c r="S648" s="3">
        <v>15</v>
      </c>
      <c r="T648" s="4">
        <v>3855.28</v>
      </c>
      <c r="U648" s="3">
        <v>87940</v>
      </c>
      <c r="V648" s="3" t="str">
        <f>IF(R648&gt;F2604, "High","Low")</f>
        <v>High</v>
      </c>
      <c r="W648" s="3" t="e">
        <f>IF(OR(D648 &gt; 0.2,#REF! &lt; 0.25), "High Risk", "Low Risk")</f>
        <v>#REF!</v>
      </c>
      <c r="X648" s="3" t="str">
        <f>IF(NOT(D648 &gt; 0), "No Discount", "Discount Applied")</f>
        <v>Discount Applied</v>
      </c>
      <c r="Y648" s="3" t="str">
        <f>IF(AND(R648 &gt; 100, OR(I648 = "Regular Air", I648 = "Express Air"), NOT(D648 &gt; 0)), "High Profit Non-Standard Shipping", "Other")</f>
        <v>Other</v>
      </c>
    </row>
    <row r="649" spans="1:25" x14ac:dyDescent="0.3">
      <c r="A649" s="3" t="s">
        <v>41</v>
      </c>
      <c r="B649" s="3">
        <v>19357</v>
      </c>
      <c r="C649" s="3" t="s">
        <v>55</v>
      </c>
      <c r="D649" s="7">
        <v>0.02</v>
      </c>
      <c r="E649" s="4">
        <v>160.97999999999999</v>
      </c>
      <c r="F649" s="4">
        <v>30</v>
      </c>
      <c r="G649" s="3">
        <v>1138</v>
      </c>
      <c r="H649" s="3" t="s">
        <v>1249</v>
      </c>
      <c r="I649" s="3" t="s">
        <v>38</v>
      </c>
      <c r="J649" s="3" t="s">
        <v>39</v>
      </c>
      <c r="K649" s="3" t="s">
        <v>40</v>
      </c>
      <c r="L649" s="3" t="s">
        <v>60</v>
      </c>
      <c r="M649" s="3" t="s">
        <v>129</v>
      </c>
      <c r="N649" s="3" t="s">
        <v>1250</v>
      </c>
      <c r="O649" s="3">
        <v>75056</v>
      </c>
      <c r="P649" s="2">
        <v>42051</v>
      </c>
      <c r="Q649" s="2">
        <v>42054</v>
      </c>
      <c r="R649" s="4">
        <v>-51.116</v>
      </c>
      <c r="S649" s="3">
        <v>1</v>
      </c>
      <c r="T649" s="4">
        <v>192.49</v>
      </c>
      <c r="U649" s="3">
        <v>86574</v>
      </c>
      <c r="V649" s="3" t="str">
        <f>IF(R649&gt;F2605, "High","Low")</f>
        <v>Low</v>
      </c>
      <c r="W649" s="3" t="e">
        <f>IF(OR(D649 &gt; 0.2,#REF! &lt; 0.25), "High Risk", "Low Risk")</f>
        <v>#REF!</v>
      </c>
      <c r="X649" s="3" t="str">
        <f>IF(NOT(D649 &gt; 0), "No Discount", "Discount Applied")</f>
        <v>Discount Applied</v>
      </c>
      <c r="Y649" s="3" t="str">
        <f>IF(AND(R649 &gt; 100, OR(I649 = "Regular Air", I649 = "Express Air"), NOT(D649 &gt; 0)), "High Profit Non-Standard Shipping", "Other")</f>
        <v>Other</v>
      </c>
    </row>
    <row r="650" spans="1:25" x14ac:dyDescent="0.3">
      <c r="A650" s="3" t="s">
        <v>256</v>
      </c>
      <c r="B650" s="3">
        <v>25467</v>
      </c>
      <c r="C650" s="3" t="s">
        <v>55</v>
      </c>
      <c r="D650" s="7">
        <v>0.05</v>
      </c>
      <c r="E650" s="4">
        <v>363.25</v>
      </c>
      <c r="F650" s="4">
        <v>19.989999999999998</v>
      </c>
      <c r="G650" s="3">
        <v>1142</v>
      </c>
      <c r="H650" s="3" t="s">
        <v>1251</v>
      </c>
      <c r="I650" s="3" t="s">
        <v>48</v>
      </c>
      <c r="J650" s="3" t="s">
        <v>39</v>
      </c>
      <c r="K650" s="3" t="s">
        <v>28</v>
      </c>
      <c r="L650" s="3" t="s">
        <v>60</v>
      </c>
      <c r="M650" s="3" t="s">
        <v>129</v>
      </c>
      <c r="N650" s="3" t="s">
        <v>1253</v>
      </c>
      <c r="O650" s="3">
        <v>76706</v>
      </c>
      <c r="P650" s="2">
        <v>42008</v>
      </c>
      <c r="Q650" s="2">
        <v>42010</v>
      </c>
      <c r="R650" s="4">
        <v>1766.7795000000001</v>
      </c>
      <c r="S650" s="3">
        <v>7</v>
      </c>
      <c r="T650" s="4">
        <v>2560.5500000000002</v>
      </c>
      <c r="U650" s="3">
        <v>86573</v>
      </c>
      <c r="V650" s="3" t="str">
        <f>IF(R650&gt;F2606, "High","Low")</f>
        <v>High</v>
      </c>
      <c r="W650" s="3" t="e">
        <f>IF(OR(D650 &gt; 0.2,#REF! &lt; 0.25), "High Risk", "Low Risk")</f>
        <v>#REF!</v>
      </c>
      <c r="X650" s="3" t="str">
        <f>IF(NOT(D650 &gt; 0), "No Discount", "Discount Applied")</f>
        <v>Discount Applied</v>
      </c>
      <c r="Y650" s="3" t="str">
        <f>IF(AND(R650 &gt; 100, OR(I650 = "Regular Air", I650 = "Express Air"), NOT(D650 &gt; 0)), "High Profit Non-Standard Shipping", "Other")</f>
        <v>Other</v>
      </c>
    </row>
    <row r="651" spans="1:25" x14ac:dyDescent="0.3">
      <c r="A651" s="3" t="s">
        <v>92</v>
      </c>
      <c r="B651" s="3">
        <v>24539</v>
      </c>
      <c r="C651" s="3" t="s">
        <v>55</v>
      </c>
      <c r="D651" s="7">
        <v>0.01</v>
      </c>
      <c r="E651" s="4">
        <v>18.97</v>
      </c>
      <c r="F651" s="4">
        <v>9.5399999999999991</v>
      </c>
      <c r="G651" s="3">
        <v>1142</v>
      </c>
      <c r="H651" s="3" t="s">
        <v>1251</v>
      </c>
      <c r="I651" s="3" t="s">
        <v>48</v>
      </c>
      <c r="J651" s="3" t="s">
        <v>39</v>
      </c>
      <c r="K651" s="3" t="s">
        <v>28</v>
      </c>
      <c r="L651" s="3" t="s">
        <v>60</v>
      </c>
      <c r="M651" s="3" t="s">
        <v>129</v>
      </c>
      <c r="N651" s="3" t="s">
        <v>1253</v>
      </c>
      <c r="O651" s="3">
        <v>76706</v>
      </c>
      <c r="P651" s="2">
        <v>42161</v>
      </c>
      <c r="Q651" s="2">
        <v>42164</v>
      </c>
      <c r="R651" s="4">
        <v>85.875</v>
      </c>
      <c r="S651" s="3">
        <v>11</v>
      </c>
      <c r="T651" s="4">
        <v>227.67</v>
      </c>
      <c r="U651" s="3">
        <v>86575</v>
      </c>
      <c r="V651" s="3" t="str">
        <f>IF(R651&gt;F2607, "High","Low")</f>
        <v>High</v>
      </c>
      <c r="W651" s="3" t="e">
        <f>IF(OR(D651 &gt; 0.2,#REF! &lt; 0.25), "High Risk", "Low Risk")</f>
        <v>#REF!</v>
      </c>
      <c r="X651" s="3" t="str">
        <f>IF(NOT(D651 &gt; 0), "No Discount", "Discount Applied")</f>
        <v>Discount Applied</v>
      </c>
      <c r="Y651" s="3" t="str">
        <f>IF(AND(R651 &gt; 100, OR(I651 = "Regular Air", I651 = "Express Air"), NOT(D651 &gt; 0)), "High Profit Non-Standard Shipping", "Other")</f>
        <v>Other</v>
      </c>
    </row>
    <row r="652" spans="1:25" x14ac:dyDescent="0.3">
      <c r="A652" s="3" t="s">
        <v>49</v>
      </c>
      <c r="B652" s="3">
        <v>25179</v>
      </c>
      <c r="C652" s="3" t="s">
        <v>105</v>
      </c>
      <c r="D652" s="7">
        <v>0.05</v>
      </c>
      <c r="E652" s="4">
        <v>7.59</v>
      </c>
      <c r="F652" s="4">
        <v>4</v>
      </c>
      <c r="G652" s="3">
        <v>1151</v>
      </c>
      <c r="H652" s="3" t="s">
        <v>1254</v>
      </c>
      <c r="I652" s="3" t="s">
        <v>48</v>
      </c>
      <c r="J652" s="3" t="s">
        <v>27</v>
      </c>
      <c r="K652" s="3" t="s">
        <v>40</v>
      </c>
      <c r="L652" s="3" t="s">
        <v>52</v>
      </c>
      <c r="M652" s="3" t="s">
        <v>192</v>
      </c>
      <c r="N652" s="3" t="s">
        <v>1255</v>
      </c>
      <c r="O652" s="3">
        <v>1075</v>
      </c>
      <c r="P652" s="2">
        <v>42164</v>
      </c>
      <c r="Q652" s="2">
        <v>42164</v>
      </c>
      <c r="R652" s="4">
        <v>6.0926999999999998</v>
      </c>
      <c r="S652" s="3">
        <v>1</v>
      </c>
      <c r="T652" s="4">
        <v>8.83</v>
      </c>
      <c r="U652" s="3">
        <v>91344</v>
      </c>
      <c r="V652" s="3" t="str">
        <f>IF(R652&gt;F2608, "High","Low")</f>
        <v>High</v>
      </c>
      <c r="W652" s="3" t="e">
        <f>IF(OR(D652 &gt; 0.2,#REF! &lt; 0.25), "High Risk", "Low Risk")</f>
        <v>#REF!</v>
      </c>
      <c r="X652" s="3" t="str">
        <f>IF(NOT(D652 &gt; 0), "No Discount", "Discount Applied")</f>
        <v>Discount Applied</v>
      </c>
      <c r="Y652" s="3" t="str">
        <f>IF(AND(R652 &gt; 100, OR(I652 = "Regular Air", I652 = "Express Air"), NOT(D652 &gt; 0)), "High Profit Non-Standard Shipping", "Other")</f>
        <v>Other</v>
      </c>
    </row>
    <row r="653" spans="1:25" x14ac:dyDescent="0.3">
      <c r="A653" s="3" t="s">
        <v>92</v>
      </c>
      <c r="B653" s="3">
        <v>24224</v>
      </c>
      <c r="C653" s="3" t="s">
        <v>46</v>
      </c>
      <c r="D653" s="7">
        <v>0.09</v>
      </c>
      <c r="E653" s="4">
        <v>9.11</v>
      </c>
      <c r="F653" s="4">
        <v>2.15</v>
      </c>
      <c r="G653" s="3">
        <v>1155</v>
      </c>
      <c r="H653" s="3" t="s">
        <v>1256</v>
      </c>
      <c r="I653" s="3" t="s">
        <v>26</v>
      </c>
      <c r="J653" s="3" t="s">
        <v>113</v>
      </c>
      <c r="K653" s="3" t="s">
        <v>28</v>
      </c>
      <c r="L653" s="3" t="s">
        <v>33</v>
      </c>
      <c r="M653" s="3" t="s">
        <v>44</v>
      </c>
      <c r="N653" s="3" t="s">
        <v>1258</v>
      </c>
      <c r="O653" s="3">
        <v>90640</v>
      </c>
      <c r="P653" s="2">
        <v>42006</v>
      </c>
      <c r="Q653" s="2">
        <v>42008</v>
      </c>
      <c r="R653" s="4">
        <v>20.299600000000002</v>
      </c>
      <c r="S653" s="3">
        <v>4</v>
      </c>
      <c r="T653" s="4">
        <v>34.409999999999997</v>
      </c>
      <c r="U653" s="3">
        <v>90853</v>
      </c>
      <c r="V653" s="3" t="str">
        <f>IF(R653&gt;F2609, "High","Low")</f>
        <v>High</v>
      </c>
      <c r="W653" s="3" t="e">
        <f>IF(OR(D653 &gt; 0.2,#REF! &lt; 0.25), "High Risk", "Low Risk")</f>
        <v>#REF!</v>
      </c>
      <c r="X653" s="3" t="str">
        <f>IF(NOT(D653 &gt; 0), "No Discount", "Discount Applied")</f>
        <v>Discount Applied</v>
      </c>
      <c r="Y653" s="3" t="str">
        <f>IF(AND(R653 &gt; 100, OR(I653 = "Regular Air", I653 = "Express Air"), NOT(D653 &gt; 0)), "High Profit Non-Standard Shipping", "Other")</f>
        <v>Other</v>
      </c>
    </row>
    <row r="654" spans="1:25" x14ac:dyDescent="0.3">
      <c r="A654" s="3" t="s">
        <v>92</v>
      </c>
      <c r="B654" s="3">
        <v>24225</v>
      </c>
      <c r="C654" s="3" t="s">
        <v>46</v>
      </c>
      <c r="D654" s="7">
        <v>0.08</v>
      </c>
      <c r="E654" s="4">
        <v>15.04</v>
      </c>
      <c r="F654" s="4">
        <v>1.97</v>
      </c>
      <c r="G654" s="3">
        <v>1155</v>
      </c>
      <c r="H654" s="3" t="s">
        <v>1256</v>
      </c>
      <c r="I654" s="3" t="s">
        <v>48</v>
      </c>
      <c r="J654" s="3" t="s">
        <v>113</v>
      </c>
      <c r="K654" s="3" t="s">
        <v>28</v>
      </c>
      <c r="L654" s="3" t="s">
        <v>33</v>
      </c>
      <c r="M654" s="3" t="s">
        <v>44</v>
      </c>
      <c r="N654" s="3" t="s">
        <v>1258</v>
      </c>
      <c r="O654" s="3">
        <v>90640</v>
      </c>
      <c r="P654" s="2">
        <v>42006</v>
      </c>
      <c r="Q654" s="2">
        <v>42006</v>
      </c>
      <c r="R654" s="4">
        <v>108.5163</v>
      </c>
      <c r="S654" s="3">
        <v>11</v>
      </c>
      <c r="T654" s="4">
        <v>157.27000000000001</v>
      </c>
      <c r="U654" s="3">
        <v>90853</v>
      </c>
      <c r="V654" s="3" t="str">
        <f>IF(R654&gt;F2610, "High","Low")</f>
        <v>High</v>
      </c>
      <c r="W654" s="3" t="e">
        <f>IF(OR(D654 &gt; 0.2,#REF! &lt; 0.25), "High Risk", "Low Risk")</f>
        <v>#REF!</v>
      </c>
      <c r="X654" s="3" t="str">
        <f>IF(NOT(D654 &gt; 0), "No Discount", "Discount Applied")</f>
        <v>Discount Applied</v>
      </c>
      <c r="Y654" s="3" t="str">
        <f>IF(AND(R654 &gt; 100, OR(I654 = "Regular Air", I654 = "Express Air"), NOT(D654 &gt; 0)), "High Profit Non-Standard Shipping", "Other")</f>
        <v>Other</v>
      </c>
    </row>
    <row r="655" spans="1:25" x14ac:dyDescent="0.3">
      <c r="A655" s="3" t="s">
        <v>77</v>
      </c>
      <c r="B655" s="3">
        <v>20212</v>
      </c>
      <c r="C655" s="3" t="s">
        <v>24</v>
      </c>
      <c r="D655" s="7">
        <v>0.06</v>
      </c>
      <c r="E655" s="4">
        <v>175.99</v>
      </c>
      <c r="F655" s="4">
        <v>8.99</v>
      </c>
      <c r="G655" s="3">
        <v>1156</v>
      </c>
      <c r="H655" s="3" t="s">
        <v>1259</v>
      </c>
      <c r="I655" s="3" t="s">
        <v>48</v>
      </c>
      <c r="J655" s="3" t="s">
        <v>113</v>
      </c>
      <c r="K655" s="3" t="s">
        <v>76</v>
      </c>
      <c r="L655" s="3" t="s">
        <v>52</v>
      </c>
      <c r="M655" s="3" t="s">
        <v>192</v>
      </c>
      <c r="N655" s="3" t="s">
        <v>1260</v>
      </c>
      <c r="O655" s="3">
        <v>1876</v>
      </c>
      <c r="P655" s="2">
        <v>42049</v>
      </c>
      <c r="Q655" s="2">
        <v>42050</v>
      </c>
      <c r="R655" s="4">
        <v>48.47148</v>
      </c>
      <c r="S655" s="3">
        <v>7</v>
      </c>
      <c r="T655" s="4">
        <v>1013.84</v>
      </c>
      <c r="U655" s="3">
        <v>90855</v>
      </c>
      <c r="V655" s="3" t="str">
        <f>IF(R655&gt;F2611, "High","Low")</f>
        <v>High</v>
      </c>
      <c r="W655" s="3" t="e">
        <f>IF(OR(D655 &gt; 0.2,#REF! &lt; 0.25), "High Risk", "Low Risk")</f>
        <v>#REF!</v>
      </c>
      <c r="X655" s="3" t="str">
        <f>IF(NOT(D655 &gt; 0), "No Discount", "Discount Applied")</f>
        <v>Discount Applied</v>
      </c>
      <c r="Y655" s="3" t="str">
        <f>IF(AND(R655 &gt; 100, OR(I655 = "Regular Air", I655 = "Express Air"), NOT(D655 &gt; 0)), "High Profit Non-Standard Shipping", "Other")</f>
        <v>Other</v>
      </c>
    </row>
    <row r="656" spans="1:25" x14ac:dyDescent="0.3">
      <c r="A656" s="3" t="s">
        <v>190</v>
      </c>
      <c r="B656" s="3">
        <v>20897</v>
      </c>
      <c r="C656" s="3" t="s">
        <v>24</v>
      </c>
      <c r="D656" s="7">
        <v>0.04</v>
      </c>
      <c r="E656" s="4">
        <v>100.98</v>
      </c>
      <c r="F656" s="4">
        <v>35.840000000000003</v>
      </c>
      <c r="G656" s="3">
        <v>1159</v>
      </c>
      <c r="H656" s="3" t="s">
        <v>1261</v>
      </c>
      <c r="I656" s="3" t="s">
        <v>38</v>
      </c>
      <c r="J656" s="3" t="s">
        <v>113</v>
      </c>
      <c r="K656" s="3" t="s">
        <v>40</v>
      </c>
      <c r="L656" s="3" t="s">
        <v>52</v>
      </c>
      <c r="M656" s="3" t="s">
        <v>53</v>
      </c>
      <c r="N656" s="3" t="s">
        <v>1262</v>
      </c>
      <c r="O656" s="3">
        <v>7086</v>
      </c>
      <c r="P656" s="2">
        <v>42144</v>
      </c>
      <c r="Q656" s="2">
        <v>42145</v>
      </c>
      <c r="R656" s="4">
        <v>-152.76</v>
      </c>
      <c r="S656" s="3">
        <v>1</v>
      </c>
      <c r="T656" s="4">
        <v>110.75</v>
      </c>
      <c r="U656" s="3">
        <v>90854</v>
      </c>
      <c r="V656" s="3" t="str">
        <f>IF(R656&gt;F2612, "High","Low")</f>
        <v>Low</v>
      </c>
      <c r="W656" s="3" t="e">
        <f>IF(OR(D656 &gt; 0.2,#REF! &lt; 0.25), "High Risk", "Low Risk")</f>
        <v>#REF!</v>
      </c>
      <c r="X656" s="3" t="str">
        <f>IF(NOT(D656 &gt; 0), "No Discount", "Discount Applied")</f>
        <v>Discount Applied</v>
      </c>
      <c r="Y656" s="3" t="str">
        <f>IF(AND(R656 &gt; 100, OR(I656 = "Regular Air", I656 = "Express Air"), NOT(D656 &gt; 0)), "High Profit Non-Standard Shipping", "Other")</f>
        <v>Other</v>
      </c>
    </row>
    <row r="657" spans="1:25" x14ac:dyDescent="0.3">
      <c r="A657" s="3" t="s">
        <v>68</v>
      </c>
      <c r="B657" s="3">
        <v>18860</v>
      </c>
      <c r="C657" s="3" t="s">
        <v>36</v>
      </c>
      <c r="D657" s="7">
        <v>0.09</v>
      </c>
      <c r="E657" s="4">
        <v>9.7799999999999994</v>
      </c>
      <c r="F657" s="4">
        <v>1.39</v>
      </c>
      <c r="G657" s="3">
        <v>1170</v>
      </c>
      <c r="H657" s="3" t="s">
        <v>1263</v>
      </c>
      <c r="I657" s="3" t="s">
        <v>48</v>
      </c>
      <c r="J657" s="3" t="s">
        <v>113</v>
      </c>
      <c r="K657" s="3" t="s">
        <v>28</v>
      </c>
      <c r="L657" s="3" t="s">
        <v>52</v>
      </c>
      <c r="M657" s="3" t="s">
        <v>1148</v>
      </c>
      <c r="N657" s="3" t="s">
        <v>400</v>
      </c>
      <c r="O657" s="3">
        <v>19711</v>
      </c>
      <c r="P657" s="2">
        <v>42157</v>
      </c>
      <c r="Q657" s="2">
        <v>42158</v>
      </c>
      <c r="R657" s="4">
        <v>125.20739999999999</v>
      </c>
      <c r="S657" s="3">
        <v>19</v>
      </c>
      <c r="T657" s="4">
        <v>181.46</v>
      </c>
      <c r="U657" s="3">
        <v>87520</v>
      </c>
      <c r="V657" s="3" t="str">
        <f>IF(R657&gt;F2613, "High","Low")</f>
        <v>High</v>
      </c>
      <c r="W657" s="3" t="e">
        <f>IF(OR(D657 &gt; 0.2,#REF! &lt; 0.25), "High Risk", "Low Risk")</f>
        <v>#REF!</v>
      </c>
      <c r="X657" s="3" t="str">
        <f>IF(NOT(D657 &gt; 0), "No Discount", "Discount Applied")</f>
        <v>Discount Applied</v>
      </c>
      <c r="Y657" s="3" t="str">
        <f>IF(AND(R657 &gt; 100, OR(I657 = "Regular Air", I657 = "Express Air"), NOT(D657 &gt; 0)), "High Profit Non-Standard Shipping", "Other")</f>
        <v>Other</v>
      </c>
    </row>
    <row r="658" spans="1:25" x14ac:dyDescent="0.3">
      <c r="A658" s="3" t="s">
        <v>77</v>
      </c>
      <c r="B658" s="3">
        <v>18861</v>
      </c>
      <c r="C658" s="3" t="s">
        <v>36</v>
      </c>
      <c r="D658" s="7">
        <v>0</v>
      </c>
      <c r="E658" s="4">
        <v>200.99</v>
      </c>
      <c r="F658" s="4">
        <v>8.08</v>
      </c>
      <c r="G658" s="3">
        <v>1170</v>
      </c>
      <c r="H658" s="3" t="s">
        <v>1263</v>
      </c>
      <c r="I658" s="3" t="s">
        <v>48</v>
      </c>
      <c r="J658" s="3" t="s">
        <v>113</v>
      </c>
      <c r="K658" s="3" t="s">
        <v>76</v>
      </c>
      <c r="L658" s="3" t="s">
        <v>52</v>
      </c>
      <c r="M658" s="3" t="s">
        <v>1148</v>
      </c>
      <c r="N658" s="3" t="s">
        <v>400</v>
      </c>
      <c r="O658" s="3">
        <v>19711</v>
      </c>
      <c r="P658" s="2">
        <v>42157</v>
      </c>
      <c r="Q658" s="2">
        <v>42159</v>
      </c>
      <c r="R658" s="4">
        <v>281.53440000000001</v>
      </c>
      <c r="S658" s="3">
        <v>6</v>
      </c>
      <c r="T658" s="4">
        <v>1076.3</v>
      </c>
      <c r="U658" s="3">
        <v>87520</v>
      </c>
      <c r="V658" s="3" t="str">
        <f>IF(R658&gt;F2614, "High","Low")</f>
        <v>High</v>
      </c>
      <c r="W658" s="3" t="e">
        <f>IF(OR(D658 &gt; 0.2,#REF! &lt; 0.25), "High Risk", "Low Risk")</f>
        <v>#REF!</v>
      </c>
      <c r="X658" s="3" t="str">
        <f>IF(NOT(D658 &gt; 0), "No Discount", "Discount Applied")</f>
        <v>No Discount</v>
      </c>
      <c r="Y658" s="3" t="str">
        <f>IF(AND(R658 &gt; 100, OR(I658 = "Regular Air", I658 = "Express Air"), NOT(D658 &gt; 0)), "High Profit Non-Standard Shipping", "Other")</f>
        <v>High Profit Non-Standard Shipping</v>
      </c>
    </row>
    <row r="659" spans="1:25" x14ac:dyDescent="0.3">
      <c r="A659" s="3" t="s">
        <v>256</v>
      </c>
      <c r="B659" s="3">
        <v>19182</v>
      </c>
      <c r="C659" s="3" t="s">
        <v>24</v>
      </c>
      <c r="D659" s="7">
        <v>0.03</v>
      </c>
      <c r="E659" s="4">
        <v>4.4800000000000004</v>
      </c>
      <c r="F659" s="4">
        <v>49</v>
      </c>
      <c r="G659" s="3">
        <v>1178</v>
      </c>
      <c r="H659" s="3" t="s">
        <v>1266</v>
      </c>
      <c r="I659" s="3" t="s">
        <v>48</v>
      </c>
      <c r="J659" s="3" t="s">
        <v>113</v>
      </c>
      <c r="K659" s="3" t="s">
        <v>28</v>
      </c>
      <c r="L659" s="3" t="s">
        <v>135</v>
      </c>
      <c r="M659" s="3" t="s">
        <v>361</v>
      </c>
      <c r="N659" s="3" t="s">
        <v>1267</v>
      </c>
      <c r="O659" s="3">
        <v>32701</v>
      </c>
      <c r="P659" s="2">
        <v>42103</v>
      </c>
      <c r="Q659" s="2">
        <v>42105</v>
      </c>
      <c r="R659" s="4">
        <v>64.265999999999991</v>
      </c>
      <c r="S659" s="3">
        <v>2</v>
      </c>
      <c r="T659" s="4">
        <v>21.46</v>
      </c>
      <c r="U659" s="3">
        <v>89787</v>
      </c>
      <c r="V659" s="3" t="str">
        <f>IF(R659&gt;F2615, "High","Low")</f>
        <v>High</v>
      </c>
      <c r="W659" s="3" t="e">
        <f>IF(OR(D659 &gt; 0.2,#REF! &lt; 0.25), "High Risk", "Low Risk")</f>
        <v>#REF!</v>
      </c>
      <c r="X659" s="3" t="str">
        <f>IF(NOT(D659 &gt; 0), "No Discount", "Discount Applied")</f>
        <v>Discount Applied</v>
      </c>
      <c r="Y659" s="3" t="str">
        <f>IF(AND(R659 &gt; 100, OR(I659 = "Regular Air", I659 = "Express Air"), NOT(D659 &gt; 0)), "High Profit Non-Standard Shipping", "Other")</f>
        <v>Other</v>
      </c>
    </row>
    <row r="660" spans="1:25" x14ac:dyDescent="0.3">
      <c r="A660" s="3" t="s">
        <v>41</v>
      </c>
      <c r="B660" s="3">
        <v>19183</v>
      </c>
      <c r="C660" s="3" t="s">
        <v>24</v>
      </c>
      <c r="D660" s="7">
        <v>0.06</v>
      </c>
      <c r="E660" s="4">
        <v>350.99</v>
      </c>
      <c r="F660" s="4">
        <v>39</v>
      </c>
      <c r="G660" s="3">
        <v>1178</v>
      </c>
      <c r="H660" s="3" t="s">
        <v>1266</v>
      </c>
      <c r="I660" s="3" t="s">
        <v>38</v>
      </c>
      <c r="J660" s="3" t="s">
        <v>113</v>
      </c>
      <c r="K660" s="3" t="s">
        <v>40</v>
      </c>
      <c r="L660" s="3" t="s">
        <v>135</v>
      </c>
      <c r="M660" s="3" t="s">
        <v>361</v>
      </c>
      <c r="N660" s="3" t="s">
        <v>1267</v>
      </c>
      <c r="O660" s="3">
        <v>32701</v>
      </c>
      <c r="P660" s="2">
        <v>42103</v>
      </c>
      <c r="Q660" s="2">
        <v>42105</v>
      </c>
      <c r="R660" s="4">
        <v>-302.61559999999997</v>
      </c>
      <c r="S660" s="3">
        <v>10</v>
      </c>
      <c r="T660" s="4">
        <v>3506.78</v>
      </c>
      <c r="U660" s="3">
        <v>89787</v>
      </c>
      <c r="V660" s="3" t="str">
        <f>IF(R660&gt;F2616, "High","Low")</f>
        <v>Low</v>
      </c>
      <c r="W660" s="3" t="e">
        <f>IF(OR(D660 &gt; 0.2,#REF! &lt; 0.25), "High Risk", "Low Risk")</f>
        <v>#REF!</v>
      </c>
      <c r="X660" s="3" t="str">
        <f>IF(NOT(D660 &gt; 0), "No Discount", "Discount Applied")</f>
        <v>Discount Applied</v>
      </c>
      <c r="Y660" s="3" t="str">
        <f>IF(AND(R660 &gt; 100, OR(I660 = "Regular Air", I660 = "Express Air"), NOT(D660 &gt; 0)), "High Profit Non-Standard Shipping", "Other")</f>
        <v>Other</v>
      </c>
    </row>
    <row r="661" spans="1:25" x14ac:dyDescent="0.3">
      <c r="A661" s="3" t="s">
        <v>179</v>
      </c>
      <c r="B661" s="3">
        <v>19184</v>
      </c>
      <c r="C661" s="3" t="s">
        <v>24</v>
      </c>
      <c r="D661" s="7">
        <v>0.09</v>
      </c>
      <c r="E661" s="4">
        <v>40.98</v>
      </c>
      <c r="F661" s="4">
        <v>6.5</v>
      </c>
      <c r="G661" s="3">
        <v>1178</v>
      </c>
      <c r="H661" s="3" t="s">
        <v>1266</v>
      </c>
      <c r="I661" s="3" t="s">
        <v>26</v>
      </c>
      <c r="J661" s="3" t="s">
        <v>113</v>
      </c>
      <c r="K661" s="3" t="s">
        <v>76</v>
      </c>
      <c r="L661" s="3" t="s">
        <v>135</v>
      </c>
      <c r="M661" s="3" t="s">
        <v>361</v>
      </c>
      <c r="N661" s="3" t="s">
        <v>1267</v>
      </c>
      <c r="O661" s="3">
        <v>32701</v>
      </c>
      <c r="P661" s="2">
        <v>42103</v>
      </c>
      <c r="Q661" s="2">
        <v>42105</v>
      </c>
      <c r="R661" s="4">
        <v>5.6916000000000002</v>
      </c>
      <c r="S661" s="3">
        <v>7</v>
      </c>
      <c r="T661" s="4">
        <v>267.69</v>
      </c>
      <c r="U661" s="3">
        <v>89787</v>
      </c>
      <c r="V661" s="3" t="str">
        <f>IF(R661&gt;F2617, "High","Low")</f>
        <v>High</v>
      </c>
      <c r="W661" s="3" t="e">
        <f>IF(OR(D661 &gt; 0.2,#REF! &lt; 0.25), "High Risk", "Low Risk")</f>
        <v>#REF!</v>
      </c>
      <c r="X661" s="3" t="str">
        <f>IF(NOT(D661 &gt; 0), "No Discount", "Discount Applied")</f>
        <v>Discount Applied</v>
      </c>
      <c r="Y661" s="3" t="str">
        <f>IF(AND(R661 &gt; 100, OR(I661 = "Regular Air", I661 = "Express Air"), NOT(D661 &gt; 0)), "High Profit Non-Standard Shipping", "Other")</f>
        <v>Other</v>
      </c>
    </row>
    <row r="662" spans="1:25" x14ac:dyDescent="0.3">
      <c r="A662" s="3" t="s">
        <v>151</v>
      </c>
      <c r="B662" s="3">
        <v>19185</v>
      </c>
      <c r="C662" s="3" t="s">
        <v>24</v>
      </c>
      <c r="D662" s="7">
        <v>0.09</v>
      </c>
      <c r="E662" s="4">
        <v>349.45</v>
      </c>
      <c r="F662" s="4">
        <v>60</v>
      </c>
      <c r="G662" s="3">
        <v>1178</v>
      </c>
      <c r="H662" s="3" t="s">
        <v>1266</v>
      </c>
      <c r="I662" s="3" t="s">
        <v>38</v>
      </c>
      <c r="J662" s="3" t="s">
        <v>113</v>
      </c>
      <c r="K662" s="3" t="s">
        <v>40</v>
      </c>
      <c r="L662" s="3" t="s">
        <v>135</v>
      </c>
      <c r="M662" s="3" t="s">
        <v>361</v>
      </c>
      <c r="N662" s="3" t="s">
        <v>1267</v>
      </c>
      <c r="O662" s="3">
        <v>32701</v>
      </c>
      <c r="P662" s="2">
        <v>42103</v>
      </c>
      <c r="Q662" s="2">
        <v>42104</v>
      </c>
      <c r="R662" s="4">
        <v>-369.10999999999996</v>
      </c>
      <c r="S662" s="3">
        <v>7</v>
      </c>
      <c r="T662" s="4">
        <v>2307.2600000000002</v>
      </c>
      <c r="U662" s="3">
        <v>89787</v>
      </c>
      <c r="V662" s="3" t="str">
        <f>IF(R662&gt;F2618, "High","Low")</f>
        <v>Low</v>
      </c>
      <c r="W662" s="3" t="e">
        <f>IF(OR(D662 &gt; 0.2,#REF! &lt; 0.25), "High Risk", "Low Risk")</f>
        <v>#REF!</v>
      </c>
      <c r="X662" s="3" t="str">
        <f>IF(NOT(D662 &gt; 0), "No Discount", "Discount Applied")</f>
        <v>Discount Applied</v>
      </c>
      <c r="Y662" s="3" t="str">
        <f>IF(AND(R662 &gt; 100, OR(I662 = "Regular Air", I662 = "Express Air"), NOT(D662 &gt; 0)), "High Profit Non-Standard Shipping", "Other")</f>
        <v>Other</v>
      </c>
    </row>
    <row r="663" spans="1:25" x14ac:dyDescent="0.3">
      <c r="A663" s="3" t="s">
        <v>133</v>
      </c>
      <c r="B663" s="3">
        <v>19484</v>
      </c>
      <c r="C663" s="3" t="s">
        <v>24</v>
      </c>
      <c r="D663" s="7">
        <v>7.0000000000000007E-2</v>
      </c>
      <c r="E663" s="4">
        <v>2.61</v>
      </c>
      <c r="F663" s="4">
        <v>0.5</v>
      </c>
      <c r="G663" s="3">
        <v>1182</v>
      </c>
      <c r="H663" s="3" t="s">
        <v>1270</v>
      </c>
      <c r="I663" s="3" t="s">
        <v>48</v>
      </c>
      <c r="J663" s="3" t="s">
        <v>39</v>
      </c>
      <c r="K663" s="3" t="s">
        <v>28</v>
      </c>
      <c r="L663" s="3" t="s">
        <v>33</v>
      </c>
      <c r="M663" s="3" t="s">
        <v>211</v>
      </c>
      <c r="N663" s="3" t="s">
        <v>1271</v>
      </c>
      <c r="O663" s="3">
        <v>84660</v>
      </c>
      <c r="P663" s="2">
        <v>42147</v>
      </c>
      <c r="Q663" s="2">
        <v>42147</v>
      </c>
      <c r="R663" s="4">
        <v>27.013499999999997</v>
      </c>
      <c r="S663" s="3">
        <v>15</v>
      </c>
      <c r="T663" s="4">
        <v>39.15</v>
      </c>
      <c r="U663" s="3">
        <v>86913</v>
      </c>
      <c r="V663" s="3" t="str">
        <f>IF(R663&gt;F2619, "High","Low")</f>
        <v>High</v>
      </c>
      <c r="W663" s="3" t="e">
        <f>IF(OR(D663 &gt; 0.2,#REF! &lt; 0.25), "High Risk", "Low Risk")</f>
        <v>#REF!</v>
      </c>
      <c r="X663" s="3" t="str">
        <f>IF(NOT(D663 &gt; 0), "No Discount", "Discount Applied")</f>
        <v>Discount Applied</v>
      </c>
      <c r="Y663" s="3" t="str">
        <f>IF(AND(R663 &gt; 100, OR(I663 = "Regular Air", I663 = "Express Air"), NOT(D663 &gt; 0)), "High Profit Non-Standard Shipping", "Other")</f>
        <v>Other</v>
      </c>
    </row>
    <row r="664" spans="1:25" x14ac:dyDescent="0.3">
      <c r="A664" s="3" t="s">
        <v>77</v>
      </c>
      <c r="B664" s="3">
        <v>21522</v>
      </c>
      <c r="C664" s="3" t="s">
        <v>36</v>
      </c>
      <c r="D664" s="7">
        <v>0.04</v>
      </c>
      <c r="E664" s="4">
        <v>35.99</v>
      </c>
      <c r="F664" s="4">
        <v>3.3</v>
      </c>
      <c r="G664" s="3">
        <v>1183</v>
      </c>
      <c r="H664" s="3" t="s">
        <v>1272</v>
      </c>
      <c r="I664" s="3" t="s">
        <v>48</v>
      </c>
      <c r="J664" s="3" t="s">
        <v>39</v>
      </c>
      <c r="K664" s="3" t="s">
        <v>76</v>
      </c>
      <c r="L664" s="3" t="s">
        <v>33</v>
      </c>
      <c r="M664" s="3" t="s">
        <v>211</v>
      </c>
      <c r="N664" s="3" t="s">
        <v>1274</v>
      </c>
      <c r="O664" s="3">
        <v>84663</v>
      </c>
      <c r="P664" s="2">
        <v>42184</v>
      </c>
      <c r="Q664" s="2">
        <v>42184</v>
      </c>
      <c r="R664" s="4">
        <v>184.19549999999998</v>
      </c>
      <c r="S664" s="3">
        <v>9</v>
      </c>
      <c r="T664" s="4">
        <v>266.95</v>
      </c>
      <c r="U664" s="3">
        <v>86914</v>
      </c>
      <c r="V664" s="3" t="str">
        <f>IF(R664&gt;F2620, "High","Low")</f>
        <v>High</v>
      </c>
      <c r="W664" s="3" t="e">
        <f>IF(OR(D664 &gt; 0.2,#REF! &lt; 0.25), "High Risk", "Low Risk")</f>
        <v>#REF!</v>
      </c>
      <c r="X664" s="3" t="str">
        <f>IF(NOT(D664 &gt; 0), "No Discount", "Discount Applied")</f>
        <v>Discount Applied</v>
      </c>
      <c r="Y664" s="3" t="str">
        <f>IF(AND(R664 &gt; 100, OR(I664 = "Regular Air", I664 = "Express Air"), NOT(D664 &gt; 0)), "High Profit Non-Standard Shipping", "Other")</f>
        <v>Other</v>
      </c>
    </row>
    <row r="665" spans="1:25" x14ac:dyDescent="0.3">
      <c r="A665" s="3" t="s">
        <v>84</v>
      </c>
      <c r="B665" s="3">
        <v>22190</v>
      </c>
      <c r="C665" s="3" t="s">
        <v>55</v>
      </c>
      <c r="D665" s="7">
        <v>0</v>
      </c>
      <c r="E665" s="4">
        <v>6783.02</v>
      </c>
      <c r="F665" s="4">
        <v>24.49</v>
      </c>
      <c r="G665" s="3">
        <v>1185</v>
      </c>
      <c r="H665" s="3" t="s">
        <v>1275</v>
      </c>
      <c r="I665" s="3" t="s">
        <v>48</v>
      </c>
      <c r="J665" s="3" t="s">
        <v>113</v>
      </c>
      <c r="K665" s="3" t="s">
        <v>76</v>
      </c>
      <c r="L665" s="3" t="s">
        <v>135</v>
      </c>
      <c r="M665" s="3" t="s">
        <v>1277</v>
      </c>
      <c r="N665" s="3" t="s">
        <v>1278</v>
      </c>
      <c r="O665" s="3">
        <v>35756</v>
      </c>
      <c r="P665" s="2">
        <v>42084</v>
      </c>
      <c r="Q665" s="2">
        <v>42085</v>
      </c>
      <c r="R665" s="4">
        <v>4.1099999999999994</v>
      </c>
      <c r="S665" s="3">
        <v>3</v>
      </c>
      <c r="T665" s="4">
        <v>20552.55</v>
      </c>
      <c r="U665" s="3">
        <v>85938</v>
      </c>
      <c r="V665" s="3" t="str">
        <f>IF(R665&gt;F2621, "High","Low")</f>
        <v>High</v>
      </c>
      <c r="W665" s="3" t="e">
        <f>IF(OR(D665 &gt; 0.2,#REF! &lt; 0.25), "High Risk", "Low Risk")</f>
        <v>#REF!</v>
      </c>
      <c r="X665" s="3" t="str">
        <f>IF(NOT(D665 &gt; 0), "No Discount", "Discount Applied")</f>
        <v>No Discount</v>
      </c>
      <c r="Y665" s="3" t="str">
        <f>IF(AND(R665 &gt; 100, OR(I665 = "Regular Air", I665 = "Express Air"), NOT(D665 &gt; 0)), "High Profit Non-Standard Shipping", "Other")</f>
        <v>Other</v>
      </c>
    </row>
    <row r="666" spans="1:25" x14ac:dyDescent="0.3">
      <c r="A666" s="3" t="s">
        <v>256</v>
      </c>
      <c r="B666" s="3">
        <v>20764</v>
      </c>
      <c r="C666" s="3" t="s">
        <v>36</v>
      </c>
      <c r="D666" s="7">
        <v>0.08</v>
      </c>
      <c r="E666" s="4">
        <v>11.7</v>
      </c>
      <c r="F666" s="4">
        <v>6.96</v>
      </c>
      <c r="G666" s="3">
        <v>1185</v>
      </c>
      <c r="H666" s="3" t="s">
        <v>1275</v>
      </c>
      <c r="I666" s="3" t="s">
        <v>48</v>
      </c>
      <c r="J666" s="3" t="s">
        <v>113</v>
      </c>
      <c r="K666" s="3" t="s">
        <v>28</v>
      </c>
      <c r="L666" s="3" t="s">
        <v>135</v>
      </c>
      <c r="M666" s="3" t="s">
        <v>1277</v>
      </c>
      <c r="N666" s="3" t="s">
        <v>1278</v>
      </c>
      <c r="O666" s="3">
        <v>35756</v>
      </c>
      <c r="P666" s="2">
        <v>42104</v>
      </c>
      <c r="Q666" s="2">
        <v>42107</v>
      </c>
      <c r="R666" s="4">
        <v>28.565999999999999</v>
      </c>
      <c r="S666" s="3">
        <v>8</v>
      </c>
      <c r="T666" s="4">
        <v>87.8</v>
      </c>
      <c r="U666" s="3">
        <v>85940</v>
      </c>
      <c r="V666" s="3" t="str">
        <f>IF(R666&gt;F2622, "High","Low")</f>
        <v>High</v>
      </c>
      <c r="W666" s="3" t="e">
        <f>IF(OR(D666 &gt; 0.2,#REF! &lt; 0.25), "High Risk", "Low Risk")</f>
        <v>#REF!</v>
      </c>
      <c r="X666" s="3" t="str">
        <f>IF(NOT(D666 &gt; 0), "No Discount", "Discount Applied")</f>
        <v>Discount Applied</v>
      </c>
      <c r="Y666" s="3" t="str">
        <f>IF(AND(R666 &gt; 100, OR(I666 = "Regular Air", I666 = "Express Air"), NOT(D666 &gt; 0)), "High Profit Non-Standard Shipping", "Other")</f>
        <v>Other</v>
      </c>
    </row>
    <row r="667" spans="1:25" x14ac:dyDescent="0.3">
      <c r="A667" s="3" t="s">
        <v>84</v>
      </c>
      <c r="B667" s="3">
        <v>24358</v>
      </c>
      <c r="C667" s="3" t="s">
        <v>46</v>
      </c>
      <c r="D667" s="7">
        <v>7.0000000000000007E-2</v>
      </c>
      <c r="E667" s="4">
        <v>400.97</v>
      </c>
      <c r="F667" s="4">
        <v>48.26</v>
      </c>
      <c r="G667" s="3">
        <v>1186</v>
      </c>
      <c r="H667" s="3" t="s">
        <v>1280</v>
      </c>
      <c r="I667" s="3" t="s">
        <v>38</v>
      </c>
      <c r="J667" s="3" t="s">
        <v>113</v>
      </c>
      <c r="K667" s="3" t="s">
        <v>76</v>
      </c>
      <c r="L667" s="3" t="s">
        <v>33</v>
      </c>
      <c r="M667" s="3" t="s">
        <v>44</v>
      </c>
      <c r="N667" s="3" t="s">
        <v>1282</v>
      </c>
      <c r="O667" s="3">
        <v>92646</v>
      </c>
      <c r="P667" s="2">
        <v>42103</v>
      </c>
      <c r="Q667" s="2">
        <v>42104</v>
      </c>
      <c r="R667" s="4">
        <v>2581.5590999999995</v>
      </c>
      <c r="S667" s="3">
        <v>10</v>
      </c>
      <c r="T667" s="4">
        <v>3741.39</v>
      </c>
      <c r="U667" s="3">
        <v>85939</v>
      </c>
      <c r="V667" s="3" t="str">
        <f>IF(R667&gt;F2623, "High","Low")</f>
        <v>High</v>
      </c>
      <c r="W667" s="3" t="e">
        <f>IF(OR(D667 &gt; 0.2,#REF! &lt; 0.25), "High Risk", "Low Risk")</f>
        <v>#REF!</v>
      </c>
      <c r="X667" s="3" t="str">
        <f>IF(NOT(D667 &gt; 0), "No Discount", "Discount Applied")</f>
        <v>Discount Applied</v>
      </c>
      <c r="Y667" s="3" t="str">
        <f>IF(AND(R667 &gt; 100, OR(I667 = "Regular Air", I667 = "Express Air"), NOT(D667 &gt; 0)), "High Profit Non-Standard Shipping", "Other")</f>
        <v>Other</v>
      </c>
    </row>
    <row r="668" spans="1:25" x14ac:dyDescent="0.3">
      <c r="A668" s="3" t="s">
        <v>256</v>
      </c>
      <c r="B668" s="3">
        <v>18829</v>
      </c>
      <c r="C668" s="3" t="s">
        <v>105</v>
      </c>
      <c r="D668" s="7">
        <v>0.06</v>
      </c>
      <c r="E668" s="4">
        <v>10.89</v>
      </c>
      <c r="F668" s="4">
        <v>4.5</v>
      </c>
      <c r="G668" s="3">
        <v>1189</v>
      </c>
      <c r="H668" s="3" t="s">
        <v>1283</v>
      </c>
      <c r="I668" s="3" t="s">
        <v>48</v>
      </c>
      <c r="J668" s="3" t="s">
        <v>113</v>
      </c>
      <c r="K668" s="3" t="s">
        <v>28</v>
      </c>
      <c r="L668" s="3" t="s">
        <v>33</v>
      </c>
      <c r="M668" s="3" t="s">
        <v>44</v>
      </c>
      <c r="N668" s="3" t="s">
        <v>1282</v>
      </c>
      <c r="O668" s="3">
        <v>92646</v>
      </c>
      <c r="P668" s="2">
        <v>42172</v>
      </c>
      <c r="Q668" s="2">
        <v>42177</v>
      </c>
      <c r="R668" s="4">
        <v>-25.112000000000002</v>
      </c>
      <c r="S668" s="3">
        <v>14</v>
      </c>
      <c r="T668" s="4">
        <v>149.32</v>
      </c>
      <c r="U668" s="3">
        <v>87584</v>
      </c>
      <c r="V668" s="3" t="str">
        <f>IF(R668&gt;F2624, "High","Low")</f>
        <v>Low</v>
      </c>
      <c r="W668" s="3" t="e">
        <f>IF(OR(D668 &gt; 0.2,#REF! &lt; 0.25), "High Risk", "Low Risk")</f>
        <v>#REF!</v>
      </c>
      <c r="X668" s="3" t="str">
        <f>IF(NOT(D668 &gt; 0), "No Discount", "Discount Applied")</f>
        <v>Discount Applied</v>
      </c>
      <c r="Y668" s="3" t="str">
        <f>IF(AND(R668 &gt; 100, OR(I668 = "Regular Air", I668 = "Express Air"), NOT(D668 &gt; 0)), "High Profit Non-Standard Shipping", "Other")</f>
        <v>Other</v>
      </c>
    </row>
    <row r="669" spans="1:25" x14ac:dyDescent="0.3">
      <c r="A669" s="3" t="s">
        <v>49</v>
      </c>
      <c r="B669" s="3">
        <v>18830</v>
      </c>
      <c r="C669" s="3" t="s">
        <v>105</v>
      </c>
      <c r="D669" s="7">
        <v>0.03</v>
      </c>
      <c r="E669" s="4">
        <v>10.64</v>
      </c>
      <c r="F669" s="4">
        <v>5.16</v>
      </c>
      <c r="G669" s="3">
        <v>1189</v>
      </c>
      <c r="H669" s="3" t="s">
        <v>1283</v>
      </c>
      <c r="I669" s="3" t="s">
        <v>48</v>
      </c>
      <c r="J669" s="3" t="s">
        <v>113</v>
      </c>
      <c r="K669" s="3" t="s">
        <v>40</v>
      </c>
      <c r="L669" s="3" t="s">
        <v>33</v>
      </c>
      <c r="M669" s="3" t="s">
        <v>44</v>
      </c>
      <c r="N669" s="3" t="s">
        <v>1282</v>
      </c>
      <c r="O669" s="3">
        <v>92646</v>
      </c>
      <c r="P669" s="2">
        <v>42172</v>
      </c>
      <c r="Q669" s="2">
        <v>42177</v>
      </c>
      <c r="R669" s="4">
        <v>17.376000000000001</v>
      </c>
      <c r="S669" s="3">
        <v>16</v>
      </c>
      <c r="T669" s="4">
        <v>177.01</v>
      </c>
      <c r="U669" s="3">
        <v>87584</v>
      </c>
      <c r="V669" s="3" t="str">
        <f>IF(R669&gt;F2625, "High","Low")</f>
        <v>High</v>
      </c>
      <c r="W669" s="3" t="e">
        <f>IF(OR(D669 &gt; 0.2,#REF! &lt; 0.25), "High Risk", "Low Risk")</f>
        <v>#REF!</v>
      </c>
      <c r="X669" s="3" t="str">
        <f>IF(NOT(D669 &gt; 0), "No Discount", "Discount Applied")</f>
        <v>Discount Applied</v>
      </c>
      <c r="Y669" s="3" t="str">
        <f>IF(AND(R669 &gt; 100, OR(I669 = "Regular Air", I669 = "Express Air"), NOT(D669 &gt; 0)), "High Profit Non-Standard Shipping", "Other")</f>
        <v>Other</v>
      </c>
    </row>
    <row r="670" spans="1:25" x14ac:dyDescent="0.3">
      <c r="A670" s="3" t="s">
        <v>49</v>
      </c>
      <c r="B670" s="3">
        <v>18831</v>
      </c>
      <c r="C670" s="3" t="s">
        <v>105</v>
      </c>
      <c r="D670" s="7">
        <v>0.03</v>
      </c>
      <c r="E670" s="4">
        <v>7.96</v>
      </c>
      <c r="F670" s="4">
        <v>4.95</v>
      </c>
      <c r="G670" s="3">
        <v>1189</v>
      </c>
      <c r="H670" s="3" t="s">
        <v>1283</v>
      </c>
      <c r="I670" s="3" t="s">
        <v>48</v>
      </c>
      <c r="J670" s="3" t="s">
        <v>113</v>
      </c>
      <c r="K670" s="3" t="s">
        <v>40</v>
      </c>
      <c r="L670" s="3" t="s">
        <v>33</v>
      </c>
      <c r="M670" s="3" t="s">
        <v>44</v>
      </c>
      <c r="N670" s="3" t="s">
        <v>1282</v>
      </c>
      <c r="O670" s="3">
        <v>92646</v>
      </c>
      <c r="P670" s="2">
        <v>42172</v>
      </c>
      <c r="Q670" s="2">
        <v>42174</v>
      </c>
      <c r="R670" s="4">
        <v>24.260399999999997</v>
      </c>
      <c r="S670" s="3">
        <v>4</v>
      </c>
      <c r="T670" s="4">
        <v>35.159999999999997</v>
      </c>
      <c r="U670" s="3">
        <v>87584</v>
      </c>
      <c r="V670" s="3" t="str">
        <f>IF(R670&gt;F2626, "High","Low")</f>
        <v>High</v>
      </c>
      <c r="W670" s="3" t="e">
        <f>IF(OR(D670 &gt; 0.2,#REF! &lt; 0.25), "High Risk", "Low Risk")</f>
        <v>#REF!</v>
      </c>
      <c r="X670" s="3" t="str">
        <f>IF(NOT(D670 &gt; 0), "No Discount", "Discount Applied")</f>
        <v>Discount Applied</v>
      </c>
      <c r="Y670" s="3" t="str">
        <f>IF(AND(R670 &gt; 100, OR(I670 = "Regular Air", I670 = "Express Air"), NOT(D670 &gt; 0)), "High Profit Non-Standard Shipping", "Other")</f>
        <v>Other</v>
      </c>
    </row>
    <row r="671" spans="1:25" x14ac:dyDescent="0.3">
      <c r="A671" s="3" t="s">
        <v>108</v>
      </c>
      <c r="B671" s="3">
        <v>19553</v>
      </c>
      <c r="C671" s="3" t="s">
        <v>105</v>
      </c>
      <c r="D671" s="7">
        <v>0.03</v>
      </c>
      <c r="E671" s="4">
        <v>28.53</v>
      </c>
      <c r="F671" s="4">
        <v>1.49</v>
      </c>
      <c r="G671" s="3">
        <v>1191</v>
      </c>
      <c r="H671" s="3" t="s">
        <v>1285</v>
      </c>
      <c r="I671" s="3" t="s">
        <v>48</v>
      </c>
      <c r="J671" s="3" t="s">
        <v>57</v>
      </c>
      <c r="K671" s="3" t="s">
        <v>28</v>
      </c>
      <c r="L671" s="3" t="s">
        <v>52</v>
      </c>
      <c r="M671" s="3" t="s">
        <v>227</v>
      </c>
      <c r="N671" s="3" t="s">
        <v>1286</v>
      </c>
      <c r="O671" s="3">
        <v>6050</v>
      </c>
      <c r="P671" s="2">
        <v>42183</v>
      </c>
      <c r="Q671" s="2">
        <v>42186</v>
      </c>
      <c r="R671" s="4">
        <v>59.440499999999993</v>
      </c>
      <c r="S671" s="3">
        <v>3</v>
      </c>
      <c r="T671" s="4">
        <v>88.84</v>
      </c>
      <c r="U671" s="3">
        <v>87587</v>
      </c>
      <c r="V671" s="3" t="str">
        <f>IF(R671&gt;F2627, "High","Low")</f>
        <v>High</v>
      </c>
      <c r="W671" s="3" t="e">
        <f>IF(OR(D671 &gt; 0.2,#REF! &lt; 0.25), "High Risk", "Low Risk")</f>
        <v>#REF!</v>
      </c>
      <c r="X671" s="3" t="str">
        <f>IF(NOT(D671 &gt; 0), "No Discount", "Discount Applied")</f>
        <v>Discount Applied</v>
      </c>
      <c r="Y671" s="3" t="str">
        <f>IF(AND(R671 &gt; 100, OR(I671 = "Regular Air", I671 = "Express Air"), NOT(D671 &gt; 0)), "High Profit Non-Standard Shipping", "Other")</f>
        <v>Other</v>
      </c>
    </row>
    <row r="672" spans="1:25" x14ac:dyDescent="0.3">
      <c r="A672" s="3" t="s">
        <v>49</v>
      </c>
      <c r="B672" s="3">
        <v>830</v>
      </c>
      <c r="C672" s="3" t="s">
        <v>105</v>
      </c>
      <c r="D672" s="7">
        <v>0.03</v>
      </c>
      <c r="E672" s="4">
        <v>10.64</v>
      </c>
      <c r="F672" s="4">
        <v>5.16</v>
      </c>
      <c r="G672" s="3">
        <v>1193</v>
      </c>
      <c r="H672" s="3" t="s">
        <v>1287</v>
      </c>
      <c r="I672" s="3" t="s">
        <v>48</v>
      </c>
      <c r="J672" s="3" t="s">
        <v>113</v>
      </c>
      <c r="K672" s="3" t="s">
        <v>40</v>
      </c>
      <c r="L672" s="3" t="s">
        <v>52</v>
      </c>
      <c r="M672" s="3" t="s">
        <v>1007</v>
      </c>
      <c r="N672" s="3" t="s">
        <v>34</v>
      </c>
      <c r="O672" s="3">
        <v>20016</v>
      </c>
      <c r="P672" s="2">
        <v>42172</v>
      </c>
      <c r="Q672" s="2">
        <v>42177</v>
      </c>
      <c r="R672" s="4">
        <v>14.48</v>
      </c>
      <c r="S672" s="3">
        <v>63</v>
      </c>
      <c r="T672" s="4">
        <v>696.96</v>
      </c>
      <c r="U672" s="3">
        <v>5984</v>
      </c>
      <c r="V672" s="3" t="str">
        <f>IF(R672&gt;F2628, "High","Low")</f>
        <v>High</v>
      </c>
      <c r="W672" s="3" t="e">
        <f>IF(OR(D672 &gt; 0.2,#REF! &lt; 0.25), "High Risk", "Low Risk")</f>
        <v>#REF!</v>
      </c>
      <c r="X672" s="3" t="str">
        <f>IF(NOT(D672 &gt; 0), "No Discount", "Discount Applied")</f>
        <v>Discount Applied</v>
      </c>
      <c r="Y672" s="3" t="str">
        <f>IF(AND(R672 &gt; 100, OR(I672 = "Regular Air", I672 = "Express Air"), NOT(D672 &gt; 0)), "High Profit Non-Standard Shipping", "Other")</f>
        <v>Other</v>
      </c>
    </row>
    <row r="673" spans="1:25" x14ac:dyDescent="0.3">
      <c r="A673" s="3" t="s">
        <v>49</v>
      </c>
      <c r="B673" s="3">
        <v>831</v>
      </c>
      <c r="C673" s="3" t="s">
        <v>105</v>
      </c>
      <c r="D673" s="7">
        <v>0.03</v>
      </c>
      <c r="E673" s="4">
        <v>7.96</v>
      </c>
      <c r="F673" s="4">
        <v>4.95</v>
      </c>
      <c r="G673" s="3">
        <v>1193</v>
      </c>
      <c r="H673" s="3" t="s">
        <v>1287</v>
      </c>
      <c r="I673" s="3" t="s">
        <v>48</v>
      </c>
      <c r="J673" s="3" t="s">
        <v>113</v>
      </c>
      <c r="K673" s="3" t="s">
        <v>40</v>
      </c>
      <c r="L673" s="3" t="s">
        <v>52</v>
      </c>
      <c r="M673" s="3" t="s">
        <v>1007</v>
      </c>
      <c r="N673" s="3" t="s">
        <v>34</v>
      </c>
      <c r="O673" s="3">
        <v>20016</v>
      </c>
      <c r="P673" s="2">
        <v>42172</v>
      </c>
      <c r="Q673" s="2">
        <v>42174</v>
      </c>
      <c r="R673" s="4">
        <v>22.25</v>
      </c>
      <c r="S673" s="3">
        <v>17</v>
      </c>
      <c r="T673" s="4">
        <v>149.41</v>
      </c>
      <c r="U673" s="3">
        <v>5984</v>
      </c>
      <c r="V673" s="3" t="str">
        <f>IF(R673&gt;F2629, "High","Low")</f>
        <v>High</v>
      </c>
      <c r="W673" s="3" t="e">
        <f>IF(OR(D673 &gt; 0.2,#REF! &lt; 0.25), "High Risk", "Low Risk")</f>
        <v>#REF!</v>
      </c>
      <c r="X673" s="3" t="str">
        <f>IF(NOT(D673 &gt; 0), "No Discount", "Discount Applied")</f>
        <v>Discount Applied</v>
      </c>
      <c r="Y673" s="3" t="str">
        <f>IF(AND(R673 &gt; 100, OR(I673 = "Regular Air", I673 = "Express Air"), NOT(D673 &gt; 0)), "High Profit Non-Standard Shipping", "Other")</f>
        <v>Other</v>
      </c>
    </row>
    <row r="674" spans="1:25" x14ac:dyDescent="0.3">
      <c r="A674" s="3" t="s">
        <v>108</v>
      </c>
      <c r="B674" s="3">
        <v>4131</v>
      </c>
      <c r="C674" s="3" t="s">
        <v>24</v>
      </c>
      <c r="D674" s="7">
        <v>0.05</v>
      </c>
      <c r="E674" s="4">
        <v>52.4</v>
      </c>
      <c r="F674" s="4">
        <v>16.11</v>
      </c>
      <c r="G674" s="3">
        <v>1193</v>
      </c>
      <c r="H674" s="3" t="s">
        <v>1287</v>
      </c>
      <c r="I674" s="3" t="s">
        <v>48</v>
      </c>
      <c r="J674" s="3" t="s">
        <v>113</v>
      </c>
      <c r="K674" s="3" t="s">
        <v>28</v>
      </c>
      <c r="L674" s="3" t="s">
        <v>52</v>
      </c>
      <c r="M674" s="3" t="s">
        <v>1007</v>
      </c>
      <c r="N674" s="3" t="s">
        <v>34</v>
      </c>
      <c r="O674" s="3">
        <v>20016</v>
      </c>
      <c r="P674" s="2">
        <v>42060</v>
      </c>
      <c r="Q674" s="2">
        <v>42062</v>
      </c>
      <c r="R674" s="4">
        <v>592.52650000000006</v>
      </c>
      <c r="S674" s="3">
        <v>85</v>
      </c>
      <c r="T674" s="4">
        <v>4556.63</v>
      </c>
      <c r="U674" s="3">
        <v>29350</v>
      </c>
      <c r="V674" s="3" t="str">
        <f>IF(R674&gt;F2630, "High","Low")</f>
        <v>High</v>
      </c>
      <c r="W674" s="3" t="e">
        <f>IF(OR(D674 &gt; 0.2,#REF! &lt; 0.25), "High Risk", "Low Risk")</f>
        <v>#REF!</v>
      </c>
      <c r="X674" s="3" t="str">
        <f>IF(NOT(D674 &gt; 0), "No Discount", "Discount Applied")</f>
        <v>Discount Applied</v>
      </c>
      <c r="Y674" s="3" t="str">
        <f>IF(AND(R674 &gt; 100, OR(I674 = "Regular Air", I674 = "Express Air"), NOT(D674 &gt; 0)), "High Profit Non-Standard Shipping", "Other")</f>
        <v>Other</v>
      </c>
    </row>
    <row r="675" spans="1:25" x14ac:dyDescent="0.3">
      <c r="A675" s="3" t="s">
        <v>29</v>
      </c>
      <c r="B675" s="3">
        <v>4133</v>
      </c>
      <c r="C675" s="3" t="s">
        <v>24</v>
      </c>
      <c r="D675" s="7">
        <v>0.05</v>
      </c>
      <c r="E675" s="4">
        <v>36.549999999999997</v>
      </c>
      <c r="F675" s="4">
        <v>13.89</v>
      </c>
      <c r="G675" s="3">
        <v>1193</v>
      </c>
      <c r="H675" s="3" t="s">
        <v>1287</v>
      </c>
      <c r="I675" s="3" t="s">
        <v>26</v>
      </c>
      <c r="J675" s="3" t="s">
        <v>113</v>
      </c>
      <c r="K675" s="3" t="s">
        <v>28</v>
      </c>
      <c r="L675" s="3" t="s">
        <v>52</v>
      </c>
      <c r="M675" s="3" t="s">
        <v>1007</v>
      </c>
      <c r="N675" s="3" t="s">
        <v>34</v>
      </c>
      <c r="O675" s="3">
        <v>20016</v>
      </c>
      <c r="P675" s="2">
        <v>42060</v>
      </c>
      <c r="Q675" s="2">
        <v>42061</v>
      </c>
      <c r="R675" s="4">
        <v>232.8</v>
      </c>
      <c r="S675" s="3">
        <v>83</v>
      </c>
      <c r="T675" s="4">
        <v>2948.61</v>
      </c>
      <c r="U675" s="3">
        <v>29350</v>
      </c>
      <c r="V675" s="3" t="str">
        <f>IF(R675&gt;F2631, "High","Low")</f>
        <v>High</v>
      </c>
      <c r="W675" s="3" t="e">
        <f>IF(OR(D675 &gt; 0.2,#REF! &lt; 0.25), "High Risk", "Low Risk")</f>
        <v>#REF!</v>
      </c>
      <c r="X675" s="3" t="str">
        <f>IF(NOT(D675 &gt; 0), "No Discount", "Discount Applied")</f>
        <v>Discount Applied</v>
      </c>
      <c r="Y675" s="3" t="str">
        <f>IF(AND(R675 &gt; 100, OR(I675 = "Regular Air", I675 = "Express Air"), NOT(D675 &gt; 0)), "High Profit Non-Standard Shipping", "Other")</f>
        <v>Other</v>
      </c>
    </row>
    <row r="676" spans="1:25" x14ac:dyDescent="0.3">
      <c r="A676" s="3" t="s">
        <v>108</v>
      </c>
      <c r="B676" s="3">
        <v>5468</v>
      </c>
      <c r="C676" s="3" t="s">
        <v>36</v>
      </c>
      <c r="D676" s="7">
        <v>0.03</v>
      </c>
      <c r="E676" s="4">
        <v>5.98</v>
      </c>
      <c r="F676" s="4">
        <v>1.49</v>
      </c>
      <c r="G676" s="3">
        <v>1193</v>
      </c>
      <c r="H676" s="3" t="s">
        <v>1287</v>
      </c>
      <c r="I676" s="3" t="s">
        <v>48</v>
      </c>
      <c r="J676" s="3" t="s">
        <v>57</v>
      </c>
      <c r="K676" s="3" t="s">
        <v>28</v>
      </c>
      <c r="L676" s="3" t="s">
        <v>52</v>
      </c>
      <c r="M676" s="3" t="s">
        <v>1007</v>
      </c>
      <c r="N676" s="3" t="s">
        <v>34</v>
      </c>
      <c r="O676" s="3">
        <v>20016</v>
      </c>
      <c r="P676" s="2">
        <v>42125</v>
      </c>
      <c r="Q676" s="2">
        <v>42127</v>
      </c>
      <c r="R676" s="4">
        <v>38.08</v>
      </c>
      <c r="S676" s="3">
        <v>85</v>
      </c>
      <c r="T676" s="4">
        <v>517.85</v>
      </c>
      <c r="U676" s="3">
        <v>38852</v>
      </c>
      <c r="V676" s="3" t="str">
        <f>IF(R676&gt;F2632, "High","Low")</f>
        <v>High</v>
      </c>
      <c r="W676" s="3" t="e">
        <f>IF(OR(D676 &gt; 0.2,#REF! &lt; 0.25), "High Risk", "Low Risk")</f>
        <v>#REF!</v>
      </c>
      <c r="X676" s="3" t="str">
        <f>IF(NOT(D676 &gt; 0), "No Discount", "Discount Applied")</f>
        <v>Discount Applied</v>
      </c>
      <c r="Y676" s="3" t="str">
        <f>IF(AND(R676 &gt; 100, OR(I676 = "Regular Air", I676 = "Express Air"), NOT(D676 &gt; 0)), "High Profit Non-Standard Shipping", "Other")</f>
        <v>Other</v>
      </c>
    </row>
    <row r="677" spans="1:25" x14ac:dyDescent="0.3">
      <c r="A677" s="3" t="s">
        <v>179</v>
      </c>
      <c r="B677" s="3">
        <v>1552</v>
      </c>
      <c r="C677" s="3" t="s">
        <v>105</v>
      </c>
      <c r="D677" s="7">
        <v>0.09</v>
      </c>
      <c r="E677" s="4">
        <v>49.99</v>
      </c>
      <c r="F677" s="4">
        <v>19.989999999999998</v>
      </c>
      <c r="G677" s="3">
        <v>1193</v>
      </c>
      <c r="H677" s="3" t="s">
        <v>1287</v>
      </c>
      <c r="I677" s="3" t="s">
        <v>48</v>
      </c>
      <c r="J677" s="3" t="s">
        <v>57</v>
      </c>
      <c r="K677" s="3" t="s">
        <v>76</v>
      </c>
      <c r="L677" s="3" t="s">
        <v>52</v>
      </c>
      <c r="M677" s="3" t="s">
        <v>1007</v>
      </c>
      <c r="N677" s="3" t="s">
        <v>34</v>
      </c>
      <c r="O677" s="3">
        <v>20016</v>
      </c>
      <c r="P677" s="2">
        <v>42183</v>
      </c>
      <c r="Q677" s="2">
        <v>42185</v>
      </c>
      <c r="R677" s="4">
        <v>-17.03</v>
      </c>
      <c r="S677" s="3">
        <v>48</v>
      </c>
      <c r="T677" s="4">
        <v>2373.3200000000002</v>
      </c>
      <c r="U677" s="3">
        <v>11206</v>
      </c>
      <c r="V677" s="3" t="str">
        <f>IF(R677&gt;F2633, "High","Low")</f>
        <v>Low</v>
      </c>
      <c r="W677" s="3" t="e">
        <f>IF(OR(D677 &gt; 0.2,#REF! &lt; 0.25), "High Risk", "Low Risk")</f>
        <v>#REF!</v>
      </c>
      <c r="X677" s="3" t="str">
        <f>IF(NOT(D677 &gt; 0), "No Discount", "Discount Applied")</f>
        <v>Discount Applied</v>
      </c>
      <c r="Y677" s="3" t="str">
        <f>IF(AND(R677 &gt; 100, OR(I677 = "Regular Air", I677 = "Express Air"), NOT(D677 &gt; 0)), "High Profit Non-Standard Shipping", "Other")</f>
        <v>Other</v>
      </c>
    </row>
    <row r="678" spans="1:25" x14ac:dyDescent="0.3">
      <c r="A678" s="3" t="s">
        <v>108</v>
      </c>
      <c r="B678" s="3">
        <v>1553</v>
      </c>
      <c r="C678" s="3" t="s">
        <v>105</v>
      </c>
      <c r="D678" s="7">
        <v>0.03</v>
      </c>
      <c r="E678" s="4">
        <v>28.53</v>
      </c>
      <c r="F678" s="4">
        <v>1.49</v>
      </c>
      <c r="G678" s="3">
        <v>1193</v>
      </c>
      <c r="H678" s="3" t="s">
        <v>1287</v>
      </c>
      <c r="I678" s="3" t="s">
        <v>48</v>
      </c>
      <c r="J678" s="3" t="s">
        <v>57</v>
      </c>
      <c r="K678" s="3" t="s">
        <v>28</v>
      </c>
      <c r="L678" s="3" t="s">
        <v>52</v>
      </c>
      <c r="M678" s="3" t="s">
        <v>1007</v>
      </c>
      <c r="N678" s="3" t="s">
        <v>34</v>
      </c>
      <c r="O678" s="3">
        <v>20016</v>
      </c>
      <c r="P678" s="2">
        <v>42183</v>
      </c>
      <c r="Q678" s="2">
        <v>42186</v>
      </c>
      <c r="R678" s="4">
        <v>39.626999999999995</v>
      </c>
      <c r="S678" s="3">
        <v>11</v>
      </c>
      <c r="T678" s="4">
        <v>325.73</v>
      </c>
      <c r="U678" s="3">
        <v>11206</v>
      </c>
      <c r="V678" s="3" t="str">
        <f>IF(R678&gt;F2634, "High","Low")</f>
        <v>High</v>
      </c>
      <c r="W678" s="3" t="e">
        <f>IF(OR(D678 &gt; 0.2,#REF! &lt; 0.25), "High Risk", "Low Risk")</f>
        <v>#REF!</v>
      </c>
      <c r="X678" s="3" t="str">
        <f>IF(NOT(D678 &gt; 0), "No Discount", "Discount Applied")</f>
        <v>Discount Applied</v>
      </c>
      <c r="Y678" s="3" t="str">
        <f>IF(AND(R678 &gt; 100, OR(I678 = "Regular Air", I678 = "Express Air"), NOT(D678 &gt; 0)), "High Profit Non-Standard Shipping", "Other")</f>
        <v>Other</v>
      </c>
    </row>
    <row r="679" spans="1:25" x14ac:dyDescent="0.3">
      <c r="A679" s="3" t="s">
        <v>108</v>
      </c>
      <c r="B679" s="3">
        <v>23468</v>
      </c>
      <c r="C679" s="3" t="s">
        <v>36</v>
      </c>
      <c r="D679" s="7">
        <v>0.03</v>
      </c>
      <c r="E679" s="4">
        <v>5.98</v>
      </c>
      <c r="F679" s="4">
        <v>1.49</v>
      </c>
      <c r="G679" s="3">
        <v>1194</v>
      </c>
      <c r="H679" s="3" t="s">
        <v>1290</v>
      </c>
      <c r="I679" s="3" t="s">
        <v>48</v>
      </c>
      <c r="J679" s="3" t="s">
        <v>57</v>
      </c>
      <c r="K679" s="3" t="s">
        <v>28</v>
      </c>
      <c r="L679" s="3" t="s">
        <v>135</v>
      </c>
      <c r="M679" s="3" t="s">
        <v>361</v>
      </c>
      <c r="N679" s="3" t="s">
        <v>1291</v>
      </c>
      <c r="O679" s="3">
        <v>34142</v>
      </c>
      <c r="P679" s="2">
        <v>42125</v>
      </c>
      <c r="Q679" s="2">
        <v>42127</v>
      </c>
      <c r="R679" s="4">
        <v>20.495999999999995</v>
      </c>
      <c r="S679" s="3">
        <v>21</v>
      </c>
      <c r="T679" s="4">
        <v>127.94</v>
      </c>
      <c r="U679" s="3">
        <v>87586</v>
      </c>
      <c r="V679" s="3" t="str">
        <f>IF(R679&gt;F2635, "High","Low")</f>
        <v>High</v>
      </c>
      <c r="W679" s="3" t="e">
        <f>IF(OR(D679 &gt; 0.2,#REF! &lt; 0.25), "High Risk", "Low Risk")</f>
        <v>#REF!</v>
      </c>
      <c r="X679" s="3" t="str">
        <f>IF(NOT(D679 &gt; 0), "No Discount", "Discount Applied")</f>
        <v>Discount Applied</v>
      </c>
      <c r="Y679" s="3" t="str">
        <f>IF(AND(R679 &gt; 100, OR(I679 = "Regular Air", I679 = "Express Air"), NOT(D679 &gt; 0)), "High Profit Non-Standard Shipping", "Other")</f>
        <v>Other</v>
      </c>
    </row>
    <row r="680" spans="1:25" x14ac:dyDescent="0.3">
      <c r="A680" s="3" t="s">
        <v>41</v>
      </c>
      <c r="B680" s="3">
        <v>19358</v>
      </c>
      <c r="C680" s="3" t="s">
        <v>24</v>
      </c>
      <c r="D680" s="7">
        <v>0.08</v>
      </c>
      <c r="E680" s="4">
        <v>355.98</v>
      </c>
      <c r="F680" s="4">
        <v>58.92</v>
      </c>
      <c r="G680" s="3">
        <v>1197</v>
      </c>
      <c r="H680" s="3" t="s">
        <v>1292</v>
      </c>
      <c r="I680" s="3" t="s">
        <v>38</v>
      </c>
      <c r="J680" s="3" t="s">
        <v>57</v>
      </c>
      <c r="K680" s="3" t="s">
        <v>40</v>
      </c>
      <c r="L680" s="3" t="s">
        <v>52</v>
      </c>
      <c r="M680" s="3" t="s">
        <v>192</v>
      </c>
      <c r="N680" s="3" t="s">
        <v>1294</v>
      </c>
      <c r="O680" s="3">
        <v>1776</v>
      </c>
      <c r="P680" s="2">
        <v>42081</v>
      </c>
      <c r="Q680" s="2">
        <v>42083</v>
      </c>
      <c r="R680" s="4">
        <v>103.83</v>
      </c>
      <c r="S680" s="3">
        <v>4</v>
      </c>
      <c r="T680" s="4">
        <v>1350.94</v>
      </c>
      <c r="U680" s="3">
        <v>87583</v>
      </c>
      <c r="V680" s="3" t="str">
        <f>IF(R680&gt;F2636, "High","Low")</f>
        <v>High</v>
      </c>
      <c r="W680" s="3" t="e">
        <f>IF(OR(D680 &gt; 0.2,#REF! &lt; 0.25), "High Risk", "Low Risk")</f>
        <v>#REF!</v>
      </c>
      <c r="X680" s="3" t="str">
        <f>IF(NOT(D680 &gt; 0), "No Discount", "Discount Applied")</f>
        <v>Discount Applied</v>
      </c>
      <c r="Y680" s="3" t="str">
        <f>IF(AND(R680 &gt; 100, OR(I680 = "Regular Air", I680 = "Express Air"), NOT(D680 &gt; 0)), "High Profit Non-Standard Shipping", "Other")</f>
        <v>Other</v>
      </c>
    </row>
    <row r="681" spans="1:25" x14ac:dyDescent="0.3">
      <c r="A681" s="3" t="s">
        <v>140</v>
      </c>
      <c r="B681" s="3">
        <v>22132</v>
      </c>
      <c r="C681" s="3" t="s">
        <v>24</v>
      </c>
      <c r="D681" s="7">
        <v>0.1</v>
      </c>
      <c r="E681" s="4">
        <v>15.14</v>
      </c>
      <c r="F681" s="4">
        <v>4.53</v>
      </c>
      <c r="G681" s="3">
        <v>1199</v>
      </c>
      <c r="H681" s="3" t="s">
        <v>1295</v>
      </c>
      <c r="I681" s="3" t="s">
        <v>48</v>
      </c>
      <c r="J681" s="3" t="s">
        <v>113</v>
      </c>
      <c r="K681" s="3" t="s">
        <v>28</v>
      </c>
      <c r="L681" s="3" t="s">
        <v>52</v>
      </c>
      <c r="M681" s="3" t="s">
        <v>196</v>
      </c>
      <c r="N681" s="3" t="s">
        <v>1296</v>
      </c>
      <c r="O681" s="3">
        <v>3060</v>
      </c>
      <c r="P681" s="2">
        <v>42060</v>
      </c>
      <c r="Q681" s="2">
        <v>42063</v>
      </c>
      <c r="R681" s="4">
        <v>-24.897600000000001</v>
      </c>
      <c r="S681" s="3">
        <v>5</v>
      </c>
      <c r="T681" s="4">
        <v>75.17</v>
      </c>
      <c r="U681" s="3">
        <v>87585</v>
      </c>
      <c r="V681" s="3" t="str">
        <f>IF(R681&gt;F2637, "High","Low")</f>
        <v>Low</v>
      </c>
      <c r="W681" s="3" t="e">
        <f>IF(OR(D681 &gt; 0.2,#REF! &lt; 0.25), "High Risk", "Low Risk")</f>
        <v>#REF!</v>
      </c>
      <c r="X681" s="3" t="str">
        <f>IF(NOT(D681 &gt; 0), "No Discount", "Discount Applied")</f>
        <v>Discount Applied</v>
      </c>
      <c r="Y681" s="3" t="str">
        <f>IF(AND(R681 &gt; 100, OR(I681 = "Regular Air", I681 = "Express Air"), NOT(D681 &gt; 0)), "High Profit Non-Standard Shipping", "Other")</f>
        <v>Other</v>
      </c>
    </row>
    <row r="682" spans="1:25" x14ac:dyDescent="0.3">
      <c r="A682" s="3" t="s">
        <v>108</v>
      </c>
      <c r="B682" s="3">
        <v>22131</v>
      </c>
      <c r="C682" s="3" t="s">
        <v>24</v>
      </c>
      <c r="D682" s="7">
        <v>0.05</v>
      </c>
      <c r="E682" s="4">
        <v>52.4</v>
      </c>
      <c r="F682" s="4">
        <v>16.11</v>
      </c>
      <c r="G682" s="3">
        <v>1200</v>
      </c>
      <c r="H682" s="3" t="s">
        <v>1297</v>
      </c>
      <c r="I682" s="3" t="s">
        <v>48</v>
      </c>
      <c r="J682" s="3" t="s">
        <v>113</v>
      </c>
      <c r="K682" s="3" t="s">
        <v>28</v>
      </c>
      <c r="L682" s="3" t="s">
        <v>52</v>
      </c>
      <c r="M682" s="3" t="s">
        <v>53</v>
      </c>
      <c r="N682" s="3" t="s">
        <v>1298</v>
      </c>
      <c r="O682" s="3">
        <v>7407</v>
      </c>
      <c r="P682" s="2">
        <v>42060</v>
      </c>
      <c r="Q682" s="2">
        <v>42062</v>
      </c>
      <c r="R682" s="4">
        <v>776.7743999999999</v>
      </c>
      <c r="S682" s="3">
        <v>21</v>
      </c>
      <c r="T682" s="4">
        <v>1125.76</v>
      </c>
      <c r="U682" s="3">
        <v>87585</v>
      </c>
      <c r="V682" s="3" t="str">
        <f>IF(R682&gt;F2638, "High","Low")</f>
        <v>High</v>
      </c>
      <c r="W682" s="3" t="e">
        <f>IF(OR(D682 &gt; 0.2,#REF! &lt; 0.25), "High Risk", "Low Risk")</f>
        <v>#REF!</v>
      </c>
      <c r="X682" s="3" t="str">
        <f>IF(NOT(D682 &gt; 0), "No Discount", "Discount Applied")</f>
        <v>Discount Applied</v>
      </c>
      <c r="Y682" s="3" t="str">
        <f>IF(AND(R682 &gt; 100, OR(I682 = "Regular Air", I682 = "Express Air"), NOT(D682 &gt; 0)), "High Profit Non-Standard Shipping", "Other")</f>
        <v>Other</v>
      </c>
    </row>
    <row r="683" spans="1:25" x14ac:dyDescent="0.3">
      <c r="A683" s="3" t="s">
        <v>29</v>
      </c>
      <c r="B683" s="3">
        <v>22133</v>
      </c>
      <c r="C683" s="3" t="s">
        <v>24</v>
      </c>
      <c r="D683" s="7">
        <v>0.05</v>
      </c>
      <c r="E683" s="4">
        <v>36.549999999999997</v>
      </c>
      <c r="F683" s="4">
        <v>13.89</v>
      </c>
      <c r="G683" s="3">
        <v>1202</v>
      </c>
      <c r="H683" s="3" t="s">
        <v>1299</v>
      </c>
      <c r="I683" s="3" t="s">
        <v>26</v>
      </c>
      <c r="J683" s="3" t="s">
        <v>113</v>
      </c>
      <c r="K683" s="3" t="s">
        <v>28</v>
      </c>
      <c r="L683" s="3" t="s">
        <v>52</v>
      </c>
      <c r="M683" s="3" t="s">
        <v>53</v>
      </c>
      <c r="N683" s="3" t="s">
        <v>1300</v>
      </c>
      <c r="O683" s="3">
        <v>7079</v>
      </c>
      <c r="P683" s="2">
        <v>42060</v>
      </c>
      <c r="Q683" s="2">
        <v>42061</v>
      </c>
      <c r="R683" s="4">
        <v>344.54399999999998</v>
      </c>
      <c r="S683" s="3">
        <v>21</v>
      </c>
      <c r="T683" s="4">
        <v>746.03</v>
      </c>
      <c r="U683" s="3">
        <v>87585</v>
      </c>
      <c r="V683" s="3" t="str">
        <f>IF(R683&gt;F2639, "High","Low")</f>
        <v>High</v>
      </c>
      <c r="W683" s="3" t="e">
        <f>IF(OR(D683 &gt; 0.2,#REF! &lt; 0.25), "High Risk", "Low Risk")</f>
        <v>#REF!</v>
      </c>
      <c r="X683" s="3" t="str">
        <f>IF(NOT(D683 &gt; 0), "No Discount", "Discount Applied")</f>
        <v>Discount Applied</v>
      </c>
      <c r="Y683" s="3" t="str">
        <f>IF(AND(R683 &gt; 100, OR(I683 = "Regular Air", I683 = "Express Air"), NOT(D683 &gt; 0)), "High Profit Non-Standard Shipping", "Other")</f>
        <v>Other</v>
      </c>
    </row>
    <row r="684" spans="1:25" x14ac:dyDescent="0.3">
      <c r="A684" s="3" t="s">
        <v>179</v>
      </c>
      <c r="B684" s="3">
        <v>19552</v>
      </c>
      <c r="C684" s="3" t="s">
        <v>105</v>
      </c>
      <c r="D684" s="7">
        <v>0.09</v>
      </c>
      <c r="E684" s="4">
        <v>49.99</v>
      </c>
      <c r="F684" s="4">
        <v>19.989999999999998</v>
      </c>
      <c r="G684" s="3">
        <v>1203</v>
      </c>
      <c r="H684" s="3" t="s">
        <v>1301</v>
      </c>
      <c r="I684" s="3" t="s">
        <v>48</v>
      </c>
      <c r="J684" s="3" t="s">
        <v>57</v>
      </c>
      <c r="K684" s="3" t="s">
        <v>76</v>
      </c>
      <c r="L684" s="3" t="s">
        <v>52</v>
      </c>
      <c r="M684" s="3" t="s">
        <v>468</v>
      </c>
      <c r="N684" s="3" t="s">
        <v>469</v>
      </c>
      <c r="O684" s="3">
        <v>2920</v>
      </c>
      <c r="P684" s="2">
        <v>42183</v>
      </c>
      <c r="Q684" s="2">
        <v>42185</v>
      </c>
      <c r="R684" s="4">
        <v>-8.5150000000000006</v>
      </c>
      <c r="S684" s="3">
        <v>12</v>
      </c>
      <c r="T684" s="4">
        <v>593.33000000000004</v>
      </c>
      <c r="U684" s="3">
        <v>87587</v>
      </c>
      <c r="V684" s="3" t="str">
        <f>IF(R684&gt;F2640, "High","Low")</f>
        <v>Low</v>
      </c>
      <c r="W684" s="3" t="e">
        <f>IF(OR(D684 &gt; 0.2,#REF! &lt; 0.25), "High Risk", "Low Risk")</f>
        <v>#REF!</v>
      </c>
      <c r="X684" s="3" t="str">
        <f>IF(NOT(D684 &gt; 0), "No Discount", "Discount Applied")</f>
        <v>Discount Applied</v>
      </c>
      <c r="Y684" s="3" t="str">
        <f>IF(AND(R684 &gt; 100, OR(I684 = "Regular Air", I684 = "Express Air"), NOT(D684 &gt; 0)), "High Profit Non-Standard Shipping", "Other")</f>
        <v>Other</v>
      </c>
    </row>
    <row r="685" spans="1:25" x14ac:dyDescent="0.3">
      <c r="A685" s="3" t="s">
        <v>133</v>
      </c>
      <c r="B685" s="3">
        <v>18636</v>
      </c>
      <c r="C685" s="3" t="s">
        <v>105</v>
      </c>
      <c r="D685" s="7">
        <v>0.01</v>
      </c>
      <c r="E685" s="4">
        <v>3.08</v>
      </c>
      <c r="F685" s="4">
        <v>0.5</v>
      </c>
      <c r="G685" s="3">
        <v>1211</v>
      </c>
      <c r="H685" s="3" t="s">
        <v>1302</v>
      </c>
      <c r="I685" s="3" t="s">
        <v>48</v>
      </c>
      <c r="J685" s="3" t="s">
        <v>27</v>
      </c>
      <c r="K685" s="3" t="s">
        <v>28</v>
      </c>
      <c r="L685" s="3" t="s">
        <v>60</v>
      </c>
      <c r="M685" s="3" t="s">
        <v>702</v>
      </c>
      <c r="N685" s="3" t="s">
        <v>1304</v>
      </c>
      <c r="O685" s="3">
        <v>46806</v>
      </c>
      <c r="P685" s="2">
        <v>42036</v>
      </c>
      <c r="Q685" s="2">
        <v>42041</v>
      </c>
      <c r="R685" s="4">
        <v>9.0045000000000002</v>
      </c>
      <c r="S685" s="3">
        <v>4</v>
      </c>
      <c r="T685" s="4">
        <v>13.05</v>
      </c>
      <c r="U685" s="3">
        <v>88598</v>
      </c>
      <c r="V685" s="3" t="str">
        <f>IF(R685&gt;F2641, "High","Low")</f>
        <v>High</v>
      </c>
      <c r="W685" s="3" t="e">
        <f>IF(OR(D685 &gt; 0.2,#REF! &lt; 0.25), "High Risk", "Low Risk")</f>
        <v>#REF!</v>
      </c>
      <c r="X685" s="3" t="str">
        <f>IF(NOT(D685 &gt; 0), "No Discount", "Discount Applied")</f>
        <v>Discount Applied</v>
      </c>
      <c r="Y685" s="3" t="str">
        <f>IF(AND(R685 &gt; 100, OR(I685 = "Regular Air", I685 = "Express Air"), NOT(D685 &gt; 0)), "High Profit Non-Standard Shipping", "Other")</f>
        <v>Other</v>
      </c>
    </row>
    <row r="686" spans="1:25" x14ac:dyDescent="0.3">
      <c r="A686" s="3" t="s">
        <v>108</v>
      </c>
      <c r="B686" s="3">
        <v>22528</v>
      </c>
      <c r="C686" s="3" t="s">
        <v>24</v>
      </c>
      <c r="D686" s="7">
        <v>0.08</v>
      </c>
      <c r="E686" s="4">
        <v>4.91</v>
      </c>
      <c r="F686" s="4">
        <v>4.97</v>
      </c>
      <c r="G686" s="3">
        <v>1212</v>
      </c>
      <c r="H686" s="3" t="s">
        <v>1305</v>
      </c>
      <c r="I686" s="3" t="s">
        <v>48</v>
      </c>
      <c r="J686" s="3" t="s">
        <v>27</v>
      </c>
      <c r="K686" s="3" t="s">
        <v>28</v>
      </c>
      <c r="L686" s="3" t="s">
        <v>60</v>
      </c>
      <c r="M686" s="3" t="s">
        <v>702</v>
      </c>
      <c r="N686" s="3" t="s">
        <v>1307</v>
      </c>
      <c r="O686" s="3">
        <v>46404</v>
      </c>
      <c r="P686" s="2">
        <v>42019</v>
      </c>
      <c r="Q686" s="2">
        <v>42020</v>
      </c>
      <c r="R686" s="4">
        <v>-99.762500000000003</v>
      </c>
      <c r="S686" s="3">
        <v>12</v>
      </c>
      <c r="T686" s="4">
        <v>58.95</v>
      </c>
      <c r="U686" s="3">
        <v>88600</v>
      </c>
      <c r="V686" s="3" t="str">
        <f>IF(R686&gt;F2642, "High","Low")</f>
        <v>Low</v>
      </c>
      <c r="W686" s="3" t="e">
        <f>IF(OR(D686 &gt; 0.2,#REF! &lt; 0.25), "High Risk", "Low Risk")</f>
        <v>#REF!</v>
      </c>
      <c r="X686" s="3" t="str">
        <f>IF(NOT(D686 &gt; 0), "No Discount", "Discount Applied")</f>
        <v>Discount Applied</v>
      </c>
      <c r="Y686" s="3" t="str">
        <f>IF(AND(R686 &gt; 100, OR(I686 = "Regular Air", I686 = "Express Air"), NOT(D686 &gt; 0)), "High Profit Non-Standard Shipping", "Other")</f>
        <v>Other</v>
      </c>
    </row>
    <row r="687" spans="1:25" x14ac:dyDescent="0.3">
      <c r="A687" s="3" t="s">
        <v>586</v>
      </c>
      <c r="B687" s="3">
        <v>22529</v>
      </c>
      <c r="C687" s="3" t="s">
        <v>24</v>
      </c>
      <c r="D687" s="7">
        <v>0.01</v>
      </c>
      <c r="E687" s="4">
        <v>3499.99</v>
      </c>
      <c r="F687" s="4">
        <v>24.49</v>
      </c>
      <c r="G687" s="3">
        <v>1212</v>
      </c>
      <c r="H687" s="3" t="s">
        <v>1305</v>
      </c>
      <c r="I687" s="3" t="s">
        <v>48</v>
      </c>
      <c r="J687" s="3" t="s">
        <v>27</v>
      </c>
      <c r="K687" s="3" t="s">
        <v>76</v>
      </c>
      <c r="L687" s="3" t="s">
        <v>60</v>
      </c>
      <c r="M687" s="3" t="s">
        <v>702</v>
      </c>
      <c r="N687" s="3" t="s">
        <v>1307</v>
      </c>
      <c r="O687" s="3">
        <v>46404</v>
      </c>
      <c r="P687" s="2">
        <v>42019</v>
      </c>
      <c r="Q687" s="2">
        <v>42020</v>
      </c>
      <c r="R687" s="4">
        <v>-3061.82</v>
      </c>
      <c r="S687" s="3">
        <v>1</v>
      </c>
      <c r="T687" s="4">
        <v>3672.89</v>
      </c>
      <c r="U687" s="3">
        <v>88600</v>
      </c>
      <c r="V687" s="3" t="str">
        <f>IF(R687&gt;F2643, "High","Low")</f>
        <v>Low</v>
      </c>
      <c r="W687" s="3" t="e">
        <f>IF(OR(D687 &gt; 0.2,#REF! &lt; 0.25), "High Risk", "Low Risk")</f>
        <v>#REF!</v>
      </c>
      <c r="X687" s="3" t="str">
        <f>IF(NOT(D687 &gt; 0), "No Discount", "Discount Applied")</f>
        <v>Discount Applied</v>
      </c>
      <c r="Y687" s="3" t="str">
        <f>IF(AND(R687 &gt; 100, OR(I687 = "Regular Air", I687 = "Express Air"), NOT(D687 &gt; 0)), "High Profit Non-Standard Shipping", "Other")</f>
        <v>Other</v>
      </c>
    </row>
    <row r="688" spans="1:25" x14ac:dyDescent="0.3">
      <c r="A688" s="3" t="s">
        <v>179</v>
      </c>
      <c r="B688" s="3">
        <v>24270</v>
      </c>
      <c r="C688" s="3" t="s">
        <v>105</v>
      </c>
      <c r="D688" s="7">
        <v>7.0000000000000007E-2</v>
      </c>
      <c r="E688" s="4">
        <v>29.89</v>
      </c>
      <c r="F688" s="4">
        <v>1.99</v>
      </c>
      <c r="G688" s="3">
        <v>1213</v>
      </c>
      <c r="H688" s="3" t="s">
        <v>1309</v>
      </c>
      <c r="I688" s="3" t="s">
        <v>26</v>
      </c>
      <c r="J688" s="3" t="s">
        <v>27</v>
      </c>
      <c r="K688" s="3" t="s">
        <v>76</v>
      </c>
      <c r="L688" s="3" t="s">
        <v>60</v>
      </c>
      <c r="M688" s="3" t="s">
        <v>702</v>
      </c>
      <c r="N688" s="3" t="s">
        <v>1311</v>
      </c>
      <c r="O688" s="3">
        <v>46530</v>
      </c>
      <c r="P688" s="2">
        <v>42039</v>
      </c>
      <c r="Q688" s="2">
        <v>42044</v>
      </c>
      <c r="R688" s="4">
        <v>258.6189</v>
      </c>
      <c r="S688" s="3">
        <v>13</v>
      </c>
      <c r="T688" s="4">
        <v>374.81</v>
      </c>
      <c r="U688" s="3">
        <v>88599</v>
      </c>
      <c r="V688" s="3" t="str">
        <f>IF(R688&gt;F2644, "High","Low")</f>
        <v>High</v>
      </c>
      <c r="W688" s="3" t="e">
        <f>IF(OR(D688 &gt; 0.2,#REF! &lt; 0.25), "High Risk", "Low Risk")</f>
        <v>#REF!</v>
      </c>
      <c r="X688" s="3" t="str">
        <f>IF(NOT(D688 &gt; 0), "No Discount", "Discount Applied")</f>
        <v>Discount Applied</v>
      </c>
      <c r="Y688" s="3" t="str">
        <f>IF(AND(R688 &gt; 100, OR(I688 = "Regular Air", I688 = "Express Air"), NOT(D688 &gt; 0)), "High Profit Non-Standard Shipping", "Other")</f>
        <v>Other</v>
      </c>
    </row>
    <row r="689" spans="1:25" x14ac:dyDescent="0.3">
      <c r="A689" s="3" t="s">
        <v>92</v>
      </c>
      <c r="B689" s="3">
        <v>24271</v>
      </c>
      <c r="C689" s="3" t="s">
        <v>105</v>
      </c>
      <c r="D689" s="7">
        <v>0.03</v>
      </c>
      <c r="E689" s="4">
        <v>8.34</v>
      </c>
      <c r="F689" s="4">
        <v>4.82</v>
      </c>
      <c r="G689" s="3">
        <v>1213</v>
      </c>
      <c r="H689" s="3" t="s">
        <v>1309</v>
      </c>
      <c r="I689" s="3" t="s">
        <v>48</v>
      </c>
      <c r="J689" s="3" t="s">
        <v>27</v>
      </c>
      <c r="K689" s="3" t="s">
        <v>28</v>
      </c>
      <c r="L689" s="3" t="s">
        <v>60</v>
      </c>
      <c r="M689" s="3" t="s">
        <v>702</v>
      </c>
      <c r="N689" s="3" t="s">
        <v>1311</v>
      </c>
      <c r="O689" s="3">
        <v>46530</v>
      </c>
      <c r="P689" s="2">
        <v>42039</v>
      </c>
      <c r="Q689" s="2">
        <v>42043</v>
      </c>
      <c r="R689" s="4">
        <v>-6.71</v>
      </c>
      <c r="S689" s="3">
        <v>5</v>
      </c>
      <c r="T689" s="4">
        <v>43.27</v>
      </c>
      <c r="U689" s="3">
        <v>88599</v>
      </c>
      <c r="V689" s="3" t="str">
        <f>IF(R689&gt;F2645, "High","Low")</f>
        <v>Low</v>
      </c>
      <c r="W689" s="3" t="e">
        <f>IF(OR(D689 &gt; 0.2,#REF! &lt; 0.25), "High Risk", "Low Risk")</f>
        <v>#REF!</v>
      </c>
      <c r="X689" s="3" t="str">
        <f>IF(NOT(D689 &gt; 0), "No Discount", "Discount Applied")</f>
        <v>Discount Applied</v>
      </c>
      <c r="Y689" s="3" t="str">
        <f>IF(AND(R689 &gt; 100, OR(I689 = "Regular Air", I689 = "Express Air"), NOT(D689 &gt; 0)), "High Profit Non-Standard Shipping", "Other")</f>
        <v>Other</v>
      </c>
    </row>
    <row r="690" spans="1:25" x14ac:dyDescent="0.3">
      <c r="A690" s="3" t="s">
        <v>29</v>
      </c>
      <c r="B690" s="3">
        <v>22530</v>
      </c>
      <c r="C690" s="3" t="s">
        <v>24</v>
      </c>
      <c r="D690" s="7">
        <v>0.03</v>
      </c>
      <c r="E690" s="4">
        <v>5.84</v>
      </c>
      <c r="F690" s="4">
        <v>1.2</v>
      </c>
      <c r="G690" s="3">
        <v>1213</v>
      </c>
      <c r="H690" s="3" t="s">
        <v>1309</v>
      </c>
      <c r="I690" s="3" t="s">
        <v>48</v>
      </c>
      <c r="J690" s="3" t="s">
        <v>27</v>
      </c>
      <c r="K690" s="3" t="s">
        <v>28</v>
      </c>
      <c r="L690" s="3" t="s">
        <v>60</v>
      </c>
      <c r="M690" s="3" t="s">
        <v>702</v>
      </c>
      <c r="N690" s="3" t="s">
        <v>1311</v>
      </c>
      <c r="O690" s="3">
        <v>46530</v>
      </c>
      <c r="P690" s="2">
        <v>42019</v>
      </c>
      <c r="Q690" s="2">
        <v>42021</v>
      </c>
      <c r="R690" s="4">
        <v>-9.9999999999997868E-3</v>
      </c>
      <c r="S690" s="3">
        <v>2</v>
      </c>
      <c r="T690" s="4">
        <v>11.74</v>
      </c>
      <c r="U690" s="3">
        <v>88600</v>
      </c>
      <c r="V690" s="3" t="str">
        <f>IF(R690&gt;F2646, "High","Low")</f>
        <v>Low</v>
      </c>
      <c r="W690" s="3" t="e">
        <f>IF(OR(D690 &gt; 0.2,#REF! &lt; 0.25), "High Risk", "Low Risk")</f>
        <v>#REF!</v>
      </c>
      <c r="X690" s="3" t="str">
        <f>IF(NOT(D690 &gt; 0), "No Discount", "Discount Applied")</f>
        <v>Discount Applied</v>
      </c>
      <c r="Y690" s="3" t="str">
        <f>IF(AND(R690 &gt; 100, OR(I690 = "Regular Air", I690 = "Express Air"), NOT(D690 &gt; 0)), "High Profit Non-Standard Shipping", "Other")</f>
        <v>Other</v>
      </c>
    </row>
    <row r="691" spans="1:25" x14ac:dyDescent="0.3">
      <c r="A691" s="3" t="s">
        <v>41</v>
      </c>
      <c r="B691" s="3">
        <v>7632</v>
      </c>
      <c r="C691" s="3" t="s">
        <v>55</v>
      </c>
      <c r="D691" s="7">
        <v>0.09</v>
      </c>
      <c r="E691" s="4">
        <v>130.97999999999999</v>
      </c>
      <c r="F691" s="4">
        <v>30</v>
      </c>
      <c r="G691" s="3">
        <v>1217</v>
      </c>
      <c r="H691" s="3" t="s">
        <v>1313</v>
      </c>
      <c r="I691" s="3" t="s">
        <v>38</v>
      </c>
      <c r="J691" s="3" t="s">
        <v>57</v>
      </c>
      <c r="K691" s="3" t="s">
        <v>40</v>
      </c>
      <c r="L691" s="3" t="s">
        <v>52</v>
      </c>
      <c r="M691" s="3" t="s">
        <v>192</v>
      </c>
      <c r="N691" s="3" t="s">
        <v>193</v>
      </c>
      <c r="O691" s="3">
        <v>2112</v>
      </c>
      <c r="P691" s="2">
        <v>42122</v>
      </c>
      <c r="Q691" s="2">
        <v>42125</v>
      </c>
      <c r="R691" s="4">
        <v>-421.76</v>
      </c>
      <c r="S691" s="3">
        <v>41</v>
      </c>
      <c r="T691" s="4">
        <v>5258.94</v>
      </c>
      <c r="U691" s="3">
        <v>54595</v>
      </c>
      <c r="V691" s="3" t="str">
        <f>IF(R691&gt;F2647, "High","Low")</f>
        <v>Low</v>
      </c>
      <c r="W691" s="3" t="e">
        <f>IF(OR(D691 &gt; 0.2,#REF! &lt; 0.25), "High Risk", "Low Risk")</f>
        <v>#REF!</v>
      </c>
      <c r="X691" s="3" t="str">
        <f>IF(NOT(D691 &gt; 0), "No Discount", "Discount Applied")</f>
        <v>Discount Applied</v>
      </c>
      <c r="Y691" s="3" t="str">
        <f>IF(AND(R691 &gt; 100, OR(I691 = "Regular Air", I691 = "Express Air"), NOT(D691 &gt; 0)), "High Profit Non-Standard Shipping", "Other")</f>
        <v>Other</v>
      </c>
    </row>
    <row r="692" spans="1:25" x14ac:dyDescent="0.3">
      <c r="A692" s="3" t="s">
        <v>173</v>
      </c>
      <c r="B692" s="3">
        <v>25631</v>
      </c>
      <c r="C692" s="3" t="s">
        <v>55</v>
      </c>
      <c r="D692" s="7">
        <v>0.02</v>
      </c>
      <c r="E692" s="4">
        <v>8.34</v>
      </c>
      <c r="F692" s="4">
        <v>2.64</v>
      </c>
      <c r="G692" s="3">
        <v>1226</v>
      </c>
      <c r="H692" s="3" t="s">
        <v>1314</v>
      </c>
      <c r="I692" s="3" t="s">
        <v>48</v>
      </c>
      <c r="J692" s="3" t="s">
        <v>57</v>
      </c>
      <c r="K692" s="3" t="s">
        <v>28</v>
      </c>
      <c r="L692" s="3" t="s">
        <v>52</v>
      </c>
      <c r="M692" s="3" t="s">
        <v>468</v>
      </c>
      <c r="N692" s="3" t="s">
        <v>1315</v>
      </c>
      <c r="O692" s="3">
        <v>2861</v>
      </c>
      <c r="P692" s="2">
        <v>42122</v>
      </c>
      <c r="Q692" s="2">
        <v>42124</v>
      </c>
      <c r="R692" s="4">
        <v>6.79</v>
      </c>
      <c r="S692" s="3">
        <v>8</v>
      </c>
      <c r="T692" s="4">
        <v>66.739999999999995</v>
      </c>
      <c r="U692" s="3">
        <v>90800</v>
      </c>
      <c r="V692" s="3" t="str">
        <f>IF(R692&gt;F2648, "High","Low")</f>
        <v>High</v>
      </c>
      <c r="W692" s="3" t="e">
        <f>IF(OR(D692 &gt; 0.2,#REF! &lt; 0.25), "High Risk", "Low Risk")</f>
        <v>#REF!</v>
      </c>
      <c r="X692" s="3" t="str">
        <f>IF(NOT(D692 &gt; 0), "No Discount", "Discount Applied")</f>
        <v>Discount Applied</v>
      </c>
      <c r="Y692" s="3" t="str">
        <f>IF(AND(R692 &gt; 100, OR(I692 = "Regular Air", I692 = "Express Air"), NOT(D692 &gt; 0)), "High Profit Non-Standard Shipping", "Other")</f>
        <v>Other</v>
      </c>
    </row>
    <row r="693" spans="1:25" x14ac:dyDescent="0.3">
      <c r="A693" s="3" t="s">
        <v>41</v>
      </c>
      <c r="B693" s="3">
        <v>25632</v>
      </c>
      <c r="C693" s="3" t="s">
        <v>55</v>
      </c>
      <c r="D693" s="7">
        <v>0.09</v>
      </c>
      <c r="E693" s="4">
        <v>130.97999999999999</v>
      </c>
      <c r="F693" s="4">
        <v>30</v>
      </c>
      <c r="G693" s="3">
        <v>1227</v>
      </c>
      <c r="H693" s="3" t="s">
        <v>1316</v>
      </c>
      <c r="I693" s="3" t="s">
        <v>38</v>
      </c>
      <c r="J693" s="3" t="s">
        <v>57</v>
      </c>
      <c r="K693" s="3" t="s">
        <v>40</v>
      </c>
      <c r="L693" s="3" t="s">
        <v>52</v>
      </c>
      <c r="M693" s="3" t="s">
        <v>148</v>
      </c>
      <c r="N693" s="3" t="s">
        <v>777</v>
      </c>
      <c r="O693" s="3">
        <v>5403</v>
      </c>
      <c r="P693" s="2">
        <v>42122</v>
      </c>
      <c r="Q693" s="2">
        <v>42125</v>
      </c>
      <c r="R693" s="4">
        <v>-421.76</v>
      </c>
      <c r="S693" s="3">
        <v>10</v>
      </c>
      <c r="T693" s="4">
        <v>1282.67</v>
      </c>
      <c r="U693" s="3">
        <v>90800</v>
      </c>
      <c r="V693" s="3" t="str">
        <f>IF(R693&gt;F2649, "High","Low")</f>
        <v>Low</v>
      </c>
      <c r="W693" s="3" t="e">
        <f>IF(OR(D693 &gt; 0.2,#REF! &lt; 0.25), "High Risk", "Low Risk")</f>
        <v>#REF!</v>
      </c>
      <c r="X693" s="3" t="str">
        <f>IF(NOT(D693 &gt; 0), "No Discount", "Discount Applied")</f>
        <v>Discount Applied</v>
      </c>
      <c r="Y693" s="3" t="str">
        <f>IF(AND(R693 &gt; 100, OR(I693 = "Regular Air", I693 = "Express Air"), NOT(D693 &gt; 0)), "High Profit Non-Standard Shipping", "Other")</f>
        <v>Other</v>
      </c>
    </row>
    <row r="694" spans="1:25" x14ac:dyDescent="0.3">
      <c r="A694" s="3" t="s">
        <v>108</v>
      </c>
      <c r="B694" s="3">
        <v>7810</v>
      </c>
      <c r="C694" s="3" t="s">
        <v>55</v>
      </c>
      <c r="D694" s="7">
        <v>0</v>
      </c>
      <c r="E694" s="4">
        <v>7.1</v>
      </c>
      <c r="F694" s="4">
        <v>6.05</v>
      </c>
      <c r="G694" s="3">
        <v>1228</v>
      </c>
      <c r="H694" s="3" t="s">
        <v>1317</v>
      </c>
      <c r="I694" s="3" t="s">
        <v>48</v>
      </c>
      <c r="J694" s="3" t="s">
        <v>57</v>
      </c>
      <c r="K694" s="3" t="s">
        <v>28</v>
      </c>
      <c r="L694" s="3" t="s">
        <v>52</v>
      </c>
      <c r="M694" s="3" t="s">
        <v>233</v>
      </c>
      <c r="N694" s="3" t="s">
        <v>1318</v>
      </c>
      <c r="O694" s="3">
        <v>19140</v>
      </c>
      <c r="P694" s="2">
        <v>42051</v>
      </c>
      <c r="Q694" s="2">
        <v>42052</v>
      </c>
      <c r="R694" s="4">
        <v>-60.145000000000003</v>
      </c>
      <c r="S694" s="3">
        <v>28</v>
      </c>
      <c r="T694" s="4">
        <v>208.83</v>
      </c>
      <c r="U694" s="3">
        <v>55874</v>
      </c>
      <c r="V694" s="3" t="str">
        <f>IF(R694&gt;F2650, "High","Low")</f>
        <v>Low</v>
      </c>
      <c r="W694" s="3" t="e">
        <f>IF(OR(D694 &gt; 0.2,#REF! &lt; 0.25), "High Risk", "Low Risk")</f>
        <v>#REF!</v>
      </c>
      <c r="X694" s="3" t="str">
        <f>IF(NOT(D694 &gt; 0), "No Discount", "Discount Applied")</f>
        <v>No Discount</v>
      </c>
      <c r="Y694" s="3" t="str">
        <f>IF(AND(R694 &gt; 100, OR(I694 = "Regular Air", I694 = "Express Air"), NOT(D694 &gt; 0)), "High Profit Non-Standard Shipping", "Other")</f>
        <v>Other</v>
      </c>
    </row>
    <row r="695" spans="1:25" x14ac:dyDescent="0.3">
      <c r="A695" s="3" t="s">
        <v>179</v>
      </c>
      <c r="B695" s="3">
        <v>7811</v>
      </c>
      <c r="C695" s="3" t="s">
        <v>55</v>
      </c>
      <c r="D695" s="7">
        <v>0.01</v>
      </c>
      <c r="E695" s="4">
        <v>4.9800000000000004</v>
      </c>
      <c r="F695" s="4">
        <v>4.62</v>
      </c>
      <c r="G695" s="3">
        <v>1228</v>
      </c>
      <c r="H695" s="3" t="s">
        <v>1317</v>
      </c>
      <c r="I695" s="3" t="s">
        <v>26</v>
      </c>
      <c r="J695" s="3" t="s">
        <v>57</v>
      </c>
      <c r="K695" s="3" t="s">
        <v>76</v>
      </c>
      <c r="L695" s="3" t="s">
        <v>52</v>
      </c>
      <c r="M695" s="3" t="s">
        <v>233</v>
      </c>
      <c r="N695" s="3" t="s">
        <v>1318</v>
      </c>
      <c r="O695" s="3">
        <v>19140</v>
      </c>
      <c r="P695" s="2">
        <v>42051</v>
      </c>
      <c r="Q695" s="2">
        <v>42053</v>
      </c>
      <c r="R695" s="4">
        <v>-111.72</v>
      </c>
      <c r="S695" s="3">
        <v>41</v>
      </c>
      <c r="T695" s="4">
        <v>228.3</v>
      </c>
      <c r="U695" s="3">
        <v>55874</v>
      </c>
      <c r="V695" s="3" t="str">
        <f>IF(R695&gt;F2651, "High","Low")</f>
        <v>Low</v>
      </c>
      <c r="W695" s="3" t="e">
        <f>IF(OR(D695 &gt; 0.2,#REF! &lt; 0.25), "High Risk", "Low Risk")</f>
        <v>#REF!</v>
      </c>
      <c r="X695" s="3" t="str">
        <f>IF(NOT(D695 &gt; 0), "No Discount", "Discount Applied")</f>
        <v>Discount Applied</v>
      </c>
      <c r="Y695" s="3" t="str">
        <f>IF(AND(R695 &gt; 100, OR(I695 = "Regular Air", I695 = "Express Air"), NOT(D695 &gt; 0)), "High Profit Non-Standard Shipping", "Other")</f>
        <v>Other</v>
      </c>
    </row>
    <row r="696" spans="1:25" x14ac:dyDescent="0.3">
      <c r="A696" s="3" t="s">
        <v>68</v>
      </c>
      <c r="B696" s="3">
        <v>7812</v>
      </c>
      <c r="C696" s="3" t="s">
        <v>55</v>
      </c>
      <c r="D696" s="7">
        <v>0.06</v>
      </c>
      <c r="E696" s="4">
        <v>5.68</v>
      </c>
      <c r="F696" s="4">
        <v>1.39</v>
      </c>
      <c r="G696" s="3">
        <v>1228</v>
      </c>
      <c r="H696" s="3" t="s">
        <v>1317</v>
      </c>
      <c r="I696" s="3" t="s">
        <v>48</v>
      </c>
      <c r="J696" s="3" t="s">
        <v>57</v>
      </c>
      <c r="K696" s="3" t="s">
        <v>28</v>
      </c>
      <c r="L696" s="3" t="s">
        <v>52</v>
      </c>
      <c r="M696" s="3" t="s">
        <v>233</v>
      </c>
      <c r="N696" s="3" t="s">
        <v>1318</v>
      </c>
      <c r="O696" s="3">
        <v>19140</v>
      </c>
      <c r="P696" s="2">
        <v>42051</v>
      </c>
      <c r="Q696" s="2">
        <v>42051</v>
      </c>
      <c r="R696" s="4">
        <v>33.01</v>
      </c>
      <c r="S696" s="3">
        <v>24</v>
      </c>
      <c r="T696" s="4">
        <v>129.53</v>
      </c>
      <c r="U696" s="3">
        <v>55874</v>
      </c>
      <c r="V696" s="3" t="str">
        <f>IF(R696&gt;F2652, "High","Low")</f>
        <v>High</v>
      </c>
      <c r="W696" s="3" t="e">
        <f>IF(OR(D696 &gt; 0.2,#REF! &lt; 0.25), "High Risk", "Low Risk")</f>
        <v>#REF!</v>
      </c>
      <c r="X696" s="3" t="str">
        <f>IF(NOT(D696 &gt; 0), "No Discount", "Discount Applied")</f>
        <v>Discount Applied</v>
      </c>
      <c r="Y696" s="3" t="str">
        <f>IF(AND(R696 &gt; 100, OR(I696 = "Regular Air", I696 = "Express Air"), NOT(D696 &gt; 0)), "High Profit Non-Standard Shipping", "Other")</f>
        <v>Other</v>
      </c>
    </row>
    <row r="697" spans="1:25" x14ac:dyDescent="0.3">
      <c r="A697" s="3" t="s">
        <v>179</v>
      </c>
      <c r="B697" s="3">
        <v>25811</v>
      </c>
      <c r="C697" s="3" t="s">
        <v>55</v>
      </c>
      <c r="D697" s="7">
        <v>0.01</v>
      </c>
      <c r="E697" s="4">
        <v>4.9800000000000004</v>
      </c>
      <c r="F697" s="4">
        <v>4.62</v>
      </c>
      <c r="G697" s="3">
        <v>1229</v>
      </c>
      <c r="H697" s="3" t="s">
        <v>1319</v>
      </c>
      <c r="I697" s="3" t="s">
        <v>26</v>
      </c>
      <c r="J697" s="3" t="s">
        <v>57</v>
      </c>
      <c r="K697" s="3" t="s">
        <v>76</v>
      </c>
      <c r="L697" s="3" t="s">
        <v>60</v>
      </c>
      <c r="M697" s="3" t="s">
        <v>129</v>
      </c>
      <c r="N697" s="3" t="s">
        <v>1320</v>
      </c>
      <c r="O697" s="3">
        <v>75482</v>
      </c>
      <c r="P697" s="2">
        <v>42051</v>
      </c>
      <c r="Q697" s="2">
        <v>42053</v>
      </c>
      <c r="R697" s="4">
        <v>-111.72</v>
      </c>
      <c r="S697" s="3">
        <v>10</v>
      </c>
      <c r="T697" s="4">
        <v>55.68</v>
      </c>
      <c r="U697" s="3">
        <v>90378</v>
      </c>
      <c r="V697" s="3" t="str">
        <f>IF(R697&gt;F2653, "High","Low")</f>
        <v>Low</v>
      </c>
      <c r="W697" s="3" t="e">
        <f>IF(OR(D697 &gt; 0.2,#REF! &lt; 0.25), "High Risk", "Low Risk")</f>
        <v>#REF!</v>
      </c>
      <c r="X697" s="3" t="str">
        <f>IF(NOT(D697 &gt; 0), "No Discount", "Discount Applied")</f>
        <v>Discount Applied</v>
      </c>
      <c r="Y697" s="3" t="str">
        <f>IF(AND(R697 &gt; 100, OR(I697 = "Regular Air", I697 = "Express Air"), NOT(D697 &gt; 0)), "High Profit Non-Standard Shipping", "Other")</f>
        <v>Other</v>
      </c>
    </row>
    <row r="698" spans="1:25" x14ac:dyDescent="0.3">
      <c r="A698" s="3" t="s">
        <v>108</v>
      </c>
      <c r="B698" s="3">
        <v>21206</v>
      </c>
      <c r="C698" s="3" t="s">
        <v>46</v>
      </c>
      <c r="D698" s="7">
        <v>0.1</v>
      </c>
      <c r="E698" s="4">
        <v>120.98</v>
      </c>
      <c r="F698" s="4">
        <v>9.07</v>
      </c>
      <c r="G698" s="3">
        <v>1233</v>
      </c>
      <c r="H698" s="3" t="s">
        <v>1321</v>
      </c>
      <c r="I698" s="3" t="s">
        <v>26</v>
      </c>
      <c r="J698" s="3" t="s">
        <v>113</v>
      </c>
      <c r="K698" s="3" t="s">
        <v>28</v>
      </c>
      <c r="L698" s="3" t="s">
        <v>60</v>
      </c>
      <c r="M698" s="3" t="s">
        <v>129</v>
      </c>
      <c r="N698" s="3" t="s">
        <v>1323</v>
      </c>
      <c r="O698" s="3">
        <v>75028</v>
      </c>
      <c r="P698" s="2">
        <v>42103</v>
      </c>
      <c r="Q698" s="2">
        <v>42105</v>
      </c>
      <c r="R698" s="4">
        <v>297.45715999999999</v>
      </c>
      <c r="S698" s="3">
        <v>5</v>
      </c>
      <c r="T698" s="4">
        <v>568.24</v>
      </c>
      <c r="U698" s="3">
        <v>89375</v>
      </c>
      <c r="V698" s="3" t="str">
        <f>IF(R698&gt;F2654, "High","Low")</f>
        <v>High</v>
      </c>
      <c r="W698" s="3" t="e">
        <f>IF(OR(D698 &gt; 0.2,#REF! &lt; 0.25), "High Risk", "Low Risk")</f>
        <v>#REF!</v>
      </c>
      <c r="X698" s="3" t="str">
        <f>IF(NOT(D698 &gt; 0), "No Discount", "Discount Applied")</f>
        <v>Discount Applied</v>
      </c>
      <c r="Y698" s="3" t="str">
        <f>IF(AND(R698 &gt; 100, OR(I698 = "Regular Air", I698 = "Express Air"), NOT(D698 &gt; 0)), "High Profit Non-Standard Shipping", "Other")</f>
        <v>Other</v>
      </c>
    </row>
    <row r="699" spans="1:25" x14ac:dyDescent="0.3">
      <c r="A699" s="3" t="s">
        <v>179</v>
      </c>
      <c r="B699" s="3">
        <v>21207</v>
      </c>
      <c r="C699" s="3" t="s">
        <v>46</v>
      </c>
      <c r="D699" s="7">
        <v>0.02</v>
      </c>
      <c r="E699" s="4">
        <v>152.47999999999999</v>
      </c>
      <c r="F699" s="4">
        <v>6.5</v>
      </c>
      <c r="G699" s="3">
        <v>1233</v>
      </c>
      <c r="H699" s="3" t="s">
        <v>1321</v>
      </c>
      <c r="I699" s="3" t="s">
        <v>26</v>
      </c>
      <c r="J699" s="3" t="s">
        <v>113</v>
      </c>
      <c r="K699" s="3" t="s">
        <v>76</v>
      </c>
      <c r="L699" s="3" t="s">
        <v>60</v>
      </c>
      <c r="M699" s="3" t="s">
        <v>129</v>
      </c>
      <c r="N699" s="3" t="s">
        <v>1323</v>
      </c>
      <c r="O699" s="3">
        <v>75028</v>
      </c>
      <c r="P699" s="2">
        <v>42103</v>
      </c>
      <c r="Q699" s="2">
        <v>42105</v>
      </c>
      <c r="R699" s="4">
        <v>-564.60239999999999</v>
      </c>
      <c r="S699" s="3">
        <v>1</v>
      </c>
      <c r="T699" s="4">
        <v>162.91</v>
      </c>
      <c r="U699" s="3">
        <v>89375</v>
      </c>
      <c r="V699" s="3" t="str">
        <f>IF(R699&gt;F2655, "High","Low")</f>
        <v>Low</v>
      </c>
      <c r="W699" s="3" t="e">
        <f>IF(OR(D699 &gt; 0.2,#REF! &lt; 0.25), "High Risk", "Low Risk")</f>
        <v>#REF!</v>
      </c>
      <c r="X699" s="3" t="str">
        <f>IF(NOT(D699 &gt; 0), "No Discount", "Discount Applied")</f>
        <v>Discount Applied</v>
      </c>
      <c r="Y699" s="3" t="str">
        <f>IF(AND(R699 &gt; 100, OR(I699 = "Regular Air", I699 = "Express Air"), NOT(D699 &gt; 0)), "High Profit Non-Standard Shipping", "Other")</f>
        <v>Other</v>
      </c>
    </row>
    <row r="700" spans="1:25" x14ac:dyDescent="0.3">
      <c r="A700" s="3" t="s">
        <v>179</v>
      </c>
      <c r="B700" s="3">
        <v>19874</v>
      </c>
      <c r="C700" s="3" t="s">
        <v>24</v>
      </c>
      <c r="D700" s="7">
        <v>0.09</v>
      </c>
      <c r="E700" s="4">
        <v>99.99</v>
      </c>
      <c r="F700" s="4">
        <v>19.989999999999998</v>
      </c>
      <c r="G700" s="3">
        <v>1233</v>
      </c>
      <c r="H700" s="3" t="s">
        <v>1321</v>
      </c>
      <c r="I700" s="3" t="s">
        <v>48</v>
      </c>
      <c r="J700" s="3" t="s">
        <v>113</v>
      </c>
      <c r="K700" s="3" t="s">
        <v>76</v>
      </c>
      <c r="L700" s="3" t="s">
        <v>60</v>
      </c>
      <c r="M700" s="3" t="s">
        <v>129</v>
      </c>
      <c r="N700" s="3" t="s">
        <v>1323</v>
      </c>
      <c r="O700" s="3">
        <v>75028</v>
      </c>
      <c r="P700" s="2">
        <v>42159</v>
      </c>
      <c r="Q700" s="2">
        <v>42161</v>
      </c>
      <c r="R700" s="4">
        <v>-161.47499999999999</v>
      </c>
      <c r="S700" s="3">
        <v>1</v>
      </c>
      <c r="T700" s="4">
        <v>97.65</v>
      </c>
      <c r="U700" s="3">
        <v>89376</v>
      </c>
      <c r="V700" s="3" t="str">
        <f>IF(R700&gt;F2656, "High","Low")</f>
        <v>Low</v>
      </c>
      <c r="W700" s="3" t="e">
        <f>IF(OR(D700 &gt; 0.2,#REF! &lt; 0.25), "High Risk", "Low Risk")</f>
        <v>#REF!</v>
      </c>
      <c r="X700" s="3" t="str">
        <f>IF(NOT(D700 &gt; 0), "No Discount", "Discount Applied")</f>
        <v>Discount Applied</v>
      </c>
      <c r="Y700" s="3" t="str">
        <f>IF(AND(R700 &gt; 100, OR(I700 = "Regular Air", I700 = "Express Air"), NOT(D700 &gt; 0)), "High Profit Non-Standard Shipping", "Other")</f>
        <v>Other</v>
      </c>
    </row>
    <row r="701" spans="1:25" x14ac:dyDescent="0.3">
      <c r="A701" s="3" t="s">
        <v>77</v>
      </c>
      <c r="B701" s="3">
        <v>19875</v>
      </c>
      <c r="C701" s="3" t="s">
        <v>24</v>
      </c>
      <c r="D701" s="7">
        <v>0.04</v>
      </c>
      <c r="E701" s="4">
        <v>205.99</v>
      </c>
      <c r="F701" s="4">
        <v>5.26</v>
      </c>
      <c r="G701" s="3">
        <v>1233</v>
      </c>
      <c r="H701" s="3" t="s">
        <v>1321</v>
      </c>
      <c r="I701" s="3" t="s">
        <v>48</v>
      </c>
      <c r="J701" s="3" t="s">
        <v>113</v>
      </c>
      <c r="K701" s="3" t="s">
        <v>76</v>
      </c>
      <c r="L701" s="3" t="s">
        <v>60</v>
      </c>
      <c r="M701" s="3" t="s">
        <v>129</v>
      </c>
      <c r="N701" s="3" t="s">
        <v>1323</v>
      </c>
      <c r="O701" s="3">
        <v>75028</v>
      </c>
      <c r="P701" s="2">
        <v>42159</v>
      </c>
      <c r="Q701" s="2">
        <v>42160</v>
      </c>
      <c r="R701" s="4">
        <v>-0.81400000000001005</v>
      </c>
      <c r="S701" s="3">
        <v>6</v>
      </c>
      <c r="T701" s="4">
        <v>1018.61</v>
      </c>
      <c r="U701" s="3">
        <v>89376</v>
      </c>
      <c r="V701" s="3" t="str">
        <f>IF(R701&gt;F2657, "High","Low")</f>
        <v>Low</v>
      </c>
      <c r="W701" s="3" t="e">
        <f>IF(OR(D701 &gt; 0.2,#REF! &lt; 0.25), "High Risk", "Low Risk")</f>
        <v>#REF!</v>
      </c>
      <c r="X701" s="3" t="str">
        <f>IF(NOT(D701 &gt; 0), "No Discount", "Discount Applied")</f>
        <v>Discount Applied</v>
      </c>
      <c r="Y701" s="3" t="str">
        <f>IF(AND(R701 &gt; 100, OR(I701 = "Regular Air", I701 = "Express Air"), NOT(D701 &gt; 0)), "High Profit Non-Standard Shipping", "Other")</f>
        <v>Other</v>
      </c>
    </row>
    <row r="702" spans="1:25" x14ac:dyDescent="0.3">
      <c r="A702" s="3" t="s">
        <v>41</v>
      </c>
      <c r="B702" s="3">
        <v>20592</v>
      </c>
      <c r="C702" s="3" t="s">
        <v>55</v>
      </c>
      <c r="D702" s="7">
        <v>0.03</v>
      </c>
      <c r="E702" s="4">
        <v>128.24</v>
      </c>
      <c r="F702" s="4">
        <v>12.65</v>
      </c>
      <c r="G702" s="3">
        <v>1237</v>
      </c>
      <c r="H702" s="3" t="s">
        <v>1324</v>
      </c>
      <c r="I702" s="3" t="s">
        <v>48</v>
      </c>
      <c r="J702" s="3" t="s">
        <v>27</v>
      </c>
      <c r="K702" s="3" t="s">
        <v>40</v>
      </c>
      <c r="L702" s="3" t="s">
        <v>60</v>
      </c>
      <c r="M702" s="3" t="s">
        <v>129</v>
      </c>
      <c r="N702" s="3" t="s">
        <v>1325</v>
      </c>
      <c r="O702" s="3">
        <v>75007</v>
      </c>
      <c r="P702" s="2">
        <v>42035</v>
      </c>
      <c r="Q702" s="2">
        <v>42037</v>
      </c>
      <c r="R702" s="4">
        <v>790.46399999999983</v>
      </c>
      <c r="S702" s="3">
        <v>9</v>
      </c>
      <c r="T702" s="4">
        <v>1145.5999999999999</v>
      </c>
      <c r="U702" s="3">
        <v>86075</v>
      </c>
      <c r="V702" s="3" t="str">
        <f>IF(R702&gt;F2658, "High","Low")</f>
        <v>High</v>
      </c>
      <c r="W702" s="3" t="e">
        <f>IF(OR(D702 &gt; 0.2,#REF! &lt; 0.25), "High Risk", "Low Risk")</f>
        <v>#REF!</v>
      </c>
      <c r="X702" s="3" t="str">
        <f>IF(NOT(D702 &gt; 0), "No Discount", "Discount Applied")</f>
        <v>Discount Applied</v>
      </c>
      <c r="Y702" s="3" t="str">
        <f>IF(AND(R702 &gt; 100, OR(I702 = "Regular Air", I702 = "Express Air"), NOT(D702 &gt; 0)), "High Profit Non-Standard Shipping", "Other")</f>
        <v>Other</v>
      </c>
    </row>
    <row r="703" spans="1:25" x14ac:dyDescent="0.3">
      <c r="A703" s="3" t="s">
        <v>49</v>
      </c>
      <c r="B703" s="3">
        <v>18625</v>
      </c>
      <c r="C703" s="3" t="s">
        <v>36</v>
      </c>
      <c r="D703" s="7">
        <v>0.02</v>
      </c>
      <c r="E703" s="4">
        <v>7.38</v>
      </c>
      <c r="F703" s="4">
        <v>5.21</v>
      </c>
      <c r="G703" s="3">
        <v>1237</v>
      </c>
      <c r="H703" s="3" t="s">
        <v>1324</v>
      </c>
      <c r="I703" s="3" t="s">
        <v>48</v>
      </c>
      <c r="J703" s="3" t="s">
        <v>27</v>
      </c>
      <c r="K703" s="3" t="s">
        <v>40</v>
      </c>
      <c r="L703" s="3" t="s">
        <v>60</v>
      </c>
      <c r="M703" s="3" t="s">
        <v>129</v>
      </c>
      <c r="N703" s="3" t="s">
        <v>1325</v>
      </c>
      <c r="O703" s="3">
        <v>75007</v>
      </c>
      <c r="P703" s="2">
        <v>42092</v>
      </c>
      <c r="Q703" s="2">
        <v>42093</v>
      </c>
      <c r="R703" s="4">
        <v>7.74</v>
      </c>
      <c r="S703" s="3">
        <v>3</v>
      </c>
      <c r="T703" s="4">
        <v>24.52</v>
      </c>
      <c r="U703" s="3">
        <v>86076</v>
      </c>
      <c r="V703" s="3" t="str">
        <f>IF(R703&gt;F2659, "High","Low")</f>
        <v>High</v>
      </c>
      <c r="W703" s="3" t="e">
        <f>IF(OR(D703 &gt; 0.2,#REF! &lt; 0.25), "High Risk", "Low Risk")</f>
        <v>#REF!</v>
      </c>
      <c r="X703" s="3" t="str">
        <f>IF(NOT(D703 &gt; 0), "No Discount", "Discount Applied")</f>
        <v>Discount Applied</v>
      </c>
      <c r="Y703" s="3" t="str">
        <f>IF(AND(R703 &gt; 100, OR(I703 = "Regular Air", I703 = "Express Air"), NOT(D703 &gt; 0)), "High Profit Non-Standard Shipping", "Other")</f>
        <v>Other</v>
      </c>
    </row>
    <row r="704" spans="1:25" x14ac:dyDescent="0.3">
      <c r="A704" s="3" t="s">
        <v>84</v>
      </c>
      <c r="B704" s="3">
        <v>20432</v>
      </c>
      <c r="C704" s="3" t="s">
        <v>55</v>
      </c>
      <c r="D704" s="7">
        <v>0.05</v>
      </c>
      <c r="E704" s="4">
        <v>300.98</v>
      </c>
      <c r="F704" s="4">
        <v>13.99</v>
      </c>
      <c r="G704" s="3">
        <v>1237</v>
      </c>
      <c r="H704" s="3" t="s">
        <v>1324</v>
      </c>
      <c r="I704" s="3" t="s">
        <v>48</v>
      </c>
      <c r="J704" s="3" t="s">
        <v>27</v>
      </c>
      <c r="K704" s="3" t="s">
        <v>76</v>
      </c>
      <c r="L704" s="3" t="s">
        <v>60</v>
      </c>
      <c r="M704" s="3" t="s">
        <v>129</v>
      </c>
      <c r="N704" s="3" t="s">
        <v>1325</v>
      </c>
      <c r="O704" s="3">
        <v>75007</v>
      </c>
      <c r="P704" s="2">
        <v>42149</v>
      </c>
      <c r="Q704" s="2">
        <v>42150</v>
      </c>
      <c r="R704" s="4">
        <v>3985.3089</v>
      </c>
      <c r="S704" s="3">
        <v>20</v>
      </c>
      <c r="T704" s="4">
        <v>5775.81</v>
      </c>
      <c r="U704" s="3">
        <v>86077</v>
      </c>
      <c r="V704" s="3" t="str">
        <f>IF(R704&gt;F2660, "High","Low")</f>
        <v>High</v>
      </c>
      <c r="W704" s="3" t="e">
        <f>IF(OR(D704 &gt; 0.2,#REF! &lt; 0.25), "High Risk", "Low Risk")</f>
        <v>#REF!</v>
      </c>
      <c r="X704" s="3" t="str">
        <f>IF(NOT(D704 &gt; 0), "No Discount", "Discount Applied")</f>
        <v>Discount Applied</v>
      </c>
      <c r="Y704" s="3" t="str">
        <f>IF(AND(R704 &gt; 100, OR(I704 = "Regular Air", I704 = "Express Air"), NOT(D704 &gt; 0)), "High Profit Non-Standard Shipping", "Other")</f>
        <v>Other</v>
      </c>
    </row>
    <row r="705" spans="1:25" x14ac:dyDescent="0.3">
      <c r="A705" s="3" t="s">
        <v>77</v>
      </c>
      <c r="B705" s="3">
        <v>20433</v>
      </c>
      <c r="C705" s="3" t="s">
        <v>55</v>
      </c>
      <c r="D705" s="7">
        <v>0.04</v>
      </c>
      <c r="E705" s="4">
        <v>205.99</v>
      </c>
      <c r="F705" s="4">
        <v>5</v>
      </c>
      <c r="G705" s="3">
        <v>1237</v>
      </c>
      <c r="H705" s="3" t="s">
        <v>1324</v>
      </c>
      <c r="I705" s="3" t="s">
        <v>26</v>
      </c>
      <c r="J705" s="3" t="s">
        <v>27</v>
      </c>
      <c r="K705" s="3" t="s">
        <v>76</v>
      </c>
      <c r="L705" s="3" t="s">
        <v>60</v>
      </c>
      <c r="M705" s="3" t="s">
        <v>129</v>
      </c>
      <c r="N705" s="3" t="s">
        <v>1325</v>
      </c>
      <c r="O705" s="3">
        <v>75007</v>
      </c>
      <c r="P705" s="2">
        <v>42149</v>
      </c>
      <c r="Q705" s="2">
        <v>42150</v>
      </c>
      <c r="R705" s="4">
        <v>13.956800000000015</v>
      </c>
      <c r="S705" s="3">
        <v>11</v>
      </c>
      <c r="T705" s="4">
        <v>1878.24</v>
      </c>
      <c r="U705" s="3">
        <v>86077</v>
      </c>
      <c r="V705" s="3" t="str">
        <f>IF(R705&gt;F2661, "High","Low")</f>
        <v>High</v>
      </c>
      <c r="W705" s="3" t="e">
        <f>IF(OR(D705 &gt; 0.2,#REF! &lt; 0.25), "High Risk", "Low Risk")</f>
        <v>#REF!</v>
      </c>
      <c r="X705" s="3" t="str">
        <f>IF(NOT(D705 &gt; 0), "No Discount", "Discount Applied")</f>
        <v>Discount Applied</v>
      </c>
      <c r="Y705" s="3" t="str">
        <f>IF(AND(R705 &gt; 100, OR(I705 = "Regular Air", I705 = "Express Air"), NOT(D705 &gt; 0)), "High Profit Non-Standard Shipping", "Other")</f>
        <v>Other</v>
      </c>
    </row>
    <row r="706" spans="1:25" x14ac:dyDescent="0.3">
      <c r="A706" s="3" t="s">
        <v>41</v>
      </c>
      <c r="B706" s="3">
        <v>20593</v>
      </c>
      <c r="C706" s="3" t="s">
        <v>55</v>
      </c>
      <c r="D706" s="7">
        <v>0.01</v>
      </c>
      <c r="E706" s="4">
        <v>160.97999999999999</v>
      </c>
      <c r="F706" s="4">
        <v>30</v>
      </c>
      <c r="G706" s="3">
        <v>1238</v>
      </c>
      <c r="H706" s="3" t="s">
        <v>1328</v>
      </c>
      <c r="I706" s="3" t="s">
        <v>38</v>
      </c>
      <c r="J706" s="3" t="s">
        <v>27</v>
      </c>
      <c r="K706" s="3" t="s">
        <v>40</v>
      </c>
      <c r="L706" s="3" t="s">
        <v>60</v>
      </c>
      <c r="M706" s="3" t="s">
        <v>129</v>
      </c>
      <c r="N706" s="3" t="s">
        <v>1329</v>
      </c>
      <c r="O706" s="3">
        <v>75104</v>
      </c>
      <c r="P706" s="2">
        <v>42035</v>
      </c>
      <c r="Q706" s="2">
        <v>42037</v>
      </c>
      <c r="R706" s="4">
        <v>788.79</v>
      </c>
      <c r="S706" s="3">
        <v>10</v>
      </c>
      <c r="T706" s="4">
        <v>1634.67</v>
      </c>
      <c r="U706" s="3">
        <v>86075</v>
      </c>
      <c r="V706" s="3" t="str">
        <f>IF(R706&gt;F2662, "High","Low")</f>
        <v>High</v>
      </c>
      <c r="W706" s="3" t="e">
        <f>IF(OR(D706 &gt; 0.2,#REF! &lt; 0.25), "High Risk", "Low Risk")</f>
        <v>#REF!</v>
      </c>
      <c r="X706" s="3" t="str">
        <f>IF(NOT(D706 &gt; 0), "No Discount", "Discount Applied")</f>
        <v>Discount Applied</v>
      </c>
      <c r="Y706" s="3" t="str">
        <f>IF(AND(R706 &gt; 100, OR(I706 = "Regular Air", I706 = "Express Air"), NOT(D706 &gt; 0)), "High Profit Non-Standard Shipping", "Other")</f>
        <v>Other</v>
      </c>
    </row>
    <row r="707" spans="1:25" x14ac:dyDescent="0.3">
      <c r="A707" s="3" t="s">
        <v>108</v>
      </c>
      <c r="B707" s="3">
        <v>20920</v>
      </c>
      <c r="C707" s="3" t="s">
        <v>36</v>
      </c>
      <c r="D707" s="7">
        <v>0</v>
      </c>
      <c r="E707" s="4">
        <v>387.99</v>
      </c>
      <c r="F707" s="4">
        <v>19.989999999999998</v>
      </c>
      <c r="G707" s="3">
        <v>1241</v>
      </c>
      <c r="H707" s="3" t="s">
        <v>1330</v>
      </c>
      <c r="I707" s="3" t="s">
        <v>48</v>
      </c>
      <c r="J707" s="3" t="s">
        <v>27</v>
      </c>
      <c r="K707" s="3" t="s">
        <v>28</v>
      </c>
      <c r="L707" s="3" t="s">
        <v>135</v>
      </c>
      <c r="M707" s="3" t="s">
        <v>1277</v>
      </c>
      <c r="N707" s="3" t="s">
        <v>510</v>
      </c>
      <c r="O707" s="3">
        <v>36830</v>
      </c>
      <c r="P707" s="2">
        <v>42079</v>
      </c>
      <c r="Q707" s="2">
        <v>42080</v>
      </c>
      <c r="R707" s="4">
        <v>-70.14</v>
      </c>
      <c r="S707" s="3">
        <v>23</v>
      </c>
      <c r="T707" s="4">
        <v>9280.7199999999993</v>
      </c>
      <c r="U707" s="3">
        <v>90880</v>
      </c>
      <c r="V707" s="3" t="str">
        <f>IF(R707&gt;F2663, "High","Low")</f>
        <v>Low</v>
      </c>
      <c r="W707" s="3" t="e">
        <f>IF(OR(D707 &gt; 0.2,#REF! &lt; 0.25), "High Risk", "Low Risk")</f>
        <v>#REF!</v>
      </c>
      <c r="X707" s="3" t="str">
        <f>IF(NOT(D707 &gt; 0), "No Discount", "Discount Applied")</f>
        <v>No Discount</v>
      </c>
      <c r="Y707" s="3" t="str">
        <f>IF(AND(R707 &gt; 100, OR(I707 = "Regular Air", I707 = "Express Air"), NOT(D707 &gt; 0)), "High Profit Non-Standard Shipping", "Other")</f>
        <v>Other</v>
      </c>
    </row>
    <row r="708" spans="1:25" x14ac:dyDescent="0.3">
      <c r="A708" s="3" t="s">
        <v>84</v>
      </c>
      <c r="B708" s="3">
        <v>20233</v>
      </c>
      <c r="C708" s="3" t="s">
        <v>46</v>
      </c>
      <c r="D708" s="7">
        <v>0.06</v>
      </c>
      <c r="E708" s="4">
        <v>200.97</v>
      </c>
      <c r="F708" s="4">
        <v>15.59</v>
      </c>
      <c r="G708" s="3">
        <v>1241</v>
      </c>
      <c r="H708" s="3" t="s">
        <v>1330</v>
      </c>
      <c r="I708" s="3" t="s">
        <v>38</v>
      </c>
      <c r="J708" s="3" t="s">
        <v>57</v>
      </c>
      <c r="K708" s="3" t="s">
        <v>76</v>
      </c>
      <c r="L708" s="3" t="s">
        <v>135</v>
      </c>
      <c r="M708" s="3" t="s">
        <v>1277</v>
      </c>
      <c r="N708" s="3" t="s">
        <v>510</v>
      </c>
      <c r="O708" s="3">
        <v>36830</v>
      </c>
      <c r="P708" s="2">
        <v>42088</v>
      </c>
      <c r="Q708" s="2">
        <v>42088</v>
      </c>
      <c r="R708" s="4">
        <v>531.61799999999994</v>
      </c>
      <c r="S708" s="3">
        <v>7</v>
      </c>
      <c r="T708" s="4">
        <v>1348.83</v>
      </c>
      <c r="U708" s="3">
        <v>90881</v>
      </c>
      <c r="V708" s="3" t="str">
        <f>IF(R708&gt;F2664, "High","Low")</f>
        <v>High</v>
      </c>
      <c r="W708" s="3" t="e">
        <f>IF(OR(D708 &gt; 0.2,#REF! &lt; 0.25), "High Risk", "Low Risk")</f>
        <v>#REF!</v>
      </c>
      <c r="X708" s="3" t="str">
        <f>IF(NOT(D708 &gt; 0), "No Discount", "Discount Applied")</f>
        <v>Discount Applied</v>
      </c>
      <c r="Y708" s="3" t="str">
        <f>IF(AND(R708 &gt; 100, OR(I708 = "Regular Air", I708 = "Express Air"), NOT(D708 &gt; 0)), "High Profit Non-Standard Shipping", "Other")</f>
        <v>Other</v>
      </c>
    </row>
    <row r="709" spans="1:25" x14ac:dyDescent="0.3">
      <c r="A709" s="3" t="s">
        <v>108</v>
      </c>
      <c r="B709" s="3">
        <v>5117</v>
      </c>
      <c r="C709" s="3" t="s">
        <v>24</v>
      </c>
      <c r="D709" s="7">
        <v>0.1</v>
      </c>
      <c r="E709" s="4">
        <v>22.38</v>
      </c>
      <c r="F709" s="4">
        <v>15.1</v>
      </c>
      <c r="G709" s="3">
        <v>1246</v>
      </c>
      <c r="H709" s="3" t="s">
        <v>1333</v>
      </c>
      <c r="I709" s="3" t="s">
        <v>48</v>
      </c>
      <c r="J709" s="3" t="s">
        <v>39</v>
      </c>
      <c r="K709" s="3" t="s">
        <v>28</v>
      </c>
      <c r="L709" s="3" t="s">
        <v>52</v>
      </c>
      <c r="M709" s="3" t="s">
        <v>70</v>
      </c>
      <c r="N709" s="3" t="s">
        <v>89</v>
      </c>
      <c r="O709" s="3">
        <v>10009</v>
      </c>
      <c r="P709" s="2">
        <v>42099</v>
      </c>
      <c r="Q709" s="2">
        <v>42100</v>
      </c>
      <c r="R709" s="4">
        <v>-107.51349999999999</v>
      </c>
      <c r="S709" s="3">
        <v>26</v>
      </c>
      <c r="T709" s="4">
        <v>564.98</v>
      </c>
      <c r="U709" s="3">
        <v>36452</v>
      </c>
      <c r="V709" s="3" t="str">
        <f>IF(R709&gt;F2665, "High","Low")</f>
        <v>Low</v>
      </c>
      <c r="W709" s="3" t="e">
        <f>IF(OR(D709 &gt; 0.2,#REF! &lt; 0.25), "High Risk", "Low Risk")</f>
        <v>#REF!</v>
      </c>
      <c r="X709" s="3" t="str">
        <f>IF(NOT(D709 &gt; 0), "No Discount", "Discount Applied")</f>
        <v>Discount Applied</v>
      </c>
      <c r="Y709" s="3" t="str">
        <f>IF(AND(R709 &gt; 100, OR(I709 = "Regular Air", I709 = "Express Air"), NOT(D709 &gt; 0)), "High Profit Non-Standard Shipping", "Other")</f>
        <v>Other</v>
      </c>
    </row>
    <row r="710" spans="1:25" x14ac:dyDescent="0.3">
      <c r="A710" s="3" t="s">
        <v>49</v>
      </c>
      <c r="B710" s="3">
        <v>5118</v>
      </c>
      <c r="C710" s="3" t="s">
        <v>24</v>
      </c>
      <c r="D710" s="7">
        <v>0.04</v>
      </c>
      <c r="E710" s="4">
        <v>6.98</v>
      </c>
      <c r="F710" s="4">
        <v>2.83</v>
      </c>
      <c r="G710" s="3">
        <v>1246</v>
      </c>
      <c r="H710" s="3" t="s">
        <v>1333</v>
      </c>
      <c r="I710" s="3" t="s">
        <v>48</v>
      </c>
      <c r="J710" s="3" t="s">
        <v>39</v>
      </c>
      <c r="K710" s="3" t="s">
        <v>40</v>
      </c>
      <c r="L710" s="3" t="s">
        <v>52</v>
      </c>
      <c r="M710" s="3" t="s">
        <v>70</v>
      </c>
      <c r="N710" s="3" t="s">
        <v>89</v>
      </c>
      <c r="O710" s="3">
        <v>10009</v>
      </c>
      <c r="P710" s="2">
        <v>42099</v>
      </c>
      <c r="Q710" s="2">
        <v>42101</v>
      </c>
      <c r="R710" s="4">
        <v>46.01</v>
      </c>
      <c r="S710" s="3">
        <v>18</v>
      </c>
      <c r="T710" s="4">
        <v>129.47999999999999</v>
      </c>
      <c r="U710" s="3">
        <v>36452</v>
      </c>
      <c r="V710" s="3" t="str">
        <f>IF(R710&gt;F2666, "High","Low")</f>
        <v>High</v>
      </c>
      <c r="W710" s="3" t="e">
        <f>IF(OR(D710 &gt; 0.2,#REF! &lt; 0.25), "High Risk", "Low Risk")</f>
        <v>#REF!</v>
      </c>
      <c r="X710" s="3" t="str">
        <f>IF(NOT(D710 &gt; 0), "No Discount", "Discount Applied")</f>
        <v>Discount Applied</v>
      </c>
      <c r="Y710" s="3" t="str">
        <f>IF(AND(R710 &gt; 100, OR(I710 = "Regular Air", I710 = "Express Air"), NOT(D710 &gt; 0)), "High Profit Non-Standard Shipping", "Other")</f>
        <v>Other</v>
      </c>
    </row>
    <row r="711" spans="1:25" x14ac:dyDescent="0.3">
      <c r="A711" s="3" t="s">
        <v>179</v>
      </c>
      <c r="B711" s="3">
        <v>6581</v>
      </c>
      <c r="C711" s="3" t="s">
        <v>105</v>
      </c>
      <c r="D711" s="7">
        <v>0.03</v>
      </c>
      <c r="E711" s="4">
        <v>256.99</v>
      </c>
      <c r="F711" s="4">
        <v>11.25</v>
      </c>
      <c r="G711" s="3">
        <v>1246</v>
      </c>
      <c r="H711" s="3" t="s">
        <v>1333</v>
      </c>
      <c r="I711" s="3" t="s">
        <v>48</v>
      </c>
      <c r="J711" s="3" t="s">
        <v>39</v>
      </c>
      <c r="K711" s="3" t="s">
        <v>76</v>
      </c>
      <c r="L711" s="3" t="s">
        <v>52</v>
      </c>
      <c r="M711" s="3" t="s">
        <v>70</v>
      </c>
      <c r="N711" s="3" t="s">
        <v>89</v>
      </c>
      <c r="O711" s="3">
        <v>10009</v>
      </c>
      <c r="P711" s="2">
        <v>42146</v>
      </c>
      <c r="Q711" s="2">
        <v>42146</v>
      </c>
      <c r="R711" s="4">
        <v>1489.8</v>
      </c>
      <c r="S711" s="3">
        <v>32</v>
      </c>
      <c r="T711" s="4">
        <v>8216.2800000000007</v>
      </c>
      <c r="U711" s="3">
        <v>46853</v>
      </c>
      <c r="V711" s="3" t="str">
        <f>IF(R711&gt;F2667, "High","Low")</f>
        <v>High</v>
      </c>
      <c r="W711" s="3" t="e">
        <f>IF(OR(D711 &gt; 0.2,#REF! &lt; 0.25), "High Risk", "Low Risk")</f>
        <v>#REF!</v>
      </c>
      <c r="X711" s="3" t="str">
        <f>IF(NOT(D711 &gt; 0), "No Discount", "Discount Applied")</f>
        <v>Discount Applied</v>
      </c>
      <c r="Y711" s="3" t="str">
        <f>IF(AND(R711 &gt; 100, OR(I711 = "Regular Air", I711 = "Express Air"), NOT(D711 &gt; 0)), "High Profit Non-Standard Shipping", "Other")</f>
        <v>Other</v>
      </c>
    </row>
    <row r="712" spans="1:25" x14ac:dyDescent="0.3">
      <c r="A712" s="3" t="s">
        <v>108</v>
      </c>
      <c r="B712" s="3">
        <v>23117</v>
      </c>
      <c r="C712" s="3" t="s">
        <v>24</v>
      </c>
      <c r="D712" s="7">
        <v>0.1</v>
      </c>
      <c r="E712" s="4">
        <v>22.38</v>
      </c>
      <c r="F712" s="4">
        <v>15.1</v>
      </c>
      <c r="G712" s="3">
        <v>1247</v>
      </c>
      <c r="H712" s="3" t="s">
        <v>1336</v>
      </c>
      <c r="I712" s="3" t="s">
        <v>48</v>
      </c>
      <c r="J712" s="3" t="s">
        <v>39</v>
      </c>
      <c r="K712" s="3" t="s">
        <v>28</v>
      </c>
      <c r="L712" s="3" t="s">
        <v>60</v>
      </c>
      <c r="M712" s="3" t="s">
        <v>129</v>
      </c>
      <c r="N712" s="3" t="s">
        <v>1337</v>
      </c>
      <c r="O712" s="3">
        <v>78641</v>
      </c>
      <c r="P712" s="2">
        <v>42099</v>
      </c>
      <c r="Q712" s="2">
        <v>42100</v>
      </c>
      <c r="R712" s="4">
        <v>-107.51349999999999</v>
      </c>
      <c r="S712" s="3">
        <v>7</v>
      </c>
      <c r="T712" s="4">
        <v>152.11000000000001</v>
      </c>
      <c r="U712" s="3">
        <v>91555</v>
      </c>
      <c r="V712" s="3" t="str">
        <f>IF(R712&gt;F2668, "High","Low")</f>
        <v>Low</v>
      </c>
      <c r="W712" s="3" t="e">
        <f>IF(OR(D712 &gt; 0.2,#REF! &lt; 0.25), "High Risk", "Low Risk")</f>
        <v>#REF!</v>
      </c>
      <c r="X712" s="3" t="str">
        <f>IF(NOT(D712 &gt; 0), "No Discount", "Discount Applied")</f>
        <v>Discount Applied</v>
      </c>
      <c r="Y712" s="3" t="str">
        <f>IF(AND(R712 &gt; 100, OR(I712 = "Regular Air", I712 = "Express Air"), NOT(D712 &gt; 0)), "High Profit Non-Standard Shipping", "Other")</f>
        <v>Other</v>
      </c>
    </row>
    <row r="713" spans="1:25" x14ac:dyDescent="0.3">
      <c r="A713" s="3" t="s">
        <v>49</v>
      </c>
      <c r="B713" s="3">
        <v>23118</v>
      </c>
      <c r="C713" s="3" t="s">
        <v>24</v>
      </c>
      <c r="D713" s="7">
        <v>0.04</v>
      </c>
      <c r="E713" s="4">
        <v>6.98</v>
      </c>
      <c r="F713" s="4">
        <v>2.83</v>
      </c>
      <c r="G713" s="3">
        <v>1247</v>
      </c>
      <c r="H713" s="3" t="s">
        <v>1336</v>
      </c>
      <c r="I713" s="3" t="s">
        <v>48</v>
      </c>
      <c r="J713" s="3" t="s">
        <v>39</v>
      </c>
      <c r="K713" s="3" t="s">
        <v>40</v>
      </c>
      <c r="L713" s="3" t="s">
        <v>60</v>
      </c>
      <c r="M713" s="3" t="s">
        <v>129</v>
      </c>
      <c r="N713" s="3" t="s">
        <v>1337</v>
      </c>
      <c r="O713" s="3">
        <v>78641</v>
      </c>
      <c r="P713" s="2">
        <v>42099</v>
      </c>
      <c r="Q713" s="2">
        <v>42101</v>
      </c>
      <c r="R713" s="4">
        <v>24.819299999999998</v>
      </c>
      <c r="S713" s="3">
        <v>5</v>
      </c>
      <c r="T713" s="4">
        <v>35.97</v>
      </c>
      <c r="U713" s="3">
        <v>91555</v>
      </c>
      <c r="V713" s="3" t="str">
        <f>IF(R713&gt;F2669, "High","Low")</f>
        <v>High</v>
      </c>
      <c r="W713" s="3" t="e">
        <f>IF(OR(D713 &gt; 0.2,#REF! &lt; 0.25), "High Risk", "Low Risk")</f>
        <v>#REF!</v>
      </c>
      <c r="X713" s="3" t="str">
        <f>IF(NOT(D713 &gt; 0), "No Discount", "Discount Applied")</f>
        <v>Discount Applied</v>
      </c>
      <c r="Y713" s="3" t="str">
        <f>IF(AND(R713 &gt; 100, OR(I713 = "Regular Air", I713 = "Express Air"), NOT(D713 &gt; 0)), "High Profit Non-Standard Shipping", "Other")</f>
        <v>Other</v>
      </c>
    </row>
    <row r="714" spans="1:25" x14ac:dyDescent="0.3">
      <c r="A714" s="3" t="s">
        <v>108</v>
      </c>
      <c r="B714" s="3">
        <v>18413</v>
      </c>
      <c r="C714" s="3" t="s">
        <v>24</v>
      </c>
      <c r="D714" s="7">
        <v>0</v>
      </c>
      <c r="E714" s="4">
        <v>3.89</v>
      </c>
      <c r="F714" s="4">
        <v>7.01</v>
      </c>
      <c r="G714" s="3">
        <v>1250</v>
      </c>
      <c r="H714" s="3" t="s">
        <v>1338</v>
      </c>
      <c r="I714" s="3" t="s">
        <v>48</v>
      </c>
      <c r="J714" s="3" t="s">
        <v>27</v>
      </c>
      <c r="K714" s="3" t="s">
        <v>28</v>
      </c>
      <c r="L714" s="3" t="s">
        <v>60</v>
      </c>
      <c r="M714" s="3" t="s">
        <v>177</v>
      </c>
      <c r="N714" s="3" t="s">
        <v>1340</v>
      </c>
      <c r="O714" s="3">
        <v>60110</v>
      </c>
      <c r="P714" s="2">
        <v>42103</v>
      </c>
      <c r="Q714" s="2">
        <v>42103</v>
      </c>
      <c r="R714" s="4">
        <v>-255.16890000000001</v>
      </c>
      <c r="S714" s="3">
        <v>21</v>
      </c>
      <c r="T714" s="4">
        <v>85.64</v>
      </c>
      <c r="U714" s="3">
        <v>87877</v>
      </c>
      <c r="V714" s="3" t="str">
        <f>IF(R714&gt;F2670, "High","Low")</f>
        <v>Low</v>
      </c>
      <c r="W714" s="3" t="e">
        <f>IF(OR(D714 &gt; 0.2,#REF! &lt; 0.25), "High Risk", "Low Risk")</f>
        <v>#REF!</v>
      </c>
      <c r="X714" s="3" t="str">
        <f>IF(NOT(D714 &gt; 0), "No Discount", "Discount Applied")</f>
        <v>No Discount</v>
      </c>
      <c r="Y714" s="3" t="str">
        <f>IF(AND(R714 &gt; 100, OR(I714 = "Regular Air", I714 = "Express Air"), NOT(D714 &gt; 0)), "High Profit Non-Standard Shipping", "Other")</f>
        <v>Other</v>
      </c>
    </row>
    <row r="715" spans="1:25" x14ac:dyDescent="0.3">
      <c r="A715" s="3" t="s">
        <v>41</v>
      </c>
      <c r="B715" s="3">
        <v>18414</v>
      </c>
      <c r="C715" s="3" t="s">
        <v>24</v>
      </c>
      <c r="D715" s="7">
        <v>0.09</v>
      </c>
      <c r="E715" s="4">
        <v>120.98</v>
      </c>
      <c r="F715" s="4">
        <v>30</v>
      </c>
      <c r="G715" s="3">
        <v>1250</v>
      </c>
      <c r="H715" s="3" t="s">
        <v>1338</v>
      </c>
      <c r="I715" s="3" t="s">
        <v>38</v>
      </c>
      <c r="J715" s="3" t="s">
        <v>27</v>
      </c>
      <c r="K715" s="3" t="s">
        <v>40</v>
      </c>
      <c r="L715" s="3" t="s">
        <v>60</v>
      </c>
      <c r="M715" s="3" t="s">
        <v>177</v>
      </c>
      <c r="N715" s="3" t="s">
        <v>1340</v>
      </c>
      <c r="O715" s="3">
        <v>60110</v>
      </c>
      <c r="P715" s="2">
        <v>42103</v>
      </c>
      <c r="Q715" s="2">
        <v>42105</v>
      </c>
      <c r="R715" s="4">
        <v>74.004800000000003</v>
      </c>
      <c r="S715" s="3">
        <v>22</v>
      </c>
      <c r="T715" s="4">
        <v>2508.15</v>
      </c>
      <c r="U715" s="3">
        <v>87877</v>
      </c>
      <c r="V715" s="3" t="str">
        <f>IF(R715&gt;F2671, "High","Low")</f>
        <v>High</v>
      </c>
      <c r="W715" s="3" t="e">
        <f>IF(OR(D715 &gt; 0.2,#REF! &lt; 0.25), "High Risk", "Low Risk")</f>
        <v>#REF!</v>
      </c>
      <c r="X715" s="3" t="str">
        <f>IF(NOT(D715 &gt; 0), "No Discount", "Discount Applied")</f>
        <v>Discount Applied</v>
      </c>
      <c r="Y715" s="3" t="str">
        <f>IF(AND(R715 &gt; 100, OR(I715 = "Regular Air", I715 = "Express Air"), NOT(D715 &gt; 0)), "High Profit Non-Standard Shipping", "Other")</f>
        <v>Other</v>
      </c>
    </row>
    <row r="716" spans="1:25" x14ac:dyDescent="0.3">
      <c r="A716" s="3" t="s">
        <v>92</v>
      </c>
      <c r="B716" s="3">
        <v>18415</v>
      </c>
      <c r="C716" s="3" t="s">
        <v>24</v>
      </c>
      <c r="D716" s="7">
        <v>0.1</v>
      </c>
      <c r="E716" s="4">
        <v>30.98</v>
      </c>
      <c r="F716" s="4">
        <v>5.76</v>
      </c>
      <c r="G716" s="3">
        <v>1250</v>
      </c>
      <c r="H716" s="3" t="s">
        <v>1338</v>
      </c>
      <c r="I716" s="3" t="s">
        <v>48</v>
      </c>
      <c r="J716" s="3" t="s">
        <v>27</v>
      </c>
      <c r="K716" s="3" t="s">
        <v>28</v>
      </c>
      <c r="L716" s="3" t="s">
        <v>60</v>
      </c>
      <c r="M716" s="3" t="s">
        <v>177</v>
      </c>
      <c r="N716" s="3" t="s">
        <v>1340</v>
      </c>
      <c r="O716" s="3">
        <v>60110</v>
      </c>
      <c r="P716" s="2">
        <v>42103</v>
      </c>
      <c r="Q716" s="2">
        <v>42104</v>
      </c>
      <c r="R716" s="4">
        <v>109.42479999999999</v>
      </c>
      <c r="S716" s="3">
        <v>8</v>
      </c>
      <c r="T716" s="4">
        <v>225.62</v>
      </c>
      <c r="U716" s="3">
        <v>87877</v>
      </c>
      <c r="V716" s="3" t="str">
        <f>IF(R716&gt;F2672, "High","Low")</f>
        <v>High</v>
      </c>
      <c r="W716" s="3" t="e">
        <f>IF(OR(D716 &gt; 0.2,#REF! &lt; 0.25), "High Risk", "Low Risk")</f>
        <v>#REF!</v>
      </c>
      <c r="X716" s="3" t="str">
        <f>IF(NOT(D716 &gt; 0), "No Discount", "Discount Applied")</f>
        <v>Discount Applied</v>
      </c>
      <c r="Y716" s="3" t="str">
        <f>IF(AND(R716 &gt; 100, OR(I716 = "Regular Air", I716 = "Express Air"), NOT(D716 &gt; 0)), "High Profit Non-Standard Shipping", "Other")</f>
        <v>Other</v>
      </c>
    </row>
    <row r="717" spans="1:25" x14ac:dyDescent="0.3">
      <c r="A717" s="3" t="s">
        <v>256</v>
      </c>
      <c r="B717" s="3">
        <v>19322</v>
      </c>
      <c r="C717" s="3" t="s">
        <v>105</v>
      </c>
      <c r="D717" s="7">
        <v>0.02</v>
      </c>
      <c r="E717" s="4">
        <v>46.89</v>
      </c>
      <c r="F717" s="4">
        <v>5.0999999999999996</v>
      </c>
      <c r="G717" s="3">
        <v>1253</v>
      </c>
      <c r="H717" s="3" t="s">
        <v>1343</v>
      </c>
      <c r="I717" s="3" t="s">
        <v>48</v>
      </c>
      <c r="J717" s="3" t="s">
        <v>39</v>
      </c>
      <c r="K717" s="3" t="s">
        <v>28</v>
      </c>
      <c r="L717" s="3" t="s">
        <v>60</v>
      </c>
      <c r="M717" s="3" t="s">
        <v>129</v>
      </c>
      <c r="N717" s="3" t="s">
        <v>1345</v>
      </c>
      <c r="O717" s="3">
        <v>78613</v>
      </c>
      <c r="P717" s="2">
        <v>42117</v>
      </c>
      <c r="Q717" s="2">
        <v>42117</v>
      </c>
      <c r="R717" s="4">
        <v>421.34849999999994</v>
      </c>
      <c r="S717" s="3">
        <v>13</v>
      </c>
      <c r="T717" s="4">
        <v>610.65</v>
      </c>
      <c r="U717" s="3">
        <v>89981</v>
      </c>
      <c r="V717" s="3" t="str">
        <f>IF(R717&gt;F2673, "High","Low")</f>
        <v>High</v>
      </c>
      <c r="W717" s="3" t="e">
        <f>IF(OR(D717 &gt; 0.2,#REF! &lt; 0.25), "High Risk", "Low Risk")</f>
        <v>#REF!</v>
      </c>
      <c r="X717" s="3" t="str">
        <f>IF(NOT(D717 &gt; 0), "No Discount", "Discount Applied")</f>
        <v>Discount Applied</v>
      </c>
      <c r="Y717" s="3" t="str">
        <f>IF(AND(R717 &gt; 100, OR(I717 = "Regular Air", I717 = "Express Air"), NOT(D717 &gt; 0)), "High Profit Non-Standard Shipping", "Other")</f>
        <v>Other</v>
      </c>
    </row>
    <row r="718" spans="1:25" x14ac:dyDescent="0.3">
      <c r="A718" s="3" t="s">
        <v>190</v>
      </c>
      <c r="B718" s="3">
        <v>19323</v>
      </c>
      <c r="C718" s="3" t="s">
        <v>105</v>
      </c>
      <c r="D718" s="7">
        <v>0.05</v>
      </c>
      <c r="E718" s="4">
        <v>140.97999999999999</v>
      </c>
      <c r="F718" s="4">
        <v>36.090000000000003</v>
      </c>
      <c r="G718" s="3">
        <v>1253</v>
      </c>
      <c r="H718" s="3" t="s">
        <v>1343</v>
      </c>
      <c r="I718" s="3" t="s">
        <v>38</v>
      </c>
      <c r="J718" s="3" t="s">
        <v>39</v>
      </c>
      <c r="K718" s="3" t="s">
        <v>40</v>
      </c>
      <c r="L718" s="3" t="s">
        <v>60</v>
      </c>
      <c r="M718" s="3" t="s">
        <v>129</v>
      </c>
      <c r="N718" s="3" t="s">
        <v>1345</v>
      </c>
      <c r="O718" s="3">
        <v>78613</v>
      </c>
      <c r="P718" s="2">
        <v>42117</v>
      </c>
      <c r="Q718" s="2">
        <v>42119</v>
      </c>
      <c r="R718" s="4">
        <v>-373.09</v>
      </c>
      <c r="S718" s="3">
        <v>5</v>
      </c>
      <c r="T718" s="4">
        <v>699.24</v>
      </c>
      <c r="U718" s="3">
        <v>89981</v>
      </c>
      <c r="V718" s="3" t="str">
        <f>IF(R718&gt;F2674, "High","Low")</f>
        <v>Low</v>
      </c>
      <c r="W718" s="3" t="e">
        <f>IF(OR(D718 &gt; 0.2,#REF! &lt; 0.25), "High Risk", "Low Risk")</f>
        <v>#REF!</v>
      </c>
      <c r="X718" s="3" t="str">
        <f>IF(NOT(D718 &gt; 0), "No Discount", "Discount Applied")</f>
        <v>Discount Applied</v>
      </c>
      <c r="Y718" s="3" t="str">
        <f>IF(AND(R718 &gt; 100, OR(I718 = "Regular Air", I718 = "Express Air"), NOT(D718 &gt; 0)), "High Profit Non-Standard Shipping", "Other")</f>
        <v>Other</v>
      </c>
    </row>
    <row r="719" spans="1:25" x14ac:dyDescent="0.3">
      <c r="A719" s="3" t="s">
        <v>151</v>
      </c>
      <c r="B719" s="3">
        <v>19324</v>
      </c>
      <c r="C719" s="3" t="s">
        <v>105</v>
      </c>
      <c r="D719" s="7">
        <v>0.1</v>
      </c>
      <c r="E719" s="4">
        <v>212.6</v>
      </c>
      <c r="F719" s="4">
        <v>110.2</v>
      </c>
      <c r="G719" s="3">
        <v>1253</v>
      </c>
      <c r="H719" s="3" t="s">
        <v>1343</v>
      </c>
      <c r="I719" s="3" t="s">
        <v>38</v>
      </c>
      <c r="J719" s="3" t="s">
        <v>39</v>
      </c>
      <c r="K719" s="3" t="s">
        <v>40</v>
      </c>
      <c r="L719" s="3" t="s">
        <v>60</v>
      </c>
      <c r="M719" s="3" t="s">
        <v>129</v>
      </c>
      <c r="N719" s="3" t="s">
        <v>1345</v>
      </c>
      <c r="O719" s="3">
        <v>78613</v>
      </c>
      <c r="P719" s="2">
        <v>42117</v>
      </c>
      <c r="Q719" s="2">
        <v>42119</v>
      </c>
      <c r="R719" s="4">
        <v>-3465.0720000000001</v>
      </c>
      <c r="S719" s="3">
        <v>12</v>
      </c>
      <c r="T719" s="4">
        <v>2346.0300000000002</v>
      </c>
      <c r="U719" s="3">
        <v>89981</v>
      </c>
      <c r="V719" s="3" t="str">
        <f>IF(R719&gt;F2675, "High","Low")</f>
        <v>Low</v>
      </c>
      <c r="W719" s="3" t="e">
        <f>IF(OR(D719 &gt; 0.2,#REF! &lt; 0.25), "High Risk", "Low Risk")</f>
        <v>#REF!</v>
      </c>
      <c r="X719" s="3" t="str">
        <f>IF(NOT(D719 &gt; 0), "No Discount", "Discount Applied")</f>
        <v>Discount Applied</v>
      </c>
      <c r="Y719" s="3" t="str">
        <f>IF(AND(R719 &gt; 100, OR(I719 = "Regular Air", I719 = "Express Air"), NOT(D719 &gt; 0)), "High Profit Non-Standard Shipping", "Other")</f>
        <v>Other</v>
      </c>
    </row>
    <row r="720" spans="1:25" x14ac:dyDescent="0.3">
      <c r="A720" s="3" t="s">
        <v>108</v>
      </c>
      <c r="B720" s="3">
        <v>23455</v>
      </c>
      <c r="C720" s="3" t="s">
        <v>55</v>
      </c>
      <c r="D720" s="7">
        <v>0.04</v>
      </c>
      <c r="E720" s="4">
        <v>2.08</v>
      </c>
      <c r="F720" s="4">
        <v>1.49</v>
      </c>
      <c r="G720" s="3">
        <v>1254</v>
      </c>
      <c r="H720" s="3" t="s">
        <v>1348</v>
      </c>
      <c r="I720" s="3" t="s">
        <v>48</v>
      </c>
      <c r="J720" s="3" t="s">
        <v>39</v>
      </c>
      <c r="K720" s="3" t="s">
        <v>28</v>
      </c>
      <c r="L720" s="3" t="s">
        <v>60</v>
      </c>
      <c r="M720" s="3" t="s">
        <v>129</v>
      </c>
      <c r="N720" s="3" t="s">
        <v>1350</v>
      </c>
      <c r="O720" s="3">
        <v>77530</v>
      </c>
      <c r="P720" s="2">
        <v>42145</v>
      </c>
      <c r="Q720" s="2">
        <v>42147</v>
      </c>
      <c r="R720" s="4">
        <v>-11.281500000000001</v>
      </c>
      <c r="S720" s="3">
        <v>16</v>
      </c>
      <c r="T720" s="4">
        <v>33.770000000000003</v>
      </c>
      <c r="U720" s="3">
        <v>89982</v>
      </c>
      <c r="V720" s="3" t="str">
        <f>IF(R720&gt;F2676, "High","Low")</f>
        <v>Low</v>
      </c>
      <c r="W720" s="3" t="e">
        <f>IF(OR(D720 &gt; 0.2,#REF! &lt; 0.25), "High Risk", "Low Risk")</f>
        <v>#REF!</v>
      </c>
      <c r="X720" s="3" t="str">
        <f>IF(NOT(D720 &gt; 0), "No Discount", "Discount Applied")</f>
        <v>Discount Applied</v>
      </c>
      <c r="Y720" s="3" t="str">
        <f>IF(AND(R720 &gt; 100, OR(I720 = "Regular Air", I720 = "Express Air"), NOT(D720 &gt; 0)), "High Profit Non-Standard Shipping", "Other")</f>
        <v>Other</v>
      </c>
    </row>
    <row r="721" spans="1:25" x14ac:dyDescent="0.3">
      <c r="A721" s="3" t="s">
        <v>140</v>
      </c>
      <c r="B721" s="3">
        <v>23815</v>
      </c>
      <c r="C721" s="3" t="s">
        <v>46</v>
      </c>
      <c r="D721" s="7">
        <v>0.06</v>
      </c>
      <c r="E721" s="4">
        <v>80.98</v>
      </c>
      <c r="F721" s="4">
        <v>35</v>
      </c>
      <c r="G721" s="3">
        <v>1254</v>
      </c>
      <c r="H721" s="3" t="s">
        <v>1348</v>
      </c>
      <c r="I721" s="3" t="s">
        <v>48</v>
      </c>
      <c r="J721" s="3" t="s">
        <v>39</v>
      </c>
      <c r="K721" s="3" t="s">
        <v>28</v>
      </c>
      <c r="L721" s="3" t="s">
        <v>60</v>
      </c>
      <c r="M721" s="3" t="s">
        <v>129</v>
      </c>
      <c r="N721" s="3" t="s">
        <v>1350</v>
      </c>
      <c r="O721" s="3">
        <v>77530</v>
      </c>
      <c r="P721" s="2">
        <v>42075</v>
      </c>
      <c r="Q721" s="2">
        <v>42076</v>
      </c>
      <c r="R721" s="4">
        <v>-218.77</v>
      </c>
      <c r="S721" s="3">
        <v>2</v>
      </c>
      <c r="T721" s="4">
        <v>172.79</v>
      </c>
      <c r="U721" s="3">
        <v>89983</v>
      </c>
      <c r="V721" s="3" t="str">
        <f>IF(R721&gt;F2677, "High","Low")</f>
        <v>Low</v>
      </c>
      <c r="W721" s="3" t="e">
        <f>IF(OR(D721 &gt; 0.2,#REF! &lt; 0.25), "High Risk", "Low Risk")</f>
        <v>#REF!</v>
      </c>
      <c r="X721" s="3" t="str">
        <f>IF(NOT(D721 &gt; 0), "No Discount", "Discount Applied")</f>
        <v>Discount Applied</v>
      </c>
      <c r="Y721" s="3" t="str">
        <f>IF(AND(R721 &gt; 100, OR(I721 = "Regular Air", I721 = "Express Air"), NOT(D721 &gt; 0)), "High Profit Non-Standard Shipping", "Other")</f>
        <v>Other</v>
      </c>
    </row>
    <row r="722" spans="1:25" x14ac:dyDescent="0.3">
      <c r="A722" s="3" t="s">
        <v>65</v>
      </c>
      <c r="B722" s="3">
        <v>23926</v>
      </c>
      <c r="C722" s="3" t="s">
        <v>55</v>
      </c>
      <c r="D722" s="7">
        <v>0.06</v>
      </c>
      <c r="E722" s="4">
        <v>3.95</v>
      </c>
      <c r="F722" s="4">
        <v>2</v>
      </c>
      <c r="G722" s="3">
        <v>1254</v>
      </c>
      <c r="H722" s="3" t="s">
        <v>1348</v>
      </c>
      <c r="I722" s="3" t="s">
        <v>48</v>
      </c>
      <c r="J722" s="3" t="s">
        <v>39</v>
      </c>
      <c r="K722" s="3" t="s">
        <v>28</v>
      </c>
      <c r="L722" s="3" t="s">
        <v>60</v>
      </c>
      <c r="M722" s="3" t="s">
        <v>129</v>
      </c>
      <c r="N722" s="3" t="s">
        <v>1350</v>
      </c>
      <c r="O722" s="3">
        <v>77530</v>
      </c>
      <c r="P722" s="2">
        <v>42087</v>
      </c>
      <c r="Q722" s="2">
        <v>42088</v>
      </c>
      <c r="R722" s="4">
        <v>-9.68</v>
      </c>
      <c r="S722" s="3">
        <v>5</v>
      </c>
      <c r="T722" s="4">
        <v>19.66</v>
      </c>
      <c r="U722" s="3">
        <v>89984</v>
      </c>
      <c r="V722" s="3" t="str">
        <f>IF(R722&gt;F2678, "High","Low")</f>
        <v>Low</v>
      </c>
      <c r="W722" s="3" t="e">
        <f>IF(OR(D722 &gt; 0.2,#REF! &lt; 0.25), "High Risk", "Low Risk")</f>
        <v>#REF!</v>
      </c>
      <c r="X722" s="3" t="str">
        <f>IF(NOT(D722 &gt; 0), "No Discount", "Discount Applied")</f>
        <v>Discount Applied</v>
      </c>
      <c r="Y722" s="3" t="str">
        <f>IF(AND(R722 &gt; 100, OR(I722 = "Regular Air", I722 = "Express Air"), NOT(D722 &gt; 0)), "High Profit Non-Standard Shipping", "Other")</f>
        <v>Other</v>
      </c>
    </row>
    <row r="723" spans="1:25" x14ac:dyDescent="0.3">
      <c r="A723" s="3" t="s">
        <v>84</v>
      </c>
      <c r="B723" s="3">
        <v>18131</v>
      </c>
      <c r="C723" s="3" t="s">
        <v>55</v>
      </c>
      <c r="D723" s="7">
        <v>0.01</v>
      </c>
      <c r="E723" s="4">
        <v>115.99</v>
      </c>
      <c r="F723" s="4">
        <v>56.14</v>
      </c>
      <c r="G723" s="3">
        <v>1257</v>
      </c>
      <c r="H723" s="3" t="s">
        <v>1353</v>
      </c>
      <c r="I723" s="3" t="s">
        <v>38</v>
      </c>
      <c r="J723" s="3" t="s">
        <v>39</v>
      </c>
      <c r="K723" s="3" t="s">
        <v>76</v>
      </c>
      <c r="L723" s="3" t="s">
        <v>33</v>
      </c>
      <c r="M723" s="3" t="s">
        <v>254</v>
      </c>
      <c r="N723" s="3" t="s">
        <v>286</v>
      </c>
      <c r="O723" s="3">
        <v>80013</v>
      </c>
      <c r="P723" s="2">
        <v>42146</v>
      </c>
      <c r="Q723" s="2">
        <v>42147</v>
      </c>
      <c r="R723" s="4">
        <v>-164.39520000000002</v>
      </c>
      <c r="S723" s="3">
        <v>5</v>
      </c>
      <c r="T723" s="4">
        <v>604.35</v>
      </c>
      <c r="U723" s="3">
        <v>86535</v>
      </c>
      <c r="V723" s="3" t="str">
        <f>IF(R723&gt;F2679, "High","Low")</f>
        <v>Low</v>
      </c>
      <c r="W723" s="3" t="e">
        <f>IF(OR(D723 &gt; 0.2,#REF! &lt; 0.25), "High Risk", "Low Risk")</f>
        <v>#REF!</v>
      </c>
      <c r="X723" s="3" t="str">
        <f>IF(NOT(D723 &gt; 0), "No Discount", "Discount Applied")</f>
        <v>Discount Applied</v>
      </c>
      <c r="Y723" s="3" t="str">
        <f>IF(AND(R723 &gt; 100, OR(I723 = "Regular Air", I723 = "Express Air"), NOT(D723 &gt; 0)), "High Profit Non-Standard Shipping", "Other")</f>
        <v>Other</v>
      </c>
    </row>
    <row r="724" spans="1:25" x14ac:dyDescent="0.3">
      <c r="A724" s="3" t="s">
        <v>173</v>
      </c>
      <c r="B724" s="3">
        <v>18693</v>
      </c>
      <c r="C724" s="3" t="s">
        <v>46</v>
      </c>
      <c r="D724" s="7">
        <v>0.04</v>
      </c>
      <c r="E724" s="4">
        <v>2.52</v>
      </c>
      <c r="F724" s="4">
        <v>1.92</v>
      </c>
      <c r="G724" s="3">
        <v>1257</v>
      </c>
      <c r="H724" s="3" t="s">
        <v>1353</v>
      </c>
      <c r="I724" s="3" t="s">
        <v>48</v>
      </c>
      <c r="J724" s="3" t="s">
        <v>39</v>
      </c>
      <c r="K724" s="3" t="s">
        <v>28</v>
      </c>
      <c r="L724" s="3" t="s">
        <v>33</v>
      </c>
      <c r="M724" s="3" t="s">
        <v>254</v>
      </c>
      <c r="N724" s="3" t="s">
        <v>286</v>
      </c>
      <c r="O724" s="3">
        <v>80013</v>
      </c>
      <c r="P724" s="2">
        <v>42118</v>
      </c>
      <c r="Q724" s="2">
        <v>42118</v>
      </c>
      <c r="R724" s="4">
        <v>-8.2080000000000002</v>
      </c>
      <c r="S724" s="3">
        <v>1</v>
      </c>
      <c r="T724" s="4">
        <v>3.13</v>
      </c>
      <c r="U724" s="3">
        <v>86536</v>
      </c>
      <c r="V724" s="3" t="str">
        <f>IF(R724&gt;F2680, "High","Low")</f>
        <v>Low</v>
      </c>
      <c r="W724" s="3" t="e">
        <f>IF(OR(D724 &gt; 0.2,#REF! &lt; 0.25), "High Risk", "Low Risk")</f>
        <v>#REF!</v>
      </c>
      <c r="X724" s="3" t="str">
        <f>IF(NOT(D724 &gt; 0), "No Discount", "Discount Applied")</f>
        <v>Discount Applied</v>
      </c>
      <c r="Y724" s="3" t="str">
        <f>IF(AND(R724 &gt; 100, OR(I724 = "Regular Air", I724 = "Express Air"), NOT(D724 &gt; 0)), "High Profit Non-Standard Shipping", "Other")</f>
        <v>Other</v>
      </c>
    </row>
    <row r="725" spans="1:25" x14ac:dyDescent="0.3">
      <c r="A725" s="3" t="s">
        <v>68</v>
      </c>
      <c r="B725" s="3">
        <v>24939</v>
      </c>
      <c r="C725" s="3" t="s">
        <v>24</v>
      </c>
      <c r="D725" s="7">
        <v>0.03</v>
      </c>
      <c r="E725" s="4">
        <v>3.69</v>
      </c>
      <c r="F725" s="4">
        <v>2.5</v>
      </c>
      <c r="G725" s="3">
        <v>1259</v>
      </c>
      <c r="H725" s="3" t="s">
        <v>1356</v>
      </c>
      <c r="I725" s="3" t="s">
        <v>26</v>
      </c>
      <c r="J725" s="3" t="s">
        <v>39</v>
      </c>
      <c r="K725" s="3" t="s">
        <v>28</v>
      </c>
      <c r="L725" s="3" t="s">
        <v>135</v>
      </c>
      <c r="M725" s="3" t="s">
        <v>612</v>
      </c>
      <c r="N725" s="3" t="s">
        <v>1358</v>
      </c>
      <c r="O725" s="3">
        <v>40422</v>
      </c>
      <c r="P725" s="2">
        <v>42114</v>
      </c>
      <c r="Q725" s="2">
        <v>42114</v>
      </c>
      <c r="R725" s="4">
        <v>-2196.6840000000002</v>
      </c>
      <c r="S725" s="3">
        <v>9</v>
      </c>
      <c r="T725" s="4">
        <v>38.65</v>
      </c>
      <c r="U725" s="3">
        <v>86534</v>
      </c>
      <c r="V725" s="3" t="str">
        <f>IF(R725&gt;F2681, "High","Low")</f>
        <v>Low</v>
      </c>
      <c r="W725" s="3" t="e">
        <f>IF(OR(D725 &gt; 0.2,#REF! &lt; 0.25), "High Risk", "Low Risk")</f>
        <v>#REF!</v>
      </c>
      <c r="X725" s="3" t="str">
        <f>IF(NOT(D725 &gt; 0), "No Discount", "Discount Applied")</f>
        <v>Discount Applied</v>
      </c>
      <c r="Y725" s="3" t="str">
        <f>IF(AND(R725 &gt; 100, OR(I725 = "Regular Air", I725 = "Express Air"), NOT(D725 &gt; 0)), "High Profit Non-Standard Shipping", "Other")</f>
        <v>Other</v>
      </c>
    </row>
    <row r="726" spans="1:25" x14ac:dyDescent="0.3">
      <c r="A726" s="3" t="s">
        <v>179</v>
      </c>
      <c r="B726" s="3">
        <v>21771</v>
      </c>
      <c r="C726" s="3" t="s">
        <v>46</v>
      </c>
      <c r="D726" s="7">
        <v>0.02</v>
      </c>
      <c r="E726" s="4">
        <v>73.98</v>
      </c>
      <c r="F726" s="4">
        <v>14.52</v>
      </c>
      <c r="G726" s="3">
        <v>1261</v>
      </c>
      <c r="H726" s="3" t="s">
        <v>1359</v>
      </c>
      <c r="I726" s="3" t="s">
        <v>48</v>
      </c>
      <c r="J726" s="3" t="s">
        <v>39</v>
      </c>
      <c r="K726" s="3" t="s">
        <v>76</v>
      </c>
      <c r="L726" s="3" t="s">
        <v>33</v>
      </c>
      <c r="M726" s="3" t="s">
        <v>254</v>
      </c>
      <c r="N726" s="3" t="s">
        <v>1360</v>
      </c>
      <c r="O726" s="3">
        <v>80020</v>
      </c>
      <c r="P726" s="2">
        <v>42131</v>
      </c>
      <c r="Q726" s="2">
        <v>42134</v>
      </c>
      <c r="R726" s="4">
        <v>43.538000000000011</v>
      </c>
      <c r="S726" s="3">
        <v>5</v>
      </c>
      <c r="T726" s="4">
        <v>378.23</v>
      </c>
      <c r="U726" s="3">
        <v>89730</v>
      </c>
      <c r="V726" s="3" t="str">
        <f>IF(R726&gt;F2682, "High","Low")</f>
        <v>High</v>
      </c>
      <c r="W726" s="3" t="e">
        <f>IF(OR(D726 &gt; 0.2,#REF! &lt; 0.25), "High Risk", "Low Risk")</f>
        <v>#REF!</v>
      </c>
      <c r="X726" s="3" t="str">
        <f>IF(NOT(D726 &gt; 0), "No Discount", "Discount Applied")</f>
        <v>Discount Applied</v>
      </c>
      <c r="Y726" s="3" t="str">
        <f>IF(AND(R726 &gt; 100, OR(I726 = "Regular Air", I726 = "Express Air"), NOT(D726 &gt; 0)), "High Profit Non-Standard Shipping", "Other")</f>
        <v>Other</v>
      </c>
    </row>
    <row r="727" spans="1:25" x14ac:dyDescent="0.3">
      <c r="A727" s="3" t="s">
        <v>92</v>
      </c>
      <c r="B727" s="3">
        <v>24559</v>
      </c>
      <c r="C727" s="3" t="s">
        <v>46</v>
      </c>
      <c r="D727" s="7">
        <v>0.05</v>
      </c>
      <c r="E727" s="4">
        <v>5.28</v>
      </c>
      <c r="F727" s="4">
        <v>6.26</v>
      </c>
      <c r="G727" s="3">
        <v>1265</v>
      </c>
      <c r="H727" s="3" t="s">
        <v>1361</v>
      </c>
      <c r="I727" s="3" t="s">
        <v>48</v>
      </c>
      <c r="J727" s="3" t="s">
        <v>39</v>
      </c>
      <c r="K727" s="3" t="s">
        <v>28</v>
      </c>
      <c r="L727" s="3" t="s">
        <v>60</v>
      </c>
      <c r="M727" s="3" t="s">
        <v>303</v>
      </c>
      <c r="N727" s="3" t="s">
        <v>1363</v>
      </c>
      <c r="O727" s="3">
        <v>73521</v>
      </c>
      <c r="P727" s="2">
        <v>42166</v>
      </c>
      <c r="Q727" s="2">
        <v>42167</v>
      </c>
      <c r="R727" s="4">
        <v>-11.376000000000001</v>
      </c>
      <c r="S727" s="3">
        <v>1</v>
      </c>
      <c r="T727" s="4">
        <v>7.15</v>
      </c>
      <c r="U727" s="3">
        <v>89729</v>
      </c>
      <c r="V727" s="3" t="str">
        <f>IF(R727&gt;F2683, "High","Low")</f>
        <v>Low</v>
      </c>
      <c r="W727" s="3" t="e">
        <f>IF(OR(D727 &gt; 0.2,#REF! &lt; 0.25), "High Risk", "Low Risk")</f>
        <v>#REF!</v>
      </c>
      <c r="X727" s="3" t="str">
        <f>IF(NOT(D727 &gt; 0), "No Discount", "Discount Applied")</f>
        <v>Discount Applied</v>
      </c>
      <c r="Y727" s="3" t="str">
        <f>IF(AND(R727 &gt; 100, OR(I727 = "Regular Air", I727 = "Express Air"), NOT(D727 &gt; 0)), "High Profit Non-Standard Shipping", "Other")</f>
        <v>Other</v>
      </c>
    </row>
    <row r="728" spans="1:25" x14ac:dyDescent="0.3">
      <c r="A728" s="3" t="s">
        <v>84</v>
      </c>
      <c r="B728" s="3">
        <v>22363</v>
      </c>
      <c r="C728" s="3" t="s">
        <v>46</v>
      </c>
      <c r="D728" s="7">
        <v>0.01</v>
      </c>
      <c r="E728" s="4">
        <v>13.99</v>
      </c>
      <c r="F728" s="4">
        <v>7.51</v>
      </c>
      <c r="G728" s="3">
        <v>1267</v>
      </c>
      <c r="H728" s="3" t="s">
        <v>1364</v>
      </c>
      <c r="I728" s="3" t="s">
        <v>48</v>
      </c>
      <c r="J728" s="3" t="s">
        <v>27</v>
      </c>
      <c r="K728" s="3" t="s">
        <v>76</v>
      </c>
      <c r="L728" s="3" t="s">
        <v>135</v>
      </c>
      <c r="M728" s="3" t="s">
        <v>361</v>
      </c>
      <c r="N728" s="3" t="s">
        <v>1366</v>
      </c>
      <c r="O728" s="3">
        <v>33433</v>
      </c>
      <c r="P728" s="2">
        <v>42045</v>
      </c>
      <c r="Q728" s="2">
        <v>42046</v>
      </c>
      <c r="R728" s="4">
        <v>533.74199999999996</v>
      </c>
      <c r="S728" s="3">
        <v>2</v>
      </c>
      <c r="T728" s="4">
        <v>29.85</v>
      </c>
      <c r="U728" s="3">
        <v>89514</v>
      </c>
      <c r="V728" s="3" t="str">
        <f>IF(R728&gt;F2684, "High","Low")</f>
        <v>High</v>
      </c>
      <c r="W728" s="3" t="e">
        <f>IF(OR(D728 &gt; 0.2,#REF! &lt; 0.25), "High Risk", "Low Risk")</f>
        <v>#REF!</v>
      </c>
      <c r="X728" s="3" t="str">
        <f>IF(NOT(D728 &gt; 0), "No Discount", "Discount Applied")</f>
        <v>Discount Applied</v>
      </c>
      <c r="Y728" s="3" t="str">
        <f>IF(AND(R728 &gt; 100, OR(I728 = "Regular Air", I728 = "Express Air"), NOT(D728 &gt; 0)), "High Profit Non-Standard Shipping", "Other")</f>
        <v>Other</v>
      </c>
    </row>
    <row r="729" spans="1:25" x14ac:dyDescent="0.3">
      <c r="A729" s="3" t="s">
        <v>41</v>
      </c>
      <c r="B729" s="3">
        <v>21848</v>
      </c>
      <c r="C729" s="3" t="s">
        <v>36</v>
      </c>
      <c r="D729" s="7">
        <v>0.08</v>
      </c>
      <c r="E729" s="4">
        <v>128.24</v>
      </c>
      <c r="F729" s="4">
        <v>12.65</v>
      </c>
      <c r="G729" s="3">
        <v>1267</v>
      </c>
      <c r="H729" s="3" t="s">
        <v>1364</v>
      </c>
      <c r="I729" s="3" t="s">
        <v>48</v>
      </c>
      <c r="J729" s="3" t="s">
        <v>27</v>
      </c>
      <c r="K729" s="3" t="s">
        <v>40</v>
      </c>
      <c r="L729" s="3" t="s">
        <v>135</v>
      </c>
      <c r="M729" s="3" t="s">
        <v>361</v>
      </c>
      <c r="N729" s="3" t="s">
        <v>1366</v>
      </c>
      <c r="O729" s="3">
        <v>33433</v>
      </c>
      <c r="P729" s="2">
        <v>42136</v>
      </c>
      <c r="Q729" s="2">
        <v>42137</v>
      </c>
      <c r="R729" s="4">
        <v>-379.34399999999999</v>
      </c>
      <c r="S729" s="3">
        <v>3</v>
      </c>
      <c r="T729" s="4">
        <v>366.44</v>
      </c>
      <c r="U729" s="3">
        <v>89515</v>
      </c>
      <c r="V729" s="3" t="str">
        <f>IF(R729&gt;F2685, "High","Low")</f>
        <v>Low</v>
      </c>
      <c r="W729" s="3" t="e">
        <f>IF(OR(D729 &gt; 0.2,#REF! &lt; 0.25), "High Risk", "Low Risk")</f>
        <v>#REF!</v>
      </c>
      <c r="X729" s="3" t="str">
        <f>IF(NOT(D729 &gt; 0), "No Discount", "Discount Applied")</f>
        <v>Discount Applied</v>
      </c>
      <c r="Y729" s="3" t="str">
        <f>IF(AND(R729 &gt; 100, OR(I729 = "Regular Air", I729 = "Express Air"), NOT(D729 &gt; 0)), "High Profit Non-Standard Shipping", "Other")</f>
        <v>Other</v>
      </c>
    </row>
    <row r="730" spans="1:25" x14ac:dyDescent="0.3">
      <c r="A730" s="3" t="s">
        <v>179</v>
      </c>
      <c r="B730" s="3">
        <v>21849</v>
      </c>
      <c r="C730" s="3" t="s">
        <v>36</v>
      </c>
      <c r="D730" s="7">
        <v>0.04</v>
      </c>
      <c r="E730" s="4">
        <v>5.98</v>
      </c>
      <c r="F730" s="4">
        <v>4.38</v>
      </c>
      <c r="G730" s="3">
        <v>1267</v>
      </c>
      <c r="H730" s="3" t="s">
        <v>1364</v>
      </c>
      <c r="I730" s="3" t="s">
        <v>48</v>
      </c>
      <c r="J730" s="3" t="s">
        <v>27</v>
      </c>
      <c r="K730" s="3" t="s">
        <v>76</v>
      </c>
      <c r="L730" s="3" t="s">
        <v>135</v>
      </c>
      <c r="M730" s="3" t="s">
        <v>361</v>
      </c>
      <c r="N730" s="3" t="s">
        <v>1366</v>
      </c>
      <c r="O730" s="3">
        <v>33433</v>
      </c>
      <c r="P730" s="2">
        <v>42136</v>
      </c>
      <c r="Q730" s="2">
        <v>42138</v>
      </c>
      <c r="R730" s="4">
        <v>-1522.3039999999999</v>
      </c>
      <c r="S730" s="3">
        <v>11</v>
      </c>
      <c r="T730" s="4">
        <v>69.75</v>
      </c>
      <c r="U730" s="3">
        <v>89515</v>
      </c>
      <c r="V730" s="3" t="str">
        <f>IF(R730&gt;F2686, "High","Low")</f>
        <v>Low</v>
      </c>
      <c r="W730" s="3" t="e">
        <f>IF(OR(D730 &gt; 0.2,#REF! &lt; 0.25), "High Risk", "Low Risk")</f>
        <v>#REF!</v>
      </c>
      <c r="X730" s="3" t="str">
        <f>IF(NOT(D730 &gt; 0), "No Discount", "Discount Applied")</f>
        <v>Discount Applied</v>
      </c>
      <c r="Y730" s="3" t="str">
        <f>IF(AND(R730 &gt; 100, OR(I730 = "Regular Air", I730 = "Express Air"), NOT(D730 &gt; 0)), "High Profit Non-Standard Shipping", "Other")</f>
        <v>Other</v>
      </c>
    </row>
    <row r="731" spans="1:25" x14ac:dyDescent="0.3">
      <c r="A731" s="3" t="s">
        <v>77</v>
      </c>
      <c r="B731" s="3">
        <v>19550</v>
      </c>
      <c r="C731" s="3" t="s">
        <v>55</v>
      </c>
      <c r="D731" s="7">
        <v>7.0000000000000007E-2</v>
      </c>
      <c r="E731" s="4">
        <v>125.99</v>
      </c>
      <c r="F731" s="4">
        <v>7.69</v>
      </c>
      <c r="G731" s="3">
        <v>1271</v>
      </c>
      <c r="H731" s="3" t="s">
        <v>1368</v>
      </c>
      <c r="I731" s="3" t="s">
        <v>48</v>
      </c>
      <c r="J731" s="3" t="s">
        <v>27</v>
      </c>
      <c r="K731" s="3" t="s">
        <v>76</v>
      </c>
      <c r="L731" s="3" t="s">
        <v>33</v>
      </c>
      <c r="M731" s="3" t="s">
        <v>44</v>
      </c>
      <c r="N731" s="3" t="s">
        <v>1369</v>
      </c>
      <c r="O731" s="3">
        <v>91941</v>
      </c>
      <c r="P731" s="2">
        <v>42103</v>
      </c>
      <c r="Q731" s="2">
        <v>42104</v>
      </c>
      <c r="R731" s="4">
        <v>588.24569999999994</v>
      </c>
      <c r="S731" s="3">
        <v>8</v>
      </c>
      <c r="T731" s="4">
        <v>852.53</v>
      </c>
      <c r="U731" s="3">
        <v>88410</v>
      </c>
      <c r="V731" s="3" t="str">
        <f>IF(R731&gt;F2687, "High","Low")</f>
        <v>High</v>
      </c>
      <c r="W731" s="3" t="e">
        <f>IF(OR(D731 &gt; 0.2,#REF! &lt; 0.25), "High Risk", "Low Risk")</f>
        <v>#REF!</v>
      </c>
      <c r="X731" s="3" t="str">
        <f>IF(NOT(D731 &gt; 0), "No Discount", "Discount Applied")</f>
        <v>Discount Applied</v>
      </c>
      <c r="Y731" s="3" t="str">
        <f>IF(AND(R731 &gt; 100, OR(I731 = "Regular Air", I731 = "Express Air"), NOT(D731 &gt; 0)), "High Profit Non-Standard Shipping", "Other")</f>
        <v>Other</v>
      </c>
    </row>
    <row r="732" spans="1:25" x14ac:dyDescent="0.3">
      <c r="A732" s="3" t="s">
        <v>49</v>
      </c>
      <c r="B732" s="3">
        <v>19398</v>
      </c>
      <c r="C732" s="3" t="s">
        <v>105</v>
      </c>
      <c r="D732" s="7">
        <v>0.1</v>
      </c>
      <c r="E732" s="4">
        <v>34.229999999999997</v>
      </c>
      <c r="F732" s="4">
        <v>5.0199999999999996</v>
      </c>
      <c r="G732" s="3">
        <v>1271</v>
      </c>
      <c r="H732" s="3" t="s">
        <v>1368</v>
      </c>
      <c r="I732" s="3" t="s">
        <v>48</v>
      </c>
      <c r="J732" s="3" t="s">
        <v>27</v>
      </c>
      <c r="K732" s="3" t="s">
        <v>40</v>
      </c>
      <c r="L732" s="3" t="s">
        <v>33</v>
      </c>
      <c r="M732" s="3" t="s">
        <v>44</v>
      </c>
      <c r="N732" s="3" t="s">
        <v>1369</v>
      </c>
      <c r="O732" s="3">
        <v>91941</v>
      </c>
      <c r="P732" s="2">
        <v>42125</v>
      </c>
      <c r="Q732" s="2">
        <v>42130</v>
      </c>
      <c r="R732" s="4">
        <v>151.56539999999998</v>
      </c>
      <c r="S732" s="3">
        <v>7</v>
      </c>
      <c r="T732" s="4">
        <v>219.66</v>
      </c>
      <c r="U732" s="3">
        <v>88411</v>
      </c>
      <c r="V732" s="3" t="str">
        <f>IF(R732&gt;F2688, "High","Low")</f>
        <v>High</v>
      </c>
      <c r="W732" s="3" t="e">
        <f>IF(OR(D732 &gt; 0.2,#REF! &lt; 0.25), "High Risk", "Low Risk")</f>
        <v>#REF!</v>
      </c>
      <c r="X732" s="3" t="str">
        <f>IF(NOT(D732 &gt; 0), "No Discount", "Discount Applied")</f>
        <v>Discount Applied</v>
      </c>
      <c r="Y732" s="3" t="str">
        <f>IF(AND(R732 &gt; 100, OR(I732 = "Regular Air", I732 = "Express Air"), NOT(D732 &gt; 0)), "High Profit Non-Standard Shipping", "Other")</f>
        <v>Other</v>
      </c>
    </row>
    <row r="733" spans="1:25" x14ac:dyDescent="0.3">
      <c r="A733" s="3" t="s">
        <v>108</v>
      </c>
      <c r="B733" s="3">
        <v>20628</v>
      </c>
      <c r="C733" s="3" t="s">
        <v>46</v>
      </c>
      <c r="D733" s="7">
        <v>7.0000000000000007E-2</v>
      </c>
      <c r="E733" s="4">
        <v>40.98</v>
      </c>
      <c r="F733" s="4">
        <v>7.47</v>
      </c>
      <c r="G733" s="3">
        <v>1279</v>
      </c>
      <c r="H733" s="3" t="s">
        <v>1371</v>
      </c>
      <c r="I733" s="3" t="s">
        <v>48</v>
      </c>
      <c r="J733" s="3" t="s">
        <v>27</v>
      </c>
      <c r="K733" s="3" t="s">
        <v>28</v>
      </c>
      <c r="L733" s="3" t="s">
        <v>60</v>
      </c>
      <c r="M733" s="3" t="s">
        <v>702</v>
      </c>
      <c r="N733" s="3" t="s">
        <v>1373</v>
      </c>
      <c r="O733" s="3">
        <v>46324</v>
      </c>
      <c r="P733" s="2">
        <v>42064</v>
      </c>
      <c r="Q733" s="2">
        <v>42065</v>
      </c>
      <c r="R733" s="4">
        <v>54.901500000000006</v>
      </c>
      <c r="S733" s="3">
        <v>2</v>
      </c>
      <c r="T733" s="4">
        <v>81.900000000000006</v>
      </c>
      <c r="U733" s="3">
        <v>90114</v>
      </c>
      <c r="V733" s="3" t="str">
        <f>IF(R733&gt;F2689, "High","Low")</f>
        <v>High</v>
      </c>
      <c r="W733" s="3" t="e">
        <f>IF(OR(D733 &gt; 0.2,#REF! &lt; 0.25), "High Risk", "Low Risk")</f>
        <v>#REF!</v>
      </c>
      <c r="X733" s="3" t="str">
        <f>IF(NOT(D733 &gt; 0), "No Discount", "Discount Applied")</f>
        <v>Discount Applied</v>
      </c>
      <c r="Y733" s="3" t="str">
        <f>IF(AND(R733 &gt; 100, OR(I733 = "Regular Air", I733 = "Express Air"), NOT(D733 &gt; 0)), "High Profit Non-Standard Shipping", "Other")</f>
        <v>Other</v>
      </c>
    </row>
    <row r="734" spans="1:25" x14ac:dyDescent="0.3">
      <c r="A734" s="3" t="s">
        <v>84</v>
      </c>
      <c r="B734" s="3">
        <v>25005</v>
      </c>
      <c r="C734" s="3" t="s">
        <v>36</v>
      </c>
      <c r="D734" s="7">
        <v>0</v>
      </c>
      <c r="E734" s="4">
        <v>442.14</v>
      </c>
      <c r="F734" s="4">
        <v>14.7</v>
      </c>
      <c r="G734" s="3">
        <v>1279</v>
      </c>
      <c r="H734" s="3" t="s">
        <v>1371</v>
      </c>
      <c r="I734" s="3" t="s">
        <v>38</v>
      </c>
      <c r="J734" s="3" t="s">
        <v>27</v>
      </c>
      <c r="K734" s="3" t="s">
        <v>76</v>
      </c>
      <c r="L734" s="3" t="s">
        <v>60</v>
      </c>
      <c r="M734" s="3" t="s">
        <v>702</v>
      </c>
      <c r="N734" s="3" t="s">
        <v>1373</v>
      </c>
      <c r="O734" s="3">
        <v>46324</v>
      </c>
      <c r="P734" s="2">
        <v>42068</v>
      </c>
      <c r="Q734" s="2">
        <v>42068</v>
      </c>
      <c r="R734" s="4">
        <v>501.51</v>
      </c>
      <c r="S734" s="3">
        <v>5</v>
      </c>
      <c r="T734" s="4">
        <v>2343.34</v>
      </c>
      <c r="U734" s="3">
        <v>90115</v>
      </c>
      <c r="V734" s="3" t="str">
        <f>IF(R734&gt;F2690, "High","Low")</f>
        <v>High</v>
      </c>
      <c r="W734" s="3" t="e">
        <f>IF(OR(D734 &gt; 0.2,#REF! &lt; 0.25), "High Risk", "Low Risk")</f>
        <v>#REF!</v>
      </c>
      <c r="X734" s="3" t="str">
        <f>IF(NOT(D734 &gt; 0), "No Discount", "Discount Applied")</f>
        <v>No Discount</v>
      </c>
      <c r="Y734" s="3" t="str">
        <f>IF(AND(R734 &gt; 100, OR(I734 = "Regular Air", I734 = "Express Air"), NOT(D734 &gt; 0)), "High Profit Non-Standard Shipping", "Other")</f>
        <v>Other</v>
      </c>
    </row>
    <row r="735" spans="1:25" x14ac:dyDescent="0.3">
      <c r="A735" s="3" t="s">
        <v>108</v>
      </c>
      <c r="B735" s="3">
        <v>2628</v>
      </c>
      <c r="C735" s="3" t="s">
        <v>46</v>
      </c>
      <c r="D735" s="7">
        <v>7.0000000000000007E-2</v>
      </c>
      <c r="E735" s="4">
        <v>40.98</v>
      </c>
      <c r="F735" s="4">
        <v>7.47</v>
      </c>
      <c r="G735" s="3">
        <v>1280</v>
      </c>
      <c r="H735" s="3" t="s">
        <v>1374</v>
      </c>
      <c r="I735" s="3" t="s">
        <v>48</v>
      </c>
      <c r="J735" s="3" t="s">
        <v>27</v>
      </c>
      <c r="K735" s="3" t="s">
        <v>28</v>
      </c>
      <c r="L735" s="3" t="s">
        <v>33</v>
      </c>
      <c r="M735" s="3" t="s">
        <v>34</v>
      </c>
      <c r="N735" s="3" t="s">
        <v>208</v>
      </c>
      <c r="O735" s="3">
        <v>98119</v>
      </c>
      <c r="P735" s="2">
        <v>42064</v>
      </c>
      <c r="Q735" s="2">
        <v>42065</v>
      </c>
      <c r="R735" s="4">
        <v>54.901500000000006</v>
      </c>
      <c r="S735" s="3">
        <v>8</v>
      </c>
      <c r="T735" s="4">
        <v>327.61</v>
      </c>
      <c r="U735" s="3">
        <v>19042</v>
      </c>
      <c r="V735" s="3" t="str">
        <f>IF(R735&gt;F2691, "High","Low")</f>
        <v>High</v>
      </c>
      <c r="W735" s="3" t="e">
        <f>IF(OR(D735 &gt; 0.2,#REF! &lt; 0.25), "High Risk", "Low Risk")</f>
        <v>#REF!</v>
      </c>
      <c r="X735" s="3" t="str">
        <f>IF(NOT(D735 &gt; 0), "No Discount", "Discount Applied")</f>
        <v>Discount Applied</v>
      </c>
      <c r="Y735" s="3" t="str">
        <f>IF(AND(R735 &gt; 100, OR(I735 = "Regular Air", I735 = "Express Air"), NOT(D735 &gt; 0)), "High Profit Non-Standard Shipping", "Other")</f>
        <v>Other</v>
      </c>
    </row>
    <row r="736" spans="1:25" x14ac:dyDescent="0.3">
      <c r="A736" s="3" t="s">
        <v>41</v>
      </c>
      <c r="B736" s="3">
        <v>22125</v>
      </c>
      <c r="C736" s="3" t="s">
        <v>105</v>
      </c>
      <c r="D736" s="7">
        <v>0.1</v>
      </c>
      <c r="E736" s="4">
        <v>238.4</v>
      </c>
      <c r="F736" s="4">
        <v>24.49</v>
      </c>
      <c r="G736" s="3">
        <v>1281</v>
      </c>
      <c r="H736" s="3" t="s">
        <v>1375</v>
      </c>
      <c r="I736" s="3" t="s">
        <v>48</v>
      </c>
      <c r="J736" s="3" t="s">
        <v>57</v>
      </c>
      <c r="K736" s="3" t="s">
        <v>40</v>
      </c>
      <c r="L736" s="3" t="s">
        <v>60</v>
      </c>
      <c r="M736" s="3" t="s">
        <v>702</v>
      </c>
      <c r="N736" s="3" t="s">
        <v>1377</v>
      </c>
      <c r="O736" s="3">
        <v>47591</v>
      </c>
      <c r="P736" s="2">
        <v>42028</v>
      </c>
      <c r="Q736" s="2">
        <v>42030</v>
      </c>
      <c r="R736" s="4">
        <v>875.28440000000001</v>
      </c>
      <c r="S736" s="3">
        <v>8</v>
      </c>
      <c r="T736" s="4">
        <v>1774.5</v>
      </c>
      <c r="U736" s="3">
        <v>89112</v>
      </c>
      <c r="V736" s="3" t="str">
        <f>IF(R736&gt;F2692, "High","Low")</f>
        <v>High</v>
      </c>
      <c r="W736" s="3" t="e">
        <f>IF(OR(D736 &gt; 0.2,#REF! &lt; 0.25), "High Risk", "Low Risk")</f>
        <v>#REF!</v>
      </c>
      <c r="X736" s="3" t="str">
        <f>IF(NOT(D736 &gt; 0), "No Discount", "Discount Applied")</f>
        <v>Discount Applied</v>
      </c>
      <c r="Y736" s="3" t="str">
        <f>IF(AND(R736 &gt; 100, OR(I736 = "Regular Air", I736 = "Express Air"), NOT(D736 &gt; 0)), "High Profit Non-Standard Shipping", "Other")</f>
        <v>Other</v>
      </c>
    </row>
    <row r="737" spans="1:25" x14ac:dyDescent="0.3">
      <c r="A737" s="3" t="s">
        <v>586</v>
      </c>
      <c r="B737" s="3">
        <v>22126</v>
      </c>
      <c r="C737" s="3" t="s">
        <v>105</v>
      </c>
      <c r="D737" s="7">
        <v>0.03</v>
      </c>
      <c r="E737" s="4">
        <v>199.99</v>
      </c>
      <c r="F737" s="4">
        <v>24.49</v>
      </c>
      <c r="G737" s="3">
        <v>1281</v>
      </c>
      <c r="H737" s="3" t="s">
        <v>1375</v>
      </c>
      <c r="I737" s="3" t="s">
        <v>26</v>
      </c>
      <c r="J737" s="3" t="s">
        <v>57</v>
      </c>
      <c r="K737" s="3" t="s">
        <v>76</v>
      </c>
      <c r="L737" s="3" t="s">
        <v>60</v>
      </c>
      <c r="M737" s="3" t="s">
        <v>702</v>
      </c>
      <c r="N737" s="3" t="s">
        <v>1377</v>
      </c>
      <c r="O737" s="3">
        <v>47591</v>
      </c>
      <c r="P737" s="2">
        <v>42028</v>
      </c>
      <c r="Q737" s="2">
        <v>42030</v>
      </c>
      <c r="R737" s="4">
        <v>727.73609999999996</v>
      </c>
      <c r="S737" s="3">
        <v>5</v>
      </c>
      <c r="T737" s="4">
        <v>1054.69</v>
      </c>
      <c r="U737" s="3">
        <v>89112</v>
      </c>
      <c r="V737" s="3" t="str">
        <f>IF(R737&gt;F2693, "High","Low")</f>
        <v>High</v>
      </c>
      <c r="W737" s="3" t="e">
        <f>IF(OR(D737 &gt; 0.2,#REF! &lt; 0.25), "High Risk", "Low Risk")</f>
        <v>#REF!</v>
      </c>
      <c r="X737" s="3" t="str">
        <f>IF(NOT(D737 &gt; 0), "No Discount", "Discount Applied")</f>
        <v>Discount Applied</v>
      </c>
      <c r="Y737" s="3" t="str">
        <f>IF(AND(R737 &gt; 100, OR(I737 = "Regular Air", I737 = "Express Air"), NOT(D737 &gt; 0)), "High Profit Non-Standard Shipping", "Other")</f>
        <v>Other</v>
      </c>
    </row>
    <row r="738" spans="1:25" x14ac:dyDescent="0.3">
      <c r="A738" s="3" t="s">
        <v>41</v>
      </c>
      <c r="B738" s="3">
        <v>4125</v>
      </c>
      <c r="C738" s="3" t="s">
        <v>105</v>
      </c>
      <c r="D738" s="7">
        <v>0.1</v>
      </c>
      <c r="E738" s="4">
        <v>238.4</v>
      </c>
      <c r="F738" s="4">
        <v>24.49</v>
      </c>
      <c r="G738" s="3">
        <v>1282</v>
      </c>
      <c r="H738" s="3" t="s">
        <v>1379</v>
      </c>
      <c r="I738" s="3" t="s">
        <v>48</v>
      </c>
      <c r="J738" s="3" t="s">
        <v>57</v>
      </c>
      <c r="K738" s="3" t="s">
        <v>40</v>
      </c>
      <c r="L738" s="3" t="s">
        <v>52</v>
      </c>
      <c r="M738" s="3" t="s">
        <v>233</v>
      </c>
      <c r="N738" s="3" t="s">
        <v>1318</v>
      </c>
      <c r="O738" s="3">
        <v>19134</v>
      </c>
      <c r="P738" s="2">
        <v>42028</v>
      </c>
      <c r="Q738" s="2">
        <v>42030</v>
      </c>
      <c r="R738" s="4">
        <v>460.67600000000004</v>
      </c>
      <c r="S738" s="3">
        <v>30</v>
      </c>
      <c r="T738" s="4">
        <v>6654.39</v>
      </c>
      <c r="U738" s="3">
        <v>29319</v>
      </c>
      <c r="V738" s="3" t="str">
        <f>IF(R738&gt;F2694, "High","Low")</f>
        <v>High</v>
      </c>
      <c r="W738" s="3" t="e">
        <f>IF(OR(D738 &gt; 0.2,#REF! &lt; 0.25), "High Risk", "Low Risk")</f>
        <v>#REF!</v>
      </c>
      <c r="X738" s="3" t="str">
        <f>IF(NOT(D738 &gt; 0), "No Discount", "Discount Applied")</f>
        <v>Discount Applied</v>
      </c>
      <c r="Y738" s="3" t="str">
        <f>IF(AND(R738 &gt; 100, OR(I738 = "Regular Air", I738 = "Express Air"), NOT(D738 &gt; 0)), "High Profit Non-Standard Shipping", "Other")</f>
        <v>Other</v>
      </c>
    </row>
    <row r="739" spans="1:25" x14ac:dyDescent="0.3">
      <c r="A739" s="3" t="s">
        <v>586</v>
      </c>
      <c r="B739" s="3">
        <v>4126</v>
      </c>
      <c r="C739" s="3" t="s">
        <v>105</v>
      </c>
      <c r="D739" s="7">
        <v>0.03</v>
      </c>
      <c r="E739" s="4">
        <v>199.99</v>
      </c>
      <c r="F739" s="4">
        <v>24.49</v>
      </c>
      <c r="G739" s="3">
        <v>1282</v>
      </c>
      <c r="H739" s="3" t="s">
        <v>1379</v>
      </c>
      <c r="I739" s="3" t="s">
        <v>26</v>
      </c>
      <c r="J739" s="3" t="s">
        <v>57</v>
      </c>
      <c r="K739" s="3" t="s">
        <v>76</v>
      </c>
      <c r="L739" s="3" t="s">
        <v>52</v>
      </c>
      <c r="M739" s="3" t="s">
        <v>233</v>
      </c>
      <c r="N739" s="3" t="s">
        <v>1318</v>
      </c>
      <c r="O739" s="3">
        <v>19134</v>
      </c>
      <c r="P739" s="2">
        <v>42028</v>
      </c>
      <c r="Q739" s="2">
        <v>42030</v>
      </c>
      <c r="R739" s="4">
        <v>393.41999999999996</v>
      </c>
      <c r="S739" s="3">
        <v>21</v>
      </c>
      <c r="T739" s="4">
        <v>4429.6899999999996</v>
      </c>
      <c r="U739" s="3">
        <v>29319</v>
      </c>
      <c r="V739" s="3" t="str">
        <f>IF(R739&gt;F2695, "High","Low")</f>
        <v>High</v>
      </c>
      <c r="W739" s="3" t="e">
        <f>IF(OR(D739 &gt; 0.2,#REF! &lt; 0.25), "High Risk", "Low Risk")</f>
        <v>#REF!</v>
      </c>
      <c r="X739" s="3" t="str">
        <f>IF(NOT(D739 &gt; 0), "No Discount", "Discount Applied")</f>
        <v>Discount Applied</v>
      </c>
      <c r="Y739" s="3" t="str">
        <f>IF(AND(R739 &gt; 100, OR(I739 = "Regular Air", I739 = "Express Air"), NOT(D739 &gt; 0)), "High Profit Non-Standard Shipping", "Other")</f>
        <v>Other</v>
      </c>
    </row>
    <row r="740" spans="1:25" x14ac:dyDescent="0.3">
      <c r="A740" s="3" t="s">
        <v>84</v>
      </c>
      <c r="B740" s="3">
        <v>19990</v>
      </c>
      <c r="C740" s="3" t="s">
        <v>36</v>
      </c>
      <c r="D740" s="7">
        <v>0.04</v>
      </c>
      <c r="E740" s="4">
        <v>150.97999999999999</v>
      </c>
      <c r="F740" s="4">
        <v>13.99</v>
      </c>
      <c r="G740" s="3">
        <v>1298</v>
      </c>
      <c r="H740" s="3" t="s">
        <v>1380</v>
      </c>
      <c r="I740" s="3" t="s">
        <v>48</v>
      </c>
      <c r="J740" s="3" t="s">
        <v>39</v>
      </c>
      <c r="K740" s="3" t="s">
        <v>76</v>
      </c>
      <c r="L740" s="3" t="s">
        <v>60</v>
      </c>
      <c r="M740" s="3" t="s">
        <v>129</v>
      </c>
      <c r="N740" s="3" t="s">
        <v>1320</v>
      </c>
      <c r="O740" s="3">
        <v>75482</v>
      </c>
      <c r="P740" s="2">
        <v>42047</v>
      </c>
      <c r="Q740" s="2">
        <v>42050</v>
      </c>
      <c r="R740" s="4">
        <v>606.05459999999994</v>
      </c>
      <c r="S740" s="3">
        <v>6</v>
      </c>
      <c r="T740" s="4">
        <v>878.34</v>
      </c>
      <c r="U740" s="3">
        <v>90662</v>
      </c>
      <c r="V740" s="3" t="str">
        <f>IF(R740&gt;F2696, "High","Low")</f>
        <v>High</v>
      </c>
      <c r="W740" s="3" t="e">
        <f>IF(OR(D740 &gt; 0.2,#REF! &lt; 0.25), "High Risk", "Low Risk")</f>
        <v>#REF!</v>
      </c>
      <c r="X740" s="3" t="str">
        <f>IF(NOT(D740 &gt; 0), "No Discount", "Discount Applied")</f>
        <v>Discount Applied</v>
      </c>
      <c r="Y740" s="3" t="str">
        <f>IF(AND(R740 &gt; 100, OR(I740 = "Regular Air", I740 = "Express Air"), NOT(D740 &gt; 0)), "High Profit Non-Standard Shipping", "Other")</f>
        <v>Other</v>
      </c>
    </row>
    <row r="741" spans="1:25" x14ac:dyDescent="0.3">
      <c r="A741" s="3" t="s">
        <v>140</v>
      </c>
      <c r="B741" s="3">
        <v>19991</v>
      </c>
      <c r="C741" s="3" t="s">
        <v>36</v>
      </c>
      <c r="D741" s="7">
        <v>0.04</v>
      </c>
      <c r="E741" s="4">
        <v>176.19</v>
      </c>
      <c r="F741" s="4">
        <v>11.87</v>
      </c>
      <c r="G741" s="3">
        <v>1298</v>
      </c>
      <c r="H741" s="3" t="s">
        <v>1380</v>
      </c>
      <c r="I741" s="3" t="s">
        <v>48</v>
      </c>
      <c r="J741" s="3" t="s">
        <v>39</v>
      </c>
      <c r="K741" s="3" t="s">
        <v>28</v>
      </c>
      <c r="L741" s="3" t="s">
        <v>60</v>
      </c>
      <c r="M741" s="3" t="s">
        <v>129</v>
      </c>
      <c r="N741" s="3" t="s">
        <v>1320</v>
      </c>
      <c r="O741" s="3">
        <v>75482</v>
      </c>
      <c r="P741" s="2">
        <v>42047</v>
      </c>
      <c r="Q741" s="2">
        <v>42049</v>
      </c>
      <c r="R741" s="4">
        <v>320.10000000000002</v>
      </c>
      <c r="S741" s="3">
        <v>4</v>
      </c>
      <c r="T741" s="4">
        <v>676.57</v>
      </c>
      <c r="U741" s="3">
        <v>90662</v>
      </c>
      <c r="V741" s="3" t="str">
        <f>IF(R741&gt;F2697, "High","Low")</f>
        <v>High</v>
      </c>
      <c r="W741" s="3" t="e">
        <f>IF(OR(D741 &gt; 0.2,#REF! &lt; 0.25), "High Risk", "Low Risk")</f>
        <v>#REF!</v>
      </c>
      <c r="X741" s="3" t="str">
        <f>IF(NOT(D741 &gt; 0), "No Discount", "Discount Applied")</f>
        <v>Discount Applied</v>
      </c>
      <c r="Y741" s="3" t="str">
        <f>IF(AND(R741 &gt; 100, OR(I741 = "Regular Air", I741 = "Express Air"), NOT(D741 &gt; 0)), "High Profit Non-Standard Shipping", "Other")</f>
        <v>Other</v>
      </c>
    </row>
    <row r="742" spans="1:25" x14ac:dyDescent="0.3">
      <c r="A742" s="3" t="s">
        <v>179</v>
      </c>
      <c r="B742" s="3">
        <v>23120</v>
      </c>
      <c r="C742" s="3" t="s">
        <v>24</v>
      </c>
      <c r="D742" s="7">
        <v>0.03</v>
      </c>
      <c r="E742" s="4">
        <v>39.479999999999997</v>
      </c>
      <c r="F742" s="4">
        <v>1.99</v>
      </c>
      <c r="G742" s="3">
        <v>1303</v>
      </c>
      <c r="H742" s="3" t="s">
        <v>1382</v>
      </c>
      <c r="I742" s="3" t="s">
        <v>48</v>
      </c>
      <c r="J742" s="3" t="s">
        <v>113</v>
      </c>
      <c r="K742" s="3" t="s">
        <v>76</v>
      </c>
      <c r="L742" s="3" t="s">
        <v>33</v>
      </c>
      <c r="M742" s="3" t="s">
        <v>211</v>
      </c>
      <c r="N742" s="3" t="s">
        <v>1383</v>
      </c>
      <c r="O742" s="3">
        <v>84074</v>
      </c>
      <c r="P742" s="2">
        <v>42054</v>
      </c>
      <c r="Q742" s="2">
        <v>42056</v>
      </c>
      <c r="R742" s="4">
        <v>317.08949999999999</v>
      </c>
      <c r="S742" s="3">
        <v>12</v>
      </c>
      <c r="T742" s="4">
        <v>459.55</v>
      </c>
      <c r="U742" s="3">
        <v>87003</v>
      </c>
      <c r="V742" s="3" t="str">
        <f>IF(R742&gt;F2698, "High","Low")</f>
        <v>High</v>
      </c>
      <c r="W742" s="3" t="e">
        <f>IF(OR(D742 &gt; 0.2,#REF! &lt; 0.25), "High Risk", "Low Risk")</f>
        <v>#REF!</v>
      </c>
      <c r="X742" s="3" t="str">
        <f>IF(NOT(D742 &gt; 0), "No Discount", "Discount Applied")</f>
        <v>Discount Applied</v>
      </c>
      <c r="Y742" s="3" t="str">
        <f>IF(AND(R742 &gt; 100, OR(I742 = "Regular Air", I742 = "Express Air"), NOT(D742 &gt; 0)), "High Profit Non-Standard Shipping", "Other")</f>
        <v>Other</v>
      </c>
    </row>
    <row r="743" spans="1:25" x14ac:dyDescent="0.3">
      <c r="A743" s="3" t="s">
        <v>77</v>
      </c>
      <c r="B743" s="3">
        <v>20652</v>
      </c>
      <c r="C743" s="3" t="s">
        <v>105</v>
      </c>
      <c r="D743" s="7">
        <v>0.01</v>
      </c>
      <c r="E743" s="4">
        <v>65.989999999999995</v>
      </c>
      <c r="F743" s="4">
        <v>5.31</v>
      </c>
      <c r="G743" s="3">
        <v>1303</v>
      </c>
      <c r="H743" s="3" t="s">
        <v>1382</v>
      </c>
      <c r="I743" s="3" t="s">
        <v>48</v>
      </c>
      <c r="J743" s="3" t="s">
        <v>113</v>
      </c>
      <c r="K743" s="3" t="s">
        <v>76</v>
      </c>
      <c r="L743" s="3" t="s">
        <v>33</v>
      </c>
      <c r="M743" s="3" t="s">
        <v>211</v>
      </c>
      <c r="N743" s="3" t="s">
        <v>1383</v>
      </c>
      <c r="O743" s="3">
        <v>84074</v>
      </c>
      <c r="P743" s="2">
        <v>42054</v>
      </c>
      <c r="Q743" s="2">
        <v>42061</v>
      </c>
      <c r="R743" s="4">
        <v>250.36272000000002</v>
      </c>
      <c r="S743" s="3">
        <v>9</v>
      </c>
      <c r="T743" s="4">
        <v>536.9</v>
      </c>
      <c r="U743" s="3">
        <v>87005</v>
      </c>
      <c r="V743" s="3" t="str">
        <f>IF(R743&gt;F2699, "High","Low")</f>
        <v>High</v>
      </c>
      <c r="W743" s="3" t="e">
        <f>IF(OR(D743 &gt; 0.2,#REF! &lt; 0.25), "High Risk", "Low Risk")</f>
        <v>#REF!</v>
      </c>
      <c r="X743" s="3" t="str">
        <f>IF(NOT(D743 &gt; 0), "No Discount", "Discount Applied")</f>
        <v>Discount Applied</v>
      </c>
      <c r="Y743" s="3" t="str">
        <f>IF(AND(R743 &gt; 100, OR(I743 = "Regular Air", I743 = "Express Air"), NOT(D743 &gt; 0)), "High Profit Non-Standard Shipping", "Other")</f>
        <v>Other</v>
      </c>
    </row>
    <row r="744" spans="1:25" x14ac:dyDescent="0.3">
      <c r="A744" s="3" t="s">
        <v>133</v>
      </c>
      <c r="B744" s="3">
        <v>25092</v>
      </c>
      <c r="C744" s="3" t="s">
        <v>55</v>
      </c>
      <c r="D744" s="7">
        <v>0.08</v>
      </c>
      <c r="E744" s="4">
        <v>2.88</v>
      </c>
      <c r="F744" s="4">
        <v>0.5</v>
      </c>
      <c r="G744" s="3">
        <v>1304</v>
      </c>
      <c r="H744" s="3" t="s">
        <v>1385</v>
      </c>
      <c r="I744" s="3" t="s">
        <v>48</v>
      </c>
      <c r="J744" s="3" t="s">
        <v>113</v>
      </c>
      <c r="K744" s="3" t="s">
        <v>28</v>
      </c>
      <c r="L744" s="3" t="s">
        <v>33</v>
      </c>
      <c r="M744" s="3" t="s">
        <v>211</v>
      </c>
      <c r="N744" s="3" t="s">
        <v>1387</v>
      </c>
      <c r="O744" s="3">
        <v>84084</v>
      </c>
      <c r="P744" s="2">
        <v>42117</v>
      </c>
      <c r="Q744" s="2">
        <v>42118</v>
      </c>
      <c r="R744" s="4">
        <v>6.0305999999999997</v>
      </c>
      <c r="S744" s="3">
        <v>3</v>
      </c>
      <c r="T744" s="4">
        <v>8.74</v>
      </c>
      <c r="U744" s="3">
        <v>87004</v>
      </c>
      <c r="V744" s="3" t="str">
        <f>IF(R744&gt;F2700, "High","Low")</f>
        <v>High</v>
      </c>
      <c r="W744" s="3" t="e">
        <f>IF(OR(D744 &gt; 0.2,#REF! &lt; 0.25), "High Risk", "Low Risk")</f>
        <v>#REF!</v>
      </c>
      <c r="X744" s="3" t="str">
        <f>IF(NOT(D744 &gt; 0), "No Discount", "Discount Applied")</f>
        <v>Discount Applied</v>
      </c>
      <c r="Y744" s="3" t="str">
        <f>IF(AND(R744 &gt; 100, OR(I744 = "Regular Air", I744 = "Express Air"), NOT(D744 &gt; 0)), "High Profit Non-Standard Shipping", "Other")</f>
        <v>Other</v>
      </c>
    </row>
    <row r="745" spans="1:25" x14ac:dyDescent="0.3">
      <c r="A745" s="3" t="s">
        <v>49</v>
      </c>
      <c r="B745" s="3">
        <v>26274</v>
      </c>
      <c r="C745" s="3" t="s">
        <v>24</v>
      </c>
      <c r="D745" s="7">
        <v>0.04</v>
      </c>
      <c r="E745" s="4">
        <v>62.18</v>
      </c>
      <c r="F745" s="4">
        <v>10.84</v>
      </c>
      <c r="G745" s="3">
        <v>1305</v>
      </c>
      <c r="H745" s="3" t="s">
        <v>1388</v>
      </c>
      <c r="I745" s="3" t="s">
        <v>48</v>
      </c>
      <c r="J745" s="3" t="s">
        <v>113</v>
      </c>
      <c r="K745" s="3" t="s">
        <v>40</v>
      </c>
      <c r="L745" s="3" t="s">
        <v>33</v>
      </c>
      <c r="M745" s="3" t="s">
        <v>211</v>
      </c>
      <c r="N745" s="3" t="s">
        <v>1390</v>
      </c>
      <c r="O745" s="3">
        <v>84120</v>
      </c>
      <c r="P745" s="2">
        <v>42052</v>
      </c>
      <c r="Q745" s="2">
        <v>42054</v>
      </c>
      <c r="R745" s="4">
        <v>125.8077</v>
      </c>
      <c r="S745" s="3">
        <v>3</v>
      </c>
      <c r="T745" s="4">
        <v>182.33</v>
      </c>
      <c r="U745" s="3">
        <v>87002</v>
      </c>
      <c r="V745" s="3" t="str">
        <f>IF(R745&gt;F2701, "High","Low")</f>
        <v>High</v>
      </c>
      <c r="W745" s="3" t="e">
        <f>IF(OR(D745 &gt; 0.2,#REF! &lt; 0.25), "High Risk", "Low Risk")</f>
        <v>#REF!</v>
      </c>
      <c r="X745" s="3" t="str">
        <f>IF(NOT(D745 &gt; 0), "No Discount", "Discount Applied")</f>
        <v>Discount Applied</v>
      </c>
      <c r="Y745" s="3" t="str">
        <f>IF(AND(R745 &gt; 100, OR(I745 = "Regular Air", I745 = "Express Air"), NOT(D745 &gt; 0)), "High Profit Non-Standard Shipping", "Other")</f>
        <v>Other</v>
      </c>
    </row>
    <row r="746" spans="1:25" x14ac:dyDescent="0.3">
      <c r="A746" s="3" t="s">
        <v>179</v>
      </c>
      <c r="B746" s="3">
        <v>22832</v>
      </c>
      <c r="C746" s="3" t="s">
        <v>105</v>
      </c>
      <c r="D746" s="7">
        <v>0.04</v>
      </c>
      <c r="E746" s="4">
        <v>8.33</v>
      </c>
      <c r="F746" s="4">
        <v>1.99</v>
      </c>
      <c r="G746" s="3">
        <v>1307</v>
      </c>
      <c r="H746" s="3" t="s">
        <v>1391</v>
      </c>
      <c r="I746" s="3" t="s">
        <v>48</v>
      </c>
      <c r="J746" s="3" t="s">
        <v>57</v>
      </c>
      <c r="K746" s="3" t="s">
        <v>76</v>
      </c>
      <c r="L746" s="3" t="s">
        <v>33</v>
      </c>
      <c r="M746" s="3" t="s">
        <v>101</v>
      </c>
      <c r="N746" s="3" t="s">
        <v>1392</v>
      </c>
      <c r="O746" s="3">
        <v>97420</v>
      </c>
      <c r="P746" s="2">
        <v>42185</v>
      </c>
      <c r="Q746" s="2">
        <v>42192</v>
      </c>
      <c r="R746" s="4">
        <v>44.891999999999996</v>
      </c>
      <c r="S746" s="3">
        <v>16</v>
      </c>
      <c r="T746" s="4">
        <v>131.26</v>
      </c>
      <c r="U746" s="3">
        <v>91451</v>
      </c>
      <c r="V746" s="3" t="str">
        <f>IF(R746&gt;F2702, "High","Low")</f>
        <v>High</v>
      </c>
      <c r="W746" s="3" t="e">
        <f>IF(OR(D746 &gt; 0.2,#REF! &lt; 0.25), "High Risk", "Low Risk")</f>
        <v>#REF!</v>
      </c>
      <c r="X746" s="3" t="str">
        <f>IF(NOT(D746 &gt; 0), "No Discount", "Discount Applied")</f>
        <v>Discount Applied</v>
      </c>
      <c r="Y746" s="3" t="str">
        <f>IF(AND(R746 &gt; 100, OR(I746 = "Regular Air", I746 = "Express Air"), NOT(D746 &gt; 0)), "High Profit Non-Standard Shipping", "Other")</f>
        <v>Other</v>
      </c>
    </row>
    <row r="747" spans="1:25" x14ac:dyDescent="0.3">
      <c r="A747" s="3" t="s">
        <v>108</v>
      </c>
      <c r="B747" s="3">
        <v>3167</v>
      </c>
      <c r="C747" s="3" t="s">
        <v>55</v>
      </c>
      <c r="D747" s="7">
        <v>0.04</v>
      </c>
      <c r="E747" s="4">
        <v>5.34</v>
      </c>
      <c r="F747" s="4">
        <v>2.99</v>
      </c>
      <c r="G747" s="3">
        <v>1314</v>
      </c>
      <c r="H747" s="3" t="s">
        <v>1393</v>
      </c>
      <c r="I747" s="3" t="s">
        <v>48</v>
      </c>
      <c r="J747" s="3" t="s">
        <v>39</v>
      </c>
      <c r="K747" s="3" t="s">
        <v>28</v>
      </c>
      <c r="L747" s="3" t="s">
        <v>33</v>
      </c>
      <c r="M747" s="3" t="s">
        <v>44</v>
      </c>
      <c r="N747" s="3" t="s">
        <v>662</v>
      </c>
      <c r="O747" s="3">
        <v>90058</v>
      </c>
      <c r="P747" s="2">
        <v>42093</v>
      </c>
      <c r="Q747" s="2">
        <v>42095</v>
      </c>
      <c r="R747" s="4">
        <v>3.4509999999999996</v>
      </c>
      <c r="S747" s="3">
        <v>45</v>
      </c>
      <c r="T747" s="4">
        <v>240.6</v>
      </c>
      <c r="U747" s="3">
        <v>22755</v>
      </c>
      <c r="V747" s="3" t="str">
        <f>IF(R747&gt;F2703, "High","Low")</f>
        <v>High</v>
      </c>
      <c r="W747" s="3" t="e">
        <f>IF(OR(D747 &gt; 0.2,#REF! &lt; 0.25), "High Risk", "Low Risk")</f>
        <v>#REF!</v>
      </c>
      <c r="X747" s="3" t="str">
        <f>IF(NOT(D747 &gt; 0), "No Discount", "Discount Applied")</f>
        <v>Discount Applied</v>
      </c>
      <c r="Y747" s="3" t="str">
        <f>IF(AND(R747 &gt; 100, OR(I747 = "Regular Air", I747 = "Express Air"), NOT(D747 &gt; 0)), "High Profit Non-Standard Shipping", "Other")</f>
        <v>Other</v>
      </c>
    </row>
    <row r="748" spans="1:25" x14ac:dyDescent="0.3">
      <c r="A748" s="3" t="s">
        <v>77</v>
      </c>
      <c r="B748" s="3">
        <v>3168</v>
      </c>
      <c r="C748" s="3" t="s">
        <v>55</v>
      </c>
      <c r="D748" s="7">
        <v>0.06</v>
      </c>
      <c r="E748" s="4">
        <v>55.99</v>
      </c>
      <c r="F748" s="4">
        <v>5</v>
      </c>
      <c r="G748" s="3">
        <v>1314</v>
      </c>
      <c r="H748" s="3" t="s">
        <v>1393</v>
      </c>
      <c r="I748" s="3" t="s">
        <v>48</v>
      </c>
      <c r="J748" s="3" t="s">
        <v>39</v>
      </c>
      <c r="K748" s="3" t="s">
        <v>76</v>
      </c>
      <c r="L748" s="3" t="s">
        <v>33</v>
      </c>
      <c r="M748" s="3" t="s">
        <v>44</v>
      </c>
      <c r="N748" s="3" t="s">
        <v>662</v>
      </c>
      <c r="O748" s="3">
        <v>90058</v>
      </c>
      <c r="P748" s="2">
        <v>42093</v>
      </c>
      <c r="Q748" s="2">
        <v>42095</v>
      </c>
      <c r="R748" s="4">
        <v>-275.25299999999999</v>
      </c>
      <c r="S748" s="3">
        <v>5</v>
      </c>
      <c r="T748" s="4">
        <v>236.88</v>
      </c>
      <c r="U748" s="3">
        <v>22755</v>
      </c>
      <c r="V748" s="3" t="str">
        <f>IF(R748&gt;F2704, "High","Low")</f>
        <v>Low</v>
      </c>
      <c r="W748" s="3" t="e">
        <f>IF(OR(D748 &gt; 0.2,#REF! &lt; 0.25), "High Risk", "Low Risk")</f>
        <v>#REF!</v>
      </c>
      <c r="X748" s="3" t="str">
        <f>IF(NOT(D748 &gt; 0), "No Discount", "Discount Applied")</f>
        <v>Discount Applied</v>
      </c>
      <c r="Y748" s="3" t="str">
        <f>IF(AND(R748 &gt; 100, OR(I748 = "Regular Air", I748 = "Express Air"), NOT(D748 &gt; 0)), "High Profit Non-Standard Shipping", "Other")</f>
        <v>Other</v>
      </c>
    </row>
    <row r="749" spans="1:25" x14ac:dyDescent="0.3">
      <c r="A749" s="3" t="s">
        <v>140</v>
      </c>
      <c r="B749" s="3">
        <v>3791</v>
      </c>
      <c r="C749" s="3" t="s">
        <v>105</v>
      </c>
      <c r="D749" s="7">
        <v>0.05</v>
      </c>
      <c r="E749" s="4">
        <v>80.98</v>
      </c>
      <c r="F749" s="4">
        <v>35</v>
      </c>
      <c r="G749" s="3">
        <v>1314</v>
      </c>
      <c r="H749" s="3" t="s">
        <v>1393</v>
      </c>
      <c r="I749" s="3" t="s">
        <v>48</v>
      </c>
      <c r="J749" s="3" t="s">
        <v>39</v>
      </c>
      <c r="K749" s="3" t="s">
        <v>28</v>
      </c>
      <c r="L749" s="3" t="s">
        <v>33</v>
      </c>
      <c r="M749" s="3" t="s">
        <v>44</v>
      </c>
      <c r="N749" s="3" t="s">
        <v>662</v>
      </c>
      <c r="O749" s="3">
        <v>90058</v>
      </c>
      <c r="P749" s="2">
        <v>42009</v>
      </c>
      <c r="Q749" s="2">
        <v>42013</v>
      </c>
      <c r="R749" s="4">
        <v>-746.44</v>
      </c>
      <c r="S749" s="3">
        <v>34</v>
      </c>
      <c r="T749" s="4">
        <v>2710.47</v>
      </c>
      <c r="U749" s="3">
        <v>27013</v>
      </c>
      <c r="V749" s="3" t="str">
        <f>IF(R749&gt;F2705, "High","Low")</f>
        <v>Low</v>
      </c>
      <c r="W749" s="3" t="e">
        <f>IF(OR(D749 &gt; 0.2,#REF! &lt; 0.25), "High Risk", "Low Risk")</f>
        <v>#REF!</v>
      </c>
      <c r="X749" s="3" t="str">
        <f>IF(NOT(D749 &gt; 0), "No Discount", "Discount Applied")</f>
        <v>Discount Applied</v>
      </c>
      <c r="Y749" s="3" t="str">
        <f>IF(AND(R749 &gt; 100, OR(I749 = "Regular Air", I749 = "Express Air"), NOT(D749 &gt; 0)), "High Profit Non-Standard Shipping", "Other")</f>
        <v>Other</v>
      </c>
    </row>
    <row r="750" spans="1:25" x14ac:dyDescent="0.3">
      <c r="A750" s="3" t="s">
        <v>140</v>
      </c>
      <c r="B750" s="3">
        <v>3792</v>
      </c>
      <c r="C750" s="3" t="s">
        <v>105</v>
      </c>
      <c r="D750" s="7">
        <v>0.05</v>
      </c>
      <c r="E750" s="4">
        <v>279.48</v>
      </c>
      <c r="F750" s="4">
        <v>35</v>
      </c>
      <c r="G750" s="3">
        <v>1314</v>
      </c>
      <c r="H750" s="3" t="s">
        <v>1393</v>
      </c>
      <c r="I750" s="3" t="s">
        <v>48</v>
      </c>
      <c r="J750" s="3" t="s">
        <v>39</v>
      </c>
      <c r="K750" s="3" t="s">
        <v>28</v>
      </c>
      <c r="L750" s="3" t="s">
        <v>33</v>
      </c>
      <c r="M750" s="3" t="s">
        <v>44</v>
      </c>
      <c r="N750" s="3" t="s">
        <v>662</v>
      </c>
      <c r="O750" s="3">
        <v>90058</v>
      </c>
      <c r="P750" s="2">
        <v>42009</v>
      </c>
      <c r="Q750" s="2">
        <v>42009</v>
      </c>
      <c r="R750" s="4">
        <v>-274.95</v>
      </c>
      <c r="S750" s="3">
        <v>31</v>
      </c>
      <c r="T750" s="4">
        <v>8354.73</v>
      </c>
      <c r="U750" s="3">
        <v>27013</v>
      </c>
      <c r="V750" s="3" t="str">
        <f>IF(R750&gt;F2706, "High","Low")</f>
        <v>Low</v>
      </c>
      <c r="W750" s="3" t="e">
        <f>IF(OR(D750 &gt; 0.2,#REF! &lt; 0.25), "High Risk", "Low Risk")</f>
        <v>#REF!</v>
      </c>
      <c r="X750" s="3" t="str">
        <f>IF(NOT(D750 &gt; 0), "No Discount", "Discount Applied")</f>
        <v>Discount Applied</v>
      </c>
      <c r="Y750" s="3" t="str">
        <f>IF(AND(R750 &gt; 100, OR(I750 = "Regular Air", I750 = "Express Air"), NOT(D750 &gt; 0)), "High Profit Non-Standard Shipping", "Other")</f>
        <v>Other</v>
      </c>
    </row>
    <row r="751" spans="1:25" x14ac:dyDescent="0.3">
      <c r="A751" s="3" t="s">
        <v>108</v>
      </c>
      <c r="B751" s="3">
        <v>21166</v>
      </c>
      <c r="C751" s="3" t="s">
        <v>55</v>
      </c>
      <c r="D751" s="7">
        <v>0</v>
      </c>
      <c r="E751" s="4">
        <v>4.91</v>
      </c>
      <c r="F751" s="4">
        <v>5.68</v>
      </c>
      <c r="G751" s="3">
        <v>1315</v>
      </c>
      <c r="H751" s="3" t="s">
        <v>1394</v>
      </c>
      <c r="I751" s="3" t="s">
        <v>48</v>
      </c>
      <c r="J751" s="3" t="s">
        <v>39</v>
      </c>
      <c r="K751" s="3" t="s">
        <v>28</v>
      </c>
      <c r="L751" s="3" t="s">
        <v>33</v>
      </c>
      <c r="M751" s="3" t="s">
        <v>254</v>
      </c>
      <c r="N751" s="3" t="s">
        <v>1396</v>
      </c>
      <c r="O751" s="3">
        <v>80906</v>
      </c>
      <c r="P751" s="2">
        <v>42093</v>
      </c>
      <c r="Q751" s="2">
        <v>42094</v>
      </c>
      <c r="R751" s="4">
        <v>-95.047499999999999</v>
      </c>
      <c r="S751" s="3">
        <v>9</v>
      </c>
      <c r="T751" s="4">
        <v>48.3</v>
      </c>
      <c r="U751" s="3">
        <v>87602</v>
      </c>
      <c r="V751" s="3" t="str">
        <f>IF(R751&gt;F2707, "High","Low")</f>
        <v>Low</v>
      </c>
      <c r="W751" s="3" t="e">
        <f>IF(OR(D751 &gt; 0.2,#REF! &lt; 0.25), "High Risk", "Low Risk")</f>
        <v>#REF!</v>
      </c>
      <c r="X751" s="3" t="str">
        <f>IF(NOT(D751 &gt; 0), "No Discount", "Discount Applied")</f>
        <v>No Discount</v>
      </c>
      <c r="Y751" s="3" t="str">
        <f>IF(AND(R751 &gt; 100, OR(I751 = "Regular Air", I751 = "Express Air"), NOT(D751 &gt; 0)), "High Profit Non-Standard Shipping", "Other")</f>
        <v>Other</v>
      </c>
    </row>
    <row r="752" spans="1:25" x14ac:dyDescent="0.3">
      <c r="A752" s="3" t="s">
        <v>108</v>
      </c>
      <c r="B752" s="3">
        <v>21167</v>
      </c>
      <c r="C752" s="3" t="s">
        <v>55</v>
      </c>
      <c r="D752" s="7">
        <v>0.04</v>
      </c>
      <c r="E752" s="4">
        <v>5.34</v>
      </c>
      <c r="F752" s="4">
        <v>2.99</v>
      </c>
      <c r="G752" s="3">
        <v>1316</v>
      </c>
      <c r="H752" s="3" t="s">
        <v>1397</v>
      </c>
      <c r="I752" s="3" t="s">
        <v>48</v>
      </c>
      <c r="J752" s="3" t="s">
        <v>39</v>
      </c>
      <c r="K752" s="3" t="s">
        <v>28</v>
      </c>
      <c r="L752" s="3" t="s">
        <v>33</v>
      </c>
      <c r="M752" s="3" t="s">
        <v>254</v>
      </c>
      <c r="N752" s="3" t="s">
        <v>1398</v>
      </c>
      <c r="O752" s="3">
        <v>80022</v>
      </c>
      <c r="P752" s="2">
        <v>42093</v>
      </c>
      <c r="Q752" s="2">
        <v>42095</v>
      </c>
      <c r="R752" s="4">
        <v>3.4509999999999996</v>
      </c>
      <c r="S752" s="3">
        <v>11</v>
      </c>
      <c r="T752" s="4">
        <v>58.81</v>
      </c>
      <c r="U752" s="3">
        <v>87602</v>
      </c>
      <c r="V752" s="3" t="str">
        <f>IF(R752&gt;F2708, "High","Low")</f>
        <v>High</v>
      </c>
      <c r="W752" s="3" t="e">
        <f>IF(OR(D752 &gt; 0.2,#REF! &lt; 0.25), "High Risk", "Low Risk")</f>
        <v>#REF!</v>
      </c>
      <c r="X752" s="3" t="str">
        <f>IF(NOT(D752 &gt; 0), "No Discount", "Discount Applied")</f>
        <v>Discount Applied</v>
      </c>
      <c r="Y752" s="3" t="str">
        <f>IF(AND(R752 &gt; 100, OR(I752 = "Regular Air", I752 = "Express Air"), NOT(D752 &gt; 0)), "High Profit Non-Standard Shipping", "Other")</f>
        <v>Other</v>
      </c>
    </row>
    <row r="753" spans="1:25" x14ac:dyDescent="0.3">
      <c r="A753" s="3" t="s">
        <v>77</v>
      </c>
      <c r="B753" s="3">
        <v>21168</v>
      </c>
      <c r="C753" s="3" t="s">
        <v>55</v>
      </c>
      <c r="D753" s="7">
        <v>0.06</v>
      </c>
      <c r="E753" s="4">
        <v>55.99</v>
      </c>
      <c r="F753" s="4">
        <v>5</v>
      </c>
      <c r="G753" s="3">
        <v>1316</v>
      </c>
      <c r="H753" s="3" t="s">
        <v>1397</v>
      </c>
      <c r="I753" s="3" t="s">
        <v>48</v>
      </c>
      <c r="J753" s="3" t="s">
        <v>39</v>
      </c>
      <c r="K753" s="3" t="s">
        <v>76</v>
      </c>
      <c r="L753" s="3" t="s">
        <v>33</v>
      </c>
      <c r="M753" s="3" t="s">
        <v>254</v>
      </c>
      <c r="N753" s="3" t="s">
        <v>1398</v>
      </c>
      <c r="O753" s="3">
        <v>80022</v>
      </c>
      <c r="P753" s="2">
        <v>42093</v>
      </c>
      <c r="Q753" s="2">
        <v>42095</v>
      </c>
      <c r="R753" s="4">
        <v>-275.25299999999999</v>
      </c>
      <c r="S753" s="3">
        <v>1</v>
      </c>
      <c r="T753" s="4">
        <v>47.38</v>
      </c>
      <c r="U753" s="3">
        <v>87602</v>
      </c>
      <c r="V753" s="3" t="str">
        <f>IF(R753&gt;F2709, "High","Low")</f>
        <v>Low</v>
      </c>
      <c r="W753" s="3" t="e">
        <f>IF(OR(D753 &gt; 0.2,#REF! &lt; 0.25), "High Risk", "Low Risk")</f>
        <v>#REF!</v>
      </c>
      <c r="X753" s="3" t="str">
        <f>IF(NOT(D753 &gt; 0), "No Discount", "Discount Applied")</f>
        <v>Discount Applied</v>
      </c>
      <c r="Y753" s="3" t="str">
        <f>IF(AND(R753 &gt; 100, OR(I753 = "Regular Air", I753 = "Express Air"), NOT(D753 &gt; 0)), "High Profit Non-Standard Shipping", "Other")</f>
        <v>Other</v>
      </c>
    </row>
    <row r="754" spans="1:25" x14ac:dyDescent="0.3">
      <c r="A754" s="3" t="s">
        <v>140</v>
      </c>
      <c r="B754" s="3">
        <v>21791</v>
      </c>
      <c r="C754" s="3" t="s">
        <v>105</v>
      </c>
      <c r="D754" s="7">
        <v>0.05</v>
      </c>
      <c r="E754" s="4">
        <v>80.98</v>
      </c>
      <c r="F754" s="4">
        <v>35</v>
      </c>
      <c r="G754" s="3">
        <v>1316</v>
      </c>
      <c r="H754" s="3" t="s">
        <v>1397</v>
      </c>
      <c r="I754" s="3" t="s">
        <v>48</v>
      </c>
      <c r="J754" s="3" t="s">
        <v>39</v>
      </c>
      <c r="K754" s="3" t="s">
        <v>28</v>
      </c>
      <c r="L754" s="3" t="s">
        <v>33</v>
      </c>
      <c r="M754" s="3" t="s">
        <v>254</v>
      </c>
      <c r="N754" s="3" t="s">
        <v>1398</v>
      </c>
      <c r="O754" s="3">
        <v>80022</v>
      </c>
      <c r="P754" s="2">
        <v>42009</v>
      </c>
      <c r="Q754" s="2">
        <v>42013</v>
      </c>
      <c r="R754" s="4">
        <v>-746.44</v>
      </c>
      <c r="S754" s="3">
        <v>8</v>
      </c>
      <c r="T754" s="4">
        <v>637.76</v>
      </c>
      <c r="U754" s="3">
        <v>87603</v>
      </c>
      <c r="V754" s="3" t="str">
        <f>IF(R754&gt;F2710, "High","Low")</f>
        <v>Low</v>
      </c>
      <c r="W754" s="3" t="e">
        <f>IF(OR(D754 &gt; 0.2,#REF! &lt; 0.25), "High Risk", "Low Risk")</f>
        <v>#REF!</v>
      </c>
      <c r="X754" s="3" t="str">
        <f>IF(NOT(D754 &gt; 0), "No Discount", "Discount Applied")</f>
        <v>Discount Applied</v>
      </c>
      <c r="Y754" s="3" t="str">
        <f>IF(AND(R754 &gt; 100, OR(I754 = "Regular Air", I754 = "Express Air"), NOT(D754 &gt; 0)), "High Profit Non-Standard Shipping", "Other")</f>
        <v>Other</v>
      </c>
    </row>
    <row r="755" spans="1:25" x14ac:dyDescent="0.3">
      <c r="A755" s="3" t="s">
        <v>140</v>
      </c>
      <c r="B755" s="3">
        <v>21792</v>
      </c>
      <c r="C755" s="3" t="s">
        <v>105</v>
      </c>
      <c r="D755" s="7">
        <v>0.05</v>
      </c>
      <c r="E755" s="4">
        <v>279.48</v>
      </c>
      <c r="F755" s="4">
        <v>35</v>
      </c>
      <c r="G755" s="3">
        <v>1316</v>
      </c>
      <c r="H755" s="3" t="s">
        <v>1397</v>
      </c>
      <c r="I755" s="3" t="s">
        <v>48</v>
      </c>
      <c r="J755" s="3" t="s">
        <v>39</v>
      </c>
      <c r="K755" s="3" t="s">
        <v>28</v>
      </c>
      <c r="L755" s="3" t="s">
        <v>33</v>
      </c>
      <c r="M755" s="3" t="s">
        <v>254</v>
      </c>
      <c r="N755" s="3" t="s">
        <v>1398</v>
      </c>
      <c r="O755" s="3">
        <v>80022</v>
      </c>
      <c r="P755" s="2">
        <v>42009</v>
      </c>
      <c r="Q755" s="2">
        <v>42009</v>
      </c>
      <c r="R755" s="4">
        <v>-274.95</v>
      </c>
      <c r="S755" s="3">
        <v>8</v>
      </c>
      <c r="T755" s="4">
        <v>2156.06</v>
      </c>
      <c r="U755" s="3">
        <v>87603</v>
      </c>
      <c r="V755" s="3" t="str">
        <f>IF(R755&gt;F2711, "High","Low")</f>
        <v>Low</v>
      </c>
      <c r="W755" s="3" t="e">
        <f>IF(OR(D755 &gt; 0.2,#REF! &lt; 0.25), "High Risk", "Low Risk")</f>
        <v>#REF!</v>
      </c>
      <c r="X755" s="3" t="str">
        <f>IF(NOT(D755 &gt; 0), "No Discount", "Discount Applied")</f>
        <v>Discount Applied</v>
      </c>
      <c r="Y755" s="3" t="str">
        <f>IF(AND(R755 &gt; 100, OR(I755 = "Regular Air", I755 = "Express Air"), NOT(D755 &gt; 0)), "High Profit Non-Standard Shipping", "Other")</f>
        <v>Other</v>
      </c>
    </row>
    <row r="756" spans="1:25" x14ac:dyDescent="0.3">
      <c r="A756" s="3" t="s">
        <v>77</v>
      </c>
      <c r="B756" s="3">
        <v>21006</v>
      </c>
      <c r="C756" s="3" t="s">
        <v>105</v>
      </c>
      <c r="D756" s="7">
        <v>0.02</v>
      </c>
      <c r="E756" s="4">
        <v>55.99</v>
      </c>
      <c r="F756" s="4">
        <v>3.3</v>
      </c>
      <c r="G756" s="3">
        <v>1338</v>
      </c>
      <c r="H756" s="3" t="s">
        <v>1399</v>
      </c>
      <c r="I756" s="3" t="s">
        <v>48</v>
      </c>
      <c r="J756" s="3" t="s">
        <v>39</v>
      </c>
      <c r="K756" s="3" t="s">
        <v>76</v>
      </c>
      <c r="L756" s="3" t="s">
        <v>60</v>
      </c>
      <c r="M756" s="3" t="s">
        <v>177</v>
      </c>
      <c r="N756" s="3" t="s">
        <v>178</v>
      </c>
      <c r="O756" s="3">
        <v>60623</v>
      </c>
      <c r="P756" s="2">
        <v>42045</v>
      </c>
      <c r="Q756" s="2">
        <v>42045</v>
      </c>
      <c r="R756" s="4">
        <v>525.20039999999995</v>
      </c>
      <c r="S756" s="3">
        <v>16</v>
      </c>
      <c r="T756" s="4">
        <v>761.16</v>
      </c>
      <c r="U756" s="3">
        <v>91244</v>
      </c>
      <c r="V756" s="3" t="str">
        <f>IF(R756&gt;F2712, "High","Low")</f>
        <v>High</v>
      </c>
      <c r="W756" s="3" t="e">
        <f>IF(OR(D756 &gt; 0.2,#REF! &lt; 0.25), "High Risk", "Low Risk")</f>
        <v>#REF!</v>
      </c>
      <c r="X756" s="3" t="str">
        <f>IF(NOT(D756 &gt; 0), "No Discount", "Discount Applied")</f>
        <v>Discount Applied</v>
      </c>
      <c r="Y756" s="3" t="str">
        <f>IF(AND(R756 &gt; 100, OR(I756 = "Regular Air", I756 = "Express Air"), NOT(D756 &gt; 0)), "High Profit Non-Standard Shipping", "Other")</f>
        <v>Other</v>
      </c>
    </row>
    <row r="757" spans="1:25" x14ac:dyDescent="0.3">
      <c r="A757" s="3" t="s">
        <v>108</v>
      </c>
      <c r="B757" s="3">
        <v>3004</v>
      </c>
      <c r="C757" s="3" t="s">
        <v>105</v>
      </c>
      <c r="D757" s="7">
        <v>0</v>
      </c>
      <c r="E757" s="4">
        <v>22.38</v>
      </c>
      <c r="F757" s="4">
        <v>15.1</v>
      </c>
      <c r="G757" s="3">
        <v>1340</v>
      </c>
      <c r="H757" s="3" t="s">
        <v>1401</v>
      </c>
      <c r="I757" s="3" t="s">
        <v>26</v>
      </c>
      <c r="J757" s="3" t="s">
        <v>39</v>
      </c>
      <c r="K757" s="3" t="s">
        <v>28</v>
      </c>
      <c r="L757" s="3" t="s">
        <v>52</v>
      </c>
      <c r="M757" s="3" t="s">
        <v>70</v>
      </c>
      <c r="N757" s="3" t="s">
        <v>89</v>
      </c>
      <c r="O757" s="3">
        <v>10170</v>
      </c>
      <c r="P757" s="2">
        <v>42045</v>
      </c>
      <c r="Q757" s="2">
        <v>42052</v>
      </c>
      <c r="R757" s="4">
        <v>-52.646999999999998</v>
      </c>
      <c r="S757" s="3">
        <v>29</v>
      </c>
      <c r="T757" s="4">
        <v>682.68</v>
      </c>
      <c r="U757" s="3">
        <v>21636</v>
      </c>
      <c r="V757" s="3" t="str">
        <f>IF(R757&gt;F2713, "High","Low")</f>
        <v>Low</v>
      </c>
      <c r="W757" s="3" t="e">
        <f>IF(OR(D757 &gt; 0.2,#REF! &lt; 0.25), "High Risk", "Low Risk")</f>
        <v>#REF!</v>
      </c>
      <c r="X757" s="3" t="str">
        <f>IF(NOT(D757 &gt; 0), "No Discount", "Discount Applied")</f>
        <v>No Discount</v>
      </c>
      <c r="Y757" s="3" t="str">
        <f>IF(AND(R757 &gt; 100, OR(I757 = "Regular Air", I757 = "Express Air"), NOT(D757 &gt; 0)), "High Profit Non-Standard Shipping", "Other")</f>
        <v>Other</v>
      </c>
    </row>
    <row r="758" spans="1:25" x14ac:dyDescent="0.3">
      <c r="A758" s="3" t="s">
        <v>140</v>
      </c>
      <c r="B758" s="3">
        <v>3005</v>
      </c>
      <c r="C758" s="3" t="s">
        <v>105</v>
      </c>
      <c r="D758" s="7">
        <v>7.0000000000000007E-2</v>
      </c>
      <c r="E758" s="4">
        <v>5.98</v>
      </c>
      <c r="F758" s="4">
        <v>4.6900000000000004</v>
      </c>
      <c r="G758" s="3">
        <v>1340</v>
      </c>
      <c r="H758" s="3" t="s">
        <v>1401</v>
      </c>
      <c r="I758" s="3" t="s">
        <v>48</v>
      </c>
      <c r="J758" s="3" t="s">
        <v>39</v>
      </c>
      <c r="K758" s="3" t="s">
        <v>28</v>
      </c>
      <c r="L758" s="3" t="s">
        <v>52</v>
      </c>
      <c r="M758" s="3" t="s">
        <v>70</v>
      </c>
      <c r="N758" s="3" t="s">
        <v>89</v>
      </c>
      <c r="O758" s="3">
        <v>10170</v>
      </c>
      <c r="P758" s="2">
        <v>42045</v>
      </c>
      <c r="Q758" s="2">
        <v>42050</v>
      </c>
      <c r="R758" s="4">
        <v>-24.44</v>
      </c>
      <c r="S758" s="3">
        <v>11</v>
      </c>
      <c r="T758" s="4">
        <v>73.44</v>
      </c>
      <c r="U758" s="3">
        <v>21636</v>
      </c>
      <c r="V758" s="3" t="str">
        <f>IF(R758&gt;F2714, "High","Low")</f>
        <v>Low</v>
      </c>
      <c r="W758" s="3" t="e">
        <f>IF(OR(D758 &gt; 0.2,#REF! &lt; 0.25), "High Risk", "Low Risk")</f>
        <v>#REF!</v>
      </c>
      <c r="X758" s="3" t="str">
        <f>IF(NOT(D758 &gt; 0), "No Discount", "Discount Applied")</f>
        <v>Discount Applied</v>
      </c>
      <c r="Y758" s="3" t="str">
        <f>IF(AND(R758 &gt; 100, OR(I758 = "Regular Air", I758 = "Express Air"), NOT(D758 &gt; 0)), "High Profit Non-Standard Shipping", "Other")</f>
        <v>Other</v>
      </c>
    </row>
    <row r="759" spans="1:25" x14ac:dyDescent="0.3">
      <c r="A759" s="3" t="s">
        <v>77</v>
      </c>
      <c r="B759" s="3">
        <v>3006</v>
      </c>
      <c r="C759" s="3" t="s">
        <v>105</v>
      </c>
      <c r="D759" s="7">
        <v>0.02</v>
      </c>
      <c r="E759" s="4">
        <v>55.99</v>
      </c>
      <c r="F759" s="4">
        <v>3.3</v>
      </c>
      <c r="G759" s="3">
        <v>1340</v>
      </c>
      <c r="H759" s="3" t="s">
        <v>1401</v>
      </c>
      <c r="I759" s="3" t="s">
        <v>48</v>
      </c>
      <c r="J759" s="3" t="s">
        <v>39</v>
      </c>
      <c r="K759" s="3" t="s">
        <v>76</v>
      </c>
      <c r="L759" s="3" t="s">
        <v>52</v>
      </c>
      <c r="M759" s="3" t="s">
        <v>70</v>
      </c>
      <c r="N759" s="3" t="s">
        <v>89</v>
      </c>
      <c r="O759" s="3">
        <v>10170</v>
      </c>
      <c r="P759" s="2">
        <v>42045</v>
      </c>
      <c r="Q759" s="2">
        <v>42045</v>
      </c>
      <c r="R759" s="4">
        <v>366.50700000000001</v>
      </c>
      <c r="S759" s="3">
        <v>63</v>
      </c>
      <c r="T759" s="4">
        <v>2997.07</v>
      </c>
      <c r="U759" s="3">
        <v>21636</v>
      </c>
      <c r="V759" s="3" t="str">
        <f>IF(R759&gt;F2715, "High","Low")</f>
        <v>High</v>
      </c>
      <c r="W759" s="3" t="e">
        <f>IF(OR(D759 &gt; 0.2,#REF! &lt; 0.25), "High Risk", "Low Risk")</f>
        <v>#REF!</v>
      </c>
      <c r="X759" s="3" t="str">
        <f>IF(NOT(D759 &gt; 0), "No Discount", "Discount Applied")</f>
        <v>Discount Applied</v>
      </c>
      <c r="Y759" s="3" t="str">
        <f>IF(AND(R759 &gt; 100, OR(I759 = "Regular Air", I759 = "Express Air"), NOT(D759 &gt; 0)), "High Profit Non-Standard Shipping", "Other")</f>
        <v>Other</v>
      </c>
    </row>
    <row r="760" spans="1:25" x14ac:dyDescent="0.3">
      <c r="A760" s="3" t="s">
        <v>29</v>
      </c>
      <c r="B760" s="3">
        <v>3431</v>
      </c>
      <c r="C760" s="3" t="s">
        <v>36</v>
      </c>
      <c r="D760" s="7">
        <v>7.0000000000000007E-2</v>
      </c>
      <c r="E760" s="4">
        <v>3.98</v>
      </c>
      <c r="F760" s="4">
        <v>0.83</v>
      </c>
      <c r="G760" s="3">
        <v>1340</v>
      </c>
      <c r="H760" s="3" t="s">
        <v>1401</v>
      </c>
      <c r="I760" s="3" t="s">
        <v>48</v>
      </c>
      <c r="J760" s="3" t="s">
        <v>39</v>
      </c>
      <c r="K760" s="3" t="s">
        <v>28</v>
      </c>
      <c r="L760" s="3" t="s">
        <v>52</v>
      </c>
      <c r="M760" s="3" t="s">
        <v>70</v>
      </c>
      <c r="N760" s="3" t="s">
        <v>89</v>
      </c>
      <c r="O760" s="3">
        <v>10170</v>
      </c>
      <c r="P760" s="2">
        <v>42161</v>
      </c>
      <c r="Q760" s="2">
        <v>42164</v>
      </c>
      <c r="R760" s="4">
        <v>27.38</v>
      </c>
      <c r="S760" s="3">
        <v>76</v>
      </c>
      <c r="T760" s="4">
        <v>282.85000000000002</v>
      </c>
      <c r="U760" s="3">
        <v>24455</v>
      </c>
      <c r="V760" s="3" t="str">
        <f>IF(R760&gt;F2716, "High","Low")</f>
        <v>High</v>
      </c>
      <c r="W760" s="3" t="e">
        <f>IF(OR(D760 &gt; 0.2,#REF! &lt; 0.25), "High Risk", "Low Risk")</f>
        <v>#REF!</v>
      </c>
      <c r="X760" s="3" t="str">
        <f>IF(NOT(D760 &gt; 0), "No Discount", "Discount Applied")</f>
        <v>Discount Applied</v>
      </c>
      <c r="Y760" s="3" t="str">
        <f>IF(AND(R760 &gt; 100, OR(I760 = "Regular Air", I760 = "Express Air"), NOT(D760 &gt; 0)), "High Profit Non-Standard Shipping", "Other")</f>
        <v>Other</v>
      </c>
    </row>
    <row r="761" spans="1:25" x14ac:dyDescent="0.3">
      <c r="A761" s="3" t="s">
        <v>140</v>
      </c>
      <c r="B761" s="3">
        <v>21005</v>
      </c>
      <c r="C761" s="3" t="s">
        <v>105</v>
      </c>
      <c r="D761" s="7">
        <v>7.0000000000000007E-2</v>
      </c>
      <c r="E761" s="4">
        <v>5.98</v>
      </c>
      <c r="F761" s="4">
        <v>4.6900000000000004</v>
      </c>
      <c r="G761" s="3">
        <v>1341</v>
      </c>
      <c r="H761" s="3" t="s">
        <v>1404</v>
      </c>
      <c r="I761" s="3" t="s">
        <v>48</v>
      </c>
      <c r="J761" s="3" t="s">
        <v>39</v>
      </c>
      <c r="K761" s="3" t="s">
        <v>28</v>
      </c>
      <c r="L761" s="3" t="s">
        <v>52</v>
      </c>
      <c r="M761" s="3" t="s">
        <v>233</v>
      </c>
      <c r="N761" s="3" t="s">
        <v>1405</v>
      </c>
      <c r="O761" s="3">
        <v>17201</v>
      </c>
      <c r="P761" s="2">
        <v>42045</v>
      </c>
      <c r="Q761" s="2">
        <v>42050</v>
      </c>
      <c r="R761" s="4">
        <v>-12.708800000000002</v>
      </c>
      <c r="S761" s="3">
        <v>3</v>
      </c>
      <c r="T761" s="4">
        <v>20.03</v>
      </c>
      <c r="U761" s="3">
        <v>91244</v>
      </c>
      <c r="V761" s="3" t="str">
        <f>IF(R761&gt;F2717, "High","Low")</f>
        <v>Low</v>
      </c>
      <c r="W761" s="3" t="e">
        <f>IF(OR(D761 &gt; 0.2,#REF! &lt; 0.25), "High Risk", "Low Risk")</f>
        <v>#REF!</v>
      </c>
      <c r="X761" s="3" t="str">
        <f>IF(NOT(D761 &gt; 0), "No Discount", "Discount Applied")</f>
        <v>Discount Applied</v>
      </c>
      <c r="Y761" s="3" t="str">
        <f>IF(AND(R761 &gt; 100, OR(I761 = "Regular Air", I761 = "Express Air"), NOT(D761 &gt; 0)), "High Profit Non-Standard Shipping", "Other")</f>
        <v>Other</v>
      </c>
    </row>
    <row r="762" spans="1:25" x14ac:dyDescent="0.3">
      <c r="A762" s="3" t="s">
        <v>179</v>
      </c>
      <c r="B762" s="3">
        <v>21430</v>
      </c>
      <c r="C762" s="3" t="s">
        <v>36</v>
      </c>
      <c r="D762" s="7">
        <v>0</v>
      </c>
      <c r="E762" s="4">
        <v>20.89</v>
      </c>
      <c r="F762" s="4">
        <v>1.99</v>
      </c>
      <c r="G762" s="3">
        <v>1341</v>
      </c>
      <c r="H762" s="3" t="s">
        <v>1404</v>
      </c>
      <c r="I762" s="3" t="s">
        <v>48</v>
      </c>
      <c r="J762" s="3" t="s">
        <v>39</v>
      </c>
      <c r="K762" s="3" t="s">
        <v>76</v>
      </c>
      <c r="L762" s="3" t="s">
        <v>52</v>
      </c>
      <c r="M762" s="3" t="s">
        <v>233</v>
      </c>
      <c r="N762" s="3" t="s">
        <v>1405</v>
      </c>
      <c r="O762" s="3">
        <v>17201</v>
      </c>
      <c r="P762" s="2">
        <v>42161</v>
      </c>
      <c r="Q762" s="2">
        <v>42163</v>
      </c>
      <c r="R762" s="4">
        <v>-5.2949999999999999</v>
      </c>
      <c r="S762" s="3">
        <v>4</v>
      </c>
      <c r="T762" s="4">
        <v>84.56</v>
      </c>
      <c r="U762" s="3">
        <v>91245</v>
      </c>
      <c r="V762" s="3" t="str">
        <f>IF(R762&gt;F2718, "High","Low")</f>
        <v>Low</v>
      </c>
      <c r="W762" s="3" t="e">
        <f>IF(OR(D762 &gt; 0.2,#REF! &lt; 0.25), "High Risk", "Low Risk")</f>
        <v>#REF!</v>
      </c>
      <c r="X762" s="3" t="str">
        <f>IF(NOT(D762 &gt; 0), "No Discount", "Discount Applied")</f>
        <v>No Discount</v>
      </c>
      <c r="Y762" s="3" t="str">
        <f>IF(AND(R762 &gt; 100, OR(I762 = "Regular Air", I762 = "Express Air"), NOT(D762 &gt; 0)), "High Profit Non-Standard Shipping", "Other")</f>
        <v>Other</v>
      </c>
    </row>
    <row r="763" spans="1:25" x14ac:dyDescent="0.3">
      <c r="A763" s="3" t="s">
        <v>29</v>
      </c>
      <c r="B763" s="3">
        <v>21431</v>
      </c>
      <c r="C763" s="3" t="s">
        <v>36</v>
      </c>
      <c r="D763" s="7">
        <v>7.0000000000000007E-2</v>
      </c>
      <c r="E763" s="4">
        <v>3.98</v>
      </c>
      <c r="F763" s="4">
        <v>0.83</v>
      </c>
      <c r="G763" s="3">
        <v>1341</v>
      </c>
      <c r="H763" s="3" t="s">
        <v>1404</v>
      </c>
      <c r="I763" s="3" t="s">
        <v>48</v>
      </c>
      <c r="J763" s="3" t="s">
        <v>39</v>
      </c>
      <c r="K763" s="3" t="s">
        <v>28</v>
      </c>
      <c r="L763" s="3" t="s">
        <v>52</v>
      </c>
      <c r="M763" s="3" t="s">
        <v>233</v>
      </c>
      <c r="N763" s="3" t="s">
        <v>1405</v>
      </c>
      <c r="O763" s="3">
        <v>17201</v>
      </c>
      <c r="P763" s="2">
        <v>42161</v>
      </c>
      <c r="Q763" s="2">
        <v>42164</v>
      </c>
      <c r="R763" s="4">
        <v>41.07</v>
      </c>
      <c r="S763" s="3">
        <v>19</v>
      </c>
      <c r="T763" s="4">
        <v>70.709999999999994</v>
      </c>
      <c r="U763" s="3">
        <v>91245</v>
      </c>
      <c r="V763" s="3" t="str">
        <f>IF(R763&gt;F2719, "High","Low")</f>
        <v>High</v>
      </c>
      <c r="W763" s="3" t="e">
        <f>IF(OR(D763 &gt; 0.2,#REF! &lt; 0.25), "High Risk", "Low Risk")</f>
        <v>#REF!</v>
      </c>
      <c r="X763" s="3" t="str">
        <f>IF(NOT(D763 &gt; 0), "No Discount", "Discount Applied")</f>
        <v>Discount Applied</v>
      </c>
      <c r="Y763" s="3" t="str">
        <f>IF(AND(R763 &gt; 100, OR(I763 = "Regular Air", I763 = "Express Air"), NOT(D763 &gt; 0)), "High Profit Non-Standard Shipping", "Other")</f>
        <v>Other</v>
      </c>
    </row>
    <row r="764" spans="1:25" x14ac:dyDescent="0.3">
      <c r="A764" s="3" t="s">
        <v>65</v>
      </c>
      <c r="B764" s="3">
        <v>20804</v>
      </c>
      <c r="C764" s="3" t="s">
        <v>105</v>
      </c>
      <c r="D764" s="7">
        <v>0.1</v>
      </c>
      <c r="E764" s="4">
        <v>2.62</v>
      </c>
      <c r="F764" s="4">
        <v>0.8</v>
      </c>
      <c r="G764" s="3">
        <v>1347</v>
      </c>
      <c r="H764" s="3" t="s">
        <v>1407</v>
      </c>
      <c r="I764" s="3" t="s">
        <v>48</v>
      </c>
      <c r="J764" s="3" t="s">
        <v>39</v>
      </c>
      <c r="K764" s="3" t="s">
        <v>28</v>
      </c>
      <c r="L764" s="3" t="s">
        <v>135</v>
      </c>
      <c r="M764" s="3" t="s">
        <v>361</v>
      </c>
      <c r="N764" s="3" t="s">
        <v>1409</v>
      </c>
      <c r="O764" s="3">
        <v>33511</v>
      </c>
      <c r="P764" s="2">
        <v>42124</v>
      </c>
      <c r="Q764" s="2">
        <v>42130</v>
      </c>
      <c r="R764" s="4">
        <v>-94.490899999999996</v>
      </c>
      <c r="S764" s="3">
        <v>21</v>
      </c>
      <c r="T764" s="4">
        <v>51.86</v>
      </c>
      <c r="U764" s="3">
        <v>89686</v>
      </c>
      <c r="V764" s="3" t="str">
        <f>IF(R764&gt;F2720, "High","Low")</f>
        <v>Low</v>
      </c>
      <c r="W764" s="3" t="e">
        <f>IF(OR(D764 &gt; 0.2,#REF! &lt; 0.25), "High Risk", "Low Risk")</f>
        <v>#REF!</v>
      </c>
      <c r="X764" s="3" t="str">
        <f>IF(NOT(D764 &gt; 0), "No Discount", "Discount Applied")</f>
        <v>Discount Applied</v>
      </c>
      <c r="Y764" s="3" t="str">
        <f>IF(AND(R764 &gt; 100, OR(I764 = "Regular Air", I764 = "Express Air"), NOT(D764 &gt; 0)), "High Profit Non-Standard Shipping", "Other")</f>
        <v>Other</v>
      </c>
    </row>
    <row r="765" spans="1:25" x14ac:dyDescent="0.3">
      <c r="A765" s="3" t="s">
        <v>49</v>
      </c>
      <c r="B765" s="3">
        <v>22414</v>
      </c>
      <c r="C765" s="3" t="s">
        <v>24</v>
      </c>
      <c r="D765" s="7">
        <v>0</v>
      </c>
      <c r="E765" s="4">
        <v>12.2</v>
      </c>
      <c r="F765" s="4">
        <v>6.02</v>
      </c>
      <c r="G765" s="3">
        <v>1350</v>
      </c>
      <c r="H765" s="3" t="s">
        <v>1410</v>
      </c>
      <c r="I765" s="3" t="s">
        <v>26</v>
      </c>
      <c r="J765" s="3" t="s">
        <v>39</v>
      </c>
      <c r="K765" s="3" t="s">
        <v>40</v>
      </c>
      <c r="L765" s="3" t="s">
        <v>135</v>
      </c>
      <c r="M765" s="3" t="s">
        <v>361</v>
      </c>
      <c r="N765" s="3" t="s">
        <v>1412</v>
      </c>
      <c r="O765" s="3">
        <v>33055</v>
      </c>
      <c r="P765" s="2">
        <v>42111</v>
      </c>
      <c r="Q765" s="2">
        <v>42112</v>
      </c>
      <c r="R765" s="4">
        <v>-172.298</v>
      </c>
      <c r="S765" s="3">
        <v>4</v>
      </c>
      <c r="T765" s="4">
        <v>56.24</v>
      </c>
      <c r="U765" s="3">
        <v>88233</v>
      </c>
      <c r="V765" s="3" t="str">
        <f>IF(R765&gt;F2721, "High","Low")</f>
        <v>Low</v>
      </c>
      <c r="W765" s="3" t="e">
        <f>IF(OR(D765 &gt; 0.2,#REF! &lt; 0.25), "High Risk", "Low Risk")</f>
        <v>#REF!</v>
      </c>
      <c r="X765" s="3" t="str">
        <f>IF(NOT(D765 &gt; 0), "No Discount", "Discount Applied")</f>
        <v>No Discount</v>
      </c>
      <c r="Y765" s="3" t="str">
        <f>IF(AND(R765 &gt; 100, OR(I765 = "Regular Air", I765 = "Express Air"), NOT(D765 &gt; 0)), "High Profit Non-Standard Shipping", "Other")</f>
        <v>Other</v>
      </c>
    </row>
    <row r="766" spans="1:25" x14ac:dyDescent="0.3">
      <c r="A766" s="3" t="s">
        <v>77</v>
      </c>
      <c r="B766" s="3">
        <v>18499</v>
      </c>
      <c r="C766" s="3" t="s">
        <v>36</v>
      </c>
      <c r="D766" s="7">
        <v>0.1</v>
      </c>
      <c r="E766" s="4">
        <v>110.99</v>
      </c>
      <c r="F766" s="4">
        <v>8.99</v>
      </c>
      <c r="G766" s="3">
        <v>1351</v>
      </c>
      <c r="H766" s="3" t="s">
        <v>1413</v>
      </c>
      <c r="I766" s="3" t="s">
        <v>26</v>
      </c>
      <c r="J766" s="3" t="s">
        <v>39</v>
      </c>
      <c r="K766" s="3" t="s">
        <v>76</v>
      </c>
      <c r="L766" s="3" t="s">
        <v>135</v>
      </c>
      <c r="M766" s="3" t="s">
        <v>361</v>
      </c>
      <c r="N766" s="3" t="s">
        <v>1415</v>
      </c>
      <c r="O766" s="3">
        <v>33063</v>
      </c>
      <c r="P766" s="2">
        <v>42031</v>
      </c>
      <c r="Q766" s="2">
        <v>42033</v>
      </c>
      <c r="R766" s="4">
        <v>3285.48</v>
      </c>
      <c r="S766" s="3">
        <v>7</v>
      </c>
      <c r="T766" s="4">
        <v>627.78</v>
      </c>
      <c r="U766" s="3">
        <v>88232</v>
      </c>
      <c r="V766" s="3" t="str">
        <f>IF(R766&gt;F2722, "High","Low")</f>
        <v>High</v>
      </c>
      <c r="W766" s="3" t="e">
        <f>IF(OR(D766 &gt; 0.2,#REF! &lt; 0.25), "High Risk", "Low Risk")</f>
        <v>#REF!</v>
      </c>
      <c r="X766" s="3" t="str">
        <f>IF(NOT(D766 &gt; 0), "No Discount", "Discount Applied")</f>
        <v>Discount Applied</v>
      </c>
      <c r="Y766" s="3" t="str">
        <f>IF(AND(R766 &gt; 100, OR(I766 = "Regular Air", I766 = "Express Air"), NOT(D766 &gt; 0)), "High Profit Non-Standard Shipping", "Other")</f>
        <v>Other</v>
      </c>
    </row>
    <row r="767" spans="1:25" x14ac:dyDescent="0.3">
      <c r="A767" s="3" t="s">
        <v>49</v>
      </c>
      <c r="B767" s="3">
        <v>24232</v>
      </c>
      <c r="C767" s="3" t="s">
        <v>24</v>
      </c>
      <c r="D767" s="7">
        <v>0.05</v>
      </c>
      <c r="E767" s="4">
        <v>17.670000000000002</v>
      </c>
      <c r="F767" s="4">
        <v>8.99</v>
      </c>
      <c r="G767" s="3">
        <v>1352</v>
      </c>
      <c r="H767" s="3" t="s">
        <v>1416</v>
      </c>
      <c r="I767" s="3" t="s">
        <v>48</v>
      </c>
      <c r="J767" s="3" t="s">
        <v>39</v>
      </c>
      <c r="K767" s="3" t="s">
        <v>40</v>
      </c>
      <c r="L767" s="3" t="s">
        <v>52</v>
      </c>
      <c r="M767" s="3" t="s">
        <v>414</v>
      </c>
      <c r="N767" s="3" t="s">
        <v>1417</v>
      </c>
      <c r="O767" s="3">
        <v>20746</v>
      </c>
      <c r="P767" s="2">
        <v>42124</v>
      </c>
      <c r="Q767" s="2">
        <v>42125</v>
      </c>
      <c r="R767" s="4">
        <v>46.036799999999999</v>
      </c>
      <c r="S767" s="3">
        <v>16</v>
      </c>
      <c r="T767" s="4">
        <v>283.44</v>
      </c>
      <c r="U767" s="3">
        <v>88234</v>
      </c>
      <c r="V767" s="3" t="str">
        <f>IF(R767&gt;F2723, "High","Low")</f>
        <v>High</v>
      </c>
      <c r="W767" s="3" t="e">
        <f>IF(OR(D767 &gt; 0.2,#REF! &lt; 0.25), "High Risk", "Low Risk")</f>
        <v>#REF!</v>
      </c>
      <c r="X767" s="3" t="str">
        <f>IF(NOT(D767 &gt; 0), "No Discount", "Discount Applied")</f>
        <v>Discount Applied</v>
      </c>
      <c r="Y767" s="3" t="str">
        <f>IF(AND(R767 &gt; 100, OR(I767 = "Regular Air", I767 = "Express Air"), NOT(D767 &gt; 0)), "High Profit Non-Standard Shipping", "Other")</f>
        <v>Other</v>
      </c>
    </row>
    <row r="768" spans="1:25" x14ac:dyDescent="0.3">
      <c r="A768" s="3" t="s">
        <v>133</v>
      </c>
      <c r="B768" s="3">
        <v>20870</v>
      </c>
      <c r="C768" s="3" t="s">
        <v>24</v>
      </c>
      <c r="D768" s="7">
        <v>0.1</v>
      </c>
      <c r="E768" s="4">
        <v>4.13</v>
      </c>
      <c r="F768" s="4">
        <v>0.99</v>
      </c>
      <c r="G768" s="3">
        <v>1354</v>
      </c>
      <c r="H768" s="3" t="s">
        <v>1418</v>
      </c>
      <c r="I768" s="3" t="s">
        <v>48</v>
      </c>
      <c r="J768" s="3" t="s">
        <v>113</v>
      </c>
      <c r="K768" s="3" t="s">
        <v>28</v>
      </c>
      <c r="L768" s="3" t="s">
        <v>60</v>
      </c>
      <c r="M768" s="3" t="s">
        <v>129</v>
      </c>
      <c r="N768" s="3" t="s">
        <v>1420</v>
      </c>
      <c r="O768" s="3">
        <v>76086</v>
      </c>
      <c r="P768" s="2">
        <v>42046</v>
      </c>
      <c r="Q768" s="2">
        <v>42046</v>
      </c>
      <c r="R768" s="4">
        <v>-1.0712000000000002</v>
      </c>
      <c r="S768" s="3">
        <v>2</v>
      </c>
      <c r="T768" s="4">
        <v>8.3000000000000007</v>
      </c>
      <c r="U768" s="3">
        <v>91209</v>
      </c>
      <c r="V768" s="3" t="str">
        <f>IF(R768&gt;F2724, "High","Low")</f>
        <v>Low</v>
      </c>
      <c r="W768" s="3" t="e">
        <f>IF(OR(D768 &gt; 0.2,#REF! &lt; 0.25), "High Risk", "Low Risk")</f>
        <v>#REF!</v>
      </c>
      <c r="X768" s="3" t="str">
        <f>IF(NOT(D768 &gt; 0), "No Discount", "Discount Applied")</f>
        <v>Discount Applied</v>
      </c>
      <c r="Y768" s="3" t="str">
        <f>IF(AND(R768 &gt; 100, OR(I768 = "Regular Air", I768 = "Express Air"), NOT(D768 &gt; 0)), "High Profit Non-Standard Shipping", "Other")</f>
        <v>Other</v>
      </c>
    </row>
    <row r="769" spans="1:25" x14ac:dyDescent="0.3">
      <c r="A769" s="3" t="s">
        <v>133</v>
      </c>
      <c r="B769" s="3">
        <v>20871</v>
      </c>
      <c r="C769" s="3" t="s">
        <v>24</v>
      </c>
      <c r="D769" s="7">
        <v>0.04</v>
      </c>
      <c r="E769" s="4">
        <v>4.9800000000000004</v>
      </c>
      <c r="F769" s="4">
        <v>0.49</v>
      </c>
      <c r="G769" s="3">
        <v>1354</v>
      </c>
      <c r="H769" s="3" t="s">
        <v>1418</v>
      </c>
      <c r="I769" s="3" t="s">
        <v>48</v>
      </c>
      <c r="J769" s="3" t="s">
        <v>113</v>
      </c>
      <c r="K769" s="3" t="s">
        <v>28</v>
      </c>
      <c r="L769" s="3" t="s">
        <v>60</v>
      </c>
      <c r="M769" s="3" t="s">
        <v>129</v>
      </c>
      <c r="N769" s="3" t="s">
        <v>1420</v>
      </c>
      <c r="O769" s="3">
        <v>76086</v>
      </c>
      <c r="P769" s="2">
        <v>42046</v>
      </c>
      <c r="Q769" s="2">
        <v>42048</v>
      </c>
      <c r="R769" s="4">
        <v>4.4104000000000001</v>
      </c>
      <c r="S769" s="3">
        <v>2</v>
      </c>
      <c r="T769" s="4">
        <v>10.039999999999999</v>
      </c>
      <c r="U769" s="3">
        <v>91209</v>
      </c>
      <c r="V769" s="3" t="str">
        <f>IF(R769&gt;F2725, "High","Low")</f>
        <v>High</v>
      </c>
      <c r="W769" s="3" t="e">
        <f>IF(OR(D769 &gt; 0.2,#REF! &lt; 0.25), "High Risk", "Low Risk")</f>
        <v>#REF!</v>
      </c>
      <c r="X769" s="3" t="str">
        <f>IF(NOT(D769 &gt; 0), "No Discount", "Discount Applied")</f>
        <v>Discount Applied</v>
      </c>
      <c r="Y769" s="3" t="str">
        <f>IF(AND(R769 &gt; 100, OR(I769 = "Regular Air", I769 = "Express Air"), NOT(D769 &gt; 0)), "High Profit Non-Standard Shipping", "Other")</f>
        <v>Other</v>
      </c>
    </row>
    <row r="770" spans="1:25" x14ac:dyDescent="0.3">
      <c r="A770" s="3" t="s">
        <v>77</v>
      </c>
      <c r="B770" s="3">
        <v>18733</v>
      </c>
      <c r="C770" s="3" t="s">
        <v>55</v>
      </c>
      <c r="D770" s="7">
        <v>0.03</v>
      </c>
      <c r="E770" s="4">
        <v>125.99</v>
      </c>
      <c r="F770" s="4">
        <v>7.69</v>
      </c>
      <c r="G770" s="3">
        <v>1357</v>
      </c>
      <c r="H770" s="3" t="s">
        <v>1422</v>
      </c>
      <c r="I770" s="3" t="s">
        <v>48</v>
      </c>
      <c r="J770" s="3" t="s">
        <v>39</v>
      </c>
      <c r="K770" s="3" t="s">
        <v>76</v>
      </c>
      <c r="L770" s="3" t="s">
        <v>60</v>
      </c>
      <c r="M770" s="3" t="s">
        <v>129</v>
      </c>
      <c r="N770" s="3" t="s">
        <v>1423</v>
      </c>
      <c r="O770" s="3">
        <v>78596</v>
      </c>
      <c r="P770" s="2">
        <v>42158</v>
      </c>
      <c r="Q770" s="2">
        <v>42160</v>
      </c>
      <c r="R770" s="4">
        <v>500.95799999999997</v>
      </c>
      <c r="S770" s="3">
        <v>9</v>
      </c>
      <c r="T770" s="4">
        <v>981.65</v>
      </c>
      <c r="U770" s="3">
        <v>88184</v>
      </c>
      <c r="V770" s="3" t="str">
        <f>IF(R770&gt;F2726, "High","Low")</f>
        <v>High</v>
      </c>
      <c r="W770" s="3" t="e">
        <f>IF(OR(D770 &gt; 0.2,#REF! &lt; 0.25), "High Risk", "Low Risk")</f>
        <v>#REF!</v>
      </c>
      <c r="X770" s="3" t="str">
        <f>IF(NOT(D770 &gt; 0), "No Discount", "Discount Applied")</f>
        <v>Discount Applied</v>
      </c>
      <c r="Y770" s="3" t="str">
        <f>IF(AND(R770 &gt; 100, OR(I770 = "Regular Air", I770 = "Express Air"), NOT(D770 &gt; 0)), "High Profit Non-Standard Shipping", "Other")</f>
        <v>Other</v>
      </c>
    </row>
    <row r="771" spans="1:25" x14ac:dyDescent="0.3">
      <c r="A771" s="3" t="s">
        <v>84</v>
      </c>
      <c r="B771" s="3">
        <v>18645</v>
      </c>
      <c r="C771" s="3" t="s">
        <v>24</v>
      </c>
      <c r="D771" s="7">
        <v>7.0000000000000007E-2</v>
      </c>
      <c r="E771" s="4">
        <v>119.99</v>
      </c>
      <c r="F771" s="4">
        <v>16.8</v>
      </c>
      <c r="G771" s="3">
        <v>1357</v>
      </c>
      <c r="H771" s="3" t="s">
        <v>1422</v>
      </c>
      <c r="I771" s="3" t="s">
        <v>38</v>
      </c>
      <c r="J771" s="3" t="s">
        <v>39</v>
      </c>
      <c r="K771" s="3" t="s">
        <v>76</v>
      </c>
      <c r="L771" s="3" t="s">
        <v>60</v>
      </c>
      <c r="M771" s="3" t="s">
        <v>129</v>
      </c>
      <c r="N771" s="3" t="s">
        <v>1423</v>
      </c>
      <c r="O771" s="3">
        <v>78596</v>
      </c>
      <c r="P771" s="2">
        <v>42183</v>
      </c>
      <c r="Q771" s="2">
        <v>42185</v>
      </c>
      <c r="R771" s="4">
        <v>1206.5961</v>
      </c>
      <c r="S771" s="3">
        <v>15</v>
      </c>
      <c r="T771" s="4">
        <v>1748.69</v>
      </c>
      <c r="U771" s="3">
        <v>88185</v>
      </c>
      <c r="V771" s="3" t="str">
        <f>IF(R771&gt;F2727, "High","Low")</f>
        <v>High</v>
      </c>
      <c r="W771" s="3" t="e">
        <f>IF(OR(D771 &gt; 0.2,#REF! &lt; 0.25), "High Risk", "Low Risk")</f>
        <v>#REF!</v>
      </c>
      <c r="X771" s="3" t="str">
        <f>IF(NOT(D771 &gt; 0), "No Discount", "Discount Applied")</f>
        <v>Discount Applied</v>
      </c>
      <c r="Y771" s="3" t="str">
        <f>IF(AND(R771 &gt; 100, OR(I771 = "Regular Air", I771 = "Express Air"), NOT(D771 &gt; 0)), "High Profit Non-Standard Shipping", "Other")</f>
        <v>Other</v>
      </c>
    </row>
    <row r="772" spans="1:25" x14ac:dyDescent="0.3">
      <c r="A772" s="3" t="s">
        <v>49</v>
      </c>
      <c r="B772" s="3">
        <v>20830</v>
      </c>
      <c r="C772" s="3" t="s">
        <v>24</v>
      </c>
      <c r="D772" s="7">
        <v>0.03</v>
      </c>
      <c r="E772" s="4">
        <v>14.34</v>
      </c>
      <c r="F772" s="4">
        <v>5</v>
      </c>
      <c r="G772" s="3">
        <v>1360</v>
      </c>
      <c r="H772" s="3" t="s">
        <v>1425</v>
      </c>
      <c r="I772" s="3" t="s">
        <v>48</v>
      </c>
      <c r="J772" s="3" t="s">
        <v>113</v>
      </c>
      <c r="K772" s="3" t="s">
        <v>40</v>
      </c>
      <c r="L772" s="3" t="s">
        <v>60</v>
      </c>
      <c r="M772" s="3" t="s">
        <v>329</v>
      </c>
      <c r="N772" s="3" t="s">
        <v>1427</v>
      </c>
      <c r="O772" s="3">
        <v>52761</v>
      </c>
      <c r="P772" s="2">
        <v>42030</v>
      </c>
      <c r="Q772" s="2">
        <v>42031</v>
      </c>
      <c r="R772" s="4">
        <v>82.310099999999991</v>
      </c>
      <c r="S772" s="3">
        <v>8</v>
      </c>
      <c r="T772" s="4">
        <v>119.29</v>
      </c>
      <c r="U772" s="3">
        <v>89595</v>
      </c>
      <c r="V772" s="3" t="str">
        <f>IF(R772&gt;F2728, "High","Low")</f>
        <v>High</v>
      </c>
      <c r="W772" s="3" t="e">
        <f>IF(OR(D772 &gt; 0.2,#REF! &lt; 0.25), "High Risk", "Low Risk")</f>
        <v>#REF!</v>
      </c>
      <c r="X772" s="3" t="str">
        <f>IF(NOT(D772 &gt; 0), "No Discount", "Discount Applied")</f>
        <v>Discount Applied</v>
      </c>
      <c r="Y772" s="3" t="str">
        <f>IF(AND(R772 &gt; 100, OR(I772 = "Regular Air", I772 = "Express Air"), NOT(D772 &gt; 0)), "High Profit Non-Standard Shipping", "Other")</f>
        <v>Other</v>
      </c>
    </row>
    <row r="773" spans="1:25" x14ac:dyDescent="0.3">
      <c r="A773" s="3" t="s">
        <v>133</v>
      </c>
      <c r="B773" s="3">
        <v>20829</v>
      </c>
      <c r="C773" s="3" t="s">
        <v>24</v>
      </c>
      <c r="D773" s="7">
        <v>0.01</v>
      </c>
      <c r="E773" s="4">
        <v>2.89</v>
      </c>
      <c r="F773" s="4">
        <v>0.5</v>
      </c>
      <c r="G773" s="3">
        <v>1361</v>
      </c>
      <c r="H773" s="3" t="s">
        <v>1428</v>
      </c>
      <c r="I773" s="3" t="s">
        <v>48</v>
      </c>
      <c r="J773" s="3" t="s">
        <v>113</v>
      </c>
      <c r="K773" s="3" t="s">
        <v>28</v>
      </c>
      <c r="L773" s="3" t="s">
        <v>60</v>
      </c>
      <c r="M773" s="3" t="s">
        <v>299</v>
      </c>
      <c r="N773" s="3" t="s">
        <v>1429</v>
      </c>
      <c r="O773" s="3">
        <v>48101</v>
      </c>
      <c r="P773" s="2">
        <v>42030</v>
      </c>
      <c r="Q773" s="2">
        <v>42032</v>
      </c>
      <c r="R773" s="4">
        <v>1.2236</v>
      </c>
      <c r="S773" s="3">
        <v>1</v>
      </c>
      <c r="T773" s="4">
        <v>3.08</v>
      </c>
      <c r="U773" s="3">
        <v>89595</v>
      </c>
      <c r="V773" s="3" t="str">
        <f>IF(R773&gt;F2729, "High","Low")</f>
        <v>High</v>
      </c>
      <c r="W773" s="3" t="e">
        <f>IF(OR(D773 &gt; 0.2,#REF! &lt; 0.25), "High Risk", "Low Risk")</f>
        <v>#REF!</v>
      </c>
      <c r="X773" s="3" t="str">
        <f>IF(NOT(D773 &gt; 0), "No Discount", "Discount Applied")</f>
        <v>Discount Applied</v>
      </c>
      <c r="Y773" s="3" t="str">
        <f>IF(AND(R773 &gt; 100, OR(I773 = "Regular Air", I773 = "Express Air"), NOT(D773 &gt; 0)), "High Profit Non-Standard Shipping", "Other")</f>
        <v>Other</v>
      </c>
    </row>
    <row r="774" spans="1:25" x14ac:dyDescent="0.3">
      <c r="A774" s="3" t="s">
        <v>92</v>
      </c>
      <c r="B774" s="3">
        <v>24432</v>
      </c>
      <c r="C774" s="3" t="s">
        <v>46</v>
      </c>
      <c r="D774" s="7">
        <v>0.01</v>
      </c>
      <c r="E774" s="4">
        <v>6.48</v>
      </c>
      <c r="F774" s="4">
        <v>6.22</v>
      </c>
      <c r="G774" s="3">
        <v>1361</v>
      </c>
      <c r="H774" s="3" t="s">
        <v>1428</v>
      </c>
      <c r="I774" s="3" t="s">
        <v>26</v>
      </c>
      <c r="J774" s="3" t="s">
        <v>113</v>
      </c>
      <c r="K774" s="3" t="s">
        <v>28</v>
      </c>
      <c r="L774" s="3" t="s">
        <v>60</v>
      </c>
      <c r="M774" s="3" t="s">
        <v>299</v>
      </c>
      <c r="N774" s="3" t="s">
        <v>1429</v>
      </c>
      <c r="O774" s="3">
        <v>48101</v>
      </c>
      <c r="P774" s="2">
        <v>42045</v>
      </c>
      <c r="Q774" s="2">
        <v>42046</v>
      </c>
      <c r="R774" s="4">
        <v>-15.6312</v>
      </c>
      <c r="S774" s="3">
        <v>9</v>
      </c>
      <c r="T774" s="4">
        <v>69.459999999999994</v>
      </c>
      <c r="U774" s="3">
        <v>89596</v>
      </c>
      <c r="V774" s="3" t="str">
        <f>IF(R774&gt;F2730, "High","Low")</f>
        <v>Low</v>
      </c>
      <c r="W774" s="3" t="e">
        <f>IF(OR(D774 &gt; 0.2,#REF! &lt; 0.25), "High Risk", "Low Risk")</f>
        <v>#REF!</v>
      </c>
      <c r="X774" s="3" t="str">
        <f>IF(NOT(D774 &gt; 0), "No Discount", "Discount Applied")</f>
        <v>Discount Applied</v>
      </c>
      <c r="Y774" s="3" t="str">
        <f>IF(AND(R774 &gt; 100, OR(I774 = "Regular Air", I774 = "Express Air"), NOT(D774 &gt; 0)), "High Profit Non-Standard Shipping", "Other")</f>
        <v>Other</v>
      </c>
    </row>
    <row r="775" spans="1:25" x14ac:dyDescent="0.3">
      <c r="A775" s="3" t="s">
        <v>77</v>
      </c>
      <c r="B775" s="3">
        <v>24433</v>
      </c>
      <c r="C775" s="3" t="s">
        <v>46</v>
      </c>
      <c r="D775" s="7">
        <v>0.03</v>
      </c>
      <c r="E775" s="4">
        <v>85.99</v>
      </c>
      <c r="F775" s="4">
        <v>3.3</v>
      </c>
      <c r="G775" s="3">
        <v>1361</v>
      </c>
      <c r="H775" s="3" t="s">
        <v>1428</v>
      </c>
      <c r="I775" s="3" t="s">
        <v>48</v>
      </c>
      <c r="J775" s="3" t="s">
        <v>113</v>
      </c>
      <c r="K775" s="3" t="s">
        <v>76</v>
      </c>
      <c r="L775" s="3" t="s">
        <v>60</v>
      </c>
      <c r="M775" s="3" t="s">
        <v>299</v>
      </c>
      <c r="N775" s="3" t="s">
        <v>1429</v>
      </c>
      <c r="O775" s="3">
        <v>48101</v>
      </c>
      <c r="P775" s="2">
        <v>42045</v>
      </c>
      <c r="Q775" s="2">
        <v>42047</v>
      </c>
      <c r="R775" s="4">
        <v>790.54679999999996</v>
      </c>
      <c r="S775" s="3">
        <v>16</v>
      </c>
      <c r="T775" s="4">
        <v>1145.72</v>
      </c>
      <c r="U775" s="3">
        <v>89596</v>
      </c>
      <c r="V775" s="3" t="str">
        <f>IF(R775&gt;F2731, "High","Low")</f>
        <v>High</v>
      </c>
      <c r="W775" s="3" t="e">
        <f>IF(OR(D775 &gt; 0.2,#REF! &lt; 0.25), "High Risk", "Low Risk")</f>
        <v>#REF!</v>
      </c>
      <c r="X775" s="3" t="str">
        <f>IF(NOT(D775 &gt; 0), "No Discount", "Discount Applied")</f>
        <v>Discount Applied</v>
      </c>
      <c r="Y775" s="3" t="str">
        <f>IF(AND(R775 &gt; 100, OR(I775 = "Regular Air", I775 = "Express Air"), NOT(D775 &gt; 0)), "High Profit Non-Standard Shipping", "Other")</f>
        <v>Other</v>
      </c>
    </row>
    <row r="776" spans="1:25" x14ac:dyDescent="0.3">
      <c r="A776" s="3" t="s">
        <v>108</v>
      </c>
      <c r="B776" s="3">
        <v>23011</v>
      </c>
      <c r="C776" s="3" t="s">
        <v>55</v>
      </c>
      <c r="D776" s="7">
        <v>0.05</v>
      </c>
      <c r="E776" s="4">
        <v>12.97</v>
      </c>
      <c r="F776" s="4">
        <v>1.49</v>
      </c>
      <c r="G776" s="3">
        <v>1363</v>
      </c>
      <c r="H776" s="3" t="s">
        <v>1431</v>
      </c>
      <c r="I776" s="3" t="s">
        <v>48</v>
      </c>
      <c r="J776" s="3" t="s">
        <v>113</v>
      </c>
      <c r="K776" s="3" t="s">
        <v>28</v>
      </c>
      <c r="L776" s="3" t="s">
        <v>135</v>
      </c>
      <c r="M776" s="3" t="s">
        <v>361</v>
      </c>
      <c r="N776" s="3" t="s">
        <v>1433</v>
      </c>
      <c r="O776" s="3">
        <v>32707</v>
      </c>
      <c r="P776" s="2">
        <v>42039</v>
      </c>
      <c r="Q776" s="2">
        <v>42041</v>
      </c>
      <c r="R776" s="4">
        <v>5.4659999999999993</v>
      </c>
      <c r="S776" s="3">
        <v>2</v>
      </c>
      <c r="T776" s="4">
        <v>26.37</v>
      </c>
      <c r="U776" s="3">
        <v>89993</v>
      </c>
      <c r="V776" s="3" t="str">
        <f>IF(R776&gt;F2732, "High","Low")</f>
        <v>High</v>
      </c>
      <c r="W776" s="3" t="e">
        <f>IF(OR(D776 &gt; 0.2,#REF! &lt; 0.25), "High Risk", "Low Risk")</f>
        <v>#REF!</v>
      </c>
      <c r="X776" s="3" t="str">
        <f>IF(NOT(D776 &gt; 0), "No Discount", "Discount Applied")</f>
        <v>Discount Applied</v>
      </c>
      <c r="Y776" s="3" t="str">
        <f>IF(AND(R776 &gt; 100, OR(I776 = "Regular Air", I776 = "Express Air"), NOT(D776 &gt; 0)), "High Profit Non-Standard Shipping", "Other")</f>
        <v>Other</v>
      </c>
    </row>
    <row r="777" spans="1:25" x14ac:dyDescent="0.3">
      <c r="A777" s="3" t="s">
        <v>65</v>
      </c>
      <c r="B777" s="3">
        <v>23012</v>
      </c>
      <c r="C777" s="3" t="s">
        <v>55</v>
      </c>
      <c r="D777" s="7">
        <v>0.06</v>
      </c>
      <c r="E777" s="4">
        <v>5.81</v>
      </c>
      <c r="F777" s="4">
        <v>3.37</v>
      </c>
      <c r="G777" s="3">
        <v>1363</v>
      </c>
      <c r="H777" s="3" t="s">
        <v>1431</v>
      </c>
      <c r="I777" s="3" t="s">
        <v>48</v>
      </c>
      <c r="J777" s="3" t="s">
        <v>113</v>
      </c>
      <c r="K777" s="3" t="s">
        <v>28</v>
      </c>
      <c r="L777" s="3" t="s">
        <v>135</v>
      </c>
      <c r="M777" s="3" t="s">
        <v>361</v>
      </c>
      <c r="N777" s="3" t="s">
        <v>1433</v>
      </c>
      <c r="O777" s="3">
        <v>32707</v>
      </c>
      <c r="P777" s="2">
        <v>42039</v>
      </c>
      <c r="Q777" s="2">
        <v>42041</v>
      </c>
      <c r="R777" s="4">
        <v>-149.1182</v>
      </c>
      <c r="S777" s="3">
        <v>9</v>
      </c>
      <c r="T777" s="4">
        <v>53.44</v>
      </c>
      <c r="U777" s="3">
        <v>89993</v>
      </c>
      <c r="V777" s="3" t="str">
        <f>IF(R777&gt;F2733, "High","Low")</f>
        <v>Low</v>
      </c>
      <c r="W777" s="3" t="e">
        <f>IF(OR(D777 &gt; 0.2,#REF! &lt; 0.25), "High Risk", "Low Risk")</f>
        <v>#REF!</v>
      </c>
      <c r="X777" s="3" t="str">
        <f>IF(NOT(D777 &gt; 0), "No Discount", "Discount Applied")</f>
        <v>Discount Applied</v>
      </c>
      <c r="Y777" s="3" t="str">
        <f>IF(AND(R777 &gt; 100, OR(I777 = "Regular Air", I777 = "Express Air"), NOT(D777 &gt; 0)), "High Profit Non-Standard Shipping", "Other")</f>
        <v>Other</v>
      </c>
    </row>
    <row r="778" spans="1:25" x14ac:dyDescent="0.3">
      <c r="A778" s="3" t="s">
        <v>92</v>
      </c>
      <c r="B778" s="3">
        <v>19333</v>
      </c>
      <c r="C778" s="3" t="s">
        <v>36</v>
      </c>
      <c r="D778" s="7">
        <v>0.1</v>
      </c>
      <c r="E778" s="4">
        <v>5.98</v>
      </c>
      <c r="F778" s="4">
        <v>5.35</v>
      </c>
      <c r="G778" s="3">
        <v>1364</v>
      </c>
      <c r="H778" s="3" t="s">
        <v>1435</v>
      </c>
      <c r="I778" s="3" t="s">
        <v>48</v>
      </c>
      <c r="J778" s="3" t="s">
        <v>39</v>
      </c>
      <c r="K778" s="3" t="s">
        <v>28</v>
      </c>
      <c r="L778" s="3" t="s">
        <v>52</v>
      </c>
      <c r="M778" s="3" t="s">
        <v>414</v>
      </c>
      <c r="N778" s="3" t="s">
        <v>1417</v>
      </c>
      <c r="O778" s="3">
        <v>20746</v>
      </c>
      <c r="P778" s="2">
        <v>42080</v>
      </c>
      <c r="Q778" s="2">
        <v>42080</v>
      </c>
      <c r="R778" s="4">
        <v>-90.26</v>
      </c>
      <c r="S778" s="3">
        <v>10</v>
      </c>
      <c r="T778" s="4">
        <v>57.34</v>
      </c>
      <c r="U778" s="3">
        <v>89994</v>
      </c>
      <c r="V778" s="3" t="str">
        <f>IF(R778&gt;F2734, "High","Low")</f>
        <v>Low</v>
      </c>
      <c r="W778" s="3" t="e">
        <f>IF(OR(D778 &gt; 0.2,#REF! &lt; 0.25), "High Risk", "Low Risk")</f>
        <v>#REF!</v>
      </c>
      <c r="X778" s="3" t="str">
        <f>IF(NOT(D778 &gt; 0), "No Discount", "Discount Applied")</f>
        <v>Discount Applied</v>
      </c>
      <c r="Y778" s="3" t="str">
        <f>IF(AND(R778 &gt; 100, OR(I778 = "Regular Air", I778 = "Express Air"), NOT(D778 &gt; 0)), "High Profit Non-Standard Shipping", "Other")</f>
        <v>Other</v>
      </c>
    </row>
    <row r="779" spans="1:25" x14ac:dyDescent="0.3">
      <c r="A779" s="3" t="s">
        <v>179</v>
      </c>
      <c r="B779" s="3">
        <v>20539</v>
      </c>
      <c r="C779" s="3" t="s">
        <v>55</v>
      </c>
      <c r="D779" s="7">
        <v>0.03</v>
      </c>
      <c r="E779" s="4">
        <v>73.98</v>
      </c>
      <c r="F779" s="4">
        <v>14.52</v>
      </c>
      <c r="G779" s="3">
        <v>1367</v>
      </c>
      <c r="H779" s="3" t="s">
        <v>1437</v>
      </c>
      <c r="I779" s="3" t="s">
        <v>48</v>
      </c>
      <c r="J779" s="3" t="s">
        <v>113</v>
      </c>
      <c r="K779" s="3" t="s">
        <v>76</v>
      </c>
      <c r="L779" s="3" t="s">
        <v>60</v>
      </c>
      <c r="M779" s="3" t="s">
        <v>129</v>
      </c>
      <c r="N779" s="3" t="s">
        <v>1438</v>
      </c>
      <c r="O779" s="3">
        <v>79424</v>
      </c>
      <c r="P779" s="2">
        <v>42011</v>
      </c>
      <c r="Q779" s="2">
        <v>42014</v>
      </c>
      <c r="R779" s="4">
        <v>-326.23159999999996</v>
      </c>
      <c r="S779" s="3">
        <v>1</v>
      </c>
      <c r="T779" s="4">
        <v>79.02</v>
      </c>
      <c r="U779" s="3">
        <v>90513</v>
      </c>
      <c r="V779" s="3" t="str">
        <f>IF(R779&gt;F2735, "High","Low")</f>
        <v>Low</v>
      </c>
      <c r="W779" s="3" t="e">
        <f>IF(OR(D779 &gt; 0.2,#REF! &lt; 0.25), "High Risk", "Low Risk")</f>
        <v>#REF!</v>
      </c>
      <c r="X779" s="3" t="str">
        <f>IF(NOT(D779 &gt; 0), "No Discount", "Discount Applied")</f>
        <v>Discount Applied</v>
      </c>
      <c r="Y779" s="3" t="str">
        <f>IF(AND(R779 &gt; 100, OR(I779 = "Regular Air", I779 = "Express Air"), NOT(D779 &gt; 0)), "High Profit Non-Standard Shipping", "Other")</f>
        <v>Other</v>
      </c>
    </row>
    <row r="780" spans="1:25" x14ac:dyDescent="0.3">
      <c r="A780" s="3" t="s">
        <v>108</v>
      </c>
      <c r="B780" s="3">
        <v>26034</v>
      </c>
      <c r="C780" s="3" t="s">
        <v>55</v>
      </c>
      <c r="D780" s="7">
        <v>0.09</v>
      </c>
      <c r="E780" s="4">
        <v>4.55</v>
      </c>
      <c r="F780" s="4">
        <v>1.49</v>
      </c>
      <c r="G780" s="3">
        <v>1368</v>
      </c>
      <c r="H780" s="3" t="s">
        <v>1439</v>
      </c>
      <c r="I780" s="3" t="s">
        <v>48</v>
      </c>
      <c r="J780" s="3" t="s">
        <v>113</v>
      </c>
      <c r="K780" s="3" t="s">
        <v>28</v>
      </c>
      <c r="L780" s="3" t="s">
        <v>60</v>
      </c>
      <c r="M780" s="3" t="s">
        <v>129</v>
      </c>
      <c r="N780" s="3" t="s">
        <v>1441</v>
      </c>
      <c r="O780" s="3">
        <v>75901</v>
      </c>
      <c r="P780" s="2">
        <v>42086</v>
      </c>
      <c r="Q780" s="2">
        <v>42088</v>
      </c>
      <c r="R780" s="4">
        <v>16.898</v>
      </c>
      <c r="S780" s="3">
        <v>6</v>
      </c>
      <c r="T780" s="4">
        <v>25.45</v>
      </c>
      <c r="U780" s="3">
        <v>90514</v>
      </c>
      <c r="V780" s="3" t="str">
        <f>IF(R780&gt;F2736, "High","Low")</f>
        <v>High</v>
      </c>
      <c r="W780" s="3" t="e">
        <f>IF(OR(D780 &gt; 0.2,#REF! &lt; 0.25), "High Risk", "Low Risk")</f>
        <v>#REF!</v>
      </c>
      <c r="X780" s="3" t="str">
        <f>IF(NOT(D780 &gt; 0), "No Discount", "Discount Applied")</f>
        <v>Discount Applied</v>
      </c>
      <c r="Y780" s="3" t="str">
        <f>IF(AND(R780 &gt; 100, OR(I780 = "Regular Air", I780 = "Express Air"), NOT(D780 &gt; 0)), "High Profit Non-Standard Shipping", "Other")</f>
        <v>Other</v>
      </c>
    </row>
    <row r="781" spans="1:25" x14ac:dyDescent="0.3">
      <c r="A781" s="3" t="s">
        <v>68</v>
      </c>
      <c r="B781" s="3">
        <v>26035</v>
      </c>
      <c r="C781" s="3" t="s">
        <v>55</v>
      </c>
      <c r="D781" s="7">
        <v>7.0000000000000007E-2</v>
      </c>
      <c r="E781" s="4">
        <v>9.7799999999999994</v>
      </c>
      <c r="F781" s="4">
        <v>5.76</v>
      </c>
      <c r="G781" s="3">
        <v>1369</v>
      </c>
      <c r="H781" s="3" t="s">
        <v>1442</v>
      </c>
      <c r="I781" s="3" t="s">
        <v>26</v>
      </c>
      <c r="J781" s="3" t="s">
        <v>113</v>
      </c>
      <c r="K781" s="3" t="s">
        <v>28</v>
      </c>
      <c r="L781" s="3" t="s">
        <v>60</v>
      </c>
      <c r="M781" s="3" t="s">
        <v>129</v>
      </c>
      <c r="N781" s="3" t="s">
        <v>1443</v>
      </c>
      <c r="O781" s="3">
        <v>76063</v>
      </c>
      <c r="P781" s="2">
        <v>42086</v>
      </c>
      <c r="Q781" s="2">
        <v>42088</v>
      </c>
      <c r="R781" s="4">
        <v>20.14</v>
      </c>
      <c r="S781" s="3">
        <v>11</v>
      </c>
      <c r="T781" s="4">
        <v>110.72</v>
      </c>
      <c r="U781" s="3">
        <v>90514</v>
      </c>
      <c r="V781" s="3" t="str">
        <f>IF(R781&gt;F2737, "High","Low")</f>
        <v>High</v>
      </c>
      <c r="W781" s="3" t="e">
        <f>IF(OR(D781 &gt; 0.2,#REF! &lt; 0.25), "High Risk", "Low Risk")</f>
        <v>#REF!</v>
      </c>
      <c r="X781" s="3" t="str">
        <f>IF(NOT(D781 &gt; 0), "No Discount", "Discount Applied")</f>
        <v>Discount Applied</v>
      </c>
      <c r="Y781" s="3" t="str">
        <f>IF(AND(R781 &gt; 100, OR(I781 = "Regular Air", I781 = "Express Air"), NOT(D781 &gt; 0)), "High Profit Non-Standard Shipping", "Other")</f>
        <v>Other</v>
      </c>
    </row>
    <row r="782" spans="1:25" x14ac:dyDescent="0.3">
      <c r="A782" s="3" t="s">
        <v>256</v>
      </c>
      <c r="B782" s="3">
        <v>24534</v>
      </c>
      <c r="C782" s="3" t="s">
        <v>46</v>
      </c>
      <c r="D782" s="7">
        <v>0.06</v>
      </c>
      <c r="E782" s="4">
        <v>44.01</v>
      </c>
      <c r="F782" s="4">
        <v>3.5</v>
      </c>
      <c r="G782" s="3">
        <v>1374</v>
      </c>
      <c r="H782" s="3" t="s">
        <v>1444</v>
      </c>
      <c r="I782" s="3" t="s">
        <v>48</v>
      </c>
      <c r="J782" s="3" t="s">
        <v>39</v>
      </c>
      <c r="K782" s="3" t="s">
        <v>28</v>
      </c>
      <c r="L782" s="3" t="s">
        <v>33</v>
      </c>
      <c r="M782" s="3" t="s">
        <v>44</v>
      </c>
      <c r="N782" s="3" t="s">
        <v>1446</v>
      </c>
      <c r="O782" s="3">
        <v>95207</v>
      </c>
      <c r="P782" s="2">
        <v>42162</v>
      </c>
      <c r="Q782" s="2">
        <v>42163</v>
      </c>
      <c r="R782" s="4">
        <v>-21.231999999999999</v>
      </c>
      <c r="S782" s="3">
        <v>1</v>
      </c>
      <c r="T782" s="4">
        <v>46.94</v>
      </c>
      <c r="U782" s="3">
        <v>88212</v>
      </c>
      <c r="V782" s="3" t="str">
        <f>IF(R782&gt;F2738, "High","Low")</f>
        <v>Low</v>
      </c>
      <c r="W782" s="3" t="e">
        <f>IF(OR(D782 &gt; 0.2,#REF! &lt; 0.25), "High Risk", "Low Risk")</f>
        <v>#REF!</v>
      </c>
      <c r="X782" s="3" t="str">
        <f>IF(NOT(D782 &gt; 0), "No Discount", "Discount Applied")</f>
        <v>Discount Applied</v>
      </c>
      <c r="Y782" s="3" t="str">
        <f>IF(AND(R782 &gt; 100, OR(I782 = "Regular Air", I782 = "Express Air"), NOT(D782 &gt; 0)), "High Profit Non-Standard Shipping", "Other")</f>
        <v>Other</v>
      </c>
    </row>
    <row r="783" spans="1:25" x14ac:dyDescent="0.3">
      <c r="A783" s="3" t="s">
        <v>133</v>
      </c>
      <c r="B783" s="3">
        <v>19932</v>
      </c>
      <c r="C783" s="3" t="s">
        <v>105</v>
      </c>
      <c r="D783" s="7">
        <v>0.05</v>
      </c>
      <c r="E783" s="4">
        <v>2.89</v>
      </c>
      <c r="F783" s="4">
        <v>0.5</v>
      </c>
      <c r="G783" s="3">
        <v>1380</v>
      </c>
      <c r="H783" s="3" t="s">
        <v>1447</v>
      </c>
      <c r="I783" s="3" t="s">
        <v>48</v>
      </c>
      <c r="J783" s="3" t="s">
        <v>39</v>
      </c>
      <c r="K783" s="3" t="s">
        <v>28</v>
      </c>
      <c r="L783" s="3" t="s">
        <v>52</v>
      </c>
      <c r="M783" s="3" t="s">
        <v>196</v>
      </c>
      <c r="N783" s="3" t="s">
        <v>1448</v>
      </c>
      <c r="O783" s="3">
        <v>3801</v>
      </c>
      <c r="P783" s="2">
        <v>42182</v>
      </c>
      <c r="Q783" s="2">
        <v>42188</v>
      </c>
      <c r="R783" s="4">
        <v>18.0642</v>
      </c>
      <c r="S783" s="3">
        <v>9</v>
      </c>
      <c r="T783" s="4">
        <v>26.18</v>
      </c>
      <c r="U783" s="3">
        <v>88213</v>
      </c>
      <c r="V783" s="3" t="str">
        <f>IF(R783&gt;F2739, "High","Low")</f>
        <v>High</v>
      </c>
      <c r="W783" s="3" t="e">
        <f>IF(OR(D783 &gt; 0.2,#REF! &lt; 0.25), "High Risk", "Low Risk")</f>
        <v>#REF!</v>
      </c>
      <c r="X783" s="3" t="str">
        <f>IF(NOT(D783 &gt; 0), "No Discount", "Discount Applied")</f>
        <v>Discount Applied</v>
      </c>
      <c r="Y783" s="3" t="str">
        <f>IF(AND(R783 &gt; 100, OR(I783 = "Regular Air", I783 = "Express Air"), NOT(D783 &gt; 0)), "High Profit Non-Standard Shipping", "Other")</f>
        <v>Other</v>
      </c>
    </row>
    <row r="784" spans="1:25" x14ac:dyDescent="0.3">
      <c r="A784" s="3" t="s">
        <v>49</v>
      </c>
      <c r="B784" s="3">
        <v>19018</v>
      </c>
      <c r="C784" s="3" t="s">
        <v>55</v>
      </c>
      <c r="D784" s="7">
        <v>0.03</v>
      </c>
      <c r="E784" s="4">
        <v>2.23</v>
      </c>
      <c r="F784" s="4">
        <v>4.57</v>
      </c>
      <c r="G784" s="3">
        <v>1383</v>
      </c>
      <c r="H784" s="3" t="s">
        <v>1449</v>
      </c>
      <c r="I784" s="3" t="s">
        <v>48</v>
      </c>
      <c r="J784" s="3" t="s">
        <v>113</v>
      </c>
      <c r="K784" s="3" t="s">
        <v>40</v>
      </c>
      <c r="L784" s="3" t="s">
        <v>33</v>
      </c>
      <c r="M784" s="3" t="s">
        <v>211</v>
      </c>
      <c r="N784" s="3" t="s">
        <v>1390</v>
      </c>
      <c r="O784" s="3">
        <v>84120</v>
      </c>
      <c r="P784" s="2">
        <v>42125</v>
      </c>
      <c r="Q784" s="2">
        <v>42126</v>
      </c>
      <c r="R784" s="4">
        <v>-93.25</v>
      </c>
      <c r="S784" s="3">
        <v>12</v>
      </c>
      <c r="T784" s="4">
        <v>28.66</v>
      </c>
      <c r="U784" s="3">
        <v>89406</v>
      </c>
      <c r="V784" s="3" t="str">
        <f>IF(R784&gt;F2740, "High","Low")</f>
        <v>Low</v>
      </c>
      <c r="W784" s="3" t="e">
        <f>IF(OR(D784 &gt; 0.2,#REF! &lt; 0.25), "High Risk", "Low Risk")</f>
        <v>#REF!</v>
      </c>
      <c r="X784" s="3" t="str">
        <f>IF(NOT(D784 &gt; 0), "No Discount", "Discount Applied")</f>
        <v>Discount Applied</v>
      </c>
      <c r="Y784" s="3" t="str">
        <f>IF(AND(R784 &gt; 100, OR(I784 = "Regular Air", I784 = "Express Air"), NOT(D784 &gt; 0)), "High Profit Non-Standard Shipping", "Other")</f>
        <v>Other</v>
      </c>
    </row>
    <row r="785" spans="1:25" x14ac:dyDescent="0.3">
      <c r="A785" s="3" t="s">
        <v>140</v>
      </c>
      <c r="B785" s="3">
        <v>25790</v>
      </c>
      <c r="C785" s="3" t="s">
        <v>36</v>
      </c>
      <c r="D785" s="7">
        <v>7.0000000000000007E-2</v>
      </c>
      <c r="E785" s="4">
        <v>11.29</v>
      </c>
      <c r="F785" s="4">
        <v>5.03</v>
      </c>
      <c r="G785" s="3">
        <v>1384</v>
      </c>
      <c r="H785" s="3" t="s">
        <v>1451</v>
      </c>
      <c r="I785" s="3" t="s">
        <v>48</v>
      </c>
      <c r="J785" s="3" t="s">
        <v>113</v>
      </c>
      <c r="K785" s="3" t="s">
        <v>28</v>
      </c>
      <c r="L785" s="3" t="s">
        <v>135</v>
      </c>
      <c r="M785" s="3" t="s">
        <v>136</v>
      </c>
      <c r="N785" s="3" t="s">
        <v>1453</v>
      </c>
      <c r="O785" s="3">
        <v>22304</v>
      </c>
      <c r="P785" s="2">
        <v>42185</v>
      </c>
      <c r="Q785" s="2">
        <v>42187</v>
      </c>
      <c r="R785" s="4">
        <v>-163.03</v>
      </c>
      <c r="S785" s="3">
        <v>11</v>
      </c>
      <c r="T785" s="4">
        <v>123.18</v>
      </c>
      <c r="U785" s="3">
        <v>89407</v>
      </c>
      <c r="V785" s="3" t="str">
        <f>IF(R785&gt;F2741, "High","Low")</f>
        <v>Low</v>
      </c>
      <c r="W785" s="3" t="e">
        <f>IF(OR(D785 &gt; 0.2,#REF! &lt; 0.25), "High Risk", "Low Risk")</f>
        <v>#REF!</v>
      </c>
      <c r="X785" s="3" t="str">
        <f>IF(NOT(D785 &gt; 0), "No Discount", "Discount Applied")</f>
        <v>Discount Applied</v>
      </c>
      <c r="Y785" s="3" t="str">
        <f>IF(AND(R785 &gt; 100, OR(I785 = "Regular Air", I785 = "Express Air"), NOT(D785 &gt; 0)), "High Profit Non-Standard Shipping", "Other")</f>
        <v>Other</v>
      </c>
    </row>
    <row r="786" spans="1:25" x14ac:dyDescent="0.3">
      <c r="A786" s="3" t="s">
        <v>256</v>
      </c>
      <c r="B786" s="3">
        <v>22984</v>
      </c>
      <c r="C786" s="3" t="s">
        <v>105</v>
      </c>
      <c r="D786" s="7">
        <v>0.02</v>
      </c>
      <c r="E786" s="4">
        <v>70.97</v>
      </c>
      <c r="F786" s="4">
        <v>3.5</v>
      </c>
      <c r="G786" s="3">
        <v>1384</v>
      </c>
      <c r="H786" s="3" t="s">
        <v>1451</v>
      </c>
      <c r="I786" s="3" t="s">
        <v>48</v>
      </c>
      <c r="J786" s="3" t="s">
        <v>113</v>
      </c>
      <c r="K786" s="3" t="s">
        <v>28</v>
      </c>
      <c r="L786" s="3" t="s">
        <v>135</v>
      </c>
      <c r="M786" s="3" t="s">
        <v>136</v>
      </c>
      <c r="N786" s="3" t="s">
        <v>1453</v>
      </c>
      <c r="O786" s="3">
        <v>22304</v>
      </c>
      <c r="P786" s="2">
        <v>42162</v>
      </c>
      <c r="Q786" s="2">
        <v>42169</v>
      </c>
      <c r="R786" s="4">
        <v>23.61599999999995</v>
      </c>
      <c r="S786" s="3">
        <v>21</v>
      </c>
      <c r="T786" s="4">
        <v>1533.59</v>
      </c>
      <c r="U786" s="3">
        <v>89408</v>
      </c>
      <c r="V786" s="3" t="str">
        <f>IF(R786&gt;F2742, "High","Low")</f>
        <v>High</v>
      </c>
      <c r="W786" s="3" t="e">
        <f>IF(OR(D786 &gt; 0.2,#REF! &lt; 0.25), "High Risk", "Low Risk")</f>
        <v>#REF!</v>
      </c>
      <c r="X786" s="3" t="str">
        <f>IF(NOT(D786 &gt; 0), "No Discount", "Discount Applied")</f>
        <v>Discount Applied</v>
      </c>
      <c r="Y786" s="3" t="str">
        <f>IF(AND(R786 &gt; 100, OR(I786 = "Regular Air", I786 = "Express Air"), NOT(D786 &gt; 0)), "High Profit Non-Standard Shipping", "Other")</f>
        <v>Other</v>
      </c>
    </row>
    <row r="787" spans="1:25" x14ac:dyDescent="0.3">
      <c r="A787" s="3" t="s">
        <v>49</v>
      </c>
      <c r="B787" s="3">
        <v>18970</v>
      </c>
      <c r="C787" s="3" t="s">
        <v>46</v>
      </c>
      <c r="D787" s="7">
        <v>0.06</v>
      </c>
      <c r="E787" s="4">
        <v>1.74</v>
      </c>
      <c r="F787" s="4">
        <v>4.08</v>
      </c>
      <c r="G787" s="3">
        <v>1389</v>
      </c>
      <c r="H787" s="3" t="s">
        <v>1454</v>
      </c>
      <c r="I787" s="3" t="s">
        <v>48</v>
      </c>
      <c r="J787" s="3" t="s">
        <v>27</v>
      </c>
      <c r="K787" s="3" t="s">
        <v>40</v>
      </c>
      <c r="L787" s="3" t="s">
        <v>33</v>
      </c>
      <c r="M787" s="3" t="s">
        <v>44</v>
      </c>
      <c r="N787" s="3" t="s">
        <v>1455</v>
      </c>
      <c r="O787" s="3">
        <v>94025</v>
      </c>
      <c r="P787" s="2">
        <v>42029</v>
      </c>
      <c r="Q787" s="2">
        <v>42030</v>
      </c>
      <c r="R787" s="4">
        <v>-11.0732</v>
      </c>
      <c r="S787" s="3">
        <v>1</v>
      </c>
      <c r="T787" s="4">
        <v>2.77</v>
      </c>
      <c r="U787" s="3">
        <v>88726</v>
      </c>
      <c r="V787" s="3" t="str">
        <f>IF(R787&gt;F2743, "High","Low")</f>
        <v>Low</v>
      </c>
      <c r="W787" s="3" t="e">
        <f>IF(OR(D787 &gt; 0.2,#REF! &lt; 0.25), "High Risk", "Low Risk")</f>
        <v>#REF!</v>
      </c>
      <c r="X787" s="3" t="str">
        <f>IF(NOT(D787 &gt; 0), "No Discount", "Discount Applied")</f>
        <v>Discount Applied</v>
      </c>
      <c r="Y787" s="3" t="str">
        <f>IF(AND(R787 &gt; 100, OR(I787 = "Regular Air", I787 = "Express Air"), NOT(D787 &gt; 0)), "High Profit Non-Standard Shipping", "Other")</f>
        <v>Other</v>
      </c>
    </row>
    <row r="788" spans="1:25" x14ac:dyDescent="0.3">
      <c r="A788" s="3" t="s">
        <v>65</v>
      </c>
      <c r="B788" s="3">
        <v>19852</v>
      </c>
      <c r="C788" s="3" t="s">
        <v>24</v>
      </c>
      <c r="D788" s="7">
        <v>0.08</v>
      </c>
      <c r="E788" s="4">
        <v>2.62</v>
      </c>
      <c r="F788" s="4">
        <v>0.8</v>
      </c>
      <c r="G788" s="3">
        <v>1389</v>
      </c>
      <c r="H788" s="3" t="s">
        <v>1454</v>
      </c>
      <c r="I788" s="3" t="s">
        <v>26</v>
      </c>
      <c r="J788" s="3" t="s">
        <v>57</v>
      </c>
      <c r="K788" s="3" t="s">
        <v>28</v>
      </c>
      <c r="L788" s="3" t="s">
        <v>33</v>
      </c>
      <c r="M788" s="3" t="s">
        <v>44</v>
      </c>
      <c r="N788" s="3" t="s">
        <v>1455</v>
      </c>
      <c r="O788" s="3">
        <v>94025</v>
      </c>
      <c r="P788" s="2">
        <v>42137</v>
      </c>
      <c r="Q788" s="2">
        <v>42139</v>
      </c>
      <c r="R788" s="4">
        <v>21.769499999999997</v>
      </c>
      <c r="S788" s="3">
        <v>12</v>
      </c>
      <c r="T788" s="4">
        <v>31.55</v>
      </c>
      <c r="U788" s="3">
        <v>88728</v>
      </c>
      <c r="V788" s="3" t="str">
        <f>IF(R788&gt;F2744, "High","Low")</f>
        <v>High</v>
      </c>
      <c r="W788" s="3" t="e">
        <f>IF(OR(D788 &gt; 0.2,#REF! &lt; 0.25), "High Risk", "Low Risk")</f>
        <v>#REF!</v>
      </c>
      <c r="X788" s="3" t="str">
        <f>IF(NOT(D788 &gt; 0), "No Discount", "Discount Applied")</f>
        <v>Discount Applied</v>
      </c>
      <c r="Y788" s="3" t="str">
        <f>IF(AND(R788 &gt; 100, OR(I788 = "Regular Air", I788 = "Express Air"), NOT(D788 &gt; 0)), "High Profit Non-Standard Shipping", "Other")</f>
        <v>Other</v>
      </c>
    </row>
    <row r="789" spans="1:25" x14ac:dyDescent="0.3">
      <c r="A789" s="3" t="s">
        <v>133</v>
      </c>
      <c r="B789" s="3">
        <v>19111</v>
      </c>
      <c r="C789" s="3" t="s">
        <v>24</v>
      </c>
      <c r="D789" s="7">
        <v>0.09</v>
      </c>
      <c r="E789" s="4">
        <v>2.61</v>
      </c>
      <c r="F789" s="4">
        <v>0.5</v>
      </c>
      <c r="G789" s="3">
        <v>1389</v>
      </c>
      <c r="H789" s="3" t="s">
        <v>1454</v>
      </c>
      <c r="I789" s="3" t="s">
        <v>48</v>
      </c>
      <c r="J789" s="3" t="s">
        <v>113</v>
      </c>
      <c r="K789" s="3" t="s">
        <v>28</v>
      </c>
      <c r="L789" s="3" t="s">
        <v>33</v>
      </c>
      <c r="M789" s="3" t="s">
        <v>44</v>
      </c>
      <c r="N789" s="3" t="s">
        <v>1455</v>
      </c>
      <c r="O789" s="3">
        <v>94025</v>
      </c>
      <c r="P789" s="2">
        <v>42158</v>
      </c>
      <c r="Q789" s="2">
        <v>42160</v>
      </c>
      <c r="R789" s="4">
        <v>29.380199999999995</v>
      </c>
      <c r="S789" s="3">
        <v>17</v>
      </c>
      <c r="T789" s="4">
        <v>42.58</v>
      </c>
      <c r="U789" s="3">
        <v>88729</v>
      </c>
      <c r="V789" s="3" t="str">
        <f>IF(R789&gt;F2745, "High","Low")</f>
        <v>High</v>
      </c>
      <c r="W789" s="3" t="e">
        <f>IF(OR(D789 &gt; 0.2,#REF! &lt; 0.25), "High Risk", "Low Risk")</f>
        <v>#REF!</v>
      </c>
      <c r="X789" s="3" t="str">
        <f>IF(NOT(D789 &gt; 0), "No Discount", "Discount Applied")</f>
        <v>Discount Applied</v>
      </c>
      <c r="Y789" s="3" t="str">
        <f>IF(AND(R789 &gt; 100, OR(I789 = "Regular Air", I789 = "Express Air"), NOT(D789 &gt; 0)), "High Profit Non-Standard Shipping", "Other")</f>
        <v>Other</v>
      </c>
    </row>
    <row r="790" spans="1:25" x14ac:dyDescent="0.3">
      <c r="A790" s="3" t="s">
        <v>92</v>
      </c>
      <c r="B790" s="3">
        <v>18702</v>
      </c>
      <c r="C790" s="3" t="s">
        <v>46</v>
      </c>
      <c r="D790" s="7">
        <v>0.1</v>
      </c>
      <c r="E790" s="4">
        <v>8.17</v>
      </c>
      <c r="F790" s="4">
        <v>1.69</v>
      </c>
      <c r="G790" s="3">
        <v>1390</v>
      </c>
      <c r="H790" s="3" t="s">
        <v>1456</v>
      </c>
      <c r="I790" s="3" t="s">
        <v>48</v>
      </c>
      <c r="J790" s="3" t="s">
        <v>27</v>
      </c>
      <c r="K790" s="3" t="s">
        <v>28</v>
      </c>
      <c r="L790" s="3" t="s">
        <v>33</v>
      </c>
      <c r="M790" s="3" t="s">
        <v>44</v>
      </c>
      <c r="N790" s="3" t="s">
        <v>1446</v>
      </c>
      <c r="O790" s="3">
        <v>95207</v>
      </c>
      <c r="P790" s="2">
        <v>42140</v>
      </c>
      <c r="Q790" s="2">
        <v>42140</v>
      </c>
      <c r="R790" s="4">
        <v>100.2984</v>
      </c>
      <c r="S790" s="3">
        <v>19</v>
      </c>
      <c r="T790" s="4">
        <v>145.36000000000001</v>
      </c>
      <c r="U790" s="3">
        <v>88731</v>
      </c>
      <c r="V790" s="3" t="str">
        <f>IF(R790&gt;F2746, "High","Low")</f>
        <v>High</v>
      </c>
      <c r="W790" s="3" t="e">
        <f>IF(OR(D790 &gt; 0.2,#REF! &lt; 0.25), "High Risk", "Low Risk")</f>
        <v>#REF!</v>
      </c>
      <c r="X790" s="3" t="str">
        <f>IF(NOT(D790 &gt; 0), "No Discount", "Discount Applied")</f>
        <v>Discount Applied</v>
      </c>
      <c r="Y790" s="3" t="str">
        <f>IF(AND(R790 &gt; 100, OR(I790 = "Regular Air", I790 = "Express Air"), NOT(D790 &gt; 0)), "High Profit Non-Standard Shipping", "Other")</f>
        <v>Other</v>
      </c>
    </row>
    <row r="791" spans="1:25" x14ac:dyDescent="0.3">
      <c r="A791" s="3" t="s">
        <v>77</v>
      </c>
      <c r="B791" s="3">
        <v>18703</v>
      </c>
      <c r="C791" s="3" t="s">
        <v>46</v>
      </c>
      <c r="D791" s="7">
        <v>0.03</v>
      </c>
      <c r="E791" s="4">
        <v>110.99</v>
      </c>
      <c r="F791" s="4">
        <v>2.5</v>
      </c>
      <c r="G791" s="3">
        <v>1390</v>
      </c>
      <c r="H791" s="3" t="s">
        <v>1456</v>
      </c>
      <c r="I791" s="3" t="s">
        <v>48</v>
      </c>
      <c r="J791" s="3" t="s">
        <v>27</v>
      </c>
      <c r="K791" s="3" t="s">
        <v>76</v>
      </c>
      <c r="L791" s="3" t="s">
        <v>33</v>
      </c>
      <c r="M791" s="3" t="s">
        <v>44</v>
      </c>
      <c r="N791" s="3" t="s">
        <v>1446</v>
      </c>
      <c r="O791" s="3">
        <v>95207</v>
      </c>
      <c r="P791" s="2">
        <v>42140</v>
      </c>
      <c r="Q791" s="2">
        <v>42142</v>
      </c>
      <c r="R791" s="4">
        <v>2495.3987999999999</v>
      </c>
      <c r="S791" s="3">
        <v>38</v>
      </c>
      <c r="T791" s="4">
        <v>3616.52</v>
      </c>
      <c r="U791" s="3">
        <v>88731</v>
      </c>
      <c r="V791" s="3" t="str">
        <f>IF(R791&gt;F2747, "High","Low")</f>
        <v>High</v>
      </c>
      <c r="W791" s="3" t="e">
        <f>IF(OR(D791 &gt; 0.2,#REF! &lt; 0.25), "High Risk", "Low Risk")</f>
        <v>#REF!</v>
      </c>
      <c r="X791" s="3" t="str">
        <f>IF(NOT(D791 &gt; 0), "No Discount", "Discount Applied")</f>
        <v>Discount Applied</v>
      </c>
      <c r="Y791" s="3" t="str">
        <f>IF(AND(R791 &gt; 100, OR(I791 = "Regular Air", I791 = "Express Air"), NOT(D791 &gt; 0)), "High Profit Non-Standard Shipping", "Other")</f>
        <v>Other</v>
      </c>
    </row>
    <row r="792" spans="1:25" x14ac:dyDescent="0.3">
      <c r="A792" s="3" t="s">
        <v>29</v>
      </c>
      <c r="B792" s="3">
        <v>20523</v>
      </c>
      <c r="C792" s="3" t="s">
        <v>36</v>
      </c>
      <c r="D792" s="7">
        <v>0</v>
      </c>
      <c r="E792" s="4">
        <v>2.88</v>
      </c>
      <c r="F792" s="4">
        <v>0.7</v>
      </c>
      <c r="G792" s="3">
        <v>1391</v>
      </c>
      <c r="H792" s="3" t="s">
        <v>1458</v>
      </c>
      <c r="I792" s="3" t="s">
        <v>26</v>
      </c>
      <c r="J792" s="3" t="s">
        <v>113</v>
      </c>
      <c r="K792" s="3" t="s">
        <v>28</v>
      </c>
      <c r="L792" s="3" t="s">
        <v>33</v>
      </c>
      <c r="M792" s="3" t="s">
        <v>44</v>
      </c>
      <c r="N792" s="3" t="s">
        <v>1459</v>
      </c>
      <c r="O792" s="3">
        <v>94086</v>
      </c>
      <c r="P792" s="2">
        <v>42118</v>
      </c>
      <c r="Q792" s="2">
        <v>42118</v>
      </c>
      <c r="R792" s="4">
        <v>-0.10999999999999943</v>
      </c>
      <c r="S792" s="3">
        <v>1</v>
      </c>
      <c r="T792" s="4">
        <v>7.96</v>
      </c>
      <c r="U792" s="3">
        <v>88727</v>
      </c>
      <c r="V792" s="3" t="str">
        <f>IF(R792&gt;F2748, "High","Low")</f>
        <v>Low</v>
      </c>
      <c r="W792" s="3" t="e">
        <f>IF(OR(D792 &gt; 0.2,#REF! &lt; 0.25), "High Risk", "Low Risk")</f>
        <v>#REF!</v>
      </c>
      <c r="X792" s="3" t="str">
        <f>IF(NOT(D792 &gt; 0), "No Discount", "Discount Applied")</f>
        <v>No Discount</v>
      </c>
      <c r="Y792" s="3" t="str">
        <f>IF(AND(R792 &gt; 100, OR(I792 = "Regular Air", I792 = "Express Air"), NOT(D792 &gt; 0)), "High Profit Non-Standard Shipping", "Other")</f>
        <v>Other</v>
      </c>
    </row>
    <row r="793" spans="1:25" x14ac:dyDescent="0.3">
      <c r="A793" s="3" t="s">
        <v>140</v>
      </c>
      <c r="B793" s="3">
        <v>20163</v>
      </c>
      <c r="C793" s="3" t="s">
        <v>105</v>
      </c>
      <c r="D793" s="7">
        <v>7.0000000000000007E-2</v>
      </c>
      <c r="E793" s="4">
        <v>12.28</v>
      </c>
      <c r="F793" s="4">
        <v>6.13</v>
      </c>
      <c r="G793" s="3">
        <v>1391</v>
      </c>
      <c r="H793" s="3" t="s">
        <v>1458</v>
      </c>
      <c r="I793" s="3" t="s">
        <v>48</v>
      </c>
      <c r="J793" s="3" t="s">
        <v>57</v>
      </c>
      <c r="K793" s="3" t="s">
        <v>28</v>
      </c>
      <c r="L793" s="3" t="s">
        <v>33</v>
      </c>
      <c r="M793" s="3" t="s">
        <v>44</v>
      </c>
      <c r="N793" s="3" t="s">
        <v>1459</v>
      </c>
      <c r="O793" s="3">
        <v>94086</v>
      </c>
      <c r="P793" s="2">
        <v>42127</v>
      </c>
      <c r="Q793" s="2">
        <v>42134</v>
      </c>
      <c r="R793" s="4">
        <v>15.236000000000018</v>
      </c>
      <c r="S793" s="3">
        <v>33</v>
      </c>
      <c r="T793" s="4">
        <v>389.59</v>
      </c>
      <c r="U793" s="3">
        <v>88730</v>
      </c>
      <c r="V793" s="3" t="str">
        <f>IF(R793&gt;F2749, "High","Low")</f>
        <v>High</v>
      </c>
      <c r="W793" s="3" t="e">
        <f>IF(OR(D793 &gt; 0.2,#REF! &lt; 0.25), "High Risk", "Low Risk")</f>
        <v>#REF!</v>
      </c>
      <c r="X793" s="3" t="str">
        <f>IF(NOT(D793 &gt; 0), "No Discount", "Discount Applied")</f>
        <v>Discount Applied</v>
      </c>
      <c r="Y793" s="3" t="str">
        <f>IF(AND(R793 &gt; 100, OR(I793 = "Regular Air", I793 = "Express Air"), NOT(D793 &gt; 0)), "High Profit Non-Standard Shipping", "Other")</f>
        <v>Other</v>
      </c>
    </row>
    <row r="794" spans="1:25" x14ac:dyDescent="0.3">
      <c r="A794" s="3" t="s">
        <v>108</v>
      </c>
      <c r="B794" s="3">
        <v>5297</v>
      </c>
      <c r="C794" s="3" t="s">
        <v>36</v>
      </c>
      <c r="D794" s="7">
        <v>0</v>
      </c>
      <c r="E794" s="4">
        <v>8.6</v>
      </c>
      <c r="F794" s="4">
        <v>6.19</v>
      </c>
      <c r="G794" s="3">
        <v>1402</v>
      </c>
      <c r="H794" s="3" t="s">
        <v>1461</v>
      </c>
      <c r="I794" s="3" t="s">
        <v>48</v>
      </c>
      <c r="J794" s="3" t="s">
        <v>27</v>
      </c>
      <c r="K794" s="3" t="s">
        <v>28</v>
      </c>
      <c r="L794" s="3" t="s">
        <v>60</v>
      </c>
      <c r="M794" s="3" t="s">
        <v>177</v>
      </c>
      <c r="N794" s="3" t="s">
        <v>178</v>
      </c>
      <c r="O794" s="3">
        <v>60653</v>
      </c>
      <c r="P794" s="2">
        <v>42019</v>
      </c>
      <c r="Q794" s="2">
        <v>42019</v>
      </c>
      <c r="R794" s="4">
        <v>-42.8536</v>
      </c>
      <c r="S794" s="3">
        <v>48</v>
      </c>
      <c r="T794" s="4">
        <v>447.89</v>
      </c>
      <c r="U794" s="3">
        <v>37729</v>
      </c>
      <c r="V794" s="3" t="str">
        <f>IF(R794&gt;F2750, "High","Low")</f>
        <v>Low</v>
      </c>
      <c r="W794" s="3" t="e">
        <f>IF(OR(D794 &gt; 0.2,#REF! &lt; 0.25), "High Risk", "Low Risk")</f>
        <v>#REF!</v>
      </c>
      <c r="X794" s="3" t="str">
        <f>IF(NOT(D794 &gt; 0), "No Discount", "Discount Applied")</f>
        <v>No Discount</v>
      </c>
      <c r="Y794" s="3" t="str">
        <f>IF(AND(R794 &gt; 100, OR(I794 = "Regular Air", I794 = "Express Air"), NOT(D794 &gt; 0)), "High Profit Non-Standard Shipping", "Other")</f>
        <v>Other</v>
      </c>
    </row>
    <row r="795" spans="1:25" x14ac:dyDescent="0.3">
      <c r="A795" s="3" t="s">
        <v>179</v>
      </c>
      <c r="B795" s="3">
        <v>6080</v>
      </c>
      <c r="C795" s="3" t="s">
        <v>55</v>
      </c>
      <c r="D795" s="7">
        <v>0.04</v>
      </c>
      <c r="E795" s="4">
        <v>30.73</v>
      </c>
      <c r="F795" s="4">
        <v>4</v>
      </c>
      <c r="G795" s="3">
        <v>1402</v>
      </c>
      <c r="H795" s="3" t="s">
        <v>1461</v>
      </c>
      <c r="I795" s="3" t="s">
        <v>48</v>
      </c>
      <c r="J795" s="3" t="s">
        <v>39</v>
      </c>
      <c r="K795" s="3" t="s">
        <v>76</v>
      </c>
      <c r="L795" s="3" t="s">
        <v>60</v>
      </c>
      <c r="M795" s="3" t="s">
        <v>177</v>
      </c>
      <c r="N795" s="3" t="s">
        <v>178</v>
      </c>
      <c r="O795" s="3">
        <v>60653</v>
      </c>
      <c r="P795" s="2">
        <v>42025</v>
      </c>
      <c r="Q795" s="2">
        <v>42026</v>
      </c>
      <c r="R795" s="4">
        <v>-20.79</v>
      </c>
      <c r="S795" s="3">
        <v>48</v>
      </c>
      <c r="T795" s="4">
        <v>1420.84</v>
      </c>
      <c r="U795" s="3">
        <v>43079</v>
      </c>
      <c r="V795" s="3" t="str">
        <f>IF(R795&gt;F2751, "High","Low")</f>
        <v>Low</v>
      </c>
      <c r="W795" s="3" t="e">
        <f>IF(OR(D795 &gt; 0.2,#REF! &lt; 0.25), "High Risk", "Low Risk")</f>
        <v>#REF!</v>
      </c>
      <c r="X795" s="3" t="str">
        <f>IF(NOT(D795 &gt; 0), "No Discount", "Discount Applied")</f>
        <v>Discount Applied</v>
      </c>
      <c r="Y795" s="3" t="str">
        <f>IF(AND(R795 &gt; 100, OR(I795 = "Regular Air", I795 = "Express Air"), NOT(D795 &gt; 0)), "High Profit Non-Standard Shipping", "Other")</f>
        <v>Other</v>
      </c>
    </row>
    <row r="796" spans="1:25" x14ac:dyDescent="0.3">
      <c r="A796" s="3" t="s">
        <v>108</v>
      </c>
      <c r="B796" s="3">
        <v>23297</v>
      </c>
      <c r="C796" s="3" t="s">
        <v>36</v>
      </c>
      <c r="D796" s="7">
        <v>0</v>
      </c>
      <c r="E796" s="4">
        <v>8.6</v>
      </c>
      <c r="F796" s="4">
        <v>6.19</v>
      </c>
      <c r="G796" s="3">
        <v>1405</v>
      </c>
      <c r="H796" s="3" t="s">
        <v>1462</v>
      </c>
      <c r="I796" s="3" t="s">
        <v>48</v>
      </c>
      <c r="J796" s="3" t="s">
        <v>27</v>
      </c>
      <c r="K796" s="3" t="s">
        <v>28</v>
      </c>
      <c r="L796" s="3" t="s">
        <v>60</v>
      </c>
      <c r="M796" s="3" t="s">
        <v>299</v>
      </c>
      <c r="N796" s="3" t="s">
        <v>1463</v>
      </c>
      <c r="O796" s="3">
        <v>49017</v>
      </c>
      <c r="P796" s="2">
        <v>42019</v>
      </c>
      <c r="Q796" s="2">
        <v>42019</v>
      </c>
      <c r="R796" s="4">
        <v>-33.211539999999999</v>
      </c>
      <c r="S796" s="3">
        <v>12</v>
      </c>
      <c r="T796" s="4">
        <v>111.97</v>
      </c>
      <c r="U796" s="3">
        <v>86144</v>
      </c>
      <c r="V796" s="3" t="str">
        <f>IF(R796&gt;F2752, "High","Low")</f>
        <v>Low</v>
      </c>
      <c r="W796" s="3" t="e">
        <f>IF(OR(D796 &gt; 0.2,#REF! &lt; 0.25), "High Risk", "Low Risk")</f>
        <v>#REF!</v>
      </c>
      <c r="X796" s="3" t="str">
        <f>IF(NOT(D796 &gt; 0), "No Discount", "Discount Applied")</f>
        <v>No Discount</v>
      </c>
      <c r="Y796" s="3" t="str">
        <f>IF(AND(R796 &gt; 100, OR(I796 = "Regular Air", I796 = "Express Air"), NOT(D796 &gt; 0)), "High Profit Non-Standard Shipping", "Other")</f>
        <v>Other</v>
      </c>
    </row>
    <row r="797" spans="1:25" x14ac:dyDescent="0.3">
      <c r="A797" s="3" t="s">
        <v>179</v>
      </c>
      <c r="B797" s="3">
        <v>24080</v>
      </c>
      <c r="C797" s="3" t="s">
        <v>55</v>
      </c>
      <c r="D797" s="7">
        <v>0.04</v>
      </c>
      <c r="E797" s="4">
        <v>30.73</v>
      </c>
      <c r="F797" s="4">
        <v>4</v>
      </c>
      <c r="G797" s="3">
        <v>1405</v>
      </c>
      <c r="H797" s="3" t="s">
        <v>1462</v>
      </c>
      <c r="I797" s="3" t="s">
        <v>48</v>
      </c>
      <c r="J797" s="3" t="s">
        <v>39</v>
      </c>
      <c r="K797" s="3" t="s">
        <v>76</v>
      </c>
      <c r="L797" s="3" t="s">
        <v>60</v>
      </c>
      <c r="M797" s="3" t="s">
        <v>299</v>
      </c>
      <c r="N797" s="3" t="s">
        <v>1463</v>
      </c>
      <c r="O797" s="3">
        <v>49017</v>
      </c>
      <c r="P797" s="2">
        <v>42025</v>
      </c>
      <c r="Q797" s="2">
        <v>42026</v>
      </c>
      <c r="R797" s="4">
        <v>-20.79</v>
      </c>
      <c r="S797" s="3">
        <v>12</v>
      </c>
      <c r="T797" s="4">
        <v>355.21</v>
      </c>
      <c r="U797" s="3">
        <v>86145</v>
      </c>
      <c r="V797" s="3" t="str">
        <f>IF(R797&gt;F2753, "High","Low")</f>
        <v>Low</v>
      </c>
      <c r="W797" s="3" t="e">
        <f>IF(OR(D797 &gt; 0.2,#REF! &lt; 0.25), "High Risk", "Low Risk")</f>
        <v>#REF!</v>
      </c>
      <c r="X797" s="3" t="str">
        <f>IF(NOT(D797 &gt; 0), "No Discount", "Discount Applied")</f>
        <v>Discount Applied</v>
      </c>
      <c r="Y797" s="3" t="str">
        <f>IF(AND(R797 &gt; 100, OR(I797 = "Regular Air", I797 = "Express Air"), NOT(D797 &gt; 0)), "High Profit Non-Standard Shipping", "Other")</f>
        <v>Other</v>
      </c>
    </row>
    <row r="798" spans="1:25" x14ac:dyDescent="0.3">
      <c r="A798" s="3" t="s">
        <v>77</v>
      </c>
      <c r="B798" s="3">
        <v>19417</v>
      </c>
      <c r="C798" s="3" t="s">
        <v>55</v>
      </c>
      <c r="D798" s="7">
        <v>0</v>
      </c>
      <c r="E798" s="4">
        <v>65.989999999999995</v>
      </c>
      <c r="F798" s="4">
        <v>5.26</v>
      </c>
      <c r="G798" s="3">
        <v>1410</v>
      </c>
      <c r="H798" s="3" t="s">
        <v>1464</v>
      </c>
      <c r="I798" s="3" t="s">
        <v>48</v>
      </c>
      <c r="J798" s="3" t="s">
        <v>27</v>
      </c>
      <c r="K798" s="3" t="s">
        <v>76</v>
      </c>
      <c r="L798" s="3" t="s">
        <v>33</v>
      </c>
      <c r="M798" s="3" t="s">
        <v>44</v>
      </c>
      <c r="N798" s="3" t="s">
        <v>1466</v>
      </c>
      <c r="O798" s="3">
        <v>92553</v>
      </c>
      <c r="P798" s="2">
        <v>42101</v>
      </c>
      <c r="Q798" s="2">
        <v>42102</v>
      </c>
      <c r="R798" s="4">
        <v>369.99869999999999</v>
      </c>
      <c r="S798" s="3">
        <v>9</v>
      </c>
      <c r="T798" s="4">
        <v>536.23</v>
      </c>
      <c r="U798" s="3">
        <v>87086</v>
      </c>
      <c r="V798" s="3" t="str">
        <f>IF(R798&gt;F2754, "High","Low")</f>
        <v>High</v>
      </c>
      <c r="W798" s="3" t="e">
        <f>IF(OR(D798 &gt; 0.2,#REF! &lt; 0.25), "High Risk", "Low Risk")</f>
        <v>#REF!</v>
      </c>
      <c r="X798" s="3" t="str">
        <f>IF(NOT(D798 &gt; 0), "No Discount", "Discount Applied")</f>
        <v>No Discount</v>
      </c>
      <c r="Y798" s="3" t="str">
        <f>IF(AND(R798 &gt; 100, OR(I798 = "Regular Air", I798 = "Express Air"), NOT(D798 &gt; 0)), "High Profit Non-Standard Shipping", "Other")</f>
        <v>High Profit Non-Standard Shipping</v>
      </c>
    </row>
    <row r="799" spans="1:25" x14ac:dyDescent="0.3">
      <c r="A799" s="3" t="s">
        <v>29</v>
      </c>
      <c r="B799" s="3">
        <v>24407</v>
      </c>
      <c r="C799" s="3" t="s">
        <v>36</v>
      </c>
      <c r="D799" s="7">
        <v>0.08</v>
      </c>
      <c r="E799" s="4">
        <v>3.38</v>
      </c>
      <c r="F799" s="4">
        <v>0.85</v>
      </c>
      <c r="G799" s="3">
        <v>1412</v>
      </c>
      <c r="H799" s="3" t="s">
        <v>1467</v>
      </c>
      <c r="I799" s="3" t="s">
        <v>48</v>
      </c>
      <c r="J799" s="3" t="s">
        <v>27</v>
      </c>
      <c r="K799" s="3" t="s">
        <v>28</v>
      </c>
      <c r="L799" s="3" t="s">
        <v>33</v>
      </c>
      <c r="M799" s="3" t="s">
        <v>44</v>
      </c>
      <c r="N799" s="3" t="s">
        <v>1469</v>
      </c>
      <c r="O799" s="3">
        <v>94043</v>
      </c>
      <c r="P799" s="2">
        <v>42037</v>
      </c>
      <c r="Q799" s="2">
        <v>42039</v>
      </c>
      <c r="R799" s="4">
        <v>20.453600000000002</v>
      </c>
      <c r="S799" s="3">
        <v>12</v>
      </c>
      <c r="T799" s="4">
        <v>38.81</v>
      </c>
      <c r="U799" s="3">
        <v>87087</v>
      </c>
      <c r="V799" s="3" t="str">
        <f>IF(R799&gt;F2755, "High","Low")</f>
        <v>High</v>
      </c>
      <c r="W799" s="3" t="e">
        <f>IF(OR(D799 &gt; 0.2,#REF! &lt; 0.25), "High Risk", "Low Risk")</f>
        <v>#REF!</v>
      </c>
      <c r="X799" s="3" t="str">
        <f>IF(NOT(D799 &gt; 0), "No Discount", "Discount Applied")</f>
        <v>Discount Applied</v>
      </c>
      <c r="Y799" s="3" t="str">
        <f>IF(AND(R799 &gt; 100, OR(I799 = "Regular Air", I799 = "Express Air"), NOT(D799 &gt; 0)), "High Profit Non-Standard Shipping", "Other")</f>
        <v>Other</v>
      </c>
    </row>
    <row r="800" spans="1:25" x14ac:dyDescent="0.3">
      <c r="A800" s="3" t="s">
        <v>77</v>
      </c>
      <c r="B800" s="3">
        <v>1417</v>
      </c>
      <c r="C800" s="3" t="s">
        <v>55</v>
      </c>
      <c r="D800" s="7">
        <v>0</v>
      </c>
      <c r="E800" s="4">
        <v>65.989999999999995</v>
      </c>
      <c r="F800" s="4">
        <v>5.26</v>
      </c>
      <c r="G800" s="3">
        <v>1413</v>
      </c>
      <c r="H800" s="3" t="s">
        <v>1470</v>
      </c>
      <c r="I800" s="3" t="s">
        <v>48</v>
      </c>
      <c r="J800" s="3" t="s">
        <v>27</v>
      </c>
      <c r="K800" s="3" t="s">
        <v>76</v>
      </c>
      <c r="L800" s="3" t="s">
        <v>52</v>
      </c>
      <c r="M800" s="3" t="s">
        <v>192</v>
      </c>
      <c r="N800" s="3" t="s">
        <v>193</v>
      </c>
      <c r="O800" s="3">
        <v>2113</v>
      </c>
      <c r="P800" s="2">
        <v>42101</v>
      </c>
      <c r="Q800" s="2">
        <v>42102</v>
      </c>
      <c r="R800" s="4">
        <v>542.25</v>
      </c>
      <c r="S800" s="3">
        <v>36</v>
      </c>
      <c r="T800" s="4">
        <v>2144.92</v>
      </c>
      <c r="U800" s="3">
        <v>10277</v>
      </c>
      <c r="V800" s="3" t="str">
        <f>IF(R800&gt;F2756, "High","Low")</f>
        <v>High</v>
      </c>
      <c r="W800" s="3" t="e">
        <f>IF(OR(D800 &gt; 0.2,#REF! &lt; 0.25), "High Risk", "Low Risk")</f>
        <v>#REF!</v>
      </c>
      <c r="X800" s="3" t="str">
        <f>IF(NOT(D800 &gt; 0), "No Discount", "Discount Applied")</f>
        <v>No Discount</v>
      </c>
      <c r="Y800" s="3" t="str">
        <f>IF(AND(R800 &gt; 100, OR(I800 = "Regular Air", I800 = "Express Air"), NOT(D800 &gt; 0)), "High Profit Non-Standard Shipping", "Other")</f>
        <v>High Profit Non-Standard Shipping</v>
      </c>
    </row>
    <row r="801" spans="1:25" x14ac:dyDescent="0.3">
      <c r="A801" s="3" t="s">
        <v>179</v>
      </c>
      <c r="B801" s="3">
        <v>6406</v>
      </c>
      <c r="C801" s="3" t="s">
        <v>36</v>
      </c>
      <c r="D801" s="7">
        <v>0.02</v>
      </c>
      <c r="E801" s="4">
        <v>16.48</v>
      </c>
      <c r="F801" s="4">
        <v>1.99</v>
      </c>
      <c r="G801" s="3">
        <v>1413</v>
      </c>
      <c r="H801" s="3" t="s">
        <v>1470</v>
      </c>
      <c r="I801" s="3" t="s">
        <v>26</v>
      </c>
      <c r="J801" s="3" t="s">
        <v>27</v>
      </c>
      <c r="K801" s="3" t="s">
        <v>76</v>
      </c>
      <c r="L801" s="3" t="s">
        <v>52</v>
      </c>
      <c r="M801" s="3" t="s">
        <v>192</v>
      </c>
      <c r="N801" s="3" t="s">
        <v>193</v>
      </c>
      <c r="O801" s="3">
        <v>2113</v>
      </c>
      <c r="P801" s="2">
        <v>42037</v>
      </c>
      <c r="Q801" s="2">
        <v>42039</v>
      </c>
      <c r="R801" s="4">
        <v>69.61</v>
      </c>
      <c r="S801" s="3">
        <v>27</v>
      </c>
      <c r="T801" s="4">
        <v>484.56</v>
      </c>
      <c r="U801" s="3">
        <v>45539</v>
      </c>
      <c r="V801" s="3" t="str">
        <f>IF(R801&gt;F2757, "High","Low")</f>
        <v>High</v>
      </c>
      <c r="W801" s="3" t="e">
        <f>IF(OR(D801 &gt; 0.2,#REF! &lt; 0.25), "High Risk", "Low Risk")</f>
        <v>#REF!</v>
      </c>
      <c r="X801" s="3" t="str">
        <f>IF(NOT(D801 &gt; 0), "No Discount", "Discount Applied")</f>
        <v>Discount Applied</v>
      </c>
      <c r="Y801" s="3" t="str">
        <f>IF(AND(R801 &gt; 100, OR(I801 = "Regular Air", I801 = "Express Air"), NOT(D801 &gt; 0)), "High Profit Non-Standard Shipping", "Other")</f>
        <v>Other</v>
      </c>
    </row>
    <row r="802" spans="1:25" x14ac:dyDescent="0.3">
      <c r="A802" s="3" t="s">
        <v>151</v>
      </c>
      <c r="B802" s="3">
        <v>25129</v>
      </c>
      <c r="C802" s="3" t="s">
        <v>46</v>
      </c>
      <c r="D802" s="7">
        <v>0.02</v>
      </c>
      <c r="E802" s="4">
        <v>417.4</v>
      </c>
      <c r="F802" s="4">
        <v>75.23</v>
      </c>
      <c r="G802" s="3">
        <v>1416</v>
      </c>
      <c r="H802" s="3" t="s">
        <v>1472</v>
      </c>
      <c r="I802" s="3" t="s">
        <v>38</v>
      </c>
      <c r="J802" s="3" t="s">
        <v>57</v>
      </c>
      <c r="K802" s="3" t="s">
        <v>40</v>
      </c>
      <c r="L802" s="3" t="s">
        <v>60</v>
      </c>
      <c r="M802" s="3" t="s">
        <v>702</v>
      </c>
      <c r="N802" s="3" t="s">
        <v>1473</v>
      </c>
      <c r="O802" s="3">
        <v>46203</v>
      </c>
      <c r="P802" s="2">
        <v>42130</v>
      </c>
      <c r="Q802" s="2">
        <v>42131</v>
      </c>
      <c r="R802" s="4">
        <v>-634.86540000000002</v>
      </c>
      <c r="S802" s="3">
        <v>1</v>
      </c>
      <c r="T802" s="4">
        <v>471.21</v>
      </c>
      <c r="U802" s="3">
        <v>90538</v>
      </c>
      <c r="V802" s="3" t="str">
        <f>IF(R802&gt;F2758, "High","Low")</f>
        <v>Low</v>
      </c>
      <c r="W802" s="3" t="e">
        <f>IF(OR(D802 &gt; 0.2,#REF! &lt; 0.25), "High Risk", "Low Risk")</f>
        <v>#REF!</v>
      </c>
      <c r="X802" s="3" t="str">
        <f>IF(NOT(D802 &gt; 0), "No Discount", "Discount Applied")</f>
        <v>Discount Applied</v>
      </c>
      <c r="Y802" s="3" t="str">
        <f>IF(AND(R802 &gt; 100, OR(I802 = "Regular Air", I802 = "Express Air"), NOT(D802 &gt; 0)), "High Profit Non-Standard Shipping", "Other")</f>
        <v>Other</v>
      </c>
    </row>
    <row r="803" spans="1:25" x14ac:dyDescent="0.3">
      <c r="A803" s="3" t="s">
        <v>256</v>
      </c>
      <c r="B803" s="3">
        <v>24722</v>
      </c>
      <c r="C803" s="3" t="s">
        <v>24</v>
      </c>
      <c r="D803" s="7">
        <v>0.04</v>
      </c>
      <c r="E803" s="4">
        <v>46.89</v>
      </c>
      <c r="F803" s="4">
        <v>5.0999999999999996</v>
      </c>
      <c r="G803" s="3">
        <v>1416</v>
      </c>
      <c r="H803" s="3" t="s">
        <v>1472</v>
      </c>
      <c r="I803" s="3" t="s">
        <v>48</v>
      </c>
      <c r="J803" s="3" t="s">
        <v>57</v>
      </c>
      <c r="K803" s="3" t="s">
        <v>28</v>
      </c>
      <c r="L803" s="3" t="s">
        <v>60</v>
      </c>
      <c r="M803" s="3" t="s">
        <v>702</v>
      </c>
      <c r="N803" s="3" t="s">
        <v>1473</v>
      </c>
      <c r="O803" s="3">
        <v>46203</v>
      </c>
      <c r="P803" s="2">
        <v>42180</v>
      </c>
      <c r="Q803" s="2">
        <v>42182</v>
      </c>
      <c r="R803" s="4">
        <v>87.12</v>
      </c>
      <c r="S803" s="3">
        <v>4</v>
      </c>
      <c r="T803" s="4">
        <v>182.61</v>
      </c>
      <c r="U803" s="3">
        <v>90540</v>
      </c>
      <c r="V803" s="3" t="str">
        <f>IF(R803&gt;F2759, "High","Low")</f>
        <v>High</v>
      </c>
      <c r="W803" s="3" t="e">
        <f>IF(OR(D803 &gt; 0.2,#REF! &lt; 0.25), "High Risk", "Low Risk")</f>
        <v>#REF!</v>
      </c>
      <c r="X803" s="3" t="str">
        <f>IF(NOT(D803 &gt; 0), "No Discount", "Discount Applied")</f>
        <v>Discount Applied</v>
      </c>
      <c r="Y803" s="3" t="str">
        <f>IF(AND(R803 &gt; 100, OR(I803 = "Regular Air", I803 = "Express Air"), NOT(D803 &gt; 0)), "High Profit Non-Standard Shipping", "Other")</f>
        <v>Other</v>
      </c>
    </row>
    <row r="804" spans="1:25" x14ac:dyDescent="0.3">
      <c r="A804" s="3" t="s">
        <v>29</v>
      </c>
      <c r="B804" s="3">
        <v>22823</v>
      </c>
      <c r="C804" s="3" t="s">
        <v>105</v>
      </c>
      <c r="D804" s="7">
        <v>7.0000000000000007E-2</v>
      </c>
      <c r="E804" s="4">
        <v>4.84</v>
      </c>
      <c r="F804" s="4">
        <v>0.71</v>
      </c>
      <c r="G804" s="3">
        <v>1418</v>
      </c>
      <c r="H804" s="3" t="s">
        <v>1474</v>
      </c>
      <c r="I804" s="3" t="s">
        <v>48</v>
      </c>
      <c r="J804" s="3" t="s">
        <v>57</v>
      </c>
      <c r="K804" s="3" t="s">
        <v>28</v>
      </c>
      <c r="L804" s="3" t="s">
        <v>60</v>
      </c>
      <c r="M804" s="3" t="s">
        <v>702</v>
      </c>
      <c r="N804" s="3" t="s">
        <v>1476</v>
      </c>
      <c r="O804" s="3">
        <v>46901</v>
      </c>
      <c r="P804" s="2">
        <v>42005</v>
      </c>
      <c r="Q804" s="2">
        <v>42007</v>
      </c>
      <c r="R804" s="4">
        <v>25.240199999999998</v>
      </c>
      <c r="S804" s="3">
        <v>8</v>
      </c>
      <c r="T804" s="4">
        <v>36.58</v>
      </c>
      <c r="U804" s="3">
        <v>90539</v>
      </c>
      <c r="V804" s="3" t="str">
        <f>IF(R804&gt;F2760, "High","Low")</f>
        <v>High</v>
      </c>
      <c r="W804" s="3" t="e">
        <f>IF(OR(D804 &gt; 0.2,#REF! &lt; 0.25), "High Risk", "Low Risk")</f>
        <v>#REF!</v>
      </c>
      <c r="X804" s="3" t="str">
        <f>IF(NOT(D804 &gt; 0), "No Discount", "Discount Applied")</f>
        <v>Discount Applied</v>
      </c>
      <c r="Y804" s="3" t="str">
        <f>IF(AND(R804 &gt; 100, OR(I804 = "Regular Air", I804 = "Express Air"), NOT(D804 &gt; 0)), "High Profit Non-Standard Shipping", "Other")</f>
        <v>Other</v>
      </c>
    </row>
    <row r="805" spans="1:25" x14ac:dyDescent="0.3">
      <c r="A805" s="3" t="s">
        <v>151</v>
      </c>
      <c r="B805" s="3">
        <v>24295</v>
      </c>
      <c r="C805" s="3" t="s">
        <v>36</v>
      </c>
      <c r="D805" s="7">
        <v>0.01</v>
      </c>
      <c r="E805" s="4">
        <v>124.49</v>
      </c>
      <c r="F805" s="4">
        <v>51.94</v>
      </c>
      <c r="G805" s="3">
        <v>1419</v>
      </c>
      <c r="H805" s="3" t="s">
        <v>1477</v>
      </c>
      <c r="I805" s="3" t="s">
        <v>38</v>
      </c>
      <c r="J805" s="3" t="s">
        <v>57</v>
      </c>
      <c r="K805" s="3" t="s">
        <v>40</v>
      </c>
      <c r="L805" s="3" t="s">
        <v>60</v>
      </c>
      <c r="M805" s="3" t="s">
        <v>702</v>
      </c>
      <c r="N805" s="3" t="s">
        <v>1478</v>
      </c>
      <c r="O805" s="3">
        <v>47905</v>
      </c>
      <c r="P805" s="2">
        <v>42180</v>
      </c>
      <c r="Q805" s="2">
        <v>42181</v>
      </c>
      <c r="R805" s="4">
        <v>-94.674644999999998</v>
      </c>
      <c r="S805" s="3">
        <v>18</v>
      </c>
      <c r="T805" s="4">
        <v>2376.12</v>
      </c>
      <c r="U805" s="3">
        <v>90540</v>
      </c>
      <c r="V805" s="3" t="str">
        <f>IF(R805&gt;F2761, "High","Low")</f>
        <v>Low</v>
      </c>
      <c r="W805" s="3" t="e">
        <f>IF(OR(D805 &gt; 0.2,#REF! &lt; 0.25), "High Risk", "Low Risk")</f>
        <v>#REF!</v>
      </c>
      <c r="X805" s="3" t="str">
        <f>IF(NOT(D805 &gt; 0), "No Discount", "Discount Applied")</f>
        <v>Discount Applied</v>
      </c>
      <c r="Y805" s="3" t="str">
        <f>IF(AND(R805 &gt; 100, OR(I805 = "Regular Air", I805 = "Express Air"), NOT(D805 &gt; 0)), "High Profit Non-Standard Shipping", "Other")</f>
        <v>Other</v>
      </c>
    </row>
    <row r="806" spans="1:25" x14ac:dyDescent="0.3">
      <c r="A806" s="3" t="s">
        <v>41</v>
      </c>
      <c r="B806" s="3">
        <v>19024</v>
      </c>
      <c r="C806" s="3" t="s">
        <v>105</v>
      </c>
      <c r="D806" s="7">
        <v>0.05</v>
      </c>
      <c r="E806" s="4">
        <v>350.99</v>
      </c>
      <c r="F806" s="4">
        <v>39</v>
      </c>
      <c r="G806" s="3">
        <v>1424</v>
      </c>
      <c r="H806" s="3" t="s">
        <v>1479</v>
      </c>
      <c r="I806" s="3" t="s">
        <v>38</v>
      </c>
      <c r="J806" s="3" t="s">
        <v>39</v>
      </c>
      <c r="K806" s="3" t="s">
        <v>40</v>
      </c>
      <c r="L806" s="3" t="s">
        <v>33</v>
      </c>
      <c r="M806" s="3" t="s">
        <v>254</v>
      </c>
      <c r="N806" s="3" t="s">
        <v>1480</v>
      </c>
      <c r="O806" s="3">
        <v>80112</v>
      </c>
      <c r="P806" s="2">
        <v>42016</v>
      </c>
      <c r="Q806" s="2">
        <v>42018</v>
      </c>
      <c r="R806" s="4">
        <v>451.28039999999999</v>
      </c>
      <c r="S806" s="3">
        <v>3</v>
      </c>
      <c r="T806" s="4">
        <v>1020.08</v>
      </c>
      <c r="U806" s="3">
        <v>89448</v>
      </c>
      <c r="V806" s="3" t="str">
        <f>IF(R806&gt;F2762, "High","Low")</f>
        <v>High</v>
      </c>
      <c r="W806" s="3" t="e">
        <f>IF(OR(D806 &gt; 0.2,#REF! &lt; 0.25), "High Risk", "Low Risk")</f>
        <v>#REF!</v>
      </c>
      <c r="X806" s="3" t="str">
        <f>IF(NOT(D806 &gt; 0), "No Discount", "Discount Applied")</f>
        <v>Discount Applied</v>
      </c>
      <c r="Y806" s="3" t="str">
        <f>IF(AND(R806 &gt; 100, OR(I806 = "Regular Air", I806 = "Express Air"), NOT(D806 &gt; 0)), "High Profit Non-Standard Shipping", "Other")</f>
        <v>Other</v>
      </c>
    </row>
    <row r="807" spans="1:25" x14ac:dyDescent="0.3">
      <c r="A807" s="3" t="s">
        <v>68</v>
      </c>
      <c r="B807" s="3">
        <v>19025</v>
      </c>
      <c r="C807" s="3" t="s">
        <v>105</v>
      </c>
      <c r="D807" s="7">
        <v>0</v>
      </c>
      <c r="E807" s="4">
        <v>8.74</v>
      </c>
      <c r="F807" s="4">
        <v>1.39</v>
      </c>
      <c r="G807" s="3">
        <v>1424</v>
      </c>
      <c r="H807" s="3" t="s">
        <v>1479</v>
      </c>
      <c r="I807" s="3" t="s">
        <v>48</v>
      </c>
      <c r="J807" s="3" t="s">
        <v>39</v>
      </c>
      <c r="K807" s="3" t="s">
        <v>28</v>
      </c>
      <c r="L807" s="3" t="s">
        <v>33</v>
      </c>
      <c r="M807" s="3" t="s">
        <v>254</v>
      </c>
      <c r="N807" s="3" t="s">
        <v>1480</v>
      </c>
      <c r="O807" s="3">
        <v>80112</v>
      </c>
      <c r="P807" s="2">
        <v>42016</v>
      </c>
      <c r="Q807" s="2">
        <v>42020</v>
      </c>
      <c r="R807" s="4">
        <v>44.988</v>
      </c>
      <c r="S807" s="3">
        <v>7</v>
      </c>
      <c r="T807" s="4">
        <v>65.2</v>
      </c>
      <c r="U807" s="3">
        <v>89448</v>
      </c>
      <c r="V807" s="3" t="str">
        <f>IF(R807&gt;F2763, "High","Low")</f>
        <v>High</v>
      </c>
      <c r="W807" s="3" t="e">
        <f>IF(OR(D807 &gt; 0.2,#REF! &lt; 0.25), "High Risk", "Low Risk")</f>
        <v>#REF!</v>
      </c>
      <c r="X807" s="3" t="str">
        <f>IF(NOT(D807 &gt; 0), "No Discount", "Discount Applied")</f>
        <v>No Discount</v>
      </c>
      <c r="Y807" s="3" t="str">
        <f>IF(AND(R807 &gt; 100, OR(I807 = "Regular Air", I807 = "Express Air"), NOT(D807 &gt; 0)), "High Profit Non-Standard Shipping", "Other")</f>
        <v>Other</v>
      </c>
    </row>
    <row r="808" spans="1:25" x14ac:dyDescent="0.3">
      <c r="A808" s="3" t="s">
        <v>65</v>
      </c>
      <c r="B808" s="3">
        <v>19026</v>
      </c>
      <c r="C808" s="3" t="s">
        <v>105</v>
      </c>
      <c r="D808" s="7">
        <v>0.02</v>
      </c>
      <c r="E808" s="4">
        <v>1.98</v>
      </c>
      <c r="F808" s="4">
        <v>0.7</v>
      </c>
      <c r="G808" s="3">
        <v>1424</v>
      </c>
      <c r="H808" s="3" t="s">
        <v>1479</v>
      </c>
      <c r="I808" s="3" t="s">
        <v>48</v>
      </c>
      <c r="J808" s="3" t="s">
        <v>39</v>
      </c>
      <c r="K808" s="3" t="s">
        <v>28</v>
      </c>
      <c r="L808" s="3" t="s">
        <v>33</v>
      </c>
      <c r="M808" s="3" t="s">
        <v>254</v>
      </c>
      <c r="N808" s="3" t="s">
        <v>1480</v>
      </c>
      <c r="O808" s="3">
        <v>80112</v>
      </c>
      <c r="P808" s="2">
        <v>42016</v>
      </c>
      <c r="Q808" s="2">
        <v>42020</v>
      </c>
      <c r="R808" s="4">
        <v>-20.732799999999997</v>
      </c>
      <c r="S808" s="3">
        <v>11</v>
      </c>
      <c r="T808" s="4">
        <v>22.59</v>
      </c>
      <c r="U808" s="3">
        <v>89448</v>
      </c>
      <c r="V808" s="3" t="str">
        <f>IF(R808&gt;F2764, "High","Low")</f>
        <v>Low</v>
      </c>
      <c r="W808" s="3" t="e">
        <f>IF(OR(D808 &gt; 0.2,#REF! &lt; 0.25), "High Risk", "Low Risk")</f>
        <v>#REF!</v>
      </c>
      <c r="X808" s="3" t="str">
        <f>IF(NOT(D808 &gt; 0), "No Discount", "Discount Applied")</f>
        <v>Discount Applied</v>
      </c>
      <c r="Y808" s="3" t="str">
        <f>IF(AND(R808 &gt; 100, OR(I808 = "Regular Air", I808 = "Express Air"), NOT(D808 &gt; 0)), "High Profit Non-Standard Shipping", "Other")</f>
        <v>Other</v>
      </c>
    </row>
    <row r="809" spans="1:25" x14ac:dyDescent="0.3">
      <c r="A809" s="3" t="s">
        <v>108</v>
      </c>
      <c r="B809" s="3">
        <v>23620</v>
      </c>
      <c r="C809" s="3" t="s">
        <v>36</v>
      </c>
      <c r="D809" s="7">
        <v>0.05</v>
      </c>
      <c r="E809" s="4">
        <v>8.0399999999999991</v>
      </c>
      <c r="F809" s="4">
        <v>8.94</v>
      </c>
      <c r="G809" s="3">
        <v>1424</v>
      </c>
      <c r="H809" s="3" t="s">
        <v>1479</v>
      </c>
      <c r="I809" s="3" t="s">
        <v>48</v>
      </c>
      <c r="J809" s="3" t="s">
        <v>39</v>
      </c>
      <c r="K809" s="3" t="s">
        <v>28</v>
      </c>
      <c r="L809" s="3" t="s">
        <v>33</v>
      </c>
      <c r="M809" s="3" t="s">
        <v>254</v>
      </c>
      <c r="N809" s="3" t="s">
        <v>1480</v>
      </c>
      <c r="O809" s="3">
        <v>80112</v>
      </c>
      <c r="P809" s="2">
        <v>42175</v>
      </c>
      <c r="Q809" s="2">
        <v>42177</v>
      </c>
      <c r="R809" s="4">
        <v>-164.39479999999998</v>
      </c>
      <c r="S809" s="3">
        <v>15</v>
      </c>
      <c r="T809" s="4">
        <v>121.36</v>
      </c>
      <c r="U809" s="3">
        <v>89449</v>
      </c>
      <c r="V809" s="3" t="str">
        <f>IF(R809&gt;F2765, "High","Low")</f>
        <v>Low</v>
      </c>
      <c r="W809" s="3" t="e">
        <f>IF(OR(D809 &gt; 0.2,#REF! &lt; 0.25), "High Risk", "Low Risk")</f>
        <v>#REF!</v>
      </c>
      <c r="X809" s="3" t="str">
        <f>IF(NOT(D809 &gt; 0), "No Discount", "Discount Applied")</f>
        <v>Discount Applied</v>
      </c>
      <c r="Y809" s="3" t="str">
        <f>IF(AND(R809 &gt; 100, OR(I809 = "Regular Air", I809 = "Express Air"), NOT(D809 &gt; 0)), "High Profit Non-Standard Shipping", "Other")</f>
        <v>Other</v>
      </c>
    </row>
    <row r="810" spans="1:25" x14ac:dyDescent="0.3">
      <c r="A810" s="3" t="s">
        <v>84</v>
      </c>
      <c r="B810" s="3">
        <v>22824</v>
      </c>
      <c r="C810" s="3" t="s">
        <v>105</v>
      </c>
      <c r="D810" s="7">
        <v>0.04</v>
      </c>
      <c r="E810" s="4">
        <v>2036.48</v>
      </c>
      <c r="F810" s="4">
        <v>14.7</v>
      </c>
      <c r="G810" s="3">
        <v>1425</v>
      </c>
      <c r="H810" s="3" t="s">
        <v>1482</v>
      </c>
      <c r="I810" s="3" t="s">
        <v>38</v>
      </c>
      <c r="J810" s="3" t="s">
        <v>57</v>
      </c>
      <c r="K810" s="3" t="s">
        <v>76</v>
      </c>
      <c r="L810" s="3" t="s">
        <v>33</v>
      </c>
      <c r="M810" s="3" t="s">
        <v>254</v>
      </c>
      <c r="N810" s="3" t="s">
        <v>255</v>
      </c>
      <c r="O810" s="3">
        <v>80525</v>
      </c>
      <c r="P810" s="2">
        <v>42005</v>
      </c>
      <c r="Q810" s="2">
        <v>42010</v>
      </c>
      <c r="R810" s="4">
        <v>-4793.0039999999999</v>
      </c>
      <c r="S810" s="3">
        <v>1</v>
      </c>
      <c r="T810" s="4">
        <v>2013.67</v>
      </c>
      <c r="U810" s="3">
        <v>89450</v>
      </c>
      <c r="V810" s="3" t="str">
        <f>IF(R810&gt;F2766, "High","Low")</f>
        <v>Low</v>
      </c>
      <c r="W810" s="3" t="e">
        <f>IF(OR(D810 &gt; 0.2,#REF! &lt; 0.25), "High Risk", "Low Risk")</f>
        <v>#REF!</v>
      </c>
      <c r="X810" s="3" t="str">
        <f>IF(NOT(D810 &gt; 0), "No Discount", "Discount Applied")</f>
        <v>Discount Applied</v>
      </c>
      <c r="Y810" s="3" t="str">
        <f>IF(AND(R810 &gt; 100, OR(I810 = "Regular Air", I810 = "Express Air"), NOT(D810 &gt; 0)), "High Profit Non-Standard Shipping", "Other")</f>
        <v>Other</v>
      </c>
    </row>
    <row r="811" spans="1:25" x14ac:dyDescent="0.3">
      <c r="A811" s="3" t="s">
        <v>77</v>
      </c>
      <c r="B811" s="3">
        <v>22407</v>
      </c>
      <c r="C811" s="3" t="s">
        <v>105</v>
      </c>
      <c r="D811" s="7">
        <v>0.09</v>
      </c>
      <c r="E811" s="4">
        <v>125.99</v>
      </c>
      <c r="F811" s="4">
        <v>2.5</v>
      </c>
      <c r="G811" s="3">
        <v>1427</v>
      </c>
      <c r="H811" s="3" t="s">
        <v>1483</v>
      </c>
      <c r="I811" s="3" t="s">
        <v>48</v>
      </c>
      <c r="J811" s="3" t="s">
        <v>39</v>
      </c>
      <c r="K811" s="3" t="s">
        <v>76</v>
      </c>
      <c r="L811" s="3" t="s">
        <v>60</v>
      </c>
      <c r="M811" s="3" t="s">
        <v>299</v>
      </c>
      <c r="N811" s="3" t="s">
        <v>1484</v>
      </c>
      <c r="O811" s="3">
        <v>48708</v>
      </c>
      <c r="P811" s="2">
        <v>42040</v>
      </c>
      <c r="Q811" s="2">
        <v>42044</v>
      </c>
      <c r="R811" s="4">
        <v>1258.7876999999999</v>
      </c>
      <c r="S811" s="3">
        <v>18</v>
      </c>
      <c r="T811" s="4">
        <v>1824.33</v>
      </c>
      <c r="U811" s="3">
        <v>90905</v>
      </c>
      <c r="V811" s="3" t="str">
        <f>IF(R811&gt;F2767, "High","Low")</f>
        <v>High</v>
      </c>
      <c r="W811" s="3" t="e">
        <f>IF(OR(D811 &gt; 0.2,#REF! &lt; 0.25), "High Risk", "Low Risk")</f>
        <v>#REF!</v>
      </c>
      <c r="X811" s="3" t="str">
        <f>IF(NOT(D811 &gt; 0), "No Discount", "Discount Applied")</f>
        <v>Discount Applied</v>
      </c>
      <c r="Y811" s="3" t="str">
        <f>IF(AND(R811 &gt; 100, OR(I811 = "Regular Air", I811 = "Express Air"), NOT(D811 &gt; 0)), "High Profit Non-Standard Shipping", "Other")</f>
        <v>Other</v>
      </c>
    </row>
    <row r="812" spans="1:25" x14ac:dyDescent="0.3">
      <c r="A812" s="3" t="s">
        <v>68</v>
      </c>
      <c r="B812" s="3">
        <v>19810</v>
      </c>
      <c r="C812" s="3" t="s">
        <v>36</v>
      </c>
      <c r="D812" s="7">
        <v>0.05</v>
      </c>
      <c r="E812" s="4">
        <v>9.7799999999999994</v>
      </c>
      <c r="F812" s="4">
        <v>1.39</v>
      </c>
      <c r="G812" s="3">
        <v>1432</v>
      </c>
      <c r="H812" s="3" t="s">
        <v>1485</v>
      </c>
      <c r="I812" s="3" t="s">
        <v>48</v>
      </c>
      <c r="J812" s="3" t="s">
        <v>27</v>
      </c>
      <c r="K812" s="3" t="s">
        <v>28</v>
      </c>
      <c r="L812" s="3" t="s">
        <v>60</v>
      </c>
      <c r="M812" s="3" t="s">
        <v>702</v>
      </c>
      <c r="N812" s="3" t="s">
        <v>1473</v>
      </c>
      <c r="O812" s="3">
        <v>46203</v>
      </c>
      <c r="P812" s="2">
        <v>42068</v>
      </c>
      <c r="Q812" s="2">
        <v>42069</v>
      </c>
      <c r="R812" s="4">
        <v>74.278499999999994</v>
      </c>
      <c r="S812" s="3">
        <v>11</v>
      </c>
      <c r="T812" s="4">
        <v>107.65</v>
      </c>
      <c r="U812" s="3">
        <v>86826</v>
      </c>
      <c r="V812" s="3" t="str">
        <f>IF(R812&gt;F2768, "High","Low")</f>
        <v>High</v>
      </c>
      <c r="W812" s="3" t="e">
        <f>IF(OR(D812 &gt; 0.2,#REF! &lt; 0.25), "High Risk", "Low Risk")</f>
        <v>#REF!</v>
      </c>
      <c r="X812" s="3" t="str">
        <f>IF(NOT(D812 &gt; 0), "No Discount", "Discount Applied")</f>
        <v>Discount Applied</v>
      </c>
      <c r="Y812" s="3" t="str">
        <f>IF(AND(R812 &gt; 100, OR(I812 = "Regular Air", I812 = "Express Air"), NOT(D812 &gt; 0)), "High Profit Non-Standard Shipping", "Other")</f>
        <v>Other</v>
      </c>
    </row>
    <row r="813" spans="1:25" x14ac:dyDescent="0.3">
      <c r="A813" s="3" t="s">
        <v>68</v>
      </c>
      <c r="B813" s="3">
        <v>18762</v>
      </c>
      <c r="C813" s="3" t="s">
        <v>105</v>
      </c>
      <c r="D813" s="7">
        <v>7.0000000000000007E-2</v>
      </c>
      <c r="E813" s="4">
        <v>10.98</v>
      </c>
      <c r="F813" s="4">
        <v>4.8</v>
      </c>
      <c r="G813" s="3">
        <v>1432</v>
      </c>
      <c r="H813" s="3" t="s">
        <v>1485</v>
      </c>
      <c r="I813" s="3" t="s">
        <v>48</v>
      </c>
      <c r="J813" s="3" t="s">
        <v>27</v>
      </c>
      <c r="K813" s="3" t="s">
        <v>28</v>
      </c>
      <c r="L813" s="3" t="s">
        <v>60</v>
      </c>
      <c r="M813" s="3" t="s">
        <v>702</v>
      </c>
      <c r="N813" s="3" t="s">
        <v>1473</v>
      </c>
      <c r="O813" s="3">
        <v>46203</v>
      </c>
      <c r="P813" s="2">
        <v>42175</v>
      </c>
      <c r="Q813" s="2">
        <v>42182</v>
      </c>
      <c r="R813" s="4">
        <v>52.92</v>
      </c>
      <c r="S813" s="3">
        <v>16</v>
      </c>
      <c r="T813" s="4">
        <v>165.21</v>
      </c>
      <c r="U813" s="3">
        <v>86827</v>
      </c>
      <c r="V813" s="3" t="str">
        <f>IF(R813&gt;F2769, "High","Low")</f>
        <v>High</v>
      </c>
      <c r="W813" s="3" t="e">
        <f>IF(OR(D813 &gt; 0.2,#REF! &lt; 0.25), "High Risk", "Low Risk")</f>
        <v>#REF!</v>
      </c>
      <c r="X813" s="3" t="str">
        <f>IF(NOT(D813 &gt; 0), "No Discount", "Discount Applied")</f>
        <v>Discount Applied</v>
      </c>
      <c r="Y813" s="3" t="str">
        <f>IF(AND(R813 &gt; 100, OR(I813 = "Regular Air", I813 = "Express Air"), NOT(D813 &gt; 0)), "High Profit Non-Standard Shipping", "Other")</f>
        <v>Other</v>
      </c>
    </row>
    <row r="814" spans="1:25" x14ac:dyDescent="0.3">
      <c r="A814" s="3" t="s">
        <v>29</v>
      </c>
      <c r="B814" s="3">
        <v>19811</v>
      </c>
      <c r="C814" s="3" t="s">
        <v>36</v>
      </c>
      <c r="D814" s="7">
        <v>0.02</v>
      </c>
      <c r="E814" s="4">
        <v>3.28</v>
      </c>
      <c r="F814" s="4">
        <v>3.97</v>
      </c>
      <c r="G814" s="3">
        <v>1433</v>
      </c>
      <c r="H814" s="3" t="s">
        <v>1486</v>
      </c>
      <c r="I814" s="3" t="s">
        <v>26</v>
      </c>
      <c r="J814" s="3" t="s">
        <v>27</v>
      </c>
      <c r="K814" s="3" t="s">
        <v>28</v>
      </c>
      <c r="L814" s="3" t="s">
        <v>60</v>
      </c>
      <c r="M814" s="3" t="s">
        <v>702</v>
      </c>
      <c r="N814" s="3" t="s">
        <v>1487</v>
      </c>
      <c r="O814" s="3">
        <v>47130</v>
      </c>
      <c r="P814" s="2">
        <v>42068</v>
      </c>
      <c r="Q814" s="2">
        <v>42069</v>
      </c>
      <c r="R814" s="4">
        <v>-66.349999999999994</v>
      </c>
      <c r="S814" s="3">
        <v>7</v>
      </c>
      <c r="T814" s="4">
        <v>25.15</v>
      </c>
      <c r="U814" s="3">
        <v>86826</v>
      </c>
      <c r="V814" s="3" t="str">
        <f>IF(R814&gt;F2770, "High","Low")</f>
        <v>Low</v>
      </c>
      <c r="W814" s="3" t="e">
        <f>IF(OR(D814 &gt; 0.2,#REF! &lt; 0.25), "High Risk", "Low Risk")</f>
        <v>#REF!</v>
      </c>
      <c r="X814" s="3" t="str">
        <f>IF(NOT(D814 &gt; 0), "No Discount", "Discount Applied")</f>
        <v>Discount Applied</v>
      </c>
      <c r="Y814" s="3" t="str">
        <f>IF(AND(R814 &gt; 100, OR(I814 = "Regular Air", I814 = "Express Air"), NOT(D814 &gt; 0)), "High Profit Non-Standard Shipping", "Other")</f>
        <v>Other</v>
      </c>
    </row>
    <row r="815" spans="1:25" x14ac:dyDescent="0.3">
      <c r="A815" s="3" t="s">
        <v>41</v>
      </c>
      <c r="B815" s="3">
        <v>20124</v>
      </c>
      <c r="C815" s="3" t="s">
        <v>24</v>
      </c>
      <c r="D815" s="7">
        <v>7.0000000000000007E-2</v>
      </c>
      <c r="E815" s="4">
        <v>300.98</v>
      </c>
      <c r="F815" s="4">
        <v>64.73</v>
      </c>
      <c r="G815" s="3">
        <v>1433</v>
      </c>
      <c r="H815" s="3" t="s">
        <v>1486</v>
      </c>
      <c r="I815" s="3" t="s">
        <v>38</v>
      </c>
      <c r="J815" s="3" t="s">
        <v>27</v>
      </c>
      <c r="K815" s="3" t="s">
        <v>40</v>
      </c>
      <c r="L815" s="3" t="s">
        <v>60</v>
      </c>
      <c r="M815" s="3" t="s">
        <v>702</v>
      </c>
      <c r="N815" s="3" t="s">
        <v>1487</v>
      </c>
      <c r="O815" s="3">
        <v>47130</v>
      </c>
      <c r="P815" s="2">
        <v>42143</v>
      </c>
      <c r="Q815" s="2">
        <v>42145</v>
      </c>
      <c r="R815" s="4">
        <v>1399.6400000000003</v>
      </c>
      <c r="S815" s="3">
        <v>14</v>
      </c>
      <c r="T815" s="4">
        <v>4285.5600000000004</v>
      </c>
      <c r="U815" s="3">
        <v>86828</v>
      </c>
      <c r="V815" s="3" t="str">
        <f>IF(R815&gt;F2771, "High","Low")</f>
        <v>High</v>
      </c>
      <c r="W815" s="3" t="e">
        <f>IF(OR(D815 &gt; 0.2,#REF! &lt; 0.25), "High Risk", "Low Risk")</f>
        <v>#REF!</v>
      </c>
      <c r="X815" s="3" t="str">
        <f>IF(NOT(D815 &gt; 0), "No Discount", "Discount Applied")</f>
        <v>Discount Applied</v>
      </c>
      <c r="Y815" s="3" t="str">
        <f>IF(AND(R815 &gt; 100, OR(I815 = "Regular Air", I815 = "Express Air"), NOT(D815 &gt; 0)), "High Profit Non-Standard Shipping", "Other")</f>
        <v>Other</v>
      </c>
    </row>
    <row r="816" spans="1:25" x14ac:dyDescent="0.3">
      <c r="A816" s="3" t="s">
        <v>140</v>
      </c>
      <c r="B816" s="3">
        <v>20125</v>
      </c>
      <c r="C816" s="3" t="s">
        <v>24</v>
      </c>
      <c r="D816" s="7">
        <v>0.01</v>
      </c>
      <c r="E816" s="4">
        <v>20.98</v>
      </c>
      <c r="F816" s="4">
        <v>45</v>
      </c>
      <c r="G816" s="3">
        <v>1433</v>
      </c>
      <c r="H816" s="3" t="s">
        <v>1486</v>
      </c>
      <c r="I816" s="3" t="s">
        <v>38</v>
      </c>
      <c r="J816" s="3" t="s">
        <v>27</v>
      </c>
      <c r="K816" s="3" t="s">
        <v>28</v>
      </c>
      <c r="L816" s="3" t="s">
        <v>60</v>
      </c>
      <c r="M816" s="3" t="s">
        <v>702</v>
      </c>
      <c r="N816" s="3" t="s">
        <v>1487</v>
      </c>
      <c r="O816" s="3">
        <v>47130</v>
      </c>
      <c r="P816" s="2">
        <v>42143</v>
      </c>
      <c r="Q816" s="2">
        <v>42143</v>
      </c>
      <c r="R816" s="4">
        <v>232.64200000000028</v>
      </c>
      <c r="S816" s="3">
        <v>28</v>
      </c>
      <c r="T816" s="4">
        <v>631.37</v>
      </c>
      <c r="U816" s="3">
        <v>86828</v>
      </c>
      <c r="V816" s="3" t="str">
        <f>IF(R816&gt;F2772, "High","Low")</f>
        <v>High</v>
      </c>
      <c r="W816" s="3" t="e">
        <f>IF(OR(D816 &gt; 0.2,#REF! &lt; 0.25), "High Risk", "Low Risk")</f>
        <v>#REF!</v>
      </c>
      <c r="X816" s="3" t="str">
        <f>IF(NOT(D816 &gt; 0), "No Discount", "Discount Applied")</f>
        <v>Discount Applied</v>
      </c>
      <c r="Y816" s="3" t="str">
        <f>IF(AND(R816 &gt; 100, OR(I816 = "Regular Air", I816 = "Express Air"), NOT(D816 &gt; 0)), "High Profit Non-Standard Shipping", "Other")</f>
        <v>Other</v>
      </c>
    </row>
    <row r="817" spans="1:25" x14ac:dyDescent="0.3">
      <c r="A817" s="3" t="s">
        <v>140</v>
      </c>
      <c r="B817" s="3">
        <v>21955</v>
      </c>
      <c r="C817" s="3" t="s">
        <v>46</v>
      </c>
      <c r="D817" s="7">
        <v>0.01</v>
      </c>
      <c r="E817" s="4">
        <v>80.98</v>
      </c>
      <c r="F817" s="4">
        <v>35</v>
      </c>
      <c r="G817" s="3">
        <v>1438</v>
      </c>
      <c r="H817" s="3" t="s">
        <v>1490</v>
      </c>
      <c r="I817" s="3" t="s">
        <v>48</v>
      </c>
      <c r="J817" s="3" t="s">
        <v>27</v>
      </c>
      <c r="K817" s="3" t="s">
        <v>28</v>
      </c>
      <c r="L817" s="3" t="s">
        <v>52</v>
      </c>
      <c r="M817" s="3" t="s">
        <v>153</v>
      </c>
      <c r="N817" s="3" t="s">
        <v>1491</v>
      </c>
      <c r="O817" s="3">
        <v>44035</v>
      </c>
      <c r="P817" s="2">
        <v>42026</v>
      </c>
      <c r="Q817" s="2">
        <v>42028</v>
      </c>
      <c r="R817" s="4">
        <v>-409.37360000000001</v>
      </c>
      <c r="S817" s="3">
        <v>3</v>
      </c>
      <c r="T817" s="4">
        <v>267.83</v>
      </c>
      <c r="U817" s="3">
        <v>90120</v>
      </c>
      <c r="V817" s="3" t="str">
        <f>IF(R817&gt;F2773, "High","Low")</f>
        <v>Low</v>
      </c>
      <c r="W817" s="3" t="e">
        <f>IF(OR(D817 &gt; 0.2,#REF! &lt; 0.25), "High Risk", "Low Risk")</f>
        <v>#REF!</v>
      </c>
      <c r="X817" s="3" t="str">
        <f>IF(NOT(D817 &gt; 0), "No Discount", "Discount Applied")</f>
        <v>Discount Applied</v>
      </c>
      <c r="Y817" s="3" t="str">
        <f>IF(AND(R817 &gt; 100, OR(I817 = "Regular Air", I817 = "Express Air"), NOT(D817 &gt; 0)), "High Profit Non-Standard Shipping", "Other")</f>
        <v>Other</v>
      </c>
    </row>
    <row r="818" spans="1:25" x14ac:dyDescent="0.3">
      <c r="A818" s="3" t="s">
        <v>92</v>
      </c>
      <c r="B818" s="3">
        <v>23415</v>
      </c>
      <c r="C818" s="3" t="s">
        <v>46</v>
      </c>
      <c r="D818" s="7">
        <v>0.05</v>
      </c>
      <c r="E818" s="4">
        <v>6.48</v>
      </c>
      <c r="F818" s="4">
        <v>6.22</v>
      </c>
      <c r="G818" s="3">
        <v>1439</v>
      </c>
      <c r="H818" s="3" t="s">
        <v>1492</v>
      </c>
      <c r="I818" s="3" t="s">
        <v>48</v>
      </c>
      <c r="J818" s="3" t="s">
        <v>27</v>
      </c>
      <c r="K818" s="3" t="s">
        <v>28</v>
      </c>
      <c r="L818" s="3" t="s">
        <v>52</v>
      </c>
      <c r="M818" s="3" t="s">
        <v>153</v>
      </c>
      <c r="N818" s="3" t="s">
        <v>1493</v>
      </c>
      <c r="O818" s="3">
        <v>44117</v>
      </c>
      <c r="P818" s="2">
        <v>42122</v>
      </c>
      <c r="Q818" s="2">
        <v>42123</v>
      </c>
      <c r="R818" s="4">
        <v>-29.07</v>
      </c>
      <c r="S818" s="3">
        <v>3</v>
      </c>
      <c r="T818" s="4">
        <v>21.46</v>
      </c>
      <c r="U818" s="3">
        <v>90121</v>
      </c>
      <c r="V818" s="3" t="str">
        <f>IF(R818&gt;F2774, "High","Low")</f>
        <v>Low</v>
      </c>
      <c r="W818" s="3" t="e">
        <f>IF(OR(D818 &gt; 0.2,#REF! &lt; 0.25), "High Risk", "Low Risk")</f>
        <v>#REF!</v>
      </c>
      <c r="X818" s="3" t="str">
        <f>IF(NOT(D818 &gt; 0), "No Discount", "Discount Applied")</f>
        <v>Discount Applied</v>
      </c>
      <c r="Y818" s="3" t="str">
        <f>IF(AND(R818 &gt; 100, OR(I818 = "Regular Air", I818 = "Express Air"), NOT(D818 &gt; 0)), "High Profit Non-Standard Shipping", "Other")</f>
        <v>Other</v>
      </c>
    </row>
    <row r="819" spans="1:25" x14ac:dyDescent="0.3">
      <c r="A819" s="3" t="s">
        <v>256</v>
      </c>
      <c r="B819" s="3">
        <v>22672</v>
      </c>
      <c r="C819" s="3" t="s">
        <v>36</v>
      </c>
      <c r="D819" s="7">
        <v>0.04</v>
      </c>
      <c r="E819" s="4">
        <v>177.98</v>
      </c>
      <c r="F819" s="4">
        <v>0.99</v>
      </c>
      <c r="G819" s="3">
        <v>1442</v>
      </c>
      <c r="H819" s="3" t="s">
        <v>1494</v>
      </c>
      <c r="I819" s="3" t="s">
        <v>48</v>
      </c>
      <c r="J819" s="3" t="s">
        <v>27</v>
      </c>
      <c r="K819" s="3" t="s">
        <v>28</v>
      </c>
      <c r="L819" s="3" t="s">
        <v>60</v>
      </c>
      <c r="M819" s="3" t="s">
        <v>505</v>
      </c>
      <c r="N819" s="3" t="s">
        <v>1192</v>
      </c>
      <c r="O819" s="3">
        <v>65807</v>
      </c>
      <c r="P819" s="2">
        <v>42180</v>
      </c>
      <c r="Q819" s="2">
        <v>42182</v>
      </c>
      <c r="R819" s="4">
        <v>1909.8854999999996</v>
      </c>
      <c r="S819" s="3">
        <v>15</v>
      </c>
      <c r="T819" s="4">
        <v>2767.95</v>
      </c>
      <c r="U819" s="3">
        <v>89076</v>
      </c>
      <c r="V819" s="3" t="str">
        <f>IF(R819&gt;F2775, "High","Low")</f>
        <v>High</v>
      </c>
      <c r="W819" s="3" t="e">
        <f>IF(OR(D819 &gt; 0.2,#REF! &lt; 0.25), "High Risk", "Low Risk")</f>
        <v>#REF!</v>
      </c>
      <c r="X819" s="3" t="str">
        <f>IF(NOT(D819 &gt; 0), "No Discount", "Discount Applied")</f>
        <v>Discount Applied</v>
      </c>
      <c r="Y819" s="3" t="str">
        <f>IF(AND(R819 &gt; 100, OR(I819 = "Regular Air", I819 = "Express Air"), NOT(D819 &gt; 0)), "High Profit Non-Standard Shipping", "Other")</f>
        <v>Other</v>
      </c>
    </row>
    <row r="820" spans="1:25" x14ac:dyDescent="0.3">
      <c r="A820" s="3" t="s">
        <v>108</v>
      </c>
      <c r="B820" s="3">
        <v>21945</v>
      </c>
      <c r="C820" s="3" t="s">
        <v>105</v>
      </c>
      <c r="D820" s="7">
        <v>0.02</v>
      </c>
      <c r="E820" s="4">
        <v>15.99</v>
      </c>
      <c r="F820" s="4">
        <v>13.18</v>
      </c>
      <c r="G820" s="3">
        <v>1442</v>
      </c>
      <c r="H820" s="3" t="s">
        <v>1494</v>
      </c>
      <c r="I820" s="3" t="s">
        <v>26</v>
      </c>
      <c r="J820" s="3" t="s">
        <v>27</v>
      </c>
      <c r="K820" s="3" t="s">
        <v>28</v>
      </c>
      <c r="L820" s="3" t="s">
        <v>60</v>
      </c>
      <c r="M820" s="3" t="s">
        <v>505</v>
      </c>
      <c r="N820" s="3" t="s">
        <v>1192</v>
      </c>
      <c r="O820" s="3">
        <v>65807</v>
      </c>
      <c r="P820" s="2">
        <v>42034</v>
      </c>
      <c r="Q820" s="2">
        <v>42038</v>
      </c>
      <c r="R820" s="4">
        <v>-76.992500000000007</v>
      </c>
      <c r="S820" s="3">
        <v>7</v>
      </c>
      <c r="T820" s="4">
        <v>123.03</v>
      </c>
      <c r="U820" s="3">
        <v>89077</v>
      </c>
      <c r="V820" s="3" t="str">
        <f>IF(R820&gt;F2776, "High","Low")</f>
        <v>Low</v>
      </c>
      <c r="W820" s="3" t="e">
        <f>IF(OR(D820 &gt; 0.2,#REF! &lt; 0.25), "High Risk", "Low Risk")</f>
        <v>#REF!</v>
      </c>
      <c r="X820" s="3" t="str">
        <f>IF(NOT(D820 &gt; 0), "No Discount", "Discount Applied")</f>
        <v>Discount Applied</v>
      </c>
      <c r="Y820" s="3" t="str">
        <f>IF(AND(R820 &gt; 100, OR(I820 = "Regular Air", I820 = "Express Air"), NOT(D820 &gt; 0)), "High Profit Non-Standard Shipping", "Other")</f>
        <v>Other</v>
      </c>
    </row>
    <row r="821" spans="1:25" x14ac:dyDescent="0.3">
      <c r="A821" s="3" t="s">
        <v>49</v>
      </c>
      <c r="B821" s="3">
        <v>21946</v>
      </c>
      <c r="C821" s="3" t="s">
        <v>105</v>
      </c>
      <c r="D821" s="7">
        <v>0.09</v>
      </c>
      <c r="E821" s="4">
        <v>46.94</v>
      </c>
      <c r="F821" s="4">
        <v>6.77</v>
      </c>
      <c r="G821" s="3">
        <v>1442</v>
      </c>
      <c r="H821" s="3" t="s">
        <v>1494</v>
      </c>
      <c r="I821" s="3" t="s">
        <v>26</v>
      </c>
      <c r="J821" s="3" t="s">
        <v>27</v>
      </c>
      <c r="K821" s="3" t="s">
        <v>40</v>
      </c>
      <c r="L821" s="3" t="s">
        <v>60</v>
      </c>
      <c r="M821" s="3" t="s">
        <v>505</v>
      </c>
      <c r="N821" s="3" t="s">
        <v>1192</v>
      </c>
      <c r="O821" s="3">
        <v>65807</v>
      </c>
      <c r="P821" s="2">
        <v>42034</v>
      </c>
      <c r="Q821" s="2">
        <v>42034</v>
      </c>
      <c r="R821" s="4">
        <v>297.96959999999996</v>
      </c>
      <c r="S821" s="3">
        <v>10</v>
      </c>
      <c r="T821" s="4">
        <v>431.84</v>
      </c>
      <c r="U821" s="3">
        <v>89077</v>
      </c>
      <c r="V821" s="3" t="str">
        <f>IF(R821&gt;F2777, "High","Low")</f>
        <v>High</v>
      </c>
      <c r="W821" s="3" t="e">
        <f>IF(OR(D821 &gt; 0.2,#REF! &lt; 0.25), "High Risk", "Low Risk")</f>
        <v>#REF!</v>
      </c>
      <c r="X821" s="3" t="str">
        <f>IF(NOT(D821 &gt; 0), "No Discount", "Discount Applied")</f>
        <v>Discount Applied</v>
      </c>
      <c r="Y821" s="3" t="str">
        <f>IF(AND(R821 &gt; 100, OR(I821 = "Regular Air", I821 = "Express Air"), NOT(D821 &gt; 0)), "High Profit Non-Standard Shipping", "Other")</f>
        <v>Other</v>
      </c>
    </row>
    <row r="822" spans="1:25" x14ac:dyDescent="0.3">
      <c r="A822" s="3" t="s">
        <v>41</v>
      </c>
      <c r="B822" s="3">
        <v>23793</v>
      </c>
      <c r="C822" s="3" t="s">
        <v>55</v>
      </c>
      <c r="D822" s="7">
        <v>0.1</v>
      </c>
      <c r="E822" s="4">
        <v>218.08</v>
      </c>
      <c r="F822" s="4">
        <v>18.059999999999999</v>
      </c>
      <c r="G822" s="3">
        <v>1450</v>
      </c>
      <c r="H822" s="3" t="s">
        <v>1497</v>
      </c>
      <c r="I822" s="3" t="s">
        <v>26</v>
      </c>
      <c r="J822" s="3" t="s">
        <v>113</v>
      </c>
      <c r="K822" s="3" t="s">
        <v>40</v>
      </c>
      <c r="L822" s="3" t="s">
        <v>33</v>
      </c>
      <c r="M822" s="3" t="s">
        <v>44</v>
      </c>
      <c r="N822" s="3" t="s">
        <v>1499</v>
      </c>
      <c r="O822" s="3">
        <v>96150</v>
      </c>
      <c r="P822" s="2">
        <v>42148</v>
      </c>
      <c r="Q822" s="2">
        <v>42149</v>
      </c>
      <c r="R822" s="4">
        <v>1318.83</v>
      </c>
      <c r="S822" s="3">
        <v>12</v>
      </c>
      <c r="T822" s="4">
        <v>2366.5100000000002</v>
      </c>
      <c r="U822" s="3">
        <v>86735</v>
      </c>
      <c r="V822" s="3" t="str">
        <f>IF(R822&gt;F2778, "High","Low")</f>
        <v>High</v>
      </c>
      <c r="W822" s="3" t="e">
        <f>IF(OR(D822 &gt; 0.2,#REF! &lt; 0.25), "High Risk", "Low Risk")</f>
        <v>#REF!</v>
      </c>
      <c r="X822" s="3" t="str">
        <f>IF(NOT(D822 &gt; 0), "No Discount", "Discount Applied")</f>
        <v>Discount Applied</v>
      </c>
      <c r="Y822" s="3" t="str">
        <f>IF(AND(R822 &gt; 100, OR(I822 = "Regular Air", I822 = "Express Air"), NOT(D822 &gt; 0)), "High Profit Non-Standard Shipping", "Other")</f>
        <v>Other</v>
      </c>
    </row>
    <row r="823" spans="1:25" x14ac:dyDescent="0.3">
      <c r="A823" s="3" t="s">
        <v>77</v>
      </c>
      <c r="B823" s="3">
        <v>25006</v>
      </c>
      <c r="C823" s="3" t="s">
        <v>24</v>
      </c>
      <c r="D823" s="7">
        <v>0.05</v>
      </c>
      <c r="E823" s="4">
        <v>85.99</v>
      </c>
      <c r="F823" s="4">
        <v>0.99</v>
      </c>
      <c r="G823" s="3">
        <v>1459</v>
      </c>
      <c r="H823" s="3" t="s">
        <v>1500</v>
      </c>
      <c r="I823" s="3" t="s">
        <v>48</v>
      </c>
      <c r="J823" s="3" t="s">
        <v>113</v>
      </c>
      <c r="K823" s="3" t="s">
        <v>76</v>
      </c>
      <c r="L823" s="3" t="s">
        <v>135</v>
      </c>
      <c r="M823" s="3" t="s">
        <v>931</v>
      </c>
      <c r="N823" s="3" t="s">
        <v>1501</v>
      </c>
      <c r="O823" s="3">
        <v>29687</v>
      </c>
      <c r="P823" s="2">
        <v>42099</v>
      </c>
      <c r="Q823" s="2">
        <v>42101</v>
      </c>
      <c r="R823" s="4">
        <v>36.215999999999994</v>
      </c>
      <c r="S823" s="3">
        <v>4</v>
      </c>
      <c r="T823" s="4">
        <v>291.64</v>
      </c>
      <c r="U823" s="3">
        <v>86734</v>
      </c>
      <c r="V823" s="3" t="str">
        <f>IF(R823&gt;F2779, "High","Low")</f>
        <v>High</v>
      </c>
      <c r="W823" s="3" t="e">
        <f>IF(OR(D823 &gt; 0.2,#REF! &lt; 0.25), "High Risk", "Low Risk")</f>
        <v>#REF!</v>
      </c>
      <c r="X823" s="3" t="str">
        <f>IF(NOT(D823 &gt; 0), "No Discount", "Discount Applied")</f>
        <v>Discount Applied</v>
      </c>
      <c r="Y823" s="3" t="str">
        <f>IF(AND(R823 &gt; 100, OR(I823 = "Regular Air", I823 = "Express Air"), NOT(D823 &gt; 0)), "High Profit Non-Standard Shipping", "Other")</f>
        <v>Other</v>
      </c>
    </row>
    <row r="824" spans="1:25" x14ac:dyDescent="0.3">
      <c r="A824" s="3" t="s">
        <v>108</v>
      </c>
      <c r="B824" s="3">
        <v>18105</v>
      </c>
      <c r="C824" s="3" t="s">
        <v>24</v>
      </c>
      <c r="D824" s="7">
        <v>0.05</v>
      </c>
      <c r="E824" s="4">
        <v>12.95</v>
      </c>
      <c r="F824" s="4">
        <v>4.9800000000000004</v>
      </c>
      <c r="G824" s="3">
        <v>1461</v>
      </c>
      <c r="H824" s="3" t="s">
        <v>1502</v>
      </c>
      <c r="I824" s="3" t="s">
        <v>48</v>
      </c>
      <c r="J824" s="3" t="s">
        <v>113</v>
      </c>
      <c r="K824" s="3" t="s">
        <v>28</v>
      </c>
      <c r="L824" s="3" t="s">
        <v>60</v>
      </c>
      <c r="M824" s="3" t="s">
        <v>702</v>
      </c>
      <c r="N824" s="3" t="s">
        <v>1478</v>
      </c>
      <c r="O824" s="3">
        <v>47905</v>
      </c>
      <c r="P824" s="2">
        <v>42157</v>
      </c>
      <c r="Q824" s="2">
        <v>42159</v>
      </c>
      <c r="R824" s="4">
        <v>134.16825</v>
      </c>
      <c r="S824" s="3">
        <v>19</v>
      </c>
      <c r="T824" s="4">
        <v>252.36</v>
      </c>
      <c r="U824" s="3">
        <v>86397</v>
      </c>
      <c r="V824" s="3" t="str">
        <f>IF(R824&gt;F2780, "High","Low")</f>
        <v>High</v>
      </c>
      <c r="W824" s="3" t="e">
        <f>IF(OR(D824 &gt; 0.2,#REF! &lt; 0.25), "High Risk", "Low Risk")</f>
        <v>#REF!</v>
      </c>
      <c r="X824" s="3" t="str">
        <f>IF(NOT(D824 &gt; 0), "No Discount", "Discount Applied")</f>
        <v>Discount Applied</v>
      </c>
      <c r="Y824" s="3" t="str">
        <f>IF(AND(R824 &gt; 100, OR(I824 = "Regular Air", I824 = "Express Air"), NOT(D824 &gt; 0)), "High Profit Non-Standard Shipping", "Other")</f>
        <v>Other</v>
      </c>
    </row>
    <row r="825" spans="1:25" x14ac:dyDescent="0.3">
      <c r="A825" s="3" t="s">
        <v>77</v>
      </c>
      <c r="B825" s="3">
        <v>23735</v>
      </c>
      <c r="C825" s="3" t="s">
        <v>24</v>
      </c>
      <c r="D825" s="7">
        <v>0</v>
      </c>
      <c r="E825" s="4">
        <v>65.989999999999995</v>
      </c>
      <c r="F825" s="4">
        <v>8.99</v>
      </c>
      <c r="G825" s="3">
        <v>1466</v>
      </c>
      <c r="H825" s="3" t="s">
        <v>1504</v>
      </c>
      <c r="I825" s="3" t="s">
        <v>48</v>
      </c>
      <c r="J825" s="3" t="s">
        <v>57</v>
      </c>
      <c r="K825" s="3" t="s">
        <v>76</v>
      </c>
      <c r="L825" s="3" t="s">
        <v>60</v>
      </c>
      <c r="M825" s="3" t="s">
        <v>495</v>
      </c>
      <c r="N825" s="3" t="s">
        <v>442</v>
      </c>
      <c r="O825" s="3">
        <v>68601</v>
      </c>
      <c r="P825" s="2">
        <v>42166</v>
      </c>
      <c r="Q825" s="2">
        <v>42168</v>
      </c>
      <c r="R825" s="4">
        <v>253.30319999999998</v>
      </c>
      <c r="S825" s="3">
        <v>10</v>
      </c>
      <c r="T825" s="4">
        <v>575.07000000000005</v>
      </c>
      <c r="U825" s="3">
        <v>91115</v>
      </c>
      <c r="V825" s="3" t="str">
        <f>IF(R825&gt;F2781, "High","Low")</f>
        <v>High</v>
      </c>
      <c r="W825" s="3" t="e">
        <f>IF(OR(D825 &gt; 0.2,#REF! &lt; 0.25), "High Risk", "Low Risk")</f>
        <v>#REF!</v>
      </c>
      <c r="X825" s="3" t="str">
        <f>IF(NOT(D825 &gt; 0), "No Discount", "Discount Applied")</f>
        <v>No Discount</v>
      </c>
      <c r="Y825" s="3" t="str">
        <f>IF(AND(R825 &gt; 100, OR(I825 = "Regular Air", I825 = "Express Air"), NOT(D825 &gt; 0)), "High Profit Non-Standard Shipping", "Other")</f>
        <v>High Profit Non-Standard Shipping</v>
      </c>
    </row>
    <row r="826" spans="1:25" x14ac:dyDescent="0.3">
      <c r="A826" s="3" t="s">
        <v>190</v>
      </c>
      <c r="B826" s="3">
        <v>25917</v>
      </c>
      <c r="C826" s="3" t="s">
        <v>105</v>
      </c>
      <c r="D826" s="7">
        <v>0.04</v>
      </c>
      <c r="E826" s="4">
        <v>130.97999999999999</v>
      </c>
      <c r="F826" s="4">
        <v>54.74</v>
      </c>
      <c r="G826" s="3">
        <v>1466</v>
      </c>
      <c r="H826" s="3" t="s">
        <v>1504</v>
      </c>
      <c r="I826" s="3" t="s">
        <v>38</v>
      </c>
      <c r="J826" s="3" t="s">
        <v>57</v>
      </c>
      <c r="K826" s="3" t="s">
        <v>40</v>
      </c>
      <c r="L826" s="3" t="s">
        <v>60</v>
      </c>
      <c r="M826" s="3" t="s">
        <v>495</v>
      </c>
      <c r="N826" s="3" t="s">
        <v>442</v>
      </c>
      <c r="O826" s="3">
        <v>68601</v>
      </c>
      <c r="P826" s="2">
        <v>42167</v>
      </c>
      <c r="Q826" s="2">
        <v>42167</v>
      </c>
      <c r="R826" s="4">
        <v>-723.78399999999999</v>
      </c>
      <c r="S826" s="3">
        <v>14</v>
      </c>
      <c r="T826" s="4">
        <v>1781.66</v>
      </c>
      <c r="U826" s="3">
        <v>91116</v>
      </c>
      <c r="V826" s="3" t="str">
        <f>IF(R826&gt;F2782, "High","Low")</f>
        <v>Low</v>
      </c>
      <c r="W826" s="3" t="e">
        <f>IF(OR(D826 &gt; 0.2,#REF! &lt; 0.25), "High Risk", "Low Risk")</f>
        <v>#REF!</v>
      </c>
      <c r="X826" s="3" t="str">
        <f>IF(NOT(D826 &gt; 0), "No Discount", "Discount Applied")</f>
        <v>Discount Applied</v>
      </c>
      <c r="Y826" s="3" t="str">
        <f>IF(AND(R826 &gt; 100, OR(I826 = "Regular Air", I826 = "Express Air"), NOT(D826 &gt; 0)), "High Profit Non-Standard Shipping", "Other")</f>
        <v>Other</v>
      </c>
    </row>
    <row r="827" spans="1:25" x14ac:dyDescent="0.3">
      <c r="A827" s="3" t="s">
        <v>49</v>
      </c>
      <c r="B827" s="3">
        <v>25915</v>
      </c>
      <c r="C827" s="3" t="s">
        <v>105</v>
      </c>
      <c r="D827" s="7">
        <v>0.04</v>
      </c>
      <c r="E827" s="4">
        <v>105.29</v>
      </c>
      <c r="F827" s="4">
        <v>10.119999999999999</v>
      </c>
      <c r="G827" s="3">
        <v>1469</v>
      </c>
      <c r="H827" s="3" t="s">
        <v>1505</v>
      </c>
      <c r="I827" s="3" t="s">
        <v>48</v>
      </c>
      <c r="J827" s="3" t="s">
        <v>57</v>
      </c>
      <c r="K827" s="3" t="s">
        <v>40</v>
      </c>
      <c r="L827" s="3" t="s">
        <v>33</v>
      </c>
      <c r="M827" s="3" t="s">
        <v>211</v>
      </c>
      <c r="N827" s="3" t="s">
        <v>1507</v>
      </c>
      <c r="O827" s="3">
        <v>84015</v>
      </c>
      <c r="P827" s="2">
        <v>42167</v>
      </c>
      <c r="Q827" s="2">
        <v>42171</v>
      </c>
      <c r="R827" s="4">
        <v>589.18799999999999</v>
      </c>
      <c r="S827" s="3">
        <v>9</v>
      </c>
      <c r="T827" s="4">
        <v>940.64</v>
      </c>
      <c r="U827" s="3">
        <v>91116</v>
      </c>
      <c r="V827" s="3" t="str">
        <f>IF(R827&gt;F2783, "High","Low")</f>
        <v>High</v>
      </c>
      <c r="W827" s="3" t="e">
        <f>IF(OR(D827 &gt; 0.2,#REF! &lt; 0.25), "High Risk", "Low Risk")</f>
        <v>#REF!</v>
      </c>
      <c r="X827" s="3" t="str">
        <f>IF(NOT(D827 &gt; 0), "No Discount", "Discount Applied")</f>
        <v>Discount Applied</v>
      </c>
      <c r="Y827" s="3" t="str">
        <f>IF(AND(R827 &gt; 100, OR(I827 = "Regular Air", I827 = "Express Air"), NOT(D827 &gt; 0)), "High Profit Non-Standard Shipping", "Other")</f>
        <v>Other</v>
      </c>
    </row>
    <row r="828" spans="1:25" x14ac:dyDescent="0.3">
      <c r="A828" s="3" t="s">
        <v>151</v>
      </c>
      <c r="B828" s="3">
        <v>25916</v>
      </c>
      <c r="C828" s="3" t="s">
        <v>105</v>
      </c>
      <c r="D828" s="7">
        <v>7.0000000000000007E-2</v>
      </c>
      <c r="E828" s="4">
        <v>31.76</v>
      </c>
      <c r="F828" s="4">
        <v>45.51</v>
      </c>
      <c r="G828" s="3">
        <v>1469</v>
      </c>
      <c r="H828" s="3" t="s">
        <v>1505</v>
      </c>
      <c r="I828" s="3" t="s">
        <v>38</v>
      </c>
      <c r="J828" s="3" t="s">
        <v>57</v>
      </c>
      <c r="K828" s="3" t="s">
        <v>40</v>
      </c>
      <c r="L828" s="3" t="s">
        <v>33</v>
      </c>
      <c r="M828" s="3" t="s">
        <v>211</v>
      </c>
      <c r="N828" s="3" t="s">
        <v>1507</v>
      </c>
      <c r="O828" s="3">
        <v>84015</v>
      </c>
      <c r="P828" s="2">
        <v>42167</v>
      </c>
      <c r="Q828" s="2">
        <v>42169</v>
      </c>
      <c r="R828" s="4">
        <v>-1314.992</v>
      </c>
      <c r="S828" s="3">
        <v>18</v>
      </c>
      <c r="T828" s="4">
        <v>439.27</v>
      </c>
      <c r="U828" s="3">
        <v>91116</v>
      </c>
      <c r="V828" s="3" t="str">
        <f>IF(R828&gt;F2784, "High","Low")</f>
        <v>Low</v>
      </c>
      <c r="W828" s="3" t="e">
        <f>IF(OR(D828 &gt; 0.2,#REF! &lt; 0.25), "High Risk", "Low Risk")</f>
        <v>#REF!</v>
      </c>
      <c r="X828" s="3" t="str">
        <f>IF(NOT(D828 &gt; 0), "No Discount", "Discount Applied")</f>
        <v>Discount Applied</v>
      </c>
      <c r="Y828" s="3" t="str">
        <f>IF(AND(R828 &gt; 100, OR(I828 = "Regular Air", I828 = "Express Air"), NOT(D828 &gt; 0)), "High Profit Non-Standard Shipping", "Other")</f>
        <v>Other</v>
      </c>
    </row>
    <row r="829" spans="1:25" x14ac:dyDescent="0.3">
      <c r="A829" s="3" t="s">
        <v>108</v>
      </c>
      <c r="B829" s="3">
        <v>21710</v>
      </c>
      <c r="C829" s="3" t="s">
        <v>24</v>
      </c>
      <c r="D829" s="7">
        <v>0.03</v>
      </c>
      <c r="E829" s="4">
        <v>420.98</v>
      </c>
      <c r="F829" s="4">
        <v>19.989999999999998</v>
      </c>
      <c r="G829" s="3">
        <v>1471</v>
      </c>
      <c r="H829" s="3" t="s">
        <v>1508</v>
      </c>
      <c r="I829" s="3" t="s">
        <v>48</v>
      </c>
      <c r="J829" s="3" t="s">
        <v>39</v>
      </c>
      <c r="K829" s="3" t="s">
        <v>28</v>
      </c>
      <c r="L829" s="3" t="s">
        <v>52</v>
      </c>
      <c r="M829" s="3" t="s">
        <v>153</v>
      </c>
      <c r="N829" s="3" t="s">
        <v>1510</v>
      </c>
      <c r="O829" s="3">
        <v>43081</v>
      </c>
      <c r="P829" s="2">
        <v>42084</v>
      </c>
      <c r="Q829" s="2">
        <v>42085</v>
      </c>
      <c r="R829" s="4">
        <v>3043.0310999999997</v>
      </c>
      <c r="S829" s="3">
        <v>10</v>
      </c>
      <c r="T829" s="4">
        <v>4410.1899999999996</v>
      </c>
      <c r="U829" s="3">
        <v>87077</v>
      </c>
      <c r="V829" s="3" t="str">
        <f>IF(R829&gt;F2785, "High","Low")</f>
        <v>High</v>
      </c>
      <c r="W829" s="3" t="e">
        <f>IF(OR(D829 &gt; 0.2,#REF! &lt; 0.25), "High Risk", "Low Risk")</f>
        <v>#REF!</v>
      </c>
      <c r="X829" s="3" t="str">
        <f>IF(NOT(D829 &gt; 0), "No Discount", "Discount Applied")</f>
        <v>Discount Applied</v>
      </c>
      <c r="Y829" s="3" t="str">
        <f>IF(AND(R829 &gt; 100, OR(I829 = "Regular Air", I829 = "Express Air"), NOT(D829 &gt; 0)), "High Profit Non-Standard Shipping", "Other")</f>
        <v>Other</v>
      </c>
    </row>
    <row r="830" spans="1:25" x14ac:dyDescent="0.3">
      <c r="A830" s="3" t="s">
        <v>179</v>
      </c>
      <c r="B830" s="3">
        <v>23958</v>
      </c>
      <c r="C830" s="3" t="s">
        <v>36</v>
      </c>
      <c r="D830" s="7">
        <v>0.02</v>
      </c>
      <c r="E830" s="4">
        <v>30.98</v>
      </c>
      <c r="F830" s="4">
        <v>6.5</v>
      </c>
      <c r="G830" s="3">
        <v>1472</v>
      </c>
      <c r="H830" s="3" t="s">
        <v>1511</v>
      </c>
      <c r="I830" s="3" t="s">
        <v>26</v>
      </c>
      <c r="J830" s="3" t="s">
        <v>39</v>
      </c>
      <c r="K830" s="3" t="s">
        <v>76</v>
      </c>
      <c r="L830" s="3" t="s">
        <v>52</v>
      </c>
      <c r="M830" s="3" t="s">
        <v>153</v>
      </c>
      <c r="N830" s="3" t="s">
        <v>1512</v>
      </c>
      <c r="O830" s="3">
        <v>44145</v>
      </c>
      <c r="P830" s="2">
        <v>42185</v>
      </c>
      <c r="Q830" s="2">
        <v>42186</v>
      </c>
      <c r="R830" s="4">
        <v>-44.624000000000002</v>
      </c>
      <c r="S830" s="3">
        <v>17</v>
      </c>
      <c r="T830" s="4">
        <v>552.89</v>
      </c>
      <c r="U830" s="3">
        <v>87078</v>
      </c>
      <c r="V830" s="3" t="str">
        <f>IF(R830&gt;F2786, "High","Low")</f>
        <v>Low</v>
      </c>
      <c r="W830" s="3" t="e">
        <f>IF(OR(D830 &gt; 0.2,#REF! &lt; 0.25), "High Risk", "Low Risk")</f>
        <v>#REF!</v>
      </c>
      <c r="X830" s="3" t="str">
        <f>IF(NOT(D830 &gt; 0), "No Discount", "Discount Applied")</f>
        <v>Discount Applied</v>
      </c>
      <c r="Y830" s="3" t="str">
        <f>IF(AND(R830 &gt; 100, OR(I830 = "Regular Air", I830 = "Express Air"), NOT(D830 &gt; 0)), "High Profit Non-Standard Shipping", "Other")</f>
        <v>Other</v>
      </c>
    </row>
    <row r="831" spans="1:25" x14ac:dyDescent="0.3">
      <c r="A831" s="3" t="s">
        <v>256</v>
      </c>
      <c r="B831" s="3">
        <v>22313</v>
      </c>
      <c r="C831" s="3" t="s">
        <v>55</v>
      </c>
      <c r="D831" s="7">
        <v>0.05</v>
      </c>
      <c r="E831" s="4">
        <v>20.27</v>
      </c>
      <c r="F831" s="4">
        <v>3.99</v>
      </c>
      <c r="G831" s="3">
        <v>1472</v>
      </c>
      <c r="H831" s="3" t="s">
        <v>1511</v>
      </c>
      <c r="I831" s="3" t="s">
        <v>48</v>
      </c>
      <c r="J831" s="3" t="s">
        <v>39</v>
      </c>
      <c r="K831" s="3" t="s">
        <v>28</v>
      </c>
      <c r="L831" s="3" t="s">
        <v>52</v>
      </c>
      <c r="M831" s="3" t="s">
        <v>153</v>
      </c>
      <c r="N831" s="3" t="s">
        <v>1512</v>
      </c>
      <c r="O831" s="3">
        <v>44145</v>
      </c>
      <c r="P831" s="2">
        <v>42149</v>
      </c>
      <c r="Q831" s="2">
        <v>42150</v>
      </c>
      <c r="R831" s="4">
        <v>309.25400000000002</v>
      </c>
      <c r="S831" s="3">
        <v>30</v>
      </c>
      <c r="T831" s="4">
        <v>621.55999999999995</v>
      </c>
      <c r="U831" s="3">
        <v>87079</v>
      </c>
      <c r="V831" s="3" t="str">
        <f>IF(R831&gt;F2787, "High","Low")</f>
        <v>High</v>
      </c>
      <c r="W831" s="3" t="e">
        <f>IF(OR(D831 &gt; 0.2,#REF! &lt; 0.25), "High Risk", "Low Risk")</f>
        <v>#REF!</v>
      </c>
      <c r="X831" s="3" t="str">
        <f>IF(NOT(D831 &gt; 0), "No Discount", "Discount Applied")</f>
        <v>Discount Applied</v>
      </c>
      <c r="Y831" s="3" t="str">
        <f>IF(AND(R831 &gt; 100, OR(I831 = "Regular Air", I831 = "Express Air"), NOT(D831 &gt; 0)), "High Profit Non-Standard Shipping", "Other")</f>
        <v>Other</v>
      </c>
    </row>
    <row r="832" spans="1:25" x14ac:dyDescent="0.3">
      <c r="A832" s="3" t="s">
        <v>179</v>
      </c>
      <c r="B832" s="3">
        <v>24937</v>
      </c>
      <c r="C832" s="3" t="s">
        <v>46</v>
      </c>
      <c r="D832" s="7">
        <v>0.04</v>
      </c>
      <c r="E832" s="4">
        <v>9.7799999999999994</v>
      </c>
      <c r="F832" s="4">
        <v>1.99</v>
      </c>
      <c r="G832" s="3">
        <v>1473</v>
      </c>
      <c r="H832" s="3" t="s">
        <v>1514</v>
      </c>
      <c r="I832" s="3" t="s">
        <v>26</v>
      </c>
      <c r="J832" s="3" t="s">
        <v>39</v>
      </c>
      <c r="K832" s="3" t="s">
        <v>76</v>
      </c>
      <c r="L832" s="3" t="s">
        <v>52</v>
      </c>
      <c r="M832" s="3" t="s">
        <v>153</v>
      </c>
      <c r="N832" s="3" t="s">
        <v>1516</v>
      </c>
      <c r="O832" s="3">
        <v>44691</v>
      </c>
      <c r="P832" s="2">
        <v>42025</v>
      </c>
      <c r="Q832" s="2">
        <v>42026</v>
      </c>
      <c r="R832" s="4">
        <v>61.292699999999996</v>
      </c>
      <c r="S832" s="3">
        <v>9</v>
      </c>
      <c r="T832" s="4">
        <v>88.83</v>
      </c>
      <c r="U832" s="3">
        <v>87076</v>
      </c>
      <c r="V832" s="3" t="str">
        <f>IF(R832&gt;F2788, "High","Low")</f>
        <v>High</v>
      </c>
      <c r="W832" s="3" t="e">
        <f>IF(OR(D832 &gt; 0.2,#REF! &lt; 0.25), "High Risk", "Low Risk")</f>
        <v>#REF!</v>
      </c>
      <c r="X832" s="3" t="str">
        <f>IF(NOT(D832 &gt; 0), "No Discount", "Discount Applied")</f>
        <v>Discount Applied</v>
      </c>
      <c r="Y832" s="3" t="str">
        <f>IF(AND(R832 &gt; 100, OR(I832 = "Regular Air", I832 = "Express Air"), NOT(D832 &gt; 0)), "High Profit Non-Standard Shipping", "Other")</f>
        <v>Other</v>
      </c>
    </row>
    <row r="833" spans="1:25" x14ac:dyDescent="0.3">
      <c r="A833" s="3" t="s">
        <v>92</v>
      </c>
      <c r="B833" s="3">
        <v>7544</v>
      </c>
      <c r="C833" s="3" t="s">
        <v>36</v>
      </c>
      <c r="D833" s="7">
        <v>7.0000000000000007E-2</v>
      </c>
      <c r="E833" s="4">
        <v>8.9499999999999993</v>
      </c>
      <c r="F833" s="4">
        <v>2.0099999999999998</v>
      </c>
      <c r="G833" s="3">
        <v>1481</v>
      </c>
      <c r="H833" s="3" t="s">
        <v>1517</v>
      </c>
      <c r="I833" s="3" t="s">
        <v>48</v>
      </c>
      <c r="J833" s="3" t="s">
        <v>27</v>
      </c>
      <c r="K833" s="3" t="s">
        <v>28</v>
      </c>
      <c r="L833" s="3" t="s">
        <v>33</v>
      </c>
      <c r="M833" s="3" t="s">
        <v>44</v>
      </c>
      <c r="N833" s="3" t="s">
        <v>662</v>
      </c>
      <c r="O833" s="3">
        <v>90049</v>
      </c>
      <c r="P833" s="2">
        <v>42090</v>
      </c>
      <c r="Q833" s="2">
        <v>42091</v>
      </c>
      <c r="R833" s="4">
        <v>91.73</v>
      </c>
      <c r="S833" s="3">
        <v>36</v>
      </c>
      <c r="T833" s="4">
        <v>307.64999999999998</v>
      </c>
      <c r="U833" s="3">
        <v>53953</v>
      </c>
      <c r="V833" s="3" t="str">
        <f>IF(R833&gt;F2789, "High","Low")</f>
        <v>High</v>
      </c>
      <c r="W833" s="3" t="e">
        <f>IF(OR(D833 &gt; 0.2,#REF! &lt; 0.25), "High Risk", "Low Risk")</f>
        <v>#REF!</v>
      </c>
      <c r="X833" s="3" t="str">
        <f>IF(NOT(D833 &gt; 0), "No Discount", "Discount Applied")</f>
        <v>Discount Applied</v>
      </c>
      <c r="Y833" s="3" t="str">
        <f>IF(AND(R833 &gt; 100, OR(I833 = "Regular Air", I833 = "Express Air"), NOT(D833 &gt; 0)), "High Profit Non-Standard Shipping", "Other")</f>
        <v>Other</v>
      </c>
    </row>
    <row r="834" spans="1:25" x14ac:dyDescent="0.3">
      <c r="A834" s="3" t="s">
        <v>92</v>
      </c>
      <c r="B834" s="3">
        <v>25544</v>
      </c>
      <c r="C834" s="3" t="s">
        <v>36</v>
      </c>
      <c r="D834" s="7">
        <v>7.0000000000000007E-2</v>
      </c>
      <c r="E834" s="4">
        <v>8.9499999999999993</v>
      </c>
      <c r="F834" s="4">
        <v>2.0099999999999998</v>
      </c>
      <c r="G834" s="3">
        <v>1482</v>
      </c>
      <c r="H834" s="3" t="s">
        <v>1519</v>
      </c>
      <c r="I834" s="3" t="s">
        <v>48</v>
      </c>
      <c r="J834" s="3" t="s">
        <v>27</v>
      </c>
      <c r="K834" s="3" t="s">
        <v>28</v>
      </c>
      <c r="L834" s="3" t="s">
        <v>60</v>
      </c>
      <c r="M834" s="3" t="s">
        <v>299</v>
      </c>
      <c r="N834" s="3" t="s">
        <v>1484</v>
      </c>
      <c r="O834" s="3">
        <v>48708</v>
      </c>
      <c r="P834" s="2">
        <v>42090</v>
      </c>
      <c r="Q834" s="2">
        <v>42091</v>
      </c>
      <c r="R834" s="4">
        <v>53.067899999999995</v>
      </c>
      <c r="S834" s="3">
        <v>9</v>
      </c>
      <c r="T834" s="4">
        <v>76.91</v>
      </c>
      <c r="U834" s="3">
        <v>91362</v>
      </c>
      <c r="V834" s="3" t="str">
        <f>IF(R834&gt;F2790, "High","Low")</f>
        <v>High</v>
      </c>
      <c r="W834" s="3" t="e">
        <f>IF(OR(D834 &gt; 0.2,#REF! &lt; 0.25), "High Risk", "Low Risk")</f>
        <v>#REF!</v>
      </c>
      <c r="X834" s="3" t="str">
        <f>IF(NOT(D834 &gt; 0), "No Discount", "Discount Applied")</f>
        <v>Discount Applied</v>
      </c>
      <c r="Y834" s="3" t="str">
        <f>IF(AND(R834 &gt; 100, OR(I834 = "Regular Air", I834 = "Express Air"), NOT(D834 &gt; 0)), "High Profit Non-Standard Shipping", "Other")</f>
        <v>Other</v>
      </c>
    </row>
    <row r="835" spans="1:25" x14ac:dyDescent="0.3">
      <c r="A835" s="3" t="s">
        <v>49</v>
      </c>
      <c r="B835" s="3">
        <v>22745</v>
      </c>
      <c r="C835" s="3" t="s">
        <v>36</v>
      </c>
      <c r="D835" s="7">
        <v>0.05</v>
      </c>
      <c r="E835" s="4">
        <v>9.65</v>
      </c>
      <c r="F835" s="4">
        <v>6.22</v>
      </c>
      <c r="G835" s="3">
        <v>1482</v>
      </c>
      <c r="H835" s="3" t="s">
        <v>1519</v>
      </c>
      <c r="I835" s="3" t="s">
        <v>48</v>
      </c>
      <c r="J835" s="3" t="s">
        <v>27</v>
      </c>
      <c r="K835" s="3" t="s">
        <v>40</v>
      </c>
      <c r="L835" s="3" t="s">
        <v>60</v>
      </c>
      <c r="M835" s="3" t="s">
        <v>299</v>
      </c>
      <c r="N835" s="3" t="s">
        <v>1484</v>
      </c>
      <c r="O835" s="3">
        <v>48708</v>
      </c>
      <c r="P835" s="2">
        <v>42063</v>
      </c>
      <c r="Q835" s="2">
        <v>42063</v>
      </c>
      <c r="R835" s="4">
        <v>-14.6432</v>
      </c>
      <c r="S835" s="3">
        <v>15</v>
      </c>
      <c r="T835" s="4">
        <v>151.34</v>
      </c>
      <c r="U835" s="3">
        <v>91363</v>
      </c>
      <c r="V835" s="3" t="str">
        <f>IF(R835&gt;F2791, "High","Low")</f>
        <v>Low</v>
      </c>
      <c r="W835" s="3" t="e">
        <f>IF(OR(D835 &gt; 0.2,#REF! &lt; 0.25), "High Risk", "Low Risk")</f>
        <v>#REF!</v>
      </c>
      <c r="X835" s="3" t="str">
        <f>IF(NOT(D835 &gt; 0), "No Discount", "Discount Applied")</f>
        <v>Discount Applied</v>
      </c>
      <c r="Y835" s="3" t="str">
        <f>IF(AND(R835 &gt; 100, OR(I835 = "Regular Air", I835 = "Express Air"), NOT(D835 &gt; 0)), "High Profit Non-Standard Shipping", "Other")</f>
        <v>Other</v>
      </c>
    </row>
    <row r="836" spans="1:25" x14ac:dyDescent="0.3">
      <c r="A836" s="3" t="s">
        <v>179</v>
      </c>
      <c r="B836" s="3">
        <v>21806</v>
      </c>
      <c r="C836" s="3" t="s">
        <v>24</v>
      </c>
      <c r="D836" s="7">
        <v>0.06</v>
      </c>
      <c r="E836" s="4">
        <v>99.99</v>
      </c>
      <c r="F836" s="4">
        <v>19.989999999999998</v>
      </c>
      <c r="G836" s="3">
        <v>1484</v>
      </c>
      <c r="H836" s="3" t="s">
        <v>1520</v>
      </c>
      <c r="I836" s="3" t="s">
        <v>48</v>
      </c>
      <c r="J836" s="3" t="s">
        <v>39</v>
      </c>
      <c r="K836" s="3" t="s">
        <v>76</v>
      </c>
      <c r="L836" s="3" t="s">
        <v>60</v>
      </c>
      <c r="M836" s="3" t="s">
        <v>177</v>
      </c>
      <c r="N836" s="3" t="s">
        <v>1521</v>
      </c>
      <c r="O836" s="3">
        <v>60016</v>
      </c>
      <c r="P836" s="2">
        <v>42074</v>
      </c>
      <c r="Q836" s="2">
        <v>42077</v>
      </c>
      <c r="R836" s="4">
        <v>-127.56</v>
      </c>
      <c r="S836" s="3">
        <v>3</v>
      </c>
      <c r="T836" s="4">
        <v>290.24</v>
      </c>
      <c r="U836" s="3">
        <v>91235</v>
      </c>
      <c r="V836" s="3" t="str">
        <f>IF(R836&gt;F2792, "High","Low")</f>
        <v>Low</v>
      </c>
      <c r="W836" s="3" t="e">
        <f>IF(OR(D836 &gt; 0.2,#REF! &lt; 0.25), "High Risk", "Low Risk")</f>
        <v>#REF!</v>
      </c>
      <c r="X836" s="3" t="str">
        <f>IF(NOT(D836 &gt; 0), "No Discount", "Discount Applied")</f>
        <v>Discount Applied</v>
      </c>
      <c r="Y836" s="3" t="str">
        <f>IF(AND(R836 &gt; 100, OR(I836 = "Regular Air", I836 = "Express Air"), NOT(D836 &gt; 0)), "High Profit Non-Standard Shipping", "Other")</f>
        <v>Other</v>
      </c>
    </row>
    <row r="837" spans="1:25" x14ac:dyDescent="0.3">
      <c r="A837" s="3" t="s">
        <v>140</v>
      </c>
      <c r="B837" s="3">
        <v>21807</v>
      </c>
      <c r="C837" s="3" t="s">
        <v>24</v>
      </c>
      <c r="D837" s="7">
        <v>0</v>
      </c>
      <c r="E837" s="4">
        <v>193.17</v>
      </c>
      <c r="F837" s="4">
        <v>19.989999999999998</v>
      </c>
      <c r="G837" s="3">
        <v>1484</v>
      </c>
      <c r="H837" s="3" t="s">
        <v>1520</v>
      </c>
      <c r="I837" s="3" t="s">
        <v>48</v>
      </c>
      <c r="J837" s="3" t="s">
        <v>39</v>
      </c>
      <c r="K837" s="3" t="s">
        <v>28</v>
      </c>
      <c r="L837" s="3" t="s">
        <v>60</v>
      </c>
      <c r="M837" s="3" t="s">
        <v>177</v>
      </c>
      <c r="N837" s="3" t="s">
        <v>1521</v>
      </c>
      <c r="O837" s="3">
        <v>60016</v>
      </c>
      <c r="P837" s="2">
        <v>42074</v>
      </c>
      <c r="Q837" s="2">
        <v>42075</v>
      </c>
      <c r="R837" s="4">
        <v>282.18</v>
      </c>
      <c r="S837" s="3">
        <v>5</v>
      </c>
      <c r="T837" s="4">
        <v>971.4</v>
      </c>
      <c r="U837" s="3">
        <v>91235</v>
      </c>
      <c r="V837" s="3" t="str">
        <f>IF(R837&gt;F2793, "High","Low")</f>
        <v>High</v>
      </c>
      <c r="W837" s="3" t="e">
        <f>IF(OR(D837 &gt; 0.2,#REF! &lt; 0.25), "High Risk", "Low Risk")</f>
        <v>#REF!</v>
      </c>
      <c r="X837" s="3" t="str">
        <f>IF(NOT(D837 &gt; 0), "No Discount", "Discount Applied")</f>
        <v>No Discount</v>
      </c>
      <c r="Y837" s="3" t="str">
        <f>IF(AND(R837 &gt; 100, OR(I837 = "Regular Air", I837 = "Express Air"), NOT(D837 &gt; 0)), "High Profit Non-Standard Shipping", "Other")</f>
        <v>High Profit Non-Standard Shipping</v>
      </c>
    </row>
    <row r="838" spans="1:25" x14ac:dyDescent="0.3">
      <c r="A838" s="3" t="s">
        <v>77</v>
      </c>
      <c r="B838" s="3">
        <v>21808</v>
      </c>
      <c r="C838" s="3" t="s">
        <v>24</v>
      </c>
      <c r="D838" s="7">
        <v>0.08</v>
      </c>
      <c r="E838" s="4">
        <v>20.99</v>
      </c>
      <c r="F838" s="4">
        <v>3.3</v>
      </c>
      <c r="G838" s="3">
        <v>1484</v>
      </c>
      <c r="H838" s="3" t="s">
        <v>1520</v>
      </c>
      <c r="I838" s="3" t="s">
        <v>26</v>
      </c>
      <c r="J838" s="3" t="s">
        <v>39</v>
      </c>
      <c r="K838" s="3" t="s">
        <v>76</v>
      </c>
      <c r="L838" s="3" t="s">
        <v>60</v>
      </c>
      <c r="M838" s="3" t="s">
        <v>177</v>
      </c>
      <c r="N838" s="3" t="s">
        <v>1521</v>
      </c>
      <c r="O838" s="3">
        <v>60016</v>
      </c>
      <c r="P838" s="2">
        <v>42074</v>
      </c>
      <c r="Q838" s="2">
        <v>42074</v>
      </c>
      <c r="R838" s="4">
        <v>-96.337999999999994</v>
      </c>
      <c r="S838" s="3">
        <v>11</v>
      </c>
      <c r="T838" s="4">
        <v>193.51</v>
      </c>
      <c r="U838" s="3">
        <v>91235</v>
      </c>
      <c r="V838" s="3" t="str">
        <f>IF(R838&gt;F2794, "High","Low")</f>
        <v>Low</v>
      </c>
      <c r="W838" s="3" t="e">
        <f>IF(OR(D838 &gt; 0.2,#REF! &lt; 0.25), "High Risk", "Low Risk")</f>
        <v>#REF!</v>
      </c>
      <c r="X838" s="3" t="str">
        <f>IF(NOT(D838 &gt; 0), "No Discount", "Discount Applied")</f>
        <v>Discount Applied</v>
      </c>
      <c r="Y838" s="3" t="str">
        <f>IF(AND(R838 &gt; 100, OR(I838 = "Regular Air", I838 = "Express Air"), NOT(D838 &gt; 0)), "High Profit Non-Standard Shipping", "Other")</f>
        <v>Other</v>
      </c>
    </row>
    <row r="839" spans="1:25" x14ac:dyDescent="0.3">
      <c r="A839" s="3" t="s">
        <v>108</v>
      </c>
      <c r="B839" s="3">
        <v>22763</v>
      </c>
      <c r="C839" s="3" t="s">
        <v>36</v>
      </c>
      <c r="D839" s="7">
        <v>0.04</v>
      </c>
      <c r="E839" s="4">
        <v>11.5</v>
      </c>
      <c r="F839" s="4">
        <v>7.19</v>
      </c>
      <c r="G839" s="3">
        <v>1485</v>
      </c>
      <c r="H839" s="3" t="s">
        <v>1523</v>
      </c>
      <c r="I839" s="3" t="s">
        <v>48</v>
      </c>
      <c r="J839" s="3" t="s">
        <v>39</v>
      </c>
      <c r="K839" s="3" t="s">
        <v>28</v>
      </c>
      <c r="L839" s="3" t="s">
        <v>60</v>
      </c>
      <c r="M839" s="3" t="s">
        <v>177</v>
      </c>
      <c r="N839" s="3" t="s">
        <v>1525</v>
      </c>
      <c r="O839" s="3">
        <v>60516</v>
      </c>
      <c r="P839" s="2">
        <v>42055</v>
      </c>
      <c r="Q839" s="2">
        <v>42058</v>
      </c>
      <c r="R839" s="4">
        <v>-23.357880000000002</v>
      </c>
      <c r="S839" s="3">
        <v>14</v>
      </c>
      <c r="T839" s="4">
        <v>157.81</v>
      </c>
      <c r="U839" s="3">
        <v>91236</v>
      </c>
      <c r="V839" s="3" t="str">
        <f>IF(R839&gt;F2795, "High","Low")</f>
        <v>Low</v>
      </c>
      <c r="W839" s="3" t="e">
        <f>IF(OR(D839 &gt; 0.2,#REF! &lt; 0.25), "High Risk", "Low Risk")</f>
        <v>#REF!</v>
      </c>
      <c r="X839" s="3" t="str">
        <f>IF(NOT(D839 &gt; 0), "No Discount", "Discount Applied")</f>
        <v>Discount Applied</v>
      </c>
      <c r="Y839" s="3" t="str">
        <f>IF(AND(R839 &gt; 100, OR(I839 = "Regular Air", I839 = "Express Air"), NOT(D839 &gt; 0)), "High Profit Non-Standard Shipping", "Other")</f>
        <v>Other</v>
      </c>
    </row>
    <row r="840" spans="1:25" x14ac:dyDescent="0.3">
      <c r="A840" s="3" t="s">
        <v>140</v>
      </c>
      <c r="B840" s="3">
        <v>22764</v>
      </c>
      <c r="C840" s="3" t="s">
        <v>36</v>
      </c>
      <c r="D840" s="7">
        <v>0.02</v>
      </c>
      <c r="E840" s="4">
        <v>15.7</v>
      </c>
      <c r="F840" s="4">
        <v>11.25</v>
      </c>
      <c r="G840" s="3">
        <v>1485</v>
      </c>
      <c r="H840" s="3" t="s">
        <v>1523</v>
      </c>
      <c r="I840" s="3" t="s">
        <v>48</v>
      </c>
      <c r="J840" s="3" t="s">
        <v>39</v>
      </c>
      <c r="K840" s="3" t="s">
        <v>28</v>
      </c>
      <c r="L840" s="3" t="s">
        <v>60</v>
      </c>
      <c r="M840" s="3" t="s">
        <v>177</v>
      </c>
      <c r="N840" s="3" t="s">
        <v>1525</v>
      </c>
      <c r="O840" s="3">
        <v>60516</v>
      </c>
      <c r="P840" s="2">
        <v>42055</v>
      </c>
      <c r="Q840" s="2">
        <v>42056</v>
      </c>
      <c r="R840" s="4">
        <v>-18.241599999999998</v>
      </c>
      <c r="S840" s="3">
        <v>1</v>
      </c>
      <c r="T840" s="4">
        <v>19.440000000000001</v>
      </c>
      <c r="U840" s="3">
        <v>91236</v>
      </c>
      <c r="V840" s="3" t="str">
        <f>IF(R840&gt;F2796, "High","Low")</f>
        <v>Low</v>
      </c>
      <c r="W840" s="3" t="e">
        <f>IF(OR(D840 &gt; 0.2,#REF! &lt; 0.25), "High Risk", "Low Risk")</f>
        <v>#REF!</v>
      </c>
      <c r="X840" s="3" t="str">
        <f>IF(NOT(D840 &gt; 0), "No Discount", "Discount Applied")</f>
        <v>Discount Applied</v>
      </c>
      <c r="Y840" s="3" t="str">
        <f>IF(AND(R840 &gt; 100, OR(I840 = "Regular Air", I840 = "Express Air"), NOT(D840 &gt; 0)), "High Profit Non-Standard Shipping", "Other")</f>
        <v>Other</v>
      </c>
    </row>
    <row r="841" spans="1:25" x14ac:dyDescent="0.3">
      <c r="A841" s="3" t="s">
        <v>140</v>
      </c>
      <c r="B841" s="3">
        <v>22765</v>
      </c>
      <c r="C841" s="3" t="s">
        <v>36</v>
      </c>
      <c r="D841" s="7">
        <v>0.05</v>
      </c>
      <c r="E841" s="4">
        <v>225.02</v>
      </c>
      <c r="F841" s="4">
        <v>28.66</v>
      </c>
      <c r="G841" s="3">
        <v>1485</v>
      </c>
      <c r="H841" s="3" t="s">
        <v>1523</v>
      </c>
      <c r="I841" s="3" t="s">
        <v>38</v>
      </c>
      <c r="J841" s="3" t="s">
        <v>39</v>
      </c>
      <c r="K841" s="3" t="s">
        <v>28</v>
      </c>
      <c r="L841" s="3" t="s">
        <v>60</v>
      </c>
      <c r="M841" s="3" t="s">
        <v>177</v>
      </c>
      <c r="N841" s="3" t="s">
        <v>1525</v>
      </c>
      <c r="O841" s="3">
        <v>60516</v>
      </c>
      <c r="P841" s="2">
        <v>42055</v>
      </c>
      <c r="Q841" s="2">
        <v>42057</v>
      </c>
      <c r="R841" s="4">
        <v>1428.9104</v>
      </c>
      <c r="S841" s="3">
        <v>21</v>
      </c>
      <c r="T841" s="4">
        <v>4636.63</v>
      </c>
      <c r="U841" s="3">
        <v>91236</v>
      </c>
      <c r="V841" s="3" t="str">
        <f>IF(R841&gt;F2797, "High","Low")</f>
        <v>High</v>
      </c>
      <c r="W841" s="3" t="e">
        <f>IF(OR(D841 &gt; 0.2,#REF! &lt; 0.25), "High Risk", "Low Risk")</f>
        <v>#REF!</v>
      </c>
      <c r="X841" s="3" t="str">
        <f>IF(NOT(D841 &gt; 0), "No Discount", "Discount Applied")</f>
        <v>Discount Applied</v>
      </c>
      <c r="Y841" s="3" t="str">
        <f>IF(AND(R841 &gt; 100, OR(I841 = "Regular Air", I841 = "Express Air"), NOT(D841 &gt; 0)), "High Profit Non-Standard Shipping", "Other")</f>
        <v>Other</v>
      </c>
    </row>
    <row r="842" spans="1:25" x14ac:dyDescent="0.3">
      <c r="A842" s="3" t="s">
        <v>84</v>
      </c>
      <c r="B842" s="3">
        <v>18460</v>
      </c>
      <c r="C842" s="3" t="s">
        <v>24</v>
      </c>
      <c r="D842" s="7">
        <v>0.04</v>
      </c>
      <c r="E842" s="4">
        <v>119.99</v>
      </c>
      <c r="F842" s="4">
        <v>14</v>
      </c>
      <c r="G842" s="3">
        <v>1492</v>
      </c>
      <c r="H842" s="3" t="s">
        <v>1528</v>
      </c>
      <c r="I842" s="3" t="s">
        <v>38</v>
      </c>
      <c r="J842" s="3" t="s">
        <v>27</v>
      </c>
      <c r="K842" s="3" t="s">
        <v>76</v>
      </c>
      <c r="L842" s="3" t="s">
        <v>60</v>
      </c>
      <c r="M842" s="3" t="s">
        <v>505</v>
      </c>
      <c r="N842" s="3" t="s">
        <v>1529</v>
      </c>
      <c r="O842" s="3">
        <v>65721</v>
      </c>
      <c r="P842" s="2">
        <v>42171</v>
      </c>
      <c r="Q842" s="2">
        <v>42173</v>
      </c>
      <c r="R842" s="4">
        <v>509.95830000000001</v>
      </c>
      <c r="S842" s="3">
        <v>6</v>
      </c>
      <c r="T842" s="4">
        <v>739.07</v>
      </c>
      <c r="U842" s="3">
        <v>88004</v>
      </c>
      <c r="V842" s="3" t="str">
        <f>IF(R842&gt;F2798, "High","Low")</f>
        <v>High</v>
      </c>
      <c r="W842" s="3" t="e">
        <f>IF(OR(D842 &gt; 0.2,#REF! &lt; 0.25), "High Risk", "Low Risk")</f>
        <v>#REF!</v>
      </c>
      <c r="X842" s="3" t="str">
        <f>IF(NOT(D842 &gt; 0), "No Discount", "Discount Applied")</f>
        <v>Discount Applied</v>
      </c>
      <c r="Y842" s="3" t="str">
        <f>IF(AND(R842 &gt; 100, OR(I842 = "Regular Air", I842 = "Express Air"), NOT(D842 &gt; 0)), "High Profit Non-Standard Shipping", "Other")</f>
        <v>Other</v>
      </c>
    </row>
    <row r="843" spans="1:25" x14ac:dyDescent="0.3">
      <c r="A843" s="3" t="s">
        <v>49</v>
      </c>
      <c r="B843" s="3">
        <v>19472</v>
      </c>
      <c r="C843" s="3" t="s">
        <v>46</v>
      </c>
      <c r="D843" s="7">
        <v>0.06</v>
      </c>
      <c r="E843" s="4">
        <v>8.3699999999999992</v>
      </c>
      <c r="F843" s="4">
        <v>10.16</v>
      </c>
      <c r="G843" s="3">
        <v>1494</v>
      </c>
      <c r="H843" s="3" t="s">
        <v>1530</v>
      </c>
      <c r="I843" s="3" t="s">
        <v>48</v>
      </c>
      <c r="J843" s="3" t="s">
        <v>27</v>
      </c>
      <c r="K843" s="3" t="s">
        <v>40</v>
      </c>
      <c r="L843" s="3" t="s">
        <v>52</v>
      </c>
      <c r="M843" s="3" t="s">
        <v>414</v>
      </c>
      <c r="N843" s="3" t="s">
        <v>1531</v>
      </c>
      <c r="O843" s="3">
        <v>21222</v>
      </c>
      <c r="P843" s="2">
        <v>42074</v>
      </c>
      <c r="Q843" s="2">
        <v>42076</v>
      </c>
      <c r="R843" s="4">
        <v>-255.65</v>
      </c>
      <c r="S843" s="3">
        <v>18</v>
      </c>
      <c r="T843" s="4">
        <v>157.63999999999999</v>
      </c>
      <c r="U843" s="3">
        <v>85880</v>
      </c>
      <c r="V843" s="3" t="str">
        <f>IF(R843&gt;F2799, "High","Low")</f>
        <v>Low</v>
      </c>
      <c r="W843" s="3" t="e">
        <f>IF(OR(D843 &gt; 0.2,#REF! &lt; 0.25), "High Risk", "Low Risk")</f>
        <v>#REF!</v>
      </c>
      <c r="X843" s="3" t="str">
        <f>IF(NOT(D843 &gt; 0), "No Discount", "Discount Applied")</f>
        <v>Discount Applied</v>
      </c>
      <c r="Y843" s="3" t="str">
        <f>IF(AND(R843 &gt; 100, OR(I843 = "Regular Air", I843 = "Express Air"), NOT(D843 &gt; 0)), "High Profit Non-Standard Shipping", "Other")</f>
        <v>Other</v>
      </c>
    </row>
    <row r="844" spans="1:25" x14ac:dyDescent="0.3">
      <c r="A844" s="3" t="s">
        <v>92</v>
      </c>
      <c r="B844" s="3">
        <v>19473</v>
      </c>
      <c r="C844" s="3" t="s">
        <v>46</v>
      </c>
      <c r="D844" s="7">
        <v>0.09</v>
      </c>
      <c r="E844" s="4">
        <v>6.48</v>
      </c>
      <c r="F844" s="4">
        <v>9.17</v>
      </c>
      <c r="G844" s="3">
        <v>1494</v>
      </c>
      <c r="H844" s="3" t="s">
        <v>1530</v>
      </c>
      <c r="I844" s="3" t="s">
        <v>26</v>
      </c>
      <c r="J844" s="3" t="s">
        <v>27</v>
      </c>
      <c r="K844" s="3" t="s">
        <v>28</v>
      </c>
      <c r="L844" s="3" t="s">
        <v>52</v>
      </c>
      <c r="M844" s="3" t="s">
        <v>414</v>
      </c>
      <c r="N844" s="3" t="s">
        <v>1531</v>
      </c>
      <c r="O844" s="3">
        <v>21222</v>
      </c>
      <c r="P844" s="2">
        <v>42074</v>
      </c>
      <c r="Q844" s="2">
        <v>42076</v>
      </c>
      <c r="R844" s="4">
        <v>-76.540000000000006</v>
      </c>
      <c r="S844" s="3">
        <v>6</v>
      </c>
      <c r="T844" s="4">
        <v>42.16</v>
      </c>
      <c r="U844" s="3">
        <v>85880</v>
      </c>
      <c r="V844" s="3" t="str">
        <f>IF(R844&gt;F2800, "High","Low")</f>
        <v>Low</v>
      </c>
      <c r="W844" s="3" t="e">
        <f>IF(OR(D844 &gt; 0.2,#REF! &lt; 0.25), "High Risk", "Low Risk")</f>
        <v>#REF!</v>
      </c>
      <c r="X844" s="3" t="str">
        <f>IF(NOT(D844 &gt; 0), "No Discount", "Discount Applied")</f>
        <v>Discount Applied</v>
      </c>
      <c r="Y844" s="3" t="str">
        <f>IF(AND(R844 &gt; 100, OR(I844 = "Regular Air", I844 = "Express Air"), NOT(D844 &gt; 0)), "High Profit Non-Standard Shipping", "Other")</f>
        <v>Other</v>
      </c>
    </row>
    <row r="845" spans="1:25" x14ac:dyDescent="0.3">
      <c r="A845" s="3" t="s">
        <v>49</v>
      </c>
      <c r="B845" s="3">
        <v>24286</v>
      </c>
      <c r="C845" s="3" t="s">
        <v>46</v>
      </c>
      <c r="D845" s="7">
        <v>0.09</v>
      </c>
      <c r="E845" s="4">
        <v>6.28</v>
      </c>
      <c r="F845" s="4">
        <v>5.29</v>
      </c>
      <c r="G845" s="3">
        <v>1497</v>
      </c>
      <c r="H845" s="3" t="s">
        <v>1532</v>
      </c>
      <c r="I845" s="3" t="s">
        <v>48</v>
      </c>
      <c r="J845" s="3" t="s">
        <v>27</v>
      </c>
      <c r="K845" s="3" t="s">
        <v>40</v>
      </c>
      <c r="L845" s="3" t="s">
        <v>52</v>
      </c>
      <c r="M845" s="3" t="s">
        <v>70</v>
      </c>
      <c r="N845" s="3" t="s">
        <v>1533</v>
      </c>
      <c r="O845" s="3">
        <v>14901</v>
      </c>
      <c r="P845" s="2">
        <v>42074</v>
      </c>
      <c r="Q845" s="2">
        <v>42075</v>
      </c>
      <c r="R845" s="4">
        <v>-10.09</v>
      </c>
      <c r="S845" s="3">
        <v>2</v>
      </c>
      <c r="T845" s="4">
        <v>14.08</v>
      </c>
      <c r="U845" s="3">
        <v>85880</v>
      </c>
      <c r="V845" s="3" t="str">
        <f>IF(R845&gt;F2801, "High","Low")</f>
        <v>Low</v>
      </c>
      <c r="W845" s="3" t="e">
        <f>IF(OR(D845 &gt; 0.2,#REF! &lt; 0.25), "High Risk", "Low Risk")</f>
        <v>#REF!</v>
      </c>
      <c r="X845" s="3" t="str">
        <f>IF(NOT(D845 &gt; 0), "No Discount", "Discount Applied")</f>
        <v>Discount Applied</v>
      </c>
      <c r="Y845" s="3" t="str">
        <f>IF(AND(R845 &gt; 100, OR(I845 = "Regular Air", I845 = "Express Air"), NOT(D845 &gt; 0)), "High Profit Non-Standard Shipping", "Other")</f>
        <v>Other</v>
      </c>
    </row>
    <row r="846" spans="1:25" x14ac:dyDescent="0.3">
      <c r="A846" s="3" t="s">
        <v>140</v>
      </c>
      <c r="B846" s="3">
        <v>24287</v>
      </c>
      <c r="C846" s="3" t="s">
        <v>46</v>
      </c>
      <c r="D846" s="7">
        <v>0.03</v>
      </c>
      <c r="E846" s="4">
        <v>15.14</v>
      </c>
      <c r="F846" s="4">
        <v>4.53</v>
      </c>
      <c r="G846" s="3">
        <v>1497</v>
      </c>
      <c r="H846" s="3" t="s">
        <v>1532</v>
      </c>
      <c r="I846" s="3" t="s">
        <v>48</v>
      </c>
      <c r="J846" s="3" t="s">
        <v>27</v>
      </c>
      <c r="K846" s="3" t="s">
        <v>28</v>
      </c>
      <c r="L846" s="3" t="s">
        <v>52</v>
      </c>
      <c r="M846" s="3" t="s">
        <v>70</v>
      </c>
      <c r="N846" s="3" t="s">
        <v>1533</v>
      </c>
      <c r="O846" s="3">
        <v>14901</v>
      </c>
      <c r="P846" s="2">
        <v>42074</v>
      </c>
      <c r="Q846" s="2">
        <v>42076</v>
      </c>
      <c r="R846" s="4">
        <v>-92.87</v>
      </c>
      <c r="S846" s="3">
        <v>17</v>
      </c>
      <c r="T846" s="4">
        <v>256.73</v>
      </c>
      <c r="U846" s="3">
        <v>85880</v>
      </c>
      <c r="V846" s="3" t="str">
        <f>IF(R846&gt;F2802, "High","Low")</f>
        <v>Low</v>
      </c>
      <c r="W846" s="3" t="e">
        <f>IF(OR(D846 &gt; 0.2,#REF! &lt; 0.25), "High Risk", "Low Risk")</f>
        <v>#REF!</v>
      </c>
      <c r="X846" s="3" t="str">
        <f>IF(NOT(D846 &gt; 0), "No Discount", "Discount Applied")</f>
        <v>Discount Applied</v>
      </c>
      <c r="Y846" s="3" t="str">
        <f>IF(AND(R846 &gt; 100, OR(I846 = "Regular Air", I846 = "Express Air"), NOT(D846 &gt; 0)), "High Profit Non-Standard Shipping", "Other")</f>
        <v>Other</v>
      </c>
    </row>
    <row r="847" spans="1:25" x14ac:dyDescent="0.3">
      <c r="A847" s="3" t="s">
        <v>108</v>
      </c>
      <c r="B847" s="3">
        <v>20016</v>
      </c>
      <c r="C847" s="3" t="s">
        <v>55</v>
      </c>
      <c r="D847" s="7">
        <v>0.05</v>
      </c>
      <c r="E847" s="4">
        <v>2.16</v>
      </c>
      <c r="F847" s="4">
        <v>6.05</v>
      </c>
      <c r="G847" s="3">
        <v>1499</v>
      </c>
      <c r="H847" s="3" t="s">
        <v>1534</v>
      </c>
      <c r="I847" s="3" t="s">
        <v>48</v>
      </c>
      <c r="J847" s="3" t="s">
        <v>39</v>
      </c>
      <c r="K847" s="3" t="s">
        <v>28</v>
      </c>
      <c r="L847" s="3" t="s">
        <v>135</v>
      </c>
      <c r="M847" s="3" t="s">
        <v>361</v>
      </c>
      <c r="N847" s="3" t="s">
        <v>1536</v>
      </c>
      <c r="O847" s="3">
        <v>33134</v>
      </c>
      <c r="P847" s="2">
        <v>42039</v>
      </c>
      <c r="Q847" s="2">
        <v>42040</v>
      </c>
      <c r="R847" s="4">
        <v>-298.88600000000002</v>
      </c>
      <c r="S847" s="3">
        <v>8</v>
      </c>
      <c r="T847" s="4">
        <v>18.59</v>
      </c>
      <c r="U847" s="3">
        <v>90731</v>
      </c>
      <c r="V847" s="3" t="str">
        <f>IF(R847&gt;F2803, "High","Low")</f>
        <v>Low</v>
      </c>
      <c r="W847" s="3" t="e">
        <f>IF(OR(D847 &gt; 0.2,#REF! &lt; 0.25), "High Risk", "Low Risk")</f>
        <v>#REF!</v>
      </c>
      <c r="X847" s="3" t="str">
        <f>IF(NOT(D847 &gt; 0), "No Discount", "Discount Applied")</f>
        <v>Discount Applied</v>
      </c>
      <c r="Y847" s="3" t="str">
        <f>IF(AND(R847 &gt; 100, OR(I847 = "Regular Air", I847 = "Express Air"), NOT(D847 &gt; 0)), "High Profit Non-Standard Shipping", "Other")</f>
        <v>Other</v>
      </c>
    </row>
    <row r="848" spans="1:25" x14ac:dyDescent="0.3">
      <c r="A848" s="3" t="s">
        <v>92</v>
      </c>
      <c r="B848" s="3">
        <v>20017</v>
      </c>
      <c r="C848" s="3" t="s">
        <v>55</v>
      </c>
      <c r="D848" s="7">
        <v>0.03</v>
      </c>
      <c r="E848" s="4">
        <v>6.48</v>
      </c>
      <c r="F848" s="4">
        <v>6.6</v>
      </c>
      <c r="G848" s="3">
        <v>1499</v>
      </c>
      <c r="H848" s="3" t="s">
        <v>1534</v>
      </c>
      <c r="I848" s="3" t="s">
        <v>48</v>
      </c>
      <c r="J848" s="3" t="s">
        <v>39</v>
      </c>
      <c r="K848" s="3" t="s">
        <v>28</v>
      </c>
      <c r="L848" s="3" t="s">
        <v>135</v>
      </c>
      <c r="M848" s="3" t="s">
        <v>361</v>
      </c>
      <c r="N848" s="3" t="s">
        <v>1536</v>
      </c>
      <c r="O848" s="3">
        <v>33134</v>
      </c>
      <c r="P848" s="2">
        <v>42039</v>
      </c>
      <c r="Q848" s="2">
        <v>42040</v>
      </c>
      <c r="R848" s="4">
        <v>-145.852</v>
      </c>
      <c r="S848" s="3">
        <v>9</v>
      </c>
      <c r="T848" s="4">
        <v>58.83</v>
      </c>
      <c r="U848" s="3">
        <v>90731</v>
      </c>
      <c r="V848" s="3" t="str">
        <f>IF(R848&gt;F2804, "High","Low")</f>
        <v>Low</v>
      </c>
      <c r="W848" s="3" t="e">
        <f>IF(OR(D848 &gt; 0.2,#REF! &lt; 0.25), "High Risk", "Low Risk")</f>
        <v>#REF!</v>
      </c>
      <c r="X848" s="3" t="str">
        <f>IF(NOT(D848 &gt; 0), "No Discount", "Discount Applied")</f>
        <v>Discount Applied</v>
      </c>
      <c r="Y848" s="3" t="str">
        <f>IF(AND(R848 &gt; 100, OR(I848 = "Regular Air", I848 = "Express Air"), NOT(D848 &gt; 0)), "High Profit Non-Standard Shipping", "Other")</f>
        <v>Other</v>
      </c>
    </row>
    <row r="849" spans="1:25" x14ac:dyDescent="0.3">
      <c r="A849" s="3" t="s">
        <v>151</v>
      </c>
      <c r="B849" s="3">
        <v>20018</v>
      </c>
      <c r="C849" s="3" t="s">
        <v>55</v>
      </c>
      <c r="D849" s="7">
        <v>0.08</v>
      </c>
      <c r="E849" s="4">
        <v>146.05000000000001</v>
      </c>
      <c r="F849" s="4">
        <v>80.2</v>
      </c>
      <c r="G849" s="3">
        <v>1499</v>
      </c>
      <c r="H849" s="3" t="s">
        <v>1534</v>
      </c>
      <c r="I849" s="3" t="s">
        <v>38</v>
      </c>
      <c r="J849" s="3" t="s">
        <v>39</v>
      </c>
      <c r="K849" s="3" t="s">
        <v>40</v>
      </c>
      <c r="L849" s="3" t="s">
        <v>135</v>
      </c>
      <c r="M849" s="3" t="s">
        <v>361</v>
      </c>
      <c r="N849" s="3" t="s">
        <v>1536</v>
      </c>
      <c r="O849" s="3">
        <v>33134</v>
      </c>
      <c r="P849" s="2">
        <v>42039</v>
      </c>
      <c r="Q849" s="2">
        <v>42040</v>
      </c>
      <c r="R849" s="4">
        <v>-27.951000000000001</v>
      </c>
      <c r="S849" s="3">
        <v>11</v>
      </c>
      <c r="T849" s="4">
        <v>1557.66</v>
      </c>
      <c r="U849" s="3">
        <v>90731</v>
      </c>
      <c r="V849" s="3" t="str">
        <f>IF(R849&gt;F2805, "High","Low")</f>
        <v>Low</v>
      </c>
      <c r="W849" s="3" t="e">
        <f>IF(OR(D849 &gt; 0.2,#REF! &lt; 0.25), "High Risk", "Low Risk")</f>
        <v>#REF!</v>
      </c>
      <c r="X849" s="3" t="str">
        <f>IF(NOT(D849 &gt; 0), "No Discount", "Discount Applied")</f>
        <v>Discount Applied</v>
      </c>
      <c r="Y849" s="3" t="str">
        <f>IF(AND(R849 &gt; 100, OR(I849 = "Regular Air", I849 = "Express Air"), NOT(D849 &gt; 0)), "High Profit Non-Standard Shipping", "Other")</f>
        <v>Other</v>
      </c>
    </row>
    <row r="850" spans="1:25" x14ac:dyDescent="0.3">
      <c r="A850" s="3" t="s">
        <v>133</v>
      </c>
      <c r="B850" s="3">
        <v>21682</v>
      </c>
      <c r="C850" s="3" t="s">
        <v>46</v>
      </c>
      <c r="D850" s="7">
        <v>0.08</v>
      </c>
      <c r="E850" s="4">
        <v>3.69</v>
      </c>
      <c r="F850" s="4">
        <v>0.5</v>
      </c>
      <c r="G850" s="3">
        <v>1502</v>
      </c>
      <c r="H850" s="3" t="s">
        <v>1537</v>
      </c>
      <c r="I850" s="3" t="s">
        <v>48</v>
      </c>
      <c r="J850" s="3" t="s">
        <v>57</v>
      </c>
      <c r="K850" s="3" t="s">
        <v>28</v>
      </c>
      <c r="L850" s="3" t="s">
        <v>135</v>
      </c>
      <c r="M850" s="3" t="s">
        <v>361</v>
      </c>
      <c r="N850" s="3" t="s">
        <v>1539</v>
      </c>
      <c r="O850" s="3">
        <v>33065</v>
      </c>
      <c r="P850" s="2">
        <v>42131</v>
      </c>
      <c r="Q850" s="2">
        <v>42134</v>
      </c>
      <c r="R850" s="4">
        <v>-3.6547000000000001</v>
      </c>
      <c r="S850" s="3">
        <v>38</v>
      </c>
      <c r="T850" s="4">
        <v>129.43</v>
      </c>
      <c r="U850" s="3">
        <v>89193</v>
      </c>
      <c r="V850" s="3" t="str">
        <f>IF(R850&gt;F2806, "High","Low")</f>
        <v>Low</v>
      </c>
      <c r="W850" s="3" t="e">
        <f>IF(OR(D850 &gt; 0.2,#REF! &lt; 0.25), "High Risk", "Low Risk")</f>
        <v>#REF!</v>
      </c>
      <c r="X850" s="3" t="str">
        <f>IF(NOT(D850 &gt; 0), "No Discount", "Discount Applied")</f>
        <v>Discount Applied</v>
      </c>
      <c r="Y850" s="3" t="str">
        <f>IF(AND(R850 &gt; 100, OR(I850 = "Regular Air", I850 = "Express Air"), NOT(D850 &gt; 0)), "High Profit Non-Standard Shipping", "Other")</f>
        <v>Other</v>
      </c>
    </row>
    <row r="851" spans="1:25" x14ac:dyDescent="0.3">
      <c r="A851" s="3" t="s">
        <v>29</v>
      </c>
      <c r="B851" s="3">
        <v>18868</v>
      </c>
      <c r="C851" s="3" t="s">
        <v>105</v>
      </c>
      <c r="D851" s="7">
        <v>0.08</v>
      </c>
      <c r="E851" s="4">
        <v>5.84</v>
      </c>
      <c r="F851" s="4">
        <v>1</v>
      </c>
      <c r="G851" s="3">
        <v>1502</v>
      </c>
      <c r="H851" s="3" t="s">
        <v>1537</v>
      </c>
      <c r="I851" s="3" t="s">
        <v>26</v>
      </c>
      <c r="J851" s="3" t="s">
        <v>57</v>
      </c>
      <c r="K851" s="3" t="s">
        <v>28</v>
      </c>
      <c r="L851" s="3" t="s">
        <v>135</v>
      </c>
      <c r="M851" s="3" t="s">
        <v>361</v>
      </c>
      <c r="N851" s="3" t="s">
        <v>1539</v>
      </c>
      <c r="O851" s="3">
        <v>33065</v>
      </c>
      <c r="P851" s="2">
        <v>42184</v>
      </c>
      <c r="Q851" s="2">
        <v>42188</v>
      </c>
      <c r="R851" s="4">
        <v>731.92199999999991</v>
      </c>
      <c r="S851" s="3">
        <v>11</v>
      </c>
      <c r="T851" s="4">
        <v>61.39</v>
      </c>
      <c r="U851" s="3">
        <v>89194</v>
      </c>
      <c r="V851" s="3" t="str">
        <f>IF(R851&gt;F2807, "High","Low")</f>
        <v>High</v>
      </c>
      <c r="W851" s="3" t="e">
        <f>IF(OR(D851 &gt; 0.2,#REF! &lt; 0.25), "High Risk", "Low Risk")</f>
        <v>#REF!</v>
      </c>
      <c r="X851" s="3" t="str">
        <f>IF(NOT(D851 &gt; 0), "No Discount", "Discount Applied")</f>
        <v>Discount Applied</v>
      </c>
      <c r="Y851" s="3" t="str">
        <f>IF(AND(R851 &gt; 100, OR(I851 = "Regular Air", I851 = "Express Air"), NOT(D851 &gt; 0)), "High Profit Non-Standard Shipping", "Other")</f>
        <v>Other</v>
      </c>
    </row>
    <row r="852" spans="1:25" x14ac:dyDescent="0.3">
      <c r="A852" s="3" t="s">
        <v>77</v>
      </c>
      <c r="B852" s="3">
        <v>18869</v>
      </c>
      <c r="C852" s="3" t="s">
        <v>105</v>
      </c>
      <c r="D852" s="7">
        <v>0</v>
      </c>
      <c r="E852" s="4">
        <v>205.99</v>
      </c>
      <c r="F852" s="4">
        <v>8.99</v>
      </c>
      <c r="G852" s="3">
        <v>1502</v>
      </c>
      <c r="H852" s="3" t="s">
        <v>1537</v>
      </c>
      <c r="I852" s="3" t="s">
        <v>48</v>
      </c>
      <c r="J852" s="3" t="s">
        <v>57</v>
      </c>
      <c r="K852" s="3" t="s">
        <v>76</v>
      </c>
      <c r="L852" s="3" t="s">
        <v>135</v>
      </c>
      <c r="M852" s="3" t="s">
        <v>361</v>
      </c>
      <c r="N852" s="3" t="s">
        <v>1539</v>
      </c>
      <c r="O852" s="3">
        <v>33065</v>
      </c>
      <c r="P852" s="2">
        <v>42184</v>
      </c>
      <c r="Q852" s="2">
        <v>42187</v>
      </c>
      <c r="R852" s="4">
        <v>186.55799999999999</v>
      </c>
      <c r="S852" s="3">
        <v>13</v>
      </c>
      <c r="T852" s="4">
        <v>2435.52</v>
      </c>
      <c r="U852" s="3">
        <v>89194</v>
      </c>
      <c r="V852" s="3" t="str">
        <f>IF(R852&gt;F2808, "High","Low")</f>
        <v>High</v>
      </c>
      <c r="W852" s="3" t="e">
        <f>IF(OR(D852 &gt; 0.2,#REF! &lt; 0.25), "High Risk", "Low Risk")</f>
        <v>#REF!</v>
      </c>
      <c r="X852" s="3" t="str">
        <f>IF(NOT(D852 &gt; 0), "No Discount", "Discount Applied")</f>
        <v>No Discount</v>
      </c>
      <c r="Y852" s="3" t="str">
        <f>IF(AND(R852 &gt; 100, OR(I852 = "Regular Air", I852 = "Express Air"), NOT(D852 &gt; 0)), "High Profit Non-Standard Shipping", "Other")</f>
        <v>High Profit Non-Standard Shipping</v>
      </c>
    </row>
    <row r="853" spans="1:25" x14ac:dyDescent="0.3">
      <c r="A853" s="3" t="s">
        <v>77</v>
      </c>
      <c r="B853" s="3">
        <v>18061</v>
      </c>
      <c r="C853" s="3" t="s">
        <v>105</v>
      </c>
      <c r="D853" s="7">
        <v>0</v>
      </c>
      <c r="E853" s="4">
        <v>85.99</v>
      </c>
      <c r="F853" s="4">
        <v>0.99</v>
      </c>
      <c r="G853" s="3">
        <v>1505</v>
      </c>
      <c r="H853" s="3" t="s">
        <v>1542</v>
      </c>
      <c r="I853" s="3" t="s">
        <v>48</v>
      </c>
      <c r="J853" s="3" t="s">
        <v>57</v>
      </c>
      <c r="K853" s="3" t="s">
        <v>76</v>
      </c>
      <c r="L853" s="3" t="s">
        <v>60</v>
      </c>
      <c r="M853" s="3" t="s">
        <v>129</v>
      </c>
      <c r="N853" s="3" t="s">
        <v>1543</v>
      </c>
      <c r="O853" s="3">
        <v>77840</v>
      </c>
      <c r="P853" s="2">
        <v>42168</v>
      </c>
      <c r="Q853" s="2">
        <v>42173</v>
      </c>
      <c r="R853" s="4">
        <v>-138.03680000000003</v>
      </c>
      <c r="S853" s="3">
        <v>6</v>
      </c>
      <c r="T853" s="4">
        <v>464.86</v>
      </c>
      <c r="U853" s="3">
        <v>86181</v>
      </c>
      <c r="V853" s="3" t="str">
        <f>IF(R853&gt;F2809, "High","Low")</f>
        <v>Low</v>
      </c>
      <c r="W853" s="3" t="e">
        <f>IF(OR(D853 &gt; 0.2,#REF! &lt; 0.25), "High Risk", "Low Risk")</f>
        <v>#REF!</v>
      </c>
      <c r="X853" s="3" t="str">
        <f>IF(NOT(D853 &gt; 0), "No Discount", "Discount Applied")</f>
        <v>No Discount</v>
      </c>
      <c r="Y853" s="3" t="str">
        <f>IF(AND(R853 &gt; 100, OR(I853 = "Regular Air", I853 = "Express Air"), NOT(D853 &gt; 0)), "High Profit Non-Standard Shipping", "Other")</f>
        <v>Other</v>
      </c>
    </row>
    <row r="854" spans="1:25" x14ac:dyDescent="0.3">
      <c r="A854" s="3" t="s">
        <v>108</v>
      </c>
      <c r="B854" s="3">
        <v>23329</v>
      </c>
      <c r="C854" s="3" t="s">
        <v>46</v>
      </c>
      <c r="D854" s="7">
        <v>0.09</v>
      </c>
      <c r="E854" s="4">
        <v>20.98</v>
      </c>
      <c r="F854" s="4">
        <v>1.49</v>
      </c>
      <c r="G854" s="3">
        <v>1511</v>
      </c>
      <c r="H854" s="3" t="s">
        <v>1544</v>
      </c>
      <c r="I854" s="3" t="s">
        <v>48</v>
      </c>
      <c r="J854" s="3" t="s">
        <v>27</v>
      </c>
      <c r="K854" s="3" t="s">
        <v>28</v>
      </c>
      <c r="L854" s="3" t="s">
        <v>60</v>
      </c>
      <c r="M854" s="3" t="s">
        <v>702</v>
      </c>
      <c r="N854" s="3" t="s">
        <v>1546</v>
      </c>
      <c r="O854" s="3">
        <v>47302</v>
      </c>
      <c r="P854" s="2">
        <v>42177</v>
      </c>
      <c r="Q854" s="2">
        <v>42179</v>
      </c>
      <c r="R854" s="4">
        <v>199.1823</v>
      </c>
      <c r="S854" s="3">
        <v>14</v>
      </c>
      <c r="T854" s="4">
        <v>288.67</v>
      </c>
      <c r="U854" s="3">
        <v>90303</v>
      </c>
      <c r="V854" s="3" t="str">
        <f>IF(R854&gt;F2810, "High","Low")</f>
        <v>High</v>
      </c>
      <c r="W854" s="3" t="e">
        <f>IF(OR(D854 &gt; 0.2,#REF! &lt; 0.25), "High Risk", "Low Risk")</f>
        <v>#REF!</v>
      </c>
      <c r="X854" s="3" t="str">
        <f>IF(NOT(D854 &gt; 0), "No Discount", "Discount Applied")</f>
        <v>Discount Applied</v>
      </c>
      <c r="Y854" s="3" t="str">
        <f>IF(AND(R854 &gt; 100, OR(I854 = "Regular Air", I854 = "Express Air"), NOT(D854 &gt; 0)), "High Profit Non-Standard Shipping", "Other")</f>
        <v>Other</v>
      </c>
    </row>
    <row r="855" spans="1:25" x14ac:dyDescent="0.3">
      <c r="A855" s="3" t="s">
        <v>92</v>
      </c>
      <c r="B855" s="3">
        <v>23470</v>
      </c>
      <c r="C855" s="3" t="s">
        <v>46</v>
      </c>
      <c r="D855" s="7">
        <v>0.06</v>
      </c>
      <c r="E855" s="4">
        <v>55.48</v>
      </c>
      <c r="F855" s="4">
        <v>4.8499999999999996</v>
      </c>
      <c r="G855" s="3">
        <v>1519</v>
      </c>
      <c r="H855" s="3" t="s">
        <v>1547</v>
      </c>
      <c r="I855" s="3" t="s">
        <v>48</v>
      </c>
      <c r="J855" s="3" t="s">
        <v>113</v>
      </c>
      <c r="K855" s="3" t="s">
        <v>28</v>
      </c>
      <c r="L855" s="3" t="s">
        <v>52</v>
      </c>
      <c r="M855" s="3" t="s">
        <v>187</v>
      </c>
      <c r="N855" s="3" t="s">
        <v>510</v>
      </c>
      <c r="O855" s="3">
        <v>4210</v>
      </c>
      <c r="P855" s="2">
        <v>42169</v>
      </c>
      <c r="Q855" s="2">
        <v>42169</v>
      </c>
      <c r="R855" s="4">
        <v>711.05189999999993</v>
      </c>
      <c r="S855" s="3">
        <v>19</v>
      </c>
      <c r="T855" s="4">
        <v>1030.51</v>
      </c>
      <c r="U855" s="3">
        <v>89957</v>
      </c>
      <c r="V855" s="3" t="str">
        <f>IF(R855&gt;F2811, "High","Low")</f>
        <v>High</v>
      </c>
      <c r="W855" s="3" t="e">
        <f>IF(OR(D855 &gt; 0.2,#REF! &lt; 0.25), "High Risk", "Low Risk")</f>
        <v>#REF!</v>
      </c>
      <c r="X855" s="3" t="str">
        <f>IF(NOT(D855 &gt; 0), "No Discount", "Discount Applied")</f>
        <v>Discount Applied</v>
      </c>
      <c r="Y855" s="3" t="str">
        <f>IF(AND(R855 &gt; 100, OR(I855 = "Regular Air", I855 = "Express Air"), NOT(D855 &gt; 0)), "High Profit Non-Standard Shipping", "Other")</f>
        <v>Other</v>
      </c>
    </row>
    <row r="856" spans="1:25" x14ac:dyDescent="0.3">
      <c r="A856" s="3" t="s">
        <v>41</v>
      </c>
      <c r="B856" s="3">
        <v>23471</v>
      </c>
      <c r="C856" s="3" t="s">
        <v>46</v>
      </c>
      <c r="D856" s="7">
        <v>0.1</v>
      </c>
      <c r="E856" s="4">
        <v>122.99</v>
      </c>
      <c r="F856" s="4">
        <v>70.2</v>
      </c>
      <c r="G856" s="3">
        <v>1522</v>
      </c>
      <c r="H856" s="3" t="s">
        <v>1549</v>
      </c>
      <c r="I856" s="3" t="s">
        <v>38</v>
      </c>
      <c r="J856" s="3" t="s">
        <v>113</v>
      </c>
      <c r="K856" s="3" t="s">
        <v>40</v>
      </c>
      <c r="L856" s="3" t="s">
        <v>60</v>
      </c>
      <c r="M856" s="3" t="s">
        <v>61</v>
      </c>
      <c r="N856" s="3" t="s">
        <v>1550</v>
      </c>
      <c r="O856" s="3">
        <v>55305</v>
      </c>
      <c r="P856" s="2">
        <v>42169</v>
      </c>
      <c r="Q856" s="2">
        <v>42170</v>
      </c>
      <c r="R856" s="4">
        <v>-899.67499999999995</v>
      </c>
      <c r="S856" s="3">
        <v>17</v>
      </c>
      <c r="T856" s="4">
        <v>2026.91</v>
      </c>
      <c r="U856" s="3">
        <v>89957</v>
      </c>
      <c r="V856" s="3" t="str">
        <f>IF(R856&gt;F2812, "High","Low")</f>
        <v>Low</v>
      </c>
      <c r="W856" s="3" t="e">
        <f>IF(OR(D856 &gt; 0.2,#REF! &lt; 0.25), "High Risk", "Low Risk")</f>
        <v>#REF!</v>
      </c>
      <c r="X856" s="3" t="str">
        <f>IF(NOT(D856 &gt; 0), "No Discount", "Discount Applied")</f>
        <v>Discount Applied</v>
      </c>
      <c r="Y856" s="3" t="str">
        <f>IF(AND(R856 &gt; 100, OR(I856 = "Regular Air", I856 = "Express Air"), NOT(D856 &gt; 0)), "High Profit Non-Standard Shipping", "Other")</f>
        <v>Other</v>
      </c>
    </row>
    <row r="857" spans="1:25" x14ac:dyDescent="0.3">
      <c r="A857" s="3" t="s">
        <v>92</v>
      </c>
      <c r="B857" s="3">
        <v>19269</v>
      </c>
      <c r="C857" s="3" t="s">
        <v>24</v>
      </c>
      <c r="D857" s="7">
        <v>0.04</v>
      </c>
      <c r="E857" s="4">
        <v>11.34</v>
      </c>
      <c r="F857" s="4">
        <v>5.01</v>
      </c>
      <c r="G857" s="3">
        <v>1526</v>
      </c>
      <c r="H857" s="3" t="s">
        <v>1551</v>
      </c>
      <c r="I857" s="3" t="s">
        <v>48</v>
      </c>
      <c r="J857" s="3" t="s">
        <v>39</v>
      </c>
      <c r="K857" s="3" t="s">
        <v>28</v>
      </c>
      <c r="L857" s="3" t="s">
        <v>135</v>
      </c>
      <c r="M857" s="3" t="s">
        <v>1277</v>
      </c>
      <c r="N857" s="3" t="s">
        <v>1552</v>
      </c>
      <c r="O857" s="3">
        <v>35211</v>
      </c>
      <c r="P857" s="2">
        <v>42045</v>
      </c>
      <c r="Q857" s="2">
        <v>42046</v>
      </c>
      <c r="R857" s="4">
        <v>-189.22399999999999</v>
      </c>
      <c r="S857" s="3">
        <v>10</v>
      </c>
      <c r="T857" s="4">
        <v>115.53</v>
      </c>
      <c r="U857" s="3">
        <v>86812</v>
      </c>
      <c r="V857" s="3" t="str">
        <f>IF(R857&gt;F2813, "High","Low")</f>
        <v>Low</v>
      </c>
      <c r="W857" s="3" t="e">
        <f>IF(OR(D857 &gt; 0.2,#REF! &lt; 0.25), "High Risk", "Low Risk")</f>
        <v>#REF!</v>
      </c>
      <c r="X857" s="3" t="str">
        <f>IF(NOT(D857 &gt; 0), "No Discount", "Discount Applied")</f>
        <v>Discount Applied</v>
      </c>
      <c r="Y857" s="3" t="str">
        <f>IF(AND(R857 &gt; 100, OR(I857 = "Regular Air", I857 = "Express Air"), NOT(D857 &gt; 0)), "High Profit Non-Standard Shipping", "Other")</f>
        <v>Other</v>
      </c>
    </row>
    <row r="858" spans="1:25" x14ac:dyDescent="0.3">
      <c r="A858" s="3" t="s">
        <v>29</v>
      </c>
      <c r="B858" s="3">
        <v>24974</v>
      </c>
      <c r="C858" s="3" t="s">
        <v>46</v>
      </c>
      <c r="D858" s="7">
        <v>0.03</v>
      </c>
      <c r="E858" s="4">
        <v>30.98</v>
      </c>
      <c r="F858" s="4">
        <v>8.99</v>
      </c>
      <c r="G858" s="3">
        <v>1527</v>
      </c>
      <c r="H858" s="3" t="s">
        <v>1553</v>
      </c>
      <c r="I858" s="3" t="s">
        <v>26</v>
      </c>
      <c r="J858" s="3" t="s">
        <v>57</v>
      </c>
      <c r="K858" s="3" t="s">
        <v>28</v>
      </c>
      <c r="L858" s="3" t="s">
        <v>135</v>
      </c>
      <c r="M858" s="3" t="s">
        <v>1277</v>
      </c>
      <c r="N858" s="3" t="s">
        <v>1555</v>
      </c>
      <c r="O858" s="3">
        <v>35601</v>
      </c>
      <c r="P858" s="2">
        <v>42013</v>
      </c>
      <c r="Q858" s="2">
        <v>42015</v>
      </c>
      <c r="R858" s="4">
        <v>0.50999999999999868</v>
      </c>
      <c r="S858" s="3">
        <v>5</v>
      </c>
      <c r="T858" s="4">
        <v>162.38999999999999</v>
      </c>
      <c r="U858" s="3">
        <v>86813</v>
      </c>
      <c r="V858" s="3" t="str">
        <f>IF(R858&gt;F2814, "High","Low")</f>
        <v>High</v>
      </c>
      <c r="W858" s="3" t="e">
        <f>IF(OR(D858 &gt; 0.2,#REF! &lt; 0.25), "High Risk", "Low Risk")</f>
        <v>#REF!</v>
      </c>
      <c r="X858" s="3" t="str">
        <f>IF(NOT(D858 &gt; 0), "No Discount", "Discount Applied")</f>
        <v>Discount Applied</v>
      </c>
      <c r="Y858" s="3" t="str">
        <f>IF(AND(R858 &gt; 100, OR(I858 = "Regular Air", I858 = "Express Air"), NOT(D858 &gt; 0)), "High Profit Non-Standard Shipping", "Other")</f>
        <v>Other</v>
      </c>
    </row>
    <row r="859" spans="1:25" x14ac:dyDescent="0.3">
      <c r="A859" s="3" t="s">
        <v>77</v>
      </c>
      <c r="B859" s="3">
        <v>22253</v>
      </c>
      <c r="C859" s="3" t="s">
        <v>105</v>
      </c>
      <c r="D859" s="7">
        <v>0.03</v>
      </c>
      <c r="E859" s="4">
        <v>65.989999999999995</v>
      </c>
      <c r="F859" s="4">
        <v>5.26</v>
      </c>
      <c r="G859" s="3">
        <v>1527</v>
      </c>
      <c r="H859" s="3" t="s">
        <v>1553</v>
      </c>
      <c r="I859" s="3" t="s">
        <v>48</v>
      </c>
      <c r="J859" s="3" t="s">
        <v>39</v>
      </c>
      <c r="K859" s="3" t="s">
        <v>76</v>
      </c>
      <c r="L859" s="3" t="s">
        <v>135</v>
      </c>
      <c r="M859" s="3" t="s">
        <v>1277</v>
      </c>
      <c r="N859" s="3" t="s">
        <v>1555</v>
      </c>
      <c r="O859" s="3">
        <v>35601</v>
      </c>
      <c r="P859" s="2">
        <v>42093</v>
      </c>
      <c r="Q859" s="2">
        <v>42103</v>
      </c>
      <c r="R859" s="4">
        <v>-52.248000000000005</v>
      </c>
      <c r="S859" s="3">
        <v>23</v>
      </c>
      <c r="T859" s="4">
        <v>1316.03</v>
      </c>
      <c r="U859" s="3">
        <v>86814</v>
      </c>
      <c r="V859" s="3" t="str">
        <f>IF(R859&gt;F2815, "High","Low")</f>
        <v>Low</v>
      </c>
      <c r="W859" s="3" t="e">
        <f>IF(OR(D859 &gt; 0.2,#REF! &lt; 0.25), "High Risk", "Low Risk")</f>
        <v>#REF!</v>
      </c>
      <c r="X859" s="3" t="str">
        <f>IF(NOT(D859 &gt; 0), "No Discount", "Discount Applied")</f>
        <v>Discount Applied</v>
      </c>
      <c r="Y859" s="3" t="str">
        <f>IF(AND(R859 &gt; 100, OR(I859 = "Regular Air", I859 = "Express Air"), NOT(D859 &gt; 0)), "High Profit Non-Standard Shipping", "Other")</f>
        <v>Other</v>
      </c>
    </row>
    <row r="860" spans="1:25" x14ac:dyDescent="0.3">
      <c r="A860" s="3" t="s">
        <v>179</v>
      </c>
      <c r="B860" s="3">
        <v>21455</v>
      </c>
      <c r="C860" s="3" t="s">
        <v>105</v>
      </c>
      <c r="D860" s="7">
        <v>0.09</v>
      </c>
      <c r="E860" s="4">
        <v>50.98</v>
      </c>
      <c r="F860" s="4">
        <v>6.5</v>
      </c>
      <c r="G860" s="3">
        <v>1527</v>
      </c>
      <c r="H860" s="3" t="s">
        <v>1553</v>
      </c>
      <c r="I860" s="3" t="s">
        <v>48</v>
      </c>
      <c r="J860" s="3" t="s">
        <v>39</v>
      </c>
      <c r="K860" s="3" t="s">
        <v>76</v>
      </c>
      <c r="L860" s="3" t="s">
        <v>135</v>
      </c>
      <c r="M860" s="3" t="s">
        <v>1277</v>
      </c>
      <c r="N860" s="3" t="s">
        <v>1555</v>
      </c>
      <c r="O860" s="3">
        <v>35601</v>
      </c>
      <c r="P860" s="2">
        <v>42145</v>
      </c>
      <c r="Q860" s="2">
        <v>42152</v>
      </c>
      <c r="R860" s="4">
        <v>70.175999999999988</v>
      </c>
      <c r="S860" s="3">
        <v>28</v>
      </c>
      <c r="T860" s="4">
        <v>1395.41</v>
      </c>
      <c r="U860" s="3">
        <v>86815</v>
      </c>
      <c r="V860" s="3" t="str">
        <f>IF(R860&gt;F2816, "High","Low")</f>
        <v>High</v>
      </c>
      <c r="W860" s="3" t="e">
        <f>IF(OR(D860 &gt; 0.2,#REF! &lt; 0.25), "High Risk", "Low Risk")</f>
        <v>#REF!</v>
      </c>
      <c r="X860" s="3" t="str">
        <f>IF(NOT(D860 &gt; 0), "No Discount", "Discount Applied")</f>
        <v>Discount Applied</v>
      </c>
      <c r="Y860" s="3" t="str">
        <f>IF(AND(R860 &gt; 100, OR(I860 = "Regular Air", I860 = "Express Air"), NOT(D860 &gt; 0)), "High Profit Non-Standard Shipping", "Other")</f>
        <v>Other</v>
      </c>
    </row>
    <row r="861" spans="1:25" x14ac:dyDescent="0.3">
      <c r="A861" s="3" t="s">
        <v>108</v>
      </c>
      <c r="B861" s="3">
        <v>24975</v>
      </c>
      <c r="C861" s="3" t="s">
        <v>46</v>
      </c>
      <c r="D861" s="7">
        <v>0.01</v>
      </c>
      <c r="E861" s="4">
        <v>525.98</v>
      </c>
      <c r="F861" s="4">
        <v>19.989999999999998</v>
      </c>
      <c r="G861" s="3">
        <v>1528</v>
      </c>
      <c r="H861" s="3" t="s">
        <v>1556</v>
      </c>
      <c r="I861" s="3" t="s">
        <v>48</v>
      </c>
      <c r="J861" s="3" t="s">
        <v>57</v>
      </c>
      <c r="K861" s="3" t="s">
        <v>28</v>
      </c>
      <c r="L861" s="3" t="s">
        <v>135</v>
      </c>
      <c r="M861" s="3" t="s">
        <v>321</v>
      </c>
      <c r="N861" s="3" t="s">
        <v>1558</v>
      </c>
      <c r="O861" s="3">
        <v>27288</v>
      </c>
      <c r="P861" s="2">
        <v>42013</v>
      </c>
      <c r="Q861" s="2">
        <v>42015</v>
      </c>
      <c r="R861" s="4">
        <v>-161.92400000000001</v>
      </c>
      <c r="S861" s="3">
        <v>9</v>
      </c>
      <c r="T861" s="4">
        <v>4920.8100000000004</v>
      </c>
      <c r="U861" s="3">
        <v>86813</v>
      </c>
      <c r="V861" s="3" t="str">
        <f>IF(R861&gt;F2817, "High","Low")</f>
        <v>Low</v>
      </c>
      <c r="W861" s="3" t="e">
        <f>IF(OR(D861 &gt; 0.2,#REF! &lt; 0.25), "High Risk", "Low Risk")</f>
        <v>#REF!</v>
      </c>
      <c r="X861" s="3" t="str">
        <f>IF(NOT(D861 &gt; 0), "No Discount", "Discount Applied")</f>
        <v>Discount Applied</v>
      </c>
      <c r="Y861" s="3" t="str">
        <f>IF(AND(R861 &gt; 100, OR(I861 = "Regular Air", I861 = "Express Air"), NOT(D861 &gt; 0)), "High Profit Non-Standard Shipping", "Other")</f>
        <v>Other</v>
      </c>
    </row>
    <row r="862" spans="1:25" x14ac:dyDescent="0.3">
      <c r="A862" s="3" t="s">
        <v>133</v>
      </c>
      <c r="B862" s="3">
        <v>21199</v>
      </c>
      <c r="C862" s="3" t="s">
        <v>46</v>
      </c>
      <c r="D862" s="7">
        <v>7.0000000000000007E-2</v>
      </c>
      <c r="E862" s="4">
        <v>4.91</v>
      </c>
      <c r="F862" s="4">
        <v>0.5</v>
      </c>
      <c r="G862" s="3">
        <v>1531</v>
      </c>
      <c r="H862" s="3" t="s">
        <v>1559</v>
      </c>
      <c r="I862" s="3" t="s">
        <v>48</v>
      </c>
      <c r="J862" s="3" t="s">
        <v>113</v>
      </c>
      <c r="K862" s="3" t="s">
        <v>28</v>
      </c>
      <c r="L862" s="3" t="s">
        <v>135</v>
      </c>
      <c r="M862" s="3" t="s">
        <v>361</v>
      </c>
      <c r="N862" s="3" t="s">
        <v>1561</v>
      </c>
      <c r="O862" s="3">
        <v>32137</v>
      </c>
      <c r="P862" s="2">
        <v>42021</v>
      </c>
      <c r="Q862" s="2">
        <v>42022</v>
      </c>
      <c r="R862" s="4">
        <v>-157.696</v>
      </c>
      <c r="S862" s="3">
        <v>6</v>
      </c>
      <c r="T862" s="4">
        <v>28.22</v>
      </c>
      <c r="U862" s="3">
        <v>88852</v>
      </c>
      <c r="V862" s="3" t="str">
        <f>IF(R862&gt;F2818, "High","Low")</f>
        <v>Low</v>
      </c>
      <c r="W862" s="3" t="e">
        <f>IF(OR(D862 &gt; 0.2,#REF! &lt; 0.25), "High Risk", "Low Risk")</f>
        <v>#REF!</v>
      </c>
      <c r="X862" s="3" t="str">
        <f>IF(NOT(D862 &gt; 0), "No Discount", "Discount Applied")</f>
        <v>Discount Applied</v>
      </c>
      <c r="Y862" s="3" t="str">
        <f>IF(AND(R862 &gt; 100, OR(I862 = "Regular Air", I862 = "Express Air"), NOT(D862 &gt; 0)), "High Profit Non-Standard Shipping", "Other")</f>
        <v>Other</v>
      </c>
    </row>
    <row r="863" spans="1:25" x14ac:dyDescent="0.3">
      <c r="A863" s="3" t="s">
        <v>179</v>
      </c>
      <c r="B863" s="3">
        <v>21596</v>
      </c>
      <c r="C863" s="3" t="s">
        <v>24</v>
      </c>
      <c r="D863" s="7">
        <v>0.02</v>
      </c>
      <c r="E863" s="4">
        <v>4.8899999999999997</v>
      </c>
      <c r="F863" s="4">
        <v>4.93</v>
      </c>
      <c r="G863" s="3">
        <v>1533</v>
      </c>
      <c r="H863" s="3" t="s">
        <v>1562</v>
      </c>
      <c r="I863" s="3" t="s">
        <v>48</v>
      </c>
      <c r="J863" s="3" t="s">
        <v>27</v>
      </c>
      <c r="K863" s="3" t="s">
        <v>76</v>
      </c>
      <c r="L863" s="3" t="s">
        <v>60</v>
      </c>
      <c r="M863" s="3" t="s">
        <v>505</v>
      </c>
      <c r="N863" s="3" t="s">
        <v>1563</v>
      </c>
      <c r="O863" s="3">
        <v>63130</v>
      </c>
      <c r="P863" s="2">
        <v>42041</v>
      </c>
      <c r="Q863" s="2">
        <v>42042</v>
      </c>
      <c r="R863" s="4">
        <v>-56.445999999999998</v>
      </c>
      <c r="S863" s="3">
        <v>14</v>
      </c>
      <c r="T863" s="4">
        <v>74.010000000000005</v>
      </c>
      <c r="U863" s="3">
        <v>91328</v>
      </c>
      <c r="V863" s="3" t="str">
        <f>IF(R863&gt;F2819, "High","Low")</f>
        <v>Low</v>
      </c>
      <c r="W863" s="3" t="e">
        <f>IF(OR(D863 &gt; 0.2,#REF! &lt; 0.25), "High Risk", "Low Risk")</f>
        <v>#REF!</v>
      </c>
      <c r="X863" s="3" t="str">
        <f>IF(NOT(D863 &gt; 0), "No Discount", "Discount Applied")</f>
        <v>Discount Applied</v>
      </c>
      <c r="Y863" s="3" t="str">
        <f>IF(AND(R863 &gt; 100, OR(I863 = "Regular Air", I863 = "Express Air"), NOT(D863 &gt; 0)), "High Profit Non-Standard Shipping", "Other")</f>
        <v>Other</v>
      </c>
    </row>
    <row r="864" spans="1:25" x14ac:dyDescent="0.3">
      <c r="A864" s="3" t="s">
        <v>92</v>
      </c>
      <c r="B864" s="3">
        <v>21597</v>
      </c>
      <c r="C864" s="3" t="s">
        <v>24</v>
      </c>
      <c r="D864" s="7">
        <v>7.0000000000000007E-2</v>
      </c>
      <c r="E864" s="4">
        <v>10.06</v>
      </c>
      <c r="F864" s="4">
        <v>2.06</v>
      </c>
      <c r="G864" s="3">
        <v>1533</v>
      </c>
      <c r="H864" s="3" t="s">
        <v>1562</v>
      </c>
      <c r="I864" s="3" t="s">
        <v>48</v>
      </c>
      <c r="J864" s="3" t="s">
        <v>27</v>
      </c>
      <c r="K864" s="3" t="s">
        <v>28</v>
      </c>
      <c r="L864" s="3" t="s">
        <v>60</v>
      </c>
      <c r="M864" s="3" t="s">
        <v>505</v>
      </c>
      <c r="N864" s="3" t="s">
        <v>1563</v>
      </c>
      <c r="O864" s="3">
        <v>63130</v>
      </c>
      <c r="P864" s="2">
        <v>42041</v>
      </c>
      <c r="Q864" s="2">
        <v>42042</v>
      </c>
      <c r="R864" s="4">
        <v>33.189</v>
      </c>
      <c r="S864" s="3">
        <v>5</v>
      </c>
      <c r="T864" s="4">
        <v>48.1</v>
      </c>
      <c r="U864" s="3">
        <v>91328</v>
      </c>
      <c r="V864" s="3" t="str">
        <f>IF(R864&gt;F2820, "High","Low")</f>
        <v>High</v>
      </c>
      <c r="W864" s="3" t="e">
        <f>IF(OR(D864 &gt; 0.2,#REF! &lt; 0.25), "High Risk", "Low Risk")</f>
        <v>#REF!</v>
      </c>
      <c r="X864" s="3" t="str">
        <f>IF(NOT(D864 &gt; 0), "No Discount", "Discount Applied")</f>
        <v>Discount Applied</v>
      </c>
      <c r="Y864" s="3" t="str">
        <f>IF(AND(R864 &gt; 100, OR(I864 = "Regular Air", I864 = "Express Air"), NOT(D864 &gt; 0)), "High Profit Non-Standard Shipping", "Other")</f>
        <v>Other</v>
      </c>
    </row>
    <row r="865" spans="1:25" x14ac:dyDescent="0.3">
      <c r="A865" s="3" t="s">
        <v>586</v>
      </c>
      <c r="B865" s="3">
        <v>23147</v>
      </c>
      <c r="C865" s="3" t="s">
        <v>105</v>
      </c>
      <c r="D865" s="7">
        <v>0</v>
      </c>
      <c r="E865" s="4">
        <v>599.99</v>
      </c>
      <c r="F865" s="4">
        <v>24.49</v>
      </c>
      <c r="G865" s="3">
        <v>1548</v>
      </c>
      <c r="H865" s="3" t="s">
        <v>1564</v>
      </c>
      <c r="I865" s="3" t="s">
        <v>48</v>
      </c>
      <c r="J865" s="3" t="s">
        <v>27</v>
      </c>
      <c r="K865" s="3" t="s">
        <v>76</v>
      </c>
      <c r="L865" s="3" t="s">
        <v>60</v>
      </c>
      <c r="M865" s="3" t="s">
        <v>702</v>
      </c>
      <c r="N865" s="3" t="s">
        <v>1566</v>
      </c>
      <c r="O865" s="3">
        <v>47374</v>
      </c>
      <c r="P865" s="2">
        <v>42178</v>
      </c>
      <c r="Q865" s="2">
        <v>42180</v>
      </c>
      <c r="R865" s="4">
        <v>-367.16500000000002</v>
      </c>
      <c r="S865" s="3">
        <v>18</v>
      </c>
      <c r="T865" s="4">
        <v>11015.82</v>
      </c>
      <c r="U865" s="3">
        <v>88487</v>
      </c>
      <c r="V865" s="3" t="str">
        <f>IF(R865&gt;F2821, "High","Low")</f>
        <v>Low</v>
      </c>
      <c r="W865" s="3" t="e">
        <f>IF(OR(D865 &gt; 0.2,#REF! &lt; 0.25), "High Risk", "Low Risk")</f>
        <v>#REF!</v>
      </c>
      <c r="X865" s="3" t="str">
        <f>IF(NOT(D865 &gt; 0), "No Discount", "Discount Applied")</f>
        <v>No Discount</v>
      </c>
      <c r="Y865" s="3" t="str">
        <f>IF(AND(R865 &gt; 100, OR(I865 = "Regular Air", I865 = "Express Air"), NOT(D865 &gt; 0)), "High Profit Non-Standard Shipping", "Other")</f>
        <v>Other</v>
      </c>
    </row>
    <row r="866" spans="1:25" x14ac:dyDescent="0.3">
      <c r="A866" s="3" t="s">
        <v>140</v>
      </c>
      <c r="B866" s="3">
        <v>19627</v>
      </c>
      <c r="C866" s="3" t="s">
        <v>105</v>
      </c>
      <c r="D866" s="7">
        <v>7.0000000000000007E-2</v>
      </c>
      <c r="E866" s="4">
        <v>17.7</v>
      </c>
      <c r="F866" s="4">
        <v>9.4700000000000006</v>
      </c>
      <c r="G866" s="3">
        <v>1551</v>
      </c>
      <c r="H866" s="3" t="s">
        <v>1567</v>
      </c>
      <c r="I866" s="3" t="s">
        <v>48</v>
      </c>
      <c r="J866" s="3" t="s">
        <v>113</v>
      </c>
      <c r="K866" s="3" t="s">
        <v>28</v>
      </c>
      <c r="L866" s="3" t="s">
        <v>135</v>
      </c>
      <c r="M866" s="3" t="s">
        <v>670</v>
      </c>
      <c r="N866" s="3" t="s">
        <v>1569</v>
      </c>
      <c r="O866" s="3">
        <v>39530</v>
      </c>
      <c r="P866" s="2">
        <v>42180</v>
      </c>
      <c r="Q866" s="2">
        <v>42186</v>
      </c>
      <c r="R866" s="4">
        <v>-243.54400000000001</v>
      </c>
      <c r="S866" s="3">
        <v>18</v>
      </c>
      <c r="T866" s="4">
        <v>300.67</v>
      </c>
      <c r="U866" s="3">
        <v>87488</v>
      </c>
      <c r="V866" s="3" t="str">
        <f>IF(R866&gt;F2822, "High","Low")</f>
        <v>Low</v>
      </c>
      <c r="W866" s="3" t="e">
        <f>IF(OR(D866 &gt; 0.2,#REF! &lt; 0.25), "High Risk", "Low Risk")</f>
        <v>#REF!</v>
      </c>
      <c r="X866" s="3" t="str">
        <f>IF(NOT(D866 &gt; 0), "No Discount", "Discount Applied")</f>
        <v>Discount Applied</v>
      </c>
      <c r="Y866" s="3" t="str">
        <f>IF(AND(R866 &gt; 100, OR(I866 = "Regular Air", I866 = "Express Air"), NOT(D866 &gt; 0)), "High Profit Non-Standard Shipping", "Other")</f>
        <v>Other</v>
      </c>
    </row>
    <row r="867" spans="1:25" x14ac:dyDescent="0.3">
      <c r="A867" s="3" t="s">
        <v>151</v>
      </c>
      <c r="B867" s="3">
        <v>20993</v>
      </c>
      <c r="C867" s="3" t="s">
        <v>46</v>
      </c>
      <c r="D867" s="7">
        <v>0.01</v>
      </c>
      <c r="E867" s="4">
        <v>348.21</v>
      </c>
      <c r="F867" s="4">
        <v>40.19</v>
      </c>
      <c r="G867" s="3">
        <v>1552</v>
      </c>
      <c r="H867" s="3" t="s">
        <v>1570</v>
      </c>
      <c r="I867" s="3" t="s">
        <v>38</v>
      </c>
      <c r="J867" s="3" t="s">
        <v>57</v>
      </c>
      <c r="K867" s="3" t="s">
        <v>40</v>
      </c>
      <c r="L867" s="3" t="s">
        <v>135</v>
      </c>
      <c r="M867" s="3" t="s">
        <v>670</v>
      </c>
      <c r="N867" s="3" t="s">
        <v>1572</v>
      </c>
      <c r="O867" s="3">
        <v>39056</v>
      </c>
      <c r="P867" s="2">
        <v>42005</v>
      </c>
      <c r="Q867" s="2">
        <v>42008</v>
      </c>
      <c r="R867" s="4">
        <v>-337.09199999999998</v>
      </c>
      <c r="S867" s="3">
        <v>2</v>
      </c>
      <c r="T867" s="4">
        <v>723.54</v>
      </c>
      <c r="U867" s="3">
        <v>87486</v>
      </c>
      <c r="V867" s="3" t="str">
        <f>IF(R867&gt;F2823, "High","Low")</f>
        <v>Low</v>
      </c>
      <c r="W867" s="3" t="e">
        <f>IF(OR(D867 &gt; 0.2,#REF! &lt; 0.25), "High Risk", "Low Risk")</f>
        <v>#REF!</v>
      </c>
      <c r="X867" s="3" t="str">
        <f>IF(NOT(D867 &gt; 0), "No Discount", "Discount Applied")</f>
        <v>Discount Applied</v>
      </c>
      <c r="Y867" s="3" t="str">
        <f>IF(AND(R867 &gt; 100, OR(I867 = "Regular Air", I867 = "Express Air"), NOT(D867 &gt; 0)), "High Profit Non-Standard Shipping", "Other")</f>
        <v>Other</v>
      </c>
    </row>
    <row r="868" spans="1:25" x14ac:dyDescent="0.3">
      <c r="A868" s="3" t="s">
        <v>92</v>
      </c>
      <c r="B868" s="3">
        <v>24862</v>
      </c>
      <c r="C868" s="3" t="s">
        <v>36</v>
      </c>
      <c r="D868" s="7">
        <v>0.03</v>
      </c>
      <c r="E868" s="4">
        <v>12.28</v>
      </c>
      <c r="F868" s="4">
        <v>6.35</v>
      </c>
      <c r="G868" s="3">
        <v>1553</v>
      </c>
      <c r="H868" s="3" t="s">
        <v>1573</v>
      </c>
      <c r="I868" s="3" t="s">
        <v>48</v>
      </c>
      <c r="J868" s="3" t="s">
        <v>57</v>
      </c>
      <c r="K868" s="3" t="s">
        <v>28</v>
      </c>
      <c r="L868" s="3" t="s">
        <v>135</v>
      </c>
      <c r="M868" s="3" t="s">
        <v>670</v>
      </c>
      <c r="N868" s="3" t="s">
        <v>1575</v>
      </c>
      <c r="O868" s="3">
        <v>38701</v>
      </c>
      <c r="P868" s="2">
        <v>42085</v>
      </c>
      <c r="Q868" s="2">
        <v>42087</v>
      </c>
      <c r="R868" s="4">
        <v>68.675999999999988</v>
      </c>
      <c r="S868" s="3">
        <v>7</v>
      </c>
      <c r="T868" s="4">
        <v>87.53</v>
      </c>
      <c r="U868" s="3">
        <v>87484</v>
      </c>
      <c r="V868" s="3" t="str">
        <f>IF(R868&gt;F2824, "High","Low")</f>
        <v>High</v>
      </c>
      <c r="W868" s="3" t="e">
        <f>IF(OR(D868 &gt; 0.2,#REF! &lt; 0.25), "High Risk", "Low Risk")</f>
        <v>#REF!</v>
      </c>
      <c r="X868" s="3" t="str">
        <f>IF(NOT(D868 &gt; 0), "No Discount", "Discount Applied")</f>
        <v>Discount Applied</v>
      </c>
      <c r="Y868" s="3" t="str">
        <f>IF(AND(R868 &gt; 100, OR(I868 = "Regular Air", I868 = "Express Air"), NOT(D868 &gt; 0)), "High Profit Non-Standard Shipping", "Other")</f>
        <v>Other</v>
      </c>
    </row>
    <row r="869" spans="1:25" x14ac:dyDescent="0.3">
      <c r="A869" s="3" t="s">
        <v>256</v>
      </c>
      <c r="B869" s="3">
        <v>26135</v>
      </c>
      <c r="C869" s="3" t="s">
        <v>24</v>
      </c>
      <c r="D869" s="7">
        <v>0.04</v>
      </c>
      <c r="E869" s="4">
        <v>10.98</v>
      </c>
      <c r="F869" s="4">
        <v>3.99</v>
      </c>
      <c r="G869" s="3">
        <v>1554</v>
      </c>
      <c r="H869" s="3" t="s">
        <v>1576</v>
      </c>
      <c r="I869" s="3" t="s">
        <v>48</v>
      </c>
      <c r="J869" s="3" t="s">
        <v>57</v>
      </c>
      <c r="K869" s="3" t="s">
        <v>28</v>
      </c>
      <c r="L869" s="3" t="s">
        <v>135</v>
      </c>
      <c r="M869" s="3" t="s">
        <v>670</v>
      </c>
      <c r="N869" s="3" t="s">
        <v>1578</v>
      </c>
      <c r="O869" s="3">
        <v>39503</v>
      </c>
      <c r="P869" s="2">
        <v>42142</v>
      </c>
      <c r="Q869" s="2">
        <v>42142</v>
      </c>
      <c r="R869" s="4">
        <v>481.03199999999998</v>
      </c>
      <c r="S869" s="3">
        <v>15</v>
      </c>
      <c r="T869" s="4">
        <v>172.22</v>
      </c>
      <c r="U869" s="3">
        <v>87485</v>
      </c>
      <c r="V869" s="3" t="str">
        <f>IF(R869&gt;F2825, "High","Low")</f>
        <v>High</v>
      </c>
      <c r="W869" s="3" t="e">
        <f>IF(OR(D869 &gt; 0.2,#REF! &lt; 0.25), "High Risk", "Low Risk")</f>
        <v>#REF!</v>
      </c>
      <c r="X869" s="3" t="str">
        <f>IF(NOT(D869 &gt; 0), "No Discount", "Discount Applied")</f>
        <v>Discount Applied</v>
      </c>
      <c r="Y869" s="3" t="str">
        <f>IF(AND(R869 &gt; 100, OR(I869 = "Regular Air", I869 = "Express Air"), NOT(D869 &gt; 0)), "High Profit Non-Standard Shipping", "Other")</f>
        <v>Other</v>
      </c>
    </row>
    <row r="870" spans="1:25" x14ac:dyDescent="0.3">
      <c r="A870" s="3" t="s">
        <v>151</v>
      </c>
      <c r="B870" s="3">
        <v>25409</v>
      </c>
      <c r="C870" s="3" t="s">
        <v>24</v>
      </c>
      <c r="D870" s="7">
        <v>0.03</v>
      </c>
      <c r="E870" s="4">
        <v>124.49</v>
      </c>
      <c r="F870" s="4">
        <v>51.94</v>
      </c>
      <c r="G870" s="3">
        <v>1554</v>
      </c>
      <c r="H870" s="3" t="s">
        <v>1576</v>
      </c>
      <c r="I870" s="3" t="s">
        <v>38</v>
      </c>
      <c r="J870" s="3" t="s">
        <v>113</v>
      </c>
      <c r="K870" s="3" t="s">
        <v>40</v>
      </c>
      <c r="L870" s="3" t="s">
        <v>135</v>
      </c>
      <c r="M870" s="3" t="s">
        <v>670</v>
      </c>
      <c r="N870" s="3" t="s">
        <v>1578</v>
      </c>
      <c r="O870" s="3">
        <v>39503</v>
      </c>
      <c r="P870" s="2">
        <v>42048</v>
      </c>
      <c r="Q870" s="2">
        <v>42049</v>
      </c>
      <c r="R870" s="4">
        <v>-4.0180000000000007</v>
      </c>
      <c r="S870" s="3">
        <v>7</v>
      </c>
      <c r="T870" s="4">
        <v>894.88</v>
      </c>
      <c r="U870" s="3">
        <v>87487</v>
      </c>
      <c r="V870" s="3" t="str">
        <f>IF(R870&gt;F2826, "High","Low")</f>
        <v>Low</v>
      </c>
      <c r="W870" s="3" t="e">
        <f>IF(OR(D870 &gt; 0.2,#REF! &lt; 0.25), "High Risk", "Low Risk")</f>
        <v>#REF!</v>
      </c>
      <c r="X870" s="3" t="str">
        <f>IF(NOT(D870 &gt; 0), "No Discount", "Discount Applied")</f>
        <v>Discount Applied</v>
      </c>
      <c r="Y870" s="3" t="str">
        <f>IF(AND(R870 &gt; 100, OR(I870 = "Regular Air", I870 = "Express Air"), NOT(D870 &gt; 0)), "High Profit Non-Standard Shipping", "Other")</f>
        <v>Other</v>
      </c>
    </row>
    <row r="871" spans="1:25" x14ac:dyDescent="0.3">
      <c r="A871" s="3" t="s">
        <v>133</v>
      </c>
      <c r="B871" s="3">
        <v>18294</v>
      </c>
      <c r="C871" s="3" t="s">
        <v>36</v>
      </c>
      <c r="D871" s="7">
        <v>0.06</v>
      </c>
      <c r="E871" s="4">
        <v>2.89</v>
      </c>
      <c r="F871" s="4">
        <v>0.99</v>
      </c>
      <c r="G871" s="3">
        <v>1556</v>
      </c>
      <c r="H871" s="3" t="s">
        <v>1579</v>
      </c>
      <c r="I871" s="3" t="s">
        <v>48</v>
      </c>
      <c r="J871" s="3" t="s">
        <v>113</v>
      </c>
      <c r="K871" s="3" t="s">
        <v>28</v>
      </c>
      <c r="L871" s="3" t="s">
        <v>135</v>
      </c>
      <c r="M871" s="3" t="s">
        <v>136</v>
      </c>
      <c r="N871" s="3" t="s">
        <v>1453</v>
      </c>
      <c r="O871" s="3">
        <v>22304</v>
      </c>
      <c r="P871" s="2">
        <v>42156</v>
      </c>
      <c r="Q871" s="2">
        <v>42158</v>
      </c>
      <c r="R871" s="4">
        <v>-2.0097</v>
      </c>
      <c r="S871" s="3">
        <v>6</v>
      </c>
      <c r="T871" s="4">
        <v>16.670000000000002</v>
      </c>
      <c r="U871" s="3">
        <v>87425</v>
      </c>
      <c r="V871" s="3" t="str">
        <f>IF(R871&gt;F2827, "High","Low")</f>
        <v>Low</v>
      </c>
      <c r="W871" s="3" t="e">
        <f>IF(OR(D871 &gt; 0.2,#REF! &lt; 0.25), "High Risk", "Low Risk")</f>
        <v>#REF!</v>
      </c>
      <c r="X871" s="3" t="str">
        <f>IF(NOT(D871 &gt; 0), "No Discount", "Discount Applied")</f>
        <v>Discount Applied</v>
      </c>
      <c r="Y871" s="3" t="str">
        <f>IF(AND(R871 &gt; 100, OR(I871 = "Regular Air", I871 = "Express Air"), NOT(D871 &gt; 0)), "High Profit Non-Standard Shipping", "Other")</f>
        <v>Other</v>
      </c>
    </row>
    <row r="872" spans="1:25" x14ac:dyDescent="0.3">
      <c r="A872" s="3" t="s">
        <v>92</v>
      </c>
      <c r="B872" s="3">
        <v>18295</v>
      </c>
      <c r="C872" s="3" t="s">
        <v>36</v>
      </c>
      <c r="D872" s="7">
        <v>0.08</v>
      </c>
      <c r="E872" s="4">
        <v>22.84</v>
      </c>
      <c r="F872" s="4">
        <v>11.54</v>
      </c>
      <c r="G872" s="3">
        <v>1556</v>
      </c>
      <c r="H872" s="3" t="s">
        <v>1579</v>
      </c>
      <c r="I872" s="3" t="s">
        <v>48</v>
      </c>
      <c r="J872" s="3" t="s">
        <v>113</v>
      </c>
      <c r="K872" s="3" t="s">
        <v>28</v>
      </c>
      <c r="L872" s="3" t="s">
        <v>135</v>
      </c>
      <c r="M872" s="3" t="s">
        <v>136</v>
      </c>
      <c r="N872" s="3" t="s">
        <v>1453</v>
      </c>
      <c r="O872" s="3">
        <v>22304</v>
      </c>
      <c r="P872" s="2">
        <v>42156</v>
      </c>
      <c r="Q872" s="2">
        <v>42158</v>
      </c>
      <c r="R872" s="4">
        <v>-477.37200000000007</v>
      </c>
      <c r="S872" s="3">
        <v>9</v>
      </c>
      <c r="T872" s="4">
        <v>195.16</v>
      </c>
      <c r="U872" s="3">
        <v>87425</v>
      </c>
      <c r="V872" s="3" t="str">
        <f>IF(R872&gt;F2828, "High","Low")</f>
        <v>Low</v>
      </c>
      <c r="W872" s="3" t="e">
        <f>IF(OR(D872 &gt; 0.2,#REF! &lt; 0.25), "High Risk", "Low Risk")</f>
        <v>#REF!</v>
      </c>
      <c r="X872" s="3" t="str">
        <f>IF(NOT(D872 &gt; 0), "No Discount", "Discount Applied")</f>
        <v>Discount Applied</v>
      </c>
      <c r="Y872" s="3" t="str">
        <f>IF(AND(R872 &gt; 100, OR(I872 = "Regular Air", I872 = "Express Air"), NOT(D872 &gt; 0)), "High Profit Non-Standard Shipping", "Other")</f>
        <v>Other</v>
      </c>
    </row>
    <row r="873" spans="1:25" x14ac:dyDescent="0.3">
      <c r="A873" s="3" t="s">
        <v>256</v>
      </c>
      <c r="B873" s="3">
        <v>18511</v>
      </c>
      <c r="C873" s="3" t="s">
        <v>105</v>
      </c>
      <c r="D873" s="7">
        <v>0.09</v>
      </c>
      <c r="E873" s="4">
        <v>60.98</v>
      </c>
      <c r="F873" s="4">
        <v>49</v>
      </c>
      <c r="G873" s="3">
        <v>1557</v>
      </c>
      <c r="H873" s="3" t="s">
        <v>1581</v>
      </c>
      <c r="I873" s="3" t="s">
        <v>48</v>
      </c>
      <c r="J873" s="3" t="s">
        <v>113</v>
      </c>
      <c r="K873" s="3" t="s">
        <v>28</v>
      </c>
      <c r="L873" s="3" t="s">
        <v>135</v>
      </c>
      <c r="M873" s="3" t="s">
        <v>136</v>
      </c>
      <c r="N873" s="3" t="s">
        <v>1583</v>
      </c>
      <c r="O873" s="3">
        <v>22003</v>
      </c>
      <c r="P873" s="2">
        <v>42088</v>
      </c>
      <c r="Q873" s="2">
        <v>42096</v>
      </c>
      <c r="R873" s="4">
        <v>-954.75800000000004</v>
      </c>
      <c r="S873" s="3">
        <v>15</v>
      </c>
      <c r="T873" s="4">
        <v>879.62</v>
      </c>
      <c r="U873" s="3">
        <v>87426</v>
      </c>
      <c r="V873" s="3" t="str">
        <f>IF(R873&gt;F2829, "High","Low")</f>
        <v>Low</v>
      </c>
      <c r="W873" s="3" t="e">
        <f>IF(OR(D873 &gt; 0.2,#REF! &lt; 0.25), "High Risk", "Low Risk")</f>
        <v>#REF!</v>
      </c>
      <c r="X873" s="3" t="str">
        <f>IF(NOT(D873 &gt; 0), "No Discount", "Discount Applied")</f>
        <v>Discount Applied</v>
      </c>
      <c r="Y873" s="3" t="str">
        <f>IF(AND(R873 &gt; 100, OR(I873 = "Regular Air", I873 = "Express Air"), NOT(D873 &gt; 0)), "High Profit Non-Standard Shipping", "Other")</f>
        <v>Other</v>
      </c>
    </row>
    <row r="874" spans="1:25" x14ac:dyDescent="0.3">
      <c r="A874" s="3" t="s">
        <v>179</v>
      </c>
      <c r="B874" s="3">
        <v>18512</v>
      </c>
      <c r="C874" s="3" t="s">
        <v>105</v>
      </c>
      <c r="D874" s="7">
        <v>0.05</v>
      </c>
      <c r="E874" s="4">
        <v>29.89</v>
      </c>
      <c r="F874" s="4">
        <v>1.99</v>
      </c>
      <c r="G874" s="3">
        <v>1557</v>
      </c>
      <c r="H874" s="3" t="s">
        <v>1581</v>
      </c>
      <c r="I874" s="3" t="s">
        <v>48</v>
      </c>
      <c r="J874" s="3" t="s">
        <v>113</v>
      </c>
      <c r="K874" s="3" t="s">
        <v>76</v>
      </c>
      <c r="L874" s="3" t="s">
        <v>135</v>
      </c>
      <c r="M874" s="3" t="s">
        <v>136</v>
      </c>
      <c r="N874" s="3" t="s">
        <v>1583</v>
      </c>
      <c r="O874" s="3">
        <v>22003</v>
      </c>
      <c r="P874" s="2">
        <v>42088</v>
      </c>
      <c r="Q874" s="2">
        <v>42090</v>
      </c>
      <c r="R874" s="4">
        <v>219.4734</v>
      </c>
      <c r="S874" s="3">
        <v>12</v>
      </c>
      <c r="T874" s="4">
        <v>361.19</v>
      </c>
      <c r="U874" s="3">
        <v>87426</v>
      </c>
      <c r="V874" s="3" t="str">
        <f>IF(R874&gt;F2830, "High","Low")</f>
        <v>High</v>
      </c>
      <c r="W874" s="3" t="e">
        <f>IF(OR(D874 &gt; 0.2,#REF! &lt; 0.25), "High Risk", "Low Risk")</f>
        <v>#REF!</v>
      </c>
      <c r="X874" s="3" t="str">
        <f>IF(NOT(D874 &gt; 0), "No Discount", "Discount Applied")</f>
        <v>Discount Applied</v>
      </c>
      <c r="Y874" s="3" t="str">
        <f>IF(AND(R874 &gt; 100, OR(I874 = "Regular Air", I874 = "Express Air"), NOT(D874 &gt; 0)), "High Profit Non-Standard Shipping", "Other")</f>
        <v>Other</v>
      </c>
    </row>
    <row r="875" spans="1:25" x14ac:dyDescent="0.3">
      <c r="A875" s="3" t="s">
        <v>41</v>
      </c>
      <c r="B875" s="3">
        <v>26229</v>
      </c>
      <c r="C875" s="3" t="s">
        <v>46</v>
      </c>
      <c r="D875" s="7">
        <v>0.1</v>
      </c>
      <c r="E875" s="4">
        <v>226.67</v>
      </c>
      <c r="F875" s="4">
        <v>28.16</v>
      </c>
      <c r="G875" s="3">
        <v>1559</v>
      </c>
      <c r="H875" s="3" t="s">
        <v>1584</v>
      </c>
      <c r="I875" s="3" t="s">
        <v>38</v>
      </c>
      <c r="J875" s="3" t="s">
        <v>113</v>
      </c>
      <c r="K875" s="3" t="s">
        <v>40</v>
      </c>
      <c r="L875" s="3" t="s">
        <v>135</v>
      </c>
      <c r="M875" s="3" t="s">
        <v>136</v>
      </c>
      <c r="N875" s="3" t="s">
        <v>1586</v>
      </c>
      <c r="O875" s="3">
        <v>24060</v>
      </c>
      <c r="P875" s="2">
        <v>42109</v>
      </c>
      <c r="Q875" s="2">
        <v>42111</v>
      </c>
      <c r="R875" s="4">
        <v>-390.76800000000003</v>
      </c>
      <c r="S875" s="3">
        <v>5</v>
      </c>
      <c r="T875" s="4">
        <v>1088.26</v>
      </c>
      <c r="U875" s="3">
        <v>87424</v>
      </c>
      <c r="V875" s="3" t="str">
        <f>IF(R875&gt;F2831, "High","Low")</f>
        <v>Low</v>
      </c>
      <c r="W875" s="3" t="e">
        <f>IF(OR(D875 &gt; 0.2,#REF! &lt; 0.25), "High Risk", "Low Risk")</f>
        <v>#REF!</v>
      </c>
      <c r="X875" s="3" t="str">
        <f>IF(NOT(D875 &gt; 0), "No Discount", "Discount Applied")</f>
        <v>Discount Applied</v>
      </c>
      <c r="Y875" s="3" t="str">
        <f>IF(AND(R875 &gt; 100, OR(I875 = "Regular Air", I875 = "Express Air"), NOT(D875 &gt; 0)), "High Profit Non-Standard Shipping", "Other")</f>
        <v>Other</v>
      </c>
    </row>
    <row r="876" spans="1:25" x14ac:dyDescent="0.3">
      <c r="A876" s="3" t="s">
        <v>92</v>
      </c>
      <c r="B876" s="3">
        <v>19130</v>
      </c>
      <c r="C876" s="3" t="s">
        <v>24</v>
      </c>
      <c r="D876" s="7">
        <v>0.02</v>
      </c>
      <c r="E876" s="4">
        <v>11.34</v>
      </c>
      <c r="F876" s="4">
        <v>11.25</v>
      </c>
      <c r="G876" s="3">
        <v>1561</v>
      </c>
      <c r="H876" s="3" t="s">
        <v>1587</v>
      </c>
      <c r="I876" s="3" t="s">
        <v>48</v>
      </c>
      <c r="J876" s="3" t="s">
        <v>27</v>
      </c>
      <c r="K876" s="3" t="s">
        <v>28</v>
      </c>
      <c r="L876" s="3" t="s">
        <v>60</v>
      </c>
      <c r="M876" s="3" t="s">
        <v>129</v>
      </c>
      <c r="N876" s="3" t="s">
        <v>1443</v>
      </c>
      <c r="O876" s="3">
        <v>76063</v>
      </c>
      <c r="P876" s="2">
        <v>42064</v>
      </c>
      <c r="Q876" s="2">
        <v>42065</v>
      </c>
      <c r="R876" s="4">
        <v>-155.21</v>
      </c>
      <c r="S876" s="3">
        <v>9</v>
      </c>
      <c r="T876" s="4">
        <v>105.75</v>
      </c>
      <c r="U876" s="3">
        <v>88093</v>
      </c>
      <c r="V876" s="3" t="str">
        <f>IF(R876&gt;F2832, "High","Low")</f>
        <v>Low</v>
      </c>
      <c r="W876" s="3" t="e">
        <f>IF(OR(D876 &gt; 0.2,#REF! &lt; 0.25), "High Risk", "Low Risk")</f>
        <v>#REF!</v>
      </c>
      <c r="X876" s="3" t="str">
        <f>IF(NOT(D876 &gt; 0), "No Discount", "Discount Applied")</f>
        <v>Discount Applied</v>
      </c>
      <c r="Y876" s="3" t="str">
        <f>IF(AND(R876 &gt; 100, OR(I876 = "Regular Air", I876 = "Express Air"), NOT(D876 &gt; 0)), "High Profit Non-Standard Shipping", "Other")</f>
        <v>Other</v>
      </c>
    </row>
    <row r="877" spans="1:25" x14ac:dyDescent="0.3">
      <c r="A877" s="3" t="s">
        <v>49</v>
      </c>
      <c r="B877" s="3">
        <v>19208</v>
      </c>
      <c r="C877" s="3" t="s">
        <v>46</v>
      </c>
      <c r="D877" s="7">
        <v>0.05</v>
      </c>
      <c r="E877" s="4">
        <v>12.2</v>
      </c>
      <c r="F877" s="4">
        <v>6.02</v>
      </c>
      <c r="G877" s="3">
        <v>1561</v>
      </c>
      <c r="H877" s="3" t="s">
        <v>1587</v>
      </c>
      <c r="I877" s="3" t="s">
        <v>48</v>
      </c>
      <c r="J877" s="3" t="s">
        <v>27</v>
      </c>
      <c r="K877" s="3" t="s">
        <v>40</v>
      </c>
      <c r="L877" s="3" t="s">
        <v>60</v>
      </c>
      <c r="M877" s="3" t="s">
        <v>129</v>
      </c>
      <c r="N877" s="3" t="s">
        <v>1443</v>
      </c>
      <c r="O877" s="3">
        <v>76063</v>
      </c>
      <c r="P877" s="2">
        <v>42107</v>
      </c>
      <c r="Q877" s="2">
        <v>42108</v>
      </c>
      <c r="R877" s="4">
        <v>-6.6420000000000003</v>
      </c>
      <c r="S877" s="3">
        <v>5</v>
      </c>
      <c r="T877" s="4">
        <v>63.93</v>
      </c>
      <c r="U877" s="3">
        <v>88094</v>
      </c>
      <c r="V877" s="3" t="str">
        <f>IF(R877&gt;F2833, "High","Low")</f>
        <v>Low</v>
      </c>
      <c r="W877" s="3" t="e">
        <f>IF(OR(D877 &gt; 0.2,#REF! &lt; 0.25), "High Risk", "Low Risk")</f>
        <v>#REF!</v>
      </c>
      <c r="X877" s="3" t="str">
        <f>IF(NOT(D877 &gt; 0), "No Discount", "Discount Applied")</f>
        <v>Discount Applied</v>
      </c>
      <c r="Y877" s="3" t="str">
        <f>IF(AND(R877 &gt; 100, OR(I877 = "Regular Air", I877 = "Express Air"), NOT(D877 &gt; 0)), "High Profit Non-Standard Shipping", "Other")</f>
        <v>Other</v>
      </c>
    </row>
    <row r="878" spans="1:25" x14ac:dyDescent="0.3">
      <c r="A878" s="3" t="s">
        <v>179</v>
      </c>
      <c r="B878" s="3">
        <v>20464</v>
      </c>
      <c r="C878" s="3" t="s">
        <v>55</v>
      </c>
      <c r="D878" s="7">
        <v>7.0000000000000007E-2</v>
      </c>
      <c r="E878" s="4">
        <v>20.95</v>
      </c>
      <c r="F878" s="4">
        <v>5.99</v>
      </c>
      <c r="G878" s="3">
        <v>1574</v>
      </c>
      <c r="H878" s="3" t="s">
        <v>1589</v>
      </c>
      <c r="I878" s="3" t="s">
        <v>48</v>
      </c>
      <c r="J878" s="3" t="s">
        <v>113</v>
      </c>
      <c r="K878" s="3" t="s">
        <v>76</v>
      </c>
      <c r="L878" s="3" t="s">
        <v>135</v>
      </c>
      <c r="M878" s="3" t="s">
        <v>321</v>
      </c>
      <c r="N878" s="3" t="s">
        <v>1591</v>
      </c>
      <c r="O878" s="3">
        <v>28314</v>
      </c>
      <c r="P878" s="2">
        <v>42044</v>
      </c>
      <c r="Q878" s="2">
        <v>42045</v>
      </c>
      <c r="R878" s="4">
        <v>27.233999999999998</v>
      </c>
      <c r="S878" s="3">
        <v>19</v>
      </c>
      <c r="T878" s="4">
        <v>391.4</v>
      </c>
      <c r="U878" s="3">
        <v>86966</v>
      </c>
      <c r="V878" s="3" t="str">
        <f>IF(R878&gt;F2834, "High","Low")</f>
        <v>High</v>
      </c>
      <c r="W878" s="3" t="e">
        <f>IF(OR(D878 &gt; 0.2,#REF! &lt; 0.25), "High Risk", "Low Risk")</f>
        <v>#REF!</v>
      </c>
      <c r="X878" s="3" t="str">
        <f>IF(NOT(D878 &gt; 0), "No Discount", "Discount Applied")</f>
        <v>Discount Applied</v>
      </c>
      <c r="Y878" s="3" t="str">
        <f>IF(AND(R878 &gt; 100, OR(I878 = "Regular Air", I878 = "Express Air"), NOT(D878 &gt; 0)), "High Profit Non-Standard Shipping", "Other")</f>
        <v>Other</v>
      </c>
    </row>
    <row r="879" spans="1:25" x14ac:dyDescent="0.3">
      <c r="A879" s="3" t="s">
        <v>68</v>
      </c>
      <c r="B879" s="3">
        <v>22127</v>
      </c>
      <c r="C879" s="3" t="s">
        <v>105</v>
      </c>
      <c r="D879" s="7">
        <v>0.1</v>
      </c>
      <c r="E879" s="4">
        <v>11.58</v>
      </c>
      <c r="F879" s="4">
        <v>6.97</v>
      </c>
      <c r="G879" s="3">
        <v>1580</v>
      </c>
      <c r="H879" s="3" t="s">
        <v>1592</v>
      </c>
      <c r="I879" s="3" t="s">
        <v>48</v>
      </c>
      <c r="J879" s="3" t="s">
        <v>27</v>
      </c>
      <c r="K879" s="3" t="s">
        <v>28</v>
      </c>
      <c r="L879" s="3" t="s">
        <v>52</v>
      </c>
      <c r="M879" s="3" t="s">
        <v>187</v>
      </c>
      <c r="N879" s="3" t="s">
        <v>1593</v>
      </c>
      <c r="O879" s="3">
        <v>4901</v>
      </c>
      <c r="P879" s="2">
        <v>42051</v>
      </c>
      <c r="Q879" s="2">
        <v>42055</v>
      </c>
      <c r="R879" s="4">
        <v>-8.3979999999999997</v>
      </c>
      <c r="S879" s="3">
        <v>1</v>
      </c>
      <c r="T879" s="4">
        <v>14.53</v>
      </c>
      <c r="U879" s="3">
        <v>90934</v>
      </c>
      <c r="V879" s="3" t="str">
        <f>IF(R879&gt;F2835, "High","Low")</f>
        <v>Low</v>
      </c>
      <c r="W879" s="3" t="e">
        <f>IF(OR(D879 &gt; 0.2,#REF! &lt; 0.25), "High Risk", "Low Risk")</f>
        <v>#REF!</v>
      </c>
      <c r="X879" s="3" t="str">
        <f>IF(NOT(D879 &gt; 0), "No Discount", "Discount Applied")</f>
        <v>Discount Applied</v>
      </c>
      <c r="Y879" s="3" t="str">
        <f>IF(AND(R879 &gt; 100, OR(I879 = "Regular Air", I879 = "Express Air"), NOT(D879 &gt; 0)), "High Profit Non-Standard Shipping", "Other")</f>
        <v>Other</v>
      </c>
    </row>
    <row r="880" spans="1:25" x14ac:dyDescent="0.3">
      <c r="A880" s="3" t="s">
        <v>49</v>
      </c>
      <c r="B880" s="3">
        <v>25013</v>
      </c>
      <c r="C880" s="3" t="s">
        <v>55</v>
      </c>
      <c r="D880" s="7">
        <v>0.03</v>
      </c>
      <c r="E880" s="4">
        <v>19.04</v>
      </c>
      <c r="F880" s="4">
        <v>6.38</v>
      </c>
      <c r="G880" s="3">
        <v>1590</v>
      </c>
      <c r="H880" s="3" t="s">
        <v>1594</v>
      </c>
      <c r="I880" s="3" t="s">
        <v>26</v>
      </c>
      <c r="J880" s="3" t="s">
        <v>27</v>
      </c>
      <c r="K880" s="3" t="s">
        <v>40</v>
      </c>
      <c r="L880" s="3" t="s">
        <v>52</v>
      </c>
      <c r="M880" s="3" t="s">
        <v>153</v>
      </c>
      <c r="N880" s="3" t="s">
        <v>1596</v>
      </c>
      <c r="O880" s="3">
        <v>44094</v>
      </c>
      <c r="P880" s="2">
        <v>42098</v>
      </c>
      <c r="Q880" s="2">
        <v>42098</v>
      </c>
      <c r="R880" s="4">
        <v>83.793599999999998</v>
      </c>
      <c r="S880" s="3">
        <v>7</v>
      </c>
      <c r="T880" s="4">
        <v>144.03</v>
      </c>
      <c r="U880" s="3">
        <v>86668</v>
      </c>
      <c r="V880" s="3" t="str">
        <f>IF(R880&gt;F2836, "High","Low")</f>
        <v>High</v>
      </c>
      <c r="W880" s="3" t="e">
        <f>IF(OR(D880 &gt; 0.2,#REF! &lt; 0.25), "High Risk", "Low Risk")</f>
        <v>#REF!</v>
      </c>
      <c r="X880" s="3" t="str">
        <f>IF(NOT(D880 &gt; 0), "No Discount", "Discount Applied")</f>
        <v>Discount Applied</v>
      </c>
      <c r="Y880" s="3" t="str">
        <f>IF(AND(R880 &gt; 100, OR(I880 = "Regular Air", I880 = "Express Air"), NOT(D880 &gt; 0)), "High Profit Non-Standard Shipping", "Other")</f>
        <v>Other</v>
      </c>
    </row>
    <row r="881" spans="1:25" x14ac:dyDescent="0.3">
      <c r="A881" s="3" t="s">
        <v>108</v>
      </c>
      <c r="B881" s="3">
        <v>25011</v>
      </c>
      <c r="C881" s="3" t="s">
        <v>55</v>
      </c>
      <c r="D881" s="7">
        <v>0.02</v>
      </c>
      <c r="E881" s="4">
        <v>5.53</v>
      </c>
      <c r="F881" s="4">
        <v>6.98</v>
      </c>
      <c r="G881" s="3">
        <v>1593</v>
      </c>
      <c r="H881" s="3" t="s">
        <v>1597</v>
      </c>
      <c r="I881" s="3" t="s">
        <v>48</v>
      </c>
      <c r="J881" s="3" t="s">
        <v>27</v>
      </c>
      <c r="K881" s="3" t="s">
        <v>28</v>
      </c>
      <c r="L881" s="3" t="s">
        <v>60</v>
      </c>
      <c r="M881" s="3" t="s">
        <v>303</v>
      </c>
      <c r="N881" s="3" t="s">
        <v>304</v>
      </c>
      <c r="O881" s="3">
        <v>74006</v>
      </c>
      <c r="P881" s="2">
        <v>42098</v>
      </c>
      <c r="Q881" s="2">
        <v>42100</v>
      </c>
      <c r="R881" s="4">
        <v>-77.823719999999994</v>
      </c>
      <c r="S881" s="3">
        <v>8</v>
      </c>
      <c r="T881" s="4">
        <v>48.81</v>
      </c>
      <c r="U881" s="3">
        <v>86668</v>
      </c>
      <c r="V881" s="3" t="str">
        <f>IF(R881&gt;F2837, "High","Low")</f>
        <v>Low</v>
      </c>
      <c r="W881" s="3" t="e">
        <f>IF(OR(D881 &gt; 0.2,#REF! &lt; 0.25), "High Risk", "Low Risk")</f>
        <v>#REF!</v>
      </c>
      <c r="X881" s="3" t="str">
        <f>IF(NOT(D881 &gt; 0), "No Discount", "Discount Applied")</f>
        <v>Discount Applied</v>
      </c>
      <c r="Y881" s="3" t="str">
        <f>IF(AND(R881 &gt; 100, OR(I881 = "Regular Air", I881 = "Express Air"), NOT(D881 &gt; 0)), "High Profit Non-Standard Shipping", "Other")</f>
        <v>Other</v>
      </c>
    </row>
    <row r="882" spans="1:25" x14ac:dyDescent="0.3">
      <c r="A882" s="3" t="s">
        <v>41</v>
      </c>
      <c r="B882" s="3">
        <v>21059</v>
      </c>
      <c r="C882" s="3" t="s">
        <v>24</v>
      </c>
      <c r="D882" s="7">
        <v>0.01</v>
      </c>
      <c r="E882" s="4">
        <v>500.98</v>
      </c>
      <c r="F882" s="4">
        <v>26</v>
      </c>
      <c r="G882" s="3">
        <v>1595</v>
      </c>
      <c r="H882" s="3" t="s">
        <v>1599</v>
      </c>
      <c r="I882" s="3" t="s">
        <v>38</v>
      </c>
      <c r="J882" s="3" t="s">
        <v>27</v>
      </c>
      <c r="K882" s="3" t="s">
        <v>40</v>
      </c>
      <c r="L882" s="3" t="s">
        <v>52</v>
      </c>
      <c r="M882" s="3" t="s">
        <v>647</v>
      </c>
      <c r="N882" s="3" t="s">
        <v>1600</v>
      </c>
      <c r="O882" s="3">
        <v>25705</v>
      </c>
      <c r="P882" s="2">
        <v>42135</v>
      </c>
      <c r="Q882" s="2">
        <v>42136</v>
      </c>
      <c r="R882" s="4">
        <v>5078.5379999999996</v>
      </c>
      <c r="S882" s="3">
        <v>14</v>
      </c>
      <c r="T882" s="4">
        <v>7360.2</v>
      </c>
      <c r="U882" s="3">
        <v>90796</v>
      </c>
      <c r="V882" s="3" t="str">
        <f>IF(R882&gt;F2838, "High","Low")</f>
        <v>High</v>
      </c>
      <c r="W882" s="3" t="e">
        <f>IF(OR(D882 &gt; 0.2,#REF! &lt; 0.25), "High Risk", "Low Risk")</f>
        <v>#REF!</v>
      </c>
      <c r="X882" s="3" t="str">
        <f>IF(NOT(D882 &gt; 0), "No Discount", "Discount Applied")</f>
        <v>Discount Applied</v>
      </c>
      <c r="Y882" s="3" t="str">
        <f>IF(AND(R882 &gt; 100, OR(I882 = "Regular Air", I882 = "Express Air"), NOT(D882 &gt; 0)), "High Profit Non-Standard Shipping", "Other")</f>
        <v>Other</v>
      </c>
    </row>
    <row r="883" spans="1:25" x14ac:dyDescent="0.3">
      <c r="A883" s="3" t="s">
        <v>49</v>
      </c>
      <c r="B883" s="3">
        <v>21060</v>
      </c>
      <c r="C883" s="3" t="s">
        <v>24</v>
      </c>
      <c r="D883" s="7">
        <v>0.08</v>
      </c>
      <c r="E883" s="4">
        <v>9.77</v>
      </c>
      <c r="F883" s="4">
        <v>6.02</v>
      </c>
      <c r="G883" s="3">
        <v>1595</v>
      </c>
      <c r="H883" s="3" t="s">
        <v>1599</v>
      </c>
      <c r="I883" s="3" t="s">
        <v>48</v>
      </c>
      <c r="J883" s="3" t="s">
        <v>27</v>
      </c>
      <c r="K883" s="3" t="s">
        <v>40</v>
      </c>
      <c r="L883" s="3" t="s">
        <v>52</v>
      </c>
      <c r="M883" s="3" t="s">
        <v>647</v>
      </c>
      <c r="N883" s="3" t="s">
        <v>1600</v>
      </c>
      <c r="O883" s="3">
        <v>25705</v>
      </c>
      <c r="P883" s="2">
        <v>42135</v>
      </c>
      <c r="Q883" s="2">
        <v>42136</v>
      </c>
      <c r="R883" s="4">
        <v>23.276000000000003</v>
      </c>
      <c r="S883" s="3">
        <v>9</v>
      </c>
      <c r="T883" s="4">
        <v>89.06</v>
      </c>
      <c r="U883" s="3">
        <v>90796</v>
      </c>
      <c r="V883" s="3" t="str">
        <f>IF(R883&gt;F2839, "High","Low")</f>
        <v>High</v>
      </c>
      <c r="W883" s="3" t="e">
        <f>IF(OR(D883 &gt; 0.2,#REF! &lt; 0.25), "High Risk", "Low Risk")</f>
        <v>#REF!</v>
      </c>
      <c r="X883" s="3" t="str">
        <f>IF(NOT(D883 &gt; 0), "No Discount", "Discount Applied")</f>
        <v>Discount Applied</v>
      </c>
      <c r="Y883" s="3" t="str">
        <f>IF(AND(R883 &gt; 100, OR(I883 = "Regular Air", I883 = "Express Air"), NOT(D883 &gt; 0)), "High Profit Non-Standard Shipping", "Other")</f>
        <v>Other</v>
      </c>
    </row>
    <row r="884" spans="1:25" x14ac:dyDescent="0.3">
      <c r="A884" s="3" t="s">
        <v>29</v>
      </c>
      <c r="B884" s="3">
        <v>21061</v>
      </c>
      <c r="C884" s="3" t="s">
        <v>24</v>
      </c>
      <c r="D884" s="7">
        <v>0.09</v>
      </c>
      <c r="E884" s="4">
        <v>3.28</v>
      </c>
      <c r="F884" s="4">
        <v>0.98</v>
      </c>
      <c r="G884" s="3">
        <v>1595</v>
      </c>
      <c r="H884" s="3" t="s">
        <v>1599</v>
      </c>
      <c r="I884" s="3" t="s">
        <v>48</v>
      </c>
      <c r="J884" s="3" t="s">
        <v>27</v>
      </c>
      <c r="K884" s="3" t="s">
        <v>28</v>
      </c>
      <c r="L884" s="3" t="s">
        <v>52</v>
      </c>
      <c r="M884" s="3" t="s">
        <v>647</v>
      </c>
      <c r="N884" s="3" t="s">
        <v>1600</v>
      </c>
      <c r="O884" s="3">
        <v>25705</v>
      </c>
      <c r="P884" s="2">
        <v>42135</v>
      </c>
      <c r="Q884" s="2">
        <v>42137</v>
      </c>
      <c r="R884" s="4">
        <v>17.754000000000001</v>
      </c>
      <c r="S884" s="3">
        <v>42</v>
      </c>
      <c r="T884" s="4">
        <v>134.97</v>
      </c>
      <c r="U884" s="3">
        <v>90796</v>
      </c>
      <c r="V884" s="3" t="str">
        <f>IF(R884&gt;F2840, "High","Low")</f>
        <v>High</v>
      </c>
      <c r="W884" s="3" t="e">
        <f>IF(OR(D884 &gt; 0.2,#REF! &lt; 0.25), "High Risk", "Low Risk")</f>
        <v>#REF!</v>
      </c>
      <c r="X884" s="3" t="str">
        <f>IF(NOT(D884 &gt; 0), "No Discount", "Discount Applied")</f>
        <v>Discount Applied</v>
      </c>
      <c r="Y884" s="3" t="str">
        <f>IF(AND(R884 &gt; 100, OR(I884 = "Regular Air", I884 = "Express Air"), NOT(D884 &gt; 0)), "High Profit Non-Standard Shipping", "Other")</f>
        <v>Other</v>
      </c>
    </row>
    <row r="885" spans="1:25" x14ac:dyDescent="0.3">
      <c r="A885" s="3" t="s">
        <v>92</v>
      </c>
      <c r="B885" s="3">
        <v>21928</v>
      </c>
      <c r="C885" s="3" t="s">
        <v>46</v>
      </c>
      <c r="D885" s="7">
        <v>0.1</v>
      </c>
      <c r="E885" s="4">
        <v>9.11</v>
      </c>
      <c r="F885" s="4">
        <v>2.15</v>
      </c>
      <c r="G885" s="3">
        <v>1602</v>
      </c>
      <c r="H885" s="3" t="s">
        <v>1603</v>
      </c>
      <c r="I885" s="3" t="s">
        <v>48</v>
      </c>
      <c r="J885" s="3" t="s">
        <v>39</v>
      </c>
      <c r="K885" s="3" t="s">
        <v>28</v>
      </c>
      <c r="L885" s="3" t="s">
        <v>52</v>
      </c>
      <c r="M885" s="3" t="s">
        <v>414</v>
      </c>
      <c r="N885" s="3" t="s">
        <v>1604</v>
      </c>
      <c r="O885" s="3">
        <v>20601</v>
      </c>
      <c r="P885" s="2">
        <v>42104</v>
      </c>
      <c r="Q885" s="2">
        <v>42106</v>
      </c>
      <c r="R885" s="4">
        <v>-3.9312</v>
      </c>
      <c r="S885" s="3">
        <v>2</v>
      </c>
      <c r="T885" s="4">
        <v>17.420000000000002</v>
      </c>
      <c r="U885" s="3">
        <v>89680</v>
      </c>
      <c r="V885" s="3" t="str">
        <f>IF(R885&gt;F2841, "High","Low")</f>
        <v>Low</v>
      </c>
      <c r="W885" s="3" t="e">
        <f>IF(OR(D885 &gt; 0.2,#REF! &lt; 0.25), "High Risk", "Low Risk")</f>
        <v>#REF!</v>
      </c>
      <c r="X885" s="3" t="str">
        <f>IF(NOT(D885 &gt; 0), "No Discount", "Discount Applied")</f>
        <v>Discount Applied</v>
      </c>
      <c r="Y885" s="3" t="str">
        <f>IF(AND(R885 &gt; 100, OR(I885 = "Regular Air", I885 = "Express Air"), NOT(D885 &gt; 0)), "High Profit Non-Standard Shipping", "Other")</f>
        <v>Other</v>
      </c>
    </row>
    <row r="886" spans="1:25" x14ac:dyDescent="0.3">
      <c r="A886" s="3" t="s">
        <v>65</v>
      </c>
      <c r="B886" s="3">
        <v>23533</v>
      </c>
      <c r="C886" s="3" t="s">
        <v>46</v>
      </c>
      <c r="D886" s="7">
        <v>0.09</v>
      </c>
      <c r="E886" s="4">
        <v>2.1800000000000002</v>
      </c>
      <c r="F886" s="4">
        <v>0.78</v>
      </c>
      <c r="G886" s="3">
        <v>1603</v>
      </c>
      <c r="H886" s="3" t="s">
        <v>1605</v>
      </c>
      <c r="I886" s="3" t="s">
        <v>48</v>
      </c>
      <c r="J886" s="3" t="s">
        <v>57</v>
      </c>
      <c r="K886" s="3" t="s">
        <v>28</v>
      </c>
      <c r="L886" s="3" t="s">
        <v>52</v>
      </c>
      <c r="M886" s="3" t="s">
        <v>70</v>
      </c>
      <c r="N886" s="3" t="s">
        <v>1607</v>
      </c>
      <c r="O886" s="3">
        <v>11598</v>
      </c>
      <c r="P886" s="2">
        <v>42020</v>
      </c>
      <c r="Q886" s="2">
        <v>42022</v>
      </c>
      <c r="R886" s="4">
        <v>2.4548000000000001</v>
      </c>
      <c r="S886" s="3">
        <v>9</v>
      </c>
      <c r="T886" s="4">
        <v>19.12</v>
      </c>
      <c r="U886" s="3">
        <v>89679</v>
      </c>
      <c r="V886" s="3" t="str">
        <f>IF(R886&gt;F2842, "High","Low")</f>
        <v>High</v>
      </c>
      <c r="W886" s="3" t="e">
        <f>IF(OR(D886 &gt; 0.2,#REF! &lt; 0.25), "High Risk", "Low Risk")</f>
        <v>#REF!</v>
      </c>
      <c r="X886" s="3" t="str">
        <f>IF(NOT(D886 &gt; 0), "No Discount", "Discount Applied")</f>
        <v>Discount Applied</v>
      </c>
      <c r="Y886" s="3" t="str">
        <f>IF(AND(R886 &gt; 100, OR(I886 = "Regular Air", I886 = "Express Air"), NOT(D886 &gt; 0)), "High Profit Non-Standard Shipping", "Other")</f>
        <v>Other</v>
      </c>
    </row>
    <row r="887" spans="1:25" x14ac:dyDescent="0.3">
      <c r="A887" s="3" t="s">
        <v>151</v>
      </c>
      <c r="B887" s="3">
        <v>23534</v>
      </c>
      <c r="C887" s="3" t="s">
        <v>46</v>
      </c>
      <c r="D887" s="7">
        <v>0.05</v>
      </c>
      <c r="E887" s="4">
        <v>179.29</v>
      </c>
      <c r="F887" s="4">
        <v>29.21</v>
      </c>
      <c r="G887" s="3">
        <v>1603</v>
      </c>
      <c r="H887" s="3" t="s">
        <v>1605</v>
      </c>
      <c r="I887" s="3" t="s">
        <v>38</v>
      </c>
      <c r="J887" s="3" t="s">
        <v>57</v>
      </c>
      <c r="K887" s="3" t="s">
        <v>40</v>
      </c>
      <c r="L887" s="3" t="s">
        <v>52</v>
      </c>
      <c r="M887" s="3" t="s">
        <v>70</v>
      </c>
      <c r="N887" s="3" t="s">
        <v>1607</v>
      </c>
      <c r="O887" s="3">
        <v>11598</v>
      </c>
      <c r="P887" s="2">
        <v>42020</v>
      </c>
      <c r="Q887" s="2">
        <v>42022</v>
      </c>
      <c r="R887" s="4">
        <v>-537.27977732000011</v>
      </c>
      <c r="S887" s="3">
        <v>1</v>
      </c>
      <c r="T887" s="4">
        <v>186.64</v>
      </c>
      <c r="U887" s="3">
        <v>89679</v>
      </c>
      <c r="V887" s="3" t="str">
        <f>IF(R887&gt;F2843, "High","Low")</f>
        <v>Low</v>
      </c>
      <c r="W887" s="3" t="e">
        <f>IF(OR(D887 &gt; 0.2,#REF! &lt; 0.25), "High Risk", "Low Risk")</f>
        <v>#REF!</v>
      </c>
      <c r="X887" s="3" t="str">
        <f>IF(NOT(D887 &gt; 0), "No Discount", "Discount Applied")</f>
        <v>Discount Applied</v>
      </c>
      <c r="Y887" s="3" t="str">
        <f>IF(AND(R887 &gt; 100, OR(I887 = "Regular Air", I887 = "Express Air"), NOT(D887 &gt; 0)), "High Profit Non-Standard Shipping", "Other")</f>
        <v>Other</v>
      </c>
    </row>
    <row r="888" spans="1:25" x14ac:dyDescent="0.3">
      <c r="A888" s="3" t="s">
        <v>108</v>
      </c>
      <c r="B888" s="3">
        <v>18450</v>
      </c>
      <c r="C888" s="3" t="s">
        <v>55</v>
      </c>
      <c r="D888" s="7">
        <v>0.05</v>
      </c>
      <c r="E888" s="4">
        <v>1.98</v>
      </c>
      <c r="F888" s="4">
        <v>4.7699999999999996</v>
      </c>
      <c r="G888" s="3">
        <v>1606</v>
      </c>
      <c r="H888" s="3" t="s">
        <v>1608</v>
      </c>
      <c r="I888" s="3" t="s">
        <v>48</v>
      </c>
      <c r="J888" s="3" t="s">
        <v>39</v>
      </c>
      <c r="K888" s="3" t="s">
        <v>28</v>
      </c>
      <c r="L888" s="3" t="s">
        <v>52</v>
      </c>
      <c r="M888" s="3" t="s">
        <v>70</v>
      </c>
      <c r="N888" s="3" t="s">
        <v>1610</v>
      </c>
      <c r="O888" s="3">
        <v>11010</v>
      </c>
      <c r="P888" s="2">
        <v>42011</v>
      </c>
      <c r="Q888" s="2">
        <v>42012</v>
      </c>
      <c r="R888" s="4">
        <v>-14.359820000000001</v>
      </c>
      <c r="S888" s="3">
        <v>1</v>
      </c>
      <c r="T888" s="4">
        <v>3.53</v>
      </c>
      <c r="U888" s="3">
        <v>87993</v>
      </c>
      <c r="V888" s="3" t="str">
        <f>IF(R888&gt;F2844, "High","Low")</f>
        <v>Low</v>
      </c>
      <c r="W888" s="3" t="e">
        <f>IF(OR(D888 &gt; 0.2,#REF! &lt; 0.25), "High Risk", "Low Risk")</f>
        <v>#REF!</v>
      </c>
      <c r="X888" s="3" t="str">
        <f>IF(NOT(D888 &gt; 0), "No Discount", "Discount Applied")</f>
        <v>Discount Applied</v>
      </c>
      <c r="Y888" s="3" t="str">
        <f>IF(AND(R888 &gt; 100, OR(I888 = "Regular Air", I888 = "Express Air"), NOT(D888 &gt; 0)), "High Profit Non-Standard Shipping", "Other")</f>
        <v>Other</v>
      </c>
    </row>
    <row r="889" spans="1:25" x14ac:dyDescent="0.3">
      <c r="A889" s="3" t="s">
        <v>586</v>
      </c>
      <c r="B889" s="3">
        <v>18451</v>
      </c>
      <c r="C889" s="3" t="s">
        <v>55</v>
      </c>
      <c r="D889" s="7">
        <v>7.0000000000000007E-2</v>
      </c>
      <c r="E889" s="4">
        <v>699.99</v>
      </c>
      <c r="F889" s="4">
        <v>24.49</v>
      </c>
      <c r="G889" s="3">
        <v>1606</v>
      </c>
      <c r="H889" s="3" t="s">
        <v>1608</v>
      </c>
      <c r="I889" s="3" t="s">
        <v>26</v>
      </c>
      <c r="J889" s="3" t="s">
        <v>39</v>
      </c>
      <c r="K889" s="3" t="s">
        <v>76</v>
      </c>
      <c r="L889" s="3" t="s">
        <v>52</v>
      </c>
      <c r="M889" s="3" t="s">
        <v>70</v>
      </c>
      <c r="N889" s="3" t="s">
        <v>1610</v>
      </c>
      <c r="O889" s="3">
        <v>11010</v>
      </c>
      <c r="P889" s="2">
        <v>42011</v>
      </c>
      <c r="Q889" s="2">
        <v>42012</v>
      </c>
      <c r="R889" s="4">
        <v>-2870.2775999999994</v>
      </c>
      <c r="S889" s="3">
        <v>1</v>
      </c>
      <c r="T889" s="4">
        <v>706.56</v>
      </c>
      <c r="U889" s="3">
        <v>87993</v>
      </c>
      <c r="V889" s="3" t="str">
        <f>IF(R889&gt;F2845, "High","Low")</f>
        <v>Low</v>
      </c>
      <c r="W889" s="3" t="e">
        <f>IF(OR(D889 &gt; 0.2,#REF! &lt; 0.25), "High Risk", "Low Risk")</f>
        <v>#REF!</v>
      </c>
      <c r="X889" s="3" t="str">
        <f>IF(NOT(D889 &gt; 0), "No Discount", "Discount Applied")</f>
        <v>Discount Applied</v>
      </c>
      <c r="Y889" s="3" t="str">
        <f>IF(AND(R889 &gt; 100, OR(I889 = "Regular Air", I889 = "Express Air"), NOT(D889 &gt; 0)), "High Profit Non-Standard Shipping", "Other")</f>
        <v>Other</v>
      </c>
    </row>
    <row r="890" spans="1:25" x14ac:dyDescent="0.3">
      <c r="A890" s="3" t="s">
        <v>84</v>
      </c>
      <c r="B890" s="3">
        <v>18452</v>
      </c>
      <c r="C890" s="3" t="s">
        <v>55</v>
      </c>
      <c r="D890" s="7">
        <v>7.0000000000000007E-2</v>
      </c>
      <c r="E890" s="4">
        <v>6783.02</v>
      </c>
      <c r="F890" s="4">
        <v>24.49</v>
      </c>
      <c r="G890" s="3">
        <v>1606</v>
      </c>
      <c r="H890" s="3" t="s">
        <v>1608</v>
      </c>
      <c r="I890" s="3" t="s">
        <v>48</v>
      </c>
      <c r="J890" s="3" t="s">
        <v>39</v>
      </c>
      <c r="K890" s="3" t="s">
        <v>76</v>
      </c>
      <c r="L890" s="3" t="s">
        <v>52</v>
      </c>
      <c r="M890" s="3" t="s">
        <v>70</v>
      </c>
      <c r="N890" s="3" t="s">
        <v>1610</v>
      </c>
      <c r="O890" s="3">
        <v>11010</v>
      </c>
      <c r="P890" s="2">
        <v>42011</v>
      </c>
      <c r="Q890" s="2">
        <v>42012</v>
      </c>
      <c r="R890" s="4">
        <v>77.983599999997679</v>
      </c>
      <c r="S890" s="3">
        <v>2</v>
      </c>
      <c r="T890" s="4">
        <v>13121.07</v>
      </c>
      <c r="U890" s="3">
        <v>87993</v>
      </c>
      <c r="V890" s="3" t="str">
        <f>IF(R890&gt;F2846, "High","Low")</f>
        <v>High</v>
      </c>
      <c r="W890" s="3" t="e">
        <f>IF(OR(D890 &gt; 0.2,#REF! &lt; 0.25), "High Risk", "Low Risk")</f>
        <v>#REF!</v>
      </c>
      <c r="X890" s="3" t="str">
        <f>IF(NOT(D890 &gt; 0), "No Discount", "Discount Applied")</f>
        <v>Discount Applied</v>
      </c>
      <c r="Y890" s="3" t="str">
        <f>IF(AND(R890 &gt; 100, OR(I890 = "Regular Air", I890 = "Express Air"), NOT(D890 &gt; 0)), "High Profit Non-Standard Shipping", "Other")</f>
        <v>Other</v>
      </c>
    </row>
    <row r="891" spans="1:25" x14ac:dyDescent="0.3">
      <c r="A891" s="3" t="s">
        <v>108</v>
      </c>
      <c r="B891" s="3">
        <v>22921</v>
      </c>
      <c r="C891" s="3" t="s">
        <v>36</v>
      </c>
      <c r="D891" s="7">
        <v>0.01</v>
      </c>
      <c r="E891" s="4">
        <v>15.16</v>
      </c>
      <c r="F891" s="4">
        <v>15.09</v>
      </c>
      <c r="G891" s="3">
        <v>1607</v>
      </c>
      <c r="H891" s="3" t="s">
        <v>1611</v>
      </c>
      <c r="I891" s="3" t="s">
        <v>48</v>
      </c>
      <c r="J891" s="3" t="s">
        <v>39</v>
      </c>
      <c r="K891" s="3" t="s">
        <v>28</v>
      </c>
      <c r="L891" s="3" t="s">
        <v>52</v>
      </c>
      <c r="M891" s="3" t="s">
        <v>70</v>
      </c>
      <c r="N891" s="3" t="s">
        <v>1613</v>
      </c>
      <c r="O891" s="3">
        <v>11520</v>
      </c>
      <c r="P891" s="2">
        <v>42109</v>
      </c>
      <c r="Q891" s="2">
        <v>42109</v>
      </c>
      <c r="R891" s="4">
        <v>-200.85899999999998</v>
      </c>
      <c r="S891" s="3">
        <v>7</v>
      </c>
      <c r="T891" s="4">
        <v>110.93</v>
      </c>
      <c r="U891" s="3">
        <v>87994</v>
      </c>
      <c r="V891" s="3" t="str">
        <f>IF(R891&gt;F2847, "High","Low")</f>
        <v>Low</v>
      </c>
      <c r="W891" s="3" t="e">
        <f>IF(OR(D891 &gt; 0.2,#REF! &lt; 0.25), "High Risk", "Low Risk")</f>
        <v>#REF!</v>
      </c>
      <c r="X891" s="3" t="str">
        <f>IF(NOT(D891 &gt; 0), "No Discount", "Discount Applied")</f>
        <v>Discount Applied</v>
      </c>
      <c r="Y891" s="3" t="str">
        <f>IF(AND(R891 &gt; 100, OR(I891 = "Regular Air", I891 = "Express Air"), NOT(D891 &gt; 0)), "High Profit Non-Standard Shipping", "Other")</f>
        <v>Other</v>
      </c>
    </row>
    <row r="892" spans="1:25" x14ac:dyDescent="0.3">
      <c r="A892" s="3" t="s">
        <v>173</v>
      </c>
      <c r="B892" s="3">
        <v>24951</v>
      </c>
      <c r="C892" s="3" t="s">
        <v>105</v>
      </c>
      <c r="D892" s="7">
        <v>0.1</v>
      </c>
      <c r="E892" s="4">
        <v>5.68</v>
      </c>
      <c r="F892" s="4">
        <v>3.6</v>
      </c>
      <c r="G892" s="3">
        <v>1607</v>
      </c>
      <c r="H892" s="3" t="s">
        <v>1611</v>
      </c>
      <c r="I892" s="3" t="s">
        <v>26</v>
      </c>
      <c r="J892" s="3" t="s">
        <v>39</v>
      </c>
      <c r="K892" s="3" t="s">
        <v>28</v>
      </c>
      <c r="L892" s="3" t="s">
        <v>52</v>
      </c>
      <c r="M892" s="3" t="s">
        <v>70</v>
      </c>
      <c r="N892" s="3" t="s">
        <v>1613</v>
      </c>
      <c r="O892" s="3">
        <v>11520</v>
      </c>
      <c r="P892" s="2">
        <v>42041</v>
      </c>
      <c r="Q892" s="2">
        <v>42045</v>
      </c>
      <c r="R892" s="4">
        <v>-33.2956</v>
      </c>
      <c r="S892" s="3">
        <v>21</v>
      </c>
      <c r="T892" s="4">
        <v>118.35</v>
      </c>
      <c r="U892" s="3">
        <v>87995</v>
      </c>
      <c r="V892" s="3" t="str">
        <f>IF(R892&gt;F2848, "High","Low")</f>
        <v>Low</v>
      </c>
      <c r="W892" s="3" t="e">
        <f>IF(OR(D892 &gt; 0.2,#REF! &lt; 0.25), "High Risk", "Low Risk")</f>
        <v>#REF!</v>
      </c>
      <c r="X892" s="3" t="str">
        <f>IF(NOT(D892 &gt; 0), "No Discount", "Discount Applied")</f>
        <v>Discount Applied</v>
      </c>
      <c r="Y892" s="3" t="str">
        <f>IF(AND(R892 &gt; 100, OR(I892 = "Regular Air", I892 = "Express Air"), NOT(D892 &gt; 0)), "High Profit Non-Standard Shipping", "Other")</f>
        <v>Other</v>
      </c>
    </row>
    <row r="893" spans="1:25" x14ac:dyDescent="0.3">
      <c r="A893" s="3" t="s">
        <v>108</v>
      </c>
      <c r="B893" s="3">
        <v>22682</v>
      </c>
      <c r="C893" s="3" t="s">
        <v>24</v>
      </c>
      <c r="D893" s="7">
        <v>0.03</v>
      </c>
      <c r="E893" s="4">
        <v>2.16</v>
      </c>
      <c r="F893" s="4">
        <v>6.05</v>
      </c>
      <c r="G893" s="3">
        <v>1609</v>
      </c>
      <c r="H893" s="3" t="s">
        <v>1615</v>
      </c>
      <c r="I893" s="3" t="s">
        <v>48</v>
      </c>
      <c r="J893" s="3" t="s">
        <v>113</v>
      </c>
      <c r="K893" s="3" t="s">
        <v>28</v>
      </c>
      <c r="L893" s="3" t="s">
        <v>33</v>
      </c>
      <c r="M893" s="3" t="s">
        <v>44</v>
      </c>
      <c r="N893" s="3" t="s">
        <v>1616</v>
      </c>
      <c r="O893" s="3">
        <v>95823</v>
      </c>
      <c r="P893" s="2">
        <v>42135</v>
      </c>
      <c r="Q893" s="2">
        <v>42136</v>
      </c>
      <c r="R893" s="4">
        <v>-90.585499999999996</v>
      </c>
      <c r="S893" s="3">
        <v>7</v>
      </c>
      <c r="T893" s="4">
        <v>17.309999999999999</v>
      </c>
      <c r="U893" s="3">
        <v>87824</v>
      </c>
      <c r="V893" s="3" t="str">
        <f>IF(R893&gt;F2849, "High","Low")</f>
        <v>Low</v>
      </c>
      <c r="W893" s="3" t="e">
        <f>IF(OR(D893 &gt; 0.2,#REF! &lt; 0.25), "High Risk", "Low Risk")</f>
        <v>#REF!</v>
      </c>
      <c r="X893" s="3" t="str">
        <f>IF(NOT(D893 &gt; 0), "No Discount", "Discount Applied")</f>
        <v>Discount Applied</v>
      </c>
      <c r="Y893" s="3" t="str">
        <f>IF(AND(R893 &gt; 100, OR(I893 = "Regular Air", I893 = "Express Air"), NOT(D893 &gt; 0)), "High Profit Non-Standard Shipping", "Other")</f>
        <v>Other</v>
      </c>
    </row>
    <row r="894" spans="1:25" x14ac:dyDescent="0.3">
      <c r="A894" s="3" t="s">
        <v>140</v>
      </c>
      <c r="B894" s="3">
        <v>22683</v>
      </c>
      <c r="C894" s="3" t="s">
        <v>24</v>
      </c>
      <c r="D894" s="7">
        <v>0.03</v>
      </c>
      <c r="E894" s="4">
        <v>9.7100000000000009</v>
      </c>
      <c r="F894" s="4">
        <v>9.4499999999999993</v>
      </c>
      <c r="G894" s="3">
        <v>1609</v>
      </c>
      <c r="H894" s="3" t="s">
        <v>1615</v>
      </c>
      <c r="I894" s="3" t="s">
        <v>48</v>
      </c>
      <c r="J894" s="3" t="s">
        <v>113</v>
      </c>
      <c r="K894" s="3" t="s">
        <v>28</v>
      </c>
      <c r="L894" s="3" t="s">
        <v>33</v>
      </c>
      <c r="M894" s="3" t="s">
        <v>44</v>
      </c>
      <c r="N894" s="3" t="s">
        <v>1616</v>
      </c>
      <c r="O894" s="3">
        <v>95823</v>
      </c>
      <c r="P894" s="2">
        <v>42135</v>
      </c>
      <c r="Q894" s="2">
        <v>42135</v>
      </c>
      <c r="R894" s="4">
        <v>-36.9</v>
      </c>
      <c r="S894" s="3">
        <v>2</v>
      </c>
      <c r="T894" s="4">
        <v>23.56</v>
      </c>
      <c r="U894" s="3">
        <v>87824</v>
      </c>
      <c r="V894" s="3" t="str">
        <f>IF(R894&gt;F2850, "High","Low")</f>
        <v>Low</v>
      </c>
      <c r="W894" s="3" t="e">
        <f>IF(OR(D894 &gt; 0.2,#REF! &lt; 0.25), "High Risk", "Low Risk")</f>
        <v>#REF!</v>
      </c>
      <c r="X894" s="3" t="str">
        <f>IF(NOT(D894 &gt; 0), "No Discount", "Discount Applied")</f>
        <v>Discount Applied</v>
      </c>
      <c r="Y894" s="3" t="str">
        <f>IF(AND(R894 &gt; 100, OR(I894 = "Regular Air", I894 = "Express Air"), NOT(D894 &gt; 0)), "High Profit Non-Standard Shipping", "Other")</f>
        <v>Other</v>
      </c>
    </row>
    <row r="895" spans="1:25" x14ac:dyDescent="0.3">
      <c r="A895" s="3" t="s">
        <v>179</v>
      </c>
      <c r="B895" s="3">
        <v>18394</v>
      </c>
      <c r="C895" s="3" t="s">
        <v>105</v>
      </c>
      <c r="D895" s="7">
        <v>0.06</v>
      </c>
      <c r="E895" s="4">
        <v>40.97</v>
      </c>
      <c r="F895" s="4">
        <v>1.99</v>
      </c>
      <c r="G895" s="3">
        <v>1614</v>
      </c>
      <c r="H895" s="3" t="s">
        <v>1617</v>
      </c>
      <c r="I895" s="3" t="s">
        <v>48</v>
      </c>
      <c r="J895" s="3" t="s">
        <v>113</v>
      </c>
      <c r="K895" s="3" t="s">
        <v>76</v>
      </c>
      <c r="L895" s="3" t="s">
        <v>52</v>
      </c>
      <c r="M895" s="3" t="s">
        <v>192</v>
      </c>
      <c r="N895" s="3" t="s">
        <v>1619</v>
      </c>
      <c r="O895" s="3">
        <v>1748</v>
      </c>
      <c r="P895" s="2">
        <v>42102</v>
      </c>
      <c r="Q895" s="2">
        <v>42106</v>
      </c>
      <c r="R895" s="4">
        <v>341.19809999999995</v>
      </c>
      <c r="S895" s="3">
        <v>12</v>
      </c>
      <c r="T895" s="4">
        <v>494.49</v>
      </c>
      <c r="U895" s="3">
        <v>87823</v>
      </c>
      <c r="V895" s="3" t="str">
        <f>IF(R895&gt;F2851, "High","Low")</f>
        <v>High</v>
      </c>
      <c r="W895" s="3" t="e">
        <f>IF(OR(D895 &gt; 0.2,#REF! &lt; 0.25), "High Risk", "Low Risk")</f>
        <v>#REF!</v>
      </c>
      <c r="X895" s="3" t="str">
        <f>IF(NOT(D895 &gt; 0), "No Discount", "Discount Applied")</f>
        <v>Discount Applied</v>
      </c>
      <c r="Y895" s="3" t="str">
        <f>IF(AND(R895 &gt; 100, OR(I895 = "Regular Air", I895 = "Express Air"), NOT(D895 &gt; 0)), "High Profit Non-Standard Shipping", "Other")</f>
        <v>Other</v>
      </c>
    </row>
    <row r="896" spans="1:25" x14ac:dyDescent="0.3">
      <c r="A896" s="3" t="s">
        <v>173</v>
      </c>
      <c r="B896" s="3">
        <v>19501</v>
      </c>
      <c r="C896" s="3" t="s">
        <v>24</v>
      </c>
      <c r="D896" s="7">
        <v>0.09</v>
      </c>
      <c r="E896" s="4">
        <v>12.88</v>
      </c>
      <c r="F896" s="4">
        <v>4.59</v>
      </c>
      <c r="G896" s="3">
        <v>1618</v>
      </c>
      <c r="H896" s="3" t="s">
        <v>1620</v>
      </c>
      <c r="I896" s="3" t="s">
        <v>48</v>
      </c>
      <c r="J896" s="3" t="s">
        <v>113</v>
      </c>
      <c r="K896" s="3" t="s">
        <v>28</v>
      </c>
      <c r="L896" s="3" t="s">
        <v>60</v>
      </c>
      <c r="M896" s="3" t="s">
        <v>702</v>
      </c>
      <c r="N896" s="3" t="s">
        <v>1622</v>
      </c>
      <c r="O896" s="3">
        <v>46322</v>
      </c>
      <c r="P896" s="2">
        <v>42100</v>
      </c>
      <c r="Q896" s="2">
        <v>42100</v>
      </c>
      <c r="R896" s="4">
        <v>-175.13</v>
      </c>
      <c r="S896" s="3">
        <v>13</v>
      </c>
      <c r="T896" s="4">
        <v>158.13</v>
      </c>
      <c r="U896" s="3">
        <v>90248</v>
      </c>
      <c r="V896" s="3" t="str">
        <f>IF(R896&gt;F2852, "High","Low")</f>
        <v>Low</v>
      </c>
      <c r="W896" s="3" t="e">
        <f>IF(OR(D896 &gt; 0.2,#REF! &lt; 0.25), "High Risk", "Low Risk")</f>
        <v>#REF!</v>
      </c>
      <c r="X896" s="3" t="str">
        <f>IF(NOT(D896 &gt; 0), "No Discount", "Discount Applied")</f>
        <v>Discount Applied</v>
      </c>
      <c r="Y896" s="3" t="str">
        <f>IF(AND(R896 &gt; 100, OR(I896 = "Regular Air", I896 = "Express Air"), NOT(D896 &gt; 0)), "High Profit Non-Standard Shipping", "Other")</f>
        <v>Other</v>
      </c>
    </row>
    <row r="897" spans="1:25" x14ac:dyDescent="0.3">
      <c r="A897" s="3" t="s">
        <v>77</v>
      </c>
      <c r="B897" s="3">
        <v>19502</v>
      </c>
      <c r="C897" s="3" t="s">
        <v>24</v>
      </c>
      <c r="D897" s="7">
        <v>0.02</v>
      </c>
      <c r="E897" s="4">
        <v>45.99</v>
      </c>
      <c r="F897" s="4">
        <v>4.99</v>
      </c>
      <c r="G897" s="3">
        <v>1620</v>
      </c>
      <c r="H897" s="3" t="s">
        <v>1623</v>
      </c>
      <c r="I897" s="3" t="s">
        <v>26</v>
      </c>
      <c r="J897" s="3" t="s">
        <v>113</v>
      </c>
      <c r="K897" s="3" t="s">
        <v>76</v>
      </c>
      <c r="L897" s="3" t="s">
        <v>52</v>
      </c>
      <c r="M897" s="3" t="s">
        <v>233</v>
      </c>
      <c r="N897" s="3" t="s">
        <v>1210</v>
      </c>
      <c r="O897" s="3">
        <v>17602</v>
      </c>
      <c r="P897" s="2">
        <v>42100</v>
      </c>
      <c r="Q897" s="2">
        <v>42101</v>
      </c>
      <c r="R897" s="4">
        <v>3.96</v>
      </c>
      <c r="S897" s="3">
        <v>4</v>
      </c>
      <c r="T897" s="4">
        <v>163.01</v>
      </c>
      <c r="U897" s="3">
        <v>90248</v>
      </c>
      <c r="V897" s="3" t="str">
        <f>IF(R897&gt;F2853, "High","Low")</f>
        <v>High</v>
      </c>
      <c r="W897" s="3" t="e">
        <f>IF(OR(D897 &gt; 0.2,#REF! &lt; 0.25), "High Risk", "Low Risk")</f>
        <v>#REF!</v>
      </c>
      <c r="X897" s="3" t="str">
        <f>IF(NOT(D897 &gt; 0), "No Discount", "Discount Applied")</f>
        <v>Discount Applied</v>
      </c>
      <c r="Y897" s="3" t="str">
        <f>IF(AND(R897 &gt; 100, OR(I897 = "Regular Air", I897 = "Express Air"), NOT(D897 &gt; 0)), "High Profit Non-Standard Shipping", "Other")</f>
        <v>Other</v>
      </c>
    </row>
    <row r="898" spans="1:25" x14ac:dyDescent="0.3">
      <c r="A898" s="3" t="s">
        <v>108</v>
      </c>
      <c r="B898" s="3">
        <v>23750</v>
      </c>
      <c r="C898" s="3" t="s">
        <v>24</v>
      </c>
      <c r="D898" s="7">
        <v>0.06</v>
      </c>
      <c r="E898" s="4">
        <v>15.01</v>
      </c>
      <c r="F898" s="4">
        <v>8.4</v>
      </c>
      <c r="G898" s="3">
        <v>1623</v>
      </c>
      <c r="H898" s="3" t="s">
        <v>1625</v>
      </c>
      <c r="I898" s="3" t="s">
        <v>48</v>
      </c>
      <c r="J898" s="3" t="s">
        <v>57</v>
      </c>
      <c r="K898" s="3" t="s">
        <v>28</v>
      </c>
      <c r="L898" s="3" t="s">
        <v>60</v>
      </c>
      <c r="M898" s="3" t="s">
        <v>702</v>
      </c>
      <c r="N898" s="3" t="s">
        <v>1627</v>
      </c>
      <c r="O898" s="3">
        <v>46375</v>
      </c>
      <c r="P898" s="2">
        <v>42148</v>
      </c>
      <c r="Q898" s="2">
        <v>42150</v>
      </c>
      <c r="R898" s="4">
        <v>1.6169000000000011</v>
      </c>
      <c r="S898" s="3">
        <v>22</v>
      </c>
      <c r="T898" s="4">
        <v>333.04</v>
      </c>
      <c r="U898" s="3">
        <v>87611</v>
      </c>
      <c r="V898" s="3" t="str">
        <f>IF(R898&gt;F2854, "High","Low")</f>
        <v>High</v>
      </c>
      <c r="W898" s="3" t="e">
        <f>IF(OR(D898 &gt; 0.2,#REF! &lt; 0.25), "High Risk", "Low Risk")</f>
        <v>#REF!</v>
      </c>
      <c r="X898" s="3" t="str">
        <f>IF(NOT(D898 &gt; 0), "No Discount", "Discount Applied")</f>
        <v>Discount Applied</v>
      </c>
      <c r="Y898" s="3" t="str">
        <f>IF(AND(R898 &gt; 100, OR(I898 = "Regular Air", I898 = "Express Air"), NOT(D898 &gt; 0)), "High Profit Non-Standard Shipping", "Other")</f>
        <v>Other</v>
      </c>
    </row>
    <row r="899" spans="1:25" x14ac:dyDescent="0.3">
      <c r="A899" s="3" t="s">
        <v>179</v>
      </c>
      <c r="B899" s="3">
        <v>23751</v>
      </c>
      <c r="C899" s="3" t="s">
        <v>24</v>
      </c>
      <c r="D899" s="7">
        <v>0.09</v>
      </c>
      <c r="E899" s="4">
        <v>40.479999999999997</v>
      </c>
      <c r="F899" s="4">
        <v>19.989999999999998</v>
      </c>
      <c r="G899" s="3">
        <v>1623</v>
      </c>
      <c r="H899" s="3" t="s">
        <v>1625</v>
      </c>
      <c r="I899" s="3" t="s">
        <v>48</v>
      </c>
      <c r="J899" s="3" t="s">
        <v>57</v>
      </c>
      <c r="K899" s="3" t="s">
        <v>76</v>
      </c>
      <c r="L899" s="3" t="s">
        <v>60</v>
      </c>
      <c r="M899" s="3" t="s">
        <v>702</v>
      </c>
      <c r="N899" s="3" t="s">
        <v>1627</v>
      </c>
      <c r="O899" s="3">
        <v>46375</v>
      </c>
      <c r="P899" s="2">
        <v>42148</v>
      </c>
      <c r="Q899" s="2">
        <v>42150</v>
      </c>
      <c r="R899" s="4">
        <v>65.394000000000062</v>
      </c>
      <c r="S899" s="3">
        <v>12</v>
      </c>
      <c r="T899" s="4">
        <v>472.44</v>
      </c>
      <c r="U899" s="3">
        <v>87611</v>
      </c>
      <c r="V899" s="3" t="str">
        <f>IF(R899&gt;F2855, "High","Low")</f>
        <v>High</v>
      </c>
      <c r="W899" s="3" t="e">
        <f>IF(OR(D899 &gt; 0.2,#REF! &lt; 0.25), "High Risk", "Low Risk")</f>
        <v>#REF!</v>
      </c>
      <c r="X899" s="3" t="str">
        <f>IF(NOT(D899 &gt; 0), "No Discount", "Discount Applied")</f>
        <v>Discount Applied</v>
      </c>
      <c r="Y899" s="3" t="str">
        <f>IF(AND(R899 &gt; 100, OR(I899 = "Regular Air", I899 = "Express Air"), NOT(D899 &gt; 0)), "High Profit Non-Standard Shipping", "Other")</f>
        <v>Other</v>
      </c>
    </row>
    <row r="900" spans="1:25" x14ac:dyDescent="0.3">
      <c r="A900" s="3" t="s">
        <v>140</v>
      </c>
      <c r="B900" s="3">
        <v>23752</v>
      </c>
      <c r="C900" s="3" t="s">
        <v>24</v>
      </c>
      <c r="D900" s="7">
        <v>0.05</v>
      </c>
      <c r="E900" s="4">
        <v>12.28</v>
      </c>
      <c r="F900" s="4">
        <v>6.13</v>
      </c>
      <c r="G900" s="3">
        <v>1623</v>
      </c>
      <c r="H900" s="3" t="s">
        <v>1625</v>
      </c>
      <c r="I900" s="3" t="s">
        <v>48</v>
      </c>
      <c r="J900" s="3" t="s">
        <v>57</v>
      </c>
      <c r="K900" s="3" t="s">
        <v>28</v>
      </c>
      <c r="L900" s="3" t="s">
        <v>60</v>
      </c>
      <c r="M900" s="3" t="s">
        <v>702</v>
      </c>
      <c r="N900" s="3" t="s">
        <v>1627</v>
      </c>
      <c r="O900" s="3">
        <v>46375</v>
      </c>
      <c r="P900" s="2">
        <v>42148</v>
      </c>
      <c r="Q900" s="2">
        <v>42149</v>
      </c>
      <c r="R900" s="4">
        <v>1.3360000000000003</v>
      </c>
      <c r="S900" s="3">
        <v>1</v>
      </c>
      <c r="T900" s="4">
        <v>18.73</v>
      </c>
      <c r="U900" s="3">
        <v>87611</v>
      </c>
      <c r="V900" s="3" t="str">
        <f>IF(R900&gt;F2856, "High","Low")</f>
        <v>High</v>
      </c>
      <c r="W900" s="3" t="e">
        <f>IF(OR(D900 &gt; 0.2,#REF! &lt; 0.25), "High Risk", "Low Risk")</f>
        <v>#REF!</v>
      </c>
      <c r="X900" s="3" t="str">
        <f>IF(NOT(D900 &gt; 0), "No Discount", "Discount Applied")</f>
        <v>Discount Applied</v>
      </c>
      <c r="Y900" s="3" t="str">
        <f>IF(AND(R900 &gt; 100, OR(I900 = "Regular Air", I900 = "Express Air"), NOT(D900 &gt; 0)), "High Profit Non-Standard Shipping", "Other")</f>
        <v>Other</v>
      </c>
    </row>
    <row r="901" spans="1:25" x14ac:dyDescent="0.3">
      <c r="A901" s="3" t="s">
        <v>84</v>
      </c>
      <c r="B901" s="3">
        <v>21145</v>
      </c>
      <c r="C901" s="3" t="s">
        <v>55</v>
      </c>
      <c r="D901" s="7">
        <v>0.08</v>
      </c>
      <c r="E901" s="4">
        <v>213.45</v>
      </c>
      <c r="F901" s="4">
        <v>14.7</v>
      </c>
      <c r="G901" s="3">
        <v>1625</v>
      </c>
      <c r="H901" s="3" t="s">
        <v>1628</v>
      </c>
      <c r="I901" s="3" t="s">
        <v>38</v>
      </c>
      <c r="J901" s="3" t="s">
        <v>39</v>
      </c>
      <c r="K901" s="3" t="s">
        <v>76</v>
      </c>
      <c r="L901" s="3" t="s">
        <v>52</v>
      </c>
      <c r="M901" s="3" t="s">
        <v>70</v>
      </c>
      <c r="N901" s="3" t="s">
        <v>1629</v>
      </c>
      <c r="O901" s="3">
        <v>11542</v>
      </c>
      <c r="P901" s="2">
        <v>42090</v>
      </c>
      <c r="Q901" s="2">
        <v>42092</v>
      </c>
      <c r="R901" s="4">
        <v>1674.7541999999999</v>
      </c>
      <c r="S901" s="3">
        <v>12</v>
      </c>
      <c r="T901" s="4">
        <v>2427.1799999999998</v>
      </c>
      <c r="U901" s="3">
        <v>90600</v>
      </c>
      <c r="V901" s="3" t="str">
        <f>IF(R901&gt;F2857, "High","Low")</f>
        <v>High</v>
      </c>
      <c r="W901" s="3" t="e">
        <f>IF(OR(D901 &gt; 0.2,#REF! &lt; 0.25), "High Risk", "Low Risk")</f>
        <v>#REF!</v>
      </c>
      <c r="X901" s="3" t="str">
        <f>IF(NOT(D901 &gt; 0), "No Discount", "Discount Applied")</f>
        <v>Discount Applied</v>
      </c>
      <c r="Y901" s="3" t="str">
        <f>IF(AND(R901 &gt; 100, OR(I901 = "Regular Air", I901 = "Express Air"), NOT(D901 &gt; 0)), "High Profit Non-Standard Shipping", "Other")</f>
        <v>Other</v>
      </c>
    </row>
    <row r="902" spans="1:25" x14ac:dyDescent="0.3">
      <c r="A902" s="3" t="s">
        <v>92</v>
      </c>
      <c r="B902" s="3">
        <v>21146</v>
      </c>
      <c r="C902" s="3" t="s">
        <v>55</v>
      </c>
      <c r="D902" s="7">
        <v>0.1</v>
      </c>
      <c r="E902" s="4">
        <v>55.98</v>
      </c>
      <c r="F902" s="4">
        <v>13.88</v>
      </c>
      <c r="G902" s="3">
        <v>1625</v>
      </c>
      <c r="H902" s="3" t="s">
        <v>1628</v>
      </c>
      <c r="I902" s="3" t="s">
        <v>48</v>
      </c>
      <c r="J902" s="3" t="s">
        <v>39</v>
      </c>
      <c r="K902" s="3" t="s">
        <v>28</v>
      </c>
      <c r="L902" s="3" t="s">
        <v>52</v>
      </c>
      <c r="M902" s="3" t="s">
        <v>70</v>
      </c>
      <c r="N902" s="3" t="s">
        <v>1629</v>
      </c>
      <c r="O902" s="3">
        <v>11542</v>
      </c>
      <c r="P902" s="2">
        <v>42090</v>
      </c>
      <c r="Q902" s="2">
        <v>42092</v>
      </c>
      <c r="R902" s="4">
        <v>300.04649999999998</v>
      </c>
      <c r="S902" s="3">
        <v>8</v>
      </c>
      <c r="T902" s="4">
        <v>434.85</v>
      </c>
      <c r="U902" s="3">
        <v>90600</v>
      </c>
      <c r="V902" s="3" t="str">
        <f>IF(R902&gt;F2858, "High","Low")</f>
        <v>High</v>
      </c>
      <c r="W902" s="3" t="e">
        <f>IF(OR(D902 &gt; 0.2,#REF! &lt; 0.25), "High Risk", "Low Risk")</f>
        <v>#REF!</v>
      </c>
      <c r="X902" s="3" t="str">
        <f>IF(NOT(D902 &gt; 0), "No Discount", "Discount Applied")</f>
        <v>Discount Applied</v>
      </c>
      <c r="Y902" s="3" t="str">
        <f>IF(AND(R902 &gt; 100, OR(I902 = "Regular Air", I902 = "Express Air"), NOT(D902 &gt; 0)), "High Profit Non-Standard Shipping", "Other")</f>
        <v>Other</v>
      </c>
    </row>
    <row r="903" spans="1:25" x14ac:dyDescent="0.3">
      <c r="A903" s="3" t="s">
        <v>140</v>
      </c>
      <c r="B903" s="3">
        <v>21147</v>
      </c>
      <c r="C903" s="3" t="s">
        <v>55</v>
      </c>
      <c r="D903" s="7">
        <v>0</v>
      </c>
      <c r="E903" s="4">
        <v>16.059999999999999</v>
      </c>
      <c r="F903" s="4">
        <v>8.34</v>
      </c>
      <c r="G903" s="3">
        <v>1625</v>
      </c>
      <c r="H903" s="3" t="s">
        <v>1628</v>
      </c>
      <c r="I903" s="3" t="s">
        <v>48</v>
      </c>
      <c r="J903" s="3" t="s">
        <v>39</v>
      </c>
      <c r="K903" s="3" t="s">
        <v>28</v>
      </c>
      <c r="L903" s="3" t="s">
        <v>52</v>
      </c>
      <c r="M903" s="3" t="s">
        <v>70</v>
      </c>
      <c r="N903" s="3" t="s">
        <v>1629</v>
      </c>
      <c r="O903" s="3">
        <v>11542</v>
      </c>
      <c r="P903" s="2">
        <v>42090</v>
      </c>
      <c r="Q903" s="2">
        <v>42091</v>
      </c>
      <c r="R903" s="4">
        <v>-28.09</v>
      </c>
      <c r="S903" s="3">
        <v>1</v>
      </c>
      <c r="T903" s="4">
        <v>19.16</v>
      </c>
      <c r="U903" s="3">
        <v>90600</v>
      </c>
      <c r="V903" s="3" t="str">
        <f>IF(R903&gt;F2859, "High","Low")</f>
        <v>Low</v>
      </c>
      <c r="W903" s="3" t="e">
        <f>IF(OR(D903 &gt; 0.2,#REF! &lt; 0.25), "High Risk", "Low Risk")</f>
        <v>#REF!</v>
      </c>
      <c r="X903" s="3" t="str">
        <f>IF(NOT(D903 &gt; 0), "No Discount", "Discount Applied")</f>
        <v>No Discount</v>
      </c>
      <c r="Y903" s="3" t="str">
        <f>IF(AND(R903 &gt; 100, OR(I903 = "Regular Air", I903 = "Express Air"), NOT(D903 &gt; 0)), "High Profit Non-Standard Shipping", "Other")</f>
        <v>Other</v>
      </c>
    </row>
    <row r="904" spans="1:25" x14ac:dyDescent="0.3">
      <c r="A904" s="3" t="s">
        <v>151</v>
      </c>
      <c r="B904" s="3">
        <v>21270</v>
      </c>
      <c r="C904" s="3" t="s">
        <v>55</v>
      </c>
      <c r="D904" s="7">
        <v>0</v>
      </c>
      <c r="E904" s="4">
        <v>209.37</v>
      </c>
      <c r="F904" s="4">
        <v>69</v>
      </c>
      <c r="G904" s="3">
        <v>1625</v>
      </c>
      <c r="H904" s="3" t="s">
        <v>1628</v>
      </c>
      <c r="I904" s="3" t="s">
        <v>48</v>
      </c>
      <c r="J904" s="3" t="s">
        <v>39</v>
      </c>
      <c r="K904" s="3" t="s">
        <v>40</v>
      </c>
      <c r="L904" s="3" t="s">
        <v>52</v>
      </c>
      <c r="M904" s="3" t="s">
        <v>70</v>
      </c>
      <c r="N904" s="3" t="s">
        <v>1629</v>
      </c>
      <c r="O904" s="3">
        <v>11542</v>
      </c>
      <c r="P904" s="2">
        <v>42051</v>
      </c>
      <c r="Q904" s="2">
        <v>42053</v>
      </c>
      <c r="R904" s="4">
        <v>-263.1119290800001</v>
      </c>
      <c r="S904" s="3">
        <v>11</v>
      </c>
      <c r="T904" s="4">
        <v>1959.88</v>
      </c>
      <c r="U904" s="3">
        <v>90601</v>
      </c>
      <c r="V904" s="3" t="str">
        <f>IF(R904&gt;F2860, "High","Low")</f>
        <v>Low</v>
      </c>
      <c r="W904" s="3" t="e">
        <f>IF(OR(D904 &gt; 0.2,#REF! &lt; 0.25), "High Risk", "Low Risk")</f>
        <v>#REF!</v>
      </c>
      <c r="X904" s="3" t="str">
        <f>IF(NOT(D904 &gt; 0), "No Discount", "Discount Applied")</f>
        <v>No Discount</v>
      </c>
      <c r="Y904" s="3" t="str">
        <f>IF(AND(R904 &gt; 100, OR(I904 = "Regular Air", I904 = "Express Air"), NOT(D904 &gt; 0)), "High Profit Non-Standard Shipping", "Other")</f>
        <v>Other</v>
      </c>
    </row>
    <row r="905" spans="1:25" x14ac:dyDescent="0.3">
      <c r="A905" s="3" t="s">
        <v>140</v>
      </c>
      <c r="B905" s="3">
        <v>23604</v>
      </c>
      <c r="C905" s="3" t="s">
        <v>24</v>
      </c>
      <c r="D905" s="7">
        <v>0.06</v>
      </c>
      <c r="E905" s="4">
        <v>43.57</v>
      </c>
      <c r="F905" s="4">
        <v>16.36</v>
      </c>
      <c r="G905" s="3">
        <v>1627</v>
      </c>
      <c r="H905" s="3" t="s">
        <v>1633</v>
      </c>
      <c r="I905" s="3" t="s">
        <v>48</v>
      </c>
      <c r="J905" s="3" t="s">
        <v>27</v>
      </c>
      <c r="K905" s="3" t="s">
        <v>28</v>
      </c>
      <c r="L905" s="3" t="s">
        <v>135</v>
      </c>
      <c r="M905" s="3" t="s">
        <v>243</v>
      </c>
      <c r="N905" s="3" t="s">
        <v>1635</v>
      </c>
      <c r="O905" s="3">
        <v>37743</v>
      </c>
      <c r="P905" s="2">
        <v>42152</v>
      </c>
      <c r="Q905" s="2">
        <v>42154</v>
      </c>
      <c r="R905" s="4">
        <v>-38.808</v>
      </c>
      <c r="S905" s="3">
        <v>17</v>
      </c>
      <c r="T905" s="4">
        <v>710.16</v>
      </c>
      <c r="U905" s="3">
        <v>90602</v>
      </c>
      <c r="V905" s="3" t="str">
        <f>IF(R905&gt;F2861, "High","Low")</f>
        <v>Low</v>
      </c>
      <c r="W905" s="3" t="e">
        <f>IF(OR(D905 &gt; 0.2,#REF! &lt; 0.25), "High Risk", "Low Risk")</f>
        <v>#REF!</v>
      </c>
      <c r="X905" s="3" t="str">
        <f>IF(NOT(D905 &gt; 0), "No Discount", "Discount Applied")</f>
        <v>Discount Applied</v>
      </c>
      <c r="Y905" s="3" t="str">
        <f>IF(AND(R905 &gt; 100, OR(I905 = "Regular Air", I905 = "Express Air"), NOT(D905 &gt; 0)), "High Profit Non-Standard Shipping", "Other")</f>
        <v>Other</v>
      </c>
    </row>
    <row r="906" spans="1:25" x14ac:dyDescent="0.3">
      <c r="A906" s="3" t="s">
        <v>49</v>
      </c>
      <c r="B906" s="3">
        <v>19769</v>
      </c>
      <c r="C906" s="3" t="s">
        <v>24</v>
      </c>
      <c r="D906" s="7">
        <v>0.08</v>
      </c>
      <c r="E906" s="4">
        <v>8.09</v>
      </c>
      <c r="F906" s="4">
        <v>7.96</v>
      </c>
      <c r="G906" s="3">
        <v>1632</v>
      </c>
      <c r="H906" s="3" t="s">
        <v>1636</v>
      </c>
      <c r="I906" s="3" t="s">
        <v>26</v>
      </c>
      <c r="J906" s="3" t="s">
        <v>39</v>
      </c>
      <c r="K906" s="3" t="s">
        <v>40</v>
      </c>
      <c r="L906" s="3" t="s">
        <v>135</v>
      </c>
      <c r="M906" s="3" t="s">
        <v>670</v>
      </c>
      <c r="N906" s="3" t="s">
        <v>1637</v>
      </c>
      <c r="O906" s="3">
        <v>39401</v>
      </c>
      <c r="P906" s="2">
        <v>42019</v>
      </c>
      <c r="Q906" s="2">
        <v>42020</v>
      </c>
      <c r="R906" s="4">
        <v>15.984</v>
      </c>
      <c r="S906" s="3">
        <v>6</v>
      </c>
      <c r="T906" s="4">
        <v>48.25</v>
      </c>
      <c r="U906" s="3">
        <v>90530</v>
      </c>
      <c r="V906" s="3" t="str">
        <f>IF(R906&gt;F2862, "High","Low")</f>
        <v>High</v>
      </c>
      <c r="W906" s="3" t="e">
        <f>IF(OR(D906 &gt; 0.2,#REF! &lt; 0.25), "High Risk", "Low Risk")</f>
        <v>#REF!</v>
      </c>
      <c r="X906" s="3" t="str">
        <f>IF(NOT(D906 &gt; 0), "No Discount", "Discount Applied")</f>
        <v>Discount Applied</v>
      </c>
      <c r="Y906" s="3" t="str">
        <f>IF(AND(R906 &gt; 100, OR(I906 = "Regular Air", I906 = "Express Air"), NOT(D906 &gt; 0)), "High Profit Non-Standard Shipping", "Other")</f>
        <v>Other</v>
      </c>
    </row>
    <row r="907" spans="1:25" x14ac:dyDescent="0.3">
      <c r="A907" s="3" t="s">
        <v>29</v>
      </c>
      <c r="B907" s="3">
        <v>20359</v>
      </c>
      <c r="C907" s="3" t="s">
        <v>24</v>
      </c>
      <c r="D907" s="7">
        <v>0.02</v>
      </c>
      <c r="E907" s="4">
        <v>25.99</v>
      </c>
      <c r="F907" s="4">
        <v>5.37</v>
      </c>
      <c r="G907" s="3">
        <v>1632</v>
      </c>
      <c r="H907" s="3" t="s">
        <v>1636</v>
      </c>
      <c r="I907" s="3" t="s">
        <v>48</v>
      </c>
      <c r="J907" s="3" t="s">
        <v>39</v>
      </c>
      <c r="K907" s="3" t="s">
        <v>28</v>
      </c>
      <c r="L907" s="3" t="s">
        <v>135</v>
      </c>
      <c r="M907" s="3" t="s">
        <v>670</v>
      </c>
      <c r="N907" s="3" t="s">
        <v>1637</v>
      </c>
      <c r="O907" s="3">
        <v>39401</v>
      </c>
      <c r="P907" s="2">
        <v>42109</v>
      </c>
      <c r="Q907" s="2">
        <v>42111</v>
      </c>
      <c r="R907" s="4">
        <v>-88.158000000000001</v>
      </c>
      <c r="S907" s="3">
        <v>9</v>
      </c>
      <c r="T907" s="4">
        <v>243.24</v>
      </c>
      <c r="U907" s="3">
        <v>90533</v>
      </c>
      <c r="V907" s="3" t="str">
        <f>IF(R907&gt;F2863, "High","Low")</f>
        <v>Low</v>
      </c>
      <c r="W907" s="3" t="e">
        <f>IF(OR(D907 &gt; 0.2,#REF! &lt; 0.25), "High Risk", "Low Risk")</f>
        <v>#REF!</v>
      </c>
      <c r="X907" s="3" t="str">
        <f>IF(NOT(D907 &gt; 0), "No Discount", "Discount Applied")</f>
        <v>Discount Applied</v>
      </c>
      <c r="Y907" s="3" t="str">
        <f>IF(AND(R907 &gt; 100, OR(I907 = "Regular Air", I907 = "Express Air"), NOT(D907 &gt; 0)), "High Profit Non-Standard Shipping", "Other")</f>
        <v>Other</v>
      </c>
    </row>
    <row r="908" spans="1:25" x14ac:dyDescent="0.3">
      <c r="A908" s="3" t="s">
        <v>179</v>
      </c>
      <c r="B908" s="3">
        <v>24786</v>
      </c>
      <c r="C908" s="3" t="s">
        <v>36</v>
      </c>
      <c r="D908" s="7">
        <v>0.03</v>
      </c>
      <c r="E908" s="4">
        <v>5.98</v>
      </c>
      <c r="F908" s="4">
        <v>3.85</v>
      </c>
      <c r="G908" s="3">
        <v>1633</v>
      </c>
      <c r="H908" s="3" t="s">
        <v>1639</v>
      </c>
      <c r="I908" s="3" t="s">
        <v>48</v>
      </c>
      <c r="J908" s="3" t="s">
        <v>39</v>
      </c>
      <c r="K908" s="3" t="s">
        <v>76</v>
      </c>
      <c r="L908" s="3" t="s">
        <v>135</v>
      </c>
      <c r="M908" s="3" t="s">
        <v>670</v>
      </c>
      <c r="N908" s="3" t="s">
        <v>1640</v>
      </c>
      <c r="O908" s="3">
        <v>38637</v>
      </c>
      <c r="P908" s="2">
        <v>42045</v>
      </c>
      <c r="Q908" s="2">
        <v>42047</v>
      </c>
      <c r="R908" s="4">
        <v>-76.106800000000007</v>
      </c>
      <c r="S908" s="3">
        <v>6</v>
      </c>
      <c r="T908" s="4">
        <v>38.54</v>
      </c>
      <c r="U908" s="3">
        <v>90531</v>
      </c>
      <c r="V908" s="3" t="str">
        <f>IF(R908&gt;F2864, "High","Low")</f>
        <v>Low</v>
      </c>
      <c r="W908" s="3" t="e">
        <f>IF(OR(D908 &gt; 0.2,#REF! &lt; 0.25), "High Risk", "Low Risk")</f>
        <v>#REF!</v>
      </c>
      <c r="X908" s="3" t="str">
        <f>IF(NOT(D908 &gt; 0), "No Discount", "Discount Applied")</f>
        <v>Discount Applied</v>
      </c>
      <c r="Y908" s="3" t="str">
        <f>IF(AND(R908 &gt; 100, OR(I908 = "Regular Air", I908 = "Express Air"), NOT(D908 &gt; 0)), "High Profit Non-Standard Shipping", "Other")</f>
        <v>Other</v>
      </c>
    </row>
    <row r="909" spans="1:25" x14ac:dyDescent="0.3">
      <c r="A909" s="3" t="s">
        <v>84</v>
      </c>
      <c r="B909" s="3">
        <v>26340</v>
      </c>
      <c r="C909" s="3" t="s">
        <v>36</v>
      </c>
      <c r="D909" s="7">
        <v>0.08</v>
      </c>
      <c r="E909" s="4">
        <v>100.97</v>
      </c>
      <c r="F909" s="4">
        <v>14</v>
      </c>
      <c r="G909" s="3">
        <v>1634</v>
      </c>
      <c r="H909" s="3" t="s">
        <v>1641</v>
      </c>
      <c r="I909" s="3" t="s">
        <v>38</v>
      </c>
      <c r="J909" s="3" t="s">
        <v>39</v>
      </c>
      <c r="K909" s="3" t="s">
        <v>76</v>
      </c>
      <c r="L909" s="3" t="s">
        <v>135</v>
      </c>
      <c r="M909" s="3" t="s">
        <v>670</v>
      </c>
      <c r="N909" s="3" t="s">
        <v>1643</v>
      </c>
      <c r="O909" s="3">
        <v>39212</v>
      </c>
      <c r="P909" s="2">
        <v>42103</v>
      </c>
      <c r="Q909" s="2">
        <v>42104</v>
      </c>
      <c r="R909" s="4">
        <v>-73.494119999999938</v>
      </c>
      <c r="S909" s="3">
        <v>15</v>
      </c>
      <c r="T909" s="4">
        <v>1483.16</v>
      </c>
      <c r="U909" s="3">
        <v>90532</v>
      </c>
      <c r="V909" s="3" t="str">
        <f>IF(R909&gt;F2865, "High","Low")</f>
        <v>Low</v>
      </c>
      <c r="W909" s="3" t="e">
        <f>IF(OR(D909 &gt; 0.2,#REF! &lt; 0.25), "High Risk", "Low Risk")</f>
        <v>#REF!</v>
      </c>
      <c r="X909" s="3" t="str">
        <f>IF(NOT(D909 &gt; 0), "No Discount", "Discount Applied")</f>
        <v>Discount Applied</v>
      </c>
      <c r="Y909" s="3" t="str">
        <f>IF(AND(R909 &gt; 100, OR(I909 = "Regular Air", I909 = "Express Air"), NOT(D909 &gt; 0)), "High Profit Non-Standard Shipping", "Other")</f>
        <v>Other</v>
      </c>
    </row>
    <row r="910" spans="1:25" x14ac:dyDescent="0.3">
      <c r="A910" s="3" t="s">
        <v>84</v>
      </c>
      <c r="B910" s="3">
        <v>19144</v>
      </c>
      <c r="C910" s="3" t="s">
        <v>46</v>
      </c>
      <c r="D910" s="7">
        <v>0.08</v>
      </c>
      <c r="E910" s="4">
        <v>115.99</v>
      </c>
      <c r="F910" s="4">
        <v>56.14</v>
      </c>
      <c r="G910" s="3">
        <v>1636</v>
      </c>
      <c r="H910" s="3" t="s">
        <v>1644</v>
      </c>
      <c r="I910" s="3" t="s">
        <v>38</v>
      </c>
      <c r="J910" s="3" t="s">
        <v>39</v>
      </c>
      <c r="K910" s="3" t="s">
        <v>76</v>
      </c>
      <c r="L910" s="3" t="s">
        <v>33</v>
      </c>
      <c r="M910" s="3" t="s">
        <v>44</v>
      </c>
      <c r="N910" s="3" t="s">
        <v>1645</v>
      </c>
      <c r="O910" s="3">
        <v>93905</v>
      </c>
      <c r="P910" s="2">
        <v>42018</v>
      </c>
      <c r="Q910" s="2">
        <v>42020</v>
      </c>
      <c r="R910" s="4">
        <v>-272.860884</v>
      </c>
      <c r="S910" s="3">
        <v>5</v>
      </c>
      <c r="T910" s="4">
        <v>562.92999999999995</v>
      </c>
      <c r="U910" s="3">
        <v>89704</v>
      </c>
      <c r="V910" s="3" t="str">
        <f>IF(R910&gt;F2866, "High","Low")</f>
        <v>Low</v>
      </c>
      <c r="W910" s="3" t="e">
        <f>IF(OR(D910 &gt; 0.2,#REF! &lt; 0.25), "High Risk", "Low Risk")</f>
        <v>#REF!</v>
      </c>
      <c r="X910" s="3" t="str">
        <f>IF(NOT(D910 &gt; 0), "No Discount", "Discount Applied")</f>
        <v>Discount Applied</v>
      </c>
      <c r="Y910" s="3" t="str">
        <f>IF(AND(R910 &gt; 100, OR(I910 = "Regular Air", I910 = "Express Air"), NOT(D910 &gt; 0)), "High Profit Non-Standard Shipping", "Other")</f>
        <v>Other</v>
      </c>
    </row>
    <row r="911" spans="1:25" x14ac:dyDescent="0.3">
      <c r="A911" s="3" t="s">
        <v>29</v>
      </c>
      <c r="B911" s="3">
        <v>19145</v>
      </c>
      <c r="C911" s="3" t="s">
        <v>46</v>
      </c>
      <c r="D911" s="7">
        <v>0.08</v>
      </c>
      <c r="E911" s="4">
        <v>4.28</v>
      </c>
      <c r="F911" s="4">
        <v>0.94</v>
      </c>
      <c r="G911" s="3">
        <v>1636</v>
      </c>
      <c r="H911" s="3" t="s">
        <v>1644</v>
      </c>
      <c r="I911" s="3" t="s">
        <v>48</v>
      </c>
      <c r="J911" s="3" t="s">
        <v>39</v>
      </c>
      <c r="K911" s="3" t="s">
        <v>28</v>
      </c>
      <c r="L911" s="3" t="s">
        <v>33</v>
      </c>
      <c r="M911" s="3" t="s">
        <v>44</v>
      </c>
      <c r="N911" s="3" t="s">
        <v>1645</v>
      </c>
      <c r="O911" s="3">
        <v>93905</v>
      </c>
      <c r="P911" s="2">
        <v>42018</v>
      </c>
      <c r="Q911" s="2">
        <v>42021</v>
      </c>
      <c r="R911" s="4">
        <v>10.5792</v>
      </c>
      <c r="S911" s="3">
        <v>7</v>
      </c>
      <c r="T911" s="4">
        <v>29.18</v>
      </c>
      <c r="U911" s="3">
        <v>89704</v>
      </c>
      <c r="V911" s="3" t="str">
        <f>IF(R911&gt;F2867, "High","Low")</f>
        <v>High</v>
      </c>
      <c r="W911" s="3" t="e">
        <f>IF(OR(D911 &gt; 0.2,#REF! &lt; 0.25), "High Risk", "Low Risk")</f>
        <v>#REF!</v>
      </c>
      <c r="X911" s="3" t="str">
        <f>IF(NOT(D911 &gt; 0), "No Discount", "Discount Applied")</f>
        <v>Discount Applied</v>
      </c>
      <c r="Y911" s="3" t="str">
        <f>IF(AND(R911 &gt; 100, OR(I911 = "Regular Air", I911 = "Express Air"), NOT(D911 &gt; 0)), "High Profit Non-Standard Shipping", "Other")</f>
        <v>Other</v>
      </c>
    </row>
    <row r="912" spans="1:25" x14ac:dyDescent="0.3">
      <c r="A912" s="3" t="s">
        <v>49</v>
      </c>
      <c r="B912" s="3">
        <v>20869</v>
      </c>
      <c r="C912" s="3" t="s">
        <v>24</v>
      </c>
      <c r="D912" s="7">
        <v>0.04</v>
      </c>
      <c r="E912" s="4">
        <v>136.97999999999999</v>
      </c>
      <c r="F912" s="4">
        <v>24.49</v>
      </c>
      <c r="G912" s="3">
        <v>1636</v>
      </c>
      <c r="H912" s="3" t="s">
        <v>1644</v>
      </c>
      <c r="I912" s="3" t="s">
        <v>26</v>
      </c>
      <c r="J912" s="3" t="s">
        <v>39</v>
      </c>
      <c r="K912" s="3" t="s">
        <v>40</v>
      </c>
      <c r="L912" s="3" t="s">
        <v>33</v>
      </c>
      <c r="M912" s="3" t="s">
        <v>44</v>
      </c>
      <c r="N912" s="3" t="s">
        <v>1645</v>
      </c>
      <c r="O912" s="3">
        <v>93905</v>
      </c>
      <c r="P912" s="2">
        <v>42016</v>
      </c>
      <c r="Q912" s="2">
        <v>42018</v>
      </c>
      <c r="R912" s="4">
        <v>1127.5497</v>
      </c>
      <c r="S912" s="3">
        <v>12</v>
      </c>
      <c r="T912" s="4">
        <v>1634.13</v>
      </c>
      <c r="U912" s="3">
        <v>89706</v>
      </c>
      <c r="V912" s="3" t="str">
        <f>IF(R912&gt;F2868, "High","Low")</f>
        <v>High</v>
      </c>
      <c r="W912" s="3" t="e">
        <f>IF(OR(D912 &gt; 0.2,#REF! &lt; 0.25), "High Risk", "Low Risk")</f>
        <v>#REF!</v>
      </c>
      <c r="X912" s="3" t="str">
        <f>IF(NOT(D912 &gt; 0), "No Discount", "Discount Applied")</f>
        <v>Discount Applied</v>
      </c>
      <c r="Y912" s="3" t="str">
        <f>IF(AND(R912 &gt; 100, OR(I912 = "Regular Air", I912 = "Express Air"), NOT(D912 &gt; 0)), "High Profit Non-Standard Shipping", "Other")</f>
        <v>Other</v>
      </c>
    </row>
    <row r="913" spans="1:25" x14ac:dyDescent="0.3">
      <c r="A913" s="3" t="s">
        <v>92</v>
      </c>
      <c r="B913" s="3">
        <v>26109</v>
      </c>
      <c r="C913" s="3" t="s">
        <v>46</v>
      </c>
      <c r="D913" s="7">
        <v>0.08</v>
      </c>
      <c r="E913" s="4">
        <v>55.48</v>
      </c>
      <c r="F913" s="4">
        <v>6.79</v>
      </c>
      <c r="G913" s="3">
        <v>1639</v>
      </c>
      <c r="H913" s="3" t="s">
        <v>1648</v>
      </c>
      <c r="I913" s="3" t="s">
        <v>48</v>
      </c>
      <c r="J913" s="3" t="s">
        <v>39</v>
      </c>
      <c r="K913" s="3" t="s">
        <v>28</v>
      </c>
      <c r="L913" s="3" t="s">
        <v>52</v>
      </c>
      <c r="M913" s="3" t="s">
        <v>227</v>
      </c>
      <c r="N913" s="3" t="s">
        <v>1650</v>
      </c>
      <c r="O913" s="3">
        <v>6901</v>
      </c>
      <c r="P913" s="2">
        <v>42061</v>
      </c>
      <c r="Q913" s="2">
        <v>42063</v>
      </c>
      <c r="R913" s="4">
        <v>147.75659999999999</v>
      </c>
      <c r="S913" s="3">
        <v>4</v>
      </c>
      <c r="T913" s="4">
        <v>214.14</v>
      </c>
      <c r="U913" s="3">
        <v>89705</v>
      </c>
      <c r="V913" s="3" t="str">
        <f>IF(R913&gt;F2869, "High","Low")</f>
        <v>High</v>
      </c>
      <c r="W913" s="3" t="e">
        <f>IF(OR(D913 &gt; 0.2,#REF! &lt; 0.25), "High Risk", "Low Risk")</f>
        <v>#REF!</v>
      </c>
      <c r="X913" s="3" t="str">
        <f>IF(NOT(D913 &gt; 0), "No Discount", "Discount Applied")</f>
        <v>Discount Applied</v>
      </c>
      <c r="Y913" s="3" t="str">
        <f>IF(AND(R913 &gt; 100, OR(I913 = "Regular Air", I913 = "Express Air"), NOT(D913 &gt; 0)), "High Profit Non-Standard Shipping", "Other")</f>
        <v>Other</v>
      </c>
    </row>
    <row r="914" spans="1:25" x14ac:dyDescent="0.3">
      <c r="A914" s="3" t="s">
        <v>49</v>
      </c>
      <c r="B914" s="3">
        <v>18274</v>
      </c>
      <c r="C914" s="3" t="s">
        <v>105</v>
      </c>
      <c r="D914" s="7">
        <v>0.09</v>
      </c>
      <c r="E914" s="4">
        <v>107.53</v>
      </c>
      <c r="F914" s="4">
        <v>5.81</v>
      </c>
      <c r="G914" s="3">
        <v>1644</v>
      </c>
      <c r="H914" s="3" t="s">
        <v>1651</v>
      </c>
      <c r="I914" s="3" t="s">
        <v>48</v>
      </c>
      <c r="J914" s="3" t="s">
        <v>57</v>
      </c>
      <c r="K914" s="3" t="s">
        <v>40</v>
      </c>
      <c r="L914" s="3" t="s">
        <v>60</v>
      </c>
      <c r="M914" s="3" t="s">
        <v>129</v>
      </c>
      <c r="N914" s="3" t="s">
        <v>1653</v>
      </c>
      <c r="O914" s="3">
        <v>77546</v>
      </c>
      <c r="P914" s="2">
        <v>42169</v>
      </c>
      <c r="Q914" s="2">
        <v>42171</v>
      </c>
      <c r="R914" s="4">
        <v>69.545100000000005</v>
      </c>
      <c r="S914" s="3">
        <v>1</v>
      </c>
      <c r="T914" s="4">
        <v>100.79</v>
      </c>
      <c r="U914" s="3">
        <v>87342</v>
      </c>
      <c r="V914" s="3" t="str">
        <f>IF(R914&gt;F2870, "High","Low")</f>
        <v>High</v>
      </c>
      <c r="W914" s="3" t="e">
        <f>IF(OR(D914 &gt; 0.2,#REF! &lt; 0.25), "High Risk", "Low Risk")</f>
        <v>#REF!</v>
      </c>
      <c r="X914" s="3" t="str">
        <f>IF(NOT(D914 &gt; 0), "No Discount", "Discount Applied")</f>
        <v>Discount Applied</v>
      </c>
      <c r="Y914" s="3" t="str">
        <f>IF(AND(R914 &gt; 100, OR(I914 = "Regular Air", I914 = "Express Air"), NOT(D914 &gt; 0)), "High Profit Non-Standard Shipping", "Other")</f>
        <v>Other</v>
      </c>
    </row>
    <row r="915" spans="1:25" x14ac:dyDescent="0.3">
      <c r="A915" s="3" t="s">
        <v>65</v>
      </c>
      <c r="B915" s="3">
        <v>24265</v>
      </c>
      <c r="C915" s="3" t="s">
        <v>36</v>
      </c>
      <c r="D915" s="7">
        <v>0.06</v>
      </c>
      <c r="E915" s="4">
        <v>3.29</v>
      </c>
      <c r="F915" s="4">
        <v>1.35</v>
      </c>
      <c r="G915" s="3">
        <v>1646</v>
      </c>
      <c r="H915" s="3" t="s">
        <v>1654</v>
      </c>
      <c r="I915" s="3" t="s">
        <v>48</v>
      </c>
      <c r="J915" s="3" t="s">
        <v>57</v>
      </c>
      <c r="K915" s="3" t="s">
        <v>28</v>
      </c>
      <c r="L915" s="3" t="s">
        <v>52</v>
      </c>
      <c r="M915" s="3" t="s">
        <v>70</v>
      </c>
      <c r="N915" s="3" t="s">
        <v>1655</v>
      </c>
      <c r="O915" s="3">
        <v>11714</v>
      </c>
      <c r="P915" s="2">
        <v>42078</v>
      </c>
      <c r="Q915" s="2">
        <v>42080</v>
      </c>
      <c r="R915" s="4">
        <v>8.5299999999999994</v>
      </c>
      <c r="S915" s="3">
        <v>11</v>
      </c>
      <c r="T915" s="4">
        <v>35.97</v>
      </c>
      <c r="U915" s="3">
        <v>90932</v>
      </c>
      <c r="V915" s="3" t="str">
        <f>IF(R915&gt;F2871, "High","Low")</f>
        <v>High</v>
      </c>
      <c r="W915" s="3" t="e">
        <f>IF(OR(D915 &gt; 0.2,#REF! &lt; 0.25), "High Risk", "Low Risk")</f>
        <v>#REF!</v>
      </c>
      <c r="X915" s="3" t="str">
        <f>IF(NOT(D915 &gt; 0), "No Discount", "Discount Applied")</f>
        <v>Discount Applied</v>
      </c>
      <c r="Y915" s="3" t="str">
        <f>IF(AND(R915 &gt; 100, OR(I915 = "Regular Air", I915 = "Express Air"), NOT(D915 &gt; 0)), "High Profit Non-Standard Shipping", "Other")</f>
        <v>Other</v>
      </c>
    </row>
    <row r="916" spans="1:25" x14ac:dyDescent="0.3">
      <c r="A916" s="3" t="s">
        <v>256</v>
      </c>
      <c r="B916" s="3">
        <v>21947</v>
      </c>
      <c r="C916" s="3" t="s">
        <v>46</v>
      </c>
      <c r="D916" s="7">
        <v>0.08</v>
      </c>
      <c r="E916" s="4">
        <v>46.89</v>
      </c>
      <c r="F916" s="4">
        <v>5.0999999999999996</v>
      </c>
      <c r="G916" s="3">
        <v>1648</v>
      </c>
      <c r="H916" s="3" t="s">
        <v>1656</v>
      </c>
      <c r="I916" s="3" t="s">
        <v>48</v>
      </c>
      <c r="J916" s="3" t="s">
        <v>27</v>
      </c>
      <c r="K916" s="3" t="s">
        <v>28</v>
      </c>
      <c r="L916" s="3" t="s">
        <v>60</v>
      </c>
      <c r="M916" s="3" t="s">
        <v>177</v>
      </c>
      <c r="N916" s="3" t="s">
        <v>1657</v>
      </c>
      <c r="O916" s="3">
        <v>60098</v>
      </c>
      <c r="P916" s="2">
        <v>42088</v>
      </c>
      <c r="Q916" s="2">
        <v>42090</v>
      </c>
      <c r="R916" s="4">
        <v>507.63299999999998</v>
      </c>
      <c r="S916" s="3">
        <v>17</v>
      </c>
      <c r="T916" s="4">
        <v>735.7</v>
      </c>
      <c r="U916" s="3">
        <v>91043</v>
      </c>
      <c r="V916" s="3" t="str">
        <f>IF(R916&gt;F2872, "High","Low")</f>
        <v>High</v>
      </c>
      <c r="W916" s="3" t="e">
        <f>IF(OR(D916 &gt; 0.2,#REF! &lt; 0.25), "High Risk", "Low Risk")</f>
        <v>#REF!</v>
      </c>
      <c r="X916" s="3" t="str">
        <f>IF(NOT(D916 &gt; 0), "No Discount", "Discount Applied")</f>
        <v>Discount Applied</v>
      </c>
      <c r="Y916" s="3" t="str">
        <f>IF(AND(R916 &gt; 100, OR(I916 = "Regular Air", I916 = "Express Air"), NOT(D916 &gt; 0)), "High Profit Non-Standard Shipping", "Other")</f>
        <v>Other</v>
      </c>
    </row>
    <row r="917" spans="1:25" x14ac:dyDescent="0.3">
      <c r="A917" s="3" t="s">
        <v>173</v>
      </c>
      <c r="B917" s="3">
        <v>21948</v>
      </c>
      <c r="C917" s="3" t="s">
        <v>46</v>
      </c>
      <c r="D917" s="7">
        <v>0.05</v>
      </c>
      <c r="E917" s="4">
        <v>12.98</v>
      </c>
      <c r="F917" s="4">
        <v>3.14</v>
      </c>
      <c r="G917" s="3">
        <v>1648</v>
      </c>
      <c r="H917" s="3" t="s">
        <v>1656</v>
      </c>
      <c r="I917" s="3" t="s">
        <v>48</v>
      </c>
      <c r="J917" s="3" t="s">
        <v>27</v>
      </c>
      <c r="K917" s="3" t="s">
        <v>28</v>
      </c>
      <c r="L917" s="3" t="s">
        <v>60</v>
      </c>
      <c r="M917" s="3" t="s">
        <v>177</v>
      </c>
      <c r="N917" s="3" t="s">
        <v>1657</v>
      </c>
      <c r="O917" s="3">
        <v>60098</v>
      </c>
      <c r="P917" s="2">
        <v>42088</v>
      </c>
      <c r="Q917" s="2">
        <v>42088</v>
      </c>
      <c r="R917" s="4">
        <v>38.229999999999997</v>
      </c>
      <c r="S917" s="3">
        <v>18</v>
      </c>
      <c r="T917" s="4">
        <v>225.59</v>
      </c>
      <c r="U917" s="3">
        <v>91043</v>
      </c>
      <c r="V917" s="3" t="str">
        <f>IF(R917&gt;F2873, "High","Low")</f>
        <v>High</v>
      </c>
      <c r="W917" s="3" t="e">
        <f>IF(OR(D917 &gt; 0.2,#REF! &lt; 0.25), "High Risk", "Low Risk")</f>
        <v>#REF!</v>
      </c>
      <c r="X917" s="3" t="str">
        <f>IF(NOT(D917 &gt; 0), "No Discount", "Discount Applied")</f>
        <v>Discount Applied</v>
      </c>
      <c r="Y917" s="3" t="str">
        <f>IF(AND(R917 &gt; 100, OR(I917 = "Regular Air", I917 = "Express Air"), NOT(D917 &gt; 0)), "High Profit Non-Standard Shipping", "Other")</f>
        <v>Other</v>
      </c>
    </row>
    <row r="918" spans="1:25" x14ac:dyDescent="0.3">
      <c r="A918" s="3" t="s">
        <v>256</v>
      </c>
      <c r="B918" s="3">
        <v>20603</v>
      </c>
      <c r="C918" s="3" t="s">
        <v>46</v>
      </c>
      <c r="D918" s="7">
        <v>0.03</v>
      </c>
      <c r="E918" s="4">
        <v>48.58</v>
      </c>
      <c r="F918" s="4">
        <v>3.99</v>
      </c>
      <c r="G918" s="3">
        <v>1649</v>
      </c>
      <c r="H918" s="3" t="s">
        <v>1658</v>
      </c>
      <c r="I918" s="3" t="s">
        <v>26</v>
      </c>
      <c r="J918" s="3" t="s">
        <v>27</v>
      </c>
      <c r="K918" s="3" t="s">
        <v>28</v>
      </c>
      <c r="L918" s="3" t="s">
        <v>52</v>
      </c>
      <c r="M918" s="3" t="s">
        <v>70</v>
      </c>
      <c r="N918" s="3" t="s">
        <v>1607</v>
      </c>
      <c r="O918" s="3">
        <v>11598</v>
      </c>
      <c r="P918" s="2">
        <v>42059</v>
      </c>
      <c r="Q918" s="2">
        <v>42061</v>
      </c>
      <c r="R918" s="4">
        <v>100.13279999999999</v>
      </c>
      <c r="S918" s="3">
        <v>3</v>
      </c>
      <c r="T918" s="4">
        <v>145.12</v>
      </c>
      <c r="U918" s="3">
        <v>91041</v>
      </c>
      <c r="V918" s="3" t="str">
        <f>IF(R918&gt;F2874, "High","Low")</f>
        <v>High</v>
      </c>
      <c r="W918" s="3" t="e">
        <f>IF(OR(D918 &gt; 0.2,#REF! &lt; 0.25), "High Risk", "Low Risk")</f>
        <v>#REF!</v>
      </c>
      <c r="X918" s="3" t="str">
        <f>IF(NOT(D918 &gt; 0), "No Discount", "Discount Applied")</f>
        <v>Discount Applied</v>
      </c>
      <c r="Y918" s="3" t="str">
        <f>IF(AND(R918 &gt; 100, OR(I918 = "Regular Air", I918 = "Express Air"), NOT(D918 &gt; 0)), "High Profit Non-Standard Shipping", "Other")</f>
        <v>Other</v>
      </c>
    </row>
    <row r="919" spans="1:25" x14ac:dyDescent="0.3">
      <c r="A919" s="3" t="s">
        <v>179</v>
      </c>
      <c r="B919" s="3">
        <v>24016</v>
      </c>
      <c r="C919" s="3" t="s">
        <v>24</v>
      </c>
      <c r="D919" s="7">
        <v>0.05</v>
      </c>
      <c r="E919" s="4">
        <v>6.48</v>
      </c>
      <c r="F919" s="4">
        <v>2.74</v>
      </c>
      <c r="G919" s="3">
        <v>1650</v>
      </c>
      <c r="H919" s="3" t="s">
        <v>1660</v>
      </c>
      <c r="I919" s="3" t="s">
        <v>48</v>
      </c>
      <c r="J919" s="3" t="s">
        <v>27</v>
      </c>
      <c r="K919" s="3" t="s">
        <v>76</v>
      </c>
      <c r="L919" s="3" t="s">
        <v>135</v>
      </c>
      <c r="M919" s="3" t="s">
        <v>321</v>
      </c>
      <c r="N919" s="3" t="s">
        <v>1662</v>
      </c>
      <c r="O919" s="3">
        <v>27203</v>
      </c>
      <c r="P919" s="2">
        <v>42133</v>
      </c>
      <c r="Q919" s="2">
        <v>42133</v>
      </c>
      <c r="R919" s="4">
        <v>15.096</v>
      </c>
      <c r="S919" s="3">
        <v>15</v>
      </c>
      <c r="T919" s="4">
        <v>94.27</v>
      </c>
      <c r="U919" s="3">
        <v>91042</v>
      </c>
      <c r="V919" s="3" t="str">
        <f>IF(R919&gt;F2875, "High","Low")</f>
        <v>High</v>
      </c>
      <c r="W919" s="3" t="e">
        <f>IF(OR(D919 &gt; 0.2,#REF! &lt; 0.25), "High Risk", "Low Risk")</f>
        <v>#REF!</v>
      </c>
      <c r="X919" s="3" t="str">
        <f>IF(NOT(D919 &gt; 0), "No Discount", "Discount Applied")</f>
        <v>Discount Applied</v>
      </c>
      <c r="Y919" s="3" t="str">
        <f>IF(AND(R919 &gt; 100, OR(I919 = "Regular Air", I919 = "Express Air"), NOT(D919 &gt; 0)), "High Profit Non-Standard Shipping", "Other")</f>
        <v>Other</v>
      </c>
    </row>
    <row r="920" spans="1:25" x14ac:dyDescent="0.3">
      <c r="A920" s="3" t="s">
        <v>133</v>
      </c>
      <c r="B920" s="3">
        <v>24017</v>
      </c>
      <c r="C920" s="3" t="s">
        <v>24</v>
      </c>
      <c r="D920" s="7">
        <v>0.09</v>
      </c>
      <c r="E920" s="4">
        <v>12.53</v>
      </c>
      <c r="F920" s="4">
        <v>0.5</v>
      </c>
      <c r="G920" s="3">
        <v>1650</v>
      </c>
      <c r="H920" s="3" t="s">
        <v>1660</v>
      </c>
      <c r="I920" s="3" t="s">
        <v>48</v>
      </c>
      <c r="J920" s="3" t="s">
        <v>27</v>
      </c>
      <c r="K920" s="3" t="s">
        <v>28</v>
      </c>
      <c r="L920" s="3" t="s">
        <v>135</v>
      </c>
      <c r="M920" s="3" t="s">
        <v>321</v>
      </c>
      <c r="N920" s="3" t="s">
        <v>1662</v>
      </c>
      <c r="O920" s="3">
        <v>27203</v>
      </c>
      <c r="P920" s="2">
        <v>42133</v>
      </c>
      <c r="Q920" s="2">
        <v>42134</v>
      </c>
      <c r="R920" s="4">
        <v>14.912399999999998</v>
      </c>
      <c r="S920" s="3">
        <v>7</v>
      </c>
      <c r="T920" s="4">
        <v>82.21</v>
      </c>
      <c r="U920" s="3">
        <v>91042</v>
      </c>
      <c r="V920" s="3" t="str">
        <f>IF(R920&gt;F2876, "High","Low")</f>
        <v>High</v>
      </c>
      <c r="W920" s="3" t="e">
        <f>IF(OR(D920 &gt; 0.2,#REF! &lt; 0.25), "High Risk", "Low Risk")</f>
        <v>#REF!</v>
      </c>
      <c r="X920" s="3" t="str">
        <f>IF(NOT(D920 &gt; 0), "No Discount", "Discount Applied")</f>
        <v>Discount Applied</v>
      </c>
      <c r="Y920" s="3" t="str">
        <f>IF(AND(R920 &gt; 100, OR(I920 = "Regular Air", I920 = "Express Air"), NOT(D920 &gt; 0)), "High Profit Non-Standard Shipping", "Other")</f>
        <v>Other</v>
      </c>
    </row>
    <row r="921" spans="1:25" x14ac:dyDescent="0.3">
      <c r="A921" s="3" t="s">
        <v>77</v>
      </c>
      <c r="B921" s="3">
        <v>24019</v>
      </c>
      <c r="C921" s="3" t="s">
        <v>24</v>
      </c>
      <c r="D921" s="7">
        <v>0.08</v>
      </c>
      <c r="E921" s="4">
        <v>65.989999999999995</v>
      </c>
      <c r="F921" s="4">
        <v>8.99</v>
      </c>
      <c r="G921" s="3">
        <v>1650</v>
      </c>
      <c r="H921" s="3" t="s">
        <v>1660</v>
      </c>
      <c r="I921" s="3" t="s">
        <v>26</v>
      </c>
      <c r="J921" s="3" t="s">
        <v>27</v>
      </c>
      <c r="K921" s="3" t="s">
        <v>76</v>
      </c>
      <c r="L921" s="3" t="s">
        <v>135</v>
      </c>
      <c r="M921" s="3" t="s">
        <v>321</v>
      </c>
      <c r="N921" s="3" t="s">
        <v>1662</v>
      </c>
      <c r="O921" s="3">
        <v>27203</v>
      </c>
      <c r="P921" s="2">
        <v>42133</v>
      </c>
      <c r="Q921" s="2">
        <v>42135</v>
      </c>
      <c r="R921" s="4">
        <v>-135.226</v>
      </c>
      <c r="S921" s="3">
        <v>8</v>
      </c>
      <c r="T921" s="4">
        <v>417.47</v>
      </c>
      <c r="U921" s="3">
        <v>91042</v>
      </c>
      <c r="V921" s="3" t="str">
        <f>IF(R921&gt;F2877, "High","Low")</f>
        <v>Low</v>
      </c>
      <c r="W921" s="3" t="e">
        <f>IF(OR(D921 &gt; 0.2,#REF! &lt; 0.25), "High Risk", "Low Risk")</f>
        <v>#REF!</v>
      </c>
      <c r="X921" s="3" t="str">
        <f>IF(NOT(D921 &gt; 0), "No Discount", "Discount Applied")</f>
        <v>Discount Applied</v>
      </c>
      <c r="Y921" s="3" t="str">
        <f>IF(AND(R921 &gt; 100, OR(I921 = "Regular Air", I921 = "Express Air"), NOT(D921 &gt; 0)), "High Profit Non-Standard Shipping", "Other")</f>
        <v>Other</v>
      </c>
    </row>
    <row r="922" spans="1:25" x14ac:dyDescent="0.3">
      <c r="A922" s="3" t="s">
        <v>140</v>
      </c>
      <c r="B922" s="3">
        <v>19251</v>
      </c>
      <c r="C922" s="3" t="s">
        <v>36</v>
      </c>
      <c r="D922" s="7">
        <v>0</v>
      </c>
      <c r="E922" s="4">
        <v>101.41</v>
      </c>
      <c r="F922" s="4">
        <v>35</v>
      </c>
      <c r="G922" s="3">
        <v>1653</v>
      </c>
      <c r="H922" s="3" t="s">
        <v>1665</v>
      </c>
      <c r="I922" s="3" t="s">
        <v>26</v>
      </c>
      <c r="J922" s="3" t="s">
        <v>27</v>
      </c>
      <c r="K922" s="3" t="s">
        <v>28</v>
      </c>
      <c r="L922" s="3" t="s">
        <v>33</v>
      </c>
      <c r="M922" s="3" t="s">
        <v>44</v>
      </c>
      <c r="N922" s="3" t="s">
        <v>1666</v>
      </c>
      <c r="O922" s="3">
        <v>91360</v>
      </c>
      <c r="P922" s="2">
        <v>42028</v>
      </c>
      <c r="Q922" s="2">
        <v>42029</v>
      </c>
      <c r="R922" s="4">
        <v>-457.73</v>
      </c>
      <c r="S922" s="3">
        <v>10</v>
      </c>
      <c r="T922" s="4">
        <v>1104.32</v>
      </c>
      <c r="U922" s="3">
        <v>89885</v>
      </c>
      <c r="V922" s="3" t="str">
        <f>IF(R922&gt;F2878, "High","Low")</f>
        <v>Low</v>
      </c>
      <c r="W922" s="3" t="e">
        <f>IF(OR(D922 &gt; 0.2,#REF! &lt; 0.25), "High Risk", "Low Risk")</f>
        <v>#REF!</v>
      </c>
      <c r="X922" s="3" t="str">
        <f>IF(NOT(D922 &gt; 0), "No Discount", "Discount Applied")</f>
        <v>No Discount</v>
      </c>
      <c r="Y922" s="3" t="str">
        <f>IF(AND(R922 &gt; 100, OR(I922 = "Regular Air", I922 = "Express Air"), NOT(D922 &gt; 0)), "High Profit Non-Standard Shipping", "Other")</f>
        <v>Other</v>
      </c>
    </row>
    <row r="923" spans="1:25" x14ac:dyDescent="0.3">
      <c r="A923" s="3" t="s">
        <v>77</v>
      </c>
      <c r="B923" s="3">
        <v>19252</v>
      </c>
      <c r="C923" s="3" t="s">
        <v>36</v>
      </c>
      <c r="D923" s="7">
        <v>0.1</v>
      </c>
      <c r="E923" s="4">
        <v>95.99</v>
      </c>
      <c r="F923" s="4">
        <v>4.9000000000000004</v>
      </c>
      <c r="G923" s="3">
        <v>1653</v>
      </c>
      <c r="H923" s="3" t="s">
        <v>1665</v>
      </c>
      <c r="I923" s="3" t="s">
        <v>48</v>
      </c>
      <c r="J923" s="3" t="s">
        <v>27</v>
      </c>
      <c r="K923" s="3" t="s">
        <v>76</v>
      </c>
      <c r="L923" s="3" t="s">
        <v>33</v>
      </c>
      <c r="M923" s="3" t="s">
        <v>44</v>
      </c>
      <c r="N923" s="3" t="s">
        <v>1666</v>
      </c>
      <c r="O923" s="3">
        <v>91360</v>
      </c>
      <c r="P923" s="2">
        <v>42028</v>
      </c>
      <c r="Q923" s="2">
        <v>42029</v>
      </c>
      <c r="R923" s="4">
        <v>-268.66399999999999</v>
      </c>
      <c r="S923" s="3">
        <v>2</v>
      </c>
      <c r="T923" s="4">
        <v>149.80000000000001</v>
      </c>
      <c r="U923" s="3">
        <v>89885</v>
      </c>
      <c r="V923" s="3" t="str">
        <f>IF(R923&gt;F2879, "High","Low")</f>
        <v>Low</v>
      </c>
      <c r="W923" s="3" t="e">
        <f>IF(OR(D923 &gt; 0.2,#REF! &lt; 0.25), "High Risk", "Low Risk")</f>
        <v>#REF!</v>
      </c>
      <c r="X923" s="3" t="str">
        <f>IF(NOT(D923 &gt; 0), "No Discount", "Discount Applied")</f>
        <v>Discount Applied</v>
      </c>
      <c r="Y923" s="3" t="str">
        <f>IF(AND(R923 &gt; 100, OR(I923 = "Regular Air", I923 = "Express Air"), NOT(D923 &gt; 0)), "High Profit Non-Standard Shipping", "Other")</f>
        <v>Other</v>
      </c>
    </row>
    <row r="924" spans="1:25" x14ac:dyDescent="0.3">
      <c r="A924" s="3" t="s">
        <v>92</v>
      </c>
      <c r="B924" s="3">
        <v>24187</v>
      </c>
      <c r="C924" s="3" t="s">
        <v>24</v>
      </c>
      <c r="D924" s="7">
        <v>0.1</v>
      </c>
      <c r="E924" s="4">
        <v>3.6</v>
      </c>
      <c r="F924" s="4">
        <v>2.2000000000000002</v>
      </c>
      <c r="G924" s="3">
        <v>1665</v>
      </c>
      <c r="H924" s="3" t="s">
        <v>1667</v>
      </c>
      <c r="I924" s="3" t="s">
        <v>48</v>
      </c>
      <c r="J924" s="3" t="s">
        <v>113</v>
      </c>
      <c r="K924" s="3" t="s">
        <v>28</v>
      </c>
      <c r="L924" s="3" t="s">
        <v>33</v>
      </c>
      <c r="M924" s="3" t="s">
        <v>44</v>
      </c>
      <c r="N924" s="3" t="s">
        <v>1669</v>
      </c>
      <c r="O924" s="3">
        <v>92653</v>
      </c>
      <c r="P924" s="2">
        <v>42061</v>
      </c>
      <c r="Q924" s="2">
        <v>42062</v>
      </c>
      <c r="R924" s="4">
        <v>-8.2799999999999994</v>
      </c>
      <c r="S924" s="3">
        <v>2</v>
      </c>
      <c r="T924" s="4">
        <v>6.97</v>
      </c>
      <c r="U924" s="3">
        <v>90678</v>
      </c>
      <c r="V924" s="3" t="str">
        <f>IF(R924&gt;F2880, "High","Low")</f>
        <v>Low</v>
      </c>
      <c r="W924" s="3" t="e">
        <f>IF(OR(D924 &gt; 0.2,#REF! &lt; 0.25), "High Risk", "Low Risk")</f>
        <v>#REF!</v>
      </c>
      <c r="X924" s="3" t="str">
        <f>IF(NOT(D924 &gt; 0), "No Discount", "Discount Applied")</f>
        <v>Discount Applied</v>
      </c>
      <c r="Y924" s="3" t="str">
        <f>IF(AND(R924 &gt; 100, OR(I924 = "Regular Air", I924 = "Express Air"), NOT(D924 &gt; 0)), "High Profit Non-Standard Shipping", "Other")</f>
        <v>Other</v>
      </c>
    </row>
    <row r="925" spans="1:25" x14ac:dyDescent="0.3">
      <c r="A925" s="3" t="s">
        <v>179</v>
      </c>
      <c r="B925" s="3">
        <v>21491</v>
      </c>
      <c r="C925" s="3" t="s">
        <v>105</v>
      </c>
      <c r="D925" s="7">
        <v>0.03</v>
      </c>
      <c r="E925" s="4">
        <v>35.409999999999997</v>
      </c>
      <c r="F925" s="4">
        <v>1.99</v>
      </c>
      <c r="G925" s="3">
        <v>1670</v>
      </c>
      <c r="H925" s="3" t="s">
        <v>1670</v>
      </c>
      <c r="I925" s="3" t="s">
        <v>48</v>
      </c>
      <c r="J925" s="3" t="s">
        <v>57</v>
      </c>
      <c r="K925" s="3" t="s">
        <v>76</v>
      </c>
      <c r="L925" s="3" t="s">
        <v>135</v>
      </c>
      <c r="M925" s="3" t="s">
        <v>136</v>
      </c>
      <c r="N925" s="3" t="s">
        <v>1586</v>
      </c>
      <c r="O925" s="3">
        <v>24060</v>
      </c>
      <c r="P925" s="2">
        <v>42118</v>
      </c>
      <c r="Q925" s="2">
        <v>42120</v>
      </c>
      <c r="R925" s="4">
        <v>1912.4219999999998</v>
      </c>
      <c r="S925" s="3">
        <v>10</v>
      </c>
      <c r="T925" s="4">
        <v>367.52</v>
      </c>
      <c r="U925" s="3">
        <v>86722</v>
      </c>
      <c r="V925" s="3" t="str">
        <f>IF(R925&gt;F2881, "High","Low")</f>
        <v>High</v>
      </c>
      <c r="W925" s="3" t="e">
        <f>IF(OR(D925 &gt; 0.2,#REF! &lt; 0.25), "High Risk", "Low Risk")</f>
        <v>#REF!</v>
      </c>
      <c r="X925" s="3" t="str">
        <f>IF(NOT(D925 &gt; 0), "No Discount", "Discount Applied")</f>
        <v>Discount Applied</v>
      </c>
      <c r="Y925" s="3" t="str">
        <f>IF(AND(R925 &gt; 100, OR(I925 = "Regular Air", I925 = "Express Air"), NOT(D925 &gt; 0)), "High Profit Non-Standard Shipping", "Other")</f>
        <v>Other</v>
      </c>
    </row>
    <row r="926" spans="1:25" x14ac:dyDescent="0.3">
      <c r="A926" s="3" t="s">
        <v>140</v>
      </c>
      <c r="B926" s="3">
        <v>21492</v>
      </c>
      <c r="C926" s="3" t="s">
        <v>105</v>
      </c>
      <c r="D926" s="7">
        <v>0</v>
      </c>
      <c r="E926" s="4">
        <v>142.86000000000001</v>
      </c>
      <c r="F926" s="4">
        <v>19.989999999999998</v>
      </c>
      <c r="G926" s="3">
        <v>1670</v>
      </c>
      <c r="H926" s="3" t="s">
        <v>1670</v>
      </c>
      <c r="I926" s="3" t="s">
        <v>48</v>
      </c>
      <c r="J926" s="3" t="s">
        <v>57</v>
      </c>
      <c r="K926" s="3" t="s">
        <v>28</v>
      </c>
      <c r="L926" s="3" t="s">
        <v>135</v>
      </c>
      <c r="M926" s="3" t="s">
        <v>136</v>
      </c>
      <c r="N926" s="3" t="s">
        <v>1586</v>
      </c>
      <c r="O926" s="3">
        <v>24060</v>
      </c>
      <c r="P926" s="2">
        <v>42118</v>
      </c>
      <c r="Q926" s="2">
        <v>42127</v>
      </c>
      <c r="R926" s="4">
        <v>-739.32600000000002</v>
      </c>
      <c r="S926" s="3">
        <v>11</v>
      </c>
      <c r="T926" s="4">
        <v>1576.35</v>
      </c>
      <c r="U926" s="3">
        <v>86722</v>
      </c>
      <c r="V926" s="3" t="str">
        <f>IF(R926&gt;F2882, "High","Low")</f>
        <v>Low</v>
      </c>
      <c r="W926" s="3" t="e">
        <f>IF(OR(D926 &gt; 0.2,#REF! &lt; 0.25), "High Risk", "Low Risk")</f>
        <v>#REF!</v>
      </c>
      <c r="X926" s="3" t="str">
        <f>IF(NOT(D926 &gt; 0), "No Discount", "Discount Applied")</f>
        <v>No Discount</v>
      </c>
      <c r="Y926" s="3" t="str">
        <f>IF(AND(R926 &gt; 100, OR(I926 = "Regular Air", I926 = "Express Air"), NOT(D926 &gt; 0)), "High Profit Non-Standard Shipping", "Other")</f>
        <v>Other</v>
      </c>
    </row>
    <row r="927" spans="1:25" x14ac:dyDescent="0.3">
      <c r="A927" s="3" t="s">
        <v>133</v>
      </c>
      <c r="B927" s="3">
        <v>23578</v>
      </c>
      <c r="C927" s="3" t="s">
        <v>105</v>
      </c>
      <c r="D927" s="7">
        <v>0.1</v>
      </c>
      <c r="E927" s="4">
        <v>4.13</v>
      </c>
      <c r="F927" s="4">
        <v>0.99</v>
      </c>
      <c r="G927" s="3">
        <v>1671</v>
      </c>
      <c r="H927" s="3" t="s">
        <v>1673</v>
      </c>
      <c r="I927" s="3" t="s">
        <v>48</v>
      </c>
      <c r="J927" s="3" t="s">
        <v>57</v>
      </c>
      <c r="K927" s="3" t="s">
        <v>28</v>
      </c>
      <c r="L927" s="3" t="s">
        <v>135</v>
      </c>
      <c r="M927" s="3" t="s">
        <v>136</v>
      </c>
      <c r="N927" s="3" t="s">
        <v>1674</v>
      </c>
      <c r="O927" s="3">
        <v>22015</v>
      </c>
      <c r="P927" s="2">
        <v>42044</v>
      </c>
      <c r="Q927" s="2">
        <v>42048</v>
      </c>
      <c r="R927" s="4">
        <v>-40.53</v>
      </c>
      <c r="S927" s="3">
        <v>13</v>
      </c>
      <c r="T927" s="4">
        <v>52.16</v>
      </c>
      <c r="U927" s="3">
        <v>86724</v>
      </c>
      <c r="V927" s="3" t="str">
        <f>IF(R927&gt;F2883, "High","Low")</f>
        <v>Low</v>
      </c>
      <c r="W927" s="3" t="e">
        <f>IF(OR(D927 &gt; 0.2,#REF! &lt; 0.25), "High Risk", "Low Risk")</f>
        <v>#REF!</v>
      </c>
      <c r="X927" s="3" t="str">
        <f>IF(NOT(D927 &gt; 0), "No Discount", "Discount Applied")</f>
        <v>Discount Applied</v>
      </c>
      <c r="Y927" s="3" t="str">
        <f>IF(AND(R927 &gt; 100, OR(I927 = "Regular Air", I927 = "Express Air"), NOT(D927 &gt; 0)), "High Profit Non-Standard Shipping", "Other")</f>
        <v>Other</v>
      </c>
    </row>
    <row r="928" spans="1:25" x14ac:dyDescent="0.3">
      <c r="A928" s="3" t="s">
        <v>108</v>
      </c>
      <c r="B928" s="3">
        <v>22007</v>
      </c>
      <c r="C928" s="3" t="s">
        <v>46</v>
      </c>
      <c r="D928" s="7">
        <v>0.03</v>
      </c>
      <c r="E928" s="4">
        <v>223.98</v>
      </c>
      <c r="F928" s="4">
        <v>15.01</v>
      </c>
      <c r="G928" s="3">
        <v>1671</v>
      </c>
      <c r="H928" s="3" t="s">
        <v>1673</v>
      </c>
      <c r="I928" s="3" t="s">
        <v>48</v>
      </c>
      <c r="J928" s="3" t="s">
        <v>57</v>
      </c>
      <c r="K928" s="3" t="s">
        <v>28</v>
      </c>
      <c r="L928" s="3" t="s">
        <v>135</v>
      </c>
      <c r="M928" s="3" t="s">
        <v>136</v>
      </c>
      <c r="N928" s="3" t="s">
        <v>1674</v>
      </c>
      <c r="O928" s="3">
        <v>22015</v>
      </c>
      <c r="P928" s="2">
        <v>42136</v>
      </c>
      <c r="Q928" s="2">
        <v>42137</v>
      </c>
      <c r="R928" s="4">
        <v>0.69599999999999995</v>
      </c>
      <c r="S928" s="3">
        <v>21</v>
      </c>
      <c r="T928" s="4">
        <v>4881.84</v>
      </c>
      <c r="U928" s="3">
        <v>86725</v>
      </c>
      <c r="V928" s="3" t="str">
        <f>IF(R928&gt;F2884, "High","Low")</f>
        <v>High</v>
      </c>
      <c r="W928" s="3" t="e">
        <f>IF(OR(D928 &gt; 0.2,#REF! &lt; 0.25), "High Risk", "Low Risk")</f>
        <v>#REF!</v>
      </c>
      <c r="X928" s="3" t="str">
        <f>IF(NOT(D928 &gt; 0), "No Discount", "Discount Applied")</f>
        <v>Discount Applied</v>
      </c>
      <c r="Y928" s="3" t="str">
        <f>IF(AND(R928 &gt; 100, OR(I928 = "Regular Air", I928 = "Express Air"), NOT(D928 &gt; 0)), "High Profit Non-Standard Shipping", "Other")</f>
        <v>Other</v>
      </c>
    </row>
    <row r="929" spans="1:25" x14ac:dyDescent="0.3">
      <c r="A929" s="3" t="s">
        <v>41</v>
      </c>
      <c r="B929" s="3">
        <v>25066</v>
      </c>
      <c r="C929" s="3" t="s">
        <v>105</v>
      </c>
      <c r="D929" s="7">
        <v>0.02</v>
      </c>
      <c r="E929" s="4">
        <v>284.98</v>
      </c>
      <c r="F929" s="4">
        <v>69.55</v>
      </c>
      <c r="G929" s="3">
        <v>1672</v>
      </c>
      <c r="H929" s="3" t="s">
        <v>1676</v>
      </c>
      <c r="I929" s="3" t="s">
        <v>38</v>
      </c>
      <c r="J929" s="3" t="s">
        <v>57</v>
      </c>
      <c r="K929" s="3" t="s">
        <v>40</v>
      </c>
      <c r="L929" s="3" t="s">
        <v>135</v>
      </c>
      <c r="M929" s="3" t="s">
        <v>136</v>
      </c>
      <c r="N929" s="3" t="s">
        <v>1677</v>
      </c>
      <c r="O929" s="3">
        <v>22901</v>
      </c>
      <c r="P929" s="2">
        <v>42162</v>
      </c>
      <c r="Q929" s="2">
        <v>42167</v>
      </c>
      <c r="R929" s="4">
        <v>15.527999999999999</v>
      </c>
      <c r="S929" s="3">
        <v>3</v>
      </c>
      <c r="T929" s="4">
        <v>926.3</v>
      </c>
      <c r="U929" s="3">
        <v>86723</v>
      </c>
      <c r="V929" s="3" t="str">
        <f>IF(R929&gt;F2885, "High","Low")</f>
        <v>High</v>
      </c>
      <c r="W929" s="3" t="e">
        <f>IF(OR(D929 &gt; 0.2,#REF! &lt; 0.25), "High Risk", "Low Risk")</f>
        <v>#REF!</v>
      </c>
      <c r="X929" s="3" t="str">
        <f>IF(NOT(D929 &gt; 0), "No Discount", "Discount Applied")</f>
        <v>Discount Applied</v>
      </c>
      <c r="Y929" s="3" t="str">
        <f>IF(AND(R929 &gt; 100, OR(I929 = "Regular Air", I929 = "Express Air"), NOT(D929 &gt; 0)), "High Profit Non-Standard Shipping", "Other")</f>
        <v>Other</v>
      </c>
    </row>
    <row r="930" spans="1:25" x14ac:dyDescent="0.3">
      <c r="A930" s="3" t="s">
        <v>92</v>
      </c>
      <c r="B930" s="3">
        <v>25067</v>
      </c>
      <c r="C930" s="3" t="s">
        <v>105</v>
      </c>
      <c r="D930" s="7">
        <v>0.08</v>
      </c>
      <c r="E930" s="4">
        <v>55.48</v>
      </c>
      <c r="F930" s="4">
        <v>14.3</v>
      </c>
      <c r="G930" s="3">
        <v>1672</v>
      </c>
      <c r="H930" s="3" t="s">
        <v>1676</v>
      </c>
      <c r="I930" s="3" t="s">
        <v>48</v>
      </c>
      <c r="J930" s="3" t="s">
        <v>57</v>
      </c>
      <c r="K930" s="3" t="s">
        <v>28</v>
      </c>
      <c r="L930" s="3" t="s">
        <v>135</v>
      </c>
      <c r="M930" s="3" t="s">
        <v>136</v>
      </c>
      <c r="N930" s="3" t="s">
        <v>1677</v>
      </c>
      <c r="O930" s="3">
        <v>22901</v>
      </c>
      <c r="P930" s="2">
        <v>42162</v>
      </c>
      <c r="Q930" s="2">
        <v>42164</v>
      </c>
      <c r="R930" s="4">
        <v>-225.56379999999999</v>
      </c>
      <c r="S930" s="3">
        <v>17</v>
      </c>
      <c r="T930" s="4">
        <v>942.53</v>
      </c>
      <c r="U930" s="3">
        <v>86723</v>
      </c>
      <c r="V930" s="3" t="str">
        <f>IF(R930&gt;F2886, "High","Low")</f>
        <v>Low</v>
      </c>
      <c r="W930" s="3" t="e">
        <f>IF(OR(D930 &gt; 0.2,#REF! &lt; 0.25), "High Risk", "Low Risk")</f>
        <v>#REF!</v>
      </c>
      <c r="X930" s="3" t="str">
        <f>IF(NOT(D930 &gt; 0), "No Discount", "Discount Applied")</f>
        <v>Discount Applied</v>
      </c>
      <c r="Y930" s="3" t="str">
        <f>IF(AND(R930 &gt; 100, OR(I930 = "Regular Air", I930 = "Express Air"), NOT(D930 &gt; 0)), "High Profit Non-Standard Shipping", "Other")</f>
        <v>Other</v>
      </c>
    </row>
    <row r="931" spans="1:25" x14ac:dyDescent="0.3">
      <c r="A931" s="3" t="s">
        <v>49</v>
      </c>
      <c r="B931" s="3">
        <v>18150</v>
      </c>
      <c r="C931" s="3" t="s">
        <v>55</v>
      </c>
      <c r="D931" s="7">
        <v>7.0000000000000007E-2</v>
      </c>
      <c r="E931" s="4">
        <v>13.73</v>
      </c>
      <c r="F931" s="4">
        <v>6.85</v>
      </c>
      <c r="G931" s="3">
        <v>1679</v>
      </c>
      <c r="H931" s="3" t="s">
        <v>1678</v>
      </c>
      <c r="I931" s="3" t="s">
        <v>48</v>
      </c>
      <c r="J931" s="3" t="s">
        <v>113</v>
      </c>
      <c r="K931" s="3" t="s">
        <v>40</v>
      </c>
      <c r="L931" s="3" t="s">
        <v>52</v>
      </c>
      <c r="M931" s="3" t="s">
        <v>153</v>
      </c>
      <c r="N931" s="3" t="s">
        <v>1679</v>
      </c>
      <c r="O931" s="3">
        <v>45324</v>
      </c>
      <c r="P931" s="2">
        <v>42083</v>
      </c>
      <c r="Q931" s="2">
        <v>42084</v>
      </c>
      <c r="R931" s="4">
        <v>-22.72</v>
      </c>
      <c r="S931" s="3">
        <v>21</v>
      </c>
      <c r="T931" s="4">
        <v>276.64</v>
      </c>
      <c r="U931" s="3">
        <v>86646</v>
      </c>
      <c r="V931" s="3" t="str">
        <f>IF(R931&gt;F2887, "High","Low")</f>
        <v>Low</v>
      </c>
      <c r="W931" s="3" t="e">
        <f>IF(OR(D931 &gt; 0.2,#REF! &lt; 0.25), "High Risk", "Low Risk")</f>
        <v>#REF!</v>
      </c>
      <c r="X931" s="3" t="str">
        <f>IF(NOT(D931 &gt; 0), "No Discount", "Discount Applied")</f>
        <v>Discount Applied</v>
      </c>
      <c r="Y931" s="3" t="str">
        <f>IF(AND(R931 &gt; 100, OR(I931 = "Regular Air", I931 = "Express Air"), NOT(D931 &gt; 0)), "High Profit Non-Standard Shipping", "Other")</f>
        <v>Other</v>
      </c>
    </row>
    <row r="932" spans="1:25" x14ac:dyDescent="0.3">
      <c r="A932" s="3" t="s">
        <v>68</v>
      </c>
      <c r="B932" s="3">
        <v>23524</v>
      </c>
      <c r="C932" s="3" t="s">
        <v>105</v>
      </c>
      <c r="D932" s="7">
        <v>0.09</v>
      </c>
      <c r="E932" s="4">
        <v>30.98</v>
      </c>
      <c r="F932" s="4">
        <v>19.510000000000002</v>
      </c>
      <c r="G932" s="3">
        <v>1680</v>
      </c>
      <c r="H932" s="3" t="s">
        <v>1680</v>
      </c>
      <c r="I932" s="3" t="s">
        <v>48</v>
      </c>
      <c r="J932" s="3" t="s">
        <v>113</v>
      </c>
      <c r="K932" s="3" t="s">
        <v>28</v>
      </c>
      <c r="L932" s="3" t="s">
        <v>52</v>
      </c>
      <c r="M932" s="3" t="s">
        <v>153</v>
      </c>
      <c r="N932" s="3" t="s">
        <v>392</v>
      </c>
      <c r="O932" s="3">
        <v>45014</v>
      </c>
      <c r="P932" s="2">
        <v>42127</v>
      </c>
      <c r="Q932" s="2">
        <v>42129</v>
      </c>
      <c r="R932" s="4">
        <v>-163.53</v>
      </c>
      <c r="S932" s="3">
        <v>18</v>
      </c>
      <c r="T932" s="4">
        <v>514.62</v>
      </c>
      <c r="U932" s="3">
        <v>86645</v>
      </c>
      <c r="V932" s="3" t="str">
        <f>IF(R932&gt;F2888, "High","Low")</f>
        <v>Low</v>
      </c>
      <c r="W932" s="3" t="e">
        <f>IF(OR(D932 &gt; 0.2,#REF! &lt; 0.25), "High Risk", "Low Risk")</f>
        <v>#REF!</v>
      </c>
      <c r="X932" s="3" t="str">
        <f>IF(NOT(D932 &gt; 0), "No Discount", "Discount Applied")</f>
        <v>Discount Applied</v>
      </c>
      <c r="Y932" s="3" t="str">
        <f>IF(AND(R932 &gt; 100, OR(I932 = "Regular Air", I932 = "Express Air"), NOT(D932 &gt; 0)), "High Profit Non-Standard Shipping", "Other")</f>
        <v>Other</v>
      </c>
    </row>
    <row r="933" spans="1:25" x14ac:dyDescent="0.3">
      <c r="A933" s="3" t="s">
        <v>49</v>
      </c>
      <c r="B933" s="3">
        <v>23525</v>
      </c>
      <c r="C933" s="3" t="s">
        <v>105</v>
      </c>
      <c r="D933" s="7">
        <v>0.03</v>
      </c>
      <c r="E933" s="4">
        <v>49.34</v>
      </c>
      <c r="F933" s="4">
        <v>10.25</v>
      </c>
      <c r="G933" s="3">
        <v>1680</v>
      </c>
      <c r="H933" s="3" t="s">
        <v>1680</v>
      </c>
      <c r="I933" s="3" t="s">
        <v>48</v>
      </c>
      <c r="J933" s="3" t="s">
        <v>113</v>
      </c>
      <c r="K933" s="3" t="s">
        <v>40</v>
      </c>
      <c r="L933" s="3" t="s">
        <v>52</v>
      </c>
      <c r="M933" s="3" t="s">
        <v>153</v>
      </c>
      <c r="N933" s="3" t="s">
        <v>392</v>
      </c>
      <c r="O933" s="3">
        <v>45014</v>
      </c>
      <c r="P933" s="2">
        <v>42127</v>
      </c>
      <c r="Q933" s="2">
        <v>42129</v>
      </c>
      <c r="R933" s="4">
        <v>554.77</v>
      </c>
      <c r="S933" s="3">
        <v>17</v>
      </c>
      <c r="T933" s="4">
        <v>817.32</v>
      </c>
      <c r="U933" s="3">
        <v>86645</v>
      </c>
      <c r="V933" s="3" t="str">
        <f>IF(R933&gt;F2889, "High","Low")</f>
        <v>High</v>
      </c>
      <c r="W933" s="3" t="e">
        <f>IF(OR(D933 &gt; 0.2,#REF! &lt; 0.25), "High Risk", "Low Risk")</f>
        <v>#REF!</v>
      </c>
      <c r="X933" s="3" t="str">
        <f>IF(NOT(D933 &gt; 0), "No Discount", "Discount Applied")</f>
        <v>Discount Applied</v>
      </c>
      <c r="Y933" s="3" t="str">
        <f>IF(AND(R933 &gt; 100, OR(I933 = "Regular Air", I933 = "Express Air"), NOT(D933 &gt; 0)), "High Profit Non-Standard Shipping", "Other")</f>
        <v>Other</v>
      </c>
    </row>
    <row r="934" spans="1:25" x14ac:dyDescent="0.3">
      <c r="A934" s="3" t="s">
        <v>49</v>
      </c>
      <c r="B934" s="3">
        <v>1976</v>
      </c>
      <c r="C934" s="3" t="s">
        <v>36</v>
      </c>
      <c r="D934" s="7">
        <v>0.04</v>
      </c>
      <c r="E934" s="4">
        <v>6.28</v>
      </c>
      <c r="F934" s="4">
        <v>5.41</v>
      </c>
      <c r="G934" s="3">
        <v>1682</v>
      </c>
      <c r="H934" s="3" t="s">
        <v>1683</v>
      </c>
      <c r="I934" s="3" t="s">
        <v>48</v>
      </c>
      <c r="J934" s="3" t="s">
        <v>113</v>
      </c>
      <c r="K934" s="3" t="s">
        <v>40</v>
      </c>
      <c r="L934" s="3" t="s">
        <v>60</v>
      </c>
      <c r="M934" s="3" t="s">
        <v>177</v>
      </c>
      <c r="N934" s="3" t="s">
        <v>178</v>
      </c>
      <c r="O934" s="3">
        <v>60611</v>
      </c>
      <c r="P934" s="2">
        <v>42049</v>
      </c>
      <c r="Q934" s="2">
        <v>42051</v>
      </c>
      <c r="R934" s="4">
        <v>-38.380000000000003</v>
      </c>
      <c r="S934" s="3">
        <v>43</v>
      </c>
      <c r="T934" s="4">
        <v>284.48</v>
      </c>
      <c r="U934" s="3">
        <v>14115</v>
      </c>
      <c r="V934" s="3" t="str">
        <f>IF(R934&gt;F2890, "High","Low")</f>
        <v>Low</v>
      </c>
      <c r="W934" s="3" t="e">
        <f>IF(OR(D934 &gt; 0.2,#REF! &lt; 0.25), "High Risk", "Low Risk")</f>
        <v>#REF!</v>
      </c>
      <c r="X934" s="3" t="str">
        <f>IF(NOT(D934 &gt; 0), "No Discount", "Discount Applied")</f>
        <v>Discount Applied</v>
      </c>
      <c r="Y934" s="3" t="str">
        <f>IF(AND(R934 &gt; 100, OR(I934 = "Regular Air", I934 = "Express Air"), NOT(D934 &gt; 0)), "High Profit Non-Standard Shipping", "Other")</f>
        <v>Other</v>
      </c>
    </row>
    <row r="935" spans="1:25" x14ac:dyDescent="0.3">
      <c r="A935" s="3" t="s">
        <v>92</v>
      </c>
      <c r="B935" s="3">
        <v>5358</v>
      </c>
      <c r="C935" s="3" t="s">
        <v>36</v>
      </c>
      <c r="D935" s="7">
        <v>0.08</v>
      </c>
      <c r="E935" s="4">
        <v>4.9800000000000004</v>
      </c>
      <c r="F935" s="4">
        <v>4.7</v>
      </c>
      <c r="G935" s="3">
        <v>1682</v>
      </c>
      <c r="H935" s="3" t="s">
        <v>1683</v>
      </c>
      <c r="I935" s="3" t="s">
        <v>48</v>
      </c>
      <c r="J935" s="3" t="s">
        <v>113</v>
      </c>
      <c r="K935" s="3" t="s">
        <v>28</v>
      </c>
      <c r="L935" s="3" t="s">
        <v>60</v>
      </c>
      <c r="M935" s="3" t="s">
        <v>177</v>
      </c>
      <c r="N935" s="3" t="s">
        <v>178</v>
      </c>
      <c r="O935" s="3">
        <v>60611</v>
      </c>
      <c r="P935" s="2">
        <v>42077</v>
      </c>
      <c r="Q935" s="2">
        <v>42078</v>
      </c>
      <c r="R935" s="4">
        <v>-56.35</v>
      </c>
      <c r="S935" s="3">
        <v>47</v>
      </c>
      <c r="T935" s="4">
        <v>225.98</v>
      </c>
      <c r="U935" s="3">
        <v>38080</v>
      </c>
      <c r="V935" s="3" t="str">
        <f>IF(R935&gt;F2891, "High","Low")</f>
        <v>Low</v>
      </c>
      <c r="W935" s="3" t="e">
        <f>IF(OR(D935 &gt; 0.2,#REF! &lt; 0.25), "High Risk", "Low Risk")</f>
        <v>#REF!</v>
      </c>
      <c r="X935" s="3" t="str">
        <f>IF(NOT(D935 &gt; 0), "No Discount", "Discount Applied")</f>
        <v>Discount Applied</v>
      </c>
      <c r="Y935" s="3" t="str">
        <f>IF(AND(R935 &gt; 100, OR(I935 = "Regular Air", I935 = "Express Air"), NOT(D935 &gt; 0)), "High Profit Non-Standard Shipping", "Other")</f>
        <v>Other</v>
      </c>
    </row>
    <row r="936" spans="1:25" x14ac:dyDescent="0.3">
      <c r="A936" s="3" t="s">
        <v>49</v>
      </c>
      <c r="B936" s="3">
        <v>19976</v>
      </c>
      <c r="C936" s="3" t="s">
        <v>36</v>
      </c>
      <c r="D936" s="7">
        <v>0.04</v>
      </c>
      <c r="E936" s="4">
        <v>6.28</v>
      </c>
      <c r="F936" s="4">
        <v>5.41</v>
      </c>
      <c r="G936" s="3">
        <v>1683</v>
      </c>
      <c r="H936" s="3" t="s">
        <v>1686</v>
      </c>
      <c r="I936" s="3" t="s">
        <v>48</v>
      </c>
      <c r="J936" s="3" t="s">
        <v>113</v>
      </c>
      <c r="K936" s="3" t="s">
        <v>40</v>
      </c>
      <c r="L936" s="3" t="s">
        <v>60</v>
      </c>
      <c r="M936" s="3" t="s">
        <v>129</v>
      </c>
      <c r="N936" s="3" t="s">
        <v>1687</v>
      </c>
      <c r="O936" s="3">
        <v>77301</v>
      </c>
      <c r="P936" s="2">
        <v>42049</v>
      </c>
      <c r="Q936" s="2">
        <v>42051</v>
      </c>
      <c r="R936" s="4">
        <v>-19.957600000000003</v>
      </c>
      <c r="S936" s="3">
        <v>11</v>
      </c>
      <c r="T936" s="4">
        <v>72.77</v>
      </c>
      <c r="U936" s="3">
        <v>90612</v>
      </c>
      <c r="V936" s="3" t="str">
        <f>IF(R936&gt;F2892, "High","Low")</f>
        <v>Low</v>
      </c>
      <c r="W936" s="3" t="e">
        <f>IF(OR(D936 &gt; 0.2,#REF! &lt; 0.25), "High Risk", "Low Risk")</f>
        <v>#REF!</v>
      </c>
      <c r="X936" s="3" t="str">
        <f>IF(NOT(D936 &gt; 0), "No Discount", "Discount Applied")</f>
        <v>Discount Applied</v>
      </c>
      <c r="Y936" s="3" t="str">
        <f>IF(AND(R936 &gt; 100, OR(I936 = "Regular Air", I936 = "Express Air"), NOT(D936 &gt; 0)), "High Profit Non-Standard Shipping", "Other")</f>
        <v>Other</v>
      </c>
    </row>
    <row r="937" spans="1:25" x14ac:dyDescent="0.3">
      <c r="A937" s="3" t="s">
        <v>92</v>
      </c>
      <c r="B937" s="3">
        <v>23358</v>
      </c>
      <c r="C937" s="3" t="s">
        <v>36</v>
      </c>
      <c r="D937" s="7">
        <v>0.08</v>
      </c>
      <c r="E937" s="4">
        <v>4.9800000000000004</v>
      </c>
      <c r="F937" s="4">
        <v>4.7</v>
      </c>
      <c r="G937" s="3">
        <v>1683</v>
      </c>
      <c r="H937" s="3" t="s">
        <v>1686</v>
      </c>
      <c r="I937" s="3" t="s">
        <v>48</v>
      </c>
      <c r="J937" s="3" t="s">
        <v>113</v>
      </c>
      <c r="K937" s="3" t="s">
        <v>28</v>
      </c>
      <c r="L937" s="3" t="s">
        <v>60</v>
      </c>
      <c r="M937" s="3" t="s">
        <v>129</v>
      </c>
      <c r="N937" s="3" t="s">
        <v>1687</v>
      </c>
      <c r="O937" s="3">
        <v>77301</v>
      </c>
      <c r="P937" s="2">
        <v>42077</v>
      </c>
      <c r="Q937" s="2">
        <v>42078</v>
      </c>
      <c r="R937" s="4">
        <v>-56.35</v>
      </c>
      <c r="S937" s="3">
        <v>12</v>
      </c>
      <c r="T937" s="4">
        <v>57.7</v>
      </c>
      <c r="U937" s="3">
        <v>90613</v>
      </c>
      <c r="V937" s="3" t="str">
        <f>IF(R937&gt;F2893, "High","Low")</f>
        <v>Low</v>
      </c>
      <c r="W937" s="3" t="e">
        <f>IF(OR(D937 &gt; 0.2,#REF! &lt; 0.25), "High Risk", "Low Risk")</f>
        <v>#REF!</v>
      </c>
      <c r="X937" s="3" t="str">
        <f>IF(NOT(D937 &gt; 0), "No Discount", "Discount Applied")</f>
        <v>Discount Applied</v>
      </c>
      <c r="Y937" s="3" t="str">
        <f>IF(AND(R937 &gt; 100, OR(I937 = "Regular Air", I937 = "Express Air"), NOT(D937 &gt; 0)), "High Profit Non-Standard Shipping", "Other")</f>
        <v>Other</v>
      </c>
    </row>
    <row r="938" spans="1:25" x14ac:dyDescent="0.3">
      <c r="A938" s="3" t="s">
        <v>49</v>
      </c>
      <c r="B938" s="3">
        <v>19751</v>
      </c>
      <c r="C938" s="3" t="s">
        <v>105</v>
      </c>
      <c r="D938" s="7">
        <v>0.08</v>
      </c>
      <c r="E938" s="4">
        <v>2.08</v>
      </c>
      <c r="F938" s="4">
        <v>5.33</v>
      </c>
      <c r="G938" s="3">
        <v>1686</v>
      </c>
      <c r="H938" s="3" t="s">
        <v>1688</v>
      </c>
      <c r="I938" s="3" t="s">
        <v>48</v>
      </c>
      <c r="J938" s="3" t="s">
        <v>27</v>
      </c>
      <c r="K938" s="3" t="s">
        <v>40</v>
      </c>
      <c r="L938" s="3" t="s">
        <v>60</v>
      </c>
      <c r="M938" s="3" t="s">
        <v>177</v>
      </c>
      <c r="N938" s="3" t="s">
        <v>1689</v>
      </c>
      <c r="O938" s="3">
        <v>60123</v>
      </c>
      <c r="P938" s="2">
        <v>42066</v>
      </c>
      <c r="Q938" s="2">
        <v>42073</v>
      </c>
      <c r="R938" s="4">
        <v>-129.01</v>
      </c>
      <c r="S938" s="3">
        <v>9</v>
      </c>
      <c r="T938" s="4">
        <v>19.670000000000002</v>
      </c>
      <c r="U938" s="3">
        <v>86973</v>
      </c>
      <c r="V938" s="3" t="str">
        <f>IF(R938&gt;F2894, "High","Low")</f>
        <v>Low</v>
      </c>
      <c r="W938" s="3" t="e">
        <f>IF(OR(D938 &gt; 0.2,#REF! &lt; 0.25), "High Risk", "Low Risk")</f>
        <v>#REF!</v>
      </c>
      <c r="X938" s="3" t="str">
        <f>IF(NOT(D938 &gt; 0), "No Discount", "Discount Applied")</f>
        <v>Discount Applied</v>
      </c>
      <c r="Y938" s="3" t="str">
        <f>IF(AND(R938 &gt; 100, OR(I938 = "Regular Air", I938 = "Express Air"), NOT(D938 &gt; 0)), "High Profit Non-Standard Shipping", "Other")</f>
        <v>Other</v>
      </c>
    </row>
    <row r="939" spans="1:25" x14ac:dyDescent="0.3">
      <c r="A939" s="3" t="s">
        <v>140</v>
      </c>
      <c r="B939" s="3">
        <v>25690</v>
      </c>
      <c r="C939" s="3" t="s">
        <v>24</v>
      </c>
      <c r="D939" s="7">
        <v>0</v>
      </c>
      <c r="E939" s="4">
        <v>48.91</v>
      </c>
      <c r="F939" s="4">
        <v>35</v>
      </c>
      <c r="G939" s="3">
        <v>1689</v>
      </c>
      <c r="H939" s="3" t="s">
        <v>1690</v>
      </c>
      <c r="I939" s="3" t="s">
        <v>48</v>
      </c>
      <c r="J939" s="3" t="s">
        <v>27</v>
      </c>
      <c r="K939" s="3" t="s">
        <v>28</v>
      </c>
      <c r="L939" s="3" t="s">
        <v>60</v>
      </c>
      <c r="M939" s="3" t="s">
        <v>702</v>
      </c>
      <c r="N939" s="3" t="s">
        <v>1622</v>
      </c>
      <c r="O939" s="3">
        <v>46322</v>
      </c>
      <c r="P939" s="2">
        <v>42087</v>
      </c>
      <c r="Q939" s="2">
        <v>42088</v>
      </c>
      <c r="R939" s="4">
        <v>-628.38</v>
      </c>
      <c r="S939" s="3">
        <v>10</v>
      </c>
      <c r="T939" s="4">
        <v>514.79</v>
      </c>
      <c r="U939" s="3">
        <v>91077</v>
      </c>
      <c r="V939" s="3" t="str">
        <f>IF(R939&gt;F2895, "High","Low")</f>
        <v>Low</v>
      </c>
      <c r="W939" s="3" t="e">
        <f>IF(OR(D939 &gt; 0.2,#REF! &lt; 0.25), "High Risk", "Low Risk")</f>
        <v>#REF!</v>
      </c>
      <c r="X939" s="3" t="str">
        <f>IF(NOT(D939 &gt; 0), "No Discount", "Discount Applied")</f>
        <v>No Discount</v>
      </c>
      <c r="Y939" s="3" t="str">
        <f>IF(AND(R939 &gt; 100, OR(I939 = "Regular Air", I939 = "Express Air"), NOT(D939 &gt; 0)), "High Profit Non-Standard Shipping", "Other")</f>
        <v>Other</v>
      </c>
    </row>
    <row r="940" spans="1:25" x14ac:dyDescent="0.3">
      <c r="A940" s="3" t="s">
        <v>77</v>
      </c>
      <c r="B940" s="3">
        <v>22798</v>
      </c>
      <c r="C940" s="3" t="s">
        <v>105</v>
      </c>
      <c r="D940" s="7">
        <v>0.05</v>
      </c>
      <c r="E940" s="4">
        <v>115.99</v>
      </c>
      <c r="F940" s="4">
        <v>5.26</v>
      </c>
      <c r="G940" s="3">
        <v>1690</v>
      </c>
      <c r="H940" s="3" t="s">
        <v>1692</v>
      </c>
      <c r="I940" s="3" t="s">
        <v>48</v>
      </c>
      <c r="J940" s="3" t="s">
        <v>27</v>
      </c>
      <c r="K940" s="3" t="s">
        <v>76</v>
      </c>
      <c r="L940" s="3" t="s">
        <v>52</v>
      </c>
      <c r="M940" s="3" t="s">
        <v>233</v>
      </c>
      <c r="N940" s="3" t="s">
        <v>1694</v>
      </c>
      <c r="O940" s="3">
        <v>17112</v>
      </c>
      <c r="P940" s="2">
        <v>42028</v>
      </c>
      <c r="Q940" s="2">
        <v>42032</v>
      </c>
      <c r="R940" s="4">
        <v>616.53569999999991</v>
      </c>
      <c r="S940" s="3">
        <v>9</v>
      </c>
      <c r="T940" s="4">
        <v>893.53</v>
      </c>
      <c r="U940" s="3">
        <v>91076</v>
      </c>
      <c r="V940" s="3" t="str">
        <f>IF(R940&gt;F2896, "High","Low")</f>
        <v>High</v>
      </c>
      <c r="W940" s="3" t="e">
        <f>IF(OR(D940 &gt; 0.2,#REF! &lt; 0.25), "High Risk", "Low Risk")</f>
        <v>#REF!</v>
      </c>
      <c r="X940" s="3" t="str">
        <f>IF(NOT(D940 &gt; 0), "No Discount", "Discount Applied")</f>
        <v>Discount Applied</v>
      </c>
      <c r="Y940" s="3" t="str">
        <f>IF(AND(R940 &gt; 100, OR(I940 = "Regular Air", I940 = "Express Air"), NOT(D940 &gt; 0)), "High Profit Non-Standard Shipping", "Other")</f>
        <v>Other</v>
      </c>
    </row>
    <row r="941" spans="1:25" x14ac:dyDescent="0.3">
      <c r="A941" s="3" t="s">
        <v>140</v>
      </c>
      <c r="B941" s="3">
        <v>23626</v>
      </c>
      <c r="C941" s="3" t="s">
        <v>36</v>
      </c>
      <c r="D941" s="7">
        <v>0.09</v>
      </c>
      <c r="E941" s="4">
        <v>95.43</v>
      </c>
      <c r="F941" s="4">
        <v>19.989999999999998</v>
      </c>
      <c r="G941" s="3">
        <v>1690</v>
      </c>
      <c r="H941" s="3" t="s">
        <v>1692</v>
      </c>
      <c r="I941" s="3" t="s">
        <v>48</v>
      </c>
      <c r="J941" s="3" t="s">
        <v>27</v>
      </c>
      <c r="K941" s="3" t="s">
        <v>28</v>
      </c>
      <c r="L941" s="3" t="s">
        <v>52</v>
      </c>
      <c r="M941" s="3" t="s">
        <v>233</v>
      </c>
      <c r="N941" s="3" t="s">
        <v>1694</v>
      </c>
      <c r="O941" s="3">
        <v>17112</v>
      </c>
      <c r="P941" s="2">
        <v>42156</v>
      </c>
      <c r="Q941" s="2">
        <v>42157</v>
      </c>
      <c r="R941" s="4">
        <v>-143.23500000000001</v>
      </c>
      <c r="S941" s="3">
        <v>22</v>
      </c>
      <c r="T941" s="4">
        <v>2053.6</v>
      </c>
      <c r="U941" s="3">
        <v>91078</v>
      </c>
      <c r="V941" s="3" t="str">
        <f>IF(R941&gt;F2897, "High","Low")</f>
        <v>Low</v>
      </c>
      <c r="W941" s="3" t="e">
        <f>IF(OR(D941 &gt; 0.2,#REF! &lt; 0.25), "High Risk", "Low Risk")</f>
        <v>#REF!</v>
      </c>
      <c r="X941" s="3" t="str">
        <f>IF(NOT(D941 &gt; 0), "No Discount", "Discount Applied")</f>
        <v>Discount Applied</v>
      </c>
      <c r="Y941" s="3" t="str">
        <f>IF(AND(R941 &gt; 100, OR(I941 = "Regular Air", I941 = "Express Air"), NOT(D941 &gt; 0)), "High Profit Non-Standard Shipping", "Other")</f>
        <v>Other</v>
      </c>
    </row>
    <row r="942" spans="1:25" x14ac:dyDescent="0.3">
      <c r="A942" s="3" t="s">
        <v>173</v>
      </c>
      <c r="B942" s="3">
        <v>19481</v>
      </c>
      <c r="C942" s="3" t="s">
        <v>36</v>
      </c>
      <c r="D942" s="7">
        <v>0</v>
      </c>
      <c r="E942" s="4">
        <v>6.84</v>
      </c>
      <c r="F942" s="4">
        <v>8.3699999999999992</v>
      </c>
      <c r="G942" s="3">
        <v>1692</v>
      </c>
      <c r="H942" s="3" t="s">
        <v>1695</v>
      </c>
      <c r="I942" s="3" t="s">
        <v>48</v>
      </c>
      <c r="J942" s="3" t="s">
        <v>113</v>
      </c>
      <c r="K942" s="3" t="s">
        <v>28</v>
      </c>
      <c r="L942" s="3" t="s">
        <v>60</v>
      </c>
      <c r="M942" s="3" t="s">
        <v>182</v>
      </c>
      <c r="N942" s="3" t="s">
        <v>330</v>
      </c>
      <c r="O942" s="3">
        <v>67114</v>
      </c>
      <c r="P942" s="2">
        <v>42027</v>
      </c>
      <c r="Q942" s="2">
        <v>42028</v>
      </c>
      <c r="R942" s="4">
        <v>-123.1816</v>
      </c>
      <c r="S942" s="3">
        <v>5</v>
      </c>
      <c r="T942" s="4">
        <v>37.89</v>
      </c>
      <c r="U942" s="3">
        <v>90189</v>
      </c>
      <c r="V942" s="3" t="str">
        <f>IF(R942&gt;F2898, "High","Low")</f>
        <v>Low</v>
      </c>
      <c r="W942" s="3" t="e">
        <f>IF(OR(D942 &gt; 0.2,#REF! &lt; 0.25), "High Risk", "Low Risk")</f>
        <v>#REF!</v>
      </c>
      <c r="X942" s="3" t="str">
        <f>IF(NOT(D942 &gt; 0), "No Discount", "Discount Applied")</f>
        <v>No Discount</v>
      </c>
      <c r="Y942" s="3" t="str">
        <f>IF(AND(R942 &gt; 100, OR(I942 = "Regular Air", I942 = "Express Air"), NOT(D942 &gt; 0)), "High Profit Non-Standard Shipping", "Other")</f>
        <v>Other</v>
      </c>
    </row>
    <row r="943" spans="1:25" x14ac:dyDescent="0.3">
      <c r="A943" s="3" t="s">
        <v>92</v>
      </c>
      <c r="B943" s="3">
        <v>19482</v>
      </c>
      <c r="C943" s="3" t="s">
        <v>36</v>
      </c>
      <c r="D943" s="7">
        <v>7.0000000000000007E-2</v>
      </c>
      <c r="E943" s="4">
        <v>30.98</v>
      </c>
      <c r="F943" s="4">
        <v>5.76</v>
      </c>
      <c r="G943" s="3">
        <v>1693</v>
      </c>
      <c r="H943" s="3" t="s">
        <v>1697</v>
      </c>
      <c r="I943" s="3" t="s">
        <v>48</v>
      </c>
      <c r="J943" s="3" t="s">
        <v>113</v>
      </c>
      <c r="K943" s="3" t="s">
        <v>28</v>
      </c>
      <c r="L943" s="3" t="s">
        <v>135</v>
      </c>
      <c r="M943" s="3" t="s">
        <v>136</v>
      </c>
      <c r="N943" s="3" t="s">
        <v>1698</v>
      </c>
      <c r="O943" s="3">
        <v>20190</v>
      </c>
      <c r="P943" s="2">
        <v>42027</v>
      </c>
      <c r="Q943" s="2">
        <v>42029</v>
      </c>
      <c r="R943" s="4">
        <v>-28.798000000000002</v>
      </c>
      <c r="S943" s="3">
        <v>11</v>
      </c>
      <c r="T943" s="4">
        <v>343.79</v>
      </c>
      <c r="U943" s="3">
        <v>90189</v>
      </c>
      <c r="V943" s="3" t="str">
        <f>IF(R943&gt;F2899, "High","Low")</f>
        <v>Low</v>
      </c>
      <c r="W943" s="3" t="e">
        <f>IF(OR(D943 &gt; 0.2,#REF! &lt; 0.25), "High Risk", "Low Risk")</f>
        <v>#REF!</v>
      </c>
      <c r="X943" s="3" t="str">
        <f>IF(NOT(D943 &gt; 0), "No Discount", "Discount Applied")</f>
        <v>Discount Applied</v>
      </c>
      <c r="Y943" s="3" t="str">
        <f>IF(AND(R943 &gt; 100, OR(I943 = "Regular Air", I943 = "Express Air"), NOT(D943 &gt; 0)), "High Profit Non-Standard Shipping", "Other")</f>
        <v>Other</v>
      </c>
    </row>
    <row r="944" spans="1:25" x14ac:dyDescent="0.3">
      <c r="A944" s="3" t="s">
        <v>68</v>
      </c>
      <c r="B944" s="3">
        <v>21262</v>
      </c>
      <c r="C944" s="3" t="s">
        <v>105</v>
      </c>
      <c r="D944" s="7">
        <v>0.01</v>
      </c>
      <c r="E944" s="4">
        <v>15.67</v>
      </c>
      <c r="F944" s="4">
        <v>1.39</v>
      </c>
      <c r="G944" s="3">
        <v>1693</v>
      </c>
      <c r="H944" s="3" t="s">
        <v>1697</v>
      </c>
      <c r="I944" s="3" t="s">
        <v>26</v>
      </c>
      <c r="J944" s="3" t="s">
        <v>113</v>
      </c>
      <c r="K944" s="3" t="s">
        <v>28</v>
      </c>
      <c r="L944" s="3" t="s">
        <v>135</v>
      </c>
      <c r="M944" s="3" t="s">
        <v>136</v>
      </c>
      <c r="N944" s="3" t="s">
        <v>1698</v>
      </c>
      <c r="O944" s="3">
        <v>20190</v>
      </c>
      <c r="P944" s="2">
        <v>42135</v>
      </c>
      <c r="Q944" s="2">
        <v>42135</v>
      </c>
      <c r="R944" s="4">
        <v>-273.98</v>
      </c>
      <c r="S944" s="3">
        <v>11</v>
      </c>
      <c r="T944" s="4">
        <v>188.09</v>
      </c>
      <c r="U944" s="3">
        <v>90190</v>
      </c>
      <c r="V944" s="3" t="str">
        <f>IF(R944&gt;F2900, "High","Low")</f>
        <v>Low</v>
      </c>
      <c r="W944" s="3" t="e">
        <f>IF(OR(D944 &gt; 0.2,#REF! &lt; 0.25), "High Risk", "Low Risk")</f>
        <v>#REF!</v>
      </c>
      <c r="X944" s="3" t="str">
        <f>IF(NOT(D944 &gt; 0), "No Discount", "Discount Applied")</f>
        <v>Discount Applied</v>
      </c>
      <c r="Y944" s="3" t="str">
        <f>IF(AND(R944 &gt; 100, OR(I944 = "Regular Air", I944 = "Express Air"), NOT(D944 &gt; 0)), "High Profit Non-Standard Shipping", "Other")</f>
        <v>Other</v>
      </c>
    </row>
    <row r="945" spans="1:25" x14ac:dyDescent="0.3">
      <c r="A945" s="3" t="s">
        <v>140</v>
      </c>
      <c r="B945" s="3">
        <v>24941</v>
      </c>
      <c r="C945" s="3" t="s">
        <v>55</v>
      </c>
      <c r="D945" s="7">
        <v>0</v>
      </c>
      <c r="E945" s="4">
        <v>13.43</v>
      </c>
      <c r="F945" s="4">
        <v>5.5</v>
      </c>
      <c r="G945" s="3">
        <v>1697</v>
      </c>
      <c r="H945" s="3" t="s">
        <v>1700</v>
      </c>
      <c r="I945" s="3" t="s">
        <v>48</v>
      </c>
      <c r="J945" s="3" t="s">
        <v>39</v>
      </c>
      <c r="K945" s="3" t="s">
        <v>28</v>
      </c>
      <c r="L945" s="3" t="s">
        <v>135</v>
      </c>
      <c r="M945" s="3" t="s">
        <v>957</v>
      </c>
      <c r="N945" s="3" t="s">
        <v>1702</v>
      </c>
      <c r="O945" s="3">
        <v>71901</v>
      </c>
      <c r="P945" s="2">
        <v>42020</v>
      </c>
      <c r="Q945" s="2">
        <v>42021</v>
      </c>
      <c r="R945" s="4">
        <v>-253.77800000000002</v>
      </c>
      <c r="S945" s="3">
        <v>9</v>
      </c>
      <c r="T945" s="4">
        <v>129.54</v>
      </c>
      <c r="U945" s="3">
        <v>86338</v>
      </c>
      <c r="V945" s="3" t="str">
        <f>IF(R945&gt;F2901, "High","Low")</f>
        <v>Low</v>
      </c>
      <c r="W945" s="3" t="e">
        <f>IF(OR(D945 &gt; 0.2,#REF! &lt; 0.25), "High Risk", "Low Risk")</f>
        <v>#REF!</v>
      </c>
      <c r="X945" s="3" t="str">
        <f>IF(NOT(D945 &gt; 0), "No Discount", "Discount Applied")</f>
        <v>No Discount</v>
      </c>
      <c r="Y945" s="3" t="str">
        <f>IF(AND(R945 &gt; 100, OR(I945 = "Regular Air", I945 = "Express Air"), NOT(D945 &gt; 0)), "High Profit Non-Standard Shipping", "Other")</f>
        <v>Other</v>
      </c>
    </row>
    <row r="946" spans="1:25" x14ac:dyDescent="0.3">
      <c r="A946" s="3" t="s">
        <v>108</v>
      </c>
      <c r="B946" s="3">
        <v>18275</v>
      </c>
      <c r="C946" s="3" t="s">
        <v>105</v>
      </c>
      <c r="D946" s="7">
        <v>0.05</v>
      </c>
      <c r="E946" s="4">
        <v>3.98</v>
      </c>
      <c r="F946" s="4">
        <v>5.26</v>
      </c>
      <c r="G946" s="3">
        <v>1699</v>
      </c>
      <c r="H946" s="3" t="s">
        <v>1703</v>
      </c>
      <c r="I946" s="3" t="s">
        <v>48</v>
      </c>
      <c r="J946" s="3" t="s">
        <v>57</v>
      </c>
      <c r="K946" s="3" t="s">
        <v>28</v>
      </c>
      <c r="L946" s="3" t="s">
        <v>52</v>
      </c>
      <c r="M946" s="3" t="s">
        <v>233</v>
      </c>
      <c r="N946" s="3" t="s">
        <v>1705</v>
      </c>
      <c r="O946" s="3">
        <v>19057</v>
      </c>
      <c r="P946" s="2">
        <v>42088</v>
      </c>
      <c r="Q946" s="2">
        <v>42092</v>
      </c>
      <c r="R946" s="4">
        <v>-152.52449999999999</v>
      </c>
      <c r="S946" s="3">
        <v>12</v>
      </c>
      <c r="T946" s="4">
        <v>49.44</v>
      </c>
      <c r="U946" s="3">
        <v>87345</v>
      </c>
      <c r="V946" s="3" t="str">
        <f>IF(R946&gt;F2902, "High","Low")</f>
        <v>Low</v>
      </c>
      <c r="W946" s="3" t="e">
        <f>IF(OR(D946 &gt; 0.2,#REF! &lt; 0.25), "High Risk", "Low Risk")</f>
        <v>#REF!</v>
      </c>
      <c r="X946" s="3" t="str">
        <f>IF(NOT(D946 &gt; 0), "No Discount", "Discount Applied")</f>
        <v>Discount Applied</v>
      </c>
      <c r="Y946" s="3" t="str">
        <f>IF(AND(R946 &gt; 100, OR(I946 = "Regular Air", I946 = "Express Air"), NOT(D946 &gt; 0)), "High Profit Non-Standard Shipping", "Other")</f>
        <v>Other</v>
      </c>
    </row>
    <row r="947" spans="1:25" x14ac:dyDescent="0.3">
      <c r="A947" s="3" t="s">
        <v>92</v>
      </c>
      <c r="B947" s="3">
        <v>18276</v>
      </c>
      <c r="C947" s="3" t="s">
        <v>105</v>
      </c>
      <c r="D947" s="7">
        <v>0.01</v>
      </c>
      <c r="E947" s="4">
        <v>6.48</v>
      </c>
      <c r="F947" s="4">
        <v>5.4</v>
      </c>
      <c r="G947" s="3">
        <v>1699</v>
      </c>
      <c r="H947" s="3" t="s">
        <v>1703</v>
      </c>
      <c r="I947" s="3" t="s">
        <v>48</v>
      </c>
      <c r="J947" s="3" t="s">
        <v>57</v>
      </c>
      <c r="K947" s="3" t="s">
        <v>28</v>
      </c>
      <c r="L947" s="3" t="s">
        <v>52</v>
      </c>
      <c r="M947" s="3" t="s">
        <v>233</v>
      </c>
      <c r="N947" s="3" t="s">
        <v>1705</v>
      </c>
      <c r="O947" s="3">
        <v>19057</v>
      </c>
      <c r="P947" s="2">
        <v>42088</v>
      </c>
      <c r="Q947" s="2">
        <v>42088</v>
      </c>
      <c r="R947" s="4">
        <v>-18.850000000000001</v>
      </c>
      <c r="S947" s="3">
        <v>2</v>
      </c>
      <c r="T947" s="4">
        <v>14.29</v>
      </c>
      <c r="U947" s="3">
        <v>87345</v>
      </c>
      <c r="V947" s="3" t="str">
        <f>IF(R947&gt;F2903, "High","Low")</f>
        <v>Low</v>
      </c>
      <c r="W947" s="3" t="e">
        <f>IF(OR(D947 &gt; 0.2,#REF! &lt; 0.25), "High Risk", "Low Risk")</f>
        <v>#REF!</v>
      </c>
      <c r="X947" s="3" t="str">
        <f>IF(NOT(D947 &gt; 0), "No Discount", "Discount Applied")</f>
        <v>Discount Applied</v>
      </c>
      <c r="Y947" s="3" t="str">
        <f>IF(AND(R947 &gt; 100, OR(I947 = "Regular Air", I947 = "Express Air"), NOT(D947 &gt; 0)), "High Profit Non-Standard Shipping", "Other")</f>
        <v>Other</v>
      </c>
    </row>
    <row r="948" spans="1:25" x14ac:dyDescent="0.3">
      <c r="A948" s="3" t="s">
        <v>256</v>
      </c>
      <c r="B948" s="3">
        <v>24158</v>
      </c>
      <c r="C948" s="3" t="s">
        <v>55</v>
      </c>
      <c r="D948" s="7">
        <v>0.05</v>
      </c>
      <c r="E948" s="4">
        <v>14.81</v>
      </c>
      <c r="F948" s="4">
        <v>13.32</v>
      </c>
      <c r="G948" s="3">
        <v>1702</v>
      </c>
      <c r="H948" s="3" t="s">
        <v>1707</v>
      </c>
      <c r="I948" s="3" t="s">
        <v>48</v>
      </c>
      <c r="J948" s="3" t="s">
        <v>39</v>
      </c>
      <c r="K948" s="3" t="s">
        <v>28</v>
      </c>
      <c r="L948" s="3" t="s">
        <v>135</v>
      </c>
      <c r="M948" s="3" t="s">
        <v>670</v>
      </c>
      <c r="N948" s="3" t="s">
        <v>1708</v>
      </c>
      <c r="O948" s="3">
        <v>39301</v>
      </c>
      <c r="P948" s="2">
        <v>42021</v>
      </c>
      <c r="Q948" s="2">
        <v>42024</v>
      </c>
      <c r="R948" s="4">
        <v>-220.05200000000002</v>
      </c>
      <c r="S948" s="3">
        <v>3</v>
      </c>
      <c r="T948" s="4">
        <v>45.28</v>
      </c>
      <c r="U948" s="3">
        <v>90473</v>
      </c>
      <c r="V948" s="3" t="str">
        <f>IF(R948&gt;F2904, "High","Low")</f>
        <v>Low</v>
      </c>
      <c r="W948" s="3" t="e">
        <f>IF(OR(D948 &gt; 0.2,#REF! &lt; 0.25), "High Risk", "Low Risk")</f>
        <v>#REF!</v>
      </c>
      <c r="X948" s="3" t="str">
        <f>IF(NOT(D948 &gt; 0), "No Discount", "Discount Applied")</f>
        <v>Discount Applied</v>
      </c>
      <c r="Y948" s="3" t="str">
        <f>IF(AND(R948 &gt; 100, OR(I948 = "Regular Air", I948 = "Express Air"), NOT(D948 &gt; 0)), "High Profit Non-Standard Shipping", "Other")</f>
        <v>Other</v>
      </c>
    </row>
    <row r="949" spans="1:25" x14ac:dyDescent="0.3">
      <c r="A949" s="3" t="s">
        <v>92</v>
      </c>
      <c r="B949" s="3">
        <v>24159</v>
      </c>
      <c r="C949" s="3" t="s">
        <v>55</v>
      </c>
      <c r="D949" s="7">
        <v>0.05</v>
      </c>
      <c r="E949" s="4">
        <v>4.2</v>
      </c>
      <c r="F949" s="4">
        <v>2.2599999999999998</v>
      </c>
      <c r="G949" s="3">
        <v>1702</v>
      </c>
      <c r="H949" s="3" t="s">
        <v>1707</v>
      </c>
      <c r="I949" s="3" t="s">
        <v>26</v>
      </c>
      <c r="J949" s="3" t="s">
        <v>39</v>
      </c>
      <c r="K949" s="3" t="s">
        <v>28</v>
      </c>
      <c r="L949" s="3" t="s">
        <v>135</v>
      </c>
      <c r="M949" s="3" t="s">
        <v>670</v>
      </c>
      <c r="N949" s="3" t="s">
        <v>1708</v>
      </c>
      <c r="O949" s="3">
        <v>39301</v>
      </c>
      <c r="P949" s="2">
        <v>42021</v>
      </c>
      <c r="Q949" s="2">
        <v>42023</v>
      </c>
      <c r="R949" s="4">
        <v>20.393369999999997</v>
      </c>
      <c r="S949" s="3">
        <v>3</v>
      </c>
      <c r="T949" s="4">
        <v>13.57</v>
      </c>
      <c r="U949" s="3">
        <v>90473</v>
      </c>
      <c r="V949" s="3" t="str">
        <f>IF(R949&gt;F2905, "High","Low")</f>
        <v>High</v>
      </c>
      <c r="W949" s="3" t="e">
        <f>IF(OR(D949 &gt; 0.2,#REF! &lt; 0.25), "High Risk", "Low Risk")</f>
        <v>#REF!</v>
      </c>
      <c r="X949" s="3" t="str">
        <f>IF(NOT(D949 &gt; 0), "No Discount", "Discount Applied")</f>
        <v>Discount Applied</v>
      </c>
      <c r="Y949" s="3" t="str">
        <f>IF(AND(R949 &gt; 100, OR(I949 = "Regular Air", I949 = "Express Air"), NOT(D949 &gt; 0)), "High Profit Non-Standard Shipping", "Other")</f>
        <v>Other</v>
      </c>
    </row>
    <row r="950" spans="1:25" x14ac:dyDescent="0.3">
      <c r="A950" s="3" t="s">
        <v>68</v>
      </c>
      <c r="B950" s="3">
        <v>25761</v>
      </c>
      <c r="C950" s="3" t="s">
        <v>55</v>
      </c>
      <c r="D950" s="7">
        <v>0.05</v>
      </c>
      <c r="E950" s="4">
        <v>5.68</v>
      </c>
      <c r="F950" s="4">
        <v>1.39</v>
      </c>
      <c r="G950" s="3">
        <v>1708</v>
      </c>
      <c r="H950" s="3" t="s">
        <v>1709</v>
      </c>
      <c r="I950" s="3" t="s">
        <v>48</v>
      </c>
      <c r="J950" s="3" t="s">
        <v>57</v>
      </c>
      <c r="K950" s="3" t="s">
        <v>28</v>
      </c>
      <c r="L950" s="3" t="s">
        <v>52</v>
      </c>
      <c r="M950" s="3" t="s">
        <v>153</v>
      </c>
      <c r="N950" s="3" t="s">
        <v>1710</v>
      </c>
      <c r="O950" s="3">
        <v>44118</v>
      </c>
      <c r="P950" s="2">
        <v>42021</v>
      </c>
      <c r="Q950" s="2">
        <v>42022</v>
      </c>
      <c r="R950" s="4">
        <v>38.281199999999998</v>
      </c>
      <c r="S950" s="3">
        <v>10</v>
      </c>
      <c r="T950" s="4">
        <v>55.48</v>
      </c>
      <c r="U950" s="3">
        <v>88781</v>
      </c>
      <c r="V950" s="3" t="str">
        <f>IF(R950&gt;F2906, "High","Low")</f>
        <v>High</v>
      </c>
      <c r="W950" s="3" t="e">
        <f>IF(OR(D950 &gt; 0.2,#REF! &lt; 0.25), "High Risk", "Low Risk")</f>
        <v>#REF!</v>
      </c>
      <c r="X950" s="3" t="str">
        <f>IF(NOT(D950 &gt; 0), "No Discount", "Discount Applied")</f>
        <v>Discount Applied</v>
      </c>
      <c r="Y950" s="3" t="str">
        <f>IF(AND(R950 &gt; 100, OR(I950 = "Regular Air", I950 = "Express Air"), NOT(D950 &gt; 0)), "High Profit Non-Standard Shipping", "Other")</f>
        <v>Other</v>
      </c>
    </row>
    <row r="951" spans="1:25" x14ac:dyDescent="0.3">
      <c r="A951" s="3" t="s">
        <v>77</v>
      </c>
      <c r="B951" s="3">
        <v>26037</v>
      </c>
      <c r="C951" s="3" t="s">
        <v>36</v>
      </c>
      <c r="D951" s="7">
        <v>0.03</v>
      </c>
      <c r="E951" s="4">
        <v>205.99</v>
      </c>
      <c r="F951" s="4">
        <v>3</v>
      </c>
      <c r="G951" s="3">
        <v>1708</v>
      </c>
      <c r="H951" s="3" t="s">
        <v>1709</v>
      </c>
      <c r="I951" s="3" t="s">
        <v>48</v>
      </c>
      <c r="J951" s="3" t="s">
        <v>57</v>
      </c>
      <c r="K951" s="3" t="s">
        <v>76</v>
      </c>
      <c r="L951" s="3" t="s">
        <v>52</v>
      </c>
      <c r="M951" s="3" t="s">
        <v>153</v>
      </c>
      <c r="N951" s="3" t="s">
        <v>1710</v>
      </c>
      <c r="O951" s="3">
        <v>44118</v>
      </c>
      <c r="P951" s="2">
        <v>42144</v>
      </c>
      <c r="Q951" s="2">
        <v>42145</v>
      </c>
      <c r="R951" s="4">
        <v>3670.3514999999998</v>
      </c>
      <c r="S951" s="3">
        <v>29</v>
      </c>
      <c r="T951" s="4">
        <v>5319.35</v>
      </c>
      <c r="U951" s="3">
        <v>88784</v>
      </c>
      <c r="V951" s="3" t="str">
        <f>IF(R951&gt;F2907, "High","Low")</f>
        <v>High</v>
      </c>
      <c r="W951" s="3" t="e">
        <f>IF(OR(D951 &gt; 0.2,#REF! &lt; 0.25), "High Risk", "Low Risk")</f>
        <v>#REF!</v>
      </c>
      <c r="X951" s="3" t="str">
        <f>IF(NOT(D951 &gt; 0), "No Discount", "Discount Applied")</f>
        <v>Discount Applied</v>
      </c>
      <c r="Y951" s="3" t="str">
        <f>IF(AND(R951 &gt; 100, OR(I951 = "Regular Air", I951 = "Express Air"), NOT(D951 &gt; 0)), "High Profit Non-Standard Shipping", "Other")</f>
        <v>Other</v>
      </c>
    </row>
    <row r="952" spans="1:25" x14ac:dyDescent="0.3">
      <c r="A952" s="3" t="s">
        <v>108</v>
      </c>
      <c r="B952" s="3">
        <v>23822</v>
      </c>
      <c r="C952" s="3" t="s">
        <v>36</v>
      </c>
      <c r="D952" s="7">
        <v>0.01</v>
      </c>
      <c r="E952" s="4">
        <v>14.28</v>
      </c>
      <c r="F952" s="4">
        <v>2.99</v>
      </c>
      <c r="G952" s="3">
        <v>1709</v>
      </c>
      <c r="H952" s="3" t="s">
        <v>1711</v>
      </c>
      <c r="I952" s="3" t="s">
        <v>48</v>
      </c>
      <c r="J952" s="3" t="s">
        <v>113</v>
      </c>
      <c r="K952" s="3" t="s">
        <v>28</v>
      </c>
      <c r="L952" s="3" t="s">
        <v>52</v>
      </c>
      <c r="M952" s="3" t="s">
        <v>233</v>
      </c>
      <c r="N952" s="3" t="s">
        <v>1713</v>
      </c>
      <c r="O952" s="3">
        <v>19464</v>
      </c>
      <c r="P952" s="2">
        <v>42025</v>
      </c>
      <c r="Q952" s="2">
        <v>42026</v>
      </c>
      <c r="R952" s="4">
        <v>21.003500000000003</v>
      </c>
      <c r="S952" s="3">
        <v>2</v>
      </c>
      <c r="T952" s="4">
        <v>30.44</v>
      </c>
      <c r="U952" s="3">
        <v>88782</v>
      </c>
      <c r="V952" s="3" t="str">
        <f>IF(R952&gt;F2908, "High","Low")</f>
        <v>High</v>
      </c>
      <c r="W952" s="3" t="e">
        <f>IF(OR(D952 &gt; 0.2,#REF! &lt; 0.25), "High Risk", "Low Risk")</f>
        <v>#REF!</v>
      </c>
      <c r="X952" s="3" t="str">
        <f>IF(NOT(D952 &gt; 0), "No Discount", "Discount Applied")</f>
        <v>Discount Applied</v>
      </c>
      <c r="Y952" s="3" t="str">
        <f>IF(AND(R952 &gt; 100, OR(I952 = "Regular Air", I952 = "Express Air"), NOT(D952 &gt; 0)), "High Profit Non-Standard Shipping", "Other")</f>
        <v>Other</v>
      </c>
    </row>
    <row r="953" spans="1:25" x14ac:dyDescent="0.3">
      <c r="A953" s="3" t="s">
        <v>140</v>
      </c>
      <c r="B953" s="3">
        <v>24577</v>
      </c>
      <c r="C953" s="3" t="s">
        <v>55</v>
      </c>
      <c r="D953" s="7">
        <v>0.04</v>
      </c>
      <c r="E953" s="4">
        <v>95.43</v>
      </c>
      <c r="F953" s="4">
        <v>19.989999999999998</v>
      </c>
      <c r="G953" s="3">
        <v>1709</v>
      </c>
      <c r="H953" s="3" t="s">
        <v>1711</v>
      </c>
      <c r="I953" s="3" t="s">
        <v>48</v>
      </c>
      <c r="J953" s="3" t="s">
        <v>57</v>
      </c>
      <c r="K953" s="3" t="s">
        <v>28</v>
      </c>
      <c r="L953" s="3" t="s">
        <v>52</v>
      </c>
      <c r="M953" s="3" t="s">
        <v>233</v>
      </c>
      <c r="N953" s="3" t="s">
        <v>1713</v>
      </c>
      <c r="O953" s="3">
        <v>19464</v>
      </c>
      <c r="P953" s="2">
        <v>42134</v>
      </c>
      <c r="Q953" s="2">
        <v>42136</v>
      </c>
      <c r="R953" s="4">
        <v>13.536000000000016</v>
      </c>
      <c r="S953" s="3">
        <v>33</v>
      </c>
      <c r="T953" s="4">
        <v>3251.76</v>
      </c>
      <c r="U953" s="3">
        <v>88783</v>
      </c>
      <c r="V953" s="3" t="str">
        <f>IF(R953&gt;F2909, "High","Low")</f>
        <v>High</v>
      </c>
      <c r="W953" s="3" t="e">
        <f>IF(OR(D953 &gt; 0.2,#REF! &lt; 0.25), "High Risk", "Low Risk")</f>
        <v>#REF!</v>
      </c>
      <c r="X953" s="3" t="str">
        <f>IF(NOT(D953 &gt; 0), "No Discount", "Discount Applied")</f>
        <v>Discount Applied</v>
      </c>
      <c r="Y953" s="3" t="str">
        <f>IF(AND(R953 &gt; 100, OR(I953 = "Regular Air", I953 = "Express Air"), NOT(D953 &gt; 0)), "High Profit Non-Standard Shipping", "Other")</f>
        <v>Other</v>
      </c>
    </row>
    <row r="954" spans="1:25" x14ac:dyDescent="0.3">
      <c r="A954" s="3" t="s">
        <v>49</v>
      </c>
      <c r="B954" s="3">
        <v>19287</v>
      </c>
      <c r="C954" s="3" t="s">
        <v>36</v>
      </c>
      <c r="D954" s="7">
        <v>7.0000000000000007E-2</v>
      </c>
      <c r="E954" s="4">
        <v>7.59</v>
      </c>
      <c r="F954" s="4">
        <v>4</v>
      </c>
      <c r="G954" s="3">
        <v>1711</v>
      </c>
      <c r="H954" s="3" t="s">
        <v>1714</v>
      </c>
      <c r="I954" s="3" t="s">
        <v>48</v>
      </c>
      <c r="J954" s="3" t="s">
        <v>27</v>
      </c>
      <c r="K954" s="3" t="s">
        <v>40</v>
      </c>
      <c r="L954" s="3" t="s">
        <v>135</v>
      </c>
      <c r="M954" s="3" t="s">
        <v>386</v>
      </c>
      <c r="N954" s="3" t="s">
        <v>1715</v>
      </c>
      <c r="O954" s="3">
        <v>30062</v>
      </c>
      <c r="P954" s="2">
        <v>42079</v>
      </c>
      <c r="Q954" s="2">
        <v>42081</v>
      </c>
      <c r="R954" s="4">
        <v>-167.048</v>
      </c>
      <c r="S954" s="3">
        <v>3</v>
      </c>
      <c r="T954" s="4">
        <v>22.48</v>
      </c>
      <c r="U954" s="3">
        <v>87747</v>
      </c>
      <c r="V954" s="3" t="str">
        <f>IF(R954&gt;F2910, "High","Low")</f>
        <v>Low</v>
      </c>
      <c r="W954" s="3" t="e">
        <f>IF(OR(D954 &gt; 0.2,#REF! &lt; 0.25), "High Risk", "Low Risk")</f>
        <v>#REF!</v>
      </c>
      <c r="X954" s="3" t="str">
        <f>IF(NOT(D954 &gt; 0), "No Discount", "Discount Applied")</f>
        <v>Discount Applied</v>
      </c>
      <c r="Y954" s="3" t="str">
        <f>IF(AND(R954 &gt; 100, OR(I954 = "Regular Air", I954 = "Express Air"), NOT(D954 &gt; 0)), "High Profit Non-Standard Shipping", "Other")</f>
        <v>Other</v>
      </c>
    </row>
    <row r="955" spans="1:25" x14ac:dyDescent="0.3">
      <c r="A955" s="3" t="s">
        <v>29</v>
      </c>
      <c r="B955" s="3">
        <v>21655</v>
      </c>
      <c r="C955" s="3" t="s">
        <v>105</v>
      </c>
      <c r="D955" s="7">
        <v>0.03</v>
      </c>
      <c r="E955" s="4">
        <v>11.66</v>
      </c>
      <c r="F955" s="4">
        <v>7.95</v>
      </c>
      <c r="G955" s="3">
        <v>1712</v>
      </c>
      <c r="H955" s="3" t="s">
        <v>1716</v>
      </c>
      <c r="I955" s="3" t="s">
        <v>48</v>
      </c>
      <c r="J955" s="3" t="s">
        <v>27</v>
      </c>
      <c r="K955" s="3" t="s">
        <v>28</v>
      </c>
      <c r="L955" s="3" t="s">
        <v>135</v>
      </c>
      <c r="M955" s="3" t="s">
        <v>386</v>
      </c>
      <c r="N955" s="3" t="s">
        <v>1718</v>
      </c>
      <c r="O955" s="3">
        <v>30907</v>
      </c>
      <c r="P955" s="2">
        <v>42105</v>
      </c>
      <c r="Q955" s="2">
        <v>42114</v>
      </c>
      <c r="R955" s="4">
        <v>-31.094000000000001</v>
      </c>
      <c r="S955" s="3">
        <v>22</v>
      </c>
      <c r="T955" s="4">
        <v>267.32</v>
      </c>
      <c r="U955" s="3">
        <v>87749</v>
      </c>
      <c r="V955" s="3" t="str">
        <f>IF(R955&gt;F2911, "High","Low")</f>
        <v>Low</v>
      </c>
      <c r="W955" s="3" t="e">
        <f>IF(OR(D955 &gt; 0.2,#REF! &lt; 0.25), "High Risk", "Low Risk")</f>
        <v>#REF!</v>
      </c>
      <c r="X955" s="3" t="str">
        <f>IF(NOT(D955 &gt; 0), "No Discount", "Discount Applied")</f>
        <v>Discount Applied</v>
      </c>
      <c r="Y955" s="3" t="str">
        <f>IF(AND(R955 &gt; 100, OR(I955 = "Regular Air", I955 = "Express Air"), NOT(D955 &gt; 0)), "High Profit Non-Standard Shipping", "Other")</f>
        <v>Other</v>
      </c>
    </row>
    <row r="956" spans="1:25" x14ac:dyDescent="0.3">
      <c r="A956" s="3" t="s">
        <v>84</v>
      </c>
      <c r="B956" s="3">
        <v>25078</v>
      </c>
      <c r="C956" s="3" t="s">
        <v>24</v>
      </c>
      <c r="D956" s="7">
        <v>0.01</v>
      </c>
      <c r="E956" s="4">
        <v>23.99</v>
      </c>
      <c r="F956" s="4">
        <v>6.3</v>
      </c>
      <c r="G956" s="3">
        <v>1713</v>
      </c>
      <c r="H956" s="3" t="s">
        <v>1719</v>
      </c>
      <c r="I956" s="3" t="s">
        <v>48</v>
      </c>
      <c r="J956" s="3" t="s">
        <v>27</v>
      </c>
      <c r="K956" s="3" t="s">
        <v>76</v>
      </c>
      <c r="L956" s="3" t="s">
        <v>135</v>
      </c>
      <c r="M956" s="3" t="s">
        <v>386</v>
      </c>
      <c r="N956" s="3" t="s">
        <v>1721</v>
      </c>
      <c r="O956" s="3">
        <v>30265</v>
      </c>
      <c r="P956" s="2">
        <v>42153</v>
      </c>
      <c r="Q956" s="2">
        <v>42155</v>
      </c>
      <c r="R956" s="4">
        <v>-6.202</v>
      </c>
      <c r="S956" s="3">
        <v>11</v>
      </c>
      <c r="T956" s="4">
        <v>284.39</v>
      </c>
      <c r="U956" s="3">
        <v>87748</v>
      </c>
      <c r="V956" s="3" t="str">
        <f>IF(R956&gt;F2912, "High","Low")</f>
        <v>Low</v>
      </c>
      <c r="W956" s="3" t="e">
        <f>IF(OR(D956 &gt; 0.2,#REF! &lt; 0.25), "High Risk", "Low Risk")</f>
        <v>#REF!</v>
      </c>
      <c r="X956" s="3" t="str">
        <f>IF(NOT(D956 &gt; 0), "No Discount", "Discount Applied")</f>
        <v>Discount Applied</v>
      </c>
      <c r="Y956" s="3" t="str">
        <f>IF(AND(R956 &gt; 100, OR(I956 = "Regular Air", I956 = "Express Air"), NOT(D956 &gt; 0)), "High Profit Non-Standard Shipping", "Other")</f>
        <v>Other</v>
      </c>
    </row>
    <row r="957" spans="1:25" x14ac:dyDescent="0.3">
      <c r="A957" s="3" t="s">
        <v>41</v>
      </c>
      <c r="B957" s="3">
        <v>19884</v>
      </c>
      <c r="C957" s="3" t="s">
        <v>105</v>
      </c>
      <c r="D957" s="7">
        <v>0.01</v>
      </c>
      <c r="E957" s="4">
        <v>300.98</v>
      </c>
      <c r="F957" s="4">
        <v>64.73</v>
      </c>
      <c r="G957" s="3">
        <v>1718</v>
      </c>
      <c r="H957" s="3" t="s">
        <v>1722</v>
      </c>
      <c r="I957" s="3" t="s">
        <v>38</v>
      </c>
      <c r="J957" s="3" t="s">
        <v>113</v>
      </c>
      <c r="K957" s="3" t="s">
        <v>40</v>
      </c>
      <c r="L957" s="3" t="s">
        <v>135</v>
      </c>
      <c r="M957" s="3" t="s">
        <v>321</v>
      </c>
      <c r="N957" s="3" t="s">
        <v>1723</v>
      </c>
      <c r="O957" s="3">
        <v>27529</v>
      </c>
      <c r="P957" s="2">
        <v>42071</v>
      </c>
      <c r="Q957" s="2">
        <v>42078</v>
      </c>
      <c r="R957" s="4">
        <v>-48.873999999999995</v>
      </c>
      <c r="S957" s="3">
        <v>3</v>
      </c>
      <c r="T957" s="4">
        <v>974.14</v>
      </c>
      <c r="U957" s="3">
        <v>90621</v>
      </c>
      <c r="V957" s="3" t="str">
        <f>IF(R957&gt;F2913, "High","Low")</f>
        <v>Low</v>
      </c>
      <c r="W957" s="3" t="e">
        <f>IF(OR(D957 &gt; 0.2,#REF! &lt; 0.25), "High Risk", "Low Risk")</f>
        <v>#REF!</v>
      </c>
      <c r="X957" s="3" t="str">
        <f>IF(NOT(D957 &gt; 0), "No Discount", "Discount Applied")</f>
        <v>Discount Applied</v>
      </c>
      <c r="Y957" s="3" t="str">
        <f>IF(AND(R957 &gt; 100, OR(I957 = "Regular Air", I957 = "Express Air"), NOT(D957 &gt; 0)), "High Profit Non-Standard Shipping", "Other")</f>
        <v>Other</v>
      </c>
    </row>
    <row r="958" spans="1:25" x14ac:dyDescent="0.3">
      <c r="A958" s="3" t="s">
        <v>179</v>
      </c>
      <c r="B958" s="3">
        <v>20619</v>
      </c>
      <c r="C958" s="3" t="s">
        <v>55</v>
      </c>
      <c r="D958" s="7">
        <v>0.06</v>
      </c>
      <c r="E958" s="4">
        <v>16.48</v>
      </c>
      <c r="F958" s="4">
        <v>1.99</v>
      </c>
      <c r="G958" s="3">
        <v>1719</v>
      </c>
      <c r="H958" s="3" t="s">
        <v>1724</v>
      </c>
      <c r="I958" s="3" t="s">
        <v>48</v>
      </c>
      <c r="J958" s="3" t="s">
        <v>27</v>
      </c>
      <c r="K958" s="3" t="s">
        <v>76</v>
      </c>
      <c r="L958" s="3" t="s">
        <v>135</v>
      </c>
      <c r="M958" s="3" t="s">
        <v>1277</v>
      </c>
      <c r="N958" s="3" t="s">
        <v>1725</v>
      </c>
      <c r="O958" s="3">
        <v>35473</v>
      </c>
      <c r="P958" s="2">
        <v>42021</v>
      </c>
      <c r="Q958" s="2">
        <v>42023</v>
      </c>
      <c r="R958" s="4">
        <v>-144.59200000000001</v>
      </c>
      <c r="S958" s="3">
        <v>8</v>
      </c>
      <c r="T958" s="4">
        <v>128.13</v>
      </c>
      <c r="U958" s="3">
        <v>90786</v>
      </c>
      <c r="V958" s="3" t="str">
        <f>IF(R958&gt;F2914, "High","Low")</f>
        <v>Low</v>
      </c>
      <c r="W958" s="3" t="e">
        <f>IF(OR(D958 &gt; 0.2,#REF! &lt; 0.25), "High Risk", "Low Risk")</f>
        <v>#REF!</v>
      </c>
      <c r="X958" s="3" t="str">
        <f>IF(NOT(D958 &gt; 0), "No Discount", "Discount Applied")</f>
        <v>Discount Applied</v>
      </c>
      <c r="Y958" s="3" t="str">
        <f>IF(AND(R958 &gt; 100, OR(I958 = "Regular Air", I958 = "Express Air"), NOT(D958 &gt; 0)), "High Profit Non-Standard Shipping", "Other")</f>
        <v>Other</v>
      </c>
    </row>
    <row r="959" spans="1:25" x14ac:dyDescent="0.3">
      <c r="A959" s="3" t="s">
        <v>140</v>
      </c>
      <c r="B959" s="3">
        <v>22596</v>
      </c>
      <c r="C959" s="3" t="s">
        <v>24</v>
      </c>
      <c r="D959" s="7">
        <v>0.04</v>
      </c>
      <c r="E959" s="4">
        <v>12.44</v>
      </c>
      <c r="F959" s="4">
        <v>6.27</v>
      </c>
      <c r="G959" s="3">
        <v>1721</v>
      </c>
      <c r="H959" s="3" t="s">
        <v>1726</v>
      </c>
      <c r="I959" s="3" t="s">
        <v>48</v>
      </c>
      <c r="J959" s="3" t="s">
        <v>27</v>
      </c>
      <c r="K959" s="3" t="s">
        <v>28</v>
      </c>
      <c r="L959" s="3" t="s">
        <v>135</v>
      </c>
      <c r="M959" s="3" t="s">
        <v>957</v>
      </c>
      <c r="N959" s="3" t="s">
        <v>1728</v>
      </c>
      <c r="O959" s="3">
        <v>72401</v>
      </c>
      <c r="P959" s="2">
        <v>42140</v>
      </c>
      <c r="Q959" s="2">
        <v>42141</v>
      </c>
      <c r="R959" s="4">
        <v>-258.56600000000003</v>
      </c>
      <c r="S959" s="3">
        <v>37</v>
      </c>
      <c r="T959" s="4">
        <v>464.94</v>
      </c>
      <c r="U959" s="3">
        <v>90787</v>
      </c>
      <c r="V959" s="3" t="str">
        <f>IF(R959&gt;F2915, "High","Low")</f>
        <v>Low</v>
      </c>
      <c r="W959" s="3" t="e">
        <f>IF(OR(D959 &gt; 0.2,#REF! &lt; 0.25), "High Risk", "Low Risk")</f>
        <v>#REF!</v>
      </c>
      <c r="X959" s="3" t="str">
        <f>IF(NOT(D959 &gt; 0), "No Discount", "Discount Applied")</f>
        <v>Discount Applied</v>
      </c>
      <c r="Y959" s="3" t="str">
        <f>IF(AND(R959 &gt; 100, OR(I959 = "Regular Air", I959 = "Express Air"), NOT(D959 &gt; 0)), "High Profit Non-Standard Shipping", "Other")</f>
        <v>Other</v>
      </c>
    </row>
    <row r="960" spans="1:25" x14ac:dyDescent="0.3">
      <c r="A960" s="3" t="s">
        <v>179</v>
      </c>
      <c r="B960" s="3">
        <v>5670</v>
      </c>
      <c r="C960" s="3" t="s">
        <v>105</v>
      </c>
      <c r="D960" s="7">
        <v>0.1</v>
      </c>
      <c r="E960" s="4">
        <v>49.99</v>
      </c>
      <c r="F960" s="4">
        <v>19.989999999999998</v>
      </c>
      <c r="G960" s="3">
        <v>1723</v>
      </c>
      <c r="H960" s="3" t="s">
        <v>1729</v>
      </c>
      <c r="I960" s="3" t="s">
        <v>26</v>
      </c>
      <c r="J960" s="3" t="s">
        <v>27</v>
      </c>
      <c r="K960" s="3" t="s">
        <v>76</v>
      </c>
      <c r="L960" s="3" t="s">
        <v>33</v>
      </c>
      <c r="M960" s="3" t="s">
        <v>44</v>
      </c>
      <c r="N960" s="3" t="s">
        <v>1731</v>
      </c>
      <c r="O960" s="3">
        <v>92037</v>
      </c>
      <c r="P960" s="2">
        <v>42035</v>
      </c>
      <c r="Q960" s="2">
        <v>42040</v>
      </c>
      <c r="R960" s="4">
        <v>13.508000000000003</v>
      </c>
      <c r="S960" s="3">
        <v>46</v>
      </c>
      <c r="T960" s="4">
        <v>2188.06</v>
      </c>
      <c r="U960" s="3">
        <v>40101</v>
      </c>
      <c r="V960" s="3" t="str">
        <f>IF(R960&gt;F2916, "High","Low")</f>
        <v>High</v>
      </c>
      <c r="W960" s="3" t="e">
        <f>IF(OR(D960 &gt; 0.2,#REF! &lt; 0.25), "High Risk", "Low Risk")</f>
        <v>#REF!</v>
      </c>
      <c r="X960" s="3" t="str">
        <f>IF(NOT(D960 &gt; 0), "No Discount", "Discount Applied")</f>
        <v>Discount Applied</v>
      </c>
      <c r="Y960" s="3" t="str">
        <f>IF(AND(R960 &gt; 100, OR(I960 = "Regular Air", I960 = "Express Air"), NOT(D960 &gt; 0)), "High Profit Non-Standard Shipping", "Other")</f>
        <v>Other</v>
      </c>
    </row>
    <row r="961" spans="1:25" x14ac:dyDescent="0.3">
      <c r="A961" s="3" t="s">
        <v>92</v>
      </c>
      <c r="B961" s="3">
        <v>6212</v>
      </c>
      <c r="C961" s="3" t="s">
        <v>55</v>
      </c>
      <c r="D961" s="7">
        <v>0.05</v>
      </c>
      <c r="E961" s="4">
        <v>6.68</v>
      </c>
      <c r="F961" s="4">
        <v>5.66</v>
      </c>
      <c r="G961" s="3">
        <v>1723</v>
      </c>
      <c r="H961" s="3" t="s">
        <v>1729</v>
      </c>
      <c r="I961" s="3" t="s">
        <v>48</v>
      </c>
      <c r="J961" s="3" t="s">
        <v>27</v>
      </c>
      <c r="K961" s="3" t="s">
        <v>28</v>
      </c>
      <c r="L961" s="3" t="s">
        <v>33</v>
      </c>
      <c r="M961" s="3" t="s">
        <v>44</v>
      </c>
      <c r="N961" s="3" t="s">
        <v>1731</v>
      </c>
      <c r="O961" s="3">
        <v>92037</v>
      </c>
      <c r="P961" s="2">
        <v>42042</v>
      </c>
      <c r="Q961" s="2">
        <v>42044</v>
      </c>
      <c r="R961" s="4">
        <v>-66.48</v>
      </c>
      <c r="S961" s="3">
        <v>46</v>
      </c>
      <c r="T961" s="4">
        <v>320.93</v>
      </c>
      <c r="U961" s="3">
        <v>44002</v>
      </c>
      <c r="V961" s="3" t="str">
        <f>IF(R961&gt;F2917, "High","Low")</f>
        <v>Low</v>
      </c>
      <c r="W961" s="3" t="e">
        <f>IF(OR(D961 &gt; 0.2,#REF! &lt; 0.25), "High Risk", "Low Risk")</f>
        <v>#REF!</v>
      </c>
      <c r="X961" s="3" t="str">
        <f>IF(NOT(D961 &gt; 0), "No Discount", "Discount Applied")</f>
        <v>Discount Applied</v>
      </c>
      <c r="Y961" s="3" t="str">
        <f>IF(AND(R961 &gt; 100, OR(I961 = "Regular Air", I961 = "Express Air"), NOT(D961 &gt; 0)), "High Profit Non-Standard Shipping", "Other")</f>
        <v>Other</v>
      </c>
    </row>
    <row r="962" spans="1:25" x14ac:dyDescent="0.3">
      <c r="A962" s="3" t="s">
        <v>140</v>
      </c>
      <c r="B962" s="3">
        <v>6213</v>
      </c>
      <c r="C962" s="3" t="s">
        <v>55</v>
      </c>
      <c r="D962" s="7">
        <v>0.03</v>
      </c>
      <c r="E962" s="4">
        <v>17.7</v>
      </c>
      <c r="F962" s="4">
        <v>9.4700000000000006</v>
      </c>
      <c r="G962" s="3">
        <v>1723</v>
      </c>
      <c r="H962" s="3" t="s">
        <v>1729</v>
      </c>
      <c r="I962" s="3" t="s">
        <v>48</v>
      </c>
      <c r="J962" s="3" t="s">
        <v>27</v>
      </c>
      <c r="K962" s="3" t="s">
        <v>28</v>
      </c>
      <c r="L962" s="3" t="s">
        <v>33</v>
      </c>
      <c r="M962" s="3" t="s">
        <v>44</v>
      </c>
      <c r="N962" s="3" t="s">
        <v>1731</v>
      </c>
      <c r="O962" s="3">
        <v>92037</v>
      </c>
      <c r="P962" s="2">
        <v>42042</v>
      </c>
      <c r="Q962" s="2">
        <v>42042</v>
      </c>
      <c r="R962" s="4">
        <v>-52.33</v>
      </c>
      <c r="S962" s="3">
        <v>14</v>
      </c>
      <c r="T962" s="4">
        <v>261.85000000000002</v>
      </c>
      <c r="U962" s="3">
        <v>44002</v>
      </c>
      <c r="V962" s="3" t="str">
        <f>IF(R962&gt;F2918, "High","Low")</f>
        <v>Low</v>
      </c>
      <c r="W962" s="3" t="e">
        <f>IF(OR(D962 &gt; 0.2,#REF! &lt; 0.25), "High Risk", "Low Risk")</f>
        <v>#REF!</v>
      </c>
      <c r="X962" s="3" t="str">
        <f>IF(NOT(D962 &gt; 0), "No Discount", "Discount Applied")</f>
        <v>Discount Applied</v>
      </c>
      <c r="Y962" s="3" t="str">
        <f>IF(AND(R962 &gt; 100, OR(I962 = "Regular Air", I962 = "Express Air"), NOT(D962 &gt; 0)), "High Profit Non-Standard Shipping", "Other")</f>
        <v>Other</v>
      </c>
    </row>
    <row r="963" spans="1:25" x14ac:dyDescent="0.3">
      <c r="A963" s="3" t="s">
        <v>140</v>
      </c>
      <c r="B963" s="3">
        <v>4596</v>
      </c>
      <c r="C963" s="3" t="s">
        <v>24</v>
      </c>
      <c r="D963" s="7">
        <v>0.04</v>
      </c>
      <c r="E963" s="4">
        <v>12.44</v>
      </c>
      <c r="F963" s="4">
        <v>6.27</v>
      </c>
      <c r="G963" s="3">
        <v>1723</v>
      </c>
      <c r="H963" s="3" t="s">
        <v>1729</v>
      </c>
      <c r="I963" s="3" t="s">
        <v>48</v>
      </c>
      <c r="J963" s="3" t="s">
        <v>27</v>
      </c>
      <c r="K963" s="3" t="s">
        <v>28</v>
      </c>
      <c r="L963" s="3" t="s">
        <v>33</v>
      </c>
      <c r="M963" s="3" t="s">
        <v>44</v>
      </c>
      <c r="N963" s="3" t="s">
        <v>1731</v>
      </c>
      <c r="O963" s="3">
        <v>92037</v>
      </c>
      <c r="P963" s="2">
        <v>42140</v>
      </c>
      <c r="Q963" s="2">
        <v>42141</v>
      </c>
      <c r="R963" s="4">
        <v>-59.06</v>
      </c>
      <c r="S963" s="3">
        <v>146</v>
      </c>
      <c r="T963" s="4">
        <v>1834.61</v>
      </c>
      <c r="U963" s="3">
        <v>32710</v>
      </c>
      <c r="V963" s="3" t="str">
        <f>IF(R963&gt;F2919, "High","Low")</f>
        <v>Low</v>
      </c>
      <c r="W963" s="3" t="e">
        <f>IF(OR(D963 &gt; 0.2,#REF! &lt; 0.25), "High Risk", "Low Risk")</f>
        <v>#REF!</v>
      </c>
      <c r="X963" s="3" t="str">
        <f>IF(NOT(D963 &gt; 0), "No Discount", "Discount Applied")</f>
        <v>Discount Applied</v>
      </c>
      <c r="Y963" s="3" t="str">
        <f>IF(AND(R963 &gt; 100, OR(I963 = "Regular Air", I963 = "Express Air"), NOT(D963 &gt; 0)), "High Profit Non-Standard Shipping", "Other")</f>
        <v>Other</v>
      </c>
    </row>
    <row r="964" spans="1:25" x14ac:dyDescent="0.3">
      <c r="A964" s="3" t="s">
        <v>77</v>
      </c>
      <c r="B964" s="3">
        <v>18244</v>
      </c>
      <c r="C964" s="3" t="s">
        <v>24</v>
      </c>
      <c r="D964" s="7">
        <v>0.05</v>
      </c>
      <c r="E964" s="4">
        <v>35.99</v>
      </c>
      <c r="F964" s="4">
        <v>1.1000000000000001</v>
      </c>
      <c r="G964" s="3">
        <v>1725</v>
      </c>
      <c r="H964" s="3" t="s">
        <v>1732</v>
      </c>
      <c r="I964" s="3" t="s">
        <v>48</v>
      </c>
      <c r="J964" s="3" t="s">
        <v>27</v>
      </c>
      <c r="K964" s="3" t="s">
        <v>76</v>
      </c>
      <c r="L964" s="3" t="s">
        <v>52</v>
      </c>
      <c r="M964" s="3" t="s">
        <v>153</v>
      </c>
      <c r="N964" s="3" t="s">
        <v>1733</v>
      </c>
      <c r="O964" s="3">
        <v>43026</v>
      </c>
      <c r="P964" s="2">
        <v>42131</v>
      </c>
      <c r="Q964" s="2">
        <v>42133</v>
      </c>
      <c r="R964" s="4">
        <v>149.166</v>
      </c>
      <c r="S964" s="3">
        <v>9</v>
      </c>
      <c r="T964" s="4">
        <v>261.56</v>
      </c>
      <c r="U964" s="3">
        <v>87193</v>
      </c>
      <c r="V964" s="3" t="str">
        <f>IF(R964&gt;F2920, "High","Low")</f>
        <v>High</v>
      </c>
      <c r="W964" s="3" t="e">
        <f>IF(OR(D964 &gt; 0.2,#REF! &lt; 0.25), "High Risk", "Low Risk")</f>
        <v>#REF!</v>
      </c>
      <c r="X964" s="3" t="str">
        <f>IF(NOT(D964 &gt; 0), "No Discount", "Discount Applied")</f>
        <v>Discount Applied</v>
      </c>
      <c r="Y964" s="3" t="str">
        <f>IF(AND(R964 &gt; 100, OR(I964 = "Regular Air", I964 = "Express Air"), NOT(D964 &gt; 0)), "High Profit Non-Standard Shipping", "Other")</f>
        <v>Other</v>
      </c>
    </row>
    <row r="965" spans="1:25" x14ac:dyDescent="0.3">
      <c r="A965" s="3" t="s">
        <v>140</v>
      </c>
      <c r="B965" s="3">
        <v>24872</v>
      </c>
      <c r="C965" s="3" t="s">
        <v>36</v>
      </c>
      <c r="D965" s="7">
        <v>0.1</v>
      </c>
      <c r="E965" s="4">
        <v>14.98</v>
      </c>
      <c r="F965" s="4">
        <v>7.69</v>
      </c>
      <c r="G965" s="3">
        <v>1727</v>
      </c>
      <c r="H965" s="3" t="s">
        <v>1734</v>
      </c>
      <c r="I965" s="3" t="s">
        <v>26</v>
      </c>
      <c r="J965" s="3" t="s">
        <v>57</v>
      </c>
      <c r="K965" s="3" t="s">
        <v>28</v>
      </c>
      <c r="L965" s="3" t="s">
        <v>52</v>
      </c>
      <c r="M965" s="3" t="s">
        <v>153</v>
      </c>
      <c r="N965" s="3" t="s">
        <v>1736</v>
      </c>
      <c r="O965" s="3">
        <v>44240</v>
      </c>
      <c r="P965" s="2">
        <v>42025</v>
      </c>
      <c r="Q965" s="2">
        <v>42027</v>
      </c>
      <c r="R965" s="4">
        <v>-76.900000000000006</v>
      </c>
      <c r="S965" s="3">
        <v>8</v>
      </c>
      <c r="T965" s="4">
        <v>114.81</v>
      </c>
      <c r="U965" s="3">
        <v>87194</v>
      </c>
      <c r="V965" s="3" t="str">
        <f>IF(R965&gt;F2921, "High","Low")</f>
        <v>Low</v>
      </c>
      <c r="W965" s="3" t="e">
        <f>IF(OR(D965 &gt; 0.2,#REF! &lt; 0.25), "High Risk", "Low Risk")</f>
        <v>#REF!</v>
      </c>
      <c r="X965" s="3" t="str">
        <f>IF(NOT(D965 &gt; 0), "No Discount", "Discount Applied")</f>
        <v>Discount Applied</v>
      </c>
      <c r="Y965" s="3" t="str">
        <f>IF(AND(R965 &gt; 100, OR(I965 = "Regular Air", I965 = "Express Air"), NOT(D965 &gt; 0)), "High Profit Non-Standard Shipping", "Other")</f>
        <v>Other</v>
      </c>
    </row>
    <row r="966" spans="1:25" x14ac:dyDescent="0.3">
      <c r="A966" s="3" t="s">
        <v>92</v>
      </c>
      <c r="B966" s="3">
        <v>26066</v>
      </c>
      <c r="C966" s="3" t="s">
        <v>24</v>
      </c>
      <c r="D966" s="7">
        <v>0.04</v>
      </c>
      <c r="E966" s="4">
        <v>55.48</v>
      </c>
      <c r="F966" s="4">
        <v>6.79</v>
      </c>
      <c r="G966" s="3">
        <v>1728</v>
      </c>
      <c r="H966" s="3" t="s">
        <v>1737</v>
      </c>
      <c r="I966" s="3" t="s">
        <v>48</v>
      </c>
      <c r="J966" s="3" t="s">
        <v>27</v>
      </c>
      <c r="K966" s="3" t="s">
        <v>28</v>
      </c>
      <c r="L966" s="3" t="s">
        <v>52</v>
      </c>
      <c r="M966" s="3" t="s">
        <v>153</v>
      </c>
      <c r="N966" s="3" t="s">
        <v>1738</v>
      </c>
      <c r="O966" s="3">
        <v>45429</v>
      </c>
      <c r="P966" s="2">
        <v>42057</v>
      </c>
      <c r="Q966" s="2">
        <v>42059</v>
      </c>
      <c r="R966" s="4">
        <v>376.88490000000002</v>
      </c>
      <c r="S966" s="3">
        <v>10</v>
      </c>
      <c r="T966" s="4">
        <v>546.21</v>
      </c>
      <c r="U966" s="3">
        <v>87195</v>
      </c>
      <c r="V966" s="3" t="str">
        <f>IF(R966&gt;F2922, "High","Low")</f>
        <v>High</v>
      </c>
      <c r="W966" s="3" t="e">
        <f>IF(OR(D966 &gt; 0.2,#REF! &lt; 0.25), "High Risk", "Low Risk")</f>
        <v>#REF!</v>
      </c>
      <c r="X966" s="3" t="str">
        <f>IF(NOT(D966 &gt; 0), "No Discount", "Discount Applied")</f>
        <v>Discount Applied</v>
      </c>
      <c r="Y966" s="3" t="str">
        <f>IF(AND(R966 &gt; 100, OR(I966 = "Regular Air", I966 = "Express Air"), NOT(D966 &gt; 0)), "High Profit Non-Standard Shipping", "Other")</f>
        <v>Other</v>
      </c>
    </row>
    <row r="967" spans="1:25" x14ac:dyDescent="0.3">
      <c r="A967" s="3" t="s">
        <v>77</v>
      </c>
      <c r="B967" s="3">
        <v>24545</v>
      </c>
      <c r="C967" s="3" t="s">
        <v>24</v>
      </c>
      <c r="D967" s="7">
        <v>0.1</v>
      </c>
      <c r="E967" s="4">
        <v>65.989999999999995</v>
      </c>
      <c r="F967" s="4">
        <v>3.99</v>
      </c>
      <c r="G967" s="3">
        <v>1730</v>
      </c>
      <c r="H967" s="3" t="s">
        <v>1739</v>
      </c>
      <c r="I967" s="3" t="s">
        <v>26</v>
      </c>
      <c r="J967" s="3" t="s">
        <v>57</v>
      </c>
      <c r="K967" s="3" t="s">
        <v>76</v>
      </c>
      <c r="L967" s="3" t="s">
        <v>33</v>
      </c>
      <c r="M967" s="3" t="s">
        <v>1740</v>
      </c>
      <c r="N967" s="3" t="s">
        <v>1741</v>
      </c>
      <c r="O967" s="3">
        <v>83843</v>
      </c>
      <c r="P967" s="2">
        <v>42101</v>
      </c>
      <c r="Q967" s="2">
        <v>42103</v>
      </c>
      <c r="R967" s="4">
        <v>-88.624800000000008</v>
      </c>
      <c r="S967" s="3">
        <v>5</v>
      </c>
      <c r="T967" s="4">
        <v>272.86</v>
      </c>
      <c r="U967" s="3">
        <v>90653</v>
      </c>
      <c r="V967" s="3" t="str">
        <f>IF(R967&gt;F2923, "High","Low")</f>
        <v>Low</v>
      </c>
      <c r="W967" s="3" t="e">
        <f>IF(OR(D967 &gt; 0.2,#REF! &lt; 0.25), "High Risk", "Low Risk")</f>
        <v>#REF!</v>
      </c>
      <c r="X967" s="3" t="str">
        <f>IF(NOT(D967 &gt; 0), "No Discount", "Discount Applied")</f>
        <v>Discount Applied</v>
      </c>
      <c r="Y967" s="3" t="str">
        <f>IF(AND(R967 &gt; 100, OR(I967 = "Regular Air", I967 = "Express Air"), NOT(D967 &gt; 0)), "High Profit Non-Standard Shipping", "Other")</f>
        <v>Other</v>
      </c>
    </row>
    <row r="968" spans="1:25" x14ac:dyDescent="0.3">
      <c r="A968" s="3" t="s">
        <v>256</v>
      </c>
      <c r="B968" s="3">
        <v>566</v>
      </c>
      <c r="C968" s="3" t="s">
        <v>36</v>
      </c>
      <c r="D968" s="7">
        <v>0.02</v>
      </c>
      <c r="E968" s="4">
        <v>60.98</v>
      </c>
      <c r="F968" s="4">
        <v>49</v>
      </c>
      <c r="G968" s="3">
        <v>1733</v>
      </c>
      <c r="H968" s="3" t="s">
        <v>1742</v>
      </c>
      <c r="I968" s="3" t="s">
        <v>48</v>
      </c>
      <c r="J968" s="3" t="s">
        <v>57</v>
      </c>
      <c r="K968" s="3" t="s">
        <v>28</v>
      </c>
      <c r="L968" s="3" t="s">
        <v>52</v>
      </c>
      <c r="M968" s="3" t="s">
        <v>1007</v>
      </c>
      <c r="N968" s="3" t="s">
        <v>34</v>
      </c>
      <c r="O968" s="3">
        <v>20012</v>
      </c>
      <c r="P968" s="2">
        <v>42098</v>
      </c>
      <c r="Q968" s="2">
        <v>42100</v>
      </c>
      <c r="R968" s="4">
        <v>-662.52</v>
      </c>
      <c r="S968" s="3">
        <v>34</v>
      </c>
      <c r="T968" s="4">
        <v>2119.54</v>
      </c>
      <c r="U968" s="3">
        <v>3841</v>
      </c>
      <c r="V968" s="3" t="str">
        <f>IF(R968&gt;F2924, "High","Low")</f>
        <v>Low</v>
      </c>
      <c r="W968" s="3" t="e">
        <f>IF(OR(D968 &gt; 0.2,#REF! &lt; 0.25), "High Risk", "Low Risk")</f>
        <v>#REF!</v>
      </c>
      <c r="X968" s="3" t="str">
        <f>IF(NOT(D968 &gt; 0), "No Discount", "Discount Applied")</f>
        <v>Discount Applied</v>
      </c>
      <c r="Y968" s="3" t="str">
        <f>IF(AND(R968 &gt; 100, OR(I968 = "Regular Air", I968 = "Express Air"), NOT(D968 &gt; 0)), "High Profit Non-Standard Shipping", "Other")</f>
        <v>Other</v>
      </c>
    </row>
    <row r="969" spans="1:25" x14ac:dyDescent="0.3">
      <c r="A969" s="3" t="s">
        <v>108</v>
      </c>
      <c r="B969" s="3">
        <v>567</v>
      </c>
      <c r="C969" s="3" t="s">
        <v>36</v>
      </c>
      <c r="D969" s="7">
        <v>0.02</v>
      </c>
      <c r="E969" s="4">
        <v>1270.99</v>
      </c>
      <c r="F969" s="4">
        <v>19.989999999999998</v>
      </c>
      <c r="G969" s="3">
        <v>1733</v>
      </c>
      <c r="H969" s="3" t="s">
        <v>1742</v>
      </c>
      <c r="I969" s="3" t="s">
        <v>48</v>
      </c>
      <c r="J969" s="3" t="s">
        <v>57</v>
      </c>
      <c r="K969" s="3" t="s">
        <v>28</v>
      </c>
      <c r="L969" s="3" t="s">
        <v>52</v>
      </c>
      <c r="M969" s="3" t="s">
        <v>1007</v>
      </c>
      <c r="N969" s="3" t="s">
        <v>34</v>
      </c>
      <c r="O969" s="3">
        <v>20012</v>
      </c>
      <c r="P969" s="2">
        <v>42098</v>
      </c>
      <c r="Q969" s="2">
        <v>42100</v>
      </c>
      <c r="R969" s="4">
        <v>9228.2255999999998</v>
      </c>
      <c r="S969" s="3">
        <v>36</v>
      </c>
      <c r="T969" s="4">
        <v>45737.33</v>
      </c>
      <c r="U969" s="3">
        <v>3841</v>
      </c>
      <c r="V969" s="3" t="str">
        <f>IF(R969&gt;F2925, "High","Low")</f>
        <v>High</v>
      </c>
      <c r="W969" s="3" t="e">
        <f>IF(OR(D969 &gt; 0.2,#REF! &lt; 0.25), "High Risk", "Low Risk")</f>
        <v>#REF!</v>
      </c>
      <c r="X969" s="3" t="str">
        <f>IF(NOT(D969 &gt; 0), "No Discount", "Discount Applied")</f>
        <v>Discount Applied</v>
      </c>
      <c r="Y969" s="3" t="str">
        <f>IF(AND(R969 &gt; 100, OR(I969 = "Regular Air", I969 = "Express Air"), NOT(D969 &gt; 0)), "High Profit Non-Standard Shipping", "Other")</f>
        <v>Other</v>
      </c>
    </row>
    <row r="970" spans="1:25" x14ac:dyDescent="0.3">
      <c r="A970" s="3" t="s">
        <v>92</v>
      </c>
      <c r="B970" s="3">
        <v>8389</v>
      </c>
      <c r="C970" s="3" t="s">
        <v>24</v>
      </c>
      <c r="D970" s="7">
        <v>0.02</v>
      </c>
      <c r="E970" s="4">
        <v>30.98</v>
      </c>
      <c r="F970" s="4">
        <v>17.079999999999998</v>
      </c>
      <c r="G970" s="3">
        <v>1733</v>
      </c>
      <c r="H970" s="3" t="s">
        <v>1742</v>
      </c>
      <c r="I970" s="3" t="s">
        <v>48</v>
      </c>
      <c r="J970" s="3" t="s">
        <v>57</v>
      </c>
      <c r="K970" s="3" t="s">
        <v>28</v>
      </c>
      <c r="L970" s="3" t="s">
        <v>52</v>
      </c>
      <c r="M970" s="3" t="s">
        <v>1007</v>
      </c>
      <c r="N970" s="3" t="s">
        <v>34</v>
      </c>
      <c r="O970" s="3">
        <v>20012</v>
      </c>
      <c r="P970" s="2">
        <v>42183</v>
      </c>
      <c r="Q970" s="2">
        <v>42184</v>
      </c>
      <c r="R970" s="4">
        <v>-32.28</v>
      </c>
      <c r="S970" s="3">
        <v>13</v>
      </c>
      <c r="T970" s="4">
        <v>438.25</v>
      </c>
      <c r="U970" s="3">
        <v>59937</v>
      </c>
      <c r="V970" s="3" t="str">
        <f>IF(R970&gt;F2926, "High","Low")</f>
        <v>Low</v>
      </c>
      <c r="W970" s="3" t="e">
        <f>IF(OR(D970 &gt; 0.2,#REF! &lt; 0.25), "High Risk", "Low Risk")</f>
        <v>#REF!</v>
      </c>
      <c r="X970" s="3" t="str">
        <f>IF(NOT(D970 &gt; 0), "No Discount", "Discount Applied")</f>
        <v>Discount Applied</v>
      </c>
      <c r="Y970" s="3" t="str">
        <f>IF(AND(R970 &gt; 100, OR(I970 = "Regular Air", I970 = "Express Air"), NOT(D970 &gt; 0)), "High Profit Non-Standard Shipping", "Other")</f>
        <v>Other</v>
      </c>
    </row>
    <row r="971" spans="1:25" x14ac:dyDescent="0.3">
      <c r="A971" s="3" t="s">
        <v>256</v>
      </c>
      <c r="B971" s="3">
        <v>18566</v>
      </c>
      <c r="C971" s="3" t="s">
        <v>36</v>
      </c>
      <c r="D971" s="7">
        <v>0.02</v>
      </c>
      <c r="E971" s="4">
        <v>60.98</v>
      </c>
      <c r="F971" s="4">
        <v>49</v>
      </c>
      <c r="G971" s="3">
        <v>1734</v>
      </c>
      <c r="H971" s="3" t="s">
        <v>1744</v>
      </c>
      <c r="I971" s="3" t="s">
        <v>48</v>
      </c>
      <c r="J971" s="3" t="s">
        <v>57</v>
      </c>
      <c r="K971" s="3" t="s">
        <v>28</v>
      </c>
      <c r="L971" s="3" t="s">
        <v>52</v>
      </c>
      <c r="M971" s="3" t="s">
        <v>70</v>
      </c>
      <c r="N971" s="3" t="s">
        <v>1745</v>
      </c>
      <c r="O971" s="3">
        <v>10528</v>
      </c>
      <c r="P971" s="2">
        <v>42098</v>
      </c>
      <c r="Q971" s="2">
        <v>42100</v>
      </c>
      <c r="R971" s="4">
        <v>-596.26800000000003</v>
      </c>
      <c r="S971" s="3">
        <v>9</v>
      </c>
      <c r="T971" s="4">
        <v>561.05999999999995</v>
      </c>
      <c r="U971" s="3">
        <v>88443</v>
      </c>
      <c r="V971" s="3" t="str">
        <f>IF(R971&gt;F2927, "High","Low")</f>
        <v>Low</v>
      </c>
      <c r="W971" s="3" t="e">
        <f>IF(OR(D971 &gt; 0.2,#REF! &lt; 0.25), "High Risk", "Low Risk")</f>
        <v>#REF!</v>
      </c>
      <c r="X971" s="3" t="str">
        <f>IF(NOT(D971 &gt; 0), "No Discount", "Discount Applied")</f>
        <v>Discount Applied</v>
      </c>
      <c r="Y971" s="3" t="str">
        <f>IF(AND(R971 &gt; 100, OR(I971 = "Regular Air", I971 = "Express Air"), NOT(D971 &gt; 0)), "High Profit Non-Standard Shipping", "Other")</f>
        <v>Other</v>
      </c>
    </row>
    <row r="972" spans="1:25" x14ac:dyDescent="0.3">
      <c r="A972" s="3" t="s">
        <v>108</v>
      </c>
      <c r="B972" s="3">
        <v>18567</v>
      </c>
      <c r="C972" s="3" t="s">
        <v>36</v>
      </c>
      <c r="D972" s="7">
        <v>0.02</v>
      </c>
      <c r="E972" s="4">
        <v>1270.99</v>
      </c>
      <c r="F972" s="4">
        <v>19.989999999999998</v>
      </c>
      <c r="G972" s="3">
        <v>1734</v>
      </c>
      <c r="H972" s="3" t="s">
        <v>1744</v>
      </c>
      <c r="I972" s="3" t="s">
        <v>48</v>
      </c>
      <c r="J972" s="3" t="s">
        <v>57</v>
      </c>
      <c r="K972" s="3" t="s">
        <v>28</v>
      </c>
      <c r="L972" s="3" t="s">
        <v>52</v>
      </c>
      <c r="M972" s="3" t="s">
        <v>70</v>
      </c>
      <c r="N972" s="3" t="s">
        <v>1745</v>
      </c>
      <c r="O972" s="3">
        <v>10528</v>
      </c>
      <c r="P972" s="2">
        <v>42098</v>
      </c>
      <c r="Q972" s="2">
        <v>42100</v>
      </c>
      <c r="R972" s="4">
        <v>7889.6876999999995</v>
      </c>
      <c r="S972" s="3">
        <v>9</v>
      </c>
      <c r="T972" s="4">
        <v>11434.33</v>
      </c>
      <c r="U972" s="3">
        <v>88443</v>
      </c>
      <c r="V972" s="3" t="str">
        <f>IF(R972&gt;F2928, "High","Low")</f>
        <v>High</v>
      </c>
      <c r="W972" s="3" t="e">
        <f>IF(OR(D972 &gt; 0.2,#REF! &lt; 0.25), "High Risk", "Low Risk")</f>
        <v>#REF!</v>
      </c>
      <c r="X972" s="3" t="str">
        <f>IF(NOT(D972 &gt; 0), "No Discount", "Discount Applied")</f>
        <v>Discount Applied</v>
      </c>
      <c r="Y972" s="3" t="str">
        <f>IF(AND(R972 &gt; 100, OR(I972 = "Regular Air", I972 = "Express Air"), NOT(D972 &gt; 0)), "High Profit Non-Standard Shipping", "Other")</f>
        <v>Other</v>
      </c>
    </row>
    <row r="973" spans="1:25" x14ac:dyDescent="0.3">
      <c r="A973" s="3" t="s">
        <v>77</v>
      </c>
      <c r="B973" s="3">
        <v>18568</v>
      </c>
      <c r="C973" s="3" t="s">
        <v>36</v>
      </c>
      <c r="D973" s="7">
        <v>0.05</v>
      </c>
      <c r="E973" s="4">
        <v>205.99</v>
      </c>
      <c r="F973" s="4">
        <v>8.99</v>
      </c>
      <c r="G973" s="3">
        <v>1734</v>
      </c>
      <c r="H973" s="3" t="s">
        <v>1744</v>
      </c>
      <c r="I973" s="3" t="s">
        <v>26</v>
      </c>
      <c r="J973" s="3" t="s">
        <v>57</v>
      </c>
      <c r="K973" s="3" t="s">
        <v>76</v>
      </c>
      <c r="L973" s="3" t="s">
        <v>52</v>
      </c>
      <c r="M973" s="3" t="s">
        <v>70</v>
      </c>
      <c r="N973" s="3" t="s">
        <v>1745</v>
      </c>
      <c r="O973" s="3">
        <v>10528</v>
      </c>
      <c r="P973" s="2">
        <v>42098</v>
      </c>
      <c r="Q973" s="2">
        <v>42100</v>
      </c>
      <c r="R973" s="4">
        <v>1545.8097600000001</v>
      </c>
      <c r="S973" s="3">
        <v>19</v>
      </c>
      <c r="T973" s="4">
        <v>3229.24</v>
      </c>
      <c r="U973" s="3">
        <v>88443</v>
      </c>
      <c r="V973" s="3" t="str">
        <f>IF(R973&gt;F2929, "High","Low")</f>
        <v>High</v>
      </c>
      <c r="W973" s="3" t="e">
        <f>IF(OR(D973 &gt; 0.2,#REF! &lt; 0.25), "High Risk", "Low Risk")</f>
        <v>#REF!</v>
      </c>
      <c r="X973" s="3" t="str">
        <f>IF(NOT(D973 &gt; 0), "No Discount", "Discount Applied")</f>
        <v>Discount Applied</v>
      </c>
      <c r="Y973" s="3" t="str">
        <f>IF(AND(R973 &gt; 100, OR(I973 = "Regular Air", I973 = "Express Air"), NOT(D973 &gt; 0)), "High Profit Non-Standard Shipping", "Other")</f>
        <v>Other</v>
      </c>
    </row>
    <row r="974" spans="1:25" x14ac:dyDescent="0.3">
      <c r="A974" s="3" t="s">
        <v>92</v>
      </c>
      <c r="B974" s="3">
        <v>26389</v>
      </c>
      <c r="C974" s="3" t="s">
        <v>24</v>
      </c>
      <c r="D974" s="7">
        <v>0.02</v>
      </c>
      <c r="E974" s="4">
        <v>30.98</v>
      </c>
      <c r="F974" s="4">
        <v>17.079999999999998</v>
      </c>
      <c r="G974" s="3">
        <v>1735</v>
      </c>
      <c r="H974" s="3" t="s">
        <v>1746</v>
      </c>
      <c r="I974" s="3" t="s">
        <v>48</v>
      </c>
      <c r="J974" s="3" t="s">
        <v>57</v>
      </c>
      <c r="K974" s="3" t="s">
        <v>28</v>
      </c>
      <c r="L974" s="3" t="s">
        <v>52</v>
      </c>
      <c r="M974" s="3" t="s">
        <v>70</v>
      </c>
      <c r="N974" s="3" t="s">
        <v>1747</v>
      </c>
      <c r="O974" s="3">
        <v>11550</v>
      </c>
      <c r="P974" s="2">
        <v>42183</v>
      </c>
      <c r="Q974" s="2">
        <v>42184</v>
      </c>
      <c r="R974" s="4">
        <v>-16.14</v>
      </c>
      <c r="S974" s="3">
        <v>3</v>
      </c>
      <c r="T974" s="4">
        <v>101.13</v>
      </c>
      <c r="U974" s="3">
        <v>88444</v>
      </c>
      <c r="V974" s="3" t="str">
        <f>IF(R974&gt;F2930, "High","Low")</f>
        <v>Low</v>
      </c>
      <c r="W974" s="3" t="e">
        <f>IF(OR(D974 &gt; 0.2,#REF! &lt; 0.25), "High Risk", "Low Risk")</f>
        <v>#REF!</v>
      </c>
      <c r="X974" s="3" t="str">
        <f>IF(NOT(D974 &gt; 0), "No Discount", "Discount Applied")</f>
        <v>Discount Applied</v>
      </c>
      <c r="Y974" s="3" t="str">
        <f>IF(AND(R974 &gt; 100, OR(I974 = "Regular Air", I974 = "Express Air"), NOT(D974 &gt; 0)), "High Profit Non-Standard Shipping", "Other")</f>
        <v>Other</v>
      </c>
    </row>
    <row r="975" spans="1:25" x14ac:dyDescent="0.3">
      <c r="A975" s="3" t="s">
        <v>49</v>
      </c>
      <c r="B975" s="3">
        <v>18012</v>
      </c>
      <c r="C975" s="3" t="s">
        <v>36</v>
      </c>
      <c r="D975" s="7">
        <v>0.09</v>
      </c>
      <c r="E975" s="4">
        <v>30.93</v>
      </c>
      <c r="F975" s="4">
        <v>3.92</v>
      </c>
      <c r="G975" s="3">
        <v>1737</v>
      </c>
      <c r="H975" s="3" t="s">
        <v>1748</v>
      </c>
      <c r="I975" s="3" t="s">
        <v>48</v>
      </c>
      <c r="J975" s="3" t="s">
        <v>27</v>
      </c>
      <c r="K975" s="3" t="s">
        <v>40</v>
      </c>
      <c r="L975" s="3" t="s">
        <v>135</v>
      </c>
      <c r="M975" s="3" t="s">
        <v>321</v>
      </c>
      <c r="N975" s="3" t="s">
        <v>1723</v>
      </c>
      <c r="O975" s="3">
        <v>27529</v>
      </c>
      <c r="P975" s="2">
        <v>42158</v>
      </c>
      <c r="Q975" s="2">
        <v>42160</v>
      </c>
      <c r="R975" s="4">
        <v>-130.42400000000001</v>
      </c>
      <c r="S975" s="3">
        <v>16</v>
      </c>
      <c r="T975" s="4">
        <v>451.83</v>
      </c>
      <c r="U975" s="3">
        <v>85866</v>
      </c>
      <c r="V975" s="3" t="str">
        <f>IF(R975&gt;F2931, "High","Low")</f>
        <v>Low</v>
      </c>
      <c r="W975" s="3" t="e">
        <f>IF(OR(D975 &gt; 0.2,#REF! &lt; 0.25), "High Risk", "Low Risk")</f>
        <v>#REF!</v>
      </c>
      <c r="X975" s="3" t="str">
        <f>IF(NOT(D975 &gt; 0), "No Discount", "Discount Applied")</f>
        <v>Discount Applied</v>
      </c>
      <c r="Y975" s="3" t="str">
        <f>IF(AND(R975 &gt; 100, OR(I975 = "Regular Air", I975 = "Express Air"), NOT(D975 &gt; 0)), "High Profit Non-Standard Shipping", "Other")</f>
        <v>Other</v>
      </c>
    </row>
    <row r="976" spans="1:25" x14ac:dyDescent="0.3">
      <c r="A976" s="3" t="s">
        <v>29</v>
      </c>
      <c r="B976" s="3">
        <v>18013</v>
      </c>
      <c r="C976" s="3" t="s">
        <v>36</v>
      </c>
      <c r="D976" s="7">
        <v>0.03</v>
      </c>
      <c r="E976" s="4">
        <v>1.68</v>
      </c>
      <c r="F976" s="4">
        <v>0.7</v>
      </c>
      <c r="G976" s="3">
        <v>1737</v>
      </c>
      <c r="H976" s="3" t="s">
        <v>1748</v>
      </c>
      <c r="I976" s="3" t="s">
        <v>26</v>
      </c>
      <c r="J976" s="3" t="s">
        <v>27</v>
      </c>
      <c r="K976" s="3" t="s">
        <v>28</v>
      </c>
      <c r="L976" s="3" t="s">
        <v>135</v>
      </c>
      <c r="M976" s="3" t="s">
        <v>321</v>
      </c>
      <c r="N976" s="3" t="s">
        <v>1723</v>
      </c>
      <c r="O976" s="3">
        <v>27529</v>
      </c>
      <c r="P976" s="2">
        <v>42158</v>
      </c>
      <c r="Q976" s="2">
        <v>42160</v>
      </c>
      <c r="R976" s="4">
        <v>-106.42100000000001</v>
      </c>
      <c r="S976" s="3">
        <v>11</v>
      </c>
      <c r="T976" s="4">
        <v>20.239999999999998</v>
      </c>
      <c r="U976" s="3">
        <v>85866</v>
      </c>
      <c r="V976" s="3" t="str">
        <f>IF(R976&gt;F2932, "High","Low")</f>
        <v>Low</v>
      </c>
      <c r="W976" s="3" t="e">
        <f>IF(OR(D976 &gt; 0.2,#REF! &lt; 0.25), "High Risk", "Low Risk")</f>
        <v>#REF!</v>
      </c>
      <c r="X976" s="3" t="str">
        <f>IF(NOT(D976 &gt; 0), "No Discount", "Discount Applied")</f>
        <v>Discount Applied</v>
      </c>
      <c r="Y976" s="3" t="str">
        <f>IF(AND(R976 &gt; 100, OR(I976 = "Regular Air", I976 = "Express Air"), NOT(D976 &gt; 0)), "High Profit Non-Standard Shipping", "Other")</f>
        <v>Other</v>
      </c>
    </row>
    <row r="977" spans="1:25" x14ac:dyDescent="0.3">
      <c r="A977" s="3" t="s">
        <v>77</v>
      </c>
      <c r="B977" s="3">
        <v>18306</v>
      </c>
      <c r="C977" s="3" t="s">
        <v>55</v>
      </c>
      <c r="D977" s="7">
        <v>0.08</v>
      </c>
      <c r="E977" s="4">
        <v>175.99</v>
      </c>
      <c r="F977" s="4">
        <v>4.99</v>
      </c>
      <c r="G977" s="3">
        <v>1738</v>
      </c>
      <c r="H977" s="3" t="s">
        <v>1751</v>
      </c>
      <c r="I977" s="3" t="s">
        <v>48</v>
      </c>
      <c r="J977" s="3" t="s">
        <v>27</v>
      </c>
      <c r="K977" s="3" t="s">
        <v>76</v>
      </c>
      <c r="L977" s="3" t="s">
        <v>135</v>
      </c>
      <c r="M977" s="3" t="s">
        <v>321</v>
      </c>
      <c r="N977" s="3" t="s">
        <v>1752</v>
      </c>
      <c r="O977" s="3">
        <v>28052</v>
      </c>
      <c r="P977" s="2">
        <v>42091</v>
      </c>
      <c r="Q977" s="2">
        <v>42091</v>
      </c>
      <c r="R977" s="4">
        <v>-16476.838</v>
      </c>
      <c r="S977" s="3">
        <v>10</v>
      </c>
      <c r="T977" s="4">
        <v>1486.34</v>
      </c>
      <c r="U977" s="3">
        <v>85865</v>
      </c>
      <c r="V977" s="3" t="str">
        <f>IF(R977&gt;F2933, "High","Low")</f>
        <v>Low</v>
      </c>
      <c r="W977" s="3" t="e">
        <f>IF(OR(D977 &gt; 0.2,#REF! &lt; 0.25), "High Risk", "Low Risk")</f>
        <v>#REF!</v>
      </c>
      <c r="X977" s="3" t="str">
        <f>IF(NOT(D977 &gt; 0), "No Discount", "Discount Applied")</f>
        <v>Discount Applied</v>
      </c>
      <c r="Y977" s="3" t="str">
        <f>IF(AND(R977 &gt; 100, OR(I977 = "Regular Air", I977 = "Express Air"), NOT(D977 &gt; 0)), "High Profit Non-Standard Shipping", "Other")</f>
        <v>Other</v>
      </c>
    </row>
    <row r="978" spans="1:25" x14ac:dyDescent="0.3">
      <c r="A978" s="3" t="s">
        <v>92</v>
      </c>
      <c r="B978" s="3">
        <v>18804</v>
      </c>
      <c r="C978" s="3" t="s">
        <v>105</v>
      </c>
      <c r="D978" s="7">
        <v>0.04</v>
      </c>
      <c r="E978" s="4">
        <v>35.44</v>
      </c>
      <c r="F978" s="4">
        <v>19.989999999999998</v>
      </c>
      <c r="G978" s="3">
        <v>1738</v>
      </c>
      <c r="H978" s="3" t="s">
        <v>1751</v>
      </c>
      <c r="I978" s="3" t="s">
        <v>48</v>
      </c>
      <c r="J978" s="3" t="s">
        <v>27</v>
      </c>
      <c r="K978" s="3" t="s">
        <v>28</v>
      </c>
      <c r="L978" s="3" t="s">
        <v>135</v>
      </c>
      <c r="M978" s="3" t="s">
        <v>321</v>
      </c>
      <c r="N978" s="3" t="s">
        <v>1752</v>
      </c>
      <c r="O978" s="3">
        <v>28052</v>
      </c>
      <c r="P978" s="2">
        <v>42169</v>
      </c>
      <c r="Q978" s="2">
        <v>42176</v>
      </c>
      <c r="R978" s="4">
        <v>-108.27250000000001</v>
      </c>
      <c r="S978" s="3">
        <v>11</v>
      </c>
      <c r="T978" s="4">
        <v>406.26</v>
      </c>
      <c r="U978" s="3">
        <v>85868</v>
      </c>
      <c r="V978" s="3" t="str">
        <f>IF(R978&gt;F2934, "High","Low")</f>
        <v>Low</v>
      </c>
      <c r="W978" s="3" t="e">
        <f>IF(OR(D978 &gt; 0.2,#REF! &lt; 0.25), "High Risk", "Low Risk")</f>
        <v>#REF!</v>
      </c>
      <c r="X978" s="3" t="str">
        <f>IF(NOT(D978 &gt; 0), "No Discount", "Discount Applied")</f>
        <v>Discount Applied</v>
      </c>
      <c r="Y978" s="3" t="str">
        <f>IF(AND(R978 &gt; 100, OR(I978 = "Regular Air", I978 = "Express Air"), NOT(D978 &gt; 0)), "High Profit Non-Standard Shipping", "Other")</f>
        <v>Other</v>
      </c>
    </row>
    <row r="979" spans="1:25" x14ac:dyDescent="0.3">
      <c r="A979" s="3" t="s">
        <v>151</v>
      </c>
      <c r="B979" s="3">
        <v>22593</v>
      </c>
      <c r="C979" s="3" t="s">
        <v>24</v>
      </c>
      <c r="D979" s="7">
        <v>0.09</v>
      </c>
      <c r="E979" s="4">
        <v>349.45</v>
      </c>
      <c r="F979" s="4">
        <v>60</v>
      </c>
      <c r="G979" s="3">
        <v>1739</v>
      </c>
      <c r="H979" s="3" t="s">
        <v>1754</v>
      </c>
      <c r="I979" s="3" t="s">
        <v>38</v>
      </c>
      <c r="J979" s="3" t="s">
        <v>27</v>
      </c>
      <c r="K979" s="3" t="s">
        <v>40</v>
      </c>
      <c r="L979" s="3" t="s">
        <v>135</v>
      </c>
      <c r="M979" s="3" t="s">
        <v>321</v>
      </c>
      <c r="N979" s="3" t="s">
        <v>1755</v>
      </c>
      <c r="O979" s="3">
        <v>27534</v>
      </c>
      <c r="P979" s="2">
        <v>42127</v>
      </c>
      <c r="Q979" s="2">
        <v>42128</v>
      </c>
      <c r="R979" s="4">
        <v>-90.74799999999999</v>
      </c>
      <c r="S979" s="3">
        <v>17</v>
      </c>
      <c r="T979" s="4">
        <v>5835.41</v>
      </c>
      <c r="U979" s="3">
        <v>85867</v>
      </c>
      <c r="V979" s="3" t="str">
        <f>IF(R979&gt;F2935, "High","Low")</f>
        <v>Low</v>
      </c>
      <c r="W979" s="3" t="e">
        <f>IF(OR(D979 &gt; 0.2,#REF! &lt; 0.25), "High Risk", "Low Risk")</f>
        <v>#REF!</v>
      </c>
      <c r="X979" s="3" t="str">
        <f>IF(NOT(D979 &gt; 0), "No Discount", "Discount Applied")</f>
        <v>Discount Applied</v>
      </c>
      <c r="Y979" s="3" t="str">
        <f>IF(AND(R979 &gt; 100, OR(I979 = "Regular Air", I979 = "Express Air"), NOT(D979 &gt; 0)), "High Profit Non-Standard Shipping", "Other")</f>
        <v>Other</v>
      </c>
    </row>
    <row r="980" spans="1:25" x14ac:dyDescent="0.3">
      <c r="A980" s="3" t="s">
        <v>77</v>
      </c>
      <c r="B980" s="3">
        <v>20591</v>
      </c>
      <c r="C980" s="3" t="s">
        <v>55</v>
      </c>
      <c r="D980" s="7">
        <v>0</v>
      </c>
      <c r="E980" s="4">
        <v>55.99</v>
      </c>
      <c r="F980" s="4">
        <v>2.5</v>
      </c>
      <c r="G980" s="3">
        <v>1743</v>
      </c>
      <c r="H980" s="3" t="s">
        <v>1756</v>
      </c>
      <c r="I980" s="3" t="s">
        <v>48</v>
      </c>
      <c r="J980" s="3" t="s">
        <v>113</v>
      </c>
      <c r="K980" s="3" t="s">
        <v>76</v>
      </c>
      <c r="L980" s="3" t="s">
        <v>60</v>
      </c>
      <c r="M980" s="3" t="s">
        <v>129</v>
      </c>
      <c r="N980" s="3" t="s">
        <v>1653</v>
      </c>
      <c r="O980" s="3">
        <v>77546</v>
      </c>
      <c r="P980" s="2">
        <v>42047</v>
      </c>
      <c r="Q980" s="2">
        <v>42049</v>
      </c>
      <c r="R980" s="4">
        <v>-121.05807999999999</v>
      </c>
      <c r="S980" s="3">
        <v>1</v>
      </c>
      <c r="T980" s="4">
        <v>52.1</v>
      </c>
      <c r="U980" s="3">
        <v>91025</v>
      </c>
      <c r="V980" s="3" t="str">
        <f>IF(R980&gt;F2936, "High","Low")</f>
        <v>Low</v>
      </c>
      <c r="W980" s="3" t="e">
        <f>IF(OR(D980 &gt; 0.2,#REF! &lt; 0.25), "High Risk", "Low Risk")</f>
        <v>#REF!</v>
      </c>
      <c r="X980" s="3" t="str">
        <f>IF(NOT(D980 &gt; 0), "No Discount", "Discount Applied")</f>
        <v>No Discount</v>
      </c>
      <c r="Y980" s="3" t="str">
        <f>IF(AND(R980 &gt; 100, OR(I980 = "Regular Air", I980 = "Express Air"), NOT(D980 &gt; 0)), "High Profit Non-Standard Shipping", "Other")</f>
        <v>Other</v>
      </c>
    </row>
    <row r="981" spans="1:25" x14ac:dyDescent="0.3">
      <c r="A981" s="3" t="s">
        <v>133</v>
      </c>
      <c r="B981" s="3">
        <v>2571</v>
      </c>
      <c r="C981" s="3" t="s">
        <v>36</v>
      </c>
      <c r="D981" s="7">
        <v>0.02</v>
      </c>
      <c r="E981" s="4">
        <v>4.13</v>
      </c>
      <c r="F981" s="4">
        <v>6.89</v>
      </c>
      <c r="G981" s="3">
        <v>1745</v>
      </c>
      <c r="H981" s="3" t="s">
        <v>1758</v>
      </c>
      <c r="I981" s="3" t="s">
        <v>48</v>
      </c>
      <c r="J981" s="3" t="s">
        <v>39</v>
      </c>
      <c r="K981" s="3" t="s">
        <v>28</v>
      </c>
      <c r="L981" s="3" t="s">
        <v>135</v>
      </c>
      <c r="M981" s="3" t="s">
        <v>386</v>
      </c>
      <c r="N981" s="3" t="s">
        <v>579</v>
      </c>
      <c r="O981" s="3">
        <v>30305</v>
      </c>
      <c r="P981" s="2">
        <v>42013</v>
      </c>
      <c r="Q981" s="2">
        <v>42014</v>
      </c>
      <c r="R981" s="4">
        <v>-51.736999999999995</v>
      </c>
      <c r="S981" s="3">
        <v>9</v>
      </c>
      <c r="T981" s="4">
        <v>45.87</v>
      </c>
      <c r="U981" s="3">
        <v>18561</v>
      </c>
      <c r="V981" s="3" t="str">
        <f>IF(R981&gt;F2937, "High","Low")</f>
        <v>Low</v>
      </c>
      <c r="W981" s="3" t="e">
        <f>IF(OR(D981 &gt; 0.2,#REF! &lt; 0.25), "High Risk", "Low Risk")</f>
        <v>#REF!</v>
      </c>
      <c r="X981" s="3" t="str">
        <f>IF(NOT(D981 &gt; 0), "No Discount", "Discount Applied")</f>
        <v>Discount Applied</v>
      </c>
      <c r="Y981" s="3" t="str">
        <f>IF(AND(R981 &gt; 100, OR(I981 = "Regular Air", I981 = "Express Air"), NOT(D981 &gt; 0)), "High Profit Non-Standard Shipping", "Other")</f>
        <v>Other</v>
      </c>
    </row>
    <row r="982" spans="1:25" x14ac:dyDescent="0.3">
      <c r="A982" s="3" t="s">
        <v>49</v>
      </c>
      <c r="B982" s="3">
        <v>1863</v>
      </c>
      <c r="C982" s="3" t="s">
        <v>105</v>
      </c>
      <c r="D982" s="7">
        <v>0.04</v>
      </c>
      <c r="E982" s="4">
        <v>60.65</v>
      </c>
      <c r="F982" s="4">
        <v>12.23</v>
      </c>
      <c r="G982" s="3">
        <v>1745</v>
      </c>
      <c r="H982" s="3" t="s">
        <v>1758</v>
      </c>
      <c r="I982" s="3" t="s">
        <v>48</v>
      </c>
      <c r="J982" s="3" t="s">
        <v>39</v>
      </c>
      <c r="K982" s="3" t="s">
        <v>40</v>
      </c>
      <c r="L982" s="3" t="s">
        <v>135</v>
      </c>
      <c r="M982" s="3" t="s">
        <v>386</v>
      </c>
      <c r="N982" s="3" t="s">
        <v>579</v>
      </c>
      <c r="O982" s="3">
        <v>30305</v>
      </c>
      <c r="P982" s="2">
        <v>42049</v>
      </c>
      <c r="Q982" s="2">
        <v>42051</v>
      </c>
      <c r="R982" s="4">
        <v>116.50629999999998</v>
      </c>
      <c r="S982" s="3">
        <v>4</v>
      </c>
      <c r="T982" s="4">
        <v>256.77</v>
      </c>
      <c r="U982" s="3">
        <v>13408</v>
      </c>
      <c r="V982" s="3" t="str">
        <f>IF(R982&gt;F2938, "High","Low")</f>
        <v>High</v>
      </c>
      <c r="W982" s="3" t="e">
        <f>IF(OR(D982 &gt; 0.2,#REF! &lt; 0.25), "High Risk", "Low Risk")</f>
        <v>#REF!</v>
      </c>
      <c r="X982" s="3" t="str">
        <f>IF(NOT(D982 &gt; 0), "No Discount", "Discount Applied")</f>
        <v>Discount Applied</v>
      </c>
      <c r="Y982" s="3" t="str">
        <f>IF(AND(R982 &gt; 100, OR(I982 = "Regular Air", I982 = "Express Air"), NOT(D982 &gt; 0)), "High Profit Non-Standard Shipping", "Other")</f>
        <v>Other</v>
      </c>
    </row>
    <row r="983" spans="1:25" x14ac:dyDescent="0.3">
      <c r="A983" s="3" t="s">
        <v>151</v>
      </c>
      <c r="B983" s="3">
        <v>1692</v>
      </c>
      <c r="C983" s="3" t="s">
        <v>24</v>
      </c>
      <c r="D983" s="7">
        <v>0.04</v>
      </c>
      <c r="E983" s="4">
        <v>124.49</v>
      </c>
      <c r="F983" s="4">
        <v>51.94</v>
      </c>
      <c r="G983" s="3">
        <v>1745</v>
      </c>
      <c r="H983" s="3" t="s">
        <v>1758</v>
      </c>
      <c r="I983" s="3" t="s">
        <v>38</v>
      </c>
      <c r="J983" s="3" t="s">
        <v>113</v>
      </c>
      <c r="K983" s="3" t="s">
        <v>40</v>
      </c>
      <c r="L983" s="3" t="s">
        <v>135</v>
      </c>
      <c r="M983" s="3" t="s">
        <v>386</v>
      </c>
      <c r="N983" s="3" t="s">
        <v>579</v>
      </c>
      <c r="O983" s="3">
        <v>30305</v>
      </c>
      <c r="P983" s="2">
        <v>42167</v>
      </c>
      <c r="Q983" s="2">
        <v>42169</v>
      </c>
      <c r="R983" s="4">
        <v>-247.55157000000003</v>
      </c>
      <c r="S983" s="3">
        <v>4</v>
      </c>
      <c r="T983" s="4">
        <v>605.82000000000005</v>
      </c>
      <c r="U983" s="3">
        <v>12224</v>
      </c>
      <c r="V983" s="3" t="str">
        <f>IF(R983&gt;F2939, "High","Low")</f>
        <v>Low</v>
      </c>
      <c r="W983" s="3" t="e">
        <f>IF(OR(D983 &gt; 0.2,#REF! &lt; 0.25), "High Risk", "Low Risk")</f>
        <v>#REF!</v>
      </c>
      <c r="X983" s="3" t="str">
        <f>IF(NOT(D983 &gt; 0), "No Discount", "Discount Applied")</f>
        <v>Discount Applied</v>
      </c>
      <c r="Y983" s="3" t="str">
        <f>IF(AND(R983 &gt; 100, OR(I983 = "Regular Air", I983 = "Express Air"), NOT(D983 &gt; 0)), "High Profit Non-Standard Shipping", "Other")</f>
        <v>Other</v>
      </c>
    </row>
    <row r="984" spans="1:25" x14ac:dyDescent="0.3">
      <c r="A984" s="3" t="s">
        <v>77</v>
      </c>
      <c r="B984" s="3">
        <v>1693</v>
      </c>
      <c r="C984" s="3" t="s">
        <v>24</v>
      </c>
      <c r="D984" s="7">
        <v>0.1</v>
      </c>
      <c r="E984" s="4">
        <v>35.99</v>
      </c>
      <c r="F984" s="4">
        <v>5</v>
      </c>
      <c r="G984" s="3">
        <v>1745</v>
      </c>
      <c r="H984" s="3" t="s">
        <v>1758</v>
      </c>
      <c r="I984" s="3" t="s">
        <v>48</v>
      </c>
      <c r="J984" s="3" t="s">
        <v>113</v>
      </c>
      <c r="K984" s="3" t="s">
        <v>76</v>
      </c>
      <c r="L984" s="3" t="s">
        <v>135</v>
      </c>
      <c r="M984" s="3" t="s">
        <v>386</v>
      </c>
      <c r="N984" s="3" t="s">
        <v>579</v>
      </c>
      <c r="O984" s="3">
        <v>30305</v>
      </c>
      <c r="P984" s="2">
        <v>42167</v>
      </c>
      <c r="Q984" s="2">
        <v>42167</v>
      </c>
      <c r="R984" s="4">
        <v>-277.20924000000002</v>
      </c>
      <c r="S984" s="3">
        <v>54</v>
      </c>
      <c r="T984" s="4">
        <v>1569</v>
      </c>
      <c r="U984" s="3">
        <v>12224</v>
      </c>
      <c r="V984" s="3" t="str">
        <f>IF(R984&gt;F2940, "High","Low")</f>
        <v>Low</v>
      </c>
      <c r="W984" s="3" t="e">
        <f>IF(OR(D984 &gt; 0.2,#REF! &lt; 0.25), "High Risk", "Low Risk")</f>
        <v>#REF!</v>
      </c>
      <c r="X984" s="3" t="str">
        <f>IF(NOT(D984 &gt; 0), "No Discount", "Discount Applied")</f>
        <v>Discount Applied</v>
      </c>
      <c r="Y984" s="3" t="str">
        <f>IF(AND(R984 &gt; 100, OR(I984 = "Regular Air", I984 = "Express Air"), NOT(D984 &gt; 0)), "High Profit Non-Standard Shipping", "Other")</f>
        <v>Other</v>
      </c>
    </row>
    <row r="985" spans="1:25" x14ac:dyDescent="0.3">
      <c r="A985" s="3" t="s">
        <v>151</v>
      </c>
      <c r="B985" s="3">
        <v>19692</v>
      </c>
      <c r="C985" s="3" t="s">
        <v>24</v>
      </c>
      <c r="D985" s="7">
        <v>0.04</v>
      </c>
      <c r="E985" s="4">
        <v>124.49</v>
      </c>
      <c r="F985" s="4">
        <v>51.94</v>
      </c>
      <c r="G985" s="3">
        <v>1748</v>
      </c>
      <c r="H985" s="3" t="s">
        <v>1762</v>
      </c>
      <c r="I985" s="3" t="s">
        <v>38</v>
      </c>
      <c r="J985" s="3" t="s">
        <v>113</v>
      </c>
      <c r="K985" s="3" t="s">
        <v>40</v>
      </c>
      <c r="L985" s="3" t="s">
        <v>60</v>
      </c>
      <c r="M985" s="3" t="s">
        <v>303</v>
      </c>
      <c r="N985" s="3" t="s">
        <v>1763</v>
      </c>
      <c r="O985" s="3">
        <v>73703</v>
      </c>
      <c r="P985" s="2">
        <v>42167</v>
      </c>
      <c r="Q985" s="2">
        <v>42169</v>
      </c>
      <c r="R985" s="4">
        <v>-93.06450000000001</v>
      </c>
      <c r="S985" s="3">
        <v>1</v>
      </c>
      <c r="T985" s="4">
        <v>151.46</v>
      </c>
      <c r="U985" s="3">
        <v>87245</v>
      </c>
      <c r="V985" s="3" t="str">
        <f>IF(R985&gt;F2941, "High","Low")</f>
        <v>Low</v>
      </c>
      <c r="W985" s="3" t="e">
        <f>IF(OR(D985 &gt; 0.2,#REF! &lt; 0.25), "High Risk", "Low Risk")</f>
        <v>#REF!</v>
      </c>
      <c r="X985" s="3" t="str">
        <f>IF(NOT(D985 &gt; 0), "No Discount", "Discount Applied")</f>
        <v>Discount Applied</v>
      </c>
      <c r="Y985" s="3" t="str">
        <f>IF(AND(R985 &gt; 100, OR(I985 = "Regular Air", I985 = "Express Air"), NOT(D985 &gt; 0)), "High Profit Non-Standard Shipping", "Other")</f>
        <v>Other</v>
      </c>
    </row>
    <row r="986" spans="1:25" x14ac:dyDescent="0.3">
      <c r="A986" s="3" t="s">
        <v>133</v>
      </c>
      <c r="B986" s="3">
        <v>20571</v>
      </c>
      <c r="C986" s="3" t="s">
        <v>36</v>
      </c>
      <c r="D986" s="7">
        <v>0.02</v>
      </c>
      <c r="E986" s="4">
        <v>4.13</v>
      </c>
      <c r="F986" s="4">
        <v>6.89</v>
      </c>
      <c r="G986" s="3">
        <v>1749</v>
      </c>
      <c r="H986" s="3" t="s">
        <v>1764</v>
      </c>
      <c r="I986" s="3" t="s">
        <v>48</v>
      </c>
      <c r="J986" s="3" t="s">
        <v>39</v>
      </c>
      <c r="K986" s="3" t="s">
        <v>28</v>
      </c>
      <c r="L986" s="3" t="s">
        <v>60</v>
      </c>
      <c r="M986" s="3" t="s">
        <v>303</v>
      </c>
      <c r="N986" s="3" t="s">
        <v>1765</v>
      </c>
      <c r="O986" s="3">
        <v>73505</v>
      </c>
      <c r="P986" s="2">
        <v>42013</v>
      </c>
      <c r="Q986" s="2">
        <v>42014</v>
      </c>
      <c r="R986" s="4">
        <v>-48.235999999999997</v>
      </c>
      <c r="S986" s="3">
        <v>2</v>
      </c>
      <c r="T986" s="4">
        <v>10.19</v>
      </c>
      <c r="U986" s="3">
        <v>87243</v>
      </c>
      <c r="V986" s="3" t="str">
        <f>IF(R986&gt;F2942, "High","Low")</f>
        <v>Low</v>
      </c>
      <c r="W986" s="3" t="e">
        <f>IF(OR(D986 &gt; 0.2,#REF! &lt; 0.25), "High Risk", "Low Risk")</f>
        <v>#REF!</v>
      </c>
      <c r="X986" s="3" t="str">
        <f>IF(NOT(D986 &gt; 0), "No Discount", "Discount Applied")</f>
        <v>Discount Applied</v>
      </c>
      <c r="Y986" s="3" t="str">
        <f>IF(AND(R986 &gt; 100, OR(I986 = "Regular Air", I986 = "Express Air"), NOT(D986 &gt; 0)), "High Profit Non-Standard Shipping", "Other")</f>
        <v>Other</v>
      </c>
    </row>
    <row r="987" spans="1:25" x14ac:dyDescent="0.3">
      <c r="A987" s="3" t="s">
        <v>49</v>
      </c>
      <c r="B987" s="3">
        <v>19863</v>
      </c>
      <c r="C987" s="3" t="s">
        <v>105</v>
      </c>
      <c r="D987" s="7">
        <v>0.04</v>
      </c>
      <c r="E987" s="4">
        <v>60.65</v>
      </c>
      <c r="F987" s="4">
        <v>12.23</v>
      </c>
      <c r="G987" s="3">
        <v>1749</v>
      </c>
      <c r="H987" s="3" t="s">
        <v>1764</v>
      </c>
      <c r="I987" s="3" t="s">
        <v>48</v>
      </c>
      <c r="J987" s="3" t="s">
        <v>39</v>
      </c>
      <c r="K987" s="3" t="s">
        <v>40</v>
      </c>
      <c r="L987" s="3" t="s">
        <v>60</v>
      </c>
      <c r="M987" s="3" t="s">
        <v>303</v>
      </c>
      <c r="N987" s="3" t="s">
        <v>1765</v>
      </c>
      <c r="O987" s="3">
        <v>73505</v>
      </c>
      <c r="P987" s="2">
        <v>42049</v>
      </c>
      <c r="Q987" s="2">
        <v>42051</v>
      </c>
      <c r="R987" s="4">
        <v>44.291099999999993</v>
      </c>
      <c r="S987" s="3">
        <v>1</v>
      </c>
      <c r="T987" s="4">
        <v>64.19</v>
      </c>
      <c r="U987" s="3">
        <v>87244</v>
      </c>
      <c r="V987" s="3" t="str">
        <f>IF(R987&gt;F2943, "High","Low")</f>
        <v>High</v>
      </c>
      <c r="W987" s="3" t="e">
        <f>IF(OR(D987 &gt; 0.2,#REF! &lt; 0.25), "High Risk", "Low Risk")</f>
        <v>#REF!</v>
      </c>
      <c r="X987" s="3" t="str">
        <f>IF(NOT(D987 &gt; 0), "No Discount", "Discount Applied")</f>
        <v>Discount Applied</v>
      </c>
      <c r="Y987" s="3" t="str">
        <f>IF(AND(R987 &gt; 100, OR(I987 = "Regular Air", I987 = "Express Air"), NOT(D987 &gt; 0)), "High Profit Non-Standard Shipping", "Other")</f>
        <v>Other</v>
      </c>
    </row>
    <row r="988" spans="1:25" x14ac:dyDescent="0.3">
      <c r="A988" s="3" t="s">
        <v>179</v>
      </c>
      <c r="B988" s="3">
        <v>19477</v>
      </c>
      <c r="C988" s="3" t="s">
        <v>105</v>
      </c>
      <c r="D988" s="7">
        <v>0.04</v>
      </c>
      <c r="E988" s="4">
        <v>8.5</v>
      </c>
      <c r="F988" s="4">
        <v>1.99</v>
      </c>
      <c r="G988" s="3">
        <v>1754</v>
      </c>
      <c r="H988" s="3" t="s">
        <v>1766</v>
      </c>
      <c r="I988" s="3" t="s">
        <v>48</v>
      </c>
      <c r="J988" s="3" t="s">
        <v>113</v>
      </c>
      <c r="K988" s="3" t="s">
        <v>76</v>
      </c>
      <c r="L988" s="3" t="s">
        <v>33</v>
      </c>
      <c r="M988" s="3" t="s">
        <v>44</v>
      </c>
      <c r="N988" s="3" t="s">
        <v>1767</v>
      </c>
      <c r="O988" s="3">
        <v>90503</v>
      </c>
      <c r="P988" s="2">
        <v>42062</v>
      </c>
      <c r="Q988" s="2">
        <v>42063</v>
      </c>
      <c r="R988" s="4">
        <v>43.275199999999998</v>
      </c>
      <c r="S988" s="3">
        <v>14</v>
      </c>
      <c r="T988" s="4">
        <v>118.57</v>
      </c>
      <c r="U988" s="3">
        <v>90178</v>
      </c>
      <c r="V988" s="3" t="str">
        <f>IF(R988&gt;F2944, "High","Low")</f>
        <v>High</v>
      </c>
      <c r="W988" s="3" t="e">
        <f>IF(OR(D988 &gt; 0.2,#REF! &lt; 0.25), "High Risk", "Low Risk")</f>
        <v>#REF!</v>
      </c>
      <c r="X988" s="3" t="str">
        <f>IF(NOT(D988 &gt; 0), "No Discount", "Discount Applied")</f>
        <v>Discount Applied</v>
      </c>
      <c r="Y988" s="3" t="str">
        <f>IF(AND(R988 &gt; 100, OR(I988 = "Regular Air", I988 = "Express Air"), NOT(D988 &gt; 0)), "High Profit Non-Standard Shipping", "Other")</f>
        <v>Other</v>
      </c>
    </row>
    <row r="989" spans="1:25" x14ac:dyDescent="0.3">
      <c r="A989" s="3" t="s">
        <v>84</v>
      </c>
      <c r="B989" s="3">
        <v>19478</v>
      </c>
      <c r="C989" s="3" t="s">
        <v>105</v>
      </c>
      <c r="D989" s="7">
        <v>0.1</v>
      </c>
      <c r="E989" s="4">
        <v>15.99</v>
      </c>
      <c r="F989" s="4">
        <v>9.4</v>
      </c>
      <c r="G989" s="3">
        <v>1754</v>
      </c>
      <c r="H989" s="3" t="s">
        <v>1766</v>
      </c>
      <c r="I989" s="3" t="s">
        <v>48</v>
      </c>
      <c r="J989" s="3" t="s">
        <v>113</v>
      </c>
      <c r="K989" s="3" t="s">
        <v>76</v>
      </c>
      <c r="L989" s="3" t="s">
        <v>33</v>
      </c>
      <c r="M989" s="3" t="s">
        <v>44</v>
      </c>
      <c r="N989" s="3" t="s">
        <v>1767</v>
      </c>
      <c r="O989" s="3">
        <v>90503</v>
      </c>
      <c r="P989" s="2">
        <v>42062</v>
      </c>
      <c r="Q989" s="2">
        <v>42062</v>
      </c>
      <c r="R989" s="4">
        <v>-36.214620000000004</v>
      </c>
      <c r="S989" s="3">
        <v>5</v>
      </c>
      <c r="T989" s="4">
        <v>79.47</v>
      </c>
      <c r="U989" s="3">
        <v>90178</v>
      </c>
      <c r="V989" s="3" t="str">
        <f>IF(R989&gt;F2945, "High","Low")</f>
        <v>Low</v>
      </c>
      <c r="W989" s="3" t="e">
        <f>IF(OR(D989 &gt; 0.2,#REF! &lt; 0.25), "High Risk", "Low Risk")</f>
        <v>#REF!</v>
      </c>
      <c r="X989" s="3" t="str">
        <f>IF(NOT(D989 &gt; 0), "No Discount", "Discount Applied")</f>
        <v>Discount Applied</v>
      </c>
      <c r="Y989" s="3" t="str">
        <f>IF(AND(R989 &gt; 100, OR(I989 = "Regular Air", I989 = "Express Air"), NOT(D989 &gt; 0)), "High Profit Non-Standard Shipping", "Other")</f>
        <v>Other</v>
      </c>
    </row>
    <row r="990" spans="1:25" x14ac:dyDescent="0.3">
      <c r="A990" s="3" t="s">
        <v>77</v>
      </c>
      <c r="B990" s="3">
        <v>19479</v>
      </c>
      <c r="C990" s="3" t="s">
        <v>105</v>
      </c>
      <c r="D990" s="7">
        <v>0.09</v>
      </c>
      <c r="E990" s="4">
        <v>95.99</v>
      </c>
      <c r="F990" s="4">
        <v>8.99</v>
      </c>
      <c r="G990" s="3">
        <v>1754</v>
      </c>
      <c r="H990" s="3" t="s">
        <v>1766</v>
      </c>
      <c r="I990" s="3" t="s">
        <v>48</v>
      </c>
      <c r="J990" s="3" t="s">
        <v>113</v>
      </c>
      <c r="K990" s="3" t="s">
        <v>76</v>
      </c>
      <c r="L990" s="3" t="s">
        <v>33</v>
      </c>
      <c r="M990" s="3" t="s">
        <v>44</v>
      </c>
      <c r="N990" s="3" t="s">
        <v>1767</v>
      </c>
      <c r="O990" s="3">
        <v>90503</v>
      </c>
      <c r="P990" s="2">
        <v>42062</v>
      </c>
      <c r="Q990" s="2">
        <v>42066</v>
      </c>
      <c r="R990" s="4">
        <v>7.032960000000001</v>
      </c>
      <c r="S990" s="3">
        <v>8</v>
      </c>
      <c r="T990" s="4">
        <v>627.28</v>
      </c>
      <c r="U990" s="3">
        <v>90178</v>
      </c>
      <c r="V990" s="3" t="str">
        <f>IF(R990&gt;F2946, "High","Low")</f>
        <v>High</v>
      </c>
      <c r="W990" s="3" t="e">
        <f>IF(OR(D990 &gt; 0.2,#REF! &lt; 0.25), "High Risk", "Low Risk")</f>
        <v>#REF!</v>
      </c>
      <c r="X990" s="3" t="str">
        <f>IF(NOT(D990 &gt; 0), "No Discount", "Discount Applied")</f>
        <v>Discount Applied</v>
      </c>
      <c r="Y990" s="3" t="str">
        <f>IF(AND(R990 &gt; 100, OR(I990 = "Regular Air", I990 = "Express Air"), NOT(D990 &gt; 0)), "High Profit Non-Standard Shipping", "Other")</f>
        <v>Other</v>
      </c>
    </row>
    <row r="991" spans="1:25" x14ac:dyDescent="0.3">
      <c r="A991" s="3" t="s">
        <v>77</v>
      </c>
      <c r="B991" s="3">
        <v>25920</v>
      </c>
      <c r="C991" s="3" t="s">
        <v>24</v>
      </c>
      <c r="D991" s="7">
        <v>0</v>
      </c>
      <c r="E991" s="4">
        <v>115.99</v>
      </c>
      <c r="F991" s="4">
        <v>5.92</v>
      </c>
      <c r="G991" s="3">
        <v>1764</v>
      </c>
      <c r="H991" s="3" t="s">
        <v>1770</v>
      </c>
      <c r="I991" s="3" t="s">
        <v>48</v>
      </c>
      <c r="J991" s="3" t="s">
        <v>113</v>
      </c>
      <c r="K991" s="3" t="s">
        <v>76</v>
      </c>
      <c r="L991" s="3" t="s">
        <v>135</v>
      </c>
      <c r="M991" s="3" t="s">
        <v>361</v>
      </c>
      <c r="N991" s="3" t="s">
        <v>1772</v>
      </c>
      <c r="O991" s="3">
        <v>34698</v>
      </c>
      <c r="P991" s="2">
        <v>42026</v>
      </c>
      <c r="Q991" s="2">
        <v>42026</v>
      </c>
      <c r="R991" s="4">
        <v>-16.772000000000002</v>
      </c>
      <c r="S991" s="3">
        <v>11</v>
      </c>
      <c r="T991" s="4">
        <v>1160.42</v>
      </c>
      <c r="U991" s="3">
        <v>89775</v>
      </c>
      <c r="V991" s="3" t="str">
        <f>IF(R991&gt;F2947, "High","Low")</f>
        <v>Low</v>
      </c>
      <c r="W991" s="3" t="e">
        <f>IF(OR(D991 &gt; 0.2,#REF! &lt; 0.25), "High Risk", "Low Risk")</f>
        <v>#REF!</v>
      </c>
      <c r="X991" s="3" t="str">
        <f>IF(NOT(D991 &gt; 0), "No Discount", "Discount Applied")</f>
        <v>No Discount</v>
      </c>
      <c r="Y991" s="3" t="str">
        <f>IF(AND(R991 &gt; 100, OR(I991 = "Regular Air", I991 = "Express Air"), NOT(D991 &gt; 0)), "High Profit Non-Standard Shipping", "Other")</f>
        <v>Other</v>
      </c>
    </row>
    <row r="992" spans="1:25" x14ac:dyDescent="0.3">
      <c r="A992" s="3" t="s">
        <v>49</v>
      </c>
      <c r="B992" s="3">
        <v>25608</v>
      </c>
      <c r="C992" s="3" t="s">
        <v>24</v>
      </c>
      <c r="D992" s="7">
        <v>0.06</v>
      </c>
      <c r="E992" s="4">
        <v>19.98</v>
      </c>
      <c r="F992" s="4">
        <v>10.49</v>
      </c>
      <c r="G992" s="3">
        <v>1764</v>
      </c>
      <c r="H992" s="3" t="s">
        <v>1770</v>
      </c>
      <c r="I992" s="3" t="s">
        <v>48</v>
      </c>
      <c r="J992" s="3" t="s">
        <v>113</v>
      </c>
      <c r="K992" s="3" t="s">
        <v>40</v>
      </c>
      <c r="L992" s="3" t="s">
        <v>135</v>
      </c>
      <c r="M992" s="3" t="s">
        <v>361</v>
      </c>
      <c r="N992" s="3" t="s">
        <v>1772</v>
      </c>
      <c r="O992" s="3">
        <v>34698</v>
      </c>
      <c r="P992" s="2">
        <v>42064</v>
      </c>
      <c r="Q992" s="2">
        <v>42066</v>
      </c>
      <c r="R992" s="4">
        <v>514.17719999999997</v>
      </c>
      <c r="S992" s="3">
        <v>5</v>
      </c>
      <c r="T992" s="4">
        <v>103.37</v>
      </c>
      <c r="U992" s="3">
        <v>89776</v>
      </c>
      <c r="V992" s="3" t="str">
        <f>IF(R992&gt;F2948, "High","Low")</f>
        <v>High</v>
      </c>
      <c r="W992" s="3" t="e">
        <f>IF(OR(D992 &gt; 0.2,#REF! &lt; 0.25), "High Risk", "Low Risk")</f>
        <v>#REF!</v>
      </c>
      <c r="X992" s="3" t="str">
        <f>IF(NOT(D992 &gt; 0), "No Discount", "Discount Applied")</f>
        <v>Discount Applied</v>
      </c>
      <c r="Y992" s="3" t="str">
        <f>IF(AND(R992 &gt; 100, OR(I992 = "Regular Air", I992 = "Express Air"), NOT(D992 &gt; 0)), "High Profit Non-Standard Shipping", "Other")</f>
        <v>Other</v>
      </c>
    </row>
    <row r="993" spans="1:25" x14ac:dyDescent="0.3">
      <c r="A993" s="3" t="s">
        <v>49</v>
      </c>
      <c r="B993" s="3">
        <v>25609</v>
      </c>
      <c r="C993" s="3" t="s">
        <v>24</v>
      </c>
      <c r="D993" s="7">
        <v>0.08</v>
      </c>
      <c r="E993" s="4">
        <v>1.76</v>
      </c>
      <c r="F993" s="4">
        <v>4.8600000000000003</v>
      </c>
      <c r="G993" s="3">
        <v>1764</v>
      </c>
      <c r="H993" s="3" t="s">
        <v>1770</v>
      </c>
      <c r="I993" s="3" t="s">
        <v>48</v>
      </c>
      <c r="J993" s="3" t="s">
        <v>113</v>
      </c>
      <c r="K993" s="3" t="s">
        <v>40</v>
      </c>
      <c r="L993" s="3" t="s">
        <v>135</v>
      </c>
      <c r="M993" s="3" t="s">
        <v>361</v>
      </c>
      <c r="N993" s="3" t="s">
        <v>1772</v>
      </c>
      <c r="O993" s="3">
        <v>34698</v>
      </c>
      <c r="P993" s="2">
        <v>42064</v>
      </c>
      <c r="Q993" s="2">
        <v>42065</v>
      </c>
      <c r="R993" s="4">
        <v>235.65599999999998</v>
      </c>
      <c r="S993" s="3">
        <v>23</v>
      </c>
      <c r="T993" s="4">
        <v>40.22</v>
      </c>
      <c r="U993" s="3">
        <v>89776</v>
      </c>
      <c r="V993" s="3" t="str">
        <f>IF(R993&gt;F2949, "High","Low")</f>
        <v>High</v>
      </c>
      <c r="W993" s="3" t="e">
        <f>IF(OR(D993 &gt; 0.2,#REF! &lt; 0.25), "High Risk", "Low Risk")</f>
        <v>#REF!</v>
      </c>
      <c r="X993" s="3" t="str">
        <f>IF(NOT(D993 &gt; 0), "No Discount", "Discount Applied")</f>
        <v>Discount Applied</v>
      </c>
      <c r="Y993" s="3" t="str">
        <f>IF(AND(R993 &gt; 100, OR(I993 = "Regular Air", I993 = "Express Air"), NOT(D993 &gt; 0)), "High Profit Non-Standard Shipping", "Other")</f>
        <v>Other</v>
      </c>
    </row>
    <row r="994" spans="1:25" x14ac:dyDescent="0.3">
      <c r="A994" s="3" t="s">
        <v>108</v>
      </c>
      <c r="B994" s="3">
        <v>25054</v>
      </c>
      <c r="C994" s="3" t="s">
        <v>36</v>
      </c>
      <c r="D994" s="7">
        <v>0</v>
      </c>
      <c r="E994" s="4">
        <v>5.77</v>
      </c>
      <c r="F994" s="4">
        <v>4.97</v>
      </c>
      <c r="G994" s="3">
        <v>1765</v>
      </c>
      <c r="H994" s="3" t="s">
        <v>1775</v>
      </c>
      <c r="I994" s="3" t="s">
        <v>48</v>
      </c>
      <c r="J994" s="3" t="s">
        <v>113</v>
      </c>
      <c r="K994" s="3" t="s">
        <v>28</v>
      </c>
      <c r="L994" s="3" t="s">
        <v>60</v>
      </c>
      <c r="M994" s="3" t="s">
        <v>505</v>
      </c>
      <c r="N994" s="3" t="s">
        <v>1777</v>
      </c>
      <c r="O994" s="3">
        <v>63141</v>
      </c>
      <c r="P994" s="2">
        <v>42128</v>
      </c>
      <c r="Q994" s="2">
        <v>42129</v>
      </c>
      <c r="R994" s="4">
        <v>3.5581000000000031</v>
      </c>
      <c r="S994" s="3">
        <v>8</v>
      </c>
      <c r="T994" s="4">
        <v>52.43</v>
      </c>
      <c r="U994" s="3">
        <v>89777</v>
      </c>
      <c r="V994" s="3" t="str">
        <f>IF(R994&gt;F2950, "High","Low")</f>
        <v>High</v>
      </c>
      <c r="W994" s="3" t="e">
        <f>IF(OR(D994 &gt; 0.2,#REF! &lt; 0.25), "High Risk", "Low Risk")</f>
        <v>#REF!</v>
      </c>
      <c r="X994" s="3" t="str">
        <f>IF(NOT(D994 &gt; 0), "No Discount", "Discount Applied")</f>
        <v>No Discount</v>
      </c>
      <c r="Y994" s="3" t="str">
        <f>IF(AND(R994 &gt; 100, OR(I994 = "Regular Air", I994 = "Express Air"), NOT(D994 &gt; 0)), "High Profit Non-Standard Shipping", "Other")</f>
        <v>Other</v>
      </c>
    </row>
    <row r="995" spans="1:25" x14ac:dyDescent="0.3">
      <c r="A995" s="3" t="s">
        <v>179</v>
      </c>
      <c r="B995" s="3">
        <v>20636</v>
      </c>
      <c r="C995" s="3" t="s">
        <v>46</v>
      </c>
      <c r="D995" s="7">
        <v>0.01</v>
      </c>
      <c r="E995" s="4">
        <v>50.98</v>
      </c>
      <c r="F995" s="4">
        <v>6.5</v>
      </c>
      <c r="G995" s="3">
        <v>1767</v>
      </c>
      <c r="H995" s="3" t="s">
        <v>1778</v>
      </c>
      <c r="I995" s="3" t="s">
        <v>48</v>
      </c>
      <c r="J995" s="3" t="s">
        <v>39</v>
      </c>
      <c r="K995" s="3" t="s">
        <v>76</v>
      </c>
      <c r="L995" s="3" t="s">
        <v>135</v>
      </c>
      <c r="M995" s="3" t="s">
        <v>386</v>
      </c>
      <c r="N995" s="3" t="s">
        <v>1721</v>
      </c>
      <c r="O995" s="3">
        <v>30265</v>
      </c>
      <c r="P995" s="2">
        <v>42089</v>
      </c>
      <c r="Q995" s="2">
        <v>42090</v>
      </c>
      <c r="R995" s="4">
        <v>5.3396999999999997</v>
      </c>
      <c r="S995" s="3">
        <v>16</v>
      </c>
      <c r="T995" s="4">
        <v>818.49</v>
      </c>
      <c r="U995" s="3">
        <v>89211</v>
      </c>
      <c r="V995" s="3" t="str">
        <f>IF(R995&gt;F2951, "High","Low")</f>
        <v>High</v>
      </c>
      <c r="W995" s="3" t="e">
        <f>IF(OR(D995 &gt; 0.2,#REF! &lt; 0.25), "High Risk", "Low Risk")</f>
        <v>#REF!</v>
      </c>
      <c r="X995" s="3" t="str">
        <f>IF(NOT(D995 &gt; 0), "No Discount", "Discount Applied")</f>
        <v>Discount Applied</v>
      </c>
      <c r="Y995" s="3" t="str">
        <f>IF(AND(R995 &gt; 100, OR(I995 = "Regular Air", I995 = "Express Air"), NOT(D995 &gt; 0)), "High Profit Non-Standard Shipping", "Other")</f>
        <v>Other</v>
      </c>
    </row>
    <row r="996" spans="1:25" x14ac:dyDescent="0.3">
      <c r="A996" s="3" t="s">
        <v>256</v>
      </c>
      <c r="B996" s="3">
        <v>24894</v>
      </c>
      <c r="C996" s="3" t="s">
        <v>55</v>
      </c>
      <c r="D996" s="7">
        <v>7.0000000000000007E-2</v>
      </c>
      <c r="E996" s="4">
        <v>60.98</v>
      </c>
      <c r="F996" s="4">
        <v>49</v>
      </c>
      <c r="G996" s="3">
        <v>1771</v>
      </c>
      <c r="H996" s="3" t="s">
        <v>1779</v>
      </c>
      <c r="I996" s="3" t="s">
        <v>48</v>
      </c>
      <c r="J996" s="3" t="s">
        <v>39</v>
      </c>
      <c r="K996" s="3" t="s">
        <v>28</v>
      </c>
      <c r="L996" s="3" t="s">
        <v>60</v>
      </c>
      <c r="M996" s="3" t="s">
        <v>177</v>
      </c>
      <c r="N996" s="3" t="s">
        <v>1613</v>
      </c>
      <c r="O996" s="3">
        <v>61032</v>
      </c>
      <c r="P996" s="2">
        <v>42069</v>
      </c>
      <c r="Q996" s="2">
        <v>42070</v>
      </c>
      <c r="R996" s="4">
        <v>-807.89</v>
      </c>
      <c r="S996" s="3">
        <v>7</v>
      </c>
      <c r="T996" s="4">
        <v>410.17</v>
      </c>
      <c r="U996" s="3">
        <v>89106</v>
      </c>
      <c r="V996" s="3" t="str">
        <f>IF(R996&gt;F2952, "High","Low")</f>
        <v>Low</v>
      </c>
      <c r="W996" s="3" t="e">
        <f>IF(OR(D996 &gt; 0.2,#REF! &lt; 0.25), "High Risk", "Low Risk")</f>
        <v>#REF!</v>
      </c>
      <c r="X996" s="3" t="str">
        <f>IF(NOT(D996 &gt; 0), "No Discount", "Discount Applied")</f>
        <v>Discount Applied</v>
      </c>
      <c r="Y996" s="3" t="str">
        <f>IF(AND(R996 &gt; 100, OR(I996 = "Regular Air", I996 = "Express Air"), NOT(D996 &gt; 0)), "High Profit Non-Standard Shipping", "Other")</f>
        <v>Other</v>
      </c>
    </row>
    <row r="997" spans="1:25" x14ac:dyDescent="0.3">
      <c r="A997" s="3" t="s">
        <v>108</v>
      </c>
      <c r="B997" s="3">
        <v>19826</v>
      </c>
      <c r="C997" s="3" t="s">
        <v>105</v>
      </c>
      <c r="D997" s="7">
        <v>0.09</v>
      </c>
      <c r="E997" s="4">
        <v>12.95</v>
      </c>
      <c r="F997" s="4">
        <v>4.9800000000000004</v>
      </c>
      <c r="G997" s="3">
        <v>1775</v>
      </c>
      <c r="H997" s="3" t="s">
        <v>1780</v>
      </c>
      <c r="I997" s="3" t="s">
        <v>48</v>
      </c>
      <c r="J997" s="3" t="s">
        <v>113</v>
      </c>
      <c r="K997" s="3" t="s">
        <v>28</v>
      </c>
      <c r="L997" s="3" t="s">
        <v>60</v>
      </c>
      <c r="M997" s="3" t="s">
        <v>702</v>
      </c>
      <c r="N997" s="3" t="s">
        <v>1781</v>
      </c>
      <c r="O997" s="3">
        <v>46614</v>
      </c>
      <c r="P997" s="2">
        <v>42169</v>
      </c>
      <c r="Q997" s="2">
        <v>42176</v>
      </c>
      <c r="R997" s="4">
        <v>123.89175</v>
      </c>
      <c r="S997" s="3">
        <v>21</v>
      </c>
      <c r="T997" s="4">
        <v>269.54000000000002</v>
      </c>
      <c r="U997" s="3">
        <v>89944</v>
      </c>
      <c r="V997" s="3" t="str">
        <f>IF(R997&gt;F2953, "High","Low")</f>
        <v>High</v>
      </c>
      <c r="W997" s="3" t="e">
        <f>IF(OR(D997 &gt; 0.2,#REF! &lt; 0.25), "High Risk", "Low Risk")</f>
        <v>#REF!</v>
      </c>
      <c r="X997" s="3" t="str">
        <f>IF(NOT(D997 &gt; 0), "No Discount", "Discount Applied")</f>
        <v>Discount Applied</v>
      </c>
      <c r="Y997" s="3" t="str">
        <f>IF(AND(R997 &gt; 100, OR(I997 = "Regular Air", I997 = "Express Air"), NOT(D997 &gt; 0)), "High Profit Non-Standard Shipping", "Other")</f>
        <v>Other</v>
      </c>
    </row>
    <row r="998" spans="1:25" x14ac:dyDescent="0.3">
      <c r="A998" s="3" t="s">
        <v>92</v>
      </c>
      <c r="B998" s="3">
        <v>20278</v>
      </c>
      <c r="C998" s="3" t="s">
        <v>36</v>
      </c>
      <c r="D998" s="7">
        <v>0.08</v>
      </c>
      <c r="E998" s="4">
        <v>5.78</v>
      </c>
      <c r="F998" s="4">
        <v>5.67</v>
      </c>
      <c r="G998" s="3">
        <v>1776</v>
      </c>
      <c r="H998" s="3" t="s">
        <v>1782</v>
      </c>
      <c r="I998" s="3" t="s">
        <v>48</v>
      </c>
      <c r="J998" s="3" t="s">
        <v>113</v>
      </c>
      <c r="K998" s="3" t="s">
        <v>28</v>
      </c>
      <c r="L998" s="3" t="s">
        <v>60</v>
      </c>
      <c r="M998" s="3" t="s">
        <v>702</v>
      </c>
      <c r="N998" s="3" t="s">
        <v>1783</v>
      </c>
      <c r="O998" s="3">
        <v>47802</v>
      </c>
      <c r="P998" s="2">
        <v>42039</v>
      </c>
      <c r="Q998" s="2">
        <v>42040</v>
      </c>
      <c r="R998" s="4">
        <v>-53.898000000000003</v>
      </c>
      <c r="S998" s="3">
        <v>19</v>
      </c>
      <c r="T998" s="4">
        <v>106.57</v>
      </c>
      <c r="U998" s="3">
        <v>89941</v>
      </c>
      <c r="V998" s="3" t="str">
        <f>IF(R998&gt;F2954, "High","Low")</f>
        <v>Low</v>
      </c>
      <c r="W998" s="3" t="e">
        <f>IF(OR(D998 &gt; 0.2,#REF! &lt; 0.25), "High Risk", "Low Risk")</f>
        <v>#REF!</v>
      </c>
      <c r="X998" s="3" t="str">
        <f>IF(NOT(D998 &gt; 0), "No Discount", "Discount Applied")</f>
        <v>Discount Applied</v>
      </c>
      <c r="Y998" s="3" t="str">
        <f>IF(AND(R998 &gt; 100, OR(I998 = "Regular Air", I998 = "Express Air"), NOT(D998 &gt; 0)), "High Profit Non-Standard Shipping", "Other")</f>
        <v>Other</v>
      </c>
    </row>
    <row r="999" spans="1:25" x14ac:dyDescent="0.3">
      <c r="A999" s="3" t="s">
        <v>92</v>
      </c>
      <c r="B999" s="3">
        <v>20391</v>
      </c>
      <c r="C999" s="3" t="s">
        <v>105</v>
      </c>
      <c r="D999" s="7">
        <v>7.0000000000000007E-2</v>
      </c>
      <c r="E999" s="4">
        <v>5.43</v>
      </c>
      <c r="F999" s="4">
        <v>0.95</v>
      </c>
      <c r="G999" s="3">
        <v>1777</v>
      </c>
      <c r="H999" s="3" t="s">
        <v>1784</v>
      </c>
      <c r="I999" s="3" t="s">
        <v>48</v>
      </c>
      <c r="J999" s="3" t="s">
        <v>113</v>
      </c>
      <c r="K999" s="3" t="s">
        <v>28</v>
      </c>
      <c r="L999" s="3" t="s">
        <v>60</v>
      </c>
      <c r="M999" s="3" t="s">
        <v>702</v>
      </c>
      <c r="N999" s="3" t="s">
        <v>1785</v>
      </c>
      <c r="O999" s="3">
        <v>46383</v>
      </c>
      <c r="P999" s="2">
        <v>42116</v>
      </c>
      <c r="Q999" s="2">
        <v>42120</v>
      </c>
      <c r="R999" s="4">
        <v>26.502899999999997</v>
      </c>
      <c r="S999" s="3">
        <v>7</v>
      </c>
      <c r="T999" s="4">
        <v>38.409999999999997</v>
      </c>
      <c r="U999" s="3">
        <v>89939</v>
      </c>
      <c r="V999" s="3" t="str">
        <f>IF(R999&gt;F2955, "High","Low")</f>
        <v>High</v>
      </c>
      <c r="W999" s="3" t="e">
        <f>IF(OR(D999 &gt; 0.2,#REF! &lt; 0.25), "High Risk", "Low Risk")</f>
        <v>#REF!</v>
      </c>
      <c r="X999" s="3" t="str">
        <f>IF(NOT(D999 &gt; 0), "No Discount", "Discount Applied")</f>
        <v>Discount Applied</v>
      </c>
      <c r="Y999" s="3" t="str">
        <f>IF(AND(R999 &gt; 100, OR(I999 = "Regular Air", I999 = "Express Air"), NOT(D999 &gt; 0)), "High Profit Non-Standard Shipping", "Other")</f>
        <v>Other</v>
      </c>
    </row>
    <row r="1000" spans="1:25" x14ac:dyDescent="0.3">
      <c r="A1000" s="3" t="s">
        <v>92</v>
      </c>
      <c r="B1000" s="3">
        <v>21163</v>
      </c>
      <c r="C1000" s="3" t="s">
        <v>105</v>
      </c>
      <c r="D1000" s="7">
        <v>0.02</v>
      </c>
      <c r="E1000" s="4">
        <v>10.06</v>
      </c>
      <c r="F1000" s="4">
        <v>2.06</v>
      </c>
      <c r="G1000" s="3">
        <v>1777</v>
      </c>
      <c r="H1000" s="3" t="s">
        <v>1784</v>
      </c>
      <c r="I1000" s="3" t="s">
        <v>48</v>
      </c>
      <c r="J1000" s="3" t="s">
        <v>113</v>
      </c>
      <c r="K1000" s="3" t="s">
        <v>28</v>
      </c>
      <c r="L1000" s="3" t="s">
        <v>60</v>
      </c>
      <c r="M1000" s="3" t="s">
        <v>702</v>
      </c>
      <c r="N1000" s="3" t="s">
        <v>1785</v>
      </c>
      <c r="O1000" s="3">
        <v>46383</v>
      </c>
      <c r="P1000" s="2">
        <v>42007</v>
      </c>
      <c r="Q1000" s="2">
        <v>42012</v>
      </c>
      <c r="R1000" s="4">
        <v>90.624600000000001</v>
      </c>
      <c r="S1000" s="3">
        <v>13</v>
      </c>
      <c r="T1000" s="4">
        <v>131.34</v>
      </c>
      <c r="U1000" s="3">
        <v>89940</v>
      </c>
      <c r="V1000" s="3" t="str">
        <f>IF(R1000&gt;F2956, "High","Low")</f>
        <v>High</v>
      </c>
      <c r="W1000" s="3" t="e">
        <f>IF(OR(D1000 &gt; 0.2,#REF! &lt; 0.25), "High Risk", "Low Risk")</f>
        <v>#REF!</v>
      </c>
      <c r="X1000" s="3" t="str">
        <f>IF(NOT(D1000 &gt; 0), "No Discount", "Discount Applied")</f>
        <v>Discount Applied</v>
      </c>
      <c r="Y1000" s="3" t="str">
        <f>IF(AND(R1000 &gt; 100, OR(I1000 = "Regular Air", I1000 = "Express Air"), NOT(D1000 &gt; 0)), "High Profit Non-Standard Shipping", "Other")</f>
        <v>Other</v>
      </c>
    </row>
    <row r="1001" spans="1:25" x14ac:dyDescent="0.3">
      <c r="A1001" s="3" t="s">
        <v>49</v>
      </c>
      <c r="B1001" s="3">
        <v>20600</v>
      </c>
      <c r="C1001" s="3" t="s">
        <v>36</v>
      </c>
      <c r="D1001" s="7">
        <v>0.03</v>
      </c>
      <c r="E1001" s="4">
        <v>19.989999999999998</v>
      </c>
      <c r="F1001" s="4">
        <v>11.17</v>
      </c>
      <c r="G1001" s="3">
        <v>1777</v>
      </c>
      <c r="H1001" s="3" t="s">
        <v>1784</v>
      </c>
      <c r="I1001" s="3" t="s">
        <v>48</v>
      </c>
      <c r="J1001" s="3" t="s">
        <v>27</v>
      </c>
      <c r="K1001" s="3" t="s">
        <v>40</v>
      </c>
      <c r="L1001" s="3" t="s">
        <v>60</v>
      </c>
      <c r="M1001" s="3" t="s">
        <v>702</v>
      </c>
      <c r="N1001" s="3" t="s">
        <v>1785</v>
      </c>
      <c r="O1001" s="3">
        <v>46383</v>
      </c>
      <c r="P1001" s="2">
        <v>42096</v>
      </c>
      <c r="Q1001" s="2">
        <v>42097</v>
      </c>
      <c r="R1001" s="4">
        <v>-20.876399999999997</v>
      </c>
      <c r="S1001" s="3">
        <v>12</v>
      </c>
      <c r="T1001" s="4">
        <v>251.61</v>
      </c>
      <c r="U1001" s="3">
        <v>89942</v>
      </c>
      <c r="V1001" s="3" t="str">
        <f>IF(R1001&gt;F2957, "High","Low")</f>
        <v>Low</v>
      </c>
      <c r="W1001" s="3" t="e">
        <f>IF(OR(D1001 &gt; 0.2,#REF! &lt; 0.25), "High Risk", "Low Risk")</f>
        <v>#REF!</v>
      </c>
      <c r="X1001" s="3" t="str">
        <f>IF(NOT(D1001 &gt; 0), "No Discount", "Discount Applied")</f>
        <v>Discount Applied</v>
      </c>
      <c r="Y1001" s="3" t="str">
        <f>IF(AND(R1001 &gt; 100, OR(I1001 = "Regular Air", I1001 = "Express Air"), NOT(D1001 &gt; 0)), "High Profit Non-Standard Shipping", "Other")</f>
        <v>Other</v>
      </c>
    </row>
    <row r="1002" spans="1:25" x14ac:dyDescent="0.3">
      <c r="A1002" s="3" t="s">
        <v>84</v>
      </c>
      <c r="B1002" s="3">
        <v>25498</v>
      </c>
      <c r="C1002" s="3" t="s">
        <v>24</v>
      </c>
      <c r="D1002" s="7">
        <v>0.06</v>
      </c>
      <c r="E1002" s="4">
        <v>13.99</v>
      </c>
      <c r="F1002" s="4">
        <v>7.51</v>
      </c>
      <c r="G1002" s="3">
        <v>1778</v>
      </c>
      <c r="H1002" s="3" t="s">
        <v>1786</v>
      </c>
      <c r="I1002" s="3" t="s">
        <v>48</v>
      </c>
      <c r="J1002" s="3" t="s">
        <v>113</v>
      </c>
      <c r="K1002" s="3" t="s">
        <v>76</v>
      </c>
      <c r="L1002" s="3" t="s">
        <v>60</v>
      </c>
      <c r="M1002" s="3" t="s">
        <v>702</v>
      </c>
      <c r="N1002" s="3" t="s">
        <v>1787</v>
      </c>
      <c r="O1002" s="3">
        <v>47906</v>
      </c>
      <c r="P1002" s="2">
        <v>42134</v>
      </c>
      <c r="Q1002" s="2">
        <v>42136</v>
      </c>
      <c r="R1002" s="4">
        <v>6.4832400000000021</v>
      </c>
      <c r="S1002" s="3">
        <v>21</v>
      </c>
      <c r="T1002" s="4">
        <v>287.99</v>
      </c>
      <c r="U1002" s="3">
        <v>89943</v>
      </c>
      <c r="V1002" s="3" t="str">
        <f>IF(R1002&gt;F2958, "High","Low")</f>
        <v>High</v>
      </c>
      <c r="W1002" s="3" t="e">
        <f>IF(OR(D1002 &gt; 0.2,#REF! &lt; 0.25), "High Risk", "Low Risk")</f>
        <v>#REF!</v>
      </c>
      <c r="X1002" s="3" t="str">
        <f>IF(NOT(D1002 &gt; 0), "No Discount", "Discount Applied")</f>
        <v>Discount Applied</v>
      </c>
      <c r="Y1002" s="3" t="str">
        <f>IF(AND(R1002 &gt; 100, OR(I1002 = "Regular Air", I1002 = "Express Air"), NOT(D1002 &gt; 0)), "High Profit Non-Standard Shipping", "Other")</f>
        <v>Other</v>
      </c>
    </row>
    <row r="1003" spans="1:25" x14ac:dyDescent="0.3">
      <c r="A1003" s="3" t="s">
        <v>92</v>
      </c>
      <c r="B1003" s="3">
        <v>25499</v>
      </c>
      <c r="C1003" s="3" t="s">
        <v>24</v>
      </c>
      <c r="D1003" s="7">
        <v>0.06</v>
      </c>
      <c r="E1003" s="4">
        <v>15.04</v>
      </c>
      <c r="F1003" s="4">
        <v>1.97</v>
      </c>
      <c r="G1003" s="3">
        <v>1778</v>
      </c>
      <c r="H1003" s="3" t="s">
        <v>1786</v>
      </c>
      <c r="I1003" s="3" t="s">
        <v>48</v>
      </c>
      <c r="J1003" s="3" t="s">
        <v>113</v>
      </c>
      <c r="K1003" s="3" t="s">
        <v>28</v>
      </c>
      <c r="L1003" s="3" t="s">
        <v>60</v>
      </c>
      <c r="M1003" s="3" t="s">
        <v>702</v>
      </c>
      <c r="N1003" s="3" t="s">
        <v>1787</v>
      </c>
      <c r="O1003" s="3">
        <v>47906</v>
      </c>
      <c r="P1003" s="2">
        <v>42134</v>
      </c>
      <c r="Q1003" s="2">
        <v>42134</v>
      </c>
      <c r="R1003" s="4">
        <v>2.3320000000000003</v>
      </c>
      <c r="S1003" s="3">
        <v>3</v>
      </c>
      <c r="T1003" s="4">
        <v>46.86</v>
      </c>
      <c r="U1003" s="3">
        <v>89943</v>
      </c>
      <c r="V1003" s="3" t="str">
        <f>IF(R1003&gt;F2959, "High","Low")</f>
        <v>High</v>
      </c>
      <c r="W1003" s="3" t="e">
        <f>IF(OR(D1003 &gt; 0.2,#REF! &lt; 0.25), "High Risk", "Low Risk")</f>
        <v>#REF!</v>
      </c>
      <c r="X1003" s="3" t="str">
        <f>IF(NOT(D1003 &gt; 0), "No Discount", "Discount Applied")</f>
        <v>Discount Applied</v>
      </c>
      <c r="Y1003" s="3" t="str">
        <f>IF(AND(R1003 &gt; 100, OR(I1003 = "Regular Air", I1003 = "Express Air"), NOT(D1003 &gt; 0)), "High Profit Non-Standard Shipping", "Other")</f>
        <v>Other</v>
      </c>
    </row>
    <row r="1004" spans="1:25" x14ac:dyDescent="0.3">
      <c r="A1004" s="3" t="s">
        <v>92</v>
      </c>
      <c r="B1004" s="3">
        <v>19237</v>
      </c>
      <c r="C1004" s="3" t="s">
        <v>24</v>
      </c>
      <c r="D1004" s="7">
        <v>0</v>
      </c>
      <c r="E1004" s="4">
        <v>55.48</v>
      </c>
      <c r="F1004" s="4">
        <v>14.3</v>
      </c>
      <c r="G1004" s="3">
        <v>1781</v>
      </c>
      <c r="H1004" s="3" t="s">
        <v>1788</v>
      </c>
      <c r="I1004" s="3" t="s">
        <v>48</v>
      </c>
      <c r="J1004" s="3" t="s">
        <v>27</v>
      </c>
      <c r="K1004" s="3" t="s">
        <v>28</v>
      </c>
      <c r="L1004" s="3" t="s">
        <v>33</v>
      </c>
      <c r="M1004" s="3" t="s">
        <v>44</v>
      </c>
      <c r="N1004" s="3" t="s">
        <v>1789</v>
      </c>
      <c r="O1004" s="3">
        <v>94070</v>
      </c>
      <c r="P1004" s="2">
        <v>42167</v>
      </c>
      <c r="Q1004" s="2">
        <v>42169</v>
      </c>
      <c r="R1004" s="4">
        <v>454.44779999999997</v>
      </c>
      <c r="S1004" s="3">
        <v>11</v>
      </c>
      <c r="T1004" s="4">
        <v>658.62</v>
      </c>
      <c r="U1004" s="3">
        <v>89857</v>
      </c>
      <c r="V1004" s="3" t="str">
        <f>IF(R1004&gt;F2960, "High","Low")</f>
        <v>High</v>
      </c>
      <c r="W1004" s="3" t="e">
        <f>IF(OR(D1004 &gt; 0.2,#REF! &lt; 0.25), "High Risk", "Low Risk")</f>
        <v>#REF!</v>
      </c>
      <c r="X1004" s="3" t="str">
        <f>IF(NOT(D1004 &gt; 0), "No Discount", "Discount Applied")</f>
        <v>No Discount</v>
      </c>
      <c r="Y1004" s="3" t="str">
        <f>IF(AND(R1004 &gt; 100, OR(I1004 = "Regular Air", I1004 = "Express Air"), NOT(D1004 &gt; 0)), "High Profit Non-Standard Shipping", "Other")</f>
        <v>High Profit Non-Standard Shipping</v>
      </c>
    </row>
    <row r="1005" spans="1:25" x14ac:dyDescent="0.3">
      <c r="A1005" s="3" t="s">
        <v>49</v>
      </c>
      <c r="B1005" s="3">
        <v>19419</v>
      </c>
      <c r="C1005" s="3" t="s">
        <v>105</v>
      </c>
      <c r="D1005" s="7">
        <v>0.03</v>
      </c>
      <c r="E1005" s="4">
        <v>5.08</v>
      </c>
      <c r="F1005" s="4">
        <v>2.0299999999999998</v>
      </c>
      <c r="G1005" s="3">
        <v>1781</v>
      </c>
      <c r="H1005" s="3" t="s">
        <v>1788</v>
      </c>
      <c r="I1005" s="3" t="s">
        <v>48</v>
      </c>
      <c r="J1005" s="3" t="s">
        <v>39</v>
      </c>
      <c r="K1005" s="3" t="s">
        <v>40</v>
      </c>
      <c r="L1005" s="3" t="s">
        <v>33</v>
      </c>
      <c r="M1005" s="3" t="s">
        <v>44</v>
      </c>
      <c r="N1005" s="3" t="s">
        <v>1789</v>
      </c>
      <c r="O1005" s="3">
        <v>94070</v>
      </c>
      <c r="P1005" s="2">
        <v>42011</v>
      </c>
      <c r="Q1005" s="2">
        <v>42016</v>
      </c>
      <c r="R1005" s="4">
        <v>15.1524</v>
      </c>
      <c r="S1005" s="3">
        <v>4</v>
      </c>
      <c r="T1005" s="4">
        <v>21.96</v>
      </c>
      <c r="U1005" s="3">
        <v>89858</v>
      </c>
      <c r="V1005" s="3" t="str">
        <f>IF(R1005&gt;F2961, "High","Low")</f>
        <v>High</v>
      </c>
      <c r="W1005" s="3" t="e">
        <f>IF(OR(D1005 &gt; 0.2,#REF! &lt; 0.25), "High Risk", "Low Risk")</f>
        <v>#REF!</v>
      </c>
      <c r="X1005" s="3" t="str">
        <f>IF(NOT(D1005 &gt; 0), "No Discount", "Discount Applied")</f>
        <v>Discount Applied</v>
      </c>
      <c r="Y1005" s="3" t="str">
        <f>IF(AND(R1005 &gt; 100, OR(I1005 = "Regular Air", I1005 = "Express Air"), NOT(D1005 &gt; 0)), "High Profit Non-Standard Shipping", "Other")</f>
        <v>Other</v>
      </c>
    </row>
    <row r="1006" spans="1:25" x14ac:dyDescent="0.3">
      <c r="A1006" s="3" t="s">
        <v>29</v>
      </c>
      <c r="B1006" s="3">
        <v>21283</v>
      </c>
      <c r="C1006" s="3" t="s">
        <v>24</v>
      </c>
      <c r="D1006" s="7">
        <v>0.03</v>
      </c>
      <c r="E1006" s="4">
        <v>3.28</v>
      </c>
      <c r="F1006" s="4">
        <v>3.97</v>
      </c>
      <c r="G1006" s="3">
        <v>1782</v>
      </c>
      <c r="H1006" s="3" t="s">
        <v>1791</v>
      </c>
      <c r="I1006" s="3" t="s">
        <v>48</v>
      </c>
      <c r="J1006" s="3" t="s">
        <v>39</v>
      </c>
      <c r="K1006" s="3" t="s">
        <v>28</v>
      </c>
      <c r="L1006" s="3" t="s">
        <v>33</v>
      </c>
      <c r="M1006" s="3" t="s">
        <v>44</v>
      </c>
      <c r="N1006" s="3" t="s">
        <v>1793</v>
      </c>
      <c r="O1006" s="3">
        <v>92672</v>
      </c>
      <c r="P1006" s="2">
        <v>42010</v>
      </c>
      <c r="Q1006" s="2">
        <v>42012</v>
      </c>
      <c r="R1006" s="4">
        <v>-90.755600000000001</v>
      </c>
      <c r="S1006" s="3">
        <v>7</v>
      </c>
      <c r="T1006" s="4">
        <v>24.57</v>
      </c>
      <c r="U1006" s="3">
        <v>89856</v>
      </c>
      <c r="V1006" s="3" t="str">
        <f>IF(R1006&gt;F2962, "High","Low")</f>
        <v>Low</v>
      </c>
      <c r="W1006" s="3" t="e">
        <f>IF(OR(D1006 &gt; 0.2,#REF! &lt; 0.25), "High Risk", "Low Risk")</f>
        <v>#REF!</v>
      </c>
      <c r="X1006" s="3" t="str">
        <f>IF(NOT(D1006 &gt; 0), "No Discount", "Discount Applied")</f>
        <v>Discount Applied</v>
      </c>
      <c r="Y1006" s="3" t="str">
        <f>IF(AND(R1006 &gt; 100, OR(I1006 = "Regular Air", I1006 = "Express Air"), NOT(D1006 &gt; 0)), "High Profit Non-Standard Shipping", "Other")</f>
        <v>Other</v>
      </c>
    </row>
    <row r="1007" spans="1:25" x14ac:dyDescent="0.3">
      <c r="A1007" s="3" t="s">
        <v>77</v>
      </c>
      <c r="B1007" s="3">
        <v>23966</v>
      </c>
      <c r="C1007" s="3" t="s">
        <v>46</v>
      </c>
      <c r="D1007" s="7">
        <v>0.04</v>
      </c>
      <c r="E1007" s="4">
        <v>205.99</v>
      </c>
      <c r="F1007" s="4">
        <v>8.99</v>
      </c>
      <c r="G1007" s="3">
        <v>1788</v>
      </c>
      <c r="H1007" s="3" t="s">
        <v>1794</v>
      </c>
      <c r="I1007" s="3" t="s">
        <v>48</v>
      </c>
      <c r="J1007" s="3" t="s">
        <v>113</v>
      </c>
      <c r="K1007" s="3" t="s">
        <v>76</v>
      </c>
      <c r="L1007" s="3" t="s">
        <v>135</v>
      </c>
      <c r="M1007" s="3" t="s">
        <v>386</v>
      </c>
      <c r="N1007" s="3" t="s">
        <v>1657</v>
      </c>
      <c r="O1007" s="3">
        <v>30188</v>
      </c>
      <c r="P1007" s="2">
        <v>42025</v>
      </c>
      <c r="Q1007" s="2">
        <v>42026</v>
      </c>
      <c r="R1007" s="4">
        <v>960.98400000000004</v>
      </c>
      <c r="S1007" s="3">
        <v>6</v>
      </c>
      <c r="T1007" s="4">
        <v>1008.53</v>
      </c>
      <c r="U1007" s="3">
        <v>88256</v>
      </c>
      <c r="V1007" s="3" t="str">
        <f>IF(R1007&gt;F2963, "High","Low")</f>
        <v>High</v>
      </c>
      <c r="W1007" s="3" t="e">
        <f>IF(OR(D1007 &gt; 0.2,#REF! &lt; 0.25), "High Risk", "Low Risk")</f>
        <v>#REF!</v>
      </c>
      <c r="X1007" s="3" t="str">
        <f>IF(NOT(D1007 &gt; 0), "No Discount", "Discount Applied")</f>
        <v>Discount Applied</v>
      </c>
      <c r="Y1007" s="3" t="str">
        <f>IF(AND(R1007 &gt; 100, OR(I1007 = "Regular Air", I1007 = "Express Air"), NOT(D1007 &gt; 0)), "High Profit Non-Standard Shipping", "Other")</f>
        <v>Other</v>
      </c>
    </row>
    <row r="1008" spans="1:25" x14ac:dyDescent="0.3">
      <c r="A1008" s="3" t="s">
        <v>190</v>
      </c>
      <c r="B1008" s="3">
        <v>21284</v>
      </c>
      <c r="C1008" s="3" t="s">
        <v>46</v>
      </c>
      <c r="D1008" s="7">
        <v>0.04</v>
      </c>
      <c r="E1008" s="4">
        <v>880.98</v>
      </c>
      <c r="F1008" s="4">
        <v>44.55</v>
      </c>
      <c r="G1008" s="3">
        <v>1793</v>
      </c>
      <c r="H1008" s="3" t="s">
        <v>1795</v>
      </c>
      <c r="I1008" s="3" t="s">
        <v>38</v>
      </c>
      <c r="J1008" s="3" t="s">
        <v>39</v>
      </c>
      <c r="K1008" s="3" t="s">
        <v>40</v>
      </c>
      <c r="L1008" s="3" t="s">
        <v>60</v>
      </c>
      <c r="M1008" s="3" t="s">
        <v>177</v>
      </c>
      <c r="N1008" s="3" t="s">
        <v>1796</v>
      </c>
      <c r="O1008" s="3">
        <v>61401</v>
      </c>
      <c r="P1008" s="2">
        <v>42010</v>
      </c>
      <c r="Q1008" s="2">
        <v>42011</v>
      </c>
      <c r="R1008" s="4">
        <v>-13706.464</v>
      </c>
      <c r="S1008" s="3">
        <v>8</v>
      </c>
      <c r="T1008" s="4">
        <v>6968.9</v>
      </c>
      <c r="U1008" s="3">
        <v>87853</v>
      </c>
      <c r="V1008" s="3" t="str">
        <f>IF(R1008&gt;F2964, "High","Low")</f>
        <v>Low</v>
      </c>
      <c r="W1008" s="3" t="e">
        <f>IF(OR(D1008 &gt; 0.2,#REF! &lt; 0.25), "High Risk", "Low Risk")</f>
        <v>#REF!</v>
      </c>
      <c r="X1008" s="3" t="str">
        <f>IF(NOT(D1008 &gt; 0), "No Discount", "Discount Applied")</f>
        <v>Discount Applied</v>
      </c>
      <c r="Y1008" s="3" t="str">
        <f>IF(AND(R1008 &gt; 100, OR(I1008 = "Regular Air", I1008 = "Express Air"), NOT(D1008 &gt; 0)), "High Profit Non-Standard Shipping", "Other")</f>
        <v>Other</v>
      </c>
    </row>
    <row r="1009" spans="1:25" x14ac:dyDescent="0.3">
      <c r="A1009" s="3" t="s">
        <v>173</v>
      </c>
      <c r="B1009" s="3">
        <v>22986</v>
      </c>
      <c r="C1009" s="3" t="s">
        <v>46</v>
      </c>
      <c r="D1009" s="7">
        <v>0.04</v>
      </c>
      <c r="E1009" s="4">
        <v>3.68</v>
      </c>
      <c r="F1009" s="4">
        <v>1.32</v>
      </c>
      <c r="G1009" s="3">
        <v>1802</v>
      </c>
      <c r="H1009" s="3" t="s">
        <v>1797</v>
      </c>
      <c r="I1009" s="3" t="s">
        <v>48</v>
      </c>
      <c r="J1009" s="3" t="s">
        <v>27</v>
      </c>
      <c r="K1009" s="3" t="s">
        <v>28</v>
      </c>
      <c r="L1009" s="3" t="s">
        <v>135</v>
      </c>
      <c r="M1009" s="3" t="s">
        <v>361</v>
      </c>
      <c r="N1009" s="3" t="s">
        <v>1772</v>
      </c>
      <c r="O1009" s="3">
        <v>34698</v>
      </c>
      <c r="P1009" s="2">
        <v>42156</v>
      </c>
      <c r="Q1009" s="2">
        <v>42157</v>
      </c>
      <c r="R1009" s="4">
        <v>300.92579999999998</v>
      </c>
      <c r="S1009" s="3">
        <v>11</v>
      </c>
      <c r="T1009" s="4">
        <v>41.29</v>
      </c>
      <c r="U1009" s="3">
        <v>91543</v>
      </c>
      <c r="V1009" s="3" t="str">
        <f>IF(R1009&gt;F2965, "High","Low")</f>
        <v>High</v>
      </c>
      <c r="W1009" s="3" t="e">
        <f>IF(OR(D1009 &gt; 0.2,#REF! &lt; 0.25), "High Risk", "Low Risk")</f>
        <v>#REF!</v>
      </c>
      <c r="X1009" s="3" t="str">
        <f>IF(NOT(D1009 &gt; 0), "No Discount", "Discount Applied")</f>
        <v>Discount Applied</v>
      </c>
      <c r="Y1009" s="3" t="str">
        <f>IF(AND(R1009 &gt; 100, OR(I1009 = "Regular Air", I1009 = "Express Air"), NOT(D1009 &gt; 0)), "High Profit Non-Standard Shipping", "Other")</f>
        <v>Other</v>
      </c>
    </row>
    <row r="1010" spans="1:25" x14ac:dyDescent="0.3">
      <c r="A1010" s="3" t="s">
        <v>179</v>
      </c>
      <c r="B1010" s="3">
        <v>18901</v>
      </c>
      <c r="C1010" s="3" t="s">
        <v>55</v>
      </c>
      <c r="D1010" s="7">
        <v>0.01</v>
      </c>
      <c r="E1010" s="4">
        <v>8.1199999999999992</v>
      </c>
      <c r="F1010" s="4">
        <v>2.83</v>
      </c>
      <c r="G1010" s="3">
        <v>1808</v>
      </c>
      <c r="H1010" s="3" t="s">
        <v>1798</v>
      </c>
      <c r="I1010" s="3" t="s">
        <v>26</v>
      </c>
      <c r="J1010" s="3" t="s">
        <v>39</v>
      </c>
      <c r="K1010" s="3" t="s">
        <v>76</v>
      </c>
      <c r="L1010" s="3" t="s">
        <v>52</v>
      </c>
      <c r="M1010" s="3" t="s">
        <v>647</v>
      </c>
      <c r="N1010" s="3" t="s">
        <v>1799</v>
      </c>
      <c r="O1010" s="3">
        <v>26101</v>
      </c>
      <c r="P1010" s="2">
        <v>42080</v>
      </c>
      <c r="Q1010" s="2">
        <v>42081</v>
      </c>
      <c r="R1010" s="4">
        <v>-40.76</v>
      </c>
      <c r="S1010" s="3">
        <v>10</v>
      </c>
      <c r="T1010" s="4">
        <v>88.64</v>
      </c>
      <c r="U1010" s="3">
        <v>89251</v>
      </c>
      <c r="V1010" s="3" t="str">
        <f>IF(R1010&gt;F2966, "High","Low")</f>
        <v>Low</v>
      </c>
      <c r="W1010" s="3" t="e">
        <f>IF(OR(D1010 &gt; 0.2,#REF! &lt; 0.25), "High Risk", "Low Risk")</f>
        <v>#REF!</v>
      </c>
      <c r="X1010" s="3" t="str">
        <f>IF(NOT(D1010 &gt; 0), "No Discount", "Discount Applied")</f>
        <v>Discount Applied</v>
      </c>
      <c r="Y1010" s="3" t="str">
        <f>IF(AND(R1010 &gt; 100, OR(I1010 = "Regular Air", I1010 = "Express Air"), NOT(D1010 &gt; 0)), "High Profit Non-Standard Shipping", "Other")</f>
        <v>Other</v>
      </c>
    </row>
    <row r="1011" spans="1:25" x14ac:dyDescent="0.3">
      <c r="A1011" s="3" t="s">
        <v>179</v>
      </c>
      <c r="B1011" s="3">
        <v>21746</v>
      </c>
      <c r="C1011" s="3" t="s">
        <v>36</v>
      </c>
      <c r="D1011" s="7">
        <v>0.09</v>
      </c>
      <c r="E1011" s="4">
        <v>77.510000000000005</v>
      </c>
      <c r="F1011" s="4">
        <v>4</v>
      </c>
      <c r="G1011" s="3">
        <v>1814</v>
      </c>
      <c r="H1011" s="3" t="s">
        <v>1800</v>
      </c>
      <c r="I1011" s="3" t="s">
        <v>26</v>
      </c>
      <c r="J1011" s="3" t="s">
        <v>39</v>
      </c>
      <c r="K1011" s="3" t="s">
        <v>76</v>
      </c>
      <c r="L1011" s="3" t="s">
        <v>135</v>
      </c>
      <c r="M1011" s="3" t="s">
        <v>670</v>
      </c>
      <c r="N1011" s="3" t="s">
        <v>1802</v>
      </c>
      <c r="O1011" s="3">
        <v>38654</v>
      </c>
      <c r="P1011" s="2">
        <v>42147</v>
      </c>
      <c r="Q1011" s="2">
        <v>42149</v>
      </c>
      <c r="R1011" s="4">
        <v>-986.52399999999989</v>
      </c>
      <c r="S1011" s="3">
        <v>17</v>
      </c>
      <c r="T1011" s="4">
        <v>1300.54</v>
      </c>
      <c r="U1011" s="3">
        <v>90524</v>
      </c>
      <c r="V1011" s="3" t="str">
        <f>IF(R1011&gt;F2967, "High","Low")</f>
        <v>Low</v>
      </c>
      <c r="W1011" s="3" t="e">
        <f>IF(OR(D1011 &gt; 0.2,#REF! &lt; 0.25), "High Risk", "Low Risk")</f>
        <v>#REF!</v>
      </c>
      <c r="X1011" s="3" t="str">
        <f>IF(NOT(D1011 &gt; 0), "No Discount", "Discount Applied")</f>
        <v>Discount Applied</v>
      </c>
      <c r="Y1011" s="3" t="str">
        <f>IF(AND(R1011 &gt; 100, OR(I1011 = "Regular Air", I1011 = "Express Air"), NOT(D1011 &gt; 0)), "High Profit Non-Standard Shipping", "Other")</f>
        <v>Other</v>
      </c>
    </row>
    <row r="1012" spans="1:25" x14ac:dyDescent="0.3">
      <c r="A1012" s="3" t="s">
        <v>29</v>
      </c>
      <c r="B1012" s="3">
        <v>21747</v>
      </c>
      <c r="C1012" s="3" t="s">
        <v>36</v>
      </c>
      <c r="D1012" s="7">
        <v>0</v>
      </c>
      <c r="E1012" s="4">
        <v>2.88</v>
      </c>
      <c r="F1012" s="4">
        <v>0.7</v>
      </c>
      <c r="G1012" s="3">
        <v>1814</v>
      </c>
      <c r="H1012" s="3" t="s">
        <v>1800</v>
      </c>
      <c r="I1012" s="3" t="s">
        <v>48</v>
      </c>
      <c r="J1012" s="3" t="s">
        <v>39</v>
      </c>
      <c r="K1012" s="3" t="s">
        <v>28</v>
      </c>
      <c r="L1012" s="3" t="s">
        <v>135</v>
      </c>
      <c r="M1012" s="3" t="s">
        <v>670</v>
      </c>
      <c r="N1012" s="3" t="s">
        <v>1802</v>
      </c>
      <c r="O1012" s="3">
        <v>38654</v>
      </c>
      <c r="P1012" s="2">
        <v>42147</v>
      </c>
      <c r="Q1012" s="2">
        <v>42149</v>
      </c>
      <c r="R1012" s="4">
        <v>-141.666</v>
      </c>
      <c r="S1012" s="3">
        <v>13</v>
      </c>
      <c r="T1012" s="4">
        <v>38.06</v>
      </c>
      <c r="U1012" s="3">
        <v>90524</v>
      </c>
      <c r="V1012" s="3" t="str">
        <f>IF(R1012&gt;F2968, "High","Low")</f>
        <v>Low</v>
      </c>
      <c r="W1012" s="3" t="e">
        <f>IF(OR(D1012 &gt; 0.2,#REF! &lt; 0.25), "High Risk", "Low Risk")</f>
        <v>#REF!</v>
      </c>
      <c r="X1012" s="3" t="str">
        <f>IF(NOT(D1012 &gt; 0), "No Discount", "Discount Applied")</f>
        <v>No Discount</v>
      </c>
      <c r="Y1012" s="3" t="str">
        <f>IF(AND(R1012 &gt; 100, OR(I1012 = "Regular Air", I1012 = "Express Air"), NOT(D1012 &gt; 0)), "High Profit Non-Standard Shipping", "Other")</f>
        <v>Other</v>
      </c>
    </row>
    <row r="1013" spans="1:25" x14ac:dyDescent="0.3">
      <c r="A1013" s="3" t="s">
        <v>84</v>
      </c>
      <c r="B1013" s="3">
        <v>24463</v>
      </c>
      <c r="C1013" s="3" t="s">
        <v>55</v>
      </c>
      <c r="D1013" s="7">
        <v>0.06</v>
      </c>
      <c r="E1013" s="4">
        <v>90.97</v>
      </c>
      <c r="F1013" s="4">
        <v>14</v>
      </c>
      <c r="G1013" s="3">
        <v>1815</v>
      </c>
      <c r="H1013" s="3" t="s">
        <v>1803</v>
      </c>
      <c r="I1013" s="3" t="s">
        <v>38</v>
      </c>
      <c r="J1013" s="3" t="s">
        <v>39</v>
      </c>
      <c r="K1013" s="3" t="s">
        <v>76</v>
      </c>
      <c r="L1013" s="3" t="s">
        <v>135</v>
      </c>
      <c r="M1013" s="3" t="s">
        <v>670</v>
      </c>
      <c r="N1013" s="3" t="s">
        <v>1805</v>
      </c>
      <c r="O1013" s="3">
        <v>39208</v>
      </c>
      <c r="P1013" s="2">
        <v>42046</v>
      </c>
      <c r="Q1013" s="2">
        <v>42047</v>
      </c>
      <c r="R1013" s="4">
        <v>47.334000000000003</v>
      </c>
      <c r="S1013" s="3">
        <v>14</v>
      </c>
      <c r="T1013" s="4">
        <v>1263.3499999999999</v>
      </c>
      <c r="U1013" s="3">
        <v>90525</v>
      </c>
      <c r="V1013" s="3" t="str">
        <f>IF(R1013&gt;F2969, "High","Low")</f>
        <v>High</v>
      </c>
      <c r="W1013" s="3" t="e">
        <f>IF(OR(D1013 &gt; 0.2,#REF! &lt; 0.25), "High Risk", "Low Risk")</f>
        <v>#REF!</v>
      </c>
      <c r="X1013" s="3" t="str">
        <f>IF(NOT(D1013 &gt; 0), "No Discount", "Discount Applied")</f>
        <v>Discount Applied</v>
      </c>
      <c r="Y1013" s="3" t="str">
        <f>IF(AND(R1013 &gt; 100, OR(I1013 = "Regular Air", I1013 = "Express Air"), NOT(D1013 &gt; 0)), "High Profit Non-Standard Shipping", "Other")</f>
        <v>Other</v>
      </c>
    </row>
    <row r="1014" spans="1:25" x14ac:dyDescent="0.3">
      <c r="A1014" s="3" t="s">
        <v>29</v>
      </c>
      <c r="B1014" s="3">
        <v>22843</v>
      </c>
      <c r="C1014" s="3" t="s">
        <v>105</v>
      </c>
      <c r="D1014" s="7">
        <v>0.01</v>
      </c>
      <c r="E1014" s="4">
        <v>10.48</v>
      </c>
      <c r="F1014" s="4">
        <v>2.89</v>
      </c>
      <c r="G1014" s="3">
        <v>1816</v>
      </c>
      <c r="H1014" s="3" t="s">
        <v>1806</v>
      </c>
      <c r="I1014" s="3" t="s">
        <v>48</v>
      </c>
      <c r="J1014" s="3" t="s">
        <v>113</v>
      </c>
      <c r="K1014" s="3" t="s">
        <v>28</v>
      </c>
      <c r="L1014" s="3" t="s">
        <v>60</v>
      </c>
      <c r="M1014" s="3" t="s">
        <v>299</v>
      </c>
      <c r="N1014" s="3" t="s">
        <v>154</v>
      </c>
      <c r="O1014" s="3">
        <v>48187</v>
      </c>
      <c r="P1014" s="2">
        <v>42040</v>
      </c>
      <c r="Q1014" s="2">
        <v>42042</v>
      </c>
      <c r="R1014" s="4">
        <v>60.561599999999999</v>
      </c>
      <c r="S1014" s="3">
        <v>19</v>
      </c>
      <c r="T1014" s="4">
        <v>202.38</v>
      </c>
      <c r="U1014" s="3">
        <v>85990</v>
      </c>
      <c r="V1014" s="3" t="str">
        <f>IF(R1014&gt;F2970, "High","Low")</f>
        <v>High</v>
      </c>
      <c r="W1014" s="3" t="e">
        <f>IF(OR(D1014 &gt; 0.2,#REF! &lt; 0.25), "High Risk", "Low Risk")</f>
        <v>#REF!</v>
      </c>
      <c r="X1014" s="3" t="str">
        <f>IF(NOT(D1014 &gt; 0), "No Discount", "Discount Applied")</f>
        <v>Discount Applied</v>
      </c>
      <c r="Y1014" s="3" t="str">
        <f>IF(AND(R1014 &gt; 100, OR(I1014 = "Regular Air", I1014 = "Express Air"), NOT(D1014 &gt; 0)), "High Profit Non-Standard Shipping", "Other")</f>
        <v>Other</v>
      </c>
    </row>
    <row r="1015" spans="1:25" x14ac:dyDescent="0.3">
      <c r="A1015" s="3" t="s">
        <v>84</v>
      </c>
      <c r="B1015" s="3">
        <v>24622</v>
      </c>
      <c r="C1015" s="3" t="s">
        <v>36</v>
      </c>
      <c r="D1015" s="7">
        <v>0.06</v>
      </c>
      <c r="E1015" s="4">
        <v>17.98</v>
      </c>
      <c r="F1015" s="4">
        <v>8.51</v>
      </c>
      <c r="G1015" s="3">
        <v>1818</v>
      </c>
      <c r="H1015" s="3" t="s">
        <v>1808</v>
      </c>
      <c r="I1015" s="3" t="s">
        <v>48</v>
      </c>
      <c r="J1015" s="3" t="s">
        <v>113</v>
      </c>
      <c r="K1015" s="3" t="s">
        <v>76</v>
      </c>
      <c r="L1015" s="3" t="s">
        <v>60</v>
      </c>
      <c r="M1015" s="3" t="s">
        <v>299</v>
      </c>
      <c r="N1015" s="3" t="s">
        <v>1809</v>
      </c>
      <c r="O1015" s="3">
        <v>48126</v>
      </c>
      <c r="P1015" s="2">
        <v>42109</v>
      </c>
      <c r="Q1015" s="2">
        <v>42111</v>
      </c>
      <c r="R1015" s="4">
        <v>-47.243088</v>
      </c>
      <c r="S1015" s="3">
        <v>3</v>
      </c>
      <c r="T1015" s="4">
        <v>56.38</v>
      </c>
      <c r="U1015" s="3">
        <v>85991</v>
      </c>
      <c r="V1015" s="3" t="str">
        <f>IF(R1015&gt;F2971, "High","Low")</f>
        <v>Low</v>
      </c>
      <c r="W1015" s="3" t="e">
        <f>IF(OR(D1015 &gt; 0.2,#REF! &lt; 0.25), "High Risk", "Low Risk")</f>
        <v>#REF!</v>
      </c>
      <c r="X1015" s="3" t="str">
        <f>IF(NOT(D1015 &gt; 0), "No Discount", "Discount Applied")</f>
        <v>Discount Applied</v>
      </c>
      <c r="Y1015" s="3" t="str">
        <f>IF(AND(R1015 &gt; 100, OR(I1015 = "Regular Air", I1015 = "Express Air"), NOT(D1015 &gt; 0)), "High Profit Non-Standard Shipping", "Other")</f>
        <v>Other</v>
      </c>
    </row>
    <row r="1016" spans="1:25" x14ac:dyDescent="0.3">
      <c r="A1016" s="3" t="s">
        <v>92</v>
      </c>
      <c r="B1016" s="3">
        <v>24623</v>
      </c>
      <c r="C1016" s="3" t="s">
        <v>36</v>
      </c>
      <c r="D1016" s="7">
        <v>0.1</v>
      </c>
      <c r="E1016" s="4">
        <v>9.99</v>
      </c>
      <c r="F1016" s="4">
        <v>4.78</v>
      </c>
      <c r="G1016" s="3">
        <v>1818</v>
      </c>
      <c r="H1016" s="3" t="s">
        <v>1808</v>
      </c>
      <c r="I1016" s="3" t="s">
        <v>26</v>
      </c>
      <c r="J1016" s="3" t="s">
        <v>113</v>
      </c>
      <c r="K1016" s="3" t="s">
        <v>28</v>
      </c>
      <c r="L1016" s="3" t="s">
        <v>60</v>
      </c>
      <c r="M1016" s="3" t="s">
        <v>299</v>
      </c>
      <c r="N1016" s="3" t="s">
        <v>1809</v>
      </c>
      <c r="O1016" s="3">
        <v>48126</v>
      </c>
      <c r="P1016" s="2">
        <v>42109</v>
      </c>
      <c r="Q1016" s="2">
        <v>42112</v>
      </c>
      <c r="R1016" s="4">
        <v>9.1539999999999999</v>
      </c>
      <c r="S1016" s="3">
        <v>12</v>
      </c>
      <c r="T1016" s="4">
        <v>119.13</v>
      </c>
      <c r="U1016" s="3">
        <v>85991</v>
      </c>
      <c r="V1016" s="3" t="str">
        <f>IF(R1016&gt;F2972, "High","Low")</f>
        <v>High</v>
      </c>
      <c r="W1016" s="3" t="e">
        <f>IF(OR(D1016 &gt; 0.2,#REF! &lt; 0.25), "High Risk", "Low Risk")</f>
        <v>#REF!</v>
      </c>
      <c r="X1016" s="3" t="str">
        <f>IF(NOT(D1016 &gt; 0), "No Discount", "Discount Applied")</f>
        <v>Discount Applied</v>
      </c>
      <c r="Y1016" s="3" t="str">
        <f>IF(AND(R1016 &gt; 100, OR(I1016 = "Regular Air", I1016 = "Express Air"), NOT(D1016 &gt; 0)), "High Profit Non-Standard Shipping", "Other")</f>
        <v>Other</v>
      </c>
    </row>
    <row r="1017" spans="1:25" x14ac:dyDescent="0.3">
      <c r="A1017" s="3" t="s">
        <v>29</v>
      </c>
      <c r="B1017" s="3">
        <v>4843</v>
      </c>
      <c r="C1017" s="3" t="s">
        <v>105</v>
      </c>
      <c r="D1017" s="7">
        <v>0.01</v>
      </c>
      <c r="E1017" s="4">
        <v>10.48</v>
      </c>
      <c r="F1017" s="4">
        <v>2.89</v>
      </c>
      <c r="G1017" s="3">
        <v>1821</v>
      </c>
      <c r="H1017" s="3" t="s">
        <v>1811</v>
      </c>
      <c r="I1017" s="3" t="s">
        <v>48</v>
      </c>
      <c r="J1017" s="3" t="s">
        <v>113</v>
      </c>
      <c r="K1017" s="3" t="s">
        <v>28</v>
      </c>
      <c r="L1017" s="3" t="s">
        <v>52</v>
      </c>
      <c r="M1017" s="3" t="s">
        <v>70</v>
      </c>
      <c r="N1017" s="3" t="s">
        <v>89</v>
      </c>
      <c r="O1017" s="3">
        <v>10177</v>
      </c>
      <c r="P1017" s="2">
        <v>42040</v>
      </c>
      <c r="Q1017" s="2">
        <v>42042</v>
      </c>
      <c r="R1017" s="4">
        <v>40.92</v>
      </c>
      <c r="S1017" s="3">
        <v>76</v>
      </c>
      <c r="T1017" s="4">
        <v>809.51</v>
      </c>
      <c r="U1017" s="3">
        <v>34435</v>
      </c>
      <c r="V1017" s="3" t="str">
        <f>IF(R1017&gt;F2973, "High","Low")</f>
        <v>High</v>
      </c>
      <c r="W1017" s="3" t="e">
        <f>IF(OR(D1017 &gt; 0.2,#REF! &lt; 0.25), "High Risk", "Low Risk")</f>
        <v>#REF!</v>
      </c>
      <c r="X1017" s="3" t="str">
        <f>IF(NOT(D1017 &gt; 0), "No Discount", "Discount Applied")</f>
        <v>Discount Applied</v>
      </c>
      <c r="Y1017" s="3" t="str">
        <f>IF(AND(R1017 &gt; 100, OR(I1017 = "Regular Air", I1017 = "Express Air"), NOT(D1017 &gt; 0)), "High Profit Non-Standard Shipping", "Other")</f>
        <v>Other</v>
      </c>
    </row>
    <row r="1018" spans="1:25" x14ac:dyDescent="0.3">
      <c r="A1018" s="3" t="s">
        <v>49</v>
      </c>
      <c r="B1018" s="3">
        <v>6621</v>
      </c>
      <c r="C1018" s="3" t="s">
        <v>36</v>
      </c>
      <c r="D1018" s="7">
        <v>7.0000000000000007E-2</v>
      </c>
      <c r="E1018" s="4">
        <v>18.649999999999999</v>
      </c>
      <c r="F1018" s="4">
        <v>3.77</v>
      </c>
      <c r="G1018" s="3">
        <v>1821</v>
      </c>
      <c r="H1018" s="3" t="s">
        <v>1811</v>
      </c>
      <c r="I1018" s="3" t="s">
        <v>48</v>
      </c>
      <c r="J1018" s="3" t="s">
        <v>113</v>
      </c>
      <c r="K1018" s="3" t="s">
        <v>40</v>
      </c>
      <c r="L1018" s="3" t="s">
        <v>52</v>
      </c>
      <c r="M1018" s="3" t="s">
        <v>70</v>
      </c>
      <c r="N1018" s="3" t="s">
        <v>89</v>
      </c>
      <c r="O1018" s="3">
        <v>10177</v>
      </c>
      <c r="P1018" s="2">
        <v>42109</v>
      </c>
      <c r="Q1018" s="2">
        <v>42110</v>
      </c>
      <c r="R1018" s="4">
        <v>149.72</v>
      </c>
      <c r="S1018" s="3">
        <v>34</v>
      </c>
      <c r="T1018" s="4">
        <v>643.64</v>
      </c>
      <c r="U1018" s="3">
        <v>47108</v>
      </c>
      <c r="V1018" s="3" t="str">
        <f>IF(R1018&gt;F2974, "High","Low")</f>
        <v>High</v>
      </c>
      <c r="W1018" s="3" t="e">
        <f>IF(OR(D1018 &gt; 0.2,#REF! &lt; 0.25), "High Risk", "Low Risk")</f>
        <v>#REF!</v>
      </c>
      <c r="X1018" s="3" t="str">
        <f>IF(NOT(D1018 &gt; 0), "No Discount", "Discount Applied")</f>
        <v>Discount Applied</v>
      </c>
      <c r="Y1018" s="3" t="str">
        <f>IF(AND(R1018 &gt; 100, OR(I1018 = "Regular Air", I1018 = "Express Air"), NOT(D1018 &gt; 0)), "High Profit Non-Standard Shipping", "Other")</f>
        <v>Other</v>
      </c>
    </row>
    <row r="1019" spans="1:25" x14ac:dyDescent="0.3">
      <c r="A1019" s="3" t="s">
        <v>84</v>
      </c>
      <c r="B1019" s="3">
        <v>6622</v>
      </c>
      <c r="C1019" s="3" t="s">
        <v>36</v>
      </c>
      <c r="D1019" s="7">
        <v>0.06</v>
      </c>
      <c r="E1019" s="4">
        <v>17.98</v>
      </c>
      <c r="F1019" s="4">
        <v>8.51</v>
      </c>
      <c r="G1019" s="3">
        <v>1821</v>
      </c>
      <c r="H1019" s="3" t="s">
        <v>1811</v>
      </c>
      <c r="I1019" s="3" t="s">
        <v>48</v>
      </c>
      <c r="J1019" s="3" t="s">
        <v>113</v>
      </c>
      <c r="K1019" s="3" t="s">
        <v>76</v>
      </c>
      <c r="L1019" s="3" t="s">
        <v>52</v>
      </c>
      <c r="M1019" s="3" t="s">
        <v>70</v>
      </c>
      <c r="N1019" s="3" t="s">
        <v>89</v>
      </c>
      <c r="O1019" s="3">
        <v>10177</v>
      </c>
      <c r="P1019" s="2">
        <v>42109</v>
      </c>
      <c r="Q1019" s="2">
        <v>42111</v>
      </c>
      <c r="R1019" s="4">
        <v>-52.492319999999999</v>
      </c>
      <c r="S1019" s="3">
        <v>13</v>
      </c>
      <c r="T1019" s="4">
        <v>244.31</v>
      </c>
      <c r="U1019" s="3">
        <v>47108</v>
      </c>
      <c r="V1019" s="3" t="str">
        <f>IF(R1019&gt;F2975, "High","Low")</f>
        <v>Low</v>
      </c>
      <c r="W1019" s="3" t="e">
        <f>IF(OR(D1019 &gt; 0.2,#REF! &lt; 0.25), "High Risk", "Low Risk")</f>
        <v>#REF!</v>
      </c>
      <c r="X1019" s="3" t="str">
        <f>IF(NOT(D1019 &gt; 0), "No Discount", "Discount Applied")</f>
        <v>Discount Applied</v>
      </c>
      <c r="Y1019" s="3" t="str">
        <f>IF(AND(R1019 &gt; 100, OR(I1019 = "Regular Air", I1019 = "Express Air"), NOT(D1019 &gt; 0)), "High Profit Non-Standard Shipping", "Other")</f>
        <v>Other</v>
      </c>
    </row>
    <row r="1020" spans="1:25" x14ac:dyDescent="0.3">
      <c r="A1020" s="3" t="s">
        <v>92</v>
      </c>
      <c r="B1020" s="3">
        <v>6623</v>
      </c>
      <c r="C1020" s="3" t="s">
        <v>36</v>
      </c>
      <c r="D1020" s="7">
        <v>0.1</v>
      </c>
      <c r="E1020" s="4">
        <v>9.99</v>
      </c>
      <c r="F1020" s="4">
        <v>4.78</v>
      </c>
      <c r="G1020" s="3">
        <v>1821</v>
      </c>
      <c r="H1020" s="3" t="s">
        <v>1811</v>
      </c>
      <c r="I1020" s="3" t="s">
        <v>26</v>
      </c>
      <c r="J1020" s="3" t="s">
        <v>113</v>
      </c>
      <c r="K1020" s="3" t="s">
        <v>28</v>
      </c>
      <c r="L1020" s="3" t="s">
        <v>52</v>
      </c>
      <c r="M1020" s="3" t="s">
        <v>70</v>
      </c>
      <c r="N1020" s="3" t="s">
        <v>89</v>
      </c>
      <c r="O1020" s="3">
        <v>10177</v>
      </c>
      <c r="P1020" s="2">
        <v>42109</v>
      </c>
      <c r="Q1020" s="2">
        <v>42112</v>
      </c>
      <c r="R1020" s="4">
        <v>7.9599999999999991</v>
      </c>
      <c r="S1020" s="3">
        <v>47</v>
      </c>
      <c r="T1020" s="4">
        <v>466.58</v>
      </c>
      <c r="U1020" s="3">
        <v>47108</v>
      </c>
      <c r="V1020" s="3" t="str">
        <f>IF(R1020&gt;F2976, "High","Low")</f>
        <v>High</v>
      </c>
      <c r="W1020" s="3" t="e">
        <f>IF(OR(D1020 &gt; 0.2,#REF! &lt; 0.25), "High Risk", "Low Risk")</f>
        <v>#REF!</v>
      </c>
      <c r="X1020" s="3" t="str">
        <f>IF(NOT(D1020 &gt; 0), "No Discount", "Discount Applied")</f>
        <v>Discount Applied</v>
      </c>
      <c r="Y1020" s="3" t="str">
        <f>IF(AND(R1020 &gt; 100, OR(I1020 = "Regular Air", I1020 = "Express Air"), NOT(D1020 &gt; 0)), "High Profit Non-Standard Shipping", "Other")</f>
        <v>Other</v>
      </c>
    </row>
    <row r="1021" spans="1:25" x14ac:dyDescent="0.3">
      <c r="A1021" s="3" t="s">
        <v>77</v>
      </c>
      <c r="B1021" s="3">
        <v>6624</v>
      </c>
      <c r="C1021" s="3" t="s">
        <v>36</v>
      </c>
      <c r="D1021" s="7">
        <v>0.08</v>
      </c>
      <c r="E1021" s="4">
        <v>175.99</v>
      </c>
      <c r="F1021" s="4">
        <v>8.99</v>
      </c>
      <c r="G1021" s="3">
        <v>1821</v>
      </c>
      <c r="H1021" s="3" t="s">
        <v>1811</v>
      </c>
      <c r="I1021" s="3" t="s">
        <v>26</v>
      </c>
      <c r="J1021" s="3" t="s">
        <v>113</v>
      </c>
      <c r="K1021" s="3" t="s">
        <v>76</v>
      </c>
      <c r="L1021" s="3" t="s">
        <v>52</v>
      </c>
      <c r="M1021" s="3" t="s">
        <v>70</v>
      </c>
      <c r="N1021" s="3" t="s">
        <v>89</v>
      </c>
      <c r="O1021" s="3">
        <v>10177</v>
      </c>
      <c r="P1021" s="2">
        <v>42109</v>
      </c>
      <c r="Q1021" s="2">
        <v>42110</v>
      </c>
      <c r="R1021" s="4">
        <v>-459.08280000000002</v>
      </c>
      <c r="S1021" s="3">
        <v>16</v>
      </c>
      <c r="T1021" s="4">
        <v>2290.69</v>
      </c>
      <c r="U1021" s="3">
        <v>47108</v>
      </c>
      <c r="V1021" s="3" t="str">
        <f>IF(R1021&gt;F2977, "High","Low")</f>
        <v>Low</v>
      </c>
      <c r="W1021" s="3" t="e">
        <f>IF(OR(D1021 &gt; 0.2,#REF! &lt; 0.25), "High Risk", "Low Risk")</f>
        <v>#REF!</v>
      </c>
      <c r="X1021" s="3" t="str">
        <f>IF(NOT(D1021 &gt; 0), "No Discount", "Discount Applied")</f>
        <v>Discount Applied</v>
      </c>
      <c r="Y1021" s="3" t="str">
        <f>IF(AND(R1021 &gt; 100, OR(I1021 = "Regular Air", I1021 = "Express Air"), NOT(D1021 &gt; 0)), "High Profit Non-Standard Shipping", "Other")</f>
        <v>Other</v>
      </c>
    </row>
    <row r="1022" spans="1:25" x14ac:dyDescent="0.3">
      <c r="A1022" s="3" t="s">
        <v>140</v>
      </c>
      <c r="B1022" s="3">
        <v>19596</v>
      </c>
      <c r="C1022" s="3" t="s">
        <v>55</v>
      </c>
      <c r="D1022" s="7">
        <v>0.1</v>
      </c>
      <c r="E1022" s="4">
        <v>52.99</v>
      </c>
      <c r="F1022" s="4">
        <v>19.989999999999998</v>
      </c>
      <c r="G1022" s="3">
        <v>1826</v>
      </c>
      <c r="H1022" s="3" t="s">
        <v>1813</v>
      </c>
      <c r="I1022" s="3" t="s">
        <v>26</v>
      </c>
      <c r="J1022" s="3" t="s">
        <v>27</v>
      </c>
      <c r="K1022" s="3" t="s">
        <v>28</v>
      </c>
      <c r="L1022" s="3" t="s">
        <v>60</v>
      </c>
      <c r="M1022" s="3" t="s">
        <v>329</v>
      </c>
      <c r="N1022" s="3" t="s">
        <v>1815</v>
      </c>
      <c r="O1022" s="3">
        <v>52722</v>
      </c>
      <c r="P1022" s="2">
        <v>42112</v>
      </c>
      <c r="Q1022" s="2">
        <v>42113</v>
      </c>
      <c r="R1022" s="4">
        <v>-517.16999999999996</v>
      </c>
      <c r="S1022" s="3">
        <v>7</v>
      </c>
      <c r="T1022" s="4">
        <v>337.59</v>
      </c>
      <c r="U1022" s="3">
        <v>86958</v>
      </c>
      <c r="V1022" s="3" t="str">
        <f>IF(R1022&gt;F2978, "High","Low")</f>
        <v>Low</v>
      </c>
      <c r="W1022" s="3" t="e">
        <f>IF(OR(D1022 &gt; 0.2,#REF! &lt; 0.25), "High Risk", "Low Risk")</f>
        <v>#REF!</v>
      </c>
      <c r="X1022" s="3" t="str">
        <f>IF(NOT(D1022 &gt; 0), "No Discount", "Discount Applied")</f>
        <v>Discount Applied</v>
      </c>
      <c r="Y1022" s="3" t="str">
        <f>IF(AND(R1022 &gt; 100, OR(I1022 = "Regular Air", I1022 = "Express Air"), NOT(D1022 &gt; 0)), "High Profit Non-Standard Shipping", "Other")</f>
        <v>Other</v>
      </c>
    </row>
    <row r="1023" spans="1:25" x14ac:dyDescent="0.3">
      <c r="A1023" s="3" t="s">
        <v>92</v>
      </c>
      <c r="B1023" s="3">
        <v>18199</v>
      </c>
      <c r="C1023" s="3" t="s">
        <v>55</v>
      </c>
      <c r="D1023" s="7">
        <v>0</v>
      </c>
      <c r="E1023" s="4">
        <v>9.27</v>
      </c>
      <c r="F1023" s="4">
        <v>4.3899999999999997</v>
      </c>
      <c r="G1023" s="3">
        <v>1826</v>
      </c>
      <c r="H1023" s="3" t="s">
        <v>1813</v>
      </c>
      <c r="I1023" s="3" t="s">
        <v>48</v>
      </c>
      <c r="J1023" s="3" t="s">
        <v>27</v>
      </c>
      <c r="K1023" s="3" t="s">
        <v>28</v>
      </c>
      <c r="L1023" s="3" t="s">
        <v>60</v>
      </c>
      <c r="M1023" s="3" t="s">
        <v>329</v>
      </c>
      <c r="N1023" s="3" t="s">
        <v>1815</v>
      </c>
      <c r="O1023" s="3">
        <v>52722</v>
      </c>
      <c r="P1023" s="2">
        <v>42136</v>
      </c>
      <c r="Q1023" s="2">
        <v>42138</v>
      </c>
      <c r="R1023" s="4">
        <v>-7.61</v>
      </c>
      <c r="S1023" s="3">
        <v>1</v>
      </c>
      <c r="T1023" s="4">
        <v>10.65</v>
      </c>
      <c r="U1023" s="3">
        <v>86959</v>
      </c>
      <c r="V1023" s="3" t="str">
        <f>IF(R1023&gt;F2979, "High","Low")</f>
        <v>Low</v>
      </c>
      <c r="W1023" s="3" t="e">
        <f>IF(OR(D1023 &gt; 0.2,#REF! &lt; 0.25), "High Risk", "Low Risk")</f>
        <v>#REF!</v>
      </c>
      <c r="X1023" s="3" t="str">
        <f>IF(NOT(D1023 &gt; 0), "No Discount", "Discount Applied")</f>
        <v>No Discount</v>
      </c>
      <c r="Y1023" s="3" t="str">
        <f>IF(AND(R1023 &gt; 100, OR(I1023 = "Regular Air", I1023 = "Express Air"), NOT(D1023 &gt; 0)), "High Profit Non-Standard Shipping", "Other")</f>
        <v>Other</v>
      </c>
    </row>
    <row r="1024" spans="1:25" x14ac:dyDescent="0.3">
      <c r="A1024" s="3" t="s">
        <v>29</v>
      </c>
      <c r="B1024" s="3">
        <v>20551</v>
      </c>
      <c r="C1024" s="3" t="s">
        <v>36</v>
      </c>
      <c r="D1024" s="7">
        <v>0</v>
      </c>
      <c r="E1024" s="4">
        <v>5.98</v>
      </c>
      <c r="F1024" s="4">
        <v>0.96</v>
      </c>
      <c r="G1024" s="3">
        <v>1827</v>
      </c>
      <c r="H1024" s="3" t="s">
        <v>1817</v>
      </c>
      <c r="I1024" s="3" t="s">
        <v>48</v>
      </c>
      <c r="J1024" s="3" t="s">
        <v>27</v>
      </c>
      <c r="K1024" s="3" t="s">
        <v>28</v>
      </c>
      <c r="L1024" s="3" t="s">
        <v>60</v>
      </c>
      <c r="M1024" s="3" t="s">
        <v>329</v>
      </c>
      <c r="N1024" s="3" t="s">
        <v>149</v>
      </c>
      <c r="O1024" s="3">
        <v>52601</v>
      </c>
      <c r="P1024" s="2">
        <v>42054</v>
      </c>
      <c r="Q1024" s="2">
        <v>42055</v>
      </c>
      <c r="R1024" s="4">
        <v>38.039699999999996</v>
      </c>
      <c r="S1024" s="3">
        <v>9</v>
      </c>
      <c r="T1024" s="4">
        <v>55.13</v>
      </c>
      <c r="U1024" s="3">
        <v>86956</v>
      </c>
      <c r="V1024" s="3" t="str">
        <f>IF(R1024&gt;F2980, "High","Low")</f>
        <v>High</v>
      </c>
      <c r="W1024" s="3" t="e">
        <f>IF(OR(D1024 &gt; 0.2,#REF! &lt; 0.25), "High Risk", "Low Risk")</f>
        <v>#REF!</v>
      </c>
      <c r="X1024" s="3" t="str">
        <f>IF(NOT(D1024 &gt; 0), "No Discount", "Discount Applied")</f>
        <v>No Discount</v>
      </c>
      <c r="Y1024" s="3" t="str">
        <f>IF(AND(R1024 &gt; 100, OR(I1024 = "Regular Air", I1024 = "Express Air"), NOT(D1024 &gt; 0)), "High Profit Non-Standard Shipping", "Other")</f>
        <v>Other</v>
      </c>
    </row>
    <row r="1025" spans="1:25" x14ac:dyDescent="0.3">
      <c r="A1025" s="3" t="s">
        <v>190</v>
      </c>
      <c r="B1025" s="3">
        <v>19597</v>
      </c>
      <c r="C1025" s="3" t="s">
        <v>55</v>
      </c>
      <c r="D1025" s="7">
        <v>7.0000000000000007E-2</v>
      </c>
      <c r="E1025" s="4">
        <v>100.98</v>
      </c>
      <c r="F1025" s="4">
        <v>57.38</v>
      </c>
      <c r="G1025" s="3">
        <v>1827</v>
      </c>
      <c r="H1025" s="3" t="s">
        <v>1817</v>
      </c>
      <c r="I1025" s="3" t="s">
        <v>38</v>
      </c>
      <c r="J1025" s="3" t="s">
        <v>27</v>
      </c>
      <c r="K1025" s="3" t="s">
        <v>40</v>
      </c>
      <c r="L1025" s="3" t="s">
        <v>60</v>
      </c>
      <c r="M1025" s="3" t="s">
        <v>329</v>
      </c>
      <c r="N1025" s="3" t="s">
        <v>149</v>
      </c>
      <c r="O1025" s="3">
        <v>52601</v>
      </c>
      <c r="P1025" s="2">
        <v>42112</v>
      </c>
      <c r="Q1025" s="2">
        <v>42115</v>
      </c>
      <c r="R1025" s="4">
        <v>-429.86</v>
      </c>
      <c r="S1025" s="3">
        <v>2</v>
      </c>
      <c r="T1025" s="4">
        <v>215.32</v>
      </c>
      <c r="U1025" s="3">
        <v>86958</v>
      </c>
      <c r="V1025" s="3" t="str">
        <f>IF(R1025&gt;F2981, "High","Low")</f>
        <v>Low</v>
      </c>
      <c r="W1025" s="3" t="e">
        <f>IF(OR(D1025 &gt; 0.2,#REF! &lt; 0.25), "High Risk", "Low Risk")</f>
        <v>#REF!</v>
      </c>
      <c r="X1025" s="3" t="str">
        <f>IF(NOT(D1025 &gt; 0), "No Discount", "Discount Applied")</f>
        <v>Discount Applied</v>
      </c>
      <c r="Y1025" s="3" t="str">
        <f>IF(AND(R1025 &gt; 100, OR(I1025 = "Regular Air", I1025 = "Express Air"), NOT(D1025 &gt; 0)), "High Profit Non-Standard Shipping", "Other")</f>
        <v>Other</v>
      </c>
    </row>
    <row r="1026" spans="1:25" x14ac:dyDescent="0.3">
      <c r="A1026" s="3" t="s">
        <v>77</v>
      </c>
      <c r="B1026" s="3">
        <v>19598</v>
      </c>
      <c r="C1026" s="3" t="s">
        <v>55</v>
      </c>
      <c r="D1026" s="7">
        <v>0.03</v>
      </c>
      <c r="E1026" s="4">
        <v>85.99</v>
      </c>
      <c r="F1026" s="4">
        <v>0.99</v>
      </c>
      <c r="G1026" s="3">
        <v>1827</v>
      </c>
      <c r="H1026" s="3" t="s">
        <v>1817</v>
      </c>
      <c r="I1026" s="3" t="s">
        <v>48</v>
      </c>
      <c r="J1026" s="3" t="s">
        <v>27</v>
      </c>
      <c r="K1026" s="3" t="s">
        <v>76</v>
      </c>
      <c r="L1026" s="3" t="s">
        <v>60</v>
      </c>
      <c r="M1026" s="3" t="s">
        <v>329</v>
      </c>
      <c r="N1026" s="3" t="s">
        <v>149</v>
      </c>
      <c r="O1026" s="3">
        <v>52601</v>
      </c>
      <c r="P1026" s="2">
        <v>42112</v>
      </c>
      <c r="Q1026" s="2">
        <v>42114</v>
      </c>
      <c r="R1026" s="4">
        <v>264.16649999999998</v>
      </c>
      <c r="S1026" s="3">
        <v>5</v>
      </c>
      <c r="T1026" s="4">
        <v>382.85</v>
      </c>
      <c r="U1026" s="3">
        <v>86958</v>
      </c>
      <c r="V1026" s="3" t="str">
        <f>IF(R1026&gt;F2982, "High","Low")</f>
        <v>High</v>
      </c>
      <c r="W1026" s="3" t="e">
        <f>IF(OR(D1026 &gt; 0.2,#REF! &lt; 0.25), "High Risk", "Low Risk")</f>
        <v>#REF!</v>
      </c>
      <c r="X1026" s="3" t="str">
        <f>IF(NOT(D1026 &gt; 0), "No Discount", "Discount Applied")</f>
        <v>Discount Applied</v>
      </c>
      <c r="Y1026" s="3" t="str">
        <f>IF(AND(R1026 &gt; 100, OR(I1026 = "Regular Air", I1026 = "Express Air"), NOT(D1026 &gt; 0)), "High Profit Non-Standard Shipping", "Other")</f>
        <v>Other</v>
      </c>
    </row>
    <row r="1027" spans="1:25" x14ac:dyDescent="0.3">
      <c r="A1027" s="3" t="s">
        <v>92</v>
      </c>
      <c r="B1027" s="3">
        <v>20553</v>
      </c>
      <c r="C1027" s="3" t="s">
        <v>36</v>
      </c>
      <c r="D1027" s="7">
        <v>0.02</v>
      </c>
      <c r="E1027" s="4">
        <v>5.98</v>
      </c>
      <c r="F1027" s="4">
        <v>5.46</v>
      </c>
      <c r="G1027" s="3">
        <v>1828</v>
      </c>
      <c r="H1027" s="3" t="s">
        <v>1820</v>
      </c>
      <c r="I1027" s="3" t="s">
        <v>48</v>
      </c>
      <c r="J1027" s="3" t="s">
        <v>27</v>
      </c>
      <c r="K1027" s="3" t="s">
        <v>28</v>
      </c>
      <c r="L1027" s="3" t="s">
        <v>60</v>
      </c>
      <c r="M1027" s="3" t="s">
        <v>329</v>
      </c>
      <c r="N1027" s="3" t="s">
        <v>1821</v>
      </c>
      <c r="O1027" s="3">
        <v>50613</v>
      </c>
      <c r="P1027" s="2">
        <v>42054</v>
      </c>
      <c r="Q1027" s="2">
        <v>42055</v>
      </c>
      <c r="R1027" s="4">
        <v>-47.12</v>
      </c>
      <c r="S1027" s="3">
        <v>7</v>
      </c>
      <c r="T1027" s="4">
        <v>44.8</v>
      </c>
      <c r="U1027" s="3">
        <v>86956</v>
      </c>
      <c r="V1027" s="3" t="str">
        <f>IF(R1027&gt;F2983, "High","Low")</f>
        <v>Low</v>
      </c>
      <c r="W1027" s="3" t="e">
        <f>IF(OR(D1027 &gt; 0.2,#REF! &lt; 0.25), "High Risk", "Low Risk")</f>
        <v>#REF!</v>
      </c>
      <c r="X1027" s="3" t="str">
        <f>IF(NOT(D1027 &gt; 0), "No Discount", "Discount Applied")</f>
        <v>Discount Applied</v>
      </c>
      <c r="Y1027" s="3" t="str">
        <f>IF(AND(R1027 &gt; 100, OR(I1027 = "Regular Air", I1027 = "Express Air"), NOT(D1027 &gt; 0)), "High Profit Non-Standard Shipping", "Other")</f>
        <v>Other</v>
      </c>
    </row>
    <row r="1028" spans="1:25" x14ac:dyDescent="0.3">
      <c r="A1028" s="3" t="s">
        <v>108</v>
      </c>
      <c r="B1028" s="3">
        <v>21383</v>
      </c>
      <c r="C1028" s="3" t="s">
        <v>105</v>
      </c>
      <c r="D1028" s="7">
        <v>0.05</v>
      </c>
      <c r="E1028" s="4">
        <v>7.1</v>
      </c>
      <c r="F1028" s="4">
        <v>6.05</v>
      </c>
      <c r="G1028" s="3">
        <v>1828</v>
      </c>
      <c r="H1028" s="3" t="s">
        <v>1820</v>
      </c>
      <c r="I1028" s="3" t="s">
        <v>48</v>
      </c>
      <c r="J1028" s="3" t="s">
        <v>27</v>
      </c>
      <c r="K1028" s="3" t="s">
        <v>28</v>
      </c>
      <c r="L1028" s="3" t="s">
        <v>60</v>
      </c>
      <c r="M1028" s="3" t="s">
        <v>329</v>
      </c>
      <c r="N1028" s="3" t="s">
        <v>1821</v>
      </c>
      <c r="O1028" s="3">
        <v>50613</v>
      </c>
      <c r="P1028" s="2">
        <v>42010</v>
      </c>
      <c r="Q1028" s="2">
        <v>42010</v>
      </c>
      <c r="R1028" s="4">
        <v>-101.24600000000001</v>
      </c>
      <c r="S1028" s="3">
        <v>14</v>
      </c>
      <c r="T1028" s="4">
        <v>100.99</v>
      </c>
      <c r="U1028" s="3">
        <v>86960</v>
      </c>
      <c r="V1028" s="3" t="str">
        <f>IF(R1028&gt;F2984, "High","Low")</f>
        <v>Low</v>
      </c>
      <c r="W1028" s="3" t="e">
        <f>IF(OR(D1028 &gt; 0.2,#REF! &lt; 0.25), "High Risk", "Low Risk")</f>
        <v>#REF!</v>
      </c>
      <c r="X1028" s="3" t="str">
        <f>IF(NOT(D1028 &gt; 0), "No Discount", "Discount Applied")</f>
        <v>Discount Applied</v>
      </c>
      <c r="Y1028" s="3" t="str">
        <f>IF(AND(R1028 &gt; 100, OR(I1028 = "Regular Air", I1028 = "Express Air"), NOT(D1028 &gt; 0)), "High Profit Non-Standard Shipping", "Other")</f>
        <v>Other</v>
      </c>
    </row>
    <row r="1029" spans="1:25" x14ac:dyDescent="0.3">
      <c r="A1029" s="3" t="s">
        <v>179</v>
      </c>
      <c r="B1029" s="3">
        <v>21384</v>
      </c>
      <c r="C1029" s="3" t="s">
        <v>105</v>
      </c>
      <c r="D1029" s="7">
        <v>0.04</v>
      </c>
      <c r="E1029" s="4">
        <v>20.95</v>
      </c>
      <c r="F1029" s="4">
        <v>4</v>
      </c>
      <c r="G1029" s="3">
        <v>1828</v>
      </c>
      <c r="H1029" s="3" t="s">
        <v>1820</v>
      </c>
      <c r="I1029" s="3" t="s">
        <v>48</v>
      </c>
      <c r="J1029" s="3" t="s">
        <v>27</v>
      </c>
      <c r="K1029" s="3" t="s">
        <v>76</v>
      </c>
      <c r="L1029" s="3" t="s">
        <v>60</v>
      </c>
      <c r="M1029" s="3" t="s">
        <v>329</v>
      </c>
      <c r="N1029" s="3" t="s">
        <v>1821</v>
      </c>
      <c r="O1029" s="3">
        <v>50613</v>
      </c>
      <c r="P1029" s="2">
        <v>42010</v>
      </c>
      <c r="Q1029" s="2">
        <v>42015</v>
      </c>
      <c r="R1029" s="4">
        <v>-1.88</v>
      </c>
      <c r="S1029" s="3">
        <v>7</v>
      </c>
      <c r="T1029" s="4">
        <v>142.06</v>
      </c>
      <c r="U1029" s="3">
        <v>86960</v>
      </c>
      <c r="V1029" s="3" t="str">
        <f>IF(R1029&gt;F2985, "High","Low")</f>
        <v>Low</v>
      </c>
      <c r="W1029" s="3" t="e">
        <f>IF(OR(D1029 &gt; 0.2,#REF! &lt; 0.25), "High Risk", "Low Risk")</f>
        <v>#REF!</v>
      </c>
      <c r="X1029" s="3" t="str">
        <f>IF(NOT(D1029 &gt; 0), "No Discount", "Discount Applied")</f>
        <v>Discount Applied</v>
      </c>
      <c r="Y1029" s="3" t="str">
        <f>IF(AND(R1029 &gt; 100, OR(I1029 = "Regular Air", I1029 = "Express Air"), NOT(D1029 &gt; 0)), "High Profit Non-Standard Shipping", "Other")</f>
        <v>Other</v>
      </c>
    </row>
    <row r="1030" spans="1:25" x14ac:dyDescent="0.3">
      <c r="A1030" s="3" t="s">
        <v>49</v>
      </c>
      <c r="B1030" s="3">
        <v>23430</v>
      </c>
      <c r="C1030" s="3" t="s">
        <v>46</v>
      </c>
      <c r="D1030" s="7">
        <v>0.01</v>
      </c>
      <c r="E1030" s="4">
        <v>10.64</v>
      </c>
      <c r="F1030" s="4">
        <v>5.16</v>
      </c>
      <c r="G1030" s="3">
        <v>1829</v>
      </c>
      <c r="H1030" s="3" t="s">
        <v>1822</v>
      </c>
      <c r="I1030" s="3" t="s">
        <v>26</v>
      </c>
      <c r="J1030" s="3" t="s">
        <v>27</v>
      </c>
      <c r="K1030" s="3" t="s">
        <v>40</v>
      </c>
      <c r="L1030" s="3" t="s">
        <v>60</v>
      </c>
      <c r="M1030" s="3" t="s">
        <v>329</v>
      </c>
      <c r="N1030" s="3" t="s">
        <v>1823</v>
      </c>
      <c r="O1030" s="3">
        <v>52402</v>
      </c>
      <c r="P1030" s="2">
        <v>42088</v>
      </c>
      <c r="Q1030" s="2">
        <v>42090</v>
      </c>
      <c r="R1030" s="4">
        <v>-11.69</v>
      </c>
      <c r="S1030" s="3">
        <v>5</v>
      </c>
      <c r="T1030" s="4">
        <v>58.52</v>
      </c>
      <c r="U1030" s="3">
        <v>86957</v>
      </c>
      <c r="V1030" s="3" t="str">
        <f>IF(R1030&gt;F2986, "High","Low")</f>
        <v>Low</v>
      </c>
      <c r="W1030" s="3" t="e">
        <f>IF(OR(D1030 &gt; 0.2,#REF! &lt; 0.25), "High Risk", "Low Risk")</f>
        <v>#REF!</v>
      </c>
      <c r="X1030" s="3" t="str">
        <f>IF(NOT(D1030 &gt; 0), "No Discount", "Discount Applied")</f>
        <v>Discount Applied</v>
      </c>
      <c r="Y1030" s="3" t="str">
        <f>IF(AND(R1030 &gt; 100, OR(I1030 = "Regular Air", I1030 = "Express Air"), NOT(D1030 &gt; 0)), "High Profit Non-Standard Shipping", "Other")</f>
        <v>Other</v>
      </c>
    </row>
    <row r="1031" spans="1:25" x14ac:dyDescent="0.3">
      <c r="A1031" s="3" t="s">
        <v>108</v>
      </c>
      <c r="B1031" s="3">
        <v>21385</v>
      </c>
      <c r="C1031" s="3" t="s">
        <v>105</v>
      </c>
      <c r="D1031" s="7">
        <v>0.05</v>
      </c>
      <c r="E1031" s="4">
        <v>39.06</v>
      </c>
      <c r="F1031" s="4">
        <v>10.55</v>
      </c>
      <c r="G1031" s="3">
        <v>1829</v>
      </c>
      <c r="H1031" s="3" t="s">
        <v>1822</v>
      </c>
      <c r="I1031" s="3" t="s">
        <v>48</v>
      </c>
      <c r="J1031" s="3" t="s">
        <v>27</v>
      </c>
      <c r="K1031" s="3" t="s">
        <v>28</v>
      </c>
      <c r="L1031" s="3" t="s">
        <v>60</v>
      </c>
      <c r="M1031" s="3" t="s">
        <v>329</v>
      </c>
      <c r="N1031" s="3" t="s">
        <v>1823</v>
      </c>
      <c r="O1031" s="3">
        <v>52402</v>
      </c>
      <c r="P1031" s="2">
        <v>42010</v>
      </c>
      <c r="Q1031" s="2">
        <v>42017</v>
      </c>
      <c r="R1031" s="4">
        <v>250.98059999999998</v>
      </c>
      <c r="S1031" s="3">
        <v>9</v>
      </c>
      <c r="T1031" s="4">
        <v>363.74</v>
      </c>
      <c r="U1031" s="3">
        <v>86960</v>
      </c>
      <c r="V1031" s="3" t="str">
        <f>IF(R1031&gt;F2987, "High","Low")</f>
        <v>High</v>
      </c>
      <c r="W1031" s="3" t="e">
        <f>IF(OR(D1031 &gt; 0.2,#REF! &lt; 0.25), "High Risk", "Low Risk")</f>
        <v>#REF!</v>
      </c>
      <c r="X1031" s="3" t="str">
        <f>IF(NOT(D1031 &gt; 0), "No Discount", "Discount Applied")</f>
        <v>Discount Applied</v>
      </c>
      <c r="Y1031" s="3" t="str">
        <f>IF(AND(R1031 &gt; 100, OR(I1031 = "Regular Air", I1031 = "Express Air"), NOT(D1031 &gt; 0)), "High Profit Non-Standard Shipping", "Other")</f>
        <v>Other</v>
      </c>
    </row>
    <row r="1032" spans="1:25" x14ac:dyDescent="0.3">
      <c r="A1032" s="3" t="s">
        <v>108</v>
      </c>
      <c r="B1032" s="3">
        <v>21386</v>
      </c>
      <c r="C1032" s="3" t="s">
        <v>105</v>
      </c>
      <c r="D1032" s="7">
        <v>0.04</v>
      </c>
      <c r="E1032" s="4">
        <v>3.52</v>
      </c>
      <c r="F1032" s="4">
        <v>6.83</v>
      </c>
      <c r="G1032" s="3">
        <v>1829</v>
      </c>
      <c r="H1032" s="3" t="s">
        <v>1822</v>
      </c>
      <c r="I1032" s="3" t="s">
        <v>48</v>
      </c>
      <c r="J1032" s="3" t="s">
        <v>27</v>
      </c>
      <c r="K1032" s="3" t="s">
        <v>28</v>
      </c>
      <c r="L1032" s="3" t="s">
        <v>60</v>
      </c>
      <c r="M1032" s="3" t="s">
        <v>329</v>
      </c>
      <c r="N1032" s="3" t="s">
        <v>1823</v>
      </c>
      <c r="O1032" s="3">
        <v>52402</v>
      </c>
      <c r="P1032" s="2">
        <v>42010</v>
      </c>
      <c r="Q1032" s="2">
        <v>42019</v>
      </c>
      <c r="R1032" s="4">
        <v>-57.753</v>
      </c>
      <c r="S1032" s="3">
        <v>4</v>
      </c>
      <c r="T1032" s="4">
        <v>15.93</v>
      </c>
      <c r="U1032" s="3">
        <v>86960</v>
      </c>
      <c r="V1032" s="3" t="str">
        <f>IF(R1032&gt;F2988, "High","Low")</f>
        <v>Low</v>
      </c>
      <c r="W1032" s="3" t="e">
        <f>IF(OR(D1032 &gt; 0.2,#REF! &lt; 0.25), "High Risk", "Low Risk")</f>
        <v>#REF!</v>
      </c>
      <c r="X1032" s="3" t="str">
        <f>IF(NOT(D1032 &gt; 0), "No Discount", "Discount Applied")</f>
        <v>Discount Applied</v>
      </c>
      <c r="Y1032" s="3" t="str">
        <f>IF(AND(R1032 &gt; 100, OR(I1032 = "Regular Air", I1032 = "Express Air"), NOT(D1032 &gt; 0)), "High Profit Non-Standard Shipping", "Other")</f>
        <v>Other</v>
      </c>
    </row>
    <row r="1033" spans="1:25" x14ac:dyDescent="0.3">
      <c r="A1033" s="3" t="s">
        <v>140</v>
      </c>
      <c r="B1033" s="3">
        <v>21387</v>
      </c>
      <c r="C1033" s="3" t="s">
        <v>105</v>
      </c>
      <c r="D1033" s="7">
        <v>0.02</v>
      </c>
      <c r="E1033" s="4">
        <v>15.51</v>
      </c>
      <c r="F1033" s="4">
        <v>17.78</v>
      </c>
      <c r="G1033" s="3">
        <v>1829</v>
      </c>
      <c r="H1033" s="3" t="s">
        <v>1822</v>
      </c>
      <c r="I1033" s="3" t="s">
        <v>48</v>
      </c>
      <c r="J1033" s="3" t="s">
        <v>27</v>
      </c>
      <c r="K1033" s="3" t="s">
        <v>28</v>
      </c>
      <c r="L1033" s="3" t="s">
        <v>60</v>
      </c>
      <c r="M1033" s="3" t="s">
        <v>329</v>
      </c>
      <c r="N1033" s="3" t="s">
        <v>1823</v>
      </c>
      <c r="O1033" s="3">
        <v>52402</v>
      </c>
      <c r="P1033" s="2">
        <v>42010</v>
      </c>
      <c r="Q1033" s="2">
        <v>42017</v>
      </c>
      <c r="R1033" s="4">
        <v>-47.97</v>
      </c>
      <c r="S1033" s="3">
        <v>1</v>
      </c>
      <c r="T1033" s="4">
        <v>21.28</v>
      </c>
      <c r="U1033" s="3">
        <v>86960</v>
      </c>
      <c r="V1033" s="3" t="str">
        <f>IF(R1033&gt;F2989, "High","Low")</f>
        <v>Low</v>
      </c>
      <c r="W1033" s="3" t="e">
        <f>IF(OR(D1033 &gt; 0.2,#REF! &lt; 0.25), "High Risk", "Low Risk")</f>
        <v>#REF!</v>
      </c>
      <c r="X1033" s="3" t="str">
        <f>IF(NOT(D1033 &gt; 0), "No Discount", "Discount Applied")</f>
        <v>Discount Applied</v>
      </c>
      <c r="Y1033" s="3" t="str">
        <f>IF(AND(R1033 &gt; 100, OR(I1033 = "Regular Air", I1033 = "Express Air"), NOT(D1033 &gt; 0)), "High Profit Non-Standard Shipping", "Other")</f>
        <v>Other</v>
      </c>
    </row>
    <row r="1034" spans="1:25" x14ac:dyDescent="0.3">
      <c r="A1034" s="3" t="s">
        <v>77</v>
      </c>
      <c r="B1034" s="3">
        <v>23589</v>
      </c>
      <c r="C1034" s="3" t="s">
        <v>24</v>
      </c>
      <c r="D1034" s="7">
        <v>0.01</v>
      </c>
      <c r="E1034" s="4">
        <v>155.99</v>
      </c>
      <c r="F1034" s="4">
        <v>8.99</v>
      </c>
      <c r="G1034" s="3">
        <v>1836</v>
      </c>
      <c r="H1034" s="3" t="s">
        <v>1825</v>
      </c>
      <c r="I1034" s="3" t="s">
        <v>26</v>
      </c>
      <c r="J1034" s="3" t="s">
        <v>27</v>
      </c>
      <c r="K1034" s="3" t="s">
        <v>76</v>
      </c>
      <c r="L1034" s="3" t="s">
        <v>33</v>
      </c>
      <c r="M1034" s="3" t="s">
        <v>44</v>
      </c>
      <c r="N1034" s="3" t="s">
        <v>275</v>
      </c>
      <c r="O1034" s="3">
        <v>94110</v>
      </c>
      <c r="P1034" s="2">
        <v>42113</v>
      </c>
      <c r="Q1034" s="2">
        <v>42114</v>
      </c>
      <c r="R1034" s="4">
        <v>-219.07908</v>
      </c>
      <c r="S1034" s="3">
        <v>5</v>
      </c>
      <c r="T1034" s="4">
        <v>675.83</v>
      </c>
      <c r="U1034" s="3">
        <v>86600</v>
      </c>
      <c r="V1034" s="3" t="str">
        <f>IF(R1034&gt;F2990, "High","Low")</f>
        <v>Low</v>
      </c>
      <c r="W1034" s="3" t="e">
        <f>IF(OR(D1034 &gt; 0.2,#REF! &lt; 0.25), "High Risk", "Low Risk")</f>
        <v>#REF!</v>
      </c>
      <c r="X1034" s="3" t="str">
        <f>IF(NOT(D1034 &gt; 0), "No Discount", "Discount Applied")</f>
        <v>Discount Applied</v>
      </c>
      <c r="Y1034" s="3" t="str">
        <f>IF(AND(R1034 &gt; 100, OR(I1034 = "Regular Air", I1034 = "Express Air"), NOT(D1034 &gt; 0)), "High Profit Non-Standard Shipping", "Other")</f>
        <v>Other</v>
      </c>
    </row>
    <row r="1035" spans="1:25" x14ac:dyDescent="0.3">
      <c r="A1035" s="3" t="s">
        <v>92</v>
      </c>
      <c r="B1035" s="3">
        <v>23590</v>
      </c>
      <c r="C1035" s="3" t="s">
        <v>24</v>
      </c>
      <c r="D1035" s="7">
        <v>0.01</v>
      </c>
      <c r="E1035" s="4">
        <v>5.98</v>
      </c>
      <c r="F1035" s="4">
        <v>5.46</v>
      </c>
      <c r="G1035" s="3">
        <v>1837</v>
      </c>
      <c r="H1035" s="3" t="s">
        <v>1826</v>
      </c>
      <c r="I1035" s="3" t="s">
        <v>48</v>
      </c>
      <c r="J1035" s="3" t="s">
        <v>27</v>
      </c>
      <c r="K1035" s="3" t="s">
        <v>28</v>
      </c>
      <c r="L1035" s="3" t="s">
        <v>33</v>
      </c>
      <c r="M1035" s="3" t="s">
        <v>44</v>
      </c>
      <c r="N1035" s="3" t="s">
        <v>45</v>
      </c>
      <c r="O1035" s="3">
        <v>91776</v>
      </c>
      <c r="P1035" s="2">
        <v>42113</v>
      </c>
      <c r="Q1035" s="2">
        <v>42115</v>
      </c>
      <c r="R1035" s="4">
        <v>-18.878399999999999</v>
      </c>
      <c r="S1035" s="3">
        <v>4</v>
      </c>
      <c r="T1035" s="4">
        <v>28</v>
      </c>
      <c r="U1035" s="3">
        <v>86600</v>
      </c>
      <c r="V1035" s="3" t="str">
        <f>IF(R1035&gt;F2991, "High","Low")</f>
        <v>Low</v>
      </c>
      <c r="W1035" s="3" t="e">
        <f>IF(OR(D1035 &gt; 0.2,#REF! &lt; 0.25), "High Risk", "Low Risk")</f>
        <v>#REF!</v>
      </c>
      <c r="X1035" s="3" t="str">
        <f>IF(NOT(D1035 &gt; 0), "No Discount", "Discount Applied")</f>
        <v>Discount Applied</v>
      </c>
      <c r="Y1035" s="3" t="str">
        <f>IF(AND(R1035 &gt; 100, OR(I1035 = "Regular Air", I1035 = "Express Air"), NOT(D1035 &gt; 0)), "High Profit Non-Standard Shipping", "Other")</f>
        <v>Other</v>
      </c>
    </row>
    <row r="1036" spans="1:25" x14ac:dyDescent="0.3">
      <c r="A1036" s="3" t="s">
        <v>108</v>
      </c>
      <c r="B1036" s="3">
        <v>18141</v>
      </c>
      <c r="C1036" s="3" t="s">
        <v>36</v>
      </c>
      <c r="D1036" s="7">
        <v>7.0000000000000007E-2</v>
      </c>
      <c r="E1036" s="4">
        <v>40.98</v>
      </c>
      <c r="F1036" s="4">
        <v>2.99</v>
      </c>
      <c r="G1036" s="3">
        <v>1840</v>
      </c>
      <c r="H1036" s="3" t="s">
        <v>1827</v>
      </c>
      <c r="I1036" s="3" t="s">
        <v>48</v>
      </c>
      <c r="J1036" s="3" t="s">
        <v>39</v>
      </c>
      <c r="K1036" s="3" t="s">
        <v>28</v>
      </c>
      <c r="L1036" s="3" t="s">
        <v>52</v>
      </c>
      <c r="M1036" s="3" t="s">
        <v>192</v>
      </c>
      <c r="N1036" s="3" t="s">
        <v>1828</v>
      </c>
      <c r="O1036" s="3">
        <v>1469</v>
      </c>
      <c r="P1036" s="2">
        <v>42093</v>
      </c>
      <c r="Q1036" s="2">
        <v>42095</v>
      </c>
      <c r="R1036" s="4">
        <v>369.20519999999999</v>
      </c>
      <c r="S1036" s="3">
        <v>13</v>
      </c>
      <c r="T1036" s="4">
        <v>535.08000000000004</v>
      </c>
      <c r="U1036" s="3">
        <v>86599</v>
      </c>
      <c r="V1036" s="3" t="str">
        <f>IF(R1036&gt;F2992, "High","Low")</f>
        <v>High</v>
      </c>
      <c r="W1036" s="3" t="e">
        <f>IF(OR(D1036 &gt; 0.2,#REF! &lt; 0.25), "High Risk", "Low Risk")</f>
        <v>#REF!</v>
      </c>
      <c r="X1036" s="3" t="str">
        <f>IF(NOT(D1036 &gt; 0), "No Discount", "Discount Applied")</f>
        <v>Discount Applied</v>
      </c>
      <c r="Y1036" s="3" t="str">
        <f>IF(AND(R1036 &gt; 100, OR(I1036 = "Regular Air", I1036 = "Express Air"), NOT(D1036 &gt; 0)), "High Profit Non-Standard Shipping", "Other")</f>
        <v>Other</v>
      </c>
    </row>
    <row r="1037" spans="1:25" x14ac:dyDescent="0.3">
      <c r="A1037" s="3" t="s">
        <v>77</v>
      </c>
      <c r="B1037" s="3">
        <v>19139</v>
      </c>
      <c r="C1037" s="3" t="s">
        <v>24</v>
      </c>
      <c r="D1037" s="7">
        <v>0.09</v>
      </c>
      <c r="E1037" s="4">
        <v>35.99</v>
      </c>
      <c r="F1037" s="4">
        <v>1.1000000000000001</v>
      </c>
      <c r="G1037" s="3">
        <v>1849</v>
      </c>
      <c r="H1037" s="3" t="s">
        <v>1829</v>
      </c>
      <c r="I1037" s="3" t="s">
        <v>48</v>
      </c>
      <c r="J1037" s="3" t="s">
        <v>113</v>
      </c>
      <c r="K1037" s="3" t="s">
        <v>76</v>
      </c>
      <c r="L1037" s="3" t="s">
        <v>135</v>
      </c>
      <c r="M1037" s="3" t="s">
        <v>1277</v>
      </c>
      <c r="N1037" s="3" t="s">
        <v>1830</v>
      </c>
      <c r="O1037" s="3">
        <v>36330</v>
      </c>
      <c r="P1037" s="2">
        <v>42095</v>
      </c>
      <c r="Q1037" s="2">
        <v>42097</v>
      </c>
      <c r="R1037" s="4">
        <v>19.350000000000001</v>
      </c>
      <c r="S1037" s="3">
        <v>8</v>
      </c>
      <c r="T1037" s="4">
        <v>222.71</v>
      </c>
      <c r="U1037" s="3">
        <v>89697</v>
      </c>
      <c r="V1037" s="3" t="str">
        <f>IF(R1037&gt;F2993, "High","Low")</f>
        <v>High</v>
      </c>
      <c r="W1037" s="3" t="e">
        <f>IF(OR(D1037 &gt; 0.2,#REF! &lt; 0.25), "High Risk", "Low Risk")</f>
        <v>#REF!</v>
      </c>
      <c r="X1037" s="3" t="str">
        <f>IF(NOT(D1037 &gt; 0), "No Discount", "Discount Applied")</f>
        <v>Discount Applied</v>
      </c>
      <c r="Y1037" s="3" t="str">
        <f>IF(AND(R1037 &gt; 100, OR(I1037 = "Regular Air", I1037 = "Express Air"), NOT(D1037 &gt; 0)), "High Profit Non-Standard Shipping", "Other")</f>
        <v>Other</v>
      </c>
    </row>
    <row r="1038" spans="1:25" x14ac:dyDescent="0.3">
      <c r="A1038" s="3" t="s">
        <v>77</v>
      </c>
      <c r="B1038" s="3">
        <v>19140</v>
      </c>
      <c r="C1038" s="3" t="s">
        <v>24</v>
      </c>
      <c r="D1038" s="7">
        <v>0.01</v>
      </c>
      <c r="E1038" s="4">
        <v>125.99</v>
      </c>
      <c r="F1038" s="4">
        <v>2.5</v>
      </c>
      <c r="G1038" s="3">
        <v>1849</v>
      </c>
      <c r="H1038" s="3" t="s">
        <v>1829</v>
      </c>
      <c r="I1038" s="3" t="s">
        <v>48</v>
      </c>
      <c r="J1038" s="3" t="s">
        <v>113</v>
      </c>
      <c r="K1038" s="3" t="s">
        <v>76</v>
      </c>
      <c r="L1038" s="3" t="s">
        <v>135</v>
      </c>
      <c r="M1038" s="3" t="s">
        <v>1277</v>
      </c>
      <c r="N1038" s="3" t="s">
        <v>1830</v>
      </c>
      <c r="O1038" s="3">
        <v>36330</v>
      </c>
      <c r="P1038" s="2">
        <v>42095</v>
      </c>
      <c r="Q1038" s="2">
        <v>42096</v>
      </c>
      <c r="R1038" s="4">
        <v>-967.83399999999995</v>
      </c>
      <c r="S1038" s="3">
        <v>2</v>
      </c>
      <c r="T1038" s="4">
        <v>220.52</v>
      </c>
      <c r="U1038" s="3">
        <v>89697</v>
      </c>
      <c r="V1038" s="3" t="str">
        <f>IF(R1038&gt;F2994, "High","Low")</f>
        <v>Low</v>
      </c>
      <c r="W1038" s="3" t="e">
        <f>IF(OR(D1038 &gt; 0.2,#REF! &lt; 0.25), "High Risk", "Low Risk")</f>
        <v>#REF!</v>
      </c>
      <c r="X1038" s="3" t="str">
        <f>IF(NOT(D1038 &gt; 0), "No Discount", "Discount Applied")</f>
        <v>Discount Applied</v>
      </c>
      <c r="Y1038" s="3" t="str">
        <f>IF(AND(R1038 &gt; 100, OR(I1038 = "Regular Air", I1038 = "Express Air"), NOT(D1038 &gt; 0)), "High Profit Non-Standard Shipping", "Other")</f>
        <v>Other</v>
      </c>
    </row>
    <row r="1039" spans="1:25" x14ac:dyDescent="0.3">
      <c r="A1039" s="3" t="s">
        <v>92</v>
      </c>
      <c r="B1039" s="3">
        <v>19141</v>
      </c>
      <c r="C1039" s="3" t="s">
        <v>36</v>
      </c>
      <c r="D1039" s="7">
        <v>0.06</v>
      </c>
      <c r="E1039" s="4">
        <v>6.48</v>
      </c>
      <c r="F1039" s="4">
        <v>5.14</v>
      </c>
      <c r="G1039" s="3">
        <v>1852</v>
      </c>
      <c r="H1039" s="3" t="s">
        <v>1831</v>
      </c>
      <c r="I1039" s="3" t="s">
        <v>26</v>
      </c>
      <c r="J1039" s="3" t="s">
        <v>39</v>
      </c>
      <c r="K1039" s="3" t="s">
        <v>28</v>
      </c>
      <c r="L1039" s="3" t="s">
        <v>33</v>
      </c>
      <c r="M1039" s="3" t="s">
        <v>44</v>
      </c>
      <c r="N1039" s="3" t="s">
        <v>1832</v>
      </c>
      <c r="O1039" s="3">
        <v>92008</v>
      </c>
      <c r="P1039" s="2">
        <v>42082</v>
      </c>
      <c r="Q1039" s="2">
        <v>42084</v>
      </c>
      <c r="R1039" s="4">
        <v>-28.45</v>
      </c>
      <c r="S1039" s="3">
        <v>10</v>
      </c>
      <c r="T1039" s="4">
        <v>68.34</v>
      </c>
      <c r="U1039" s="3">
        <v>86847</v>
      </c>
      <c r="V1039" s="3" t="str">
        <f>IF(R1039&gt;F2995, "High","Low")</f>
        <v>Low</v>
      </c>
      <c r="W1039" s="3" t="e">
        <f>IF(OR(D1039 &gt; 0.2,#REF! &lt; 0.25), "High Risk", "Low Risk")</f>
        <v>#REF!</v>
      </c>
      <c r="X1039" s="3" t="str">
        <f>IF(NOT(D1039 &gt; 0), "No Discount", "Discount Applied")</f>
        <v>Discount Applied</v>
      </c>
      <c r="Y1039" s="3" t="str">
        <f>IF(AND(R1039 &gt; 100, OR(I1039 = "Regular Air", I1039 = "Express Air"), NOT(D1039 &gt; 0)), "High Profit Non-Standard Shipping", "Other")</f>
        <v>Other</v>
      </c>
    </row>
    <row r="1040" spans="1:25" x14ac:dyDescent="0.3">
      <c r="A1040" s="3" t="s">
        <v>179</v>
      </c>
      <c r="B1040" s="3">
        <v>19142</v>
      </c>
      <c r="C1040" s="3" t="s">
        <v>36</v>
      </c>
      <c r="D1040" s="7">
        <v>0.02</v>
      </c>
      <c r="E1040" s="4">
        <v>30.73</v>
      </c>
      <c r="F1040" s="4">
        <v>4</v>
      </c>
      <c r="G1040" s="3">
        <v>1854</v>
      </c>
      <c r="H1040" s="3" t="s">
        <v>1833</v>
      </c>
      <c r="I1040" s="3" t="s">
        <v>48</v>
      </c>
      <c r="J1040" s="3" t="s">
        <v>39</v>
      </c>
      <c r="K1040" s="3" t="s">
        <v>76</v>
      </c>
      <c r="L1040" s="3" t="s">
        <v>52</v>
      </c>
      <c r="M1040" s="3" t="s">
        <v>227</v>
      </c>
      <c r="N1040" s="3" t="s">
        <v>686</v>
      </c>
      <c r="O1040" s="3">
        <v>6478</v>
      </c>
      <c r="P1040" s="2">
        <v>42082</v>
      </c>
      <c r="Q1040" s="2">
        <v>42085</v>
      </c>
      <c r="R1040" s="4">
        <v>72.78</v>
      </c>
      <c r="S1040" s="3">
        <v>16</v>
      </c>
      <c r="T1040" s="4">
        <v>522.22</v>
      </c>
      <c r="U1040" s="3">
        <v>86847</v>
      </c>
      <c r="V1040" s="3" t="str">
        <f>IF(R1040&gt;F2996, "High","Low")</f>
        <v>High</v>
      </c>
      <c r="W1040" s="3" t="e">
        <f>IF(OR(D1040 &gt; 0.2,#REF! &lt; 0.25), "High Risk", "Low Risk")</f>
        <v>#REF!</v>
      </c>
      <c r="X1040" s="3" t="str">
        <f>IF(NOT(D1040 &gt; 0), "No Discount", "Discount Applied")</f>
        <v>Discount Applied</v>
      </c>
      <c r="Y1040" s="3" t="str">
        <f>IF(AND(R1040 &gt; 100, OR(I1040 = "Regular Air", I1040 = "Express Air"), NOT(D1040 &gt; 0)), "High Profit Non-Standard Shipping", "Other")</f>
        <v>Other</v>
      </c>
    </row>
    <row r="1041" spans="1:25" x14ac:dyDescent="0.3">
      <c r="A1041" s="3" t="s">
        <v>108</v>
      </c>
      <c r="B1041" s="3">
        <v>20036</v>
      </c>
      <c r="C1041" s="3" t="s">
        <v>46</v>
      </c>
      <c r="D1041" s="7">
        <v>0.09</v>
      </c>
      <c r="E1041" s="4">
        <v>5.98</v>
      </c>
      <c r="F1041" s="4">
        <v>1.49</v>
      </c>
      <c r="G1041" s="3">
        <v>1860</v>
      </c>
      <c r="H1041" s="3" t="s">
        <v>1834</v>
      </c>
      <c r="I1041" s="3" t="s">
        <v>48</v>
      </c>
      <c r="J1041" s="3" t="s">
        <v>39</v>
      </c>
      <c r="K1041" s="3" t="s">
        <v>28</v>
      </c>
      <c r="L1041" s="3" t="s">
        <v>52</v>
      </c>
      <c r="M1041" s="3" t="s">
        <v>192</v>
      </c>
      <c r="N1041" s="3" t="s">
        <v>1835</v>
      </c>
      <c r="O1041" s="3">
        <v>1570</v>
      </c>
      <c r="P1041" s="2">
        <v>42170</v>
      </c>
      <c r="Q1041" s="2">
        <v>42172</v>
      </c>
      <c r="R1041" s="4">
        <v>13.2294</v>
      </c>
      <c r="S1041" s="3">
        <v>5</v>
      </c>
      <c r="T1041" s="4">
        <v>28.01</v>
      </c>
      <c r="U1041" s="3">
        <v>86846</v>
      </c>
      <c r="V1041" s="3" t="str">
        <f>IF(R1041&gt;F2997, "High","Low")</f>
        <v>High</v>
      </c>
      <c r="W1041" s="3" t="e">
        <f>IF(OR(D1041 &gt; 0.2,#REF! &lt; 0.25), "High Risk", "Low Risk")</f>
        <v>#REF!</v>
      </c>
      <c r="X1041" s="3" t="str">
        <f>IF(NOT(D1041 &gt; 0), "No Discount", "Discount Applied")</f>
        <v>Discount Applied</v>
      </c>
      <c r="Y1041" s="3" t="str">
        <f>IF(AND(R1041 &gt; 100, OR(I1041 = "Regular Air", I1041 = "Express Air"), NOT(D1041 &gt; 0)), "High Profit Non-Standard Shipping", "Other")</f>
        <v>Other</v>
      </c>
    </row>
    <row r="1042" spans="1:25" x14ac:dyDescent="0.3">
      <c r="A1042" s="3" t="s">
        <v>49</v>
      </c>
      <c r="B1042" s="3">
        <v>18879</v>
      </c>
      <c r="C1042" s="3" t="s">
        <v>36</v>
      </c>
      <c r="D1042" s="7">
        <v>0.08</v>
      </c>
      <c r="E1042" s="4">
        <v>8.09</v>
      </c>
      <c r="F1042" s="4">
        <v>7.96</v>
      </c>
      <c r="G1042" s="3">
        <v>1869</v>
      </c>
      <c r="H1042" s="3" t="s">
        <v>1836</v>
      </c>
      <c r="I1042" s="3" t="s">
        <v>48</v>
      </c>
      <c r="J1042" s="3" t="s">
        <v>113</v>
      </c>
      <c r="K1042" s="3" t="s">
        <v>40</v>
      </c>
      <c r="L1042" s="3" t="s">
        <v>33</v>
      </c>
      <c r="M1042" s="3" t="s">
        <v>365</v>
      </c>
      <c r="N1042" s="3" t="s">
        <v>1837</v>
      </c>
      <c r="O1042" s="3">
        <v>88310</v>
      </c>
      <c r="P1042" s="2">
        <v>42127</v>
      </c>
      <c r="Q1042" s="2">
        <v>42128</v>
      </c>
      <c r="R1042" s="4">
        <v>-88.82</v>
      </c>
      <c r="S1042" s="3">
        <v>10</v>
      </c>
      <c r="T1042" s="4">
        <v>80.349999999999994</v>
      </c>
      <c r="U1042" s="3">
        <v>89209</v>
      </c>
      <c r="V1042" s="3" t="str">
        <f>IF(R1042&gt;F2998, "High","Low")</f>
        <v>Low</v>
      </c>
      <c r="W1042" s="3" t="e">
        <f>IF(OR(D1042 &gt; 0.2,#REF! &lt; 0.25), "High Risk", "Low Risk")</f>
        <v>#REF!</v>
      </c>
      <c r="X1042" s="3" t="str">
        <f>IF(NOT(D1042 &gt; 0), "No Discount", "Discount Applied")</f>
        <v>Discount Applied</v>
      </c>
      <c r="Y1042" s="3" t="str">
        <f>IF(AND(R1042 &gt; 100, OR(I1042 = "Regular Air", I1042 = "Express Air"), NOT(D1042 &gt; 0)), "High Profit Non-Standard Shipping", "Other")</f>
        <v>Other</v>
      </c>
    </row>
    <row r="1043" spans="1:25" x14ac:dyDescent="0.3">
      <c r="A1043" s="3" t="s">
        <v>68</v>
      </c>
      <c r="B1043" s="3">
        <v>19415</v>
      </c>
      <c r="C1043" s="3" t="s">
        <v>55</v>
      </c>
      <c r="D1043" s="7">
        <v>0.03</v>
      </c>
      <c r="E1043" s="4">
        <v>90.48</v>
      </c>
      <c r="F1043" s="4">
        <v>19.989999999999998</v>
      </c>
      <c r="G1043" s="3">
        <v>1873</v>
      </c>
      <c r="H1043" s="3" t="s">
        <v>1838</v>
      </c>
      <c r="I1043" s="3" t="s">
        <v>48</v>
      </c>
      <c r="J1043" s="3" t="s">
        <v>27</v>
      </c>
      <c r="K1043" s="3" t="s">
        <v>28</v>
      </c>
      <c r="L1043" s="3" t="s">
        <v>135</v>
      </c>
      <c r="M1043" s="3" t="s">
        <v>361</v>
      </c>
      <c r="N1043" s="3" t="s">
        <v>1840</v>
      </c>
      <c r="O1043" s="3">
        <v>33403</v>
      </c>
      <c r="P1043" s="2">
        <v>42021</v>
      </c>
      <c r="Q1043" s="2">
        <v>42023</v>
      </c>
      <c r="R1043" s="4">
        <v>15.353999999999999</v>
      </c>
      <c r="S1043" s="3">
        <v>1</v>
      </c>
      <c r="T1043" s="4">
        <v>99.69</v>
      </c>
      <c r="U1043" s="3">
        <v>90099</v>
      </c>
      <c r="V1043" s="3" t="str">
        <f>IF(R1043&gt;F2999, "High","Low")</f>
        <v>High</v>
      </c>
      <c r="W1043" s="3" t="e">
        <f>IF(OR(D1043 &gt; 0.2,#REF! &lt; 0.25), "High Risk", "Low Risk")</f>
        <v>#REF!</v>
      </c>
      <c r="X1043" s="3" t="str">
        <f>IF(NOT(D1043 &gt; 0), "No Discount", "Discount Applied")</f>
        <v>Discount Applied</v>
      </c>
      <c r="Y1043" s="3" t="str">
        <f>IF(AND(R1043 &gt; 100, OR(I1043 = "Regular Air", I1043 = "Express Air"), NOT(D1043 &gt; 0)), "High Profit Non-Standard Shipping", "Other")</f>
        <v>Other</v>
      </c>
    </row>
    <row r="1044" spans="1:25" x14ac:dyDescent="0.3">
      <c r="A1044" s="3" t="s">
        <v>92</v>
      </c>
      <c r="B1044" s="3">
        <v>19416</v>
      </c>
      <c r="C1044" s="3" t="s">
        <v>55</v>
      </c>
      <c r="D1044" s="7">
        <v>0.06</v>
      </c>
      <c r="E1044" s="4">
        <v>22.84</v>
      </c>
      <c r="F1044" s="4">
        <v>8.18</v>
      </c>
      <c r="G1044" s="3">
        <v>1873</v>
      </c>
      <c r="H1044" s="3" t="s">
        <v>1838</v>
      </c>
      <c r="I1044" s="3" t="s">
        <v>48</v>
      </c>
      <c r="J1044" s="3" t="s">
        <v>27</v>
      </c>
      <c r="K1044" s="3" t="s">
        <v>28</v>
      </c>
      <c r="L1044" s="3" t="s">
        <v>135</v>
      </c>
      <c r="M1044" s="3" t="s">
        <v>361</v>
      </c>
      <c r="N1044" s="3" t="s">
        <v>1840</v>
      </c>
      <c r="O1044" s="3">
        <v>33403</v>
      </c>
      <c r="P1044" s="2">
        <v>42021</v>
      </c>
      <c r="Q1044" s="2">
        <v>42021</v>
      </c>
      <c r="R1044" s="4">
        <v>-357.92399999999998</v>
      </c>
      <c r="S1044" s="3">
        <v>7</v>
      </c>
      <c r="T1044" s="4">
        <v>152.49</v>
      </c>
      <c r="U1044" s="3">
        <v>90099</v>
      </c>
      <c r="V1044" s="3" t="str">
        <f>IF(R1044&gt;F3000, "High","Low")</f>
        <v>Low</v>
      </c>
      <c r="W1044" s="3" t="e">
        <f>IF(OR(D1044 &gt; 0.2,#REF! &lt; 0.25), "High Risk", "Low Risk")</f>
        <v>#REF!</v>
      </c>
      <c r="X1044" s="3" t="str">
        <f>IF(NOT(D1044 &gt; 0), "No Discount", "Discount Applied")</f>
        <v>Discount Applied</v>
      </c>
      <c r="Y1044" s="3" t="str">
        <f>IF(AND(R1044 &gt; 100, OR(I1044 = "Regular Air", I1044 = "Express Air"), NOT(D1044 &gt; 0)), "High Profit Non-Standard Shipping", "Other")</f>
        <v>Other</v>
      </c>
    </row>
    <row r="1045" spans="1:25" x14ac:dyDescent="0.3">
      <c r="A1045" s="3" t="s">
        <v>77</v>
      </c>
      <c r="B1045" s="3">
        <v>20844</v>
      </c>
      <c r="C1045" s="3" t="s">
        <v>46</v>
      </c>
      <c r="D1045" s="7">
        <v>0.09</v>
      </c>
      <c r="E1045" s="4">
        <v>95.99</v>
      </c>
      <c r="F1045" s="4">
        <v>4.9000000000000004</v>
      </c>
      <c r="G1045" s="3">
        <v>1875</v>
      </c>
      <c r="H1045" s="3" t="s">
        <v>1842</v>
      </c>
      <c r="I1045" s="3" t="s">
        <v>48</v>
      </c>
      <c r="J1045" s="3" t="s">
        <v>113</v>
      </c>
      <c r="K1045" s="3" t="s">
        <v>76</v>
      </c>
      <c r="L1045" s="3" t="s">
        <v>135</v>
      </c>
      <c r="M1045" s="3" t="s">
        <v>136</v>
      </c>
      <c r="N1045" s="3" t="s">
        <v>1843</v>
      </c>
      <c r="O1045" s="3">
        <v>23320</v>
      </c>
      <c r="P1045" s="2">
        <v>42033</v>
      </c>
      <c r="Q1045" s="2">
        <v>42035</v>
      </c>
      <c r="R1045" s="4">
        <v>34.302</v>
      </c>
      <c r="S1045" s="3">
        <v>4</v>
      </c>
      <c r="T1045" s="4">
        <v>320.75</v>
      </c>
      <c r="U1045" s="3">
        <v>90899</v>
      </c>
      <c r="V1045" s="3" t="str">
        <f>IF(R1045&gt;F3001, "High","Low")</f>
        <v>High</v>
      </c>
      <c r="W1045" s="3" t="e">
        <f>IF(OR(D1045 &gt; 0.2,#REF! &lt; 0.25), "High Risk", "Low Risk")</f>
        <v>#REF!</v>
      </c>
      <c r="X1045" s="3" t="str">
        <f>IF(NOT(D1045 &gt; 0), "No Discount", "Discount Applied")</f>
        <v>Discount Applied</v>
      </c>
      <c r="Y1045" s="3" t="str">
        <f>IF(AND(R1045 &gt; 100, OR(I1045 = "Regular Air", I1045 = "Express Air"), NOT(D1045 &gt; 0)), "High Profit Non-Standard Shipping", "Other")</f>
        <v>Other</v>
      </c>
    </row>
    <row r="1046" spans="1:25" x14ac:dyDescent="0.3">
      <c r="A1046" s="3" t="s">
        <v>92</v>
      </c>
      <c r="B1046" s="3">
        <v>18284</v>
      </c>
      <c r="C1046" s="3" t="s">
        <v>36</v>
      </c>
      <c r="D1046" s="7">
        <v>0.09</v>
      </c>
      <c r="E1046" s="4">
        <v>5.78</v>
      </c>
      <c r="F1046" s="4">
        <v>5.67</v>
      </c>
      <c r="G1046" s="3">
        <v>1882</v>
      </c>
      <c r="H1046" s="3" t="s">
        <v>1844</v>
      </c>
      <c r="I1046" s="3" t="s">
        <v>48</v>
      </c>
      <c r="J1046" s="3" t="s">
        <v>39</v>
      </c>
      <c r="K1046" s="3" t="s">
        <v>28</v>
      </c>
      <c r="L1046" s="3" t="s">
        <v>52</v>
      </c>
      <c r="M1046" s="3" t="s">
        <v>53</v>
      </c>
      <c r="N1046" s="3" t="s">
        <v>1845</v>
      </c>
      <c r="O1046" s="3">
        <v>7036</v>
      </c>
      <c r="P1046" s="2">
        <v>42064</v>
      </c>
      <c r="Q1046" s="2">
        <v>42066</v>
      </c>
      <c r="R1046" s="4">
        <v>-7.96</v>
      </c>
      <c r="S1046" s="3">
        <v>1</v>
      </c>
      <c r="T1046" s="4">
        <v>11.35</v>
      </c>
      <c r="U1046" s="3">
        <v>87378</v>
      </c>
      <c r="V1046" s="3" t="str">
        <f>IF(R1046&gt;F3002, "High","Low")</f>
        <v>Low</v>
      </c>
      <c r="W1046" s="3" t="e">
        <f>IF(OR(D1046 &gt; 0.2,#REF! &lt; 0.25), "High Risk", "Low Risk")</f>
        <v>#REF!</v>
      </c>
      <c r="X1046" s="3" t="str">
        <f>IF(NOT(D1046 &gt; 0), "No Discount", "Discount Applied")</f>
        <v>Discount Applied</v>
      </c>
      <c r="Y1046" s="3" t="str">
        <f>IF(AND(R1046 &gt; 100, OR(I1046 = "Regular Air", I1046 = "Express Air"), NOT(D1046 &gt; 0)), "High Profit Non-Standard Shipping", "Other")</f>
        <v>Other</v>
      </c>
    </row>
    <row r="1047" spans="1:25" x14ac:dyDescent="0.3">
      <c r="A1047" s="3" t="s">
        <v>84</v>
      </c>
      <c r="B1047" s="3">
        <v>18283</v>
      </c>
      <c r="C1047" s="3" t="s">
        <v>36</v>
      </c>
      <c r="D1047" s="7">
        <v>0.05</v>
      </c>
      <c r="E1047" s="4">
        <v>535.64</v>
      </c>
      <c r="F1047" s="4">
        <v>14.7</v>
      </c>
      <c r="G1047" s="3">
        <v>1885</v>
      </c>
      <c r="H1047" s="3" t="s">
        <v>1846</v>
      </c>
      <c r="I1047" s="3" t="s">
        <v>38</v>
      </c>
      <c r="J1047" s="3" t="s">
        <v>39</v>
      </c>
      <c r="K1047" s="3" t="s">
        <v>76</v>
      </c>
      <c r="L1047" s="3" t="s">
        <v>52</v>
      </c>
      <c r="M1047" s="3" t="s">
        <v>468</v>
      </c>
      <c r="N1047" s="3" t="s">
        <v>1848</v>
      </c>
      <c r="O1047" s="3">
        <v>2806</v>
      </c>
      <c r="P1047" s="2">
        <v>42064</v>
      </c>
      <c r="Q1047" s="2">
        <v>42066</v>
      </c>
      <c r="R1047" s="4">
        <v>4407.4399999999996</v>
      </c>
      <c r="S1047" s="3">
        <v>15</v>
      </c>
      <c r="T1047" s="4">
        <v>7029.1</v>
      </c>
      <c r="U1047" s="3">
        <v>87378</v>
      </c>
      <c r="V1047" s="3" t="str">
        <f>IF(R1047&gt;F3003, "High","Low")</f>
        <v>High</v>
      </c>
      <c r="W1047" s="3" t="e">
        <f>IF(OR(D1047 &gt; 0.2,#REF! &lt; 0.25), "High Risk", "Low Risk")</f>
        <v>#REF!</v>
      </c>
      <c r="X1047" s="3" t="str">
        <f>IF(NOT(D1047 &gt; 0), "No Discount", "Discount Applied")</f>
        <v>Discount Applied</v>
      </c>
      <c r="Y1047" s="3" t="str">
        <f>IF(AND(R1047 &gt; 100, OR(I1047 = "Regular Air", I1047 = "Express Air"), NOT(D1047 &gt; 0)), "High Profit Non-Standard Shipping", "Other")</f>
        <v>Other</v>
      </c>
    </row>
    <row r="1048" spans="1:25" x14ac:dyDescent="0.3">
      <c r="A1048" s="3" t="s">
        <v>140</v>
      </c>
      <c r="B1048" s="3">
        <v>19918</v>
      </c>
      <c r="C1048" s="3" t="s">
        <v>105</v>
      </c>
      <c r="D1048" s="7">
        <v>0.09</v>
      </c>
      <c r="E1048" s="4">
        <v>78.8</v>
      </c>
      <c r="F1048" s="4">
        <v>35</v>
      </c>
      <c r="G1048" s="3">
        <v>1889</v>
      </c>
      <c r="H1048" s="3" t="s">
        <v>1849</v>
      </c>
      <c r="I1048" s="3" t="s">
        <v>48</v>
      </c>
      <c r="J1048" s="3" t="s">
        <v>39</v>
      </c>
      <c r="K1048" s="3" t="s">
        <v>28</v>
      </c>
      <c r="L1048" s="3" t="s">
        <v>52</v>
      </c>
      <c r="M1048" s="3" t="s">
        <v>153</v>
      </c>
      <c r="N1048" s="3" t="s">
        <v>1738</v>
      </c>
      <c r="O1048" s="3">
        <v>45429</v>
      </c>
      <c r="P1048" s="2">
        <v>42111</v>
      </c>
      <c r="Q1048" s="2">
        <v>42115</v>
      </c>
      <c r="R1048" s="4">
        <v>-1025.0172</v>
      </c>
      <c r="S1048" s="3">
        <v>14</v>
      </c>
      <c r="T1048" s="4">
        <v>1059.3800000000001</v>
      </c>
      <c r="U1048" s="3">
        <v>90631</v>
      </c>
      <c r="V1048" s="3" t="str">
        <f>IF(R1048&gt;F3004, "High","Low")</f>
        <v>Low</v>
      </c>
      <c r="W1048" s="3" t="e">
        <f>IF(OR(D1048 &gt; 0.2,#REF! &lt; 0.25), "High Risk", "Low Risk")</f>
        <v>#REF!</v>
      </c>
      <c r="X1048" s="3" t="str">
        <f>IF(NOT(D1048 &gt; 0), "No Discount", "Discount Applied")</f>
        <v>Discount Applied</v>
      </c>
      <c r="Y1048" s="3" t="str">
        <f>IF(AND(R1048 &gt; 100, OR(I1048 = "Regular Air", I1048 = "Express Air"), NOT(D1048 &gt; 0)), "High Profit Non-Standard Shipping", "Other")</f>
        <v>Other</v>
      </c>
    </row>
    <row r="1049" spans="1:25" x14ac:dyDescent="0.3">
      <c r="A1049" s="3" t="s">
        <v>151</v>
      </c>
      <c r="B1049" s="3">
        <v>23886</v>
      </c>
      <c r="C1049" s="3" t="s">
        <v>36</v>
      </c>
      <c r="D1049" s="7">
        <v>0.03</v>
      </c>
      <c r="E1049" s="4">
        <v>320.64</v>
      </c>
      <c r="F1049" s="4">
        <v>29.2</v>
      </c>
      <c r="G1049" s="3">
        <v>1891</v>
      </c>
      <c r="H1049" s="3" t="s">
        <v>1851</v>
      </c>
      <c r="I1049" s="3" t="s">
        <v>38</v>
      </c>
      <c r="J1049" s="3" t="s">
        <v>39</v>
      </c>
      <c r="K1049" s="3" t="s">
        <v>40</v>
      </c>
      <c r="L1049" s="3" t="s">
        <v>52</v>
      </c>
      <c r="M1049" s="3" t="s">
        <v>153</v>
      </c>
      <c r="N1049" s="3" t="s">
        <v>1853</v>
      </c>
      <c r="O1049" s="3">
        <v>45801</v>
      </c>
      <c r="P1049" s="2">
        <v>42099</v>
      </c>
      <c r="Q1049" s="2">
        <v>42101</v>
      </c>
      <c r="R1049" s="4">
        <v>429.75435600000003</v>
      </c>
      <c r="S1049" s="3">
        <v>7</v>
      </c>
      <c r="T1049" s="4">
        <v>2233.46</v>
      </c>
      <c r="U1049" s="3">
        <v>90630</v>
      </c>
      <c r="V1049" s="3" t="str">
        <f>IF(R1049&gt;F3005, "High","Low")</f>
        <v>High</v>
      </c>
      <c r="W1049" s="3" t="e">
        <f>IF(OR(D1049 &gt; 0.2,#REF! &lt; 0.25), "High Risk", "Low Risk")</f>
        <v>#REF!</v>
      </c>
      <c r="X1049" s="3" t="str">
        <f>IF(NOT(D1049 &gt; 0), "No Discount", "Discount Applied")</f>
        <v>Discount Applied</v>
      </c>
      <c r="Y1049" s="3" t="str">
        <f>IF(AND(R1049 &gt; 100, OR(I1049 = "Regular Air", I1049 = "Express Air"), NOT(D1049 &gt; 0)), "High Profit Non-Standard Shipping", "Other")</f>
        <v>Other</v>
      </c>
    </row>
    <row r="1050" spans="1:25" x14ac:dyDescent="0.3">
      <c r="A1050" s="3" t="s">
        <v>41</v>
      </c>
      <c r="B1050" s="3">
        <v>22858</v>
      </c>
      <c r="C1050" s="3" t="s">
        <v>105</v>
      </c>
      <c r="D1050" s="7">
        <v>0.03</v>
      </c>
      <c r="E1050" s="4">
        <v>180.98</v>
      </c>
      <c r="F1050" s="4">
        <v>26.2</v>
      </c>
      <c r="G1050" s="3">
        <v>1893</v>
      </c>
      <c r="H1050" s="3" t="s">
        <v>1854</v>
      </c>
      <c r="I1050" s="3" t="s">
        <v>38</v>
      </c>
      <c r="J1050" s="3" t="s">
        <v>113</v>
      </c>
      <c r="K1050" s="3" t="s">
        <v>40</v>
      </c>
      <c r="L1050" s="3" t="s">
        <v>60</v>
      </c>
      <c r="M1050" s="3" t="s">
        <v>505</v>
      </c>
      <c r="N1050" s="3" t="s">
        <v>1855</v>
      </c>
      <c r="O1050" s="3">
        <v>63119</v>
      </c>
      <c r="P1050" s="2">
        <v>42120</v>
      </c>
      <c r="Q1050" s="2">
        <v>42124</v>
      </c>
      <c r="R1050" s="4">
        <v>588.54</v>
      </c>
      <c r="S1050" s="3">
        <v>5</v>
      </c>
      <c r="T1050" s="4">
        <v>928.92</v>
      </c>
      <c r="U1050" s="3">
        <v>91262</v>
      </c>
      <c r="V1050" s="3" t="str">
        <f>IF(R1050&gt;F3006, "High","Low")</f>
        <v>High</v>
      </c>
      <c r="W1050" s="3" t="e">
        <f>IF(OR(D1050 &gt; 0.2,#REF! &lt; 0.25), "High Risk", "Low Risk")</f>
        <v>#REF!</v>
      </c>
      <c r="X1050" s="3" t="str">
        <f>IF(NOT(D1050 &gt; 0), "No Discount", "Discount Applied")</f>
        <v>Discount Applied</v>
      </c>
      <c r="Y1050" s="3" t="str">
        <f>IF(AND(R1050 &gt; 100, OR(I1050 = "Regular Air", I1050 = "Express Air"), NOT(D1050 &gt; 0)), "High Profit Non-Standard Shipping", "Other")</f>
        <v>Other</v>
      </c>
    </row>
    <row r="1051" spans="1:25" x14ac:dyDescent="0.3">
      <c r="A1051" s="3" t="s">
        <v>41</v>
      </c>
      <c r="B1051" s="3">
        <v>23260</v>
      </c>
      <c r="C1051" s="3" t="s">
        <v>46</v>
      </c>
      <c r="D1051" s="7">
        <v>0</v>
      </c>
      <c r="E1051" s="4">
        <v>300.98</v>
      </c>
      <c r="F1051" s="4">
        <v>164.73</v>
      </c>
      <c r="G1051" s="3">
        <v>1894</v>
      </c>
      <c r="H1051" s="3" t="s">
        <v>1856</v>
      </c>
      <c r="I1051" s="3" t="s">
        <v>38</v>
      </c>
      <c r="J1051" s="3" t="s">
        <v>39</v>
      </c>
      <c r="K1051" s="3" t="s">
        <v>40</v>
      </c>
      <c r="L1051" s="3" t="s">
        <v>60</v>
      </c>
      <c r="M1051" s="3" t="s">
        <v>1857</v>
      </c>
      <c r="N1051" s="3" t="s">
        <v>1858</v>
      </c>
      <c r="O1051" s="3">
        <v>54915</v>
      </c>
      <c r="P1051" s="2">
        <v>42059</v>
      </c>
      <c r="Q1051" s="2">
        <v>42060</v>
      </c>
      <c r="R1051" s="4">
        <v>2653.2914999999998</v>
      </c>
      <c r="S1051" s="3">
        <v>12</v>
      </c>
      <c r="T1051" s="4">
        <v>3845.35</v>
      </c>
      <c r="U1051" s="3">
        <v>91261</v>
      </c>
      <c r="V1051" s="3" t="str">
        <f>IF(R1051&gt;F3007, "High","Low")</f>
        <v>High</v>
      </c>
      <c r="W1051" s="3" t="e">
        <f>IF(OR(D1051 &gt; 0.2,#REF! &lt; 0.25), "High Risk", "Low Risk")</f>
        <v>#REF!</v>
      </c>
      <c r="X1051" s="3" t="str">
        <f>IF(NOT(D1051 &gt; 0), "No Discount", "Discount Applied")</f>
        <v>No Discount</v>
      </c>
      <c r="Y1051" s="3" t="str">
        <f>IF(AND(R1051 &gt; 100, OR(I1051 = "Regular Air", I1051 = "Express Air"), NOT(D1051 &gt; 0)), "High Profit Non-Standard Shipping", "Other")</f>
        <v>Other</v>
      </c>
    </row>
    <row r="1052" spans="1:25" x14ac:dyDescent="0.3">
      <c r="A1052" s="3" t="s">
        <v>29</v>
      </c>
      <c r="B1052" s="3">
        <v>23261</v>
      </c>
      <c r="C1052" s="3" t="s">
        <v>46</v>
      </c>
      <c r="D1052" s="7">
        <v>0.09</v>
      </c>
      <c r="E1052" s="4">
        <v>2.94</v>
      </c>
      <c r="F1052" s="4">
        <v>0.96</v>
      </c>
      <c r="G1052" s="3">
        <v>1894</v>
      </c>
      <c r="H1052" s="3" t="s">
        <v>1856</v>
      </c>
      <c r="I1052" s="3" t="s">
        <v>48</v>
      </c>
      <c r="J1052" s="3" t="s">
        <v>39</v>
      </c>
      <c r="K1052" s="3" t="s">
        <v>28</v>
      </c>
      <c r="L1052" s="3" t="s">
        <v>60</v>
      </c>
      <c r="M1052" s="3" t="s">
        <v>1857</v>
      </c>
      <c r="N1052" s="3" t="s">
        <v>1858</v>
      </c>
      <c r="O1052" s="3">
        <v>54915</v>
      </c>
      <c r="P1052" s="2">
        <v>42059</v>
      </c>
      <c r="Q1052" s="2">
        <v>42061</v>
      </c>
      <c r="R1052" s="4">
        <v>-1.84</v>
      </c>
      <c r="S1052" s="3">
        <v>1</v>
      </c>
      <c r="T1052" s="4">
        <v>3.77</v>
      </c>
      <c r="U1052" s="3">
        <v>91261</v>
      </c>
      <c r="V1052" s="3" t="str">
        <f>IF(R1052&gt;F3008, "High","Low")</f>
        <v>Low</v>
      </c>
      <c r="W1052" s="3" t="e">
        <f>IF(OR(D1052 &gt; 0.2,#REF! &lt; 0.25), "High Risk", "Low Risk")</f>
        <v>#REF!</v>
      </c>
      <c r="X1052" s="3" t="str">
        <f>IF(NOT(D1052 &gt; 0), "No Discount", "Discount Applied")</f>
        <v>Discount Applied</v>
      </c>
      <c r="Y1052" s="3" t="str">
        <f>IF(AND(R1052 &gt; 100, OR(I1052 = "Regular Air", I1052 = "Express Air"), NOT(D1052 &gt; 0)), "High Profit Non-Standard Shipping", "Other")</f>
        <v>Other</v>
      </c>
    </row>
    <row r="1053" spans="1:25" x14ac:dyDescent="0.3">
      <c r="A1053" s="3" t="s">
        <v>68</v>
      </c>
      <c r="B1053" s="3">
        <v>23237</v>
      </c>
      <c r="C1053" s="3" t="s">
        <v>24</v>
      </c>
      <c r="D1053" s="7">
        <v>0.01</v>
      </c>
      <c r="E1053" s="4">
        <v>26.17</v>
      </c>
      <c r="F1053" s="4">
        <v>1.39</v>
      </c>
      <c r="G1053" s="3">
        <v>1894</v>
      </c>
      <c r="H1053" s="3" t="s">
        <v>1856</v>
      </c>
      <c r="I1053" s="3" t="s">
        <v>48</v>
      </c>
      <c r="J1053" s="3" t="s">
        <v>113</v>
      </c>
      <c r="K1053" s="3" t="s">
        <v>28</v>
      </c>
      <c r="L1053" s="3" t="s">
        <v>60</v>
      </c>
      <c r="M1053" s="3" t="s">
        <v>1857</v>
      </c>
      <c r="N1053" s="3" t="s">
        <v>1858</v>
      </c>
      <c r="O1053" s="3">
        <v>54915</v>
      </c>
      <c r="P1053" s="2">
        <v>42081</v>
      </c>
      <c r="Q1053" s="2">
        <v>42082</v>
      </c>
      <c r="R1053" s="4">
        <v>237.04259999999999</v>
      </c>
      <c r="S1053" s="3">
        <v>13</v>
      </c>
      <c r="T1053" s="4">
        <v>343.54</v>
      </c>
      <c r="U1053" s="3">
        <v>91263</v>
      </c>
      <c r="V1053" s="3" t="str">
        <f>IF(R1053&gt;F3009, "High","Low")</f>
        <v>High</v>
      </c>
      <c r="W1053" s="3" t="e">
        <f>IF(OR(D1053 &gt; 0.2,#REF! &lt; 0.25), "High Risk", "Low Risk")</f>
        <v>#REF!</v>
      </c>
      <c r="X1053" s="3" t="str">
        <f>IF(NOT(D1053 &gt; 0), "No Discount", "Discount Applied")</f>
        <v>Discount Applied</v>
      </c>
      <c r="Y1053" s="3" t="str">
        <f>IF(AND(R1053 &gt; 100, OR(I1053 = "Regular Air", I1053 = "Express Air"), NOT(D1053 &gt; 0)), "High Profit Non-Standard Shipping", "Other")</f>
        <v>Other</v>
      </c>
    </row>
    <row r="1054" spans="1:25" x14ac:dyDescent="0.3">
      <c r="A1054" s="3" t="s">
        <v>108</v>
      </c>
      <c r="B1054" s="3">
        <v>19048</v>
      </c>
      <c r="C1054" s="3" t="s">
        <v>105</v>
      </c>
      <c r="D1054" s="7">
        <v>7.0000000000000007E-2</v>
      </c>
      <c r="E1054" s="4">
        <v>172.99</v>
      </c>
      <c r="F1054" s="4">
        <v>19.989999999999998</v>
      </c>
      <c r="G1054" s="3">
        <v>1906</v>
      </c>
      <c r="H1054" s="3" t="s">
        <v>1860</v>
      </c>
      <c r="I1054" s="3" t="s">
        <v>48</v>
      </c>
      <c r="J1054" s="3" t="s">
        <v>27</v>
      </c>
      <c r="K1054" s="3" t="s">
        <v>28</v>
      </c>
      <c r="L1054" s="3" t="s">
        <v>52</v>
      </c>
      <c r="M1054" s="3" t="s">
        <v>153</v>
      </c>
      <c r="N1054" s="3" t="s">
        <v>1853</v>
      </c>
      <c r="O1054" s="3">
        <v>45801</v>
      </c>
      <c r="P1054" s="2">
        <v>42141</v>
      </c>
      <c r="Q1054" s="2">
        <v>42141</v>
      </c>
      <c r="R1054" s="4">
        <v>2502.6851999999999</v>
      </c>
      <c r="S1054" s="3">
        <v>22</v>
      </c>
      <c r="T1054" s="4">
        <v>3627.08</v>
      </c>
      <c r="U1054" s="3">
        <v>86500</v>
      </c>
      <c r="V1054" s="3" t="str">
        <f>IF(R1054&gt;F3010, "High","Low")</f>
        <v>High</v>
      </c>
      <c r="W1054" s="3" t="e">
        <f>IF(OR(D1054 &gt; 0.2,#REF! &lt; 0.25), "High Risk", "Low Risk")</f>
        <v>#REF!</v>
      </c>
      <c r="X1054" s="3" t="str">
        <f>IF(NOT(D1054 &gt; 0), "No Discount", "Discount Applied")</f>
        <v>Discount Applied</v>
      </c>
      <c r="Y1054" s="3" t="str">
        <f>IF(AND(R1054 &gt; 100, OR(I1054 = "Regular Air", I1054 = "Express Air"), NOT(D1054 &gt; 0)), "High Profit Non-Standard Shipping", "Other")</f>
        <v>Other</v>
      </c>
    </row>
    <row r="1055" spans="1:25" x14ac:dyDescent="0.3">
      <c r="A1055" s="3" t="s">
        <v>68</v>
      </c>
      <c r="B1055" s="3">
        <v>19049</v>
      </c>
      <c r="C1055" s="3" t="s">
        <v>105</v>
      </c>
      <c r="D1055" s="7">
        <v>0.09</v>
      </c>
      <c r="E1055" s="4">
        <v>7.64</v>
      </c>
      <c r="F1055" s="4">
        <v>1.39</v>
      </c>
      <c r="G1055" s="3">
        <v>1907</v>
      </c>
      <c r="H1055" s="3" t="s">
        <v>1862</v>
      </c>
      <c r="I1055" s="3" t="s">
        <v>48</v>
      </c>
      <c r="J1055" s="3" t="s">
        <v>27</v>
      </c>
      <c r="K1055" s="3" t="s">
        <v>28</v>
      </c>
      <c r="L1055" s="3" t="s">
        <v>52</v>
      </c>
      <c r="M1055" s="3" t="s">
        <v>153</v>
      </c>
      <c r="N1055" s="3" t="s">
        <v>1863</v>
      </c>
      <c r="O1055" s="3">
        <v>44052</v>
      </c>
      <c r="P1055" s="2">
        <v>42141</v>
      </c>
      <c r="Q1055" s="2">
        <v>42150</v>
      </c>
      <c r="R1055" s="4">
        <v>0.68800000000000017</v>
      </c>
      <c r="S1055" s="3">
        <v>1</v>
      </c>
      <c r="T1055" s="4">
        <v>8.34</v>
      </c>
      <c r="U1055" s="3">
        <v>86500</v>
      </c>
      <c r="V1055" s="3" t="str">
        <f>IF(R1055&gt;F3011, "High","Low")</f>
        <v>High</v>
      </c>
      <c r="W1055" s="3" t="e">
        <f>IF(OR(D1055 &gt; 0.2,#REF! &lt; 0.25), "High Risk", "Low Risk")</f>
        <v>#REF!</v>
      </c>
      <c r="X1055" s="3" t="str">
        <f>IF(NOT(D1055 &gt; 0), "No Discount", "Discount Applied")</f>
        <v>Discount Applied</v>
      </c>
      <c r="Y1055" s="3" t="str">
        <f>IF(AND(R1055 &gt; 100, OR(I1055 = "Regular Air", I1055 = "Express Air"), NOT(D1055 &gt; 0)), "High Profit Non-Standard Shipping", "Other")</f>
        <v>Other</v>
      </c>
    </row>
    <row r="1056" spans="1:25" x14ac:dyDescent="0.3">
      <c r="A1056" s="3" t="s">
        <v>108</v>
      </c>
      <c r="B1056" s="3">
        <v>23812</v>
      </c>
      <c r="C1056" s="3" t="s">
        <v>36</v>
      </c>
      <c r="D1056" s="7">
        <v>0.02</v>
      </c>
      <c r="E1056" s="4">
        <v>29.17</v>
      </c>
      <c r="F1056" s="4">
        <v>6.27</v>
      </c>
      <c r="G1056" s="3">
        <v>1910</v>
      </c>
      <c r="H1056" s="3" t="s">
        <v>1864</v>
      </c>
      <c r="I1056" s="3" t="s">
        <v>48</v>
      </c>
      <c r="J1056" s="3" t="s">
        <v>39</v>
      </c>
      <c r="K1056" s="3" t="s">
        <v>28</v>
      </c>
      <c r="L1056" s="3" t="s">
        <v>135</v>
      </c>
      <c r="M1056" s="3" t="s">
        <v>386</v>
      </c>
      <c r="N1056" s="3" t="s">
        <v>1865</v>
      </c>
      <c r="O1056" s="3">
        <v>30269</v>
      </c>
      <c r="P1056" s="2">
        <v>42005</v>
      </c>
      <c r="Q1056" s="2">
        <v>42006</v>
      </c>
      <c r="R1056" s="4">
        <v>36.905999999999999</v>
      </c>
      <c r="S1056" s="3">
        <v>2</v>
      </c>
      <c r="T1056" s="4">
        <v>63.32</v>
      </c>
      <c r="U1056" s="3">
        <v>91371</v>
      </c>
      <c r="V1056" s="3" t="str">
        <f>IF(R1056&gt;F3012, "High","Low")</f>
        <v>High</v>
      </c>
      <c r="W1056" s="3" t="e">
        <f>IF(OR(D1056 &gt; 0.2,#REF! &lt; 0.25), "High Risk", "Low Risk")</f>
        <v>#REF!</v>
      </c>
      <c r="X1056" s="3" t="str">
        <f>IF(NOT(D1056 &gt; 0), "No Discount", "Discount Applied")</f>
        <v>Discount Applied</v>
      </c>
      <c r="Y1056" s="3" t="str">
        <f>IF(AND(R1056 &gt; 100, OR(I1056 = "Regular Air", I1056 = "Express Air"), NOT(D1056 &gt; 0)), "High Profit Non-Standard Shipping", "Other")</f>
        <v>Other</v>
      </c>
    </row>
    <row r="1057" spans="1:25" x14ac:dyDescent="0.3">
      <c r="A1057" s="3" t="s">
        <v>84</v>
      </c>
      <c r="B1057" s="3">
        <v>18962</v>
      </c>
      <c r="C1057" s="3" t="s">
        <v>46</v>
      </c>
      <c r="D1057" s="7">
        <v>0.03</v>
      </c>
      <c r="E1057" s="4">
        <v>11.99</v>
      </c>
      <c r="F1057" s="4">
        <v>5.99</v>
      </c>
      <c r="G1057" s="3">
        <v>1916</v>
      </c>
      <c r="H1057" s="3" t="s">
        <v>1866</v>
      </c>
      <c r="I1057" s="3" t="s">
        <v>48</v>
      </c>
      <c r="J1057" s="3" t="s">
        <v>39</v>
      </c>
      <c r="K1057" s="3" t="s">
        <v>76</v>
      </c>
      <c r="L1057" s="3" t="s">
        <v>135</v>
      </c>
      <c r="M1057" s="3" t="s">
        <v>957</v>
      </c>
      <c r="N1057" s="3" t="s">
        <v>1868</v>
      </c>
      <c r="O1057" s="3">
        <v>72209</v>
      </c>
      <c r="P1057" s="2">
        <v>42062</v>
      </c>
      <c r="Q1057" s="2">
        <v>42063</v>
      </c>
      <c r="R1057" s="4">
        <v>-216.02980000000002</v>
      </c>
      <c r="S1057" s="3">
        <v>7</v>
      </c>
      <c r="T1057" s="4">
        <v>83.72</v>
      </c>
      <c r="U1057" s="3">
        <v>85893</v>
      </c>
      <c r="V1057" s="3" t="str">
        <f>IF(R1057&gt;F3013, "High","Low")</f>
        <v>Low</v>
      </c>
      <c r="W1057" s="3" t="e">
        <f>IF(OR(D1057 &gt; 0.2,#REF! &lt; 0.25), "High Risk", "Low Risk")</f>
        <v>#REF!</v>
      </c>
      <c r="X1057" s="3" t="str">
        <f>IF(NOT(D1057 &gt; 0), "No Discount", "Discount Applied")</f>
        <v>Discount Applied</v>
      </c>
      <c r="Y1057" s="3" t="str">
        <f>IF(AND(R1057 &gt; 100, OR(I1057 = "Regular Air", I1057 = "Express Air"), NOT(D1057 &gt; 0)), "High Profit Non-Standard Shipping", "Other")</f>
        <v>Other</v>
      </c>
    </row>
    <row r="1058" spans="1:25" x14ac:dyDescent="0.3">
      <c r="A1058" s="3" t="s">
        <v>77</v>
      </c>
      <c r="B1058" s="3">
        <v>18016</v>
      </c>
      <c r="C1058" s="3" t="s">
        <v>24</v>
      </c>
      <c r="D1058" s="7">
        <v>0.01</v>
      </c>
      <c r="E1058" s="4">
        <v>125.99</v>
      </c>
      <c r="F1058" s="4">
        <v>8.99</v>
      </c>
      <c r="G1058" s="3">
        <v>1916</v>
      </c>
      <c r="H1058" s="3" t="s">
        <v>1866</v>
      </c>
      <c r="I1058" s="3" t="s">
        <v>48</v>
      </c>
      <c r="J1058" s="3" t="s">
        <v>39</v>
      </c>
      <c r="K1058" s="3" t="s">
        <v>76</v>
      </c>
      <c r="L1058" s="3" t="s">
        <v>135</v>
      </c>
      <c r="M1058" s="3" t="s">
        <v>957</v>
      </c>
      <c r="N1058" s="3" t="s">
        <v>1868</v>
      </c>
      <c r="O1058" s="3">
        <v>72209</v>
      </c>
      <c r="P1058" s="2">
        <v>42110</v>
      </c>
      <c r="Q1058" s="2">
        <v>42112</v>
      </c>
      <c r="R1058" s="4">
        <v>-45.471999999999994</v>
      </c>
      <c r="S1058" s="3">
        <v>9</v>
      </c>
      <c r="T1058" s="4">
        <v>1011.44</v>
      </c>
      <c r="U1058" s="3">
        <v>85895</v>
      </c>
      <c r="V1058" s="3" t="str">
        <f>IF(R1058&gt;F3014, "High","Low")</f>
        <v>Low</v>
      </c>
      <c r="W1058" s="3" t="e">
        <f>IF(OR(D1058 &gt; 0.2,#REF! &lt; 0.25), "High Risk", "Low Risk")</f>
        <v>#REF!</v>
      </c>
      <c r="X1058" s="3" t="str">
        <f>IF(NOT(D1058 &gt; 0), "No Discount", "Discount Applied")</f>
        <v>Discount Applied</v>
      </c>
      <c r="Y1058" s="3" t="str">
        <f>IF(AND(R1058 &gt; 100, OR(I1058 = "Regular Air", I1058 = "Express Air"), NOT(D1058 &gt; 0)), "High Profit Non-Standard Shipping", "Other")</f>
        <v>Other</v>
      </c>
    </row>
    <row r="1059" spans="1:25" x14ac:dyDescent="0.3">
      <c r="A1059" s="3" t="s">
        <v>49</v>
      </c>
      <c r="B1059" s="3">
        <v>21000</v>
      </c>
      <c r="C1059" s="3" t="s">
        <v>55</v>
      </c>
      <c r="D1059" s="7">
        <v>0.08</v>
      </c>
      <c r="E1059" s="4">
        <v>18.7</v>
      </c>
      <c r="F1059" s="4">
        <v>8.99</v>
      </c>
      <c r="G1059" s="3">
        <v>1917</v>
      </c>
      <c r="H1059" s="3" t="s">
        <v>1869</v>
      </c>
      <c r="I1059" s="3" t="s">
        <v>48</v>
      </c>
      <c r="J1059" s="3" t="s">
        <v>39</v>
      </c>
      <c r="K1059" s="3" t="s">
        <v>40</v>
      </c>
      <c r="L1059" s="3" t="s">
        <v>135</v>
      </c>
      <c r="M1059" s="3" t="s">
        <v>957</v>
      </c>
      <c r="N1059" s="3" t="s">
        <v>1871</v>
      </c>
      <c r="O1059" s="3">
        <v>72113</v>
      </c>
      <c r="P1059" s="2">
        <v>42090</v>
      </c>
      <c r="Q1059" s="2">
        <v>42091</v>
      </c>
      <c r="R1059" s="4">
        <v>16.136400000000002</v>
      </c>
      <c r="S1059" s="3">
        <v>7</v>
      </c>
      <c r="T1059" s="4">
        <v>132.22999999999999</v>
      </c>
      <c r="U1059" s="3">
        <v>85894</v>
      </c>
      <c r="V1059" s="3" t="str">
        <f>IF(R1059&gt;F3015, "High","Low")</f>
        <v>High</v>
      </c>
      <c r="W1059" s="3" t="e">
        <f>IF(OR(D1059 &gt; 0.2,#REF! &lt; 0.25), "High Risk", "Low Risk")</f>
        <v>#REF!</v>
      </c>
      <c r="X1059" s="3" t="str">
        <f>IF(NOT(D1059 &gt; 0), "No Discount", "Discount Applied")</f>
        <v>Discount Applied</v>
      </c>
      <c r="Y1059" s="3" t="str">
        <f>IF(AND(R1059 &gt; 100, OR(I1059 = "Regular Air", I1059 = "Express Air"), NOT(D1059 &gt; 0)), "High Profit Non-Standard Shipping", "Other")</f>
        <v>Other</v>
      </c>
    </row>
    <row r="1060" spans="1:25" x14ac:dyDescent="0.3">
      <c r="A1060" s="3" t="s">
        <v>49</v>
      </c>
      <c r="B1060" s="3">
        <v>19967</v>
      </c>
      <c r="C1060" s="3" t="s">
        <v>24</v>
      </c>
      <c r="D1060" s="7">
        <v>0.08</v>
      </c>
      <c r="E1060" s="4">
        <v>22.23</v>
      </c>
      <c r="F1060" s="4">
        <v>3.63</v>
      </c>
      <c r="G1060" s="3">
        <v>1917</v>
      </c>
      <c r="H1060" s="3" t="s">
        <v>1869</v>
      </c>
      <c r="I1060" s="3" t="s">
        <v>48</v>
      </c>
      <c r="J1060" s="3" t="s">
        <v>39</v>
      </c>
      <c r="K1060" s="3" t="s">
        <v>40</v>
      </c>
      <c r="L1060" s="3" t="s">
        <v>135</v>
      </c>
      <c r="M1060" s="3" t="s">
        <v>957</v>
      </c>
      <c r="N1060" s="3" t="s">
        <v>1871</v>
      </c>
      <c r="O1060" s="3">
        <v>72113</v>
      </c>
      <c r="P1060" s="2">
        <v>42064</v>
      </c>
      <c r="Q1060" s="2">
        <v>42066</v>
      </c>
      <c r="R1060" s="4">
        <v>-29.61</v>
      </c>
      <c r="S1060" s="3">
        <v>10</v>
      </c>
      <c r="T1060" s="4">
        <v>210.33</v>
      </c>
      <c r="U1060" s="3">
        <v>85897</v>
      </c>
      <c r="V1060" s="3" t="str">
        <f>IF(R1060&gt;F3016, "High","Low")</f>
        <v>Low</v>
      </c>
      <c r="W1060" s="3" t="e">
        <f>IF(OR(D1060 &gt; 0.2,#REF! &lt; 0.25), "High Risk", "Low Risk")</f>
        <v>#REF!</v>
      </c>
      <c r="X1060" s="3" t="str">
        <f>IF(NOT(D1060 &gt; 0), "No Discount", "Discount Applied")</f>
        <v>Discount Applied</v>
      </c>
      <c r="Y1060" s="3" t="str">
        <f>IF(AND(R1060 &gt; 100, OR(I1060 = "Regular Air", I1060 = "Express Air"), NOT(D1060 &gt; 0)), "High Profit Non-Standard Shipping", "Other")</f>
        <v>Other</v>
      </c>
    </row>
    <row r="1061" spans="1:25" x14ac:dyDescent="0.3">
      <c r="A1061" s="3" t="s">
        <v>108</v>
      </c>
      <c r="B1061" s="3">
        <v>22246</v>
      </c>
      <c r="C1061" s="3" t="s">
        <v>105</v>
      </c>
      <c r="D1061" s="7">
        <v>0.1</v>
      </c>
      <c r="E1061" s="4">
        <v>10.44</v>
      </c>
      <c r="F1061" s="4">
        <v>5.75</v>
      </c>
      <c r="G1061" s="3">
        <v>1918</v>
      </c>
      <c r="H1061" s="3" t="s">
        <v>1873</v>
      </c>
      <c r="I1061" s="3" t="s">
        <v>26</v>
      </c>
      <c r="J1061" s="3" t="s">
        <v>39</v>
      </c>
      <c r="K1061" s="3" t="s">
        <v>28</v>
      </c>
      <c r="L1061" s="3" t="s">
        <v>135</v>
      </c>
      <c r="M1061" s="3" t="s">
        <v>957</v>
      </c>
      <c r="N1061" s="3" t="s">
        <v>1875</v>
      </c>
      <c r="O1061" s="3">
        <v>72450</v>
      </c>
      <c r="P1061" s="2">
        <v>42098</v>
      </c>
      <c r="Q1061" s="2">
        <v>42105</v>
      </c>
      <c r="R1061" s="4">
        <v>125.72399999999999</v>
      </c>
      <c r="S1061" s="3">
        <v>17</v>
      </c>
      <c r="T1061" s="4">
        <v>168.04</v>
      </c>
      <c r="U1061" s="3">
        <v>85898</v>
      </c>
      <c r="V1061" s="3" t="str">
        <f>IF(R1061&gt;F3017, "High","Low")</f>
        <v>High</v>
      </c>
      <c r="W1061" s="3" t="e">
        <f>IF(OR(D1061 &gt; 0.2,#REF! &lt; 0.25), "High Risk", "Low Risk")</f>
        <v>#REF!</v>
      </c>
      <c r="X1061" s="3" t="str">
        <f>IF(NOT(D1061 &gt; 0), "No Discount", "Discount Applied")</f>
        <v>Discount Applied</v>
      </c>
      <c r="Y1061" s="3" t="str">
        <f>IF(AND(R1061 &gt; 100, OR(I1061 = "Regular Air", I1061 = "Express Air"), NOT(D1061 &gt; 0)), "High Profit Non-Standard Shipping", "Other")</f>
        <v>Other</v>
      </c>
    </row>
    <row r="1062" spans="1:25" x14ac:dyDescent="0.3">
      <c r="A1062" s="3" t="s">
        <v>77</v>
      </c>
      <c r="B1062" s="3">
        <v>24971</v>
      </c>
      <c r="C1062" s="3" t="s">
        <v>24</v>
      </c>
      <c r="D1062" s="7">
        <v>0</v>
      </c>
      <c r="E1062" s="4">
        <v>195.99</v>
      </c>
      <c r="F1062" s="4">
        <v>8.99</v>
      </c>
      <c r="G1062" s="3">
        <v>1919</v>
      </c>
      <c r="H1062" s="3" t="s">
        <v>1876</v>
      </c>
      <c r="I1062" s="3" t="s">
        <v>48</v>
      </c>
      <c r="J1062" s="3" t="s">
        <v>39</v>
      </c>
      <c r="K1062" s="3" t="s">
        <v>76</v>
      </c>
      <c r="L1062" s="3" t="s">
        <v>135</v>
      </c>
      <c r="M1062" s="3" t="s">
        <v>957</v>
      </c>
      <c r="N1062" s="3" t="s">
        <v>1877</v>
      </c>
      <c r="O1062" s="3">
        <v>71603</v>
      </c>
      <c r="P1062" s="2">
        <v>42059</v>
      </c>
      <c r="Q1062" s="2">
        <v>42060</v>
      </c>
      <c r="R1062" s="4">
        <v>114.88199999999999</v>
      </c>
      <c r="S1062" s="3">
        <v>5</v>
      </c>
      <c r="T1062" s="4">
        <v>882.93</v>
      </c>
      <c r="U1062" s="3">
        <v>85896</v>
      </c>
      <c r="V1062" s="3" t="str">
        <f>IF(R1062&gt;F3018, "High","Low")</f>
        <v>High</v>
      </c>
      <c r="W1062" s="3" t="e">
        <f>IF(OR(D1062 &gt; 0.2,#REF! &lt; 0.25), "High Risk", "Low Risk")</f>
        <v>#REF!</v>
      </c>
      <c r="X1062" s="3" t="str">
        <f>IF(NOT(D1062 &gt; 0), "No Discount", "Discount Applied")</f>
        <v>No Discount</v>
      </c>
      <c r="Y1062" s="3" t="str">
        <f>IF(AND(R1062 &gt; 100, OR(I1062 = "Regular Air", I1062 = "Express Air"), NOT(D1062 &gt; 0)), "High Profit Non-Standard Shipping", "Other")</f>
        <v>High Profit Non-Standard Shipping</v>
      </c>
    </row>
    <row r="1063" spans="1:25" x14ac:dyDescent="0.3">
      <c r="A1063" s="3" t="s">
        <v>151</v>
      </c>
      <c r="B1063" s="3">
        <v>21563</v>
      </c>
      <c r="C1063" s="3" t="s">
        <v>24</v>
      </c>
      <c r="D1063" s="7">
        <v>0.02</v>
      </c>
      <c r="E1063" s="4">
        <v>259.70999999999998</v>
      </c>
      <c r="F1063" s="4">
        <v>66.67</v>
      </c>
      <c r="G1063" s="3">
        <v>1927</v>
      </c>
      <c r="H1063" s="3" t="s">
        <v>1878</v>
      </c>
      <c r="I1063" s="3" t="s">
        <v>38</v>
      </c>
      <c r="J1063" s="3" t="s">
        <v>39</v>
      </c>
      <c r="K1063" s="3" t="s">
        <v>40</v>
      </c>
      <c r="L1063" s="3" t="s">
        <v>135</v>
      </c>
      <c r="M1063" s="3" t="s">
        <v>931</v>
      </c>
      <c r="N1063" s="3" t="s">
        <v>1575</v>
      </c>
      <c r="O1063" s="3">
        <v>29611</v>
      </c>
      <c r="P1063" s="2">
        <v>42041</v>
      </c>
      <c r="Q1063" s="2">
        <v>42041</v>
      </c>
      <c r="R1063" s="4">
        <v>-14.448</v>
      </c>
      <c r="S1063" s="3">
        <v>8</v>
      </c>
      <c r="T1063" s="4">
        <v>1757.15</v>
      </c>
      <c r="U1063" s="3">
        <v>88579</v>
      </c>
      <c r="V1063" s="3" t="str">
        <f>IF(R1063&gt;F3019, "High","Low")</f>
        <v>Low</v>
      </c>
      <c r="W1063" s="3" t="e">
        <f>IF(OR(D1063 &gt; 0.2,#REF! &lt; 0.25), "High Risk", "Low Risk")</f>
        <v>#REF!</v>
      </c>
      <c r="X1063" s="3" t="str">
        <f>IF(NOT(D1063 &gt; 0), "No Discount", "Discount Applied")</f>
        <v>Discount Applied</v>
      </c>
      <c r="Y1063" s="3" t="str">
        <f>IF(AND(R1063 &gt; 100, OR(I1063 = "Regular Air", I1063 = "Express Air"), NOT(D1063 &gt; 0)), "High Profit Non-Standard Shipping", "Other")</f>
        <v>Other</v>
      </c>
    </row>
    <row r="1064" spans="1:25" x14ac:dyDescent="0.3">
      <c r="A1064" s="3" t="s">
        <v>108</v>
      </c>
      <c r="B1064" s="3">
        <v>22686</v>
      </c>
      <c r="C1064" s="3" t="s">
        <v>36</v>
      </c>
      <c r="D1064" s="7">
        <v>0.1</v>
      </c>
      <c r="E1064" s="4">
        <v>1889.99</v>
      </c>
      <c r="F1064" s="4">
        <v>19.989999999999998</v>
      </c>
      <c r="G1064" s="3">
        <v>1928</v>
      </c>
      <c r="H1064" s="3" t="s">
        <v>1879</v>
      </c>
      <c r="I1064" s="3" t="s">
        <v>48</v>
      </c>
      <c r="J1064" s="3" t="s">
        <v>39</v>
      </c>
      <c r="K1064" s="3" t="s">
        <v>28</v>
      </c>
      <c r="L1064" s="3" t="s">
        <v>135</v>
      </c>
      <c r="M1064" s="3" t="s">
        <v>931</v>
      </c>
      <c r="N1064" s="3" t="s">
        <v>1881</v>
      </c>
      <c r="O1064" s="3">
        <v>29651</v>
      </c>
      <c r="P1064" s="2">
        <v>42025</v>
      </c>
      <c r="Q1064" s="2">
        <v>42025</v>
      </c>
      <c r="R1064" s="4">
        <v>-42.545999999999999</v>
      </c>
      <c r="S1064" s="3">
        <v>1</v>
      </c>
      <c r="T1064" s="4">
        <v>1786.04</v>
      </c>
      <c r="U1064" s="3">
        <v>88580</v>
      </c>
      <c r="V1064" s="3" t="str">
        <f>IF(R1064&gt;F3020, "High","Low")</f>
        <v>Low</v>
      </c>
      <c r="W1064" s="3" t="e">
        <f>IF(OR(D1064 &gt; 0.2,#REF! &lt; 0.25), "High Risk", "Low Risk")</f>
        <v>#REF!</v>
      </c>
      <c r="X1064" s="3" t="str">
        <f>IF(NOT(D1064 &gt; 0), "No Discount", "Discount Applied")</f>
        <v>Discount Applied</v>
      </c>
      <c r="Y1064" s="3" t="str">
        <f>IF(AND(R1064 &gt; 100, OR(I1064 = "Regular Air", I1064 = "Express Air"), NOT(D1064 &gt; 0)), "High Profit Non-Standard Shipping", "Other")</f>
        <v>Other</v>
      </c>
    </row>
    <row r="1065" spans="1:25" x14ac:dyDescent="0.3">
      <c r="A1065" s="3" t="s">
        <v>65</v>
      </c>
      <c r="B1065" s="3">
        <v>18159</v>
      </c>
      <c r="C1065" s="3" t="s">
        <v>105</v>
      </c>
      <c r="D1065" s="7">
        <v>0.06</v>
      </c>
      <c r="E1065" s="4">
        <v>3.58</v>
      </c>
      <c r="F1065" s="4">
        <v>1.63</v>
      </c>
      <c r="G1065" s="3">
        <v>1933</v>
      </c>
      <c r="H1065" s="3" t="s">
        <v>1882</v>
      </c>
      <c r="I1065" s="3" t="s">
        <v>48</v>
      </c>
      <c r="J1065" s="3" t="s">
        <v>27</v>
      </c>
      <c r="K1065" s="3" t="s">
        <v>28</v>
      </c>
      <c r="L1065" s="3" t="s">
        <v>60</v>
      </c>
      <c r="M1065" s="3" t="s">
        <v>129</v>
      </c>
      <c r="N1065" s="3" t="s">
        <v>1883</v>
      </c>
      <c r="O1065" s="3">
        <v>75043</v>
      </c>
      <c r="P1065" s="2">
        <v>42113</v>
      </c>
      <c r="Q1065" s="2">
        <v>42117</v>
      </c>
      <c r="R1065" s="4">
        <v>14</v>
      </c>
      <c r="S1065" s="3">
        <v>10</v>
      </c>
      <c r="T1065" s="4">
        <v>34.76</v>
      </c>
      <c r="U1065" s="3">
        <v>86687</v>
      </c>
      <c r="V1065" s="3" t="str">
        <f>IF(R1065&gt;F3021, "High","Low")</f>
        <v>High</v>
      </c>
      <c r="W1065" s="3" t="e">
        <f>IF(OR(D1065 &gt; 0.2,#REF! &lt; 0.25), "High Risk", "Low Risk")</f>
        <v>#REF!</v>
      </c>
      <c r="X1065" s="3" t="str">
        <f>IF(NOT(D1065 &gt; 0), "No Discount", "Discount Applied")</f>
        <v>Discount Applied</v>
      </c>
      <c r="Y1065" s="3" t="str">
        <f>IF(AND(R1065 &gt; 100, OR(I1065 = "Regular Air", I1065 = "Express Air"), NOT(D1065 &gt; 0)), "High Profit Non-Standard Shipping", "Other")</f>
        <v>Other</v>
      </c>
    </row>
    <row r="1066" spans="1:25" x14ac:dyDescent="0.3">
      <c r="A1066" s="3" t="s">
        <v>41</v>
      </c>
      <c r="B1066" s="3">
        <v>19697</v>
      </c>
      <c r="C1066" s="3" t="s">
        <v>105</v>
      </c>
      <c r="D1066" s="7">
        <v>0.04</v>
      </c>
      <c r="E1066" s="4">
        <v>180.98</v>
      </c>
      <c r="F1066" s="4">
        <v>30</v>
      </c>
      <c r="G1066" s="3">
        <v>1934</v>
      </c>
      <c r="H1066" s="3" t="s">
        <v>1884</v>
      </c>
      <c r="I1066" s="3" t="s">
        <v>38</v>
      </c>
      <c r="J1066" s="3" t="s">
        <v>39</v>
      </c>
      <c r="K1066" s="3" t="s">
        <v>40</v>
      </c>
      <c r="L1066" s="3" t="s">
        <v>60</v>
      </c>
      <c r="M1066" s="3" t="s">
        <v>129</v>
      </c>
      <c r="N1066" s="3" t="s">
        <v>882</v>
      </c>
      <c r="O1066" s="3">
        <v>78626</v>
      </c>
      <c r="P1066" s="2">
        <v>42154</v>
      </c>
      <c r="Q1066" s="2">
        <v>42154</v>
      </c>
      <c r="R1066" s="4">
        <v>52.988000000000056</v>
      </c>
      <c r="S1066" s="3">
        <v>3</v>
      </c>
      <c r="T1066" s="4">
        <v>561.65</v>
      </c>
      <c r="U1066" s="3">
        <v>86688</v>
      </c>
      <c r="V1066" s="3" t="str">
        <f>IF(R1066&gt;F3022, "High","Low")</f>
        <v>High</v>
      </c>
      <c r="W1066" s="3" t="e">
        <f>IF(OR(D1066 &gt; 0.2,#REF! &lt; 0.25), "High Risk", "Low Risk")</f>
        <v>#REF!</v>
      </c>
      <c r="X1066" s="3" t="str">
        <f>IF(NOT(D1066 &gt; 0), "No Discount", "Discount Applied")</f>
        <v>Discount Applied</v>
      </c>
      <c r="Y1066" s="3" t="str">
        <f>IF(AND(R1066 &gt; 100, OR(I1066 = "Regular Air", I1066 = "Express Air"), NOT(D1066 &gt; 0)), "High Profit Non-Standard Shipping", "Other")</f>
        <v>Other</v>
      </c>
    </row>
    <row r="1067" spans="1:25" x14ac:dyDescent="0.3">
      <c r="A1067" s="3" t="s">
        <v>256</v>
      </c>
      <c r="B1067" s="3">
        <v>19780</v>
      </c>
      <c r="C1067" s="3" t="s">
        <v>46</v>
      </c>
      <c r="D1067" s="7">
        <v>0.01</v>
      </c>
      <c r="E1067" s="4">
        <v>42.98</v>
      </c>
      <c r="F1067" s="4">
        <v>4.62</v>
      </c>
      <c r="G1067" s="3">
        <v>1935</v>
      </c>
      <c r="H1067" s="3" t="s">
        <v>1886</v>
      </c>
      <c r="I1067" s="3" t="s">
        <v>26</v>
      </c>
      <c r="J1067" s="3" t="s">
        <v>27</v>
      </c>
      <c r="K1067" s="3" t="s">
        <v>28</v>
      </c>
      <c r="L1067" s="3" t="s">
        <v>60</v>
      </c>
      <c r="M1067" s="3" t="s">
        <v>129</v>
      </c>
      <c r="N1067" s="3" t="s">
        <v>1888</v>
      </c>
      <c r="O1067" s="3">
        <v>75051</v>
      </c>
      <c r="P1067" s="2">
        <v>42102</v>
      </c>
      <c r="Q1067" s="2">
        <v>42104</v>
      </c>
      <c r="R1067" s="4">
        <v>285.47370000000001</v>
      </c>
      <c r="S1067" s="3">
        <v>9</v>
      </c>
      <c r="T1067" s="4">
        <v>413.73</v>
      </c>
      <c r="U1067" s="3">
        <v>86686</v>
      </c>
      <c r="V1067" s="3" t="str">
        <f>IF(R1067&gt;F3023, "High","Low")</f>
        <v>High</v>
      </c>
      <c r="W1067" s="3" t="e">
        <f>IF(OR(D1067 &gt; 0.2,#REF! &lt; 0.25), "High Risk", "Low Risk")</f>
        <v>#REF!</v>
      </c>
      <c r="X1067" s="3" t="str">
        <f>IF(NOT(D1067 &gt; 0), "No Discount", "Discount Applied")</f>
        <v>Discount Applied</v>
      </c>
      <c r="Y1067" s="3" t="str">
        <f>IF(AND(R1067 &gt; 100, OR(I1067 = "Regular Air", I1067 = "Express Air"), NOT(D1067 &gt; 0)), "High Profit Non-Standard Shipping", "Other")</f>
        <v>Other</v>
      </c>
    </row>
    <row r="1068" spans="1:25" x14ac:dyDescent="0.3">
      <c r="A1068" s="3" t="s">
        <v>256</v>
      </c>
      <c r="B1068" s="3">
        <v>19698</v>
      </c>
      <c r="C1068" s="3" t="s">
        <v>105</v>
      </c>
      <c r="D1068" s="7">
        <v>0.06</v>
      </c>
      <c r="E1068" s="4">
        <v>3.25</v>
      </c>
      <c r="F1068" s="4">
        <v>49</v>
      </c>
      <c r="G1068" s="3">
        <v>1935</v>
      </c>
      <c r="H1068" s="3" t="s">
        <v>1886</v>
      </c>
      <c r="I1068" s="3" t="s">
        <v>48</v>
      </c>
      <c r="J1068" s="3" t="s">
        <v>39</v>
      </c>
      <c r="K1068" s="3" t="s">
        <v>28</v>
      </c>
      <c r="L1068" s="3" t="s">
        <v>60</v>
      </c>
      <c r="M1068" s="3" t="s">
        <v>129</v>
      </c>
      <c r="N1068" s="3" t="s">
        <v>1888</v>
      </c>
      <c r="O1068" s="3">
        <v>75051</v>
      </c>
      <c r="P1068" s="2">
        <v>42154</v>
      </c>
      <c r="Q1068" s="2">
        <v>42160</v>
      </c>
      <c r="R1068" s="4">
        <v>10.50800000000001</v>
      </c>
      <c r="S1068" s="3">
        <v>2</v>
      </c>
      <c r="T1068" s="4">
        <v>55.6</v>
      </c>
      <c r="U1068" s="3">
        <v>86688</v>
      </c>
      <c r="V1068" s="3" t="str">
        <f>IF(R1068&gt;F3024, "High","Low")</f>
        <v>High</v>
      </c>
      <c r="W1068" s="3" t="e">
        <f>IF(OR(D1068 &gt; 0.2,#REF! &lt; 0.25), "High Risk", "Low Risk")</f>
        <v>#REF!</v>
      </c>
      <c r="X1068" s="3" t="str">
        <f>IF(NOT(D1068 &gt; 0), "No Discount", "Discount Applied")</f>
        <v>Discount Applied</v>
      </c>
      <c r="Y1068" s="3" t="str">
        <f>IF(AND(R1068 &gt; 100, OR(I1068 = "Regular Air", I1068 = "Express Air"), NOT(D1068 &gt; 0)), "High Profit Non-Standard Shipping", "Other")</f>
        <v>Other</v>
      </c>
    </row>
    <row r="1069" spans="1:25" x14ac:dyDescent="0.3">
      <c r="A1069" s="3" t="s">
        <v>49</v>
      </c>
      <c r="B1069" s="3">
        <v>19699</v>
      </c>
      <c r="C1069" s="3" t="s">
        <v>105</v>
      </c>
      <c r="D1069" s="7">
        <v>0.01</v>
      </c>
      <c r="E1069" s="4">
        <v>110.98</v>
      </c>
      <c r="F1069" s="4">
        <v>13.99</v>
      </c>
      <c r="G1069" s="3">
        <v>1935</v>
      </c>
      <c r="H1069" s="3" t="s">
        <v>1886</v>
      </c>
      <c r="I1069" s="3" t="s">
        <v>48</v>
      </c>
      <c r="J1069" s="3" t="s">
        <v>39</v>
      </c>
      <c r="K1069" s="3" t="s">
        <v>40</v>
      </c>
      <c r="L1069" s="3" t="s">
        <v>60</v>
      </c>
      <c r="M1069" s="3" t="s">
        <v>129</v>
      </c>
      <c r="N1069" s="3" t="s">
        <v>1888</v>
      </c>
      <c r="O1069" s="3">
        <v>75051</v>
      </c>
      <c r="P1069" s="2">
        <v>42154</v>
      </c>
      <c r="Q1069" s="2">
        <v>42159</v>
      </c>
      <c r="R1069" s="4">
        <v>1448.7309</v>
      </c>
      <c r="S1069" s="3">
        <v>19</v>
      </c>
      <c r="T1069" s="4">
        <v>2099.61</v>
      </c>
      <c r="U1069" s="3">
        <v>86688</v>
      </c>
      <c r="V1069" s="3" t="str">
        <f>IF(R1069&gt;F3025, "High","Low")</f>
        <v>High</v>
      </c>
      <c r="W1069" s="3" t="e">
        <f>IF(OR(D1069 &gt; 0.2,#REF! &lt; 0.25), "High Risk", "Low Risk")</f>
        <v>#REF!</v>
      </c>
      <c r="X1069" s="3" t="str">
        <f>IF(NOT(D1069 &gt; 0), "No Discount", "Discount Applied")</f>
        <v>Discount Applied</v>
      </c>
      <c r="Y1069" s="3" t="str">
        <f>IF(AND(R1069 &gt; 100, OR(I1069 = "Regular Air", I1069 = "Express Air"), NOT(D1069 &gt; 0)), "High Profit Non-Standard Shipping", "Other")</f>
        <v>Other</v>
      </c>
    </row>
    <row r="1070" spans="1:25" x14ac:dyDescent="0.3">
      <c r="A1070" s="3" t="s">
        <v>65</v>
      </c>
      <c r="B1070" s="3">
        <v>19700</v>
      </c>
      <c r="C1070" s="3" t="s">
        <v>105</v>
      </c>
      <c r="D1070" s="7">
        <v>0.05</v>
      </c>
      <c r="E1070" s="4">
        <v>3.95</v>
      </c>
      <c r="F1070" s="4">
        <v>2</v>
      </c>
      <c r="G1070" s="3">
        <v>1935</v>
      </c>
      <c r="H1070" s="3" t="s">
        <v>1886</v>
      </c>
      <c r="I1070" s="3" t="s">
        <v>26</v>
      </c>
      <c r="J1070" s="3" t="s">
        <v>39</v>
      </c>
      <c r="K1070" s="3" t="s">
        <v>28</v>
      </c>
      <c r="L1070" s="3" t="s">
        <v>60</v>
      </c>
      <c r="M1070" s="3" t="s">
        <v>129</v>
      </c>
      <c r="N1070" s="3" t="s">
        <v>1888</v>
      </c>
      <c r="O1070" s="3">
        <v>75051</v>
      </c>
      <c r="P1070" s="2">
        <v>42154</v>
      </c>
      <c r="Q1070" s="2">
        <v>42162</v>
      </c>
      <c r="R1070" s="4">
        <v>1.0040000000000004</v>
      </c>
      <c r="S1070" s="3">
        <v>23</v>
      </c>
      <c r="T1070" s="4">
        <v>96.6</v>
      </c>
      <c r="U1070" s="3">
        <v>86688</v>
      </c>
      <c r="V1070" s="3" t="str">
        <f>IF(R1070&gt;F3026, "High","Low")</f>
        <v>High</v>
      </c>
      <c r="W1070" s="3" t="e">
        <f>IF(OR(D1070 &gt; 0.2,#REF! &lt; 0.25), "High Risk", "Low Risk")</f>
        <v>#REF!</v>
      </c>
      <c r="X1070" s="3" t="str">
        <f>IF(NOT(D1070 &gt; 0), "No Discount", "Discount Applied")</f>
        <v>Discount Applied</v>
      </c>
      <c r="Y1070" s="3" t="str">
        <f>IF(AND(R1070 &gt; 100, OR(I1070 = "Regular Air", I1070 = "Express Air"), NOT(D1070 &gt; 0)), "High Profit Non-Standard Shipping", "Other")</f>
        <v>Other</v>
      </c>
    </row>
    <row r="1071" spans="1:25" x14ac:dyDescent="0.3">
      <c r="A1071" s="3" t="s">
        <v>179</v>
      </c>
      <c r="B1071" s="3">
        <v>23551</v>
      </c>
      <c r="C1071" s="3" t="s">
        <v>55</v>
      </c>
      <c r="D1071" s="7">
        <v>0.1</v>
      </c>
      <c r="E1071" s="4">
        <v>152.47999999999999</v>
      </c>
      <c r="F1071" s="4">
        <v>4</v>
      </c>
      <c r="G1071" s="3">
        <v>1938</v>
      </c>
      <c r="H1071" s="3" t="s">
        <v>1891</v>
      </c>
      <c r="I1071" s="3" t="s">
        <v>26</v>
      </c>
      <c r="J1071" s="3" t="s">
        <v>27</v>
      </c>
      <c r="K1071" s="3" t="s">
        <v>76</v>
      </c>
      <c r="L1071" s="3" t="s">
        <v>60</v>
      </c>
      <c r="M1071" s="3" t="s">
        <v>182</v>
      </c>
      <c r="N1071" s="3" t="s">
        <v>1892</v>
      </c>
      <c r="O1071" s="3">
        <v>66801</v>
      </c>
      <c r="P1071" s="2">
        <v>42085</v>
      </c>
      <c r="Q1071" s="2">
        <v>42086</v>
      </c>
      <c r="R1071" s="4">
        <v>-521.09</v>
      </c>
      <c r="S1071" s="3">
        <v>4</v>
      </c>
      <c r="T1071" s="4">
        <v>558.16999999999996</v>
      </c>
      <c r="U1071" s="3">
        <v>88870</v>
      </c>
      <c r="V1071" s="3" t="str">
        <f>IF(R1071&gt;F3027, "High","Low")</f>
        <v>Low</v>
      </c>
      <c r="W1071" s="3" t="e">
        <f>IF(OR(D1071 &gt; 0.2,#REF! &lt; 0.25), "High Risk", "Low Risk")</f>
        <v>#REF!</v>
      </c>
      <c r="X1071" s="3" t="str">
        <f>IF(NOT(D1071 &gt; 0), "No Discount", "Discount Applied")</f>
        <v>Discount Applied</v>
      </c>
      <c r="Y1071" s="3" t="str">
        <f>IF(AND(R1071 &gt; 100, OR(I1071 = "Regular Air", I1071 = "Express Air"), NOT(D1071 &gt; 0)), "High Profit Non-Standard Shipping", "Other")</f>
        <v>Other</v>
      </c>
    </row>
    <row r="1072" spans="1:25" x14ac:dyDescent="0.3">
      <c r="A1072" s="3" t="s">
        <v>173</v>
      </c>
      <c r="B1072" s="3">
        <v>23550</v>
      </c>
      <c r="C1072" s="3" t="s">
        <v>55</v>
      </c>
      <c r="D1072" s="7">
        <v>0.08</v>
      </c>
      <c r="E1072" s="4">
        <v>6.84</v>
      </c>
      <c r="F1072" s="4">
        <v>8.3699999999999992</v>
      </c>
      <c r="G1072" s="3">
        <v>1940</v>
      </c>
      <c r="H1072" s="3" t="s">
        <v>1893</v>
      </c>
      <c r="I1072" s="3" t="s">
        <v>48</v>
      </c>
      <c r="J1072" s="3" t="s">
        <v>27</v>
      </c>
      <c r="K1072" s="3" t="s">
        <v>28</v>
      </c>
      <c r="L1072" s="3" t="s">
        <v>33</v>
      </c>
      <c r="M1072" s="3" t="s">
        <v>211</v>
      </c>
      <c r="N1072" s="3" t="s">
        <v>1894</v>
      </c>
      <c r="O1072" s="3">
        <v>84020</v>
      </c>
      <c r="P1072" s="2">
        <v>42085</v>
      </c>
      <c r="Q1072" s="2">
        <v>42087</v>
      </c>
      <c r="R1072" s="4">
        <v>-29.49</v>
      </c>
      <c r="S1072" s="3">
        <v>1</v>
      </c>
      <c r="T1072" s="4">
        <v>8.39</v>
      </c>
      <c r="U1072" s="3">
        <v>88870</v>
      </c>
      <c r="V1072" s="3" t="str">
        <f>IF(R1072&gt;F3028, "High","Low")</f>
        <v>Low</v>
      </c>
      <c r="W1072" s="3" t="e">
        <f>IF(OR(D1072 &gt; 0.2,#REF! &lt; 0.25), "High Risk", "Low Risk")</f>
        <v>#REF!</v>
      </c>
      <c r="X1072" s="3" t="str">
        <f>IF(NOT(D1072 &gt; 0), "No Discount", "Discount Applied")</f>
        <v>Discount Applied</v>
      </c>
      <c r="Y1072" s="3" t="str">
        <f>IF(AND(R1072 &gt; 100, OR(I1072 = "Regular Air", I1072 = "Express Air"), NOT(D1072 &gt; 0)), "High Profit Non-Standard Shipping", "Other")</f>
        <v>Other</v>
      </c>
    </row>
    <row r="1073" spans="1:25" x14ac:dyDescent="0.3">
      <c r="A1073" s="3" t="s">
        <v>256</v>
      </c>
      <c r="B1073" s="3">
        <v>25531</v>
      </c>
      <c r="C1073" s="3" t="s">
        <v>105</v>
      </c>
      <c r="D1073" s="7">
        <v>0</v>
      </c>
      <c r="E1073" s="4">
        <v>78.650000000000006</v>
      </c>
      <c r="F1073" s="4">
        <v>13.99</v>
      </c>
      <c r="G1073" s="3">
        <v>1940</v>
      </c>
      <c r="H1073" s="3" t="s">
        <v>1893</v>
      </c>
      <c r="I1073" s="3" t="s">
        <v>48</v>
      </c>
      <c r="J1073" s="3" t="s">
        <v>27</v>
      </c>
      <c r="K1073" s="3" t="s">
        <v>28</v>
      </c>
      <c r="L1073" s="3" t="s">
        <v>33</v>
      </c>
      <c r="M1073" s="3" t="s">
        <v>211</v>
      </c>
      <c r="N1073" s="3" t="s">
        <v>1894</v>
      </c>
      <c r="O1073" s="3">
        <v>84020</v>
      </c>
      <c r="P1073" s="2">
        <v>42113</v>
      </c>
      <c r="Q1073" s="2">
        <v>42120</v>
      </c>
      <c r="R1073" s="4">
        <v>386.00669999999991</v>
      </c>
      <c r="S1073" s="3">
        <v>7</v>
      </c>
      <c r="T1073" s="4">
        <v>559.42999999999995</v>
      </c>
      <c r="U1073" s="3">
        <v>88871</v>
      </c>
      <c r="V1073" s="3" t="str">
        <f>IF(R1073&gt;F3029, "High","Low")</f>
        <v>High</v>
      </c>
      <c r="W1073" s="3" t="e">
        <f>IF(OR(D1073 &gt; 0.2,#REF! &lt; 0.25), "High Risk", "Low Risk")</f>
        <v>#REF!</v>
      </c>
      <c r="X1073" s="3" t="str">
        <f>IF(NOT(D1073 &gt; 0), "No Discount", "Discount Applied")</f>
        <v>No Discount</v>
      </c>
      <c r="Y1073" s="3" t="str">
        <f>IF(AND(R1073 &gt; 100, OR(I1073 = "Regular Air", I1073 = "Express Air"), NOT(D1073 &gt; 0)), "High Profit Non-Standard Shipping", "Other")</f>
        <v>High Profit Non-Standard Shipping</v>
      </c>
    </row>
    <row r="1074" spans="1:25" x14ac:dyDescent="0.3">
      <c r="A1074" s="3" t="s">
        <v>41</v>
      </c>
      <c r="B1074" s="3">
        <v>25532</v>
      </c>
      <c r="C1074" s="3" t="s">
        <v>105</v>
      </c>
      <c r="D1074" s="7">
        <v>0.08</v>
      </c>
      <c r="E1074" s="4">
        <v>122.99</v>
      </c>
      <c r="F1074" s="4">
        <v>70.2</v>
      </c>
      <c r="G1074" s="3">
        <v>1940</v>
      </c>
      <c r="H1074" s="3" t="s">
        <v>1893</v>
      </c>
      <c r="I1074" s="3" t="s">
        <v>38</v>
      </c>
      <c r="J1074" s="3" t="s">
        <v>27</v>
      </c>
      <c r="K1074" s="3" t="s">
        <v>40</v>
      </c>
      <c r="L1074" s="3" t="s">
        <v>33</v>
      </c>
      <c r="M1074" s="3" t="s">
        <v>211</v>
      </c>
      <c r="N1074" s="3" t="s">
        <v>1894</v>
      </c>
      <c r="O1074" s="3">
        <v>84020</v>
      </c>
      <c r="P1074" s="2">
        <v>42113</v>
      </c>
      <c r="Q1074" s="2">
        <v>42118</v>
      </c>
      <c r="R1074" s="4">
        <v>-1867.97</v>
      </c>
      <c r="S1074" s="3">
        <v>10</v>
      </c>
      <c r="T1074" s="4">
        <v>1216.52</v>
      </c>
      <c r="U1074" s="3">
        <v>88871</v>
      </c>
      <c r="V1074" s="3" t="str">
        <f>IF(R1074&gt;F3030, "High","Low")</f>
        <v>Low</v>
      </c>
      <c r="W1074" s="3" t="e">
        <f>IF(OR(D1074 &gt; 0.2,#REF! &lt; 0.25), "High Risk", "Low Risk")</f>
        <v>#REF!</v>
      </c>
      <c r="X1074" s="3" t="str">
        <f>IF(NOT(D1074 &gt; 0), "No Discount", "Discount Applied")</f>
        <v>Discount Applied</v>
      </c>
      <c r="Y1074" s="3" t="str">
        <f>IF(AND(R1074 &gt; 100, OR(I1074 = "Regular Air", I1074 = "Express Air"), NOT(D1074 &gt; 0)), "High Profit Non-Standard Shipping", "Other")</f>
        <v>Other</v>
      </c>
    </row>
    <row r="1075" spans="1:25" x14ac:dyDescent="0.3">
      <c r="A1075" s="3" t="s">
        <v>49</v>
      </c>
      <c r="B1075" s="3">
        <v>20371</v>
      </c>
      <c r="C1075" s="3" t="s">
        <v>55</v>
      </c>
      <c r="D1075" s="7">
        <v>0.08</v>
      </c>
      <c r="E1075" s="4">
        <v>90.98</v>
      </c>
      <c r="F1075" s="4">
        <v>56.2</v>
      </c>
      <c r="G1075" s="3">
        <v>1946</v>
      </c>
      <c r="H1075" s="3" t="s">
        <v>1896</v>
      </c>
      <c r="I1075" s="3" t="s">
        <v>48</v>
      </c>
      <c r="J1075" s="3" t="s">
        <v>113</v>
      </c>
      <c r="K1075" s="3" t="s">
        <v>40</v>
      </c>
      <c r="L1075" s="3" t="s">
        <v>52</v>
      </c>
      <c r="M1075" s="3" t="s">
        <v>233</v>
      </c>
      <c r="N1075" s="3" t="s">
        <v>1897</v>
      </c>
      <c r="O1075" s="3">
        <v>15228</v>
      </c>
      <c r="P1075" s="2">
        <v>42030</v>
      </c>
      <c r="Q1075" s="2">
        <v>42032</v>
      </c>
      <c r="R1075" s="4">
        <v>-1920.9336000000001</v>
      </c>
      <c r="S1075" s="3">
        <v>12</v>
      </c>
      <c r="T1075" s="4">
        <v>1058.3599999999999</v>
      </c>
      <c r="U1075" s="3">
        <v>86331</v>
      </c>
      <c r="V1075" s="3" t="str">
        <f>IF(R1075&gt;F3031, "High","Low")</f>
        <v>Low</v>
      </c>
      <c r="W1075" s="3" t="e">
        <f>IF(OR(D1075 &gt; 0.2,#REF! &lt; 0.25), "High Risk", "Low Risk")</f>
        <v>#REF!</v>
      </c>
      <c r="X1075" s="3" t="str">
        <f>IF(NOT(D1075 &gt; 0), "No Discount", "Discount Applied")</f>
        <v>Discount Applied</v>
      </c>
      <c r="Y1075" s="3" t="str">
        <f>IF(AND(R1075 &gt; 100, OR(I1075 = "Regular Air", I1075 = "Express Air"), NOT(D1075 &gt; 0)), "High Profit Non-Standard Shipping", "Other")</f>
        <v>Other</v>
      </c>
    </row>
    <row r="1076" spans="1:25" x14ac:dyDescent="0.3">
      <c r="A1076" s="3" t="s">
        <v>92</v>
      </c>
      <c r="B1076" s="3">
        <v>20372</v>
      </c>
      <c r="C1076" s="3" t="s">
        <v>55</v>
      </c>
      <c r="D1076" s="7">
        <v>7.0000000000000007E-2</v>
      </c>
      <c r="E1076" s="4">
        <v>5.98</v>
      </c>
      <c r="F1076" s="4">
        <v>5.35</v>
      </c>
      <c r="G1076" s="3">
        <v>1946</v>
      </c>
      <c r="H1076" s="3" t="s">
        <v>1896</v>
      </c>
      <c r="I1076" s="3" t="s">
        <v>48</v>
      </c>
      <c r="J1076" s="3" t="s">
        <v>113</v>
      </c>
      <c r="K1076" s="3" t="s">
        <v>28</v>
      </c>
      <c r="L1076" s="3" t="s">
        <v>52</v>
      </c>
      <c r="M1076" s="3" t="s">
        <v>233</v>
      </c>
      <c r="N1076" s="3" t="s">
        <v>1897</v>
      </c>
      <c r="O1076" s="3">
        <v>15228</v>
      </c>
      <c r="P1076" s="2">
        <v>42030</v>
      </c>
      <c r="Q1076" s="2">
        <v>42032</v>
      </c>
      <c r="R1076" s="4">
        <v>-37.175200000000004</v>
      </c>
      <c r="S1076" s="3">
        <v>3</v>
      </c>
      <c r="T1076" s="4">
        <v>18.309999999999999</v>
      </c>
      <c r="U1076" s="3">
        <v>86331</v>
      </c>
      <c r="V1076" s="3" t="str">
        <f>IF(R1076&gt;F3032, "High","Low")</f>
        <v>Low</v>
      </c>
      <c r="W1076" s="3" t="e">
        <f>IF(OR(D1076 &gt; 0.2,#REF! &lt; 0.25), "High Risk", "Low Risk")</f>
        <v>#REF!</v>
      </c>
      <c r="X1076" s="3" t="str">
        <f>IF(NOT(D1076 &gt; 0), "No Discount", "Discount Applied")</f>
        <v>Discount Applied</v>
      </c>
      <c r="Y1076" s="3" t="str">
        <f>IF(AND(R1076 &gt; 100, OR(I1076 = "Regular Air", I1076 = "Express Air"), NOT(D1076 &gt; 0)), "High Profit Non-Standard Shipping", "Other")</f>
        <v>Other</v>
      </c>
    </row>
    <row r="1077" spans="1:25" x14ac:dyDescent="0.3">
      <c r="A1077" s="3" t="s">
        <v>151</v>
      </c>
      <c r="B1077" s="3">
        <v>21762</v>
      </c>
      <c r="C1077" s="3" t="s">
        <v>105</v>
      </c>
      <c r="D1077" s="7">
        <v>0.05</v>
      </c>
      <c r="E1077" s="4">
        <v>424.21</v>
      </c>
      <c r="F1077" s="4">
        <v>110.2</v>
      </c>
      <c r="G1077" s="3">
        <v>1949</v>
      </c>
      <c r="H1077" s="3" t="s">
        <v>1898</v>
      </c>
      <c r="I1077" s="3" t="s">
        <v>38</v>
      </c>
      <c r="J1077" s="3" t="s">
        <v>57</v>
      </c>
      <c r="K1077" s="3" t="s">
        <v>40</v>
      </c>
      <c r="L1077" s="3" t="s">
        <v>33</v>
      </c>
      <c r="M1077" s="3" t="s">
        <v>81</v>
      </c>
      <c r="N1077" s="3" t="s">
        <v>1900</v>
      </c>
      <c r="O1077" s="3">
        <v>59715</v>
      </c>
      <c r="P1077" s="2">
        <v>42036</v>
      </c>
      <c r="Q1077" s="2">
        <v>42040</v>
      </c>
      <c r="R1077" s="4">
        <v>-213.40280000000001</v>
      </c>
      <c r="S1077" s="3">
        <v>12</v>
      </c>
      <c r="T1077" s="4">
        <v>4935.22</v>
      </c>
      <c r="U1077" s="3">
        <v>90415</v>
      </c>
      <c r="V1077" s="3" t="str">
        <f>IF(R1077&gt;F3033, "High","Low")</f>
        <v>Low</v>
      </c>
      <c r="W1077" s="3" t="e">
        <f>IF(OR(D1077 &gt; 0.2,#REF! &lt; 0.25), "High Risk", "Low Risk")</f>
        <v>#REF!</v>
      </c>
      <c r="X1077" s="3" t="str">
        <f>IF(NOT(D1077 &gt; 0), "No Discount", "Discount Applied")</f>
        <v>Discount Applied</v>
      </c>
      <c r="Y1077" s="3" t="str">
        <f>IF(AND(R1077 &gt; 100, OR(I1077 = "Regular Air", I1077 = "Express Air"), NOT(D1077 &gt; 0)), "High Profit Non-Standard Shipping", "Other")</f>
        <v>Other</v>
      </c>
    </row>
    <row r="1078" spans="1:25" x14ac:dyDescent="0.3">
      <c r="A1078" s="3" t="s">
        <v>92</v>
      </c>
      <c r="B1078" s="3">
        <v>24793</v>
      </c>
      <c r="C1078" s="3" t="s">
        <v>36</v>
      </c>
      <c r="D1078" s="7">
        <v>0.01</v>
      </c>
      <c r="E1078" s="4">
        <v>6.68</v>
      </c>
      <c r="F1078" s="4">
        <v>4.91</v>
      </c>
      <c r="G1078" s="3">
        <v>1950</v>
      </c>
      <c r="H1078" s="3" t="s">
        <v>1901</v>
      </c>
      <c r="I1078" s="3" t="s">
        <v>48</v>
      </c>
      <c r="J1078" s="3" t="s">
        <v>57</v>
      </c>
      <c r="K1078" s="3" t="s">
        <v>28</v>
      </c>
      <c r="L1078" s="3" t="s">
        <v>33</v>
      </c>
      <c r="M1078" s="3" t="s">
        <v>81</v>
      </c>
      <c r="N1078" s="3" t="s">
        <v>1903</v>
      </c>
      <c r="O1078" s="3">
        <v>59750</v>
      </c>
      <c r="P1078" s="2">
        <v>42010</v>
      </c>
      <c r="Q1078" s="2">
        <v>42012</v>
      </c>
      <c r="R1078" s="4">
        <v>-15.48</v>
      </c>
      <c r="S1078" s="3">
        <v>7</v>
      </c>
      <c r="T1078" s="4">
        <v>51.03</v>
      </c>
      <c r="U1078" s="3">
        <v>90414</v>
      </c>
      <c r="V1078" s="3" t="str">
        <f>IF(R1078&gt;F3034, "High","Low")</f>
        <v>Low</v>
      </c>
      <c r="W1078" s="3" t="e">
        <f>IF(OR(D1078 &gt; 0.2,#REF! &lt; 0.25), "High Risk", "Low Risk")</f>
        <v>#REF!</v>
      </c>
      <c r="X1078" s="3" t="str">
        <f>IF(NOT(D1078 &gt; 0), "No Discount", "Discount Applied")</f>
        <v>Discount Applied</v>
      </c>
      <c r="Y1078" s="3" t="str">
        <f>IF(AND(R1078 &gt; 100, OR(I1078 = "Regular Air", I1078 = "Express Air"), NOT(D1078 &gt; 0)), "High Profit Non-Standard Shipping", "Other")</f>
        <v>Other</v>
      </c>
    </row>
    <row r="1079" spans="1:25" x14ac:dyDescent="0.3">
      <c r="A1079" s="3" t="s">
        <v>179</v>
      </c>
      <c r="B1079" s="3">
        <v>23378</v>
      </c>
      <c r="C1079" s="3" t="s">
        <v>24</v>
      </c>
      <c r="D1079" s="7">
        <v>0.09</v>
      </c>
      <c r="E1079" s="4">
        <v>40.98</v>
      </c>
      <c r="F1079" s="4">
        <v>6.5</v>
      </c>
      <c r="G1079" s="3">
        <v>1956</v>
      </c>
      <c r="H1079" s="3" t="s">
        <v>1904</v>
      </c>
      <c r="I1079" s="3" t="s">
        <v>48</v>
      </c>
      <c r="J1079" s="3" t="s">
        <v>113</v>
      </c>
      <c r="K1079" s="3" t="s">
        <v>76</v>
      </c>
      <c r="L1079" s="3" t="s">
        <v>33</v>
      </c>
      <c r="M1079" s="3" t="s">
        <v>254</v>
      </c>
      <c r="N1079" s="3" t="s">
        <v>336</v>
      </c>
      <c r="O1079" s="3">
        <v>80027</v>
      </c>
      <c r="P1079" s="2">
        <v>42174</v>
      </c>
      <c r="Q1079" s="2">
        <v>42176</v>
      </c>
      <c r="R1079" s="4">
        <v>-50.244999999999997</v>
      </c>
      <c r="S1079" s="3">
        <v>19</v>
      </c>
      <c r="T1079" s="4">
        <v>746.91</v>
      </c>
      <c r="U1079" s="3">
        <v>89820</v>
      </c>
      <c r="V1079" s="3" t="str">
        <f>IF(R1079&gt;F3035, "High","Low")</f>
        <v>Low</v>
      </c>
      <c r="W1079" s="3" t="e">
        <f>IF(OR(D1079 &gt; 0.2,#REF! &lt; 0.25), "High Risk", "Low Risk")</f>
        <v>#REF!</v>
      </c>
      <c r="X1079" s="3" t="str">
        <f>IF(NOT(D1079 &gt; 0), "No Discount", "Discount Applied")</f>
        <v>Discount Applied</v>
      </c>
      <c r="Y1079" s="3" t="str">
        <f>IF(AND(R1079 &gt; 100, OR(I1079 = "Regular Air", I1079 = "Express Air"), NOT(D1079 &gt; 0)), "High Profit Non-Standard Shipping", "Other")</f>
        <v>Other</v>
      </c>
    </row>
    <row r="1080" spans="1:25" x14ac:dyDescent="0.3">
      <c r="A1080" s="3" t="s">
        <v>179</v>
      </c>
      <c r="B1080" s="3">
        <v>21638</v>
      </c>
      <c r="C1080" s="3" t="s">
        <v>24</v>
      </c>
      <c r="D1080" s="7">
        <v>0.09</v>
      </c>
      <c r="E1080" s="4">
        <v>77.510000000000005</v>
      </c>
      <c r="F1080" s="4">
        <v>4</v>
      </c>
      <c r="G1080" s="3">
        <v>1957</v>
      </c>
      <c r="H1080" s="3" t="s">
        <v>1905</v>
      </c>
      <c r="I1080" s="3" t="s">
        <v>48</v>
      </c>
      <c r="J1080" s="3" t="s">
        <v>113</v>
      </c>
      <c r="K1080" s="3" t="s">
        <v>76</v>
      </c>
      <c r="L1080" s="3" t="s">
        <v>60</v>
      </c>
      <c r="M1080" s="3" t="s">
        <v>505</v>
      </c>
      <c r="N1080" s="3" t="s">
        <v>1563</v>
      </c>
      <c r="O1080" s="3">
        <v>63130</v>
      </c>
      <c r="P1080" s="2">
        <v>42101</v>
      </c>
      <c r="Q1080" s="2">
        <v>42103</v>
      </c>
      <c r="R1080" s="4">
        <v>-387.1044</v>
      </c>
      <c r="S1080" s="3">
        <v>1</v>
      </c>
      <c r="T1080" s="4">
        <v>77.47</v>
      </c>
      <c r="U1080" s="3">
        <v>89818</v>
      </c>
      <c r="V1080" s="3" t="str">
        <f>IF(R1080&gt;F3036, "High","Low")</f>
        <v>Low</v>
      </c>
      <c r="W1080" s="3" t="e">
        <f>IF(OR(D1080 &gt; 0.2,#REF! &lt; 0.25), "High Risk", "Low Risk")</f>
        <v>#REF!</v>
      </c>
      <c r="X1080" s="3" t="str">
        <f>IF(NOT(D1080 &gt; 0), "No Discount", "Discount Applied")</f>
        <v>Discount Applied</v>
      </c>
      <c r="Y1080" s="3" t="str">
        <f>IF(AND(R1080 &gt; 100, OR(I1080 = "Regular Air", I1080 = "Express Air"), NOT(D1080 &gt; 0)), "High Profit Non-Standard Shipping", "Other")</f>
        <v>Other</v>
      </c>
    </row>
    <row r="1081" spans="1:25" x14ac:dyDescent="0.3">
      <c r="A1081" s="3" t="s">
        <v>179</v>
      </c>
      <c r="B1081" s="3">
        <v>24640</v>
      </c>
      <c r="C1081" s="3" t="s">
        <v>105</v>
      </c>
      <c r="D1081" s="7">
        <v>0.09</v>
      </c>
      <c r="E1081" s="4">
        <v>30.98</v>
      </c>
      <c r="F1081" s="4">
        <v>6.5</v>
      </c>
      <c r="G1081" s="3">
        <v>1958</v>
      </c>
      <c r="H1081" s="3" t="s">
        <v>1906</v>
      </c>
      <c r="I1081" s="3" t="s">
        <v>26</v>
      </c>
      <c r="J1081" s="3" t="s">
        <v>113</v>
      </c>
      <c r="K1081" s="3" t="s">
        <v>76</v>
      </c>
      <c r="L1081" s="3" t="s">
        <v>33</v>
      </c>
      <c r="M1081" s="3" t="s">
        <v>101</v>
      </c>
      <c r="N1081" s="3" t="s">
        <v>905</v>
      </c>
      <c r="O1081" s="3">
        <v>97068</v>
      </c>
      <c r="P1081" s="2">
        <v>42173</v>
      </c>
      <c r="Q1081" s="2">
        <v>42177</v>
      </c>
      <c r="R1081" s="4">
        <v>-55.97</v>
      </c>
      <c r="S1081" s="3">
        <v>7</v>
      </c>
      <c r="T1081" s="4">
        <v>204.34</v>
      </c>
      <c r="U1081" s="3">
        <v>89819</v>
      </c>
      <c r="V1081" s="3" t="str">
        <f>IF(R1081&gt;F3037, "High","Low")</f>
        <v>Low</v>
      </c>
      <c r="W1081" s="3" t="e">
        <f>IF(OR(D1081 &gt; 0.2,#REF! &lt; 0.25), "High Risk", "Low Risk")</f>
        <v>#REF!</v>
      </c>
      <c r="X1081" s="3" t="str">
        <f>IF(NOT(D1081 &gt; 0), "No Discount", "Discount Applied")</f>
        <v>Discount Applied</v>
      </c>
      <c r="Y1081" s="3" t="str">
        <f>IF(AND(R1081 &gt; 100, OR(I1081 = "Regular Air", I1081 = "Express Air"), NOT(D1081 &gt; 0)), "High Profit Non-Standard Shipping", "Other")</f>
        <v>Other</v>
      </c>
    </row>
    <row r="1082" spans="1:25" x14ac:dyDescent="0.3">
      <c r="A1082" s="3" t="s">
        <v>49</v>
      </c>
      <c r="B1082" s="3">
        <v>3956</v>
      </c>
      <c r="C1082" s="3" t="s">
        <v>46</v>
      </c>
      <c r="D1082" s="7">
        <v>0</v>
      </c>
      <c r="E1082" s="4">
        <v>20.28</v>
      </c>
      <c r="F1082" s="4">
        <v>14.39</v>
      </c>
      <c r="G1082" s="3">
        <v>1959</v>
      </c>
      <c r="H1082" s="3" t="s">
        <v>1908</v>
      </c>
      <c r="I1082" s="3" t="s">
        <v>48</v>
      </c>
      <c r="J1082" s="3" t="s">
        <v>27</v>
      </c>
      <c r="K1082" s="3" t="s">
        <v>40</v>
      </c>
      <c r="L1082" s="3" t="s">
        <v>135</v>
      </c>
      <c r="M1082" s="3" t="s">
        <v>361</v>
      </c>
      <c r="N1082" s="3" t="s">
        <v>446</v>
      </c>
      <c r="O1082" s="3">
        <v>33916</v>
      </c>
      <c r="P1082" s="2">
        <v>42026</v>
      </c>
      <c r="Q1082" s="2">
        <v>42026</v>
      </c>
      <c r="R1082" s="4">
        <v>-66.247299999999996</v>
      </c>
      <c r="S1082" s="3">
        <v>9</v>
      </c>
      <c r="T1082" s="4">
        <v>206.04</v>
      </c>
      <c r="U1082" s="3">
        <v>28225</v>
      </c>
      <c r="V1082" s="3" t="str">
        <f>IF(R1082&gt;F3038, "High","Low")</f>
        <v>Low</v>
      </c>
      <c r="W1082" s="3" t="e">
        <f>IF(OR(D1082 &gt; 0.2,#REF! &lt; 0.25), "High Risk", "Low Risk")</f>
        <v>#REF!</v>
      </c>
      <c r="X1082" s="3" t="str">
        <f>IF(NOT(D1082 &gt; 0), "No Discount", "Discount Applied")</f>
        <v>No Discount</v>
      </c>
      <c r="Y1082" s="3" t="str">
        <f>IF(AND(R1082 &gt; 100, OR(I1082 = "Regular Air", I1082 = "Express Air"), NOT(D1082 &gt; 0)), "High Profit Non-Standard Shipping", "Other")</f>
        <v>Other</v>
      </c>
    </row>
    <row r="1083" spans="1:25" x14ac:dyDescent="0.3">
      <c r="A1083" s="3" t="s">
        <v>92</v>
      </c>
      <c r="B1083" s="3">
        <v>3684</v>
      </c>
      <c r="C1083" s="3" t="s">
        <v>105</v>
      </c>
      <c r="D1083" s="7">
        <v>0.02</v>
      </c>
      <c r="E1083" s="4">
        <v>9.99</v>
      </c>
      <c r="F1083" s="4">
        <v>11.59</v>
      </c>
      <c r="G1083" s="3">
        <v>1959</v>
      </c>
      <c r="H1083" s="3" t="s">
        <v>1908</v>
      </c>
      <c r="I1083" s="3" t="s">
        <v>48</v>
      </c>
      <c r="J1083" s="3" t="s">
        <v>39</v>
      </c>
      <c r="K1083" s="3" t="s">
        <v>28</v>
      </c>
      <c r="L1083" s="3" t="s">
        <v>135</v>
      </c>
      <c r="M1083" s="3" t="s">
        <v>361</v>
      </c>
      <c r="N1083" s="3" t="s">
        <v>446</v>
      </c>
      <c r="O1083" s="3">
        <v>33916</v>
      </c>
      <c r="P1083" s="2">
        <v>42112</v>
      </c>
      <c r="Q1083" s="2">
        <v>42121</v>
      </c>
      <c r="R1083" s="4">
        <v>-171.15770000000001</v>
      </c>
      <c r="S1083" s="3">
        <v>43</v>
      </c>
      <c r="T1083" s="4">
        <v>475.42</v>
      </c>
      <c r="U1083" s="3">
        <v>26342</v>
      </c>
      <c r="V1083" s="3" t="str">
        <f>IF(R1083&gt;F3039, "High","Low")</f>
        <v>Low</v>
      </c>
      <c r="W1083" s="3" t="e">
        <f>IF(OR(D1083 &gt; 0.2,#REF! &lt; 0.25), "High Risk", "Low Risk")</f>
        <v>#REF!</v>
      </c>
      <c r="X1083" s="3" t="str">
        <f>IF(NOT(D1083 &gt; 0), "No Discount", "Discount Applied")</f>
        <v>Discount Applied</v>
      </c>
      <c r="Y1083" s="3" t="str">
        <f>IF(AND(R1083 &gt; 100, OR(I1083 = "Regular Air", I1083 = "Express Air"), NOT(D1083 &gt; 0)), "High Profit Non-Standard Shipping", "Other")</f>
        <v>Other</v>
      </c>
    </row>
    <row r="1084" spans="1:25" x14ac:dyDescent="0.3">
      <c r="A1084" s="3" t="s">
        <v>92</v>
      </c>
      <c r="B1084" s="3">
        <v>3685</v>
      </c>
      <c r="C1084" s="3" t="s">
        <v>105</v>
      </c>
      <c r="D1084" s="7">
        <v>0.02</v>
      </c>
      <c r="E1084" s="4">
        <v>48.04</v>
      </c>
      <c r="F1084" s="4">
        <v>5.79</v>
      </c>
      <c r="G1084" s="3">
        <v>1959</v>
      </c>
      <c r="H1084" s="3" t="s">
        <v>1908</v>
      </c>
      <c r="I1084" s="3" t="s">
        <v>48</v>
      </c>
      <c r="J1084" s="3" t="s">
        <v>39</v>
      </c>
      <c r="K1084" s="3" t="s">
        <v>28</v>
      </c>
      <c r="L1084" s="3" t="s">
        <v>135</v>
      </c>
      <c r="M1084" s="3" t="s">
        <v>361</v>
      </c>
      <c r="N1084" s="3" t="s">
        <v>446</v>
      </c>
      <c r="O1084" s="3">
        <v>33916</v>
      </c>
      <c r="P1084" s="2">
        <v>42112</v>
      </c>
      <c r="Q1084" s="2">
        <v>42117</v>
      </c>
      <c r="R1084" s="4">
        <v>624.23900000000003</v>
      </c>
      <c r="S1084" s="3">
        <v>74</v>
      </c>
      <c r="T1084" s="4">
        <v>3598.82</v>
      </c>
      <c r="U1084" s="3">
        <v>26342</v>
      </c>
      <c r="V1084" s="3" t="str">
        <f>IF(R1084&gt;F3040, "High","Low")</f>
        <v>High</v>
      </c>
      <c r="W1084" s="3" t="e">
        <f>IF(OR(D1084 &gt; 0.2,#REF! &lt; 0.25), "High Risk", "Low Risk")</f>
        <v>#REF!</v>
      </c>
      <c r="X1084" s="3" t="str">
        <f>IF(NOT(D1084 &gt; 0), "No Discount", "Discount Applied")</f>
        <v>Discount Applied</v>
      </c>
      <c r="Y1084" s="3" t="str">
        <f>IF(AND(R1084 &gt; 100, OR(I1084 = "Regular Air", I1084 = "Express Air"), NOT(D1084 &gt; 0)), "High Profit Non-Standard Shipping", "Other")</f>
        <v>Other</v>
      </c>
    </row>
    <row r="1085" spans="1:25" x14ac:dyDescent="0.3">
      <c r="A1085" s="3" t="s">
        <v>92</v>
      </c>
      <c r="B1085" s="3">
        <v>3686</v>
      </c>
      <c r="C1085" s="3" t="s">
        <v>105</v>
      </c>
      <c r="D1085" s="7">
        <v>0.04</v>
      </c>
      <c r="E1085" s="4">
        <v>6.68</v>
      </c>
      <c r="F1085" s="4">
        <v>4.91</v>
      </c>
      <c r="G1085" s="3">
        <v>1959</v>
      </c>
      <c r="H1085" s="3" t="s">
        <v>1908</v>
      </c>
      <c r="I1085" s="3" t="s">
        <v>48</v>
      </c>
      <c r="J1085" s="3" t="s">
        <v>39</v>
      </c>
      <c r="K1085" s="3" t="s">
        <v>28</v>
      </c>
      <c r="L1085" s="3" t="s">
        <v>135</v>
      </c>
      <c r="M1085" s="3" t="s">
        <v>361</v>
      </c>
      <c r="N1085" s="3" t="s">
        <v>446</v>
      </c>
      <c r="O1085" s="3">
        <v>33916</v>
      </c>
      <c r="P1085" s="2">
        <v>42112</v>
      </c>
      <c r="Q1085" s="2">
        <v>42119</v>
      </c>
      <c r="R1085" s="4">
        <v>-14.3241</v>
      </c>
      <c r="S1085" s="3">
        <v>5</v>
      </c>
      <c r="T1085" s="4">
        <v>41.22</v>
      </c>
      <c r="U1085" s="3">
        <v>26342</v>
      </c>
      <c r="V1085" s="3" t="str">
        <f>IF(R1085&gt;F3041, "High","Low")</f>
        <v>Low</v>
      </c>
      <c r="W1085" s="3" t="e">
        <f>IF(OR(D1085 &gt; 0.2,#REF! &lt; 0.25), "High Risk", "Low Risk")</f>
        <v>#REF!</v>
      </c>
      <c r="X1085" s="3" t="str">
        <f>IF(NOT(D1085 &gt; 0), "No Discount", "Discount Applied")</f>
        <v>Discount Applied</v>
      </c>
      <c r="Y1085" s="3" t="str">
        <f>IF(AND(R1085 &gt; 100, OR(I1085 = "Regular Air", I1085 = "Express Air"), NOT(D1085 &gt; 0)), "High Profit Non-Standard Shipping", "Other")</f>
        <v>Other</v>
      </c>
    </row>
    <row r="1086" spans="1:25" x14ac:dyDescent="0.3">
      <c r="A1086" s="3" t="s">
        <v>92</v>
      </c>
      <c r="B1086" s="3">
        <v>21685</v>
      </c>
      <c r="C1086" s="3" t="s">
        <v>105</v>
      </c>
      <c r="D1086" s="7">
        <v>0.02</v>
      </c>
      <c r="E1086" s="4">
        <v>48.04</v>
      </c>
      <c r="F1086" s="4">
        <v>5.79</v>
      </c>
      <c r="G1086" s="3">
        <v>1962</v>
      </c>
      <c r="H1086" s="3" t="s">
        <v>1911</v>
      </c>
      <c r="I1086" s="3" t="s">
        <v>48</v>
      </c>
      <c r="J1086" s="3" t="s">
        <v>39</v>
      </c>
      <c r="K1086" s="3" t="s">
        <v>28</v>
      </c>
      <c r="L1086" s="3" t="s">
        <v>60</v>
      </c>
      <c r="M1086" s="3" t="s">
        <v>299</v>
      </c>
      <c r="N1086" s="3" t="s">
        <v>1912</v>
      </c>
      <c r="O1086" s="3">
        <v>48601</v>
      </c>
      <c r="P1086" s="2">
        <v>42112</v>
      </c>
      <c r="Q1086" s="2">
        <v>42117</v>
      </c>
      <c r="R1086" s="4">
        <v>604.01909999999998</v>
      </c>
      <c r="S1086" s="3">
        <v>18</v>
      </c>
      <c r="T1086" s="4">
        <v>875.39</v>
      </c>
      <c r="U1086" s="3">
        <v>88857</v>
      </c>
      <c r="V1086" s="3" t="str">
        <f>IF(R1086&gt;F3042, "High","Low")</f>
        <v>High</v>
      </c>
      <c r="W1086" s="3" t="e">
        <f>IF(OR(D1086 &gt; 0.2,#REF! &lt; 0.25), "High Risk", "Low Risk")</f>
        <v>#REF!</v>
      </c>
      <c r="X1086" s="3" t="str">
        <f>IF(NOT(D1086 &gt; 0), "No Discount", "Discount Applied")</f>
        <v>Discount Applied</v>
      </c>
      <c r="Y1086" s="3" t="str">
        <f>IF(AND(R1086 &gt; 100, OR(I1086 = "Regular Air", I1086 = "Express Air"), NOT(D1086 &gt; 0)), "High Profit Non-Standard Shipping", "Other")</f>
        <v>Other</v>
      </c>
    </row>
    <row r="1087" spans="1:25" x14ac:dyDescent="0.3">
      <c r="A1087" s="3" t="s">
        <v>92</v>
      </c>
      <c r="B1087" s="3">
        <v>21686</v>
      </c>
      <c r="C1087" s="3" t="s">
        <v>105</v>
      </c>
      <c r="D1087" s="7">
        <v>0.04</v>
      </c>
      <c r="E1087" s="4">
        <v>6.68</v>
      </c>
      <c r="F1087" s="4">
        <v>4.91</v>
      </c>
      <c r="G1087" s="3">
        <v>1962</v>
      </c>
      <c r="H1087" s="3" t="s">
        <v>1911</v>
      </c>
      <c r="I1087" s="3" t="s">
        <v>48</v>
      </c>
      <c r="J1087" s="3" t="s">
        <v>39</v>
      </c>
      <c r="K1087" s="3" t="s">
        <v>28</v>
      </c>
      <c r="L1087" s="3" t="s">
        <v>60</v>
      </c>
      <c r="M1087" s="3" t="s">
        <v>299</v>
      </c>
      <c r="N1087" s="3" t="s">
        <v>1912</v>
      </c>
      <c r="O1087" s="3">
        <v>48601</v>
      </c>
      <c r="P1087" s="2">
        <v>42112</v>
      </c>
      <c r="Q1087" s="2">
        <v>42119</v>
      </c>
      <c r="R1087" s="4">
        <v>-11.631599999999999</v>
      </c>
      <c r="S1087" s="3">
        <v>1</v>
      </c>
      <c r="T1087" s="4">
        <v>8.24</v>
      </c>
      <c r="U1087" s="3">
        <v>88857</v>
      </c>
      <c r="V1087" s="3" t="str">
        <f>IF(R1087&gt;F3043, "High","Low")</f>
        <v>Low</v>
      </c>
      <c r="W1087" s="3" t="e">
        <f>IF(OR(D1087 &gt; 0.2,#REF! &lt; 0.25), "High Risk", "Low Risk")</f>
        <v>#REF!</v>
      </c>
      <c r="X1087" s="3" t="str">
        <f>IF(NOT(D1087 &gt; 0), "No Discount", "Discount Applied")</f>
        <v>Discount Applied</v>
      </c>
      <c r="Y1087" s="3" t="str">
        <f>IF(AND(R1087 &gt; 100, OR(I1087 = "Regular Air", I1087 = "Express Air"), NOT(D1087 &gt; 0)), "High Profit Non-Standard Shipping", "Other")</f>
        <v>Other</v>
      </c>
    </row>
    <row r="1088" spans="1:25" x14ac:dyDescent="0.3">
      <c r="A1088" s="3" t="s">
        <v>256</v>
      </c>
      <c r="B1088" s="3">
        <v>22488</v>
      </c>
      <c r="C1088" s="3" t="s">
        <v>55</v>
      </c>
      <c r="D1088" s="7">
        <v>0.01</v>
      </c>
      <c r="E1088" s="4">
        <v>78.650000000000006</v>
      </c>
      <c r="F1088" s="4">
        <v>13.99</v>
      </c>
      <c r="G1088" s="3">
        <v>1967</v>
      </c>
      <c r="H1088" s="3" t="s">
        <v>1913</v>
      </c>
      <c r="I1088" s="3" t="s">
        <v>26</v>
      </c>
      <c r="J1088" s="3" t="s">
        <v>57</v>
      </c>
      <c r="K1088" s="3" t="s">
        <v>28</v>
      </c>
      <c r="L1088" s="3" t="s">
        <v>60</v>
      </c>
      <c r="M1088" s="3" t="s">
        <v>329</v>
      </c>
      <c r="N1088" s="3" t="s">
        <v>1572</v>
      </c>
      <c r="O1088" s="3">
        <v>52732</v>
      </c>
      <c r="P1088" s="2">
        <v>42081</v>
      </c>
      <c r="Q1088" s="2">
        <v>42082</v>
      </c>
      <c r="R1088" s="4">
        <v>442.36589999999995</v>
      </c>
      <c r="S1088" s="3">
        <v>8</v>
      </c>
      <c r="T1088" s="4">
        <v>641.11</v>
      </c>
      <c r="U1088" s="3">
        <v>89456</v>
      </c>
      <c r="V1088" s="3" t="str">
        <f>IF(R1088&gt;F3044, "High","Low")</f>
        <v>High</v>
      </c>
      <c r="W1088" s="3" t="e">
        <f>IF(OR(D1088 &gt; 0.2,#REF! &lt; 0.25), "High Risk", "Low Risk")</f>
        <v>#REF!</v>
      </c>
      <c r="X1088" s="3" t="str">
        <f>IF(NOT(D1088 &gt; 0), "No Discount", "Discount Applied")</f>
        <v>Discount Applied</v>
      </c>
      <c r="Y1088" s="3" t="str">
        <f>IF(AND(R1088 &gt; 100, OR(I1088 = "Regular Air", I1088 = "Express Air"), NOT(D1088 &gt; 0)), "High Profit Non-Standard Shipping", "Other")</f>
        <v>Other</v>
      </c>
    </row>
    <row r="1089" spans="1:25" x14ac:dyDescent="0.3">
      <c r="A1089" s="3" t="s">
        <v>68</v>
      </c>
      <c r="B1089" s="3">
        <v>26220</v>
      </c>
      <c r="C1089" s="3" t="s">
        <v>55</v>
      </c>
      <c r="D1089" s="7">
        <v>0.02</v>
      </c>
      <c r="E1089" s="4">
        <v>11.58</v>
      </c>
      <c r="F1089" s="4">
        <v>5.72</v>
      </c>
      <c r="G1089" s="3">
        <v>1971</v>
      </c>
      <c r="H1089" s="3" t="s">
        <v>1914</v>
      </c>
      <c r="I1089" s="3" t="s">
        <v>48</v>
      </c>
      <c r="J1089" s="3" t="s">
        <v>27</v>
      </c>
      <c r="K1089" s="3" t="s">
        <v>28</v>
      </c>
      <c r="L1089" s="3" t="s">
        <v>135</v>
      </c>
      <c r="M1089" s="3" t="s">
        <v>670</v>
      </c>
      <c r="N1089" s="3" t="s">
        <v>1915</v>
      </c>
      <c r="O1089" s="3">
        <v>38801</v>
      </c>
      <c r="P1089" s="2">
        <v>42022</v>
      </c>
      <c r="Q1089" s="2">
        <v>42023</v>
      </c>
      <c r="R1089" s="4">
        <v>-259.75599999999997</v>
      </c>
      <c r="S1089" s="3">
        <v>3</v>
      </c>
      <c r="T1089" s="4">
        <v>35.479999999999997</v>
      </c>
      <c r="U1089" s="3">
        <v>91550</v>
      </c>
      <c r="V1089" s="3" t="str">
        <f>IF(R1089&gt;F3045, "High","Low")</f>
        <v>Low</v>
      </c>
      <c r="W1089" s="3" t="e">
        <f>IF(OR(D1089 &gt; 0.2,#REF! &lt; 0.25), "High Risk", "Low Risk")</f>
        <v>#REF!</v>
      </c>
      <c r="X1089" s="3" t="str">
        <f>IF(NOT(D1089 &gt; 0), "No Discount", "Discount Applied")</f>
        <v>Discount Applied</v>
      </c>
      <c r="Y1089" s="3" t="str">
        <f>IF(AND(R1089 &gt; 100, OR(I1089 = "Regular Air", I1089 = "Express Air"), NOT(D1089 &gt; 0)), "High Profit Non-Standard Shipping", "Other")</f>
        <v>Other</v>
      </c>
    </row>
    <row r="1090" spans="1:25" x14ac:dyDescent="0.3">
      <c r="A1090" s="3" t="s">
        <v>41</v>
      </c>
      <c r="B1090" s="3">
        <v>26223</v>
      </c>
      <c r="C1090" s="3" t="s">
        <v>55</v>
      </c>
      <c r="D1090" s="7">
        <v>0.05</v>
      </c>
      <c r="E1090" s="4">
        <v>350.99</v>
      </c>
      <c r="F1090" s="4">
        <v>39</v>
      </c>
      <c r="G1090" s="3">
        <v>1972</v>
      </c>
      <c r="H1090" s="3" t="s">
        <v>1916</v>
      </c>
      <c r="I1090" s="3" t="s">
        <v>38</v>
      </c>
      <c r="J1090" s="3" t="s">
        <v>27</v>
      </c>
      <c r="K1090" s="3" t="s">
        <v>40</v>
      </c>
      <c r="L1090" s="3" t="s">
        <v>52</v>
      </c>
      <c r="M1090" s="3" t="s">
        <v>233</v>
      </c>
      <c r="N1090" s="3" t="s">
        <v>1917</v>
      </c>
      <c r="O1090" s="3">
        <v>19090</v>
      </c>
      <c r="P1090" s="2">
        <v>42022</v>
      </c>
      <c r="Q1090" s="2">
        <v>42024</v>
      </c>
      <c r="R1090" s="4">
        <v>1469.7275999999999</v>
      </c>
      <c r="S1090" s="3">
        <v>6</v>
      </c>
      <c r="T1090" s="4">
        <v>2130.04</v>
      </c>
      <c r="U1090" s="3">
        <v>91550</v>
      </c>
      <c r="V1090" s="3" t="str">
        <f>IF(R1090&gt;F3046, "High","Low")</f>
        <v>High</v>
      </c>
      <c r="W1090" s="3" t="e">
        <f>IF(OR(D1090 &gt; 0.2,#REF! &lt; 0.25), "High Risk", "Low Risk")</f>
        <v>#REF!</v>
      </c>
      <c r="X1090" s="3" t="str">
        <f>IF(NOT(D1090 &gt; 0), "No Discount", "Discount Applied")</f>
        <v>Discount Applied</v>
      </c>
      <c r="Y1090" s="3" t="str">
        <f>IF(AND(R1090 &gt; 100, OR(I1090 = "Regular Air", I1090 = "Express Air"), NOT(D1090 &gt; 0)), "High Profit Non-Standard Shipping", "Other")</f>
        <v>Other</v>
      </c>
    </row>
    <row r="1091" spans="1:25" x14ac:dyDescent="0.3">
      <c r="A1091" s="3" t="s">
        <v>84</v>
      </c>
      <c r="B1091" s="3">
        <v>26224</v>
      </c>
      <c r="C1091" s="3" t="s">
        <v>55</v>
      </c>
      <c r="D1091" s="7">
        <v>0.04</v>
      </c>
      <c r="E1091" s="4">
        <v>15.99</v>
      </c>
      <c r="F1091" s="4">
        <v>9.4</v>
      </c>
      <c r="G1091" s="3">
        <v>1972</v>
      </c>
      <c r="H1091" s="3" t="s">
        <v>1916</v>
      </c>
      <c r="I1091" s="3" t="s">
        <v>26</v>
      </c>
      <c r="J1091" s="3" t="s">
        <v>27</v>
      </c>
      <c r="K1091" s="3" t="s">
        <v>76</v>
      </c>
      <c r="L1091" s="3" t="s">
        <v>52</v>
      </c>
      <c r="M1091" s="3" t="s">
        <v>233</v>
      </c>
      <c r="N1091" s="3" t="s">
        <v>1917</v>
      </c>
      <c r="O1091" s="3">
        <v>19090</v>
      </c>
      <c r="P1091" s="2">
        <v>42022</v>
      </c>
      <c r="Q1091" s="2">
        <v>42024</v>
      </c>
      <c r="R1091" s="4">
        <v>-83.553060000000002</v>
      </c>
      <c r="S1091" s="3">
        <v>5</v>
      </c>
      <c r="T1091" s="4">
        <v>82.8</v>
      </c>
      <c r="U1091" s="3">
        <v>91550</v>
      </c>
      <c r="V1091" s="3" t="str">
        <f>IF(R1091&gt;F3047, "High","Low")</f>
        <v>Low</v>
      </c>
      <c r="W1091" s="3" t="e">
        <f>IF(OR(D1091 &gt; 0.2,#REF! &lt; 0.25), "High Risk", "Low Risk")</f>
        <v>#REF!</v>
      </c>
      <c r="X1091" s="3" t="str">
        <f>IF(NOT(D1091 &gt; 0), "No Discount", "Discount Applied")</f>
        <v>Discount Applied</v>
      </c>
      <c r="Y1091" s="3" t="str">
        <f>IF(AND(R1091 &gt; 100, OR(I1091 = "Regular Air", I1091 = "Express Air"), NOT(D1091 &gt; 0)), "High Profit Non-Standard Shipping", "Other")</f>
        <v>Other</v>
      </c>
    </row>
    <row r="1092" spans="1:25" x14ac:dyDescent="0.3">
      <c r="A1092" s="3" t="s">
        <v>256</v>
      </c>
      <c r="B1092" s="3">
        <v>18795</v>
      </c>
      <c r="C1092" s="3" t="s">
        <v>55</v>
      </c>
      <c r="D1092" s="7">
        <v>0.09</v>
      </c>
      <c r="E1092" s="4">
        <v>20.48</v>
      </c>
      <c r="F1092" s="4">
        <v>6.32</v>
      </c>
      <c r="G1092" s="3">
        <v>1974</v>
      </c>
      <c r="H1092" s="3" t="s">
        <v>1918</v>
      </c>
      <c r="I1092" s="3" t="s">
        <v>48</v>
      </c>
      <c r="J1092" s="3" t="s">
        <v>113</v>
      </c>
      <c r="K1092" s="3" t="s">
        <v>28</v>
      </c>
      <c r="L1092" s="3" t="s">
        <v>60</v>
      </c>
      <c r="M1092" s="3" t="s">
        <v>299</v>
      </c>
      <c r="N1092" s="3" t="s">
        <v>1920</v>
      </c>
      <c r="O1092" s="3">
        <v>48127</v>
      </c>
      <c r="P1092" s="2">
        <v>42144</v>
      </c>
      <c r="Q1092" s="2">
        <v>42145</v>
      </c>
      <c r="R1092" s="4">
        <v>-16.89</v>
      </c>
      <c r="S1092" s="3">
        <v>5</v>
      </c>
      <c r="T1092" s="4">
        <v>99.02</v>
      </c>
      <c r="U1092" s="3">
        <v>89040</v>
      </c>
      <c r="V1092" s="3" t="str">
        <f>IF(R1092&gt;F3048, "High","Low")</f>
        <v>Low</v>
      </c>
      <c r="W1092" s="3" t="e">
        <f>IF(OR(D1092 &gt; 0.2,#REF! &lt; 0.25), "High Risk", "Low Risk")</f>
        <v>#REF!</v>
      </c>
      <c r="X1092" s="3" t="str">
        <f>IF(NOT(D1092 &gt; 0), "No Discount", "Discount Applied")</f>
        <v>Discount Applied</v>
      </c>
      <c r="Y1092" s="3" t="str">
        <f>IF(AND(R1092 &gt; 100, OR(I1092 = "Regular Air", I1092 = "Express Air"), NOT(D1092 &gt; 0)), "High Profit Non-Standard Shipping", "Other")</f>
        <v>Other</v>
      </c>
    </row>
    <row r="1093" spans="1:25" x14ac:dyDescent="0.3">
      <c r="A1093" s="3" t="s">
        <v>68</v>
      </c>
      <c r="B1093" s="3">
        <v>18796</v>
      </c>
      <c r="C1093" s="3" t="s">
        <v>55</v>
      </c>
      <c r="D1093" s="7">
        <v>0.06</v>
      </c>
      <c r="E1093" s="4">
        <v>15.67</v>
      </c>
      <c r="F1093" s="4">
        <v>1.39</v>
      </c>
      <c r="G1093" s="3">
        <v>1974</v>
      </c>
      <c r="H1093" s="3" t="s">
        <v>1918</v>
      </c>
      <c r="I1093" s="3" t="s">
        <v>48</v>
      </c>
      <c r="J1093" s="3" t="s">
        <v>113</v>
      </c>
      <c r="K1093" s="3" t="s">
        <v>28</v>
      </c>
      <c r="L1093" s="3" t="s">
        <v>60</v>
      </c>
      <c r="M1093" s="3" t="s">
        <v>299</v>
      </c>
      <c r="N1093" s="3" t="s">
        <v>1920</v>
      </c>
      <c r="O1093" s="3">
        <v>48127</v>
      </c>
      <c r="P1093" s="2">
        <v>42144</v>
      </c>
      <c r="Q1093" s="2">
        <v>42145</v>
      </c>
      <c r="R1093" s="4">
        <v>25.51</v>
      </c>
      <c r="S1093" s="3">
        <v>3</v>
      </c>
      <c r="T1093" s="4">
        <v>46.4</v>
      </c>
      <c r="U1093" s="3">
        <v>89040</v>
      </c>
      <c r="V1093" s="3" t="str">
        <f>IF(R1093&gt;F3049, "High","Low")</f>
        <v>High</v>
      </c>
      <c r="W1093" s="3" t="e">
        <f>IF(OR(D1093 &gt; 0.2,#REF! &lt; 0.25), "High Risk", "Low Risk")</f>
        <v>#REF!</v>
      </c>
      <c r="X1093" s="3" t="str">
        <f>IF(NOT(D1093 &gt; 0), "No Discount", "Discount Applied")</f>
        <v>Discount Applied</v>
      </c>
      <c r="Y1093" s="3" t="str">
        <f>IF(AND(R1093 &gt; 100, OR(I1093 = "Regular Air", I1093 = "Express Air"), NOT(D1093 &gt; 0)), "High Profit Non-Standard Shipping", "Other")</f>
        <v>Other</v>
      </c>
    </row>
    <row r="1094" spans="1:25" x14ac:dyDescent="0.3">
      <c r="A1094" s="3" t="s">
        <v>190</v>
      </c>
      <c r="B1094" s="3">
        <v>25731</v>
      </c>
      <c r="C1094" s="3" t="s">
        <v>46</v>
      </c>
      <c r="D1094" s="7">
        <v>0.05</v>
      </c>
      <c r="E1094" s="4">
        <v>70.98</v>
      </c>
      <c r="F1094" s="4">
        <v>46.74</v>
      </c>
      <c r="G1094" s="3">
        <v>1976</v>
      </c>
      <c r="H1094" s="3" t="s">
        <v>1921</v>
      </c>
      <c r="I1094" s="3" t="s">
        <v>38</v>
      </c>
      <c r="J1094" s="3" t="s">
        <v>113</v>
      </c>
      <c r="K1094" s="3" t="s">
        <v>40</v>
      </c>
      <c r="L1094" s="3" t="s">
        <v>60</v>
      </c>
      <c r="M1094" s="3" t="s">
        <v>299</v>
      </c>
      <c r="N1094" s="3" t="s">
        <v>1922</v>
      </c>
      <c r="O1094" s="3">
        <v>48823</v>
      </c>
      <c r="P1094" s="2">
        <v>42014</v>
      </c>
      <c r="Q1094" s="2">
        <v>42015</v>
      </c>
      <c r="R1094" s="4">
        <v>-850.65239999999994</v>
      </c>
      <c r="S1094" s="3">
        <v>8</v>
      </c>
      <c r="T1094" s="4">
        <v>551.51</v>
      </c>
      <c r="U1094" s="3">
        <v>89039</v>
      </c>
      <c r="V1094" s="3" t="str">
        <f>IF(R1094&gt;F3050, "High","Low")</f>
        <v>Low</v>
      </c>
      <c r="W1094" s="3" t="e">
        <f>IF(OR(D1094 &gt; 0.2,#REF! &lt; 0.25), "High Risk", "Low Risk")</f>
        <v>#REF!</v>
      </c>
      <c r="X1094" s="3" t="str">
        <f>IF(NOT(D1094 &gt; 0), "No Discount", "Discount Applied")</f>
        <v>Discount Applied</v>
      </c>
      <c r="Y1094" s="3" t="str">
        <f>IF(AND(R1094 &gt; 100, OR(I1094 = "Regular Air", I1094 = "Express Air"), NOT(D1094 &gt; 0)), "High Profit Non-Standard Shipping", "Other")</f>
        <v>Other</v>
      </c>
    </row>
    <row r="1095" spans="1:25" x14ac:dyDescent="0.3">
      <c r="A1095" s="3" t="s">
        <v>29</v>
      </c>
      <c r="B1095" s="3">
        <v>25732</v>
      </c>
      <c r="C1095" s="3" t="s">
        <v>46</v>
      </c>
      <c r="D1095" s="7">
        <v>0.05</v>
      </c>
      <c r="E1095" s="4">
        <v>11.55</v>
      </c>
      <c r="F1095" s="4">
        <v>2.36</v>
      </c>
      <c r="G1095" s="3">
        <v>1976</v>
      </c>
      <c r="H1095" s="3" t="s">
        <v>1921</v>
      </c>
      <c r="I1095" s="3" t="s">
        <v>48</v>
      </c>
      <c r="J1095" s="3" t="s">
        <v>113</v>
      </c>
      <c r="K1095" s="3" t="s">
        <v>28</v>
      </c>
      <c r="L1095" s="3" t="s">
        <v>60</v>
      </c>
      <c r="M1095" s="3" t="s">
        <v>299</v>
      </c>
      <c r="N1095" s="3" t="s">
        <v>1922</v>
      </c>
      <c r="O1095" s="3">
        <v>48823</v>
      </c>
      <c r="P1095" s="2">
        <v>42014</v>
      </c>
      <c r="Q1095" s="2">
        <v>42016</v>
      </c>
      <c r="R1095" s="4">
        <v>98.525099999999981</v>
      </c>
      <c r="S1095" s="3">
        <v>12</v>
      </c>
      <c r="T1095" s="4">
        <v>142.79</v>
      </c>
      <c r="U1095" s="3">
        <v>89039</v>
      </c>
      <c r="V1095" s="3" t="str">
        <f>IF(R1095&gt;F3051, "High","Low")</f>
        <v>High</v>
      </c>
      <c r="W1095" s="3" t="e">
        <f>IF(OR(D1095 &gt; 0.2,#REF! &lt; 0.25), "High Risk", "Low Risk")</f>
        <v>#REF!</v>
      </c>
      <c r="X1095" s="3" t="str">
        <f>IF(NOT(D1095 &gt; 0), "No Discount", "Discount Applied")</f>
        <v>Discount Applied</v>
      </c>
      <c r="Y1095" s="3" t="str">
        <f>IF(AND(R1095 &gt; 100, OR(I1095 = "Regular Air", I1095 = "Express Air"), NOT(D1095 &gt; 0)), "High Profit Non-Standard Shipping", "Other")</f>
        <v>Other</v>
      </c>
    </row>
    <row r="1096" spans="1:25" x14ac:dyDescent="0.3">
      <c r="A1096" s="3" t="s">
        <v>92</v>
      </c>
      <c r="B1096" s="3">
        <v>24887</v>
      </c>
      <c r="C1096" s="3" t="s">
        <v>46</v>
      </c>
      <c r="D1096" s="7">
        <v>0.06</v>
      </c>
      <c r="E1096" s="4">
        <v>40.99</v>
      </c>
      <c r="F1096" s="4">
        <v>17.48</v>
      </c>
      <c r="G1096" s="3">
        <v>1976</v>
      </c>
      <c r="H1096" s="3" t="s">
        <v>1921</v>
      </c>
      <c r="I1096" s="3" t="s">
        <v>48</v>
      </c>
      <c r="J1096" s="3" t="s">
        <v>113</v>
      </c>
      <c r="K1096" s="3" t="s">
        <v>28</v>
      </c>
      <c r="L1096" s="3" t="s">
        <v>60</v>
      </c>
      <c r="M1096" s="3" t="s">
        <v>299</v>
      </c>
      <c r="N1096" s="3" t="s">
        <v>1922</v>
      </c>
      <c r="O1096" s="3">
        <v>48823</v>
      </c>
      <c r="P1096" s="2">
        <v>42086</v>
      </c>
      <c r="Q1096" s="2">
        <v>42088</v>
      </c>
      <c r="R1096" s="4">
        <v>214.23</v>
      </c>
      <c r="S1096" s="3">
        <v>14</v>
      </c>
      <c r="T1096" s="4">
        <v>585.08000000000004</v>
      </c>
      <c r="U1096" s="3">
        <v>89041</v>
      </c>
      <c r="V1096" s="3" t="str">
        <f>IF(R1096&gt;F3052, "High","Low")</f>
        <v>High</v>
      </c>
      <c r="W1096" s="3" t="e">
        <f>IF(OR(D1096 &gt; 0.2,#REF! &lt; 0.25), "High Risk", "Low Risk")</f>
        <v>#REF!</v>
      </c>
      <c r="X1096" s="3" t="str">
        <f>IF(NOT(D1096 &gt; 0), "No Discount", "Discount Applied")</f>
        <v>Discount Applied</v>
      </c>
      <c r="Y1096" s="3" t="str">
        <f>IF(AND(R1096 &gt; 100, OR(I1096 = "Regular Air", I1096 = "Express Air"), NOT(D1096 &gt; 0)), "High Profit Non-Standard Shipping", "Other")</f>
        <v>Other</v>
      </c>
    </row>
    <row r="1097" spans="1:25" x14ac:dyDescent="0.3">
      <c r="A1097" s="3" t="s">
        <v>77</v>
      </c>
      <c r="B1097" s="3">
        <v>21692</v>
      </c>
      <c r="C1097" s="3" t="s">
        <v>36</v>
      </c>
      <c r="D1097" s="7">
        <v>0.05</v>
      </c>
      <c r="E1097" s="4">
        <v>20.99</v>
      </c>
      <c r="F1097" s="4">
        <v>3.3</v>
      </c>
      <c r="G1097" s="3">
        <v>1979</v>
      </c>
      <c r="H1097" s="3" t="s">
        <v>1923</v>
      </c>
      <c r="I1097" s="3" t="s">
        <v>48</v>
      </c>
      <c r="J1097" s="3" t="s">
        <v>27</v>
      </c>
      <c r="K1097" s="3" t="s">
        <v>76</v>
      </c>
      <c r="L1097" s="3" t="s">
        <v>33</v>
      </c>
      <c r="M1097" s="3" t="s">
        <v>254</v>
      </c>
      <c r="N1097" s="3" t="s">
        <v>1924</v>
      </c>
      <c r="O1097" s="3">
        <v>80122</v>
      </c>
      <c r="P1097" s="2">
        <v>42129</v>
      </c>
      <c r="Q1097" s="2">
        <v>42130</v>
      </c>
      <c r="R1097" s="4">
        <v>21.883400000000023</v>
      </c>
      <c r="S1097" s="3">
        <v>4</v>
      </c>
      <c r="T1097" s="4">
        <v>72.75</v>
      </c>
      <c r="U1097" s="3">
        <v>87757</v>
      </c>
      <c r="V1097" s="3" t="str">
        <f>IF(R1097&gt;F3053, "High","Low")</f>
        <v>High</v>
      </c>
      <c r="W1097" s="3" t="e">
        <f>IF(OR(D1097 &gt; 0.2,#REF! &lt; 0.25), "High Risk", "Low Risk")</f>
        <v>#REF!</v>
      </c>
      <c r="X1097" s="3" t="str">
        <f>IF(NOT(D1097 &gt; 0), "No Discount", "Discount Applied")</f>
        <v>Discount Applied</v>
      </c>
      <c r="Y1097" s="3" t="str">
        <f>IF(AND(R1097 &gt; 100, OR(I1097 = "Regular Air", I1097 = "Express Air"), NOT(D1097 &gt; 0)), "High Profit Non-Standard Shipping", "Other")</f>
        <v>Other</v>
      </c>
    </row>
    <row r="1098" spans="1:25" x14ac:dyDescent="0.3">
      <c r="A1098" s="3" t="s">
        <v>179</v>
      </c>
      <c r="B1098" s="3">
        <v>24935</v>
      </c>
      <c r="C1098" s="3" t="s">
        <v>36</v>
      </c>
      <c r="D1098" s="7">
        <v>0.1</v>
      </c>
      <c r="E1098" s="4">
        <v>7.37</v>
      </c>
      <c r="F1098" s="4">
        <v>5.53</v>
      </c>
      <c r="G1098" s="3">
        <v>1984</v>
      </c>
      <c r="H1098" s="3" t="s">
        <v>1925</v>
      </c>
      <c r="I1098" s="3" t="s">
        <v>48</v>
      </c>
      <c r="J1098" s="3" t="s">
        <v>113</v>
      </c>
      <c r="K1098" s="3" t="s">
        <v>76</v>
      </c>
      <c r="L1098" s="3" t="s">
        <v>135</v>
      </c>
      <c r="M1098" s="3" t="s">
        <v>931</v>
      </c>
      <c r="N1098" s="3" t="s">
        <v>932</v>
      </c>
      <c r="O1098" s="3">
        <v>29915</v>
      </c>
      <c r="P1098" s="2">
        <v>42140</v>
      </c>
      <c r="Q1098" s="2">
        <v>42140</v>
      </c>
      <c r="R1098" s="4">
        <v>290.202</v>
      </c>
      <c r="S1098" s="3">
        <v>38</v>
      </c>
      <c r="T1098" s="4">
        <v>269.33</v>
      </c>
      <c r="U1098" s="3">
        <v>91258</v>
      </c>
      <c r="V1098" s="3" t="str">
        <f>IF(R1098&gt;F3054, "High","Low")</f>
        <v>High</v>
      </c>
      <c r="W1098" s="3" t="e">
        <f>IF(OR(D1098 &gt; 0.2,#REF! &lt; 0.25), "High Risk", "Low Risk")</f>
        <v>#REF!</v>
      </c>
      <c r="X1098" s="3" t="str">
        <f>IF(NOT(D1098 &gt; 0), "No Discount", "Discount Applied")</f>
        <v>Discount Applied</v>
      </c>
      <c r="Y1098" s="3" t="str">
        <f>IF(AND(R1098 &gt; 100, OR(I1098 = "Regular Air", I1098 = "Express Air"), NOT(D1098 &gt; 0)), "High Profit Non-Standard Shipping", "Other")</f>
        <v>Other</v>
      </c>
    </row>
    <row r="1099" spans="1:25" x14ac:dyDescent="0.3">
      <c r="A1099" s="3" t="s">
        <v>140</v>
      </c>
      <c r="B1099" s="3">
        <v>20568</v>
      </c>
      <c r="C1099" s="3" t="s">
        <v>36</v>
      </c>
      <c r="D1099" s="7">
        <v>0.01</v>
      </c>
      <c r="E1099" s="4">
        <v>15.31</v>
      </c>
      <c r="F1099" s="4">
        <v>8.7799999999999994</v>
      </c>
      <c r="G1099" s="3">
        <v>1986</v>
      </c>
      <c r="H1099" s="3" t="s">
        <v>1926</v>
      </c>
      <c r="I1099" s="3" t="s">
        <v>48</v>
      </c>
      <c r="J1099" s="3" t="s">
        <v>39</v>
      </c>
      <c r="K1099" s="3" t="s">
        <v>28</v>
      </c>
      <c r="L1099" s="3" t="s">
        <v>60</v>
      </c>
      <c r="M1099" s="3" t="s">
        <v>129</v>
      </c>
      <c r="N1099" s="3" t="s">
        <v>1928</v>
      </c>
      <c r="O1099" s="3">
        <v>79701</v>
      </c>
      <c r="P1099" s="2">
        <v>42130</v>
      </c>
      <c r="Q1099" s="2">
        <v>42131</v>
      </c>
      <c r="R1099" s="4">
        <v>12.146000000000008</v>
      </c>
      <c r="S1099" s="3">
        <v>23</v>
      </c>
      <c r="T1099" s="4">
        <v>377</v>
      </c>
      <c r="U1099" s="3">
        <v>90888</v>
      </c>
      <c r="V1099" s="3" t="str">
        <f>IF(R1099&gt;F3055, "High","Low")</f>
        <v>High</v>
      </c>
      <c r="W1099" s="3" t="e">
        <f>IF(OR(D1099 &gt; 0.2,#REF! &lt; 0.25), "High Risk", "Low Risk")</f>
        <v>#REF!</v>
      </c>
      <c r="X1099" s="3" t="str">
        <f>IF(NOT(D1099 &gt; 0), "No Discount", "Discount Applied")</f>
        <v>Discount Applied</v>
      </c>
      <c r="Y1099" s="3" t="str">
        <f>IF(AND(R1099 &gt; 100, OR(I1099 = "Regular Air", I1099 = "Express Air"), NOT(D1099 &gt; 0)), "High Profit Non-Standard Shipping", "Other")</f>
        <v>Other</v>
      </c>
    </row>
    <row r="1100" spans="1:25" x14ac:dyDescent="0.3">
      <c r="A1100" s="3" t="s">
        <v>77</v>
      </c>
      <c r="B1100" s="3">
        <v>20569</v>
      </c>
      <c r="C1100" s="3" t="s">
        <v>36</v>
      </c>
      <c r="D1100" s="7">
        <v>0.05</v>
      </c>
      <c r="E1100" s="4">
        <v>7.99</v>
      </c>
      <c r="F1100" s="4">
        <v>5.03</v>
      </c>
      <c r="G1100" s="3">
        <v>1986</v>
      </c>
      <c r="H1100" s="3" t="s">
        <v>1926</v>
      </c>
      <c r="I1100" s="3" t="s">
        <v>26</v>
      </c>
      <c r="J1100" s="3" t="s">
        <v>39</v>
      </c>
      <c r="K1100" s="3" t="s">
        <v>76</v>
      </c>
      <c r="L1100" s="3" t="s">
        <v>60</v>
      </c>
      <c r="M1100" s="3" t="s">
        <v>129</v>
      </c>
      <c r="N1100" s="3" t="s">
        <v>1928</v>
      </c>
      <c r="O1100" s="3">
        <v>79701</v>
      </c>
      <c r="P1100" s="2">
        <v>42130</v>
      </c>
      <c r="Q1100" s="2">
        <v>42132</v>
      </c>
      <c r="R1100" s="4">
        <v>5.6870000000000083</v>
      </c>
      <c r="S1100" s="3">
        <v>4</v>
      </c>
      <c r="T1100" s="4">
        <v>42.99</v>
      </c>
      <c r="U1100" s="3">
        <v>90888</v>
      </c>
      <c r="V1100" s="3" t="str">
        <f>IF(R1100&gt;F3056, "High","Low")</f>
        <v>High</v>
      </c>
      <c r="W1100" s="3" t="e">
        <f>IF(OR(D1100 &gt; 0.2,#REF! &lt; 0.25), "High Risk", "Low Risk")</f>
        <v>#REF!</v>
      </c>
      <c r="X1100" s="3" t="str">
        <f>IF(NOT(D1100 &gt; 0), "No Discount", "Discount Applied")</f>
        <v>Discount Applied</v>
      </c>
      <c r="Y1100" s="3" t="str">
        <f>IF(AND(R1100 &gt; 100, OR(I1100 = "Regular Air", I1100 = "Express Air"), NOT(D1100 &gt; 0)), "High Profit Non-Standard Shipping", "Other")</f>
        <v>Other</v>
      </c>
    </row>
    <row r="1101" spans="1:25" x14ac:dyDescent="0.3">
      <c r="A1101" s="3" t="s">
        <v>49</v>
      </c>
      <c r="B1101" s="3">
        <v>19336</v>
      </c>
      <c r="C1101" s="3" t="s">
        <v>24</v>
      </c>
      <c r="D1101" s="7">
        <v>0.05</v>
      </c>
      <c r="E1101" s="4">
        <v>20.98</v>
      </c>
      <c r="F1101" s="4">
        <v>21.2</v>
      </c>
      <c r="G1101" s="3">
        <v>1988</v>
      </c>
      <c r="H1101" s="3" t="s">
        <v>1929</v>
      </c>
      <c r="I1101" s="3" t="s">
        <v>48</v>
      </c>
      <c r="J1101" s="3" t="s">
        <v>39</v>
      </c>
      <c r="K1101" s="3" t="s">
        <v>40</v>
      </c>
      <c r="L1101" s="3" t="s">
        <v>33</v>
      </c>
      <c r="M1101" s="3" t="s">
        <v>211</v>
      </c>
      <c r="N1101" s="3" t="s">
        <v>1894</v>
      </c>
      <c r="O1101" s="3">
        <v>84020</v>
      </c>
      <c r="P1101" s="2">
        <v>42007</v>
      </c>
      <c r="Q1101" s="2">
        <v>42008</v>
      </c>
      <c r="R1101" s="4">
        <v>-181.102</v>
      </c>
      <c r="S1101" s="3">
        <v>3</v>
      </c>
      <c r="T1101" s="4">
        <v>65.69</v>
      </c>
      <c r="U1101" s="3">
        <v>89999</v>
      </c>
      <c r="V1101" s="3" t="str">
        <f>IF(R1101&gt;F3057, "High","Low")</f>
        <v>Low</v>
      </c>
      <c r="W1101" s="3" t="e">
        <f>IF(OR(D1101 &gt; 0.2,#REF! &lt; 0.25), "High Risk", "Low Risk")</f>
        <v>#REF!</v>
      </c>
      <c r="X1101" s="3" t="str">
        <f>IF(NOT(D1101 &gt; 0), "No Discount", "Discount Applied")</f>
        <v>Discount Applied</v>
      </c>
      <c r="Y1101" s="3" t="str">
        <f>IF(AND(R1101 &gt; 100, OR(I1101 = "Regular Air", I1101 = "Express Air"), NOT(D1101 &gt; 0)), "High Profit Non-Standard Shipping", "Other")</f>
        <v>Other</v>
      </c>
    </row>
    <row r="1102" spans="1:25" x14ac:dyDescent="0.3">
      <c r="A1102" s="3" t="s">
        <v>41</v>
      </c>
      <c r="B1102" s="3">
        <v>22600</v>
      </c>
      <c r="C1102" s="3" t="s">
        <v>36</v>
      </c>
      <c r="D1102" s="7">
        <v>0.04</v>
      </c>
      <c r="E1102" s="4">
        <v>355.98</v>
      </c>
      <c r="F1102" s="4">
        <v>58.92</v>
      </c>
      <c r="G1102" s="3">
        <v>1989</v>
      </c>
      <c r="H1102" s="3" t="s">
        <v>1931</v>
      </c>
      <c r="I1102" s="3" t="s">
        <v>38</v>
      </c>
      <c r="J1102" s="3" t="s">
        <v>39</v>
      </c>
      <c r="K1102" s="3" t="s">
        <v>40</v>
      </c>
      <c r="L1102" s="3" t="s">
        <v>33</v>
      </c>
      <c r="M1102" s="3" t="s">
        <v>211</v>
      </c>
      <c r="N1102" s="3" t="s">
        <v>1932</v>
      </c>
      <c r="O1102" s="3">
        <v>84117</v>
      </c>
      <c r="P1102" s="2">
        <v>42025</v>
      </c>
      <c r="Q1102" s="2">
        <v>42026</v>
      </c>
      <c r="R1102" s="4">
        <v>882.93000000000006</v>
      </c>
      <c r="S1102" s="3">
        <v>8</v>
      </c>
      <c r="T1102" s="4">
        <v>2748.21</v>
      </c>
      <c r="U1102" s="3">
        <v>90000</v>
      </c>
      <c r="V1102" s="3" t="str">
        <f>IF(R1102&gt;F3058, "High","Low")</f>
        <v>High</v>
      </c>
      <c r="W1102" s="3" t="e">
        <f>IF(OR(D1102 &gt; 0.2,#REF! &lt; 0.25), "High Risk", "Low Risk")</f>
        <v>#REF!</v>
      </c>
      <c r="X1102" s="3" t="str">
        <f>IF(NOT(D1102 &gt; 0), "No Discount", "Discount Applied")</f>
        <v>Discount Applied</v>
      </c>
      <c r="Y1102" s="3" t="str">
        <f>IF(AND(R1102 &gt; 100, OR(I1102 = "Regular Air", I1102 = "Express Air"), NOT(D1102 &gt; 0)), "High Profit Non-Standard Shipping", "Other")</f>
        <v>Other</v>
      </c>
    </row>
    <row r="1103" spans="1:25" x14ac:dyDescent="0.3">
      <c r="A1103" s="3" t="s">
        <v>92</v>
      </c>
      <c r="B1103" s="3">
        <v>22601</v>
      </c>
      <c r="C1103" s="3" t="s">
        <v>36</v>
      </c>
      <c r="D1103" s="7">
        <v>0.09</v>
      </c>
      <c r="E1103" s="4">
        <v>19.98</v>
      </c>
      <c r="F1103" s="4">
        <v>8.68</v>
      </c>
      <c r="G1103" s="3">
        <v>1989</v>
      </c>
      <c r="H1103" s="3" t="s">
        <v>1931</v>
      </c>
      <c r="I1103" s="3" t="s">
        <v>48</v>
      </c>
      <c r="J1103" s="3" t="s">
        <v>39</v>
      </c>
      <c r="K1103" s="3" t="s">
        <v>28</v>
      </c>
      <c r="L1103" s="3" t="s">
        <v>33</v>
      </c>
      <c r="M1103" s="3" t="s">
        <v>211</v>
      </c>
      <c r="N1103" s="3" t="s">
        <v>1932</v>
      </c>
      <c r="O1103" s="3">
        <v>84117</v>
      </c>
      <c r="P1103" s="2">
        <v>42025</v>
      </c>
      <c r="Q1103" s="2">
        <v>42026</v>
      </c>
      <c r="R1103" s="4">
        <v>6.6803999999999988</v>
      </c>
      <c r="S1103" s="3">
        <v>5</v>
      </c>
      <c r="T1103" s="4">
        <v>93.19</v>
      </c>
      <c r="U1103" s="3">
        <v>90000</v>
      </c>
      <c r="V1103" s="3" t="str">
        <f>IF(R1103&gt;F3059, "High","Low")</f>
        <v>High</v>
      </c>
      <c r="W1103" s="3" t="e">
        <f>IF(OR(D1103 &gt; 0.2,#REF! &lt; 0.25), "High Risk", "Low Risk")</f>
        <v>#REF!</v>
      </c>
      <c r="X1103" s="3" t="str">
        <f>IF(NOT(D1103 &gt; 0), "No Discount", "Discount Applied")</f>
        <v>Discount Applied</v>
      </c>
      <c r="Y1103" s="3" t="str">
        <f>IF(AND(R1103 &gt; 100, OR(I1103 = "Regular Air", I1103 = "Express Air"), NOT(D1103 &gt; 0)), "High Profit Non-Standard Shipping", "Other")</f>
        <v>Other</v>
      </c>
    </row>
    <row r="1104" spans="1:25" x14ac:dyDescent="0.3">
      <c r="A1104" s="3" t="s">
        <v>179</v>
      </c>
      <c r="B1104" s="3">
        <v>20554</v>
      </c>
      <c r="C1104" s="3" t="s">
        <v>24</v>
      </c>
      <c r="D1104" s="7">
        <v>0.01</v>
      </c>
      <c r="E1104" s="4">
        <v>30.98</v>
      </c>
      <c r="F1104" s="4">
        <v>6.5</v>
      </c>
      <c r="G1104" s="3">
        <v>1989</v>
      </c>
      <c r="H1104" s="3" t="s">
        <v>1931</v>
      </c>
      <c r="I1104" s="3" t="s">
        <v>48</v>
      </c>
      <c r="J1104" s="3" t="s">
        <v>27</v>
      </c>
      <c r="K1104" s="3" t="s">
        <v>76</v>
      </c>
      <c r="L1104" s="3" t="s">
        <v>33</v>
      </c>
      <c r="M1104" s="3" t="s">
        <v>211</v>
      </c>
      <c r="N1104" s="3" t="s">
        <v>1932</v>
      </c>
      <c r="O1104" s="3">
        <v>84117</v>
      </c>
      <c r="P1104" s="2">
        <v>42139</v>
      </c>
      <c r="Q1104" s="2">
        <v>42140</v>
      </c>
      <c r="R1104" s="4">
        <v>46.29</v>
      </c>
      <c r="S1104" s="3">
        <v>11</v>
      </c>
      <c r="T1104" s="4">
        <v>363.37</v>
      </c>
      <c r="U1104" s="3">
        <v>90001</v>
      </c>
      <c r="V1104" s="3" t="str">
        <f>IF(R1104&gt;F3060, "High","Low")</f>
        <v>High</v>
      </c>
      <c r="W1104" s="3" t="e">
        <f>IF(OR(D1104 &gt; 0.2,#REF! &lt; 0.25), "High Risk", "Low Risk")</f>
        <v>#REF!</v>
      </c>
      <c r="X1104" s="3" t="str">
        <f>IF(NOT(D1104 &gt; 0), "No Discount", "Discount Applied")</f>
        <v>Discount Applied</v>
      </c>
      <c r="Y1104" s="3" t="str">
        <f>IF(AND(R1104 &gt; 100, OR(I1104 = "Regular Air", I1104 = "Express Air"), NOT(D1104 &gt; 0)), "High Profit Non-Standard Shipping", "Other")</f>
        <v>Other</v>
      </c>
    </row>
    <row r="1105" spans="1:25" x14ac:dyDescent="0.3">
      <c r="A1105" s="3" t="s">
        <v>92</v>
      </c>
      <c r="B1105" s="3">
        <v>20555</v>
      </c>
      <c r="C1105" s="3" t="s">
        <v>24</v>
      </c>
      <c r="D1105" s="7">
        <v>0.01</v>
      </c>
      <c r="E1105" s="4">
        <v>40.99</v>
      </c>
      <c r="F1105" s="4">
        <v>19.989999999999998</v>
      </c>
      <c r="G1105" s="3">
        <v>1989</v>
      </c>
      <c r="H1105" s="3" t="s">
        <v>1931</v>
      </c>
      <c r="I1105" s="3" t="s">
        <v>48</v>
      </c>
      <c r="J1105" s="3" t="s">
        <v>27</v>
      </c>
      <c r="K1105" s="3" t="s">
        <v>28</v>
      </c>
      <c r="L1105" s="3" t="s">
        <v>33</v>
      </c>
      <c r="M1105" s="3" t="s">
        <v>211</v>
      </c>
      <c r="N1105" s="3" t="s">
        <v>1932</v>
      </c>
      <c r="O1105" s="3">
        <v>84117</v>
      </c>
      <c r="P1105" s="2">
        <v>42139</v>
      </c>
      <c r="Q1105" s="2">
        <v>42142</v>
      </c>
      <c r="R1105" s="4">
        <v>177.79</v>
      </c>
      <c r="S1105" s="3">
        <v>11</v>
      </c>
      <c r="T1105" s="4">
        <v>480.75</v>
      </c>
      <c r="U1105" s="3">
        <v>90001</v>
      </c>
      <c r="V1105" s="3" t="str">
        <f>IF(R1105&gt;F3061, "High","Low")</f>
        <v>High</v>
      </c>
      <c r="W1105" s="3" t="e">
        <f>IF(OR(D1105 &gt; 0.2,#REF! &lt; 0.25), "High Risk", "Low Risk")</f>
        <v>#REF!</v>
      </c>
      <c r="X1105" s="3" t="str">
        <f>IF(NOT(D1105 &gt; 0), "No Discount", "Discount Applied")</f>
        <v>Discount Applied</v>
      </c>
      <c r="Y1105" s="3" t="str">
        <f>IF(AND(R1105 &gt; 100, OR(I1105 = "Regular Air", I1105 = "Express Air"), NOT(D1105 &gt; 0)), "High Profit Non-Standard Shipping", "Other")</f>
        <v>Other</v>
      </c>
    </row>
    <row r="1106" spans="1:25" x14ac:dyDescent="0.3">
      <c r="A1106" s="3" t="s">
        <v>29</v>
      </c>
      <c r="B1106" s="3">
        <v>21723</v>
      </c>
      <c r="C1106" s="3" t="s">
        <v>55</v>
      </c>
      <c r="D1106" s="7">
        <v>0.1</v>
      </c>
      <c r="E1106" s="4">
        <v>1.6</v>
      </c>
      <c r="F1106" s="4">
        <v>1.29</v>
      </c>
      <c r="G1106" s="3">
        <v>1989</v>
      </c>
      <c r="H1106" s="3" t="s">
        <v>1931</v>
      </c>
      <c r="I1106" s="3" t="s">
        <v>48</v>
      </c>
      <c r="J1106" s="3" t="s">
        <v>39</v>
      </c>
      <c r="K1106" s="3" t="s">
        <v>28</v>
      </c>
      <c r="L1106" s="3" t="s">
        <v>33</v>
      </c>
      <c r="M1106" s="3" t="s">
        <v>211</v>
      </c>
      <c r="N1106" s="3" t="s">
        <v>1932</v>
      </c>
      <c r="O1106" s="3">
        <v>84117</v>
      </c>
      <c r="P1106" s="2">
        <v>42124</v>
      </c>
      <c r="Q1106" s="2">
        <v>42124</v>
      </c>
      <c r="R1106" s="4">
        <v>-14.990400000000001</v>
      </c>
      <c r="S1106" s="3">
        <v>11</v>
      </c>
      <c r="T1106" s="4">
        <v>16.88</v>
      </c>
      <c r="U1106" s="3">
        <v>90003</v>
      </c>
      <c r="V1106" s="3" t="str">
        <f>IF(R1106&gt;F3062, "High","Low")</f>
        <v>Low</v>
      </c>
      <c r="W1106" s="3" t="e">
        <f>IF(OR(D1106 &gt; 0.2,#REF! &lt; 0.25), "High Risk", "Low Risk")</f>
        <v>#REF!</v>
      </c>
      <c r="X1106" s="3" t="str">
        <f>IF(NOT(D1106 &gt; 0), "No Discount", "Discount Applied")</f>
        <v>Discount Applied</v>
      </c>
      <c r="Y1106" s="3" t="str">
        <f>IF(AND(R1106 &gt; 100, OR(I1106 = "Regular Air", I1106 = "Express Air"), NOT(D1106 &gt; 0)), "High Profit Non-Standard Shipping", "Other")</f>
        <v>Other</v>
      </c>
    </row>
    <row r="1107" spans="1:25" x14ac:dyDescent="0.3">
      <c r="A1107" s="3" t="s">
        <v>92</v>
      </c>
      <c r="B1107" s="3">
        <v>25417</v>
      </c>
      <c r="C1107" s="3" t="s">
        <v>55</v>
      </c>
      <c r="D1107" s="7">
        <v>0</v>
      </c>
      <c r="E1107" s="4">
        <v>47.9</v>
      </c>
      <c r="F1107" s="4">
        <v>5.86</v>
      </c>
      <c r="G1107" s="3">
        <v>1991</v>
      </c>
      <c r="H1107" s="3" t="s">
        <v>1935</v>
      </c>
      <c r="I1107" s="3" t="s">
        <v>48</v>
      </c>
      <c r="J1107" s="3" t="s">
        <v>39</v>
      </c>
      <c r="K1107" s="3" t="s">
        <v>28</v>
      </c>
      <c r="L1107" s="3" t="s">
        <v>33</v>
      </c>
      <c r="M1107" s="3" t="s">
        <v>211</v>
      </c>
      <c r="N1107" s="3" t="s">
        <v>1937</v>
      </c>
      <c r="O1107" s="3">
        <v>84118</v>
      </c>
      <c r="P1107" s="2">
        <v>42057</v>
      </c>
      <c r="Q1107" s="2">
        <v>42059</v>
      </c>
      <c r="R1107" s="4">
        <v>638.38109999999995</v>
      </c>
      <c r="S1107" s="3">
        <v>18</v>
      </c>
      <c r="T1107" s="4">
        <v>925.19</v>
      </c>
      <c r="U1107" s="3">
        <v>90002</v>
      </c>
      <c r="V1107" s="3" t="str">
        <f>IF(R1107&gt;F3063, "High","Low")</f>
        <v>High</v>
      </c>
      <c r="W1107" s="3" t="e">
        <f>IF(OR(D1107 &gt; 0.2,#REF! &lt; 0.25), "High Risk", "Low Risk")</f>
        <v>#REF!</v>
      </c>
      <c r="X1107" s="3" t="str">
        <f>IF(NOT(D1107 &gt; 0), "No Discount", "Discount Applied")</f>
        <v>No Discount</v>
      </c>
      <c r="Y1107" s="3" t="str">
        <f>IF(AND(R1107 &gt; 100, OR(I1107 = "Regular Air", I1107 = "Express Air"), NOT(D1107 &gt; 0)), "High Profit Non-Standard Shipping", "Other")</f>
        <v>High Profit Non-Standard Shipping</v>
      </c>
    </row>
    <row r="1108" spans="1:25" x14ac:dyDescent="0.3">
      <c r="A1108" s="3" t="s">
        <v>77</v>
      </c>
      <c r="B1108" s="3">
        <v>19797</v>
      </c>
      <c r="C1108" s="3" t="s">
        <v>36</v>
      </c>
      <c r="D1108" s="7">
        <v>0.1</v>
      </c>
      <c r="E1108" s="4">
        <v>125.99</v>
      </c>
      <c r="F1108" s="4">
        <v>8.99</v>
      </c>
      <c r="G1108" s="3">
        <v>1997</v>
      </c>
      <c r="H1108" s="3" t="s">
        <v>1938</v>
      </c>
      <c r="I1108" s="3" t="s">
        <v>48</v>
      </c>
      <c r="J1108" s="3" t="s">
        <v>113</v>
      </c>
      <c r="K1108" s="3" t="s">
        <v>76</v>
      </c>
      <c r="L1108" s="3" t="s">
        <v>135</v>
      </c>
      <c r="M1108" s="3" t="s">
        <v>931</v>
      </c>
      <c r="N1108" s="3" t="s">
        <v>932</v>
      </c>
      <c r="O1108" s="3">
        <v>29915</v>
      </c>
      <c r="P1108" s="2">
        <v>42029</v>
      </c>
      <c r="Q1108" s="2">
        <v>42032</v>
      </c>
      <c r="R1108" s="4">
        <v>17.652000000000001</v>
      </c>
      <c r="S1108" s="3">
        <v>4</v>
      </c>
      <c r="T1108" s="4">
        <v>408.66</v>
      </c>
      <c r="U1108" s="3">
        <v>90333</v>
      </c>
      <c r="V1108" s="3" t="str">
        <f>IF(R1108&gt;F3064, "High","Low")</f>
        <v>High</v>
      </c>
      <c r="W1108" s="3" t="e">
        <f>IF(OR(D1108 &gt; 0.2,#REF! &lt; 0.25), "High Risk", "Low Risk")</f>
        <v>#REF!</v>
      </c>
      <c r="X1108" s="3" t="str">
        <f>IF(NOT(D1108 &gt; 0), "No Discount", "Discount Applied")</f>
        <v>Discount Applied</v>
      </c>
      <c r="Y1108" s="3" t="str">
        <f>IF(AND(R1108 &gt; 100, OR(I1108 = "Regular Air", I1108 = "Express Air"), NOT(D1108 &gt; 0)), "High Profit Non-Standard Shipping", "Other")</f>
        <v>Other</v>
      </c>
    </row>
    <row r="1109" spans="1:25" x14ac:dyDescent="0.3">
      <c r="A1109" s="3" t="s">
        <v>179</v>
      </c>
      <c r="B1109" s="3">
        <v>19581</v>
      </c>
      <c r="C1109" s="3" t="s">
        <v>55</v>
      </c>
      <c r="D1109" s="7">
        <v>0.01</v>
      </c>
      <c r="E1109" s="4">
        <v>16.48</v>
      </c>
      <c r="F1109" s="4">
        <v>1.99</v>
      </c>
      <c r="G1109" s="3">
        <v>1997</v>
      </c>
      <c r="H1109" s="3" t="s">
        <v>1938</v>
      </c>
      <c r="I1109" s="3" t="s">
        <v>48</v>
      </c>
      <c r="J1109" s="3" t="s">
        <v>113</v>
      </c>
      <c r="K1109" s="3" t="s">
        <v>76</v>
      </c>
      <c r="L1109" s="3" t="s">
        <v>135</v>
      </c>
      <c r="M1109" s="3" t="s">
        <v>931</v>
      </c>
      <c r="N1109" s="3" t="s">
        <v>932</v>
      </c>
      <c r="O1109" s="3">
        <v>29915</v>
      </c>
      <c r="P1109" s="2">
        <v>42131</v>
      </c>
      <c r="Q1109" s="2">
        <v>42132</v>
      </c>
      <c r="R1109" s="4">
        <v>739.67399999999998</v>
      </c>
      <c r="S1109" s="3">
        <v>7</v>
      </c>
      <c r="T1109" s="4">
        <v>122.93</v>
      </c>
      <c r="U1109" s="3">
        <v>90334</v>
      </c>
      <c r="V1109" s="3" t="str">
        <f>IF(R1109&gt;F3065, "High","Low")</f>
        <v>High</v>
      </c>
      <c r="W1109" s="3" t="e">
        <f>IF(OR(D1109 &gt; 0.2,#REF! &lt; 0.25), "High Risk", "Low Risk")</f>
        <v>#REF!</v>
      </c>
      <c r="X1109" s="3" t="str">
        <f>IF(NOT(D1109 &gt; 0), "No Discount", "Discount Applied")</f>
        <v>Discount Applied</v>
      </c>
      <c r="Y1109" s="3" t="str">
        <f>IF(AND(R1109 &gt; 100, OR(I1109 = "Regular Air", I1109 = "Express Air"), NOT(D1109 &gt; 0)), "High Profit Non-Standard Shipping", "Other")</f>
        <v>Other</v>
      </c>
    </row>
    <row r="1110" spans="1:25" x14ac:dyDescent="0.3">
      <c r="A1110" s="3" t="s">
        <v>108</v>
      </c>
      <c r="B1110" s="3">
        <v>21003</v>
      </c>
      <c r="C1110" s="3" t="s">
        <v>105</v>
      </c>
      <c r="D1110" s="7">
        <v>0</v>
      </c>
      <c r="E1110" s="4">
        <v>24.92</v>
      </c>
      <c r="F1110" s="4">
        <v>12.98</v>
      </c>
      <c r="G1110" s="3">
        <v>1997</v>
      </c>
      <c r="H1110" s="3" t="s">
        <v>1938</v>
      </c>
      <c r="I1110" s="3" t="s">
        <v>48</v>
      </c>
      <c r="J1110" s="3" t="s">
        <v>113</v>
      </c>
      <c r="K1110" s="3" t="s">
        <v>28</v>
      </c>
      <c r="L1110" s="3" t="s">
        <v>135</v>
      </c>
      <c r="M1110" s="3" t="s">
        <v>931</v>
      </c>
      <c r="N1110" s="3" t="s">
        <v>932</v>
      </c>
      <c r="O1110" s="3">
        <v>29915</v>
      </c>
      <c r="P1110" s="2">
        <v>42157</v>
      </c>
      <c r="Q1110" s="2">
        <v>42157</v>
      </c>
      <c r="R1110" s="4">
        <v>-23.155999999999999</v>
      </c>
      <c r="S1110" s="3">
        <v>1</v>
      </c>
      <c r="T1110" s="4">
        <v>32.659999999999997</v>
      </c>
      <c r="U1110" s="3">
        <v>90335</v>
      </c>
      <c r="V1110" s="3" t="str">
        <f>IF(R1110&gt;F3066, "High","Low")</f>
        <v>Low</v>
      </c>
      <c r="W1110" s="3" t="e">
        <f>IF(OR(D1110 &gt; 0.2,#REF! &lt; 0.25), "High Risk", "Low Risk")</f>
        <v>#REF!</v>
      </c>
      <c r="X1110" s="3" t="str">
        <f>IF(NOT(D1110 &gt; 0), "No Discount", "Discount Applied")</f>
        <v>No Discount</v>
      </c>
      <c r="Y1110" s="3" t="str">
        <f>IF(AND(R1110 &gt; 100, OR(I1110 = "Regular Air", I1110 = "Express Air"), NOT(D1110 &gt; 0)), "High Profit Non-Standard Shipping", "Other")</f>
        <v>Other</v>
      </c>
    </row>
    <row r="1111" spans="1:25" x14ac:dyDescent="0.3">
      <c r="A1111" s="3" t="s">
        <v>68</v>
      </c>
      <c r="B1111" s="3">
        <v>20392</v>
      </c>
      <c r="C1111" s="3" t="s">
        <v>36</v>
      </c>
      <c r="D1111" s="7">
        <v>0.06</v>
      </c>
      <c r="E1111" s="4">
        <v>4.42</v>
      </c>
      <c r="F1111" s="4">
        <v>4.99</v>
      </c>
      <c r="G1111" s="3">
        <v>1998</v>
      </c>
      <c r="H1111" s="3" t="s">
        <v>1940</v>
      </c>
      <c r="I1111" s="3" t="s">
        <v>48</v>
      </c>
      <c r="J1111" s="3" t="s">
        <v>27</v>
      </c>
      <c r="K1111" s="3" t="s">
        <v>28</v>
      </c>
      <c r="L1111" s="3" t="s">
        <v>52</v>
      </c>
      <c r="M1111" s="3" t="s">
        <v>70</v>
      </c>
      <c r="N1111" s="3" t="s">
        <v>1941</v>
      </c>
      <c r="O1111" s="3">
        <v>11758</v>
      </c>
      <c r="P1111" s="2">
        <v>42158</v>
      </c>
      <c r="Q1111" s="2">
        <v>42160</v>
      </c>
      <c r="R1111" s="4">
        <v>-10.435</v>
      </c>
      <c r="S1111" s="3">
        <v>3</v>
      </c>
      <c r="T1111" s="4">
        <v>14.85</v>
      </c>
      <c r="U1111" s="3">
        <v>90568</v>
      </c>
      <c r="V1111" s="3" t="str">
        <f>IF(R1111&gt;F3067, "High","Low")</f>
        <v>Low</v>
      </c>
      <c r="W1111" s="3" t="e">
        <f>IF(OR(D1111 &gt; 0.2,#REF! &lt; 0.25), "High Risk", "Low Risk")</f>
        <v>#REF!</v>
      </c>
      <c r="X1111" s="3" t="str">
        <f>IF(NOT(D1111 &gt; 0), "No Discount", "Discount Applied")</f>
        <v>Discount Applied</v>
      </c>
      <c r="Y1111" s="3" t="str">
        <f>IF(AND(R1111 &gt; 100, OR(I1111 = "Regular Air", I1111 = "Express Air"), NOT(D1111 &gt; 0)), "High Profit Non-Standard Shipping", "Other")</f>
        <v>Other</v>
      </c>
    </row>
    <row r="1112" spans="1:25" x14ac:dyDescent="0.3">
      <c r="A1112" s="3" t="s">
        <v>108</v>
      </c>
      <c r="B1112" s="3">
        <v>24075</v>
      </c>
      <c r="C1112" s="3" t="s">
        <v>55</v>
      </c>
      <c r="D1112" s="7">
        <v>0.06</v>
      </c>
      <c r="E1112" s="4">
        <v>4.24</v>
      </c>
      <c r="F1112" s="4">
        <v>5.41</v>
      </c>
      <c r="G1112" s="3">
        <v>2004</v>
      </c>
      <c r="H1112" s="3" t="s">
        <v>1942</v>
      </c>
      <c r="I1112" s="3" t="s">
        <v>48</v>
      </c>
      <c r="J1112" s="3" t="s">
        <v>39</v>
      </c>
      <c r="K1112" s="3" t="s">
        <v>28</v>
      </c>
      <c r="L1112" s="3" t="s">
        <v>33</v>
      </c>
      <c r="M1112" s="3" t="s">
        <v>81</v>
      </c>
      <c r="N1112" s="3" t="s">
        <v>1900</v>
      </c>
      <c r="O1112" s="3">
        <v>59715</v>
      </c>
      <c r="P1112" s="2">
        <v>42111</v>
      </c>
      <c r="Q1112" s="2">
        <v>42113</v>
      </c>
      <c r="R1112" s="4">
        <v>-78.916679999999999</v>
      </c>
      <c r="S1112" s="3">
        <v>10</v>
      </c>
      <c r="T1112" s="4">
        <v>45</v>
      </c>
      <c r="U1112" s="3">
        <v>91277</v>
      </c>
      <c r="V1112" s="3" t="str">
        <f>IF(R1112&gt;F3068, "High","Low")</f>
        <v>Low</v>
      </c>
      <c r="W1112" s="3" t="e">
        <f>IF(OR(D1112 &gt; 0.2,#REF! &lt; 0.25), "High Risk", "Low Risk")</f>
        <v>#REF!</v>
      </c>
      <c r="X1112" s="3" t="str">
        <f>IF(NOT(D1112 &gt; 0), "No Discount", "Discount Applied")</f>
        <v>Discount Applied</v>
      </c>
      <c r="Y1112" s="3" t="str">
        <f>IF(AND(R1112 &gt; 100, OR(I1112 = "Regular Air", I1112 = "Express Air"), NOT(D1112 &gt; 0)), "High Profit Non-Standard Shipping", "Other")</f>
        <v>Other</v>
      </c>
    </row>
    <row r="1113" spans="1:25" x14ac:dyDescent="0.3">
      <c r="A1113" s="3" t="s">
        <v>84</v>
      </c>
      <c r="B1113" s="3">
        <v>24076</v>
      </c>
      <c r="C1113" s="3" t="s">
        <v>55</v>
      </c>
      <c r="D1113" s="7">
        <v>0.04</v>
      </c>
      <c r="E1113" s="4">
        <v>6783.02</v>
      </c>
      <c r="F1113" s="4">
        <v>24.49</v>
      </c>
      <c r="G1113" s="3">
        <v>2004</v>
      </c>
      <c r="H1113" s="3" t="s">
        <v>1942</v>
      </c>
      <c r="I1113" s="3" t="s">
        <v>48</v>
      </c>
      <c r="J1113" s="3" t="s">
        <v>39</v>
      </c>
      <c r="K1113" s="3" t="s">
        <v>76</v>
      </c>
      <c r="L1113" s="3" t="s">
        <v>33</v>
      </c>
      <c r="M1113" s="3" t="s">
        <v>81</v>
      </c>
      <c r="N1113" s="3" t="s">
        <v>1900</v>
      </c>
      <c r="O1113" s="3">
        <v>59715</v>
      </c>
      <c r="P1113" s="2">
        <v>42111</v>
      </c>
      <c r="Q1113" s="2">
        <v>42113</v>
      </c>
      <c r="R1113" s="4">
        <v>-13562.637407999999</v>
      </c>
      <c r="S1113" s="3">
        <v>1</v>
      </c>
      <c r="T1113" s="4">
        <v>6569.07</v>
      </c>
      <c r="U1113" s="3">
        <v>91277</v>
      </c>
      <c r="V1113" s="3" t="str">
        <f>IF(R1113&gt;F3069, "High","Low")</f>
        <v>Low</v>
      </c>
      <c r="W1113" s="3" t="e">
        <f>IF(OR(D1113 &gt; 0.2,#REF! &lt; 0.25), "High Risk", "Low Risk")</f>
        <v>#REF!</v>
      </c>
      <c r="X1113" s="3" t="str">
        <f>IF(NOT(D1113 &gt; 0), "No Discount", "Discount Applied")</f>
        <v>Discount Applied</v>
      </c>
      <c r="Y1113" s="3" t="str">
        <f>IF(AND(R1113 &gt; 100, OR(I1113 = "Regular Air", I1113 = "Express Air"), NOT(D1113 &gt; 0)), "High Profit Non-Standard Shipping", "Other")</f>
        <v>Other</v>
      </c>
    </row>
    <row r="1114" spans="1:25" x14ac:dyDescent="0.3">
      <c r="A1114" s="3" t="s">
        <v>92</v>
      </c>
      <c r="B1114" s="3">
        <v>25251</v>
      </c>
      <c r="C1114" s="3" t="s">
        <v>36</v>
      </c>
      <c r="D1114" s="7">
        <v>0.03</v>
      </c>
      <c r="E1114" s="4">
        <v>5.78</v>
      </c>
      <c r="F1114" s="4">
        <v>5.37</v>
      </c>
      <c r="G1114" s="3">
        <v>2006</v>
      </c>
      <c r="H1114" s="3" t="s">
        <v>1943</v>
      </c>
      <c r="I1114" s="3" t="s">
        <v>48</v>
      </c>
      <c r="J1114" s="3" t="s">
        <v>39</v>
      </c>
      <c r="K1114" s="3" t="s">
        <v>28</v>
      </c>
      <c r="L1114" s="3" t="s">
        <v>33</v>
      </c>
      <c r="M1114" s="3" t="s">
        <v>254</v>
      </c>
      <c r="N1114" s="3" t="s">
        <v>1945</v>
      </c>
      <c r="O1114" s="3">
        <v>81301</v>
      </c>
      <c r="P1114" s="2">
        <v>42068</v>
      </c>
      <c r="Q1114" s="2">
        <v>42069</v>
      </c>
      <c r="R1114" s="4">
        <v>-63.35</v>
      </c>
      <c r="S1114" s="3">
        <v>15</v>
      </c>
      <c r="T1114" s="4">
        <v>88.22</v>
      </c>
      <c r="U1114" s="3">
        <v>88798</v>
      </c>
      <c r="V1114" s="3" t="str">
        <f>IF(R1114&gt;F3070, "High","Low")</f>
        <v>Low</v>
      </c>
      <c r="W1114" s="3" t="e">
        <f>IF(OR(D1114 &gt; 0.2,#REF! &lt; 0.25), "High Risk", "Low Risk")</f>
        <v>#REF!</v>
      </c>
      <c r="X1114" s="3" t="str">
        <f>IF(NOT(D1114 &gt; 0), "No Discount", "Discount Applied")</f>
        <v>Discount Applied</v>
      </c>
      <c r="Y1114" s="3" t="str">
        <f>IF(AND(R1114 &gt; 100, OR(I1114 = "Regular Air", I1114 = "Express Air"), NOT(D1114 &gt; 0)), "High Profit Non-Standard Shipping", "Other")</f>
        <v>Other</v>
      </c>
    </row>
    <row r="1115" spans="1:25" x14ac:dyDescent="0.3">
      <c r="A1115" s="3" t="s">
        <v>29</v>
      </c>
      <c r="B1115" s="3">
        <v>20006</v>
      </c>
      <c r="C1115" s="3" t="s">
        <v>55</v>
      </c>
      <c r="D1115" s="7">
        <v>0.1</v>
      </c>
      <c r="E1115" s="4">
        <v>10.48</v>
      </c>
      <c r="F1115" s="4">
        <v>2.89</v>
      </c>
      <c r="G1115" s="3">
        <v>2016</v>
      </c>
      <c r="H1115" s="3" t="s">
        <v>1946</v>
      </c>
      <c r="I1115" s="3" t="s">
        <v>48</v>
      </c>
      <c r="J1115" s="3" t="s">
        <v>27</v>
      </c>
      <c r="K1115" s="3" t="s">
        <v>28</v>
      </c>
      <c r="L1115" s="3" t="s">
        <v>60</v>
      </c>
      <c r="M1115" s="3" t="s">
        <v>299</v>
      </c>
      <c r="N1115" s="3" t="s">
        <v>730</v>
      </c>
      <c r="O1115" s="3">
        <v>48195</v>
      </c>
      <c r="P1115" s="2">
        <v>42173</v>
      </c>
      <c r="Q1115" s="2">
        <v>42174</v>
      </c>
      <c r="R1115" s="4">
        <v>-8.9039999999999999</v>
      </c>
      <c r="S1115" s="3">
        <v>4</v>
      </c>
      <c r="T1115" s="4">
        <v>40.29</v>
      </c>
      <c r="U1115" s="3">
        <v>86874</v>
      </c>
      <c r="V1115" s="3" t="str">
        <f>IF(R1115&gt;F3071, "High","Low")</f>
        <v>Low</v>
      </c>
      <c r="W1115" s="3" t="e">
        <f>IF(OR(D1115 &gt; 0.2,#REF! &lt; 0.25), "High Risk", "Low Risk")</f>
        <v>#REF!</v>
      </c>
      <c r="X1115" s="3" t="str">
        <f>IF(NOT(D1115 &gt; 0), "No Discount", "Discount Applied")</f>
        <v>Discount Applied</v>
      </c>
      <c r="Y1115" s="3" t="str">
        <f>IF(AND(R1115 &gt; 100, OR(I1115 = "Regular Air", I1115 = "Express Air"), NOT(D1115 &gt; 0)), "High Profit Non-Standard Shipping", "Other")</f>
        <v>Other</v>
      </c>
    </row>
    <row r="1116" spans="1:25" x14ac:dyDescent="0.3">
      <c r="A1116" s="3" t="s">
        <v>179</v>
      </c>
      <c r="B1116" s="3">
        <v>18989</v>
      </c>
      <c r="C1116" s="3" t="s">
        <v>24</v>
      </c>
      <c r="D1116" s="7">
        <v>7.0000000000000007E-2</v>
      </c>
      <c r="E1116" s="4">
        <v>39.479999999999997</v>
      </c>
      <c r="F1116" s="4">
        <v>1.99</v>
      </c>
      <c r="G1116" s="3">
        <v>2014</v>
      </c>
      <c r="H1116" s="3" t="s">
        <v>1947</v>
      </c>
      <c r="I1116" s="3" t="s">
        <v>48</v>
      </c>
      <c r="J1116" s="3" t="s">
        <v>39</v>
      </c>
      <c r="K1116" s="3" t="s">
        <v>76</v>
      </c>
      <c r="L1116" s="3" t="s">
        <v>60</v>
      </c>
      <c r="M1116" s="3" t="s">
        <v>329</v>
      </c>
      <c r="N1116" s="3" t="s">
        <v>1948</v>
      </c>
      <c r="O1116" s="3">
        <v>51503</v>
      </c>
      <c r="P1116" s="2">
        <v>42085</v>
      </c>
      <c r="Q1116" s="2">
        <v>42087</v>
      </c>
      <c r="R1116" s="4">
        <v>88.72</v>
      </c>
      <c r="S1116" s="3">
        <v>4</v>
      </c>
      <c r="T1116" s="4">
        <v>151.27000000000001</v>
      </c>
      <c r="U1116" s="3">
        <v>88367</v>
      </c>
      <c r="V1116" s="3" t="str">
        <f>IF(R1116&gt;F3072, "High","Low")</f>
        <v>High</v>
      </c>
      <c r="W1116" s="3" t="e">
        <f>IF(OR(D1116 &gt; 0.2,#REF! &lt; 0.25), "High Risk", "Low Risk")</f>
        <v>#REF!</v>
      </c>
      <c r="X1116" s="3" t="str">
        <f>IF(NOT(D1116 &gt; 0), "No Discount", "Discount Applied")</f>
        <v>Discount Applied</v>
      </c>
      <c r="Y1116" s="3" t="str">
        <f>IF(AND(R1116 &gt; 100, OR(I1116 = "Regular Air", I1116 = "Express Air"), NOT(D1116 &gt; 0)), "High Profit Non-Standard Shipping", "Other")</f>
        <v>Other</v>
      </c>
    </row>
    <row r="1117" spans="1:25" x14ac:dyDescent="0.3">
      <c r="A1117" s="3" t="s">
        <v>133</v>
      </c>
      <c r="B1117" s="3">
        <v>18990</v>
      </c>
      <c r="C1117" s="3" t="s">
        <v>24</v>
      </c>
      <c r="D1117" s="7">
        <v>0</v>
      </c>
      <c r="E1117" s="4">
        <v>4.91</v>
      </c>
      <c r="F1117" s="4">
        <v>0.5</v>
      </c>
      <c r="G1117" s="3">
        <v>2014</v>
      </c>
      <c r="H1117" s="3" t="s">
        <v>1947</v>
      </c>
      <c r="I1117" s="3" t="s">
        <v>48</v>
      </c>
      <c r="J1117" s="3" t="s">
        <v>39</v>
      </c>
      <c r="K1117" s="3" t="s">
        <v>28</v>
      </c>
      <c r="L1117" s="3" t="s">
        <v>60</v>
      </c>
      <c r="M1117" s="3" t="s">
        <v>329</v>
      </c>
      <c r="N1117" s="3" t="s">
        <v>1948</v>
      </c>
      <c r="O1117" s="3">
        <v>51503</v>
      </c>
      <c r="P1117" s="2">
        <v>42085</v>
      </c>
      <c r="Q1117" s="2">
        <v>42087</v>
      </c>
      <c r="R1117" s="4">
        <v>7.2518999999999991</v>
      </c>
      <c r="S1117" s="3">
        <v>2</v>
      </c>
      <c r="T1117" s="4">
        <v>10.51</v>
      </c>
      <c r="U1117" s="3">
        <v>88367</v>
      </c>
      <c r="V1117" s="3" t="str">
        <f>IF(R1117&gt;F3073, "High","Low")</f>
        <v>High</v>
      </c>
      <c r="W1117" s="3" t="e">
        <f>IF(OR(D1117 &gt; 0.2,#REF! &lt; 0.25), "High Risk", "Low Risk")</f>
        <v>#REF!</v>
      </c>
      <c r="X1117" s="3" t="str">
        <f>IF(NOT(D1117 &gt; 0), "No Discount", "Discount Applied")</f>
        <v>No Discount</v>
      </c>
      <c r="Y1117" s="3" t="str">
        <f>IF(AND(R1117 &gt; 100, OR(I1117 = "Regular Air", I1117 = "Express Air"), NOT(D1117 &gt; 0)), "High Profit Non-Standard Shipping", "Other")</f>
        <v>Other</v>
      </c>
    </row>
    <row r="1118" spans="1:25" x14ac:dyDescent="0.3">
      <c r="A1118" s="3" t="s">
        <v>92</v>
      </c>
      <c r="B1118" s="3">
        <v>21573</v>
      </c>
      <c r="C1118" s="3" t="s">
        <v>46</v>
      </c>
      <c r="D1118" s="7">
        <v>0.06</v>
      </c>
      <c r="E1118" s="4">
        <v>6.48</v>
      </c>
      <c r="F1118" s="4">
        <v>7.49</v>
      </c>
      <c r="G1118" s="3">
        <v>2014</v>
      </c>
      <c r="H1118" s="3" t="s">
        <v>1947</v>
      </c>
      <c r="I1118" s="3" t="s">
        <v>48</v>
      </c>
      <c r="J1118" s="3" t="s">
        <v>39</v>
      </c>
      <c r="K1118" s="3" t="s">
        <v>28</v>
      </c>
      <c r="L1118" s="3" t="s">
        <v>60</v>
      </c>
      <c r="M1118" s="3" t="s">
        <v>329</v>
      </c>
      <c r="N1118" s="3" t="s">
        <v>1948</v>
      </c>
      <c r="O1118" s="3">
        <v>51503</v>
      </c>
      <c r="P1118" s="2">
        <v>42098</v>
      </c>
      <c r="Q1118" s="2">
        <v>42098</v>
      </c>
      <c r="R1118" s="4">
        <v>-191.49</v>
      </c>
      <c r="S1118" s="3">
        <v>12</v>
      </c>
      <c r="T1118" s="4">
        <v>74.930000000000007</v>
      </c>
      <c r="U1118" s="3">
        <v>88368</v>
      </c>
      <c r="V1118" s="3" t="str">
        <f>IF(R1118&gt;F3074, "High","Low")</f>
        <v>Low</v>
      </c>
      <c r="W1118" s="3" t="e">
        <f>IF(OR(D1118 &gt; 0.2,#REF! &lt; 0.25), "High Risk", "Low Risk")</f>
        <v>#REF!</v>
      </c>
      <c r="X1118" s="3" t="str">
        <f>IF(NOT(D1118 &gt; 0), "No Discount", "Discount Applied")</f>
        <v>Discount Applied</v>
      </c>
      <c r="Y1118" s="3" t="str">
        <f>IF(AND(R1118 &gt; 100, OR(I1118 = "Regular Air", I1118 = "Express Air"), NOT(D1118 &gt; 0)), "High Profit Non-Standard Shipping", "Other")</f>
        <v>Other</v>
      </c>
    </row>
    <row r="1119" spans="1:25" x14ac:dyDescent="0.3">
      <c r="A1119" s="3" t="s">
        <v>190</v>
      </c>
      <c r="B1119" s="3">
        <v>25557</v>
      </c>
      <c r="C1119" s="3" t="s">
        <v>46</v>
      </c>
      <c r="D1119" s="7">
        <v>0.02</v>
      </c>
      <c r="E1119" s="4">
        <v>120.98</v>
      </c>
      <c r="F1119" s="4">
        <v>58.64</v>
      </c>
      <c r="G1119" s="3">
        <v>2020</v>
      </c>
      <c r="H1119" s="3" t="s">
        <v>1950</v>
      </c>
      <c r="I1119" s="3" t="s">
        <v>38</v>
      </c>
      <c r="J1119" s="3" t="s">
        <v>39</v>
      </c>
      <c r="K1119" s="3" t="s">
        <v>40</v>
      </c>
      <c r="L1119" s="3" t="s">
        <v>52</v>
      </c>
      <c r="M1119" s="3" t="s">
        <v>233</v>
      </c>
      <c r="N1119" s="3" t="s">
        <v>1952</v>
      </c>
      <c r="O1119" s="3">
        <v>15239</v>
      </c>
      <c r="P1119" s="2">
        <v>42048</v>
      </c>
      <c r="Q1119" s="2">
        <v>42050</v>
      </c>
      <c r="R1119" s="4">
        <v>-1330.5</v>
      </c>
      <c r="S1119" s="3">
        <v>11</v>
      </c>
      <c r="T1119" s="4">
        <v>1370.99</v>
      </c>
      <c r="U1119" s="3">
        <v>86933</v>
      </c>
      <c r="V1119" s="3" t="str">
        <f>IF(R1119&gt;F3075, "High","Low")</f>
        <v>Low</v>
      </c>
      <c r="W1119" s="3" t="e">
        <f>IF(OR(D1119 &gt; 0.2,#REF! &lt; 0.25), "High Risk", "Low Risk")</f>
        <v>#REF!</v>
      </c>
      <c r="X1119" s="3" t="str">
        <f>IF(NOT(D1119 &gt; 0), "No Discount", "Discount Applied")</f>
        <v>Discount Applied</v>
      </c>
      <c r="Y1119" s="3" t="str">
        <f>IF(AND(R1119 &gt; 100, OR(I1119 = "Regular Air", I1119 = "Express Air"), NOT(D1119 &gt; 0)), "High Profit Non-Standard Shipping", "Other")</f>
        <v>Other</v>
      </c>
    </row>
    <row r="1120" spans="1:25" x14ac:dyDescent="0.3">
      <c r="A1120" s="3" t="s">
        <v>84</v>
      </c>
      <c r="B1120" s="3">
        <v>22145</v>
      </c>
      <c r="C1120" s="3" t="s">
        <v>46</v>
      </c>
      <c r="D1120" s="7">
        <v>0.04</v>
      </c>
      <c r="E1120" s="4">
        <v>120.97</v>
      </c>
      <c r="F1120" s="4">
        <v>7.11</v>
      </c>
      <c r="G1120" s="3">
        <v>2030</v>
      </c>
      <c r="H1120" s="3" t="s">
        <v>1953</v>
      </c>
      <c r="I1120" s="3" t="s">
        <v>48</v>
      </c>
      <c r="J1120" s="3" t="s">
        <v>27</v>
      </c>
      <c r="K1120" s="3" t="s">
        <v>76</v>
      </c>
      <c r="L1120" s="3" t="s">
        <v>60</v>
      </c>
      <c r="M1120" s="3" t="s">
        <v>129</v>
      </c>
      <c r="N1120" s="3" t="s">
        <v>1575</v>
      </c>
      <c r="O1120" s="3">
        <v>75401</v>
      </c>
      <c r="P1120" s="2">
        <v>42080</v>
      </c>
      <c r="Q1120" s="2">
        <v>42080</v>
      </c>
      <c r="R1120" s="4">
        <v>1320.5495999999998</v>
      </c>
      <c r="S1120" s="3">
        <v>16</v>
      </c>
      <c r="T1120" s="4">
        <v>1913.84</v>
      </c>
      <c r="U1120" s="3">
        <v>91059</v>
      </c>
      <c r="V1120" s="3" t="str">
        <f>IF(R1120&gt;F3076, "High","Low")</f>
        <v>High</v>
      </c>
      <c r="W1120" s="3" t="e">
        <f>IF(OR(D1120 &gt; 0.2,#REF! &lt; 0.25), "High Risk", "Low Risk")</f>
        <v>#REF!</v>
      </c>
      <c r="X1120" s="3" t="str">
        <f>IF(NOT(D1120 &gt; 0), "No Discount", "Discount Applied")</f>
        <v>Discount Applied</v>
      </c>
      <c r="Y1120" s="3" t="str">
        <f>IF(AND(R1120 &gt; 100, OR(I1120 = "Regular Air", I1120 = "Express Air"), NOT(D1120 &gt; 0)), "High Profit Non-Standard Shipping", "Other")</f>
        <v>Other</v>
      </c>
    </row>
    <row r="1121" spans="1:25" x14ac:dyDescent="0.3">
      <c r="A1121" s="3" t="s">
        <v>77</v>
      </c>
      <c r="B1121" s="3">
        <v>22146</v>
      </c>
      <c r="C1121" s="3" t="s">
        <v>46</v>
      </c>
      <c r="D1121" s="7">
        <v>0</v>
      </c>
      <c r="E1121" s="4">
        <v>195.99</v>
      </c>
      <c r="F1121" s="4">
        <v>4.2</v>
      </c>
      <c r="G1121" s="3">
        <v>2030</v>
      </c>
      <c r="H1121" s="3" t="s">
        <v>1953</v>
      </c>
      <c r="I1121" s="3" t="s">
        <v>48</v>
      </c>
      <c r="J1121" s="3" t="s">
        <v>27</v>
      </c>
      <c r="K1121" s="3" t="s">
        <v>76</v>
      </c>
      <c r="L1121" s="3" t="s">
        <v>60</v>
      </c>
      <c r="M1121" s="3" t="s">
        <v>129</v>
      </c>
      <c r="N1121" s="3" t="s">
        <v>1575</v>
      </c>
      <c r="O1121" s="3">
        <v>75401</v>
      </c>
      <c r="P1121" s="2">
        <v>42080</v>
      </c>
      <c r="Q1121" s="2">
        <v>42082</v>
      </c>
      <c r="R1121" s="4">
        <v>1585.5030000000002</v>
      </c>
      <c r="S1121" s="3">
        <v>16</v>
      </c>
      <c r="T1121" s="4">
        <v>2692.12</v>
      </c>
      <c r="U1121" s="3">
        <v>91059</v>
      </c>
      <c r="V1121" s="3" t="str">
        <f>IF(R1121&gt;F3077, "High","Low")</f>
        <v>High</v>
      </c>
      <c r="W1121" s="3" t="e">
        <f>IF(OR(D1121 &gt; 0.2,#REF! &lt; 0.25), "High Risk", "Low Risk")</f>
        <v>#REF!</v>
      </c>
      <c r="X1121" s="3" t="str">
        <f>IF(NOT(D1121 &gt; 0), "No Discount", "Discount Applied")</f>
        <v>No Discount</v>
      </c>
      <c r="Y1121" s="3" t="str">
        <f>IF(AND(R1121 &gt; 100, OR(I1121 = "Regular Air", I1121 = "Express Air"), NOT(D1121 &gt; 0)), "High Profit Non-Standard Shipping", "Other")</f>
        <v>High Profit Non-Standard Shipping</v>
      </c>
    </row>
    <row r="1122" spans="1:25" x14ac:dyDescent="0.3">
      <c r="A1122" s="3" t="s">
        <v>92</v>
      </c>
      <c r="B1122" s="3">
        <v>20654</v>
      </c>
      <c r="C1122" s="3" t="s">
        <v>55</v>
      </c>
      <c r="D1122" s="7">
        <v>0.03</v>
      </c>
      <c r="E1122" s="4">
        <v>55.98</v>
      </c>
      <c r="F1122" s="4">
        <v>4.8600000000000003</v>
      </c>
      <c r="G1122" s="3">
        <v>2030</v>
      </c>
      <c r="H1122" s="3" t="s">
        <v>1953</v>
      </c>
      <c r="I1122" s="3" t="s">
        <v>48</v>
      </c>
      <c r="J1122" s="3" t="s">
        <v>27</v>
      </c>
      <c r="K1122" s="3" t="s">
        <v>28</v>
      </c>
      <c r="L1122" s="3" t="s">
        <v>60</v>
      </c>
      <c r="M1122" s="3" t="s">
        <v>129</v>
      </c>
      <c r="N1122" s="3" t="s">
        <v>1575</v>
      </c>
      <c r="O1122" s="3">
        <v>75401</v>
      </c>
      <c r="P1122" s="2">
        <v>42081</v>
      </c>
      <c r="Q1122" s="2">
        <v>42083</v>
      </c>
      <c r="R1122" s="4">
        <v>526.04219999999998</v>
      </c>
      <c r="S1122" s="3">
        <v>13</v>
      </c>
      <c r="T1122" s="4">
        <v>762.38</v>
      </c>
      <c r="U1122" s="3">
        <v>91060</v>
      </c>
      <c r="V1122" s="3" t="str">
        <f>IF(R1122&gt;F3078, "High","Low")</f>
        <v>High</v>
      </c>
      <c r="W1122" s="3" t="e">
        <f>IF(OR(D1122 &gt; 0.2,#REF! &lt; 0.25), "High Risk", "Low Risk")</f>
        <v>#REF!</v>
      </c>
      <c r="X1122" s="3" t="str">
        <f>IF(NOT(D1122 &gt; 0), "No Discount", "Discount Applied")</f>
        <v>Discount Applied</v>
      </c>
      <c r="Y1122" s="3" t="str">
        <f>IF(AND(R1122 &gt; 100, OR(I1122 = "Regular Air", I1122 = "Express Air"), NOT(D1122 &gt; 0)), "High Profit Non-Standard Shipping", "Other")</f>
        <v>Other</v>
      </c>
    </row>
    <row r="1123" spans="1:25" x14ac:dyDescent="0.3">
      <c r="A1123" s="3" t="s">
        <v>65</v>
      </c>
      <c r="B1123" s="3">
        <v>25918</v>
      </c>
      <c r="C1123" s="3" t="s">
        <v>46</v>
      </c>
      <c r="D1123" s="7">
        <v>0.1</v>
      </c>
      <c r="E1123" s="4">
        <v>1.89</v>
      </c>
      <c r="F1123" s="4">
        <v>0.76</v>
      </c>
      <c r="G1123" s="3">
        <v>2035</v>
      </c>
      <c r="H1123" s="3" t="s">
        <v>1956</v>
      </c>
      <c r="I1123" s="3" t="s">
        <v>48</v>
      </c>
      <c r="J1123" s="3" t="s">
        <v>113</v>
      </c>
      <c r="K1123" s="3" t="s">
        <v>28</v>
      </c>
      <c r="L1123" s="3" t="s">
        <v>135</v>
      </c>
      <c r="M1123" s="3" t="s">
        <v>361</v>
      </c>
      <c r="N1123" s="3" t="s">
        <v>1840</v>
      </c>
      <c r="O1123" s="3">
        <v>33403</v>
      </c>
      <c r="P1123" s="2">
        <v>42142</v>
      </c>
      <c r="Q1123" s="2">
        <v>42144</v>
      </c>
      <c r="R1123" s="4">
        <v>-40.432000000000002</v>
      </c>
      <c r="S1123" s="3">
        <v>20</v>
      </c>
      <c r="T1123" s="4">
        <v>36.72</v>
      </c>
      <c r="U1123" s="3">
        <v>87117</v>
      </c>
      <c r="V1123" s="3" t="str">
        <f>IF(R1123&gt;F3079, "High","Low")</f>
        <v>Low</v>
      </c>
      <c r="W1123" s="3" t="e">
        <f>IF(OR(D1123 &gt; 0.2,#REF! &lt; 0.25), "High Risk", "Low Risk")</f>
        <v>#REF!</v>
      </c>
      <c r="X1123" s="3" t="str">
        <f>IF(NOT(D1123 &gt; 0), "No Discount", "Discount Applied")</f>
        <v>Discount Applied</v>
      </c>
      <c r="Y1123" s="3" t="str">
        <f>IF(AND(R1123 &gt; 100, OR(I1123 = "Regular Air", I1123 = "Express Air"), NOT(D1123 &gt; 0)), "High Profit Non-Standard Shipping", "Other")</f>
        <v>Other</v>
      </c>
    </row>
    <row r="1124" spans="1:25" x14ac:dyDescent="0.3">
      <c r="A1124" s="3" t="s">
        <v>179</v>
      </c>
      <c r="B1124" s="3">
        <v>19733</v>
      </c>
      <c r="C1124" s="3" t="s">
        <v>36</v>
      </c>
      <c r="D1124" s="7">
        <v>0</v>
      </c>
      <c r="E1124" s="4">
        <v>73.98</v>
      </c>
      <c r="F1124" s="4">
        <v>14.52</v>
      </c>
      <c r="G1124" s="3">
        <v>2037</v>
      </c>
      <c r="H1124" s="3" t="s">
        <v>1958</v>
      </c>
      <c r="I1124" s="3" t="s">
        <v>48</v>
      </c>
      <c r="J1124" s="3" t="s">
        <v>57</v>
      </c>
      <c r="K1124" s="3" t="s">
        <v>76</v>
      </c>
      <c r="L1124" s="3" t="s">
        <v>33</v>
      </c>
      <c r="M1124" s="3" t="s">
        <v>81</v>
      </c>
      <c r="N1124" s="3" t="s">
        <v>1900</v>
      </c>
      <c r="O1124" s="3">
        <v>59715</v>
      </c>
      <c r="P1124" s="2">
        <v>42075</v>
      </c>
      <c r="Q1124" s="2">
        <v>42077</v>
      </c>
      <c r="R1124" s="4">
        <v>-88.61</v>
      </c>
      <c r="S1124" s="3">
        <v>4</v>
      </c>
      <c r="T1124" s="4">
        <v>305.70999999999998</v>
      </c>
      <c r="U1124" s="3">
        <v>89333</v>
      </c>
      <c r="V1124" s="3" t="str">
        <f>IF(R1124&gt;F3080, "High","Low")</f>
        <v>Low</v>
      </c>
      <c r="W1124" s="3" t="e">
        <f>IF(OR(D1124 &gt; 0.2,#REF! &lt; 0.25), "High Risk", "Low Risk")</f>
        <v>#REF!</v>
      </c>
      <c r="X1124" s="3" t="str">
        <f>IF(NOT(D1124 &gt; 0), "No Discount", "Discount Applied")</f>
        <v>No Discount</v>
      </c>
      <c r="Y1124" s="3" t="str">
        <f>IF(AND(R1124 &gt; 100, OR(I1124 = "Regular Air", I1124 = "Express Air"), NOT(D1124 &gt; 0)), "High Profit Non-Standard Shipping", "Other")</f>
        <v>Other</v>
      </c>
    </row>
    <row r="1125" spans="1:25" x14ac:dyDescent="0.3">
      <c r="A1125" s="3" t="s">
        <v>92</v>
      </c>
      <c r="B1125" s="3">
        <v>22018</v>
      </c>
      <c r="C1125" s="3" t="s">
        <v>24</v>
      </c>
      <c r="D1125" s="7">
        <v>0.06</v>
      </c>
      <c r="E1125" s="4">
        <v>40.99</v>
      </c>
      <c r="F1125" s="4">
        <v>17.48</v>
      </c>
      <c r="G1125" s="3">
        <v>2038</v>
      </c>
      <c r="H1125" s="3" t="s">
        <v>1959</v>
      </c>
      <c r="I1125" s="3" t="s">
        <v>48</v>
      </c>
      <c r="J1125" s="3" t="s">
        <v>57</v>
      </c>
      <c r="K1125" s="3" t="s">
        <v>28</v>
      </c>
      <c r="L1125" s="3" t="s">
        <v>52</v>
      </c>
      <c r="M1125" s="3" t="s">
        <v>70</v>
      </c>
      <c r="N1125" s="3" t="s">
        <v>1960</v>
      </c>
      <c r="O1125" s="3">
        <v>10550</v>
      </c>
      <c r="P1125" s="2">
        <v>42115</v>
      </c>
      <c r="Q1125" s="2">
        <v>42115</v>
      </c>
      <c r="R1125" s="4">
        <v>109.16</v>
      </c>
      <c r="S1125" s="3">
        <v>7</v>
      </c>
      <c r="T1125" s="4">
        <v>277.12</v>
      </c>
      <c r="U1125" s="3">
        <v>89334</v>
      </c>
      <c r="V1125" s="3" t="str">
        <f>IF(R1125&gt;F3081, "High","Low")</f>
        <v>High</v>
      </c>
      <c r="W1125" s="3" t="e">
        <f>IF(OR(D1125 &gt; 0.2,#REF! &lt; 0.25), "High Risk", "Low Risk")</f>
        <v>#REF!</v>
      </c>
      <c r="X1125" s="3" t="str">
        <f>IF(NOT(D1125 &gt; 0), "No Discount", "Discount Applied")</f>
        <v>Discount Applied</v>
      </c>
      <c r="Y1125" s="3" t="str">
        <f>IF(AND(R1125 &gt; 100, OR(I1125 = "Regular Air", I1125 = "Express Air"), NOT(D1125 &gt; 0)), "High Profit Non-Standard Shipping", "Other")</f>
        <v>Other</v>
      </c>
    </row>
    <row r="1126" spans="1:25" x14ac:dyDescent="0.3">
      <c r="A1126" s="3" t="s">
        <v>77</v>
      </c>
      <c r="B1126" s="3">
        <v>24731</v>
      </c>
      <c r="C1126" s="3" t="s">
        <v>105</v>
      </c>
      <c r="D1126" s="7">
        <v>0.09</v>
      </c>
      <c r="E1126" s="4">
        <v>20.99</v>
      </c>
      <c r="F1126" s="4">
        <v>2.5</v>
      </c>
      <c r="G1126" s="3">
        <v>2044</v>
      </c>
      <c r="H1126" s="3" t="s">
        <v>1961</v>
      </c>
      <c r="I1126" s="3" t="s">
        <v>48</v>
      </c>
      <c r="J1126" s="3" t="s">
        <v>27</v>
      </c>
      <c r="K1126" s="3" t="s">
        <v>76</v>
      </c>
      <c r="L1126" s="3" t="s">
        <v>135</v>
      </c>
      <c r="M1126" s="3" t="s">
        <v>957</v>
      </c>
      <c r="N1126" s="3" t="s">
        <v>1962</v>
      </c>
      <c r="O1126" s="3">
        <v>72756</v>
      </c>
      <c r="P1126" s="2">
        <v>42179</v>
      </c>
      <c r="Q1126" s="2">
        <v>42186</v>
      </c>
      <c r="R1126" s="4">
        <v>-136.12200000000001</v>
      </c>
      <c r="S1126" s="3">
        <v>6</v>
      </c>
      <c r="T1126" s="4">
        <v>100.11</v>
      </c>
      <c r="U1126" s="3">
        <v>88692</v>
      </c>
      <c r="V1126" s="3" t="str">
        <f>IF(R1126&gt;F3082, "High","Low")</f>
        <v>Low</v>
      </c>
      <c r="W1126" s="3" t="e">
        <f>IF(OR(D1126 &gt; 0.2,#REF! &lt; 0.25), "High Risk", "Low Risk")</f>
        <v>#REF!</v>
      </c>
      <c r="X1126" s="3" t="str">
        <f>IF(NOT(D1126 &gt; 0), "No Discount", "Discount Applied")</f>
        <v>Discount Applied</v>
      </c>
      <c r="Y1126" s="3" t="str">
        <f>IF(AND(R1126 &gt; 100, OR(I1126 = "Regular Air", I1126 = "Express Air"), NOT(D1126 &gt; 0)), "High Profit Non-Standard Shipping", "Other")</f>
        <v>Other</v>
      </c>
    </row>
    <row r="1127" spans="1:25" x14ac:dyDescent="0.3">
      <c r="A1127" s="3" t="s">
        <v>92</v>
      </c>
      <c r="B1127" s="3">
        <v>22970</v>
      </c>
      <c r="C1127" s="3" t="s">
        <v>46</v>
      </c>
      <c r="D1127" s="7">
        <v>0.04</v>
      </c>
      <c r="E1127" s="4">
        <v>4.28</v>
      </c>
      <c r="F1127" s="4">
        <v>5.68</v>
      </c>
      <c r="G1127" s="3">
        <v>2046</v>
      </c>
      <c r="H1127" s="3" t="s">
        <v>1963</v>
      </c>
      <c r="I1127" s="3" t="s">
        <v>48</v>
      </c>
      <c r="J1127" s="3" t="s">
        <v>27</v>
      </c>
      <c r="K1127" s="3" t="s">
        <v>28</v>
      </c>
      <c r="L1127" s="3" t="s">
        <v>60</v>
      </c>
      <c r="M1127" s="3" t="s">
        <v>182</v>
      </c>
      <c r="N1127" s="3" t="s">
        <v>1965</v>
      </c>
      <c r="O1127" s="3">
        <v>67901</v>
      </c>
      <c r="P1127" s="2">
        <v>42167</v>
      </c>
      <c r="Q1127" s="2">
        <v>42169</v>
      </c>
      <c r="R1127" s="4">
        <v>-27.375</v>
      </c>
      <c r="S1127" s="3">
        <v>7</v>
      </c>
      <c r="T1127" s="4">
        <v>31.54</v>
      </c>
      <c r="U1127" s="3">
        <v>88219</v>
      </c>
      <c r="V1127" s="3" t="str">
        <f>IF(R1127&gt;F3083, "High","Low")</f>
        <v>Low</v>
      </c>
      <c r="W1127" s="3" t="e">
        <f>IF(OR(D1127 &gt; 0.2,#REF! &lt; 0.25), "High Risk", "Low Risk")</f>
        <v>#REF!</v>
      </c>
      <c r="X1127" s="3" t="str">
        <f>IF(NOT(D1127 &gt; 0), "No Discount", "Discount Applied")</f>
        <v>Discount Applied</v>
      </c>
      <c r="Y1127" s="3" t="str">
        <f>IF(AND(R1127 &gt; 100, OR(I1127 = "Regular Air", I1127 = "Express Air"), NOT(D1127 &gt; 0)), "High Profit Non-Standard Shipping", "Other")</f>
        <v>Other</v>
      </c>
    </row>
    <row r="1128" spans="1:25" x14ac:dyDescent="0.3">
      <c r="A1128" s="3" t="s">
        <v>151</v>
      </c>
      <c r="B1128" s="3">
        <v>22971</v>
      </c>
      <c r="C1128" s="3" t="s">
        <v>46</v>
      </c>
      <c r="D1128" s="7">
        <v>0.06</v>
      </c>
      <c r="E1128" s="4">
        <v>376.13</v>
      </c>
      <c r="F1128" s="4">
        <v>85.63</v>
      </c>
      <c r="G1128" s="3">
        <v>2046</v>
      </c>
      <c r="H1128" s="3" t="s">
        <v>1963</v>
      </c>
      <c r="I1128" s="3" t="s">
        <v>38</v>
      </c>
      <c r="J1128" s="3" t="s">
        <v>27</v>
      </c>
      <c r="K1128" s="3" t="s">
        <v>40</v>
      </c>
      <c r="L1128" s="3" t="s">
        <v>60</v>
      </c>
      <c r="M1128" s="3" t="s">
        <v>182</v>
      </c>
      <c r="N1128" s="3" t="s">
        <v>1965</v>
      </c>
      <c r="O1128" s="3">
        <v>67901</v>
      </c>
      <c r="P1128" s="2">
        <v>42167</v>
      </c>
      <c r="Q1128" s="2">
        <v>42169</v>
      </c>
      <c r="R1128" s="4">
        <v>-435.75749999999999</v>
      </c>
      <c r="S1128" s="3">
        <v>13</v>
      </c>
      <c r="T1128" s="4">
        <v>4634.6899999999996</v>
      </c>
      <c r="U1128" s="3">
        <v>88219</v>
      </c>
      <c r="V1128" s="3" t="str">
        <f>IF(R1128&gt;F3084, "High","Low")</f>
        <v>Low</v>
      </c>
      <c r="W1128" s="3" t="e">
        <f>IF(OR(D1128 &gt; 0.2,#REF! &lt; 0.25), "High Risk", "Low Risk")</f>
        <v>#REF!</v>
      </c>
      <c r="X1128" s="3" t="str">
        <f>IF(NOT(D1128 &gt; 0), "No Discount", "Discount Applied")</f>
        <v>Discount Applied</v>
      </c>
      <c r="Y1128" s="3" t="str">
        <f>IF(AND(R1128 &gt; 100, OR(I1128 = "Regular Air", I1128 = "Express Air"), NOT(D1128 &gt; 0)), "High Profit Non-Standard Shipping", "Other")</f>
        <v>Other</v>
      </c>
    </row>
    <row r="1129" spans="1:25" x14ac:dyDescent="0.3">
      <c r="A1129" s="3" t="s">
        <v>151</v>
      </c>
      <c r="B1129" s="3">
        <v>22972</v>
      </c>
      <c r="C1129" s="3" t="s">
        <v>46</v>
      </c>
      <c r="D1129" s="7">
        <v>0.06</v>
      </c>
      <c r="E1129" s="4">
        <v>424.21</v>
      </c>
      <c r="F1129" s="4">
        <v>110.2</v>
      </c>
      <c r="G1129" s="3">
        <v>2046</v>
      </c>
      <c r="H1129" s="3" t="s">
        <v>1963</v>
      </c>
      <c r="I1129" s="3" t="s">
        <v>38</v>
      </c>
      <c r="J1129" s="3" t="s">
        <v>27</v>
      </c>
      <c r="K1129" s="3" t="s">
        <v>40</v>
      </c>
      <c r="L1129" s="3" t="s">
        <v>60</v>
      </c>
      <c r="M1129" s="3" t="s">
        <v>182</v>
      </c>
      <c r="N1129" s="3" t="s">
        <v>1965</v>
      </c>
      <c r="O1129" s="3">
        <v>67901</v>
      </c>
      <c r="P1129" s="2">
        <v>42167</v>
      </c>
      <c r="Q1129" s="2">
        <v>42168</v>
      </c>
      <c r="R1129" s="4">
        <v>682.53</v>
      </c>
      <c r="S1129" s="3">
        <v>17</v>
      </c>
      <c r="T1129" s="4">
        <v>7304.03</v>
      </c>
      <c r="U1129" s="3">
        <v>88219</v>
      </c>
      <c r="V1129" s="3" t="str">
        <f>IF(R1129&gt;F3085, "High","Low")</f>
        <v>High</v>
      </c>
      <c r="W1129" s="3" t="e">
        <f>IF(OR(D1129 &gt; 0.2,#REF! &lt; 0.25), "High Risk", "Low Risk")</f>
        <v>#REF!</v>
      </c>
      <c r="X1129" s="3" t="str">
        <f>IF(NOT(D1129 &gt; 0), "No Discount", "Discount Applied")</f>
        <v>Discount Applied</v>
      </c>
      <c r="Y1129" s="3" t="str">
        <f>IF(AND(R1129 &gt; 100, OR(I1129 = "Regular Air", I1129 = "Express Air"), NOT(D1129 &gt; 0)), "High Profit Non-Standard Shipping", "Other")</f>
        <v>Other</v>
      </c>
    </row>
    <row r="1130" spans="1:25" x14ac:dyDescent="0.3">
      <c r="A1130" s="3" t="s">
        <v>77</v>
      </c>
      <c r="B1130" s="3">
        <v>22973</v>
      </c>
      <c r="C1130" s="3" t="s">
        <v>46</v>
      </c>
      <c r="D1130" s="7">
        <v>0.06</v>
      </c>
      <c r="E1130" s="4">
        <v>195.99</v>
      </c>
      <c r="F1130" s="4">
        <v>8.99</v>
      </c>
      <c r="G1130" s="3">
        <v>2046</v>
      </c>
      <c r="H1130" s="3" t="s">
        <v>1963</v>
      </c>
      <c r="I1130" s="3" t="s">
        <v>48</v>
      </c>
      <c r="J1130" s="3" t="s">
        <v>27</v>
      </c>
      <c r="K1130" s="3" t="s">
        <v>76</v>
      </c>
      <c r="L1130" s="3" t="s">
        <v>60</v>
      </c>
      <c r="M1130" s="3" t="s">
        <v>182</v>
      </c>
      <c r="N1130" s="3" t="s">
        <v>1965</v>
      </c>
      <c r="O1130" s="3">
        <v>67901</v>
      </c>
      <c r="P1130" s="2">
        <v>42167</v>
      </c>
      <c r="Q1130" s="2">
        <v>42169</v>
      </c>
      <c r="R1130" s="4">
        <v>-277.22200000000004</v>
      </c>
      <c r="S1130" s="3">
        <v>4</v>
      </c>
      <c r="T1130" s="4">
        <v>632.65</v>
      </c>
      <c r="U1130" s="3">
        <v>88219</v>
      </c>
      <c r="V1130" s="3" t="str">
        <f>IF(R1130&gt;F3086, "High","Low")</f>
        <v>Low</v>
      </c>
      <c r="W1130" s="3" t="e">
        <f>IF(OR(D1130 &gt; 0.2,#REF! &lt; 0.25), "High Risk", "Low Risk")</f>
        <v>#REF!</v>
      </c>
      <c r="X1130" s="3" t="str">
        <f>IF(NOT(D1130 &gt; 0), "No Discount", "Discount Applied")</f>
        <v>Discount Applied</v>
      </c>
      <c r="Y1130" s="3" t="str">
        <f>IF(AND(R1130 &gt; 100, OR(I1130 = "Regular Air", I1130 = "Express Air"), NOT(D1130 &gt; 0)), "High Profit Non-Standard Shipping", "Other")</f>
        <v>Other</v>
      </c>
    </row>
    <row r="1131" spans="1:25" x14ac:dyDescent="0.3">
      <c r="A1131" s="3" t="s">
        <v>179</v>
      </c>
      <c r="B1131" s="3">
        <v>18497</v>
      </c>
      <c r="C1131" s="3" t="s">
        <v>24</v>
      </c>
      <c r="D1131" s="7">
        <v>0.03</v>
      </c>
      <c r="E1131" s="4">
        <v>15.28</v>
      </c>
      <c r="F1131" s="4">
        <v>1.99</v>
      </c>
      <c r="G1131" s="3">
        <v>2049</v>
      </c>
      <c r="H1131" s="3" t="s">
        <v>1967</v>
      </c>
      <c r="I1131" s="3" t="s">
        <v>48</v>
      </c>
      <c r="J1131" s="3" t="s">
        <v>27</v>
      </c>
      <c r="K1131" s="3" t="s">
        <v>76</v>
      </c>
      <c r="L1131" s="3" t="s">
        <v>135</v>
      </c>
      <c r="M1131" s="3" t="s">
        <v>136</v>
      </c>
      <c r="N1131" s="3" t="s">
        <v>1968</v>
      </c>
      <c r="O1131" s="3">
        <v>22801</v>
      </c>
      <c r="P1131" s="2">
        <v>42176</v>
      </c>
      <c r="Q1131" s="2">
        <v>42178</v>
      </c>
      <c r="R1131" s="4">
        <v>-266.68600000000004</v>
      </c>
      <c r="S1131" s="3">
        <v>19</v>
      </c>
      <c r="T1131" s="4">
        <v>290.98</v>
      </c>
      <c r="U1131" s="3">
        <v>88220</v>
      </c>
      <c r="V1131" s="3" t="str">
        <f>IF(R1131&gt;F3087, "High","Low")</f>
        <v>Low</v>
      </c>
      <c r="W1131" s="3" t="e">
        <f>IF(OR(D1131 &gt; 0.2,#REF! &lt; 0.25), "High Risk", "Low Risk")</f>
        <v>#REF!</v>
      </c>
      <c r="X1131" s="3" t="str">
        <f>IF(NOT(D1131 &gt; 0), "No Discount", "Discount Applied")</f>
        <v>Discount Applied</v>
      </c>
      <c r="Y1131" s="3" t="str">
        <f>IF(AND(R1131 &gt; 100, OR(I1131 = "Regular Air", I1131 = "Express Air"), NOT(D1131 &gt; 0)), "High Profit Non-Standard Shipping", "Other")</f>
        <v>Other</v>
      </c>
    </row>
    <row r="1132" spans="1:25" x14ac:dyDescent="0.3">
      <c r="A1132" s="3" t="s">
        <v>29</v>
      </c>
      <c r="B1132" s="3">
        <v>18498</v>
      </c>
      <c r="C1132" s="3" t="s">
        <v>24</v>
      </c>
      <c r="D1132" s="7">
        <v>0.09</v>
      </c>
      <c r="E1132" s="4">
        <v>1.76</v>
      </c>
      <c r="F1132" s="4">
        <v>0.7</v>
      </c>
      <c r="G1132" s="3">
        <v>2049</v>
      </c>
      <c r="H1132" s="3" t="s">
        <v>1967</v>
      </c>
      <c r="I1132" s="3" t="s">
        <v>48</v>
      </c>
      <c r="J1132" s="3" t="s">
        <v>27</v>
      </c>
      <c r="K1132" s="3" t="s">
        <v>28</v>
      </c>
      <c r="L1132" s="3" t="s">
        <v>135</v>
      </c>
      <c r="M1132" s="3" t="s">
        <v>136</v>
      </c>
      <c r="N1132" s="3" t="s">
        <v>1968</v>
      </c>
      <c r="O1132" s="3">
        <v>22801</v>
      </c>
      <c r="P1132" s="2">
        <v>42176</v>
      </c>
      <c r="Q1132" s="2">
        <v>42179</v>
      </c>
      <c r="R1132" s="4">
        <v>-12.277999999999999</v>
      </c>
      <c r="S1132" s="3">
        <v>13</v>
      </c>
      <c r="T1132" s="4">
        <v>21.77</v>
      </c>
      <c r="U1132" s="3">
        <v>88220</v>
      </c>
      <c r="V1132" s="3" t="str">
        <f>IF(R1132&gt;F3088, "High","Low")</f>
        <v>Low</v>
      </c>
      <c r="W1132" s="3" t="e">
        <f>IF(OR(D1132 &gt; 0.2,#REF! &lt; 0.25), "High Risk", "Low Risk")</f>
        <v>#REF!</v>
      </c>
      <c r="X1132" s="3" t="str">
        <f>IF(NOT(D1132 &gt; 0), "No Discount", "Discount Applied")</f>
        <v>Discount Applied</v>
      </c>
      <c r="Y1132" s="3" t="str">
        <f>IF(AND(R1132 &gt; 100, OR(I1132 = "Regular Air", I1132 = "Express Air"), NOT(D1132 &gt; 0)), "High Profit Non-Standard Shipping", "Other")</f>
        <v>Other</v>
      </c>
    </row>
    <row r="1133" spans="1:25" x14ac:dyDescent="0.3">
      <c r="A1133" s="3" t="s">
        <v>179</v>
      </c>
      <c r="B1133" s="3">
        <v>18251</v>
      </c>
      <c r="C1133" s="3" t="s">
        <v>36</v>
      </c>
      <c r="D1133" s="7">
        <v>7.0000000000000007E-2</v>
      </c>
      <c r="E1133" s="4">
        <v>31.78</v>
      </c>
      <c r="F1133" s="4">
        <v>1.99</v>
      </c>
      <c r="G1133" s="3">
        <v>2052</v>
      </c>
      <c r="H1133" s="3" t="s">
        <v>1970</v>
      </c>
      <c r="I1133" s="3" t="s">
        <v>48</v>
      </c>
      <c r="J1133" s="3" t="s">
        <v>39</v>
      </c>
      <c r="K1133" s="3" t="s">
        <v>76</v>
      </c>
      <c r="L1133" s="3" t="s">
        <v>33</v>
      </c>
      <c r="M1133" s="3" t="s">
        <v>365</v>
      </c>
      <c r="N1133" s="3" t="s">
        <v>1971</v>
      </c>
      <c r="O1133" s="3">
        <v>87105</v>
      </c>
      <c r="P1133" s="2">
        <v>42054</v>
      </c>
      <c r="Q1133" s="2">
        <v>42056</v>
      </c>
      <c r="R1133" s="4">
        <v>265.11180000000002</v>
      </c>
      <c r="S1133" s="3">
        <v>13</v>
      </c>
      <c r="T1133" s="4">
        <v>384.22</v>
      </c>
      <c r="U1133" s="3">
        <v>87234</v>
      </c>
      <c r="V1133" s="3" t="str">
        <f>IF(R1133&gt;F3089, "High","Low")</f>
        <v>High</v>
      </c>
      <c r="W1133" s="3" t="e">
        <f>IF(OR(D1133 &gt; 0.2,#REF! &lt; 0.25), "High Risk", "Low Risk")</f>
        <v>#REF!</v>
      </c>
      <c r="X1133" s="3" t="str">
        <f>IF(NOT(D1133 &gt; 0), "No Discount", "Discount Applied")</f>
        <v>Discount Applied</v>
      </c>
      <c r="Y1133" s="3" t="str">
        <f>IF(AND(R1133 &gt; 100, OR(I1133 = "Regular Air", I1133 = "Express Air"), NOT(D1133 &gt; 0)), "High Profit Non-Standard Shipping", "Other")</f>
        <v>Other</v>
      </c>
    </row>
    <row r="1134" spans="1:25" x14ac:dyDescent="0.3">
      <c r="A1134" s="3" t="s">
        <v>68</v>
      </c>
      <c r="B1134" s="3">
        <v>18252</v>
      </c>
      <c r="C1134" s="3" t="s">
        <v>36</v>
      </c>
      <c r="D1134" s="7">
        <v>0</v>
      </c>
      <c r="E1134" s="4">
        <v>5.98</v>
      </c>
      <c r="F1134" s="4">
        <v>2.5</v>
      </c>
      <c r="G1134" s="3">
        <v>2052</v>
      </c>
      <c r="H1134" s="3" t="s">
        <v>1970</v>
      </c>
      <c r="I1134" s="3" t="s">
        <v>48</v>
      </c>
      <c r="J1134" s="3" t="s">
        <v>39</v>
      </c>
      <c r="K1134" s="3" t="s">
        <v>28</v>
      </c>
      <c r="L1134" s="3" t="s">
        <v>33</v>
      </c>
      <c r="M1134" s="3" t="s">
        <v>365</v>
      </c>
      <c r="N1134" s="3" t="s">
        <v>1971</v>
      </c>
      <c r="O1134" s="3">
        <v>87105</v>
      </c>
      <c r="P1134" s="2">
        <v>42054</v>
      </c>
      <c r="Q1134" s="2">
        <v>42055</v>
      </c>
      <c r="R1134" s="4">
        <v>9.5608000000000004</v>
      </c>
      <c r="S1134" s="3">
        <v>5</v>
      </c>
      <c r="T1134" s="4">
        <v>31.64</v>
      </c>
      <c r="U1134" s="3">
        <v>87234</v>
      </c>
      <c r="V1134" s="3" t="str">
        <f>IF(R1134&gt;F3090, "High","Low")</f>
        <v>High</v>
      </c>
      <c r="W1134" s="3" t="e">
        <f>IF(OR(D1134 &gt; 0.2,#REF! &lt; 0.25), "High Risk", "Low Risk")</f>
        <v>#REF!</v>
      </c>
      <c r="X1134" s="3" t="str">
        <f>IF(NOT(D1134 &gt; 0), "No Discount", "Discount Applied")</f>
        <v>No Discount</v>
      </c>
      <c r="Y1134" s="3" t="str">
        <f>IF(AND(R1134 &gt; 100, OR(I1134 = "Regular Air", I1134 = "Express Air"), NOT(D1134 &gt; 0)), "High Profit Non-Standard Shipping", "Other")</f>
        <v>Other</v>
      </c>
    </row>
    <row r="1135" spans="1:25" x14ac:dyDescent="0.3">
      <c r="A1135" s="3" t="s">
        <v>77</v>
      </c>
      <c r="B1135" s="3">
        <v>18253</v>
      </c>
      <c r="C1135" s="3" t="s">
        <v>36</v>
      </c>
      <c r="D1135" s="7">
        <v>0.1</v>
      </c>
      <c r="E1135" s="4">
        <v>35.99</v>
      </c>
      <c r="F1135" s="4">
        <v>1.1000000000000001</v>
      </c>
      <c r="G1135" s="3">
        <v>2052</v>
      </c>
      <c r="H1135" s="3" t="s">
        <v>1970</v>
      </c>
      <c r="I1135" s="3" t="s">
        <v>26</v>
      </c>
      <c r="J1135" s="3" t="s">
        <v>39</v>
      </c>
      <c r="K1135" s="3" t="s">
        <v>76</v>
      </c>
      <c r="L1135" s="3" t="s">
        <v>33</v>
      </c>
      <c r="M1135" s="3" t="s">
        <v>365</v>
      </c>
      <c r="N1135" s="3" t="s">
        <v>1971</v>
      </c>
      <c r="O1135" s="3">
        <v>87105</v>
      </c>
      <c r="P1135" s="2">
        <v>42054</v>
      </c>
      <c r="Q1135" s="2">
        <v>42055</v>
      </c>
      <c r="R1135" s="4">
        <v>390.09839999999997</v>
      </c>
      <c r="S1135" s="3">
        <v>19</v>
      </c>
      <c r="T1135" s="4">
        <v>565.36</v>
      </c>
      <c r="U1135" s="3">
        <v>87234</v>
      </c>
      <c r="V1135" s="3" t="str">
        <f>IF(R1135&gt;F3091, "High","Low")</f>
        <v>High</v>
      </c>
      <c r="W1135" s="3" t="e">
        <f>IF(OR(D1135 &gt; 0.2,#REF! &lt; 0.25), "High Risk", "Low Risk")</f>
        <v>#REF!</v>
      </c>
      <c r="X1135" s="3" t="str">
        <f>IF(NOT(D1135 &gt; 0), "No Discount", "Discount Applied")</f>
        <v>Discount Applied</v>
      </c>
      <c r="Y1135" s="3" t="str">
        <f>IF(AND(R1135 &gt; 100, OR(I1135 = "Regular Air", I1135 = "Express Air"), NOT(D1135 &gt; 0)), "High Profit Non-Standard Shipping", "Other")</f>
        <v>Other</v>
      </c>
    </row>
    <row r="1136" spans="1:25" x14ac:dyDescent="0.3">
      <c r="A1136" s="3" t="s">
        <v>92</v>
      </c>
      <c r="B1136" s="3">
        <v>20481</v>
      </c>
      <c r="C1136" s="3" t="s">
        <v>55</v>
      </c>
      <c r="D1136" s="7">
        <v>7.0000000000000007E-2</v>
      </c>
      <c r="E1136" s="4">
        <v>5.98</v>
      </c>
      <c r="F1136" s="4">
        <v>5.46</v>
      </c>
      <c r="G1136" s="3">
        <v>2058</v>
      </c>
      <c r="H1136" s="3" t="s">
        <v>1972</v>
      </c>
      <c r="I1136" s="3" t="s">
        <v>48</v>
      </c>
      <c r="J1136" s="3" t="s">
        <v>27</v>
      </c>
      <c r="K1136" s="3" t="s">
        <v>28</v>
      </c>
      <c r="L1136" s="3" t="s">
        <v>135</v>
      </c>
      <c r="M1136" s="3" t="s">
        <v>321</v>
      </c>
      <c r="N1136" s="3" t="s">
        <v>1973</v>
      </c>
      <c r="O1136" s="3">
        <v>28601</v>
      </c>
      <c r="P1136" s="2">
        <v>42048</v>
      </c>
      <c r="Q1136" s="2">
        <v>42050</v>
      </c>
      <c r="R1136" s="4">
        <v>46.65</v>
      </c>
      <c r="S1136" s="3">
        <v>5</v>
      </c>
      <c r="T1136" s="4">
        <v>32.76</v>
      </c>
      <c r="U1136" s="3">
        <v>88040</v>
      </c>
      <c r="V1136" s="3" t="str">
        <f>IF(R1136&gt;F3092, "High","Low")</f>
        <v>High</v>
      </c>
      <c r="W1136" s="3" t="e">
        <f>IF(OR(D1136 &gt; 0.2,#REF! &lt; 0.25), "High Risk", "Low Risk")</f>
        <v>#REF!</v>
      </c>
      <c r="X1136" s="3" t="str">
        <f>IF(NOT(D1136 &gt; 0), "No Discount", "Discount Applied")</f>
        <v>Discount Applied</v>
      </c>
      <c r="Y1136" s="3" t="str">
        <f>IF(AND(R1136 &gt; 100, OR(I1136 = "Regular Air", I1136 = "Express Air"), NOT(D1136 &gt; 0)), "High Profit Non-Standard Shipping", "Other")</f>
        <v>Other</v>
      </c>
    </row>
    <row r="1137" spans="1:25" x14ac:dyDescent="0.3">
      <c r="A1137" s="3" t="s">
        <v>179</v>
      </c>
      <c r="B1137" s="3">
        <v>23499</v>
      </c>
      <c r="C1137" s="3" t="s">
        <v>36</v>
      </c>
      <c r="D1137" s="7">
        <v>0.09</v>
      </c>
      <c r="E1137" s="4">
        <v>28.48</v>
      </c>
      <c r="F1137" s="4">
        <v>1.99</v>
      </c>
      <c r="G1137" s="3">
        <v>2059</v>
      </c>
      <c r="H1137" s="3" t="s">
        <v>1974</v>
      </c>
      <c r="I1137" s="3" t="s">
        <v>48</v>
      </c>
      <c r="J1137" s="3" t="s">
        <v>27</v>
      </c>
      <c r="K1137" s="3" t="s">
        <v>76</v>
      </c>
      <c r="L1137" s="3" t="s">
        <v>135</v>
      </c>
      <c r="M1137" s="3" t="s">
        <v>321</v>
      </c>
      <c r="N1137" s="3" t="s">
        <v>1975</v>
      </c>
      <c r="O1137" s="3">
        <v>27260</v>
      </c>
      <c r="P1137" s="2">
        <v>42021</v>
      </c>
      <c r="Q1137" s="2">
        <v>42022</v>
      </c>
      <c r="R1137" s="4">
        <v>-1250.7460000000001</v>
      </c>
      <c r="S1137" s="3">
        <v>13</v>
      </c>
      <c r="T1137" s="4">
        <v>336.92</v>
      </c>
      <c r="U1137" s="3">
        <v>88039</v>
      </c>
      <c r="V1137" s="3" t="str">
        <f>IF(R1137&gt;F3093, "High","Low")</f>
        <v>Low</v>
      </c>
      <c r="W1137" s="3" t="e">
        <f>IF(OR(D1137 &gt; 0.2,#REF! &lt; 0.25), "High Risk", "Low Risk")</f>
        <v>#REF!</v>
      </c>
      <c r="X1137" s="3" t="str">
        <f>IF(NOT(D1137 &gt; 0), "No Discount", "Discount Applied")</f>
        <v>Discount Applied</v>
      </c>
      <c r="Y1137" s="3" t="str">
        <f>IF(AND(R1137 &gt; 100, OR(I1137 = "Regular Air", I1137 = "Express Air"), NOT(D1137 &gt; 0)), "High Profit Non-Standard Shipping", "Other")</f>
        <v>Other</v>
      </c>
    </row>
    <row r="1138" spans="1:25" x14ac:dyDescent="0.3">
      <c r="A1138" s="3" t="s">
        <v>29</v>
      </c>
      <c r="B1138" s="3">
        <v>21632</v>
      </c>
      <c r="C1138" s="3" t="s">
        <v>46</v>
      </c>
      <c r="D1138" s="7">
        <v>0.1</v>
      </c>
      <c r="E1138" s="4">
        <v>9.85</v>
      </c>
      <c r="F1138" s="4">
        <v>4.82</v>
      </c>
      <c r="G1138" s="3">
        <v>2059</v>
      </c>
      <c r="H1138" s="3" t="s">
        <v>1974</v>
      </c>
      <c r="I1138" s="3" t="s">
        <v>48</v>
      </c>
      <c r="J1138" s="3" t="s">
        <v>27</v>
      </c>
      <c r="K1138" s="3" t="s">
        <v>28</v>
      </c>
      <c r="L1138" s="3" t="s">
        <v>135</v>
      </c>
      <c r="M1138" s="3" t="s">
        <v>321</v>
      </c>
      <c r="N1138" s="3" t="s">
        <v>1975</v>
      </c>
      <c r="O1138" s="3">
        <v>27260</v>
      </c>
      <c r="P1138" s="2">
        <v>42090</v>
      </c>
      <c r="Q1138" s="2">
        <v>42091</v>
      </c>
      <c r="R1138" s="4">
        <v>374.904</v>
      </c>
      <c r="S1138" s="3">
        <v>12</v>
      </c>
      <c r="T1138" s="4">
        <v>114.91</v>
      </c>
      <c r="U1138" s="3">
        <v>88041</v>
      </c>
      <c r="V1138" s="3" t="str">
        <f>IF(R1138&gt;F3094, "High","Low")</f>
        <v>High</v>
      </c>
      <c r="W1138" s="3" t="e">
        <f>IF(OR(D1138 &gt; 0.2,#REF! &lt; 0.25), "High Risk", "Low Risk")</f>
        <v>#REF!</v>
      </c>
      <c r="X1138" s="3" t="str">
        <f>IF(NOT(D1138 &gt; 0), "No Discount", "Discount Applied")</f>
        <v>Discount Applied</v>
      </c>
      <c r="Y1138" s="3" t="str">
        <f>IF(AND(R1138 &gt; 100, OR(I1138 = "Regular Air", I1138 = "Express Air"), NOT(D1138 &gt; 0)), "High Profit Non-Standard Shipping", "Other")</f>
        <v>Other</v>
      </c>
    </row>
    <row r="1139" spans="1:25" x14ac:dyDescent="0.3">
      <c r="A1139" s="3" t="s">
        <v>77</v>
      </c>
      <c r="B1139" s="3">
        <v>21633</v>
      </c>
      <c r="C1139" s="3" t="s">
        <v>46</v>
      </c>
      <c r="D1139" s="7">
        <v>0.04</v>
      </c>
      <c r="E1139" s="4">
        <v>125.99</v>
      </c>
      <c r="F1139" s="4">
        <v>7.69</v>
      </c>
      <c r="G1139" s="3">
        <v>2059</v>
      </c>
      <c r="H1139" s="3" t="s">
        <v>1974</v>
      </c>
      <c r="I1139" s="3" t="s">
        <v>48</v>
      </c>
      <c r="J1139" s="3" t="s">
        <v>27</v>
      </c>
      <c r="K1139" s="3" t="s">
        <v>76</v>
      </c>
      <c r="L1139" s="3" t="s">
        <v>135</v>
      </c>
      <c r="M1139" s="3" t="s">
        <v>321</v>
      </c>
      <c r="N1139" s="3" t="s">
        <v>1975</v>
      </c>
      <c r="O1139" s="3">
        <v>27260</v>
      </c>
      <c r="P1139" s="2">
        <v>42090</v>
      </c>
      <c r="Q1139" s="2">
        <v>42091</v>
      </c>
      <c r="R1139" s="4">
        <v>-528.83600000000001</v>
      </c>
      <c r="S1139" s="3">
        <v>9</v>
      </c>
      <c r="T1139" s="4">
        <v>934.52</v>
      </c>
      <c r="U1139" s="3">
        <v>88041</v>
      </c>
      <c r="V1139" s="3" t="str">
        <f>IF(R1139&gt;F3095, "High","Low")</f>
        <v>Low</v>
      </c>
      <c r="W1139" s="3" t="e">
        <f>IF(OR(D1139 &gt; 0.2,#REF! &lt; 0.25), "High Risk", "Low Risk")</f>
        <v>#REF!</v>
      </c>
      <c r="X1139" s="3" t="str">
        <f>IF(NOT(D1139 &gt; 0), "No Discount", "Discount Applied")</f>
        <v>Discount Applied</v>
      </c>
      <c r="Y1139" s="3" t="str">
        <f>IF(AND(R1139 &gt; 100, OR(I1139 = "Regular Air", I1139 = "Express Air"), NOT(D1139 &gt; 0)), "High Profit Non-Standard Shipping", "Other")</f>
        <v>Other</v>
      </c>
    </row>
    <row r="1140" spans="1:25" x14ac:dyDescent="0.3">
      <c r="A1140" s="3" t="s">
        <v>190</v>
      </c>
      <c r="B1140" s="3">
        <v>20841</v>
      </c>
      <c r="C1140" s="3" t="s">
        <v>55</v>
      </c>
      <c r="D1140" s="7">
        <v>0.02</v>
      </c>
      <c r="E1140" s="4">
        <v>240.98</v>
      </c>
      <c r="F1140" s="4">
        <v>60.2</v>
      </c>
      <c r="G1140" s="3">
        <v>2061</v>
      </c>
      <c r="H1140" s="3" t="s">
        <v>1977</v>
      </c>
      <c r="I1140" s="3" t="s">
        <v>38</v>
      </c>
      <c r="J1140" s="3" t="s">
        <v>27</v>
      </c>
      <c r="K1140" s="3" t="s">
        <v>40</v>
      </c>
      <c r="L1140" s="3" t="s">
        <v>60</v>
      </c>
      <c r="M1140" s="3" t="s">
        <v>495</v>
      </c>
      <c r="N1140" s="3" t="s">
        <v>1979</v>
      </c>
      <c r="O1140" s="3">
        <v>69101</v>
      </c>
      <c r="P1140" s="2">
        <v>42033</v>
      </c>
      <c r="Q1140" s="2">
        <v>42035</v>
      </c>
      <c r="R1140" s="4">
        <v>-272.71320000000003</v>
      </c>
      <c r="S1140" s="3">
        <v>1</v>
      </c>
      <c r="T1140" s="4">
        <v>260.66000000000003</v>
      </c>
      <c r="U1140" s="3">
        <v>87146</v>
      </c>
      <c r="V1140" s="3" t="str">
        <f>IF(R1140&gt;F3096, "High","Low")</f>
        <v>Low</v>
      </c>
      <c r="W1140" s="3" t="e">
        <f>IF(OR(D1140 &gt; 0.2,#REF! &lt; 0.25), "High Risk", "Low Risk")</f>
        <v>#REF!</v>
      </c>
      <c r="X1140" s="3" t="str">
        <f>IF(NOT(D1140 &gt; 0), "No Discount", "Discount Applied")</f>
        <v>Discount Applied</v>
      </c>
      <c r="Y1140" s="3" t="str">
        <f>IF(AND(R1140 &gt; 100, OR(I1140 = "Regular Air", I1140 = "Express Air"), NOT(D1140 &gt; 0)), "High Profit Non-Standard Shipping", "Other")</f>
        <v>Other</v>
      </c>
    </row>
    <row r="1141" spans="1:25" x14ac:dyDescent="0.3">
      <c r="A1141" s="3" t="s">
        <v>108</v>
      </c>
      <c r="B1141" s="3">
        <v>20840</v>
      </c>
      <c r="C1141" s="3" t="s">
        <v>55</v>
      </c>
      <c r="D1141" s="7">
        <v>0.02</v>
      </c>
      <c r="E1141" s="4">
        <v>420.98</v>
      </c>
      <c r="F1141" s="4">
        <v>19.989999999999998</v>
      </c>
      <c r="G1141" s="3">
        <v>2062</v>
      </c>
      <c r="H1141" s="3" t="s">
        <v>1980</v>
      </c>
      <c r="I1141" s="3" t="s">
        <v>48</v>
      </c>
      <c r="J1141" s="3" t="s">
        <v>27</v>
      </c>
      <c r="K1141" s="3" t="s">
        <v>28</v>
      </c>
      <c r="L1141" s="3" t="s">
        <v>135</v>
      </c>
      <c r="M1141" s="3" t="s">
        <v>136</v>
      </c>
      <c r="N1141" s="3" t="s">
        <v>1981</v>
      </c>
      <c r="O1141" s="3">
        <v>23111</v>
      </c>
      <c r="P1141" s="2">
        <v>42033</v>
      </c>
      <c r="Q1141" s="2">
        <v>42036</v>
      </c>
      <c r="R1141" s="4">
        <v>-162.69399999999999</v>
      </c>
      <c r="S1141" s="3">
        <v>10</v>
      </c>
      <c r="T1141" s="4">
        <v>4249.37</v>
      </c>
      <c r="U1141" s="3">
        <v>87146</v>
      </c>
      <c r="V1141" s="3" t="str">
        <f>IF(R1141&gt;F3097, "High","Low")</f>
        <v>Low</v>
      </c>
      <c r="W1141" s="3" t="e">
        <f>IF(OR(D1141 &gt; 0.2,#REF! &lt; 0.25), "High Risk", "Low Risk")</f>
        <v>#REF!</v>
      </c>
      <c r="X1141" s="3" t="str">
        <f>IF(NOT(D1141 &gt; 0), "No Discount", "Discount Applied")</f>
        <v>Discount Applied</v>
      </c>
      <c r="Y1141" s="3" t="str">
        <f>IF(AND(R1141 &gt; 100, OR(I1141 = "Regular Air", I1141 = "Express Air"), NOT(D1141 &gt; 0)), "High Profit Non-Standard Shipping", "Other")</f>
        <v>Other</v>
      </c>
    </row>
    <row r="1142" spans="1:25" x14ac:dyDescent="0.3">
      <c r="A1142" s="3" t="s">
        <v>41</v>
      </c>
      <c r="B1142" s="3">
        <v>22511</v>
      </c>
      <c r="C1142" s="3" t="s">
        <v>105</v>
      </c>
      <c r="D1142" s="7">
        <v>0.04</v>
      </c>
      <c r="E1142" s="4">
        <v>291.73</v>
      </c>
      <c r="F1142" s="4">
        <v>48.8</v>
      </c>
      <c r="G1142" s="3">
        <v>2062</v>
      </c>
      <c r="H1142" s="3" t="s">
        <v>1980</v>
      </c>
      <c r="I1142" s="3" t="s">
        <v>38</v>
      </c>
      <c r="J1142" s="3" t="s">
        <v>27</v>
      </c>
      <c r="K1142" s="3" t="s">
        <v>40</v>
      </c>
      <c r="L1142" s="3" t="s">
        <v>135</v>
      </c>
      <c r="M1142" s="3" t="s">
        <v>136</v>
      </c>
      <c r="N1142" s="3" t="s">
        <v>1981</v>
      </c>
      <c r="O1142" s="3">
        <v>23111</v>
      </c>
      <c r="P1142" s="2">
        <v>42181</v>
      </c>
      <c r="Q1142" s="2">
        <v>42185</v>
      </c>
      <c r="R1142" s="4">
        <v>-115.90389999999999</v>
      </c>
      <c r="S1142" s="3">
        <v>22</v>
      </c>
      <c r="T1142" s="4">
        <v>6676.61</v>
      </c>
      <c r="U1142" s="3">
        <v>87148</v>
      </c>
      <c r="V1142" s="3" t="str">
        <f>IF(R1142&gt;F3098, "High","Low")</f>
        <v>Low</v>
      </c>
      <c r="W1142" s="3" t="e">
        <f>IF(OR(D1142 &gt; 0.2,#REF! &lt; 0.25), "High Risk", "Low Risk")</f>
        <v>#REF!</v>
      </c>
      <c r="X1142" s="3" t="str">
        <f>IF(NOT(D1142 &gt; 0), "No Discount", "Discount Applied")</f>
        <v>Discount Applied</v>
      </c>
      <c r="Y1142" s="3" t="str">
        <f>IF(AND(R1142 &gt; 100, OR(I1142 = "Regular Air", I1142 = "Express Air"), NOT(D1142 &gt; 0)), "High Profit Non-Standard Shipping", "Other")</f>
        <v>Other</v>
      </c>
    </row>
    <row r="1143" spans="1:25" x14ac:dyDescent="0.3">
      <c r="A1143" s="3" t="s">
        <v>179</v>
      </c>
      <c r="B1143" s="3">
        <v>25759</v>
      </c>
      <c r="C1143" s="3" t="s">
        <v>105</v>
      </c>
      <c r="D1143" s="7">
        <v>0.06</v>
      </c>
      <c r="E1143" s="4">
        <v>300.97000000000003</v>
      </c>
      <c r="F1143" s="4">
        <v>7.18</v>
      </c>
      <c r="G1143" s="3">
        <v>2063</v>
      </c>
      <c r="H1143" s="3" t="s">
        <v>1982</v>
      </c>
      <c r="I1143" s="3" t="s">
        <v>48</v>
      </c>
      <c r="J1143" s="3" t="s">
        <v>27</v>
      </c>
      <c r="K1143" s="3" t="s">
        <v>76</v>
      </c>
      <c r="L1143" s="3" t="s">
        <v>135</v>
      </c>
      <c r="M1143" s="3" t="s">
        <v>136</v>
      </c>
      <c r="N1143" s="3" t="s">
        <v>1983</v>
      </c>
      <c r="O1143" s="3">
        <v>23602</v>
      </c>
      <c r="P1143" s="2">
        <v>42132</v>
      </c>
      <c r="Q1143" s="2">
        <v>42132</v>
      </c>
      <c r="R1143" s="4">
        <v>-729.98799999999994</v>
      </c>
      <c r="S1143" s="3">
        <v>1</v>
      </c>
      <c r="T1143" s="4">
        <v>291.39999999999998</v>
      </c>
      <c r="U1143" s="3">
        <v>87147</v>
      </c>
      <c r="V1143" s="3" t="str">
        <f>IF(R1143&gt;F3099, "High","Low")</f>
        <v>Low</v>
      </c>
      <c r="W1143" s="3" t="e">
        <f>IF(OR(D1143 &gt; 0.2,#REF! &lt; 0.25), "High Risk", "Low Risk")</f>
        <v>#REF!</v>
      </c>
      <c r="X1143" s="3" t="str">
        <f>IF(NOT(D1143 &gt; 0), "No Discount", "Discount Applied")</f>
        <v>Discount Applied</v>
      </c>
      <c r="Y1143" s="3" t="str">
        <f>IF(AND(R1143 &gt; 100, OR(I1143 = "Regular Air", I1143 = "Express Air"), NOT(D1143 &gt; 0)), "High Profit Non-Standard Shipping", "Other")</f>
        <v>Other</v>
      </c>
    </row>
    <row r="1144" spans="1:25" x14ac:dyDescent="0.3">
      <c r="A1144" s="3" t="s">
        <v>140</v>
      </c>
      <c r="B1144" s="3">
        <v>25228</v>
      </c>
      <c r="C1144" s="3" t="s">
        <v>55</v>
      </c>
      <c r="D1144" s="7">
        <v>0.09</v>
      </c>
      <c r="E1144" s="4">
        <v>20.89</v>
      </c>
      <c r="F1144" s="4">
        <v>11.52</v>
      </c>
      <c r="G1144" s="3">
        <v>2066</v>
      </c>
      <c r="H1144" s="3" t="s">
        <v>1984</v>
      </c>
      <c r="I1144" s="3" t="s">
        <v>48</v>
      </c>
      <c r="J1144" s="3" t="s">
        <v>39</v>
      </c>
      <c r="K1144" s="3" t="s">
        <v>28</v>
      </c>
      <c r="L1144" s="3" t="s">
        <v>135</v>
      </c>
      <c r="M1144" s="3" t="s">
        <v>321</v>
      </c>
      <c r="N1144" s="3" t="s">
        <v>1985</v>
      </c>
      <c r="O1144" s="3">
        <v>28079</v>
      </c>
      <c r="P1144" s="2">
        <v>42089</v>
      </c>
      <c r="Q1144" s="2">
        <v>42090</v>
      </c>
      <c r="R1144" s="4">
        <v>-133.54599999999999</v>
      </c>
      <c r="S1144" s="3">
        <v>7</v>
      </c>
      <c r="T1144" s="4">
        <v>146.5</v>
      </c>
      <c r="U1144" s="3">
        <v>85833</v>
      </c>
      <c r="V1144" s="3" t="str">
        <f>IF(R1144&gt;F3100, "High","Low")</f>
        <v>Low</v>
      </c>
      <c r="W1144" s="3" t="e">
        <f>IF(OR(D1144 &gt; 0.2,#REF! &lt; 0.25), "High Risk", "Low Risk")</f>
        <v>#REF!</v>
      </c>
      <c r="X1144" s="3" t="str">
        <f>IF(NOT(D1144 &gt; 0), "No Discount", "Discount Applied")</f>
        <v>Discount Applied</v>
      </c>
      <c r="Y1144" s="3" t="str">
        <f>IF(AND(R1144 &gt; 100, OR(I1144 = "Regular Air", I1144 = "Express Air"), NOT(D1144 &gt; 0)), "High Profit Non-Standard Shipping", "Other")</f>
        <v>Other</v>
      </c>
    </row>
    <row r="1145" spans="1:25" x14ac:dyDescent="0.3">
      <c r="A1145" s="3" t="s">
        <v>77</v>
      </c>
      <c r="B1145" s="3">
        <v>24748</v>
      </c>
      <c r="C1145" s="3" t="s">
        <v>46</v>
      </c>
      <c r="D1145" s="7">
        <v>0.09</v>
      </c>
      <c r="E1145" s="4">
        <v>20.99</v>
      </c>
      <c r="F1145" s="4">
        <v>4.8099999999999996</v>
      </c>
      <c r="G1145" s="3">
        <v>2066</v>
      </c>
      <c r="H1145" s="3" t="s">
        <v>1984</v>
      </c>
      <c r="I1145" s="3" t="s">
        <v>26</v>
      </c>
      <c r="J1145" s="3" t="s">
        <v>39</v>
      </c>
      <c r="K1145" s="3" t="s">
        <v>76</v>
      </c>
      <c r="L1145" s="3" t="s">
        <v>135</v>
      </c>
      <c r="M1145" s="3" t="s">
        <v>321</v>
      </c>
      <c r="N1145" s="3" t="s">
        <v>1985</v>
      </c>
      <c r="O1145" s="3">
        <v>28079</v>
      </c>
      <c r="P1145" s="2">
        <v>42094</v>
      </c>
      <c r="Q1145" s="2">
        <v>42095</v>
      </c>
      <c r="R1145" s="4">
        <v>272.69399999999996</v>
      </c>
      <c r="S1145" s="3">
        <v>2</v>
      </c>
      <c r="T1145" s="4">
        <v>38.979999999999997</v>
      </c>
      <c r="U1145" s="3">
        <v>85834</v>
      </c>
      <c r="V1145" s="3" t="str">
        <f>IF(R1145&gt;F3101, "High","Low")</f>
        <v>High</v>
      </c>
      <c r="W1145" s="3" t="e">
        <f>IF(OR(D1145 &gt; 0.2,#REF! &lt; 0.25), "High Risk", "Low Risk")</f>
        <v>#REF!</v>
      </c>
      <c r="X1145" s="3" t="str">
        <f>IF(NOT(D1145 &gt; 0), "No Discount", "Discount Applied")</f>
        <v>Discount Applied</v>
      </c>
      <c r="Y1145" s="3" t="str">
        <f>IF(AND(R1145 &gt; 100, OR(I1145 = "Regular Air", I1145 = "Express Air"), NOT(D1145 &gt; 0)), "High Profit Non-Standard Shipping", "Other")</f>
        <v>Other</v>
      </c>
    </row>
    <row r="1146" spans="1:25" x14ac:dyDescent="0.3">
      <c r="A1146" s="3" t="s">
        <v>108</v>
      </c>
      <c r="B1146" s="3">
        <v>25381</v>
      </c>
      <c r="C1146" s="3" t="s">
        <v>105</v>
      </c>
      <c r="D1146" s="7">
        <v>0.1</v>
      </c>
      <c r="E1146" s="4">
        <v>4.24</v>
      </c>
      <c r="F1146" s="4">
        <v>5.41</v>
      </c>
      <c r="G1146" s="3">
        <v>2066</v>
      </c>
      <c r="H1146" s="3" t="s">
        <v>1984</v>
      </c>
      <c r="I1146" s="3" t="s">
        <v>48</v>
      </c>
      <c r="J1146" s="3" t="s">
        <v>27</v>
      </c>
      <c r="K1146" s="3" t="s">
        <v>28</v>
      </c>
      <c r="L1146" s="3" t="s">
        <v>135</v>
      </c>
      <c r="M1146" s="3" t="s">
        <v>321</v>
      </c>
      <c r="N1146" s="3" t="s">
        <v>1985</v>
      </c>
      <c r="O1146" s="3">
        <v>28079</v>
      </c>
      <c r="P1146" s="2">
        <v>42113</v>
      </c>
      <c r="Q1146" s="2">
        <v>42117</v>
      </c>
      <c r="R1146" s="4">
        <v>-61.6</v>
      </c>
      <c r="S1146" s="3">
        <v>8</v>
      </c>
      <c r="T1146" s="4">
        <v>34.159999999999997</v>
      </c>
      <c r="U1146" s="3">
        <v>85835</v>
      </c>
      <c r="V1146" s="3" t="str">
        <f>IF(R1146&gt;F3102, "High","Low")</f>
        <v>Low</v>
      </c>
      <c r="W1146" s="3" t="e">
        <f>IF(OR(D1146 &gt; 0.2,#REF! &lt; 0.25), "High Risk", "Low Risk")</f>
        <v>#REF!</v>
      </c>
      <c r="X1146" s="3" t="str">
        <f>IF(NOT(D1146 &gt; 0), "No Discount", "Discount Applied")</f>
        <v>Discount Applied</v>
      </c>
      <c r="Y1146" s="3" t="str">
        <f>IF(AND(R1146 &gt; 100, OR(I1146 = "Regular Air", I1146 = "Express Air"), NOT(D1146 &gt; 0)), "High Profit Non-Standard Shipping", "Other")</f>
        <v>Other</v>
      </c>
    </row>
    <row r="1147" spans="1:25" x14ac:dyDescent="0.3">
      <c r="A1147" s="3" t="s">
        <v>179</v>
      </c>
      <c r="B1147" s="3">
        <v>21901</v>
      </c>
      <c r="C1147" s="3" t="s">
        <v>55</v>
      </c>
      <c r="D1147" s="7">
        <v>0.1</v>
      </c>
      <c r="E1147" s="4">
        <v>40.98</v>
      </c>
      <c r="F1147" s="4">
        <v>6.5</v>
      </c>
      <c r="G1147" s="3">
        <v>2069</v>
      </c>
      <c r="H1147" s="3" t="s">
        <v>1986</v>
      </c>
      <c r="I1147" s="3" t="s">
        <v>48</v>
      </c>
      <c r="J1147" s="3" t="s">
        <v>113</v>
      </c>
      <c r="K1147" s="3" t="s">
        <v>76</v>
      </c>
      <c r="L1147" s="3" t="s">
        <v>135</v>
      </c>
      <c r="M1147" s="3" t="s">
        <v>612</v>
      </c>
      <c r="N1147" s="3" t="s">
        <v>1987</v>
      </c>
      <c r="O1147" s="3">
        <v>41075</v>
      </c>
      <c r="P1147" s="2">
        <v>42016</v>
      </c>
      <c r="Q1147" s="2">
        <v>42018</v>
      </c>
      <c r="R1147" s="4">
        <v>66.852000000000004</v>
      </c>
      <c r="S1147" s="3">
        <v>3</v>
      </c>
      <c r="T1147" s="4">
        <v>120.34</v>
      </c>
      <c r="U1147" s="3">
        <v>88554</v>
      </c>
      <c r="V1147" s="3" t="str">
        <f>IF(R1147&gt;F3103, "High","Low")</f>
        <v>High</v>
      </c>
      <c r="W1147" s="3" t="e">
        <f>IF(OR(D1147 &gt; 0.2,#REF! &lt; 0.25), "High Risk", "Low Risk")</f>
        <v>#REF!</v>
      </c>
      <c r="X1147" s="3" t="str">
        <f>IF(NOT(D1147 &gt; 0), "No Discount", "Discount Applied")</f>
        <v>Discount Applied</v>
      </c>
      <c r="Y1147" s="3" t="str">
        <f>IF(AND(R1147 &gt; 100, OR(I1147 = "Regular Air", I1147 = "Express Air"), NOT(D1147 &gt; 0)), "High Profit Non-Standard Shipping", "Other")</f>
        <v>Other</v>
      </c>
    </row>
    <row r="1148" spans="1:25" x14ac:dyDescent="0.3">
      <c r="A1148" s="3" t="s">
        <v>77</v>
      </c>
      <c r="B1148" s="3">
        <v>19567</v>
      </c>
      <c r="C1148" s="3" t="s">
        <v>105</v>
      </c>
      <c r="D1148" s="7">
        <v>7.0000000000000007E-2</v>
      </c>
      <c r="E1148" s="4">
        <v>35.99</v>
      </c>
      <c r="F1148" s="4">
        <v>5.99</v>
      </c>
      <c r="G1148" s="3">
        <v>2070</v>
      </c>
      <c r="H1148" s="3" t="s">
        <v>1988</v>
      </c>
      <c r="I1148" s="3" t="s">
        <v>48</v>
      </c>
      <c r="J1148" s="3" t="s">
        <v>27</v>
      </c>
      <c r="K1148" s="3" t="s">
        <v>76</v>
      </c>
      <c r="L1148" s="3" t="s">
        <v>60</v>
      </c>
      <c r="M1148" s="3" t="s">
        <v>299</v>
      </c>
      <c r="N1148" s="3" t="s">
        <v>1989</v>
      </c>
      <c r="O1148" s="3">
        <v>48021</v>
      </c>
      <c r="P1148" s="2">
        <v>42140</v>
      </c>
      <c r="Q1148" s="2">
        <v>42144</v>
      </c>
      <c r="R1148" s="4">
        <v>17.839800000000011</v>
      </c>
      <c r="S1148" s="3">
        <v>5</v>
      </c>
      <c r="T1148" s="4">
        <v>153.61000000000001</v>
      </c>
      <c r="U1148" s="3">
        <v>88558</v>
      </c>
      <c r="V1148" s="3" t="str">
        <f>IF(R1148&gt;F3104, "High","Low")</f>
        <v>High</v>
      </c>
      <c r="W1148" s="3" t="e">
        <f>IF(OR(D1148 &gt; 0.2,#REF! &lt; 0.25), "High Risk", "Low Risk")</f>
        <v>#REF!</v>
      </c>
      <c r="X1148" s="3" t="str">
        <f>IF(NOT(D1148 &gt; 0), "No Discount", "Discount Applied")</f>
        <v>Discount Applied</v>
      </c>
      <c r="Y1148" s="3" t="str">
        <f>IF(AND(R1148 &gt; 100, OR(I1148 = "Regular Air", I1148 = "Express Air"), NOT(D1148 &gt; 0)), "High Profit Non-Standard Shipping", "Other")</f>
        <v>Other</v>
      </c>
    </row>
    <row r="1149" spans="1:25" x14ac:dyDescent="0.3">
      <c r="A1149" s="3" t="s">
        <v>179</v>
      </c>
      <c r="B1149" s="3">
        <v>20498</v>
      </c>
      <c r="C1149" s="3" t="s">
        <v>36</v>
      </c>
      <c r="D1149" s="7">
        <v>0.03</v>
      </c>
      <c r="E1149" s="4">
        <v>60.98</v>
      </c>
      <c r="F1149" s="4">
        <v>1.99</v>
      </c>
      <c r="G1149" s="3">
        <v>2071</v>
      </c>
      <c r="H1149" s="3" t="s">
        <v>1990</v>
      </c>
      <c r="I1149" s="3" t="s">
        <v>48</v>
      </c>
      <c r="J1149" s="3" t="s">
        <v>27</v>
      </c>
      <c r="K1149" s="3" t="s">
        <v>76</v>
      </c>
      <c r="L1149" s="3" t="s">
        <v>60</v>
      </c>
      <c r="M1149" s="3" t="s">
        <v>299</v>
      </c>
      <c r="N1149" s="3" t="s">
        <v>1992</v>
      </c>
      <c r="O1149" s="3">
        <v>48336</v>
      </c>
      <c r="P1149" s="2">
        <v>42036</v>
      </c>
      <c r="Q1149" s="2">
        <v>42036</v>
      </c>
      <c r="R1149" s="4">
        <v>976.2672</v>
      </c>
      <c r="S1149" s="3">
        <v>23</v>
      </c>
      <c r="T1149" s="4">
        <v>1414.88</v>
      </c>
      <c r="U1149" s="3">
        <v>88555</v>
      </c>
      <c r="V1149" s="3" t="str">
        <f>IF(R1149&gt;F3105, "High","Low")</f>
        <v>High</v>
      </c>
      <c r="W1149" s="3" t="e">
        <f>IF(OR(D1149 &gt; 0.2,#REF! &lt; 0.25), "High Risk", "Low Risk")</f>
        <v>#REF!</v>
      </c>
      <c r="X1149" s="3" t="str">
        <f>IF(NOT(D1149 &gt; 0), "No Discount", "Discount Applied")</f>
        <v>Discount Applied</v>
      </c>
      <c r="Y1149" s="3" t="str">
        <f>IF(AND(R1149 &gt; 100, OR(I1149 = "Regular Air", I1149 = "Express Air"), NOT(D1149 &gt; 0)), "High Profit Non-Standard Shipping", "Other")</f>
        <v>Other</v>
      </c>
    </row>
    <row r="1150" spans="1:25" x14ac:dyDescent="0.3">
      <c r="A1150" s="3" t="s">
        <v>133</v>
      </c>
      <c r="B1150" s="3">
        <v>20499</v>
      </c>
      <c r="C1150" s="3" t="s">
        <v>36</v>
      </c>
      <c r="D1150" s="7">
        <v>0.04</v>
      </c>
      <c r="E1150" s="4">
        <v>3.08</v>
      </c>
      <c r="F1150" s="4">
        <v>0.99</v>
      </c>
      <c r="G1150" s="3">
        <v>2071</v>
      </c>
      <c r="H1150" s="3" t="s">
        <v>1990</v>
      </c>
      <c r="I1150" s="3" t="s">
        <v>48</v>
      </c>
      <c r="J1150" s="3" t="s">
        <v>27</v>
      </c>
      <c r="K1150" s="3" t="s">
        <v>28</v>
      </c>
      <c r="L1150" s="3" t="s">
        <v>60</v>
      </c>
      <c r="M1150" s="3" t="s">
        <v>299</v>
      </c>
      <c r="N1150" s="3" t="s">
        <v>1992</v>
      </c>
      <c r="O1150" s="3">
        <v>48336</v>
      </c>
      <c r="P1150" s="2">
        <v>42036</v>
      </c>
      <c r="Q1150" s="2">
        <v>42037</v>
      </c>
      <c r="R1150" s="4">
        <v>23.204699999999999</v>
      </c>
      <c r="S1150" s="3">
        <v>11</v>
      </c>
      <c r="T1150" s="4">
        <v>33.630000000000003</v>
      </c>
      <c r="U1150" s="3">
        <v>88555</v>
      </c>
      <c r="V1150" s="3" t="str">
        <f>IF(R1150&gt;F3106, "High","Low")</f>
        <v>High</v>
      </c>
      <c r="W1150" s="3" t="e">
        <f>IF(OR(D1150 &gt; 0.2,#REF! &lt; 0.25), "High Risk", "Low Risk")</f>
        <v>#REF!</v>
      </c>
      <c r="X1150" s="3" t="str">
        <f>IF(NOT(D1150 &gt; 0), "No Discount", "Discount Applied")</f>
        <v>Discount Applied</v>
      </c>
      <c r="Y1150" s="3" t="str">
        <f>IF(AND(R1150 &gt; 100, OR(I1150 = "Regular Air", I1150 = "Express Air"), NOT(D1150 &gt; 0)), "High Profit Non-Standard Shipping", "Other")</f>
        <v>Other</v>
      </c>
    </row>
    <row r="1151" spans="1:25" x14ac:dyDescent="0.3">
      <c r="A1151" s="3" t="s">
        <v>77</v>
      </c>
      <c r="B1151" s="3">
        <v>19568</v>
      </c>
      <c r="C1151" s="3" t="s">
        <v>105</v>
      </c>
      <c r="D1151" s="7">
        <v>0.08</v>
      </c>
      <c r="E1151" s="4">
        <v>65.989999999999995</v>
      </c>
      <c r="F1151" s="4">
        <v>5.92</v>
      </c>
      <c r="G1151" s="3">
        <v>2071</v>
      </c>
      <c r="H1151" s="3" t="s">
        <v>1990</v>
      </c>
      <c r="I1151" s="3" t="s">
        <v>26</v>
      </c>
      <c r="J1151" s="3" t="s">
        <v>27</v>
      </c>
      <c r="K1151" s="3" t="s">
        <v>76</v>
      </c>
      <c r="L1151" s="3" t="s">
        <v>60</v>
      </c>
      <c r="M1151" s="3" t="s">
        <v>299</v>
      </c>
      <c r="N1151" s="3" t="s">
        <v>1992</v>
      </c>
      <c r="O1151" s="3">
        <v>48336</v>
      </c>
      <c r="P1151" s="2">
        <v>42140</v>
      </c>
      <c r="Q1151" s="2">
        <v>42147</v>
      </c>
      <c r="R1151" s="4">
        <v>183.84300000000002</v>
      </c>
      <c r="S1151" s="3">
        <v>20</v>
      </c>
      <c r="T1151" s="4">
        <v>1063.81</v>
      </c>
      <c r="U1151" s="3">
        <v>88558</v>
      </c>
      <c r="V1151" s="3" t="str">
        <f>IF(R1151&gt;F3107, "High","Low")</f>
        <v>High</v>
      </c>
      <c r="W1151" s="3" t="e">
        <f>IF(OR(D1151 &gt; 0.2,#REF! &lt; 0.25), "High Risk", "Low Risk")</f>
        <v>#REF!</v>
      </c>
      <c r="X1151" s="3" t="str">
        <f>IF(NOT(D1151 &gt; 0), "No Discount", "Discount Applied")</f>
        <v>Discount Applied</v>
      </c>
      <c r="Y1151" s="3" t="str">
        <f>IF(AND(R1151 &gt; 100, OR(I1151 = "Regular Air", I1151 = "Express Air"), NOT(D1151 &gt; 0)), "High Profit Non-Standard Shipping", "Other")</f>
        <v>Other</v>
      </c>
    </row>
    <row r="1152" spans="1:25" x14ac:dyDescent="0.3">
      <c r="A1152" s="3" t="s">
        <v>92</v>
      </c>
      <c r="B1152" s="3">
        <v>20500</v>
      </c>
      <c r="C1152" s="3" t="s">
        <v>36</v>
      </c>
      <c r="D1152" s="7">
        <v>0</v>
      </c>
      <c r="E1152" s="4">
        <v>10.31</v>
      </c>
      <c r="F1152" s="4">
        <v>1.79</v>
      </c>
      <c r="G1152" s="3">
        <v>2072</v>
      </c>
      <c r="H1152" s="3" t="s">
        <v>1994</v>
      </c>
      <c r="I1152" s="3" t="s">
        <v>48</v>
      </c>
      <c r="J1152" s="3" t="s">
        <v>27</v>
      </c>
      <c r="K1152" s="3" t="s">
        <v>28</v>
      </c>
      <c r="L1152" s="3" t="s">
        <v>60</v>
      </c>
      <c r="M1152" s="3" t="s">
        <v>299</v>
      </c>
      <c r="N1152" s="3" t="s">
        <v>1996</v>
      </c>
      <c r="O1152" s="3">
        <v>48505</v>
      </c>
      <c r="P1152" s="2">
        <v>42036</v>
      </c>
      <c r="Q1152" s="2">
        <v>42038</v>
      </c>
      <c r="R1152" s="4">
        <v>167.46299999999997</v>
      </c>
      <c r="S1152" s="3">
        <v>23</v>
      </c>
      <c r="T1152" s="4">
        <v>242.7</v>
      </c>
      <c r="U1152" s="3">
        <v>88555</v>
      </c>
      <c r="V1152" s="3" t="str">
        <f>IF(R1152&gt;F3108, "High","Low")</f>
        <v>High</v>
      </c>
      <c r="W1152" s="3" t="e">
        <f>IF(OR(D1152 &gt; 0.2,#REF! &lt; 0.25), "High Risk", "Low Risk")</f>
        <v>#REF!</v>
      </c>
      <c r="X1152" s="3" t="str">
        <f>IF(NOT(D1152 &gt; 0), "No Discount", "Discount Applied")</f>
        <v>No Discount</v>
      </c>
      <c r="Y1152" s="3" t="str">
        <f>IF(AND(R1152 &gt; 100, OR(I1152 = "Regular Air", I1152 = "Express Air"), NOT(D1152 &gt; 0)), "High Profit Non-Standard Shipping", "Other")</f>
        <v>High Profit Non-Standard Shipping</v>
      </c>
    </row>
    <row r="1153" spans="1:25" x14ac:dyDescent="0.3">
      <c r="A1153" s="3" t="s">
        <v>190</v>
      </c>
      <c r="B1153" s="3">
        <v>20824</v>
      </c>
      <c r="C1153" s="3" t="s">
        <v>24</v>
      </c>
      <c r="D1153" s="7">
        <v>0.09</v>
      </c>
      <c r="E1153" s="4">
        <v>260.98</v>
      </c>
      <c r="F1153" s="4">
        <v>41.91</v>
      </c>
      <c r="G1153" s="3">
        <v>2072</v>
      </c>
      <c r="H1153" s="3" t="s">
        <v>1994</v>
      </c>
      <c r="I1153" s="3" t="s">
        <v>38</v>
      </c>
      <c r="J1153" s="3" t="s">
        <v>27</v>
      </c>
      <c r="K1153" s="3" t="s">
        <v>40</v>
      </c>
      <c r="L1153" s="3" t="s">
        <v>60</v>
      </c>
      <c r="M1153" s="3" t="s">
        <v>299</v>
      </c>
      <c r="N1153" s="3" t="s">
        <v>1996</v>
      </c>
      <c r="O1153" s="3">
        <v>48505</v>
      </c>
      <c r="P1153" s="2">
        <v>42046</v>
      </c>
      <c r="Q1153" s="2">
        <v>42048</v>
      </c>
      <c r="R1153" s="4">
        <v>1307.2692</v>
      </c>
      <c r="S1153" s="3">
        <v>14</v>
      </c>
      <c r="T1153" s="4">
        <v>3377.06</v>
      </c>
      <c r="U1153" s="3">
        <v>88556</v>
      </c>
      <c r="V1153" s="3" t="str">
        <f>IF(R1153&gt;F3109, "High","Low")</f>
        <v>High</v>
      </c>
      <c r="W1153" s="3" t="e">
        <f>IF(OR(D1153 &gt; 0.2,#REF! &lt; 0.25), "High Risk", "Low Risk")</f>
        <v>#REF!</v>
      </c>
      <c r="X1153" s="3" t="str">
        <f>IF(NOT(D1153 &gt; 0), "No Discount", "Discount Applied")</f>
        <v>Discount Applied</v>
      </c>
      <c r="Y1153" s="3" t="str">
        <f>IF(AND(R1153 &gt; 100, OR(I1153 = "Regular Air", I1153 = "Express Air"), NOT(D1153 &gt; 0)), "High Profit Non-Standard Shipping", "Other")</f>
        <v>Other</v>
      </c>
    </row>
    <row r="1154" spans="1:25" x14ac:dyDescent="0.3">
      <c r="A1154" s="3" t="s">
        <v>49</v>
      </c>
      <c r="B1154" s="3">
        <v>20825</v>
      </c>
      <c r="C1154" s="3" t="s">
        <v>24</v>
      </c>
      <c r="D1154" s="7">
        <v>0.01</v>
      </c>
      <c r="E1154" s="4">
        <v>10.52</v>
      </c>
      <c r="F1154" s="4">
        <v>7.94</v>
      </c>
      <c r="G1154" s="3">
        <v>2072</v>
      </c>
      <c r="H1154" s="3" t="s">
        <v>1994</v>
      </c>
      <c r="I1154" s="3" t="s">
        <v>48</v>
      </c>
      <c r="J1154" s="3" t="s">
        <v>27</v>
      </c>
      <c r="K1154" s="3" t="s">
        <v>40</v>
      </c>
      <c r="L1154" s="3" t="s">
        <v>60</v>
      </c>
      <c r="M1154" s="3" t="s">
        <v>299</v>
      </c>
      <c r="N1154" s="3" t="s">
        <v>1996</v>
      </c>
      <c r="O1154" s="3">
        <v>48505</v>
      </c>
      <c r="P1154" s="2">
        <v>42046</v>
      </c>
      <c r="Q1154" s="2">
        <v>42048</v>
      </c>
      <c r="R1154" s="4">
        <v>-15.818400000000002</v>
      </c>
      <c r="S1154" s="3">
        <v>11</v>
      </c>
      <c r="T1154" s="4">
        <v>123.93</v>
      </c>
      <c r="U1154" s="3">
        <v>88556</v>
      </c>
      <c r="V1154" s="3" t="str">
        <f>IF(R1154&gt;F3110, "High","Low")</f>
        <v>Low</v>
      </c>
      <c r="W1154" s="3" t="e">
        <f>IF(OR(D1154 &gt; 0.2,#REF! &lt; 0.25), "High Risk", "Low Risk")</f>
        <v>#REF!</v>
      </c>
      <c r="X1154" s="3" t="str">
        <f>IF(NOT(D1154 &gt; 0), "No Discount", "Discount Applied")</f>
        <v>Discount Applied</v>
      </c>
      <c r="Y1154" s="3" t="str">
        <f>IF(AND(R1154 &gt; 100, OR(I1154 = "Regular Air", I1154 = "Express Air"), NOT(D1154 &gt; 0)), "High Profit Non-Standard Shipping", "Other")</f>
        <v>Other</v>
      </c>
    </row>
    <row r="1155" spans="1:25" x14ac:dyDescent="0.3">
      <c r="A1155" s="3" t="s">
        <v>92</v>
      </c>
      <c r="B1155" s="3">
        <v>20826</v>
      </c>
      <c r="C1155" s="3" t="s">
        <v>24</v>
      </c>
      <c r="D1155" s="7">
        <v>0.02</v>
      </c>
      <c r="E1155" s="4">
        <v>5.98</v>
      </c>
      <c r="F1155" s="4">
        <v>7.5</v>
      </c>
      <c r="G1155" s="3">
        <v>2072</v>
      </c>
      <c r="H1155" s="3" t="s">
        <v>1994</v>
      </c>
      <c r="I1155" s="3" t="s">
        <v>26</v>
      </c>
      <c r="J1155" s="3" t="s">
        <v>27</v>
      </c>
      <c r="K1155" s="3" t="s">
        <v>28</v>
      </c>
      <c r="L1155" s="3" t="s">
        <v>60</v>
      </c>
      <c r="M1155" s="3" t="s">
        <v>299</v>
      </c>
      <c r="N1155" s="3" t="s">
        <v>1996</v>
      </c>
      <c r="O1155" s="3">
        <v>48505</v>
      </c>
      <c r="P1155" s="2">
        <v>42046</v>
      </c>
      <c r="Q1155" s="2">
        <v>42048</v>
      </c>
      <c r="R1155" s="4">
        <v>-55.832400000000007</v>
      </c>
      <c r="S1155" s="3">
        <v>14</v>
      </c>
      <c r="T1155" s="4">
        <v>93.96</v>
      </c>
      <c r="U1155" s="3">
        <v>88556</v>
      </c>
      <c r="V1155" s="3" t="str">
        <f>IF(R1155&gt;F3111, "High","Low")</f>
        <v>Low</v>
      </c>
      <c r="W1155" s="3" t="e">
        <f>IF(OR(D1155 &gt; 0.2,#REF! &lt; 0.25), "High Risk", "Low Risk")</f>
        <v>#REF!</v>
      </c>
      <c r="X1155" s="3" t="str">
        <f>IF(NOT(D1155 &gt; 0), "No Discount", "Discount Applied")</f>
        <v>Discount Applied</v>
      </c>
      <c r="Y1155" s="3" t="str">
        <f>IF(AND(R1155 &gt; 100, OR(I1155 = "Regular Air", I1155 = "Express Air"), NOT(D1155 &gt; 0)), "High Profit Non-Standard Shipping", "Other")</f>
        <v>Other</v>
      </c>
    </row>
    <row r="1156" spans="1:25" x14ac:dyDescent="0.3">
      <c r="A1156" s="3" t="s">
        <v>41</v>
      </c>
      <c r="B1156" s="3">
        <v>24677</v>
      </c>
      <c r="C1156" s="3" t="s">
        <v>36</v>
      </c>
      <c r="D1156" s="7">
        <v>0.05</v>
      </c>
      <c r="E1156" s="4">
        <v>291.73</v>
      </c>
      <c r="F1156" s="4">
        <v>48.8</v>
      </c>
      <c r="G1156" s="3">
        <v>2073</v>
      </c>
      <c r="H1156" s="3" t="s">
        <v>1999</v>
      </c>
      <c r="I1156" s="3" t="s">
        <v>38</v>
      </c>
      <c r="J1156" s="3" t="s">
        <v>113</v>
      </c>
      <c r="K1156" s="3" t="s">
        <v>40</v>
      </c>
      <c r="L1156" s="3" t="s">
        <v>60</v>
      </c>
      <c r="M1156" s="3" t="s">
        <v>299</v>
      </c>
      <c r="N1156" s="3" t="s">
        <v>2000</v>
      </c>
      <c r="O1156" s="3">
        <v>48135</v>
      </c>
      <c r="P1156" s="2">
        <v>42101</v>
      </c>
      <c r="Q1156" s="2">
        <v>42103</v>
      </c>
      <c r="R1156" s="4">
        <v>550.38080000000002</v>
      </c>
      <c r="S1156" s="3">
        <v>6</v>
      </c>
      <c r="T1156" s="4">
        <v>1818.41</v>
      </c>
      <c r="U1156" s="3">
        <v>88557</v>
      </c>
      <c r="V1156" s="3" t="str">
        <f>IF(R1156&gt;F3112, "High","Low")</f>
        <v>High</v>
      </c>
      <c r="W1156" s="3" t="e">
        <f>IF(OR(D1156 &gt; 0.2,#REF! &lt; 0.25), "High Risk", "Low Risk")</f>
        <v>#REF!</v>
      </c>
      <c r="X1156" s="3" t="str">
        <f>IF(NOT(D1156 &gt; 0), "No Discount", "Discount Applied")</f>
        <v>Discount Applied</v>
      </c>
      <c r="Y1156" s="3" t="str">
        <f>IF(AND(R1156 &gt; 100, OR(I1156 = "Regular Air", I1156 = "Express Air"), NOT(D1156 &gt; 0)), "High Profit Non-Standard Shipping", "Other")</f>
        <v>Other</v>
      </c>
    </row>
    <row r="1157" spans="1:25" x14ac:dyDescent="0.3">
      <c r="A1157" s="3" t="s">
        <v>65</v>
      </c>
      <c r="B1157" s="3">
        <v>24094</v>
      </c>
      <c r="C1157" s="3" t="s">
        <v>105</v>
      </c>
      <c r="D1157" s="7">
        <v>0.09</v>
      </c>
      <c r="E1157" s="4">
        <v>1.48</v>
      </c>
      <c r="F1157" s="4">
        <v>0.7</v>
      </c>
      <c r="G1157" s="3">
        <v>2081</v>
      </c>
      <c r="H1157" s="3" t="s">
        <v>2001</v>
      </c>
      <c r="I1157" s="3" t="s">
        <v>48</v>
      </c>
      <c r="J1157" s="3" t="s">
        <v>27</v>
      </c>
      <c r="K1157" s="3" t="s">
        <v>28</v>
      </c>
      <c r="L1157" s="3" t="s">
        <v>52</v>
      </c>
      <c r="M1157" s="3" t="s">
        <v>70</v>
      </c>
      <c r="N1157" s="3" t="s">
        <v>2003</v>
      </c>
      <c r="O1157" s="3">
        <v>14853</v>
      </c>
      <c r="P1157" s="2">
        <v>42007</v>
      </c>
      <c r="Q1157" s="2">
        <v>42009</v>
      </c>
      <c r="R1157" s="4">
        <v>1.68</v>
      </c>
      <c r="S1157" s="3">
        <v>6</v>
      </c>
      <c r="T1157" s="4">
        <v>8.9499999999999993</v>
      </c>
      <c r="U1157" s="3">
        <v>86092</v>
      </c>
      <c r="V1157" s="3" t="str">
        <f>IF(R1157&gt;F3113, "High","Low")</f>
        <v>High</v>
      </c>
      <c r="W1157" s="3" t="e">
        <f>IF(OR(D1157 &gt; 0.2,#REF! &lt; 0.25), "High Risk", "Low Risk")</f>
        <v>#REF!</v>
      </c>
      <c r="X1157" s="3" t="str">
        <f>IF(NOT(D1157 &gt; 0), "No Discount", "Discount Applied")</f>
        <v>Discount Applied</v>
      </c>
      <c r="Y1157" s="3" t="str">
        <f>IF(AND(R1157 &gt; 100, OR(I1157 = "Regular Air", I1157 = "Express Air"), NOT(D1157 &gt; 0)), "High Profit Non-Standard Shipping", "Other")</f>
        <v>Other</v>
      </c>
    </row>
    <row r="1158" spans="1:25" x14ac:dyDescent="0.3">
      <c r="A1158" s="3" t="s">
        <v>256</v>
      </c>
      <c r="B1158" s="3">
        <v>21697</v>
      </c>
      <c r="C1158" s="3" t="s">
        <v>105</v>
      </c>
      <c r="D1158" s="7">
        <v>0.06</v>
      </c>
      <c r="E1158" s="4">
        <v>38.06</v>
      </c>
      <c r="F1158" s="4">
        <v>4.5</v>
      </c>
      <c r="G1158" s="3">
        <v>2089</v>
      </c>
      <c r="H1158" s="3" t="s">
        <v>2004</v>
      </c>
      <c r="I1158" s="3" t="s">
        <v>48</v>
      </c>
      <c r="J1158" s="3" t="s">
        <v>27</v>
      </c>
      <c r="K1158" s="3" t="s">
        <v>28</v>
      </c>
      <c r="L1158" s="3" t="s">
        <v>52</v>
      </c>
      <c r="M1158" s="3" t="s">
        <v>70</v>
      </c>
      <c r="N1158" s="3" t="s">
        <v>2006</v>
      </c>
      <c r="O1158" s="3">
        <v>10956</v>
      </c>
      <c r="P1158" s="2">
        <v>42185</v>
      </c>
      <c r="Q1158" s="2">
        <v>42191</v>
      </c>
      <c r="R1158" s="4">
        <v>450.45959999999997</v>
      </c>
      <c r="S1158" s="3">
        <v>17</v>
      </c>
      <c r="T1158" s="4">
        <v>652.84</v>
      </c>
      <c r="U1158" s="3">
        <v>88348</v>
      </c>
      <c r="V1158" s="3" t="str">
        <f>IF(R1158&gt;F3114, "High","Low")</f>
        <v>High</v>
      </c>
      <c r="W1158" s="3" t="e">
        <f>IF(OR(D1158 &gt; 0.2,#REF! &lt; 0.25), "High Risk", "Low Risk")</f>
        <v>#REF!</v>
      </c>
      <c r="X1158" s="3" t="str">
        <f>IF(NOT(D1158 &gt; 0), "No Discount", "Discount Applied")</f>
        <v>Discount Applied</v>
      </c>
      <c r="Y1158" s="3" t="str">
        <f>IF(AND(R1158 &gt; 100, OR(I1158 = "Regular Air", I1158 = "Express Air"), NOT(D1158 &gt; 0)), "High Profit Non-Standard Shipping", "Other")</f>
        <v>Other</v>
      </c>
    </row>
    <row r="1159" spans="1:25" x14ac:dyDescent="0.3">
      <c r="A1159" s="3" t="s">
        <v>586</v>
      </c>
      <c r="B1159" s="3">
        <v>21698</v>
      </c>
      <c r="C1159" s="3" t="s">
        <v>105</v>
      </c>
      <c r="D1159" s="7">
        <v>0.08</v>
      </c>
      <c r="E1159" s="4">
        <v>599.99</v>
      </c>
      <c r="F1159" s="4">
        <v>24.49</v>
      </c>
      <c r="G1159" s="3">
        <v>2089</v>
      </c>
      <c r="H1159" s="3" t="s">
        <v>2004</v>
      </c>
      <c r="I1159" s="3" t="s">
        <v>48</v>
      </c>
      <c r="J1159" s="3" t="s">
        <v>27</v>
      </c>
      <c r="K1159" s="3" t="s">
        <v>76</v>
      </c>
      <c r="L1159" s="3" t="s">
        <v>52</v>
      </c>
      <c r="M1159" s="3" t="s">
        <v>70</v>
      </c>
      <c r="N1159" s="3" t="s">
        <v>2006</v>
      </c>
      <c r="O1159" s="3">
        <v>10956</v>
      </c>
      <c r="P1159" s="2">
        <v>42185</v>
      </c>
      <c r="Q1159" s="2">
        <v>42193</v>
      </c>
      <c r="R1159" s="4">
        <v>8798.1830999999984</v>
      </c>
      <c r="S1159" s="3">
        <v>22</v>
      </c>
      <c r="T1159" s="4">
        <v>12750.99</v>
      </c>
      <c r="U1159" s="3">
        <v>88348</v>
      </c>
      <c r="V1159" s="3" t="str">
        <f>IF(R1159&gt;F3115, "High","Low")</f>
        <v>High</v>
      </c>
      <c r="W1159" s="3" t="e">
        <f>IF(OR(D1159 &gt; 0.2,#REF! &lt; 0.25), "High Risk", "Low Risk")</f>
        <v>#REF!</v>
      </c>
      <c r="X1159" s="3" t="str">
        <f>IF(NOT(D1159 &gt; 0), "No Discount", "Discount Applied")</f>
        <v>Discount Applied</v>
      </c>
      <c r="Y1159" s="3" t="str">
        <f>IF(AND(R1159 &gt; 100, OR(I1159 = "Regular Air", I1159 = "Express Air"), NOT(D1159 &gt; 0)), "High Profit Non-Standard Shipping", "Other")</f>
        <v>Other</v>
      </c>
    </row>
    <row r="1160" spans="1:25" x14ac:dyDescent="0.3">
      <c r="A1160" s="3" t="s">
        <v>92</v>
      </c>
      <c r="B1160" s="3">
        <v>21699</v>
      </c>
      <c r="C1160" s="3" t="s">
        <v>105</v>
      </c>
      <c r="D1160" s="7">
        <v>0.1</v>
      </c>
      <c r="E1160" s="4">
        <v>3.98</v>
      </c>
      <c r="F1160" s="4">
        <v>2.97</v>
      </c>
      <c r="G1160" s="3">
        <v>2089</v>
      </c>
      <c r="H1160" s="3" t="s">
        <v>2004</v>
      </c>
      <c r="I1160" s="3" t="s">
        <v>26</v>
      </c>
      <c r="J1160" s="3" t="s">
        <v>27</v>
      </c>
      <c r="K1160" s="3" t="s">
        <v>28</v>
      </c>
      <c r="L1160" s="3" t="s">
        <v>52</v>
      </c>
      <c r="M1160" s="3" t="s">
        <v>70</v>
      </c>
      <c r="N1160" s="3" t="s">
        <v>2006</v>
      </c>
      <c r="O1160" s="3">
        <v>10956</v>
      </c>
      <c r="P1160" s="2">
        <v>42185</v>
      </c>
      <c r="Q1160" s="2">
        <v>42189</v>
      </c>
      <c r="R1160" s="4">
        <v>-5.3849999999999998</v>
      </c>
      <c r="S1160" s="3">
        <v>5</v>
      </c>
      <c r="T1160" s="4">
        <v>20.54</v>
      </c>
      <c r="U1160" s="3">
        <v>88348</v>
      </c>
      <c r="V1160" s="3" t="str">
        <f>IF(R1160&gt;F3116, "High","Low")</f>
        <v>Low</v>
      </c>
      <c r="W1160" s="3" t="e">
        <f>IF(OR(D1160 &gt; 0.2,#REF! &lt; 0.25), "High Risk", "Low Risk")</f>
        <v>#REF!</v>
      </c>
      <c r="X1160" s="3" t="str">
        <f>IF(NOT(D1160 &gt; 0), "No Discount", "Discount Applied")</f>
        <v>Discount Applied</v>
      </c>
      <c r="Y1160" s="3" t="str">
        <f>IF(AND(R1160 &gt; 100, OR(I1160 = "Regular Air", I1160 = "Express Air"), NOT(D1160 &gt; 0)), "High Profit Non-Standard Shipping", "Other")</f>
        <v>Other</v>
      </c>
    </row>
    <row r="1161" spans="1:25" x14ac:dyDescent="0.3">
      <c r="A1161" s="3" t="s">
        <v>151</v>
      </c>
      <c r="B1161" s="3">
        <v>18696</v>
      </c>
      <c r="C1161" s="3" t="s">
        <v>55</v>
      </c>
      <c r="D1161" s="7">
        <v>0.08</v>
      </c>
      <c r="E1161" s="4">
        <v>400.98</v>
      </c>
      <c r="F1161" s="4">
        <v>42.52</v>
      </c>
      <c r="G1161" s="3">
        <v>2094</v>
      </c>
      <c r="H1161" s="3" t="s">
        <v>2009</v>
      </c>
      <c r="I1161" s="3" t="s">
        <v>38</v>
      </c>
      <c r="J1161" s="3" t="s">
        <v>27</v>
      </c>
      <c r="K1161" s="3" t="s">
        <v>40</v>
      </c>
      <c r="L1161" s="3" t="s">
        <v>33</v>
      </c>
      <c r="M1161" s="3" t="s">
        <v>44</v>
      </c>
      <c r="N1161" s="3" t="s">
        <v>2010</v>
      </c>
      <c r="O1161" s="3">
        <v>95928</v>
      </c>
      <c r="P1161" s="2">
        <v>42040</v>
      </c>
      <c r="Q1161" s="2">
        <v>42041</v>
      </c>
      <c r="R1161" s="4">
        <v>3031.9724000000001</v>
      </c>
      <c r="S1161" s="3">
        <v>20</v>
      </c>
      <c r="T1161" s="4">
        <v>7840.04</v>
      </c>
      <c r="U1161" s="3">
        <v>86629</v>
      </c>
      <c r="V1161" s="3" t="str">
        <f>IF(R1161&gt;F3117, "High","Low")</f>
        <v>High</v>
      </c>
      <c r="W1161" s="3" t="e">
        <f>IF(OR(D1161 &gt; 0.2,#REF! &lt; 0.25), "High Risk", "Low Risk")</f>
        <v>#REF!</v>
      </c>
      <c r="X1161" s="3" t="str">
        <f>IF(NOT(D1161 &gt; 0), "No Discount", "Discount Applied")</f>
        <v>Discount Applied</v>
      </c>
      <c r="Y1161" s="3" t="str">
        <f>IF(AND(R1161 &gt; 100, OR(I1161 = "Regular Air", I1161 = "Express Air"), NOT(D1161 &gt; 0)), "High Profit Non-Standard Shipping", "Other")</f>
        <v>Other</v>
      </c>
    </row>
    <row r="1162" spans="1:25" x14ac:dyDescent="0.3">
      <c r="A1162" s="3" t="s">
        <v>179</v>
      </c>
      <c r="B1162" s="3">
        <v>18417</v>
      </c>
      <c r="C1162" s="3" t="s">
        <v>55</v>
      </c>
      <c r="D1162" s="7">
        <v>0.1</v>
      </c>
      <c r="E1162" s="4">
        <v>300.97000000000003</v>
      </c>
      <c r="F1162" s="4">
        <v>7.18</v>
      </c>
      <c r="G1162" s="3">
        <v>2097</v>
      </c>
      <c r="H1162" s="3" t="s">
        <v>2011</v>
      </c>
      <c r="I1162" s="3" t="s">
        <v>48</v>
      </c>
      <c r="J1162" s="3" t="s">
        <v>39</v>
      </c>
      <c r="K1162" s="3" t="s">
        <v>76</v>
      </c>
      <c r="L1162" s="3" t="s">
        <v>135</v>
      </c>
      <c r="M1162" s="3" t="s">
        <v>931</v>
      </c>
      <c r="N1162" s="3" t="s">
        <v>932</v>
      </c>
      <c r="O1162" s="3">
        <v>29915</v>
      </c>
      <c r="P1162" s="2">
        <v>42112</v>
      </c>
      <c r="Q1162" s="2">
        <v>42113</v>
      </c>
      <c r="R1162" s="4">
        <v>138.018</v>
      </c>
      <c r="S1162" s="3">
        <v>4</v>
      </c>
      <c r="T1162" s="4">
        <v>1094.33</v>
      </c>
      <c r="U1162" s="3">
        <v>87889</v>
      </c>
      <c r="V1162" s="3" t="str">
        <f>IF(R1162&gt;F3118, "High","Low")</f>
        <v>High</v>
      </c>
      <c r="W1162" s="3" t="e">
        <f>IF(OR(D1162 &gt; 0.2,#REF! &lt; 0.25), "High Risk", "Low Risk")</f>
        <v>#REF!</v>
      </c>
      <c r="X1162" s="3" t="str">
        <f>IF(NOT(D1162 &gt; 0), "No Discount", "Discount Applied")</f>
        <v>Discount Applied</v>
      </c>
      <c r="Y1162" s="3" t="str">
        <f>IF(AND(R1162 &gt; 100, OR(I1162 = "Regular Air", I1162 = "Express Air"), NOT(D1162 &gt; 0)), "High Profit Non-Standard Shipping", "Other")</f>
        <v>Other</v>
      </c>
    </row>
    <row r="1163" spans="1:25" x14ac:dyDescent="0.3">
      <c r="A1163" s="3" t="s">
        <v>49</v>
      </c>
      <c r="B1163" s="3">
        <v>18418</v>
      </c>
      <c r="C1163" s="3" t="s">
        <v>55</v>
      </c>
      <c r="D1163" s="7">
        <v>0.06</v>
      </c>
      <c r="E1163" s="4">
        <v>39.89</v>
      </c>
      <c r="F1163" s="4">
        <v>3.04</v>
      </c>
      <c r="G1163" s="3">
        <v>2098</v>
      </c>
      <c r="H1163" s="3" t="s">
        <v>2012</v>
      </c>
      <c r="I1163" s="3" t="s">
        <v>48</v>
      </c>
      <c r="J1163" s="3" t="s">
        <v>39</v>
      </c>
      <c r="K1163" s="3" t="s">
        <v>40</v>
      </c>
      <c r="L1163" s="3" t="s">
        <v>135</v>
      </c>
      <c r="M1163" s="3" t="s">
        <v>931</v>
      </c>
      <c r="N1163" s="3" t="s">
        <v>2014</v>
      </c>
      <c r="O1163" s="3">
        <v>29464</v>
      </c>
      <c r="P1163" s="2">
        <v>42112</v>
      </c>
      <c r="Q1163" s="2">
        <v>42114</v>
      </c>
      <c r="R1163" s="4">
        <v>38.874000000000002</v>
      </c>
      <c r="S1163" s="3">
        <v>10</v>
      </c>
      <c r="T1163" s="4">
        <v>389.97</v>
      </c>
      <c r="U1163" s="3">
        <v>87889</v>
      </c>
      <c r="V1163" s="3" t="str">
        <f>IF(R1163&gt;F3119, "High","Low")</f>
        <v>High</v>
      </c>
      <c r="W1163" s="3" t="e">
        <f>IF(OR(D1163 &gt; 0.2,#REF! &lt; 0.25), "High Risk", "Low Risk")</f>
        <v>#REF!</v>
      </c>
      <c r="X1163" s="3" t="str">
        <f>IF(NOT(D1163 &gt; 0), "No Discount", "Discount Applied")</f>
        <v>Discount Applied</v>
      </c>
      <c r="Y1163" s="3" t="str">
        <f>IF(AND(R1163 &gt; 100, OR(I1163 = "Regular Air", I1163 = "Express Air"), NOT(D1163 &gt; 0)), "High Profit Non-Standard Shipping", "Other")</f>
        <v>Other</v>
      </c>
    </row>
    <row r="1164" spans="1:25" x14ac:dyDescent="0.3">
      <c r="A1164" s="3" t="s">
        <v>256</v>
      </c>
      <c r="B1164" s="3">
        <v>22234</v>
      </c>
      <c r="C1164" s="3" t="s">
        <v>36</v>
      </c>
      <c r="D1164" s="7">
        <v>7.0000000000000007E-2</v>
      </c>
      <c r="E1164" s="4">
        <v>14.56</v>
      </c>
      <c r="F1164" s="4">
        <v>3.5</v>
      </c>
      <c r="G1164" s="3">
        <v>2099</v>
      </c>
      <c r="H1164" s="3" t="s">
        <v>2015</v>
      </c>
      <c r="I1164" s="3" t="s">
        <v>48</v>
      </c>
      <c r="J1164" s="3" t="s">
        <v>39</v>
      </c>
      <c r="K1164" s="3" t="s">
        <v>28</v>
      </c>
      <c r="L1164" s="3" t="s">
        <v>135</v>
      </c>
      <c r="M1164" s="3" t="s">
        <v>931</v>
      </c>
      <c r="N1164" s="3" t="s">
        <v>2016</v>
      </c>
      <c r="O1164" s="3">
        <v>29577</v>
      </c>
      <c r="P1164" s="2">
        <v>42012</v>
      </c>
      <c r="Q1164" s="2">
        <v>42013</v>
      </c>
      <c r="R1164" s="4">
        <v>-45.528000000000006</v>
      </c>
      <c r="S1164" s="3">
        <v>6</v>
      </c>
      <c r="T1164" s="4">
        <v>84.59</v>
      </c>
      <c r="U1164" s="3">
        <v>87888</v>
      </c>
      <c r="V1164" s="3" t="str">
        <f>IF(R1164&gt;F3120, "High","Low")</f>
        <v>Low</v>
      </c>
      <c r="W1164" s="3" t="e">
        <f>IF(OR(D1164 &gt; 0.2,#REF! &lt; 0.25), "High Risk", "Low Risk")</f>
        <v>#REF!</v>
      </c>
      <c r="X1164" s="3" t="str">
        <f>IF(NOT(D1164 &gt; 0), "No Discount", "Discount Applied")</f>
        <v>Discount Applied</v>
      </c>
      <c r="Y1164" s="3" t="str">
        <f>IF(AND(R1164 &gt; 100, OR(I1164 = "Regular Air", I1164 = "Express Air"), NOT(D1164 &gt; 0)), "High Profit Non-Standard Shipping", "Other")</f>
        <v>Other</v>
      </c>
    </row>
    <row r="1165" spans="1:25" x14ac:dyDescent="0.3">
      <c r="A1165" s="3" t="s">
        <v>84</v>
      </c>
      <c r="B1165" s="3">
        <v>5501</v>
      </c>
      <c r="C1165" s="3" t="s">
        <v>55</v>
      </c>
      <c r="D1165" s="7">
        <v>0.05</v>
      </c>
      <c r="E1165" s="4">
        <v>399.98</v>
      </c>
      <c r="F1165" s="4">
        <v>12.06</v>
      </c>
      <c r="G1165" s="3">
        <v>2107</v>
      </c>
      <c r="H1165" s="3" t="s">
        <v>2017</v>
      </c>
      <c r="I1165" s="3" t="s">
        <v>38</v>
      </c>
      <c r="J1165" s="3" t="s">
        <v>27</v>
      </c>
      <c r="K1165" s="3" t="s">
        <v>76</v>
      </c>
      <c r="L1165" s="3" t="s">
        <v>60</v>
      </c>
      <c r="M1165" s="3" t="s">
        <v>177</v>
      </c>
      <c r="N1165" s="3" t="s">
        <v>178</v>
      </c>
      <c r="O1165" s="3">
        <v>60601</v>
      </c>
      <c r="P1165" s="2">
        <v>42161</v>
      </c>
      <c r="Q1165" s="2">
        <v>42161</v>
      </c>
      <c r="R1165" s="4">
        <v>567.59</v>
      </c>
      <c r="S1165" s="3">
        <v>24</v>
      </c>
      <c r="T1165" s="4">
        <v>9666.7199999999993</v>
      </c>
      <c r="U1165" s="3">
        <v>39015</v>
      </c>
      <c r="V1165" s="3" t="str">
        <f>IF(R1165&gt;F3121, "High","Low")</f>
        <v>High</v>
      </c>
      <c r="W1165" s="3" t="e">
        <f>IF(OR(D1165 &gt; 0.2,#REF! &lt; 0.25), "High Risk", "Low Risk")</f>
        <v>#REF!</v>
      </c>
      <c r="X1165" s="3" t="str">
        <f>IF(NOT(D1165 &gt; 0), "No Discount", "Discount Applied")</f>
        <v>Discount Applied</v>
      </c>
      <c r="Y1165" s="3" t="str">
        <f>IF(AND(R1165 &gt; 100, OR(I1165 = "Regular Air", I1165 = "Express Air"), NOT(D1165 &gt; 0)), "High Profit Non-Standard Shipping", "Other")</f>
        <v>Other</v>
      </c>
    </row>
    <row r="1166" spans="1:25" x14ac:dyDescent="0.3">
      <c r="A1166" s="3" t="s">
        <v>92</v>
      </c>
      <c r="B1166" s="3">
        <v>5502</v>
      </c>
      <c r="C1166" s="3" t="s">
        <v>55</v>
      </c>
      <c r="D1166" s="7">
        <v>7.0000000000000007E-2</v>
      </c>
      <c r="E1166" s="4">
        <v>6.48</v>
      </c>
      <c r="F1166" s="4">
        <v>5.74</v>
      </c>
      <c r="G1166" s="3">
        <v>2107</v>
      </c>
      <c r="H1166" s="3" t="s">
        <v>2017</v>
      </c>
      <c r="I1166" s="3" t="s">
        <v>48</v>
      </c>
      <c r="J1166" s="3" t="s">
        <v>27</v>
      </c>
      <c r="K1166" s="3" t="s">
        <v>28</v>
      </c>
      <c r="L1166" s="3" t="s">
        <v>60</v>
      </c>
      <c r="M1166" s="3" t="s">
        <v>177</v>
      </c>
      <c r="N1166" s="3" t="s">
        <v>178</v>
      </c>
      <c r="O1166" s="3">
        <v>60601</v>
      </c>
      <c r="P1166" s="2">
        <v>42161</v>
      </c>
      <c r="Q1166" s="2">
        <v>42161</v>
      </c>
      <c r="R1166" s="4">
        <v>-28.45</v>
      </c>
      <c r="S1166" s="3">
        <v>20</v>
      </c>
      <c r="T1166" s="4">
        <v>134.58000000000001</v>
      </c>
      <c r="U1166" s="3">
        <v>39015</v>
      </c>
      <c r="V1166" s="3" t="str">
        <f>IF(R1166&gt;F3122, "High","Low")</f>
        <v>Low</v>
      </c>
      <c r="W1166" s="3" t="e">
        <f>IF(OR(D1166 &gt; 0.2,#REF! &lt; 0.25), "High Risk", "Low Risk")</f>
        <v>#REF!</v>
      </c>
      <c r="X1166" s="3" t="str">
        <f>IF(NOT(D1166 &gt; 0), "No Discount", "Discount Applied")</f>
        <v>Discount Applied</v>
      </c>
      <c r="Y1166" s="3" t="str">
        <f>IF(AND(R1166 &gt; 100, OR(I1166 = "Regular Air", I1166 = "Express Air"), NOT(D1166 &gt; 0)), "High Profit Non-Standard Shipping", "Other")</f>
        <v>Other</v>
      </c>
    </row>
    <row r="1167" spans="1:25" x14ac:dyDescent="0.3">
      <c r="A1167" s="3" t="s">
        <v>92</v>
      </c>
      <c r="B1167" s="3">
        <v>23502</v>
      </c>
      <c r="C1167" s="3" t="s">
        <v>55</v>
      </c>
      <c r="D1167" s="7">
        <v>7.0000000000000007E-2</v>
      </c>
      <c r="E1167" s="4">
        <v>6.48</v>
      </c>
      <c r="F1167" s="4">
        <v>5.74</v>
      </c>
      <c r="G1167" s="3">
        <v>2108</v>
      </c>
      <c r="H1167" s="3" t="s">
        <v>2019</v>
      </c>
      <c r="I1167" s="3" t="s">
        <v>48</v>
      </c>
      <c r="J1167" s="3" t="s">
        <v>27</v>
      </c>
      <c r="K1167" s="3" t="s">
        <v>28</v>
      </c>
      <c r="L1167" s="3" t="s">
        <v>60</v>
      </c>
      <c r="M1167" s="3" t="s">
        <v>505</v>
      </c>
      <c r="N1167" s="3" t="s">
        <v>2020</v>
      </c>
      <c r="O1167" s="3">
        <v>63129</v>
      </c>
      <c r="P1167" s="2">
        <v>42161</v>
      </c>
      <c r="Q1167" s="2">
        <v>42161</v>
      </c>
      <c r="R1167" s="4">
        <v>-14.225</v>
      </c>
      <c r="S1167" s="3">
        <v>5</v>
      </c>
      <c r="T1167" s="4">
        <v>33.65</v>
      </c>
      <c r="U1167" s="3">
        <v>87862</v>
      </c>
      <c r="V1167" s="3" t="str">
        <f>IF(R1167&gt;F3123, "High","Low")</f>
        <v>Low</v>
      </c>
      <c r="W1167" s="3" t="e">
        <f>IF(OR(D1167 &gt; 0.2,#REF! &lt; 0.25), "High Risk", "Low Risk")</f>
        <v>#REF!</v>
      </c>
      <c r="X1167" s="3" t="str">
        <f>IF(NOT(D1167 &gt; 0), "No Discount", "Discount Applied")</f>
        <v>Discount Applied</v>
      </c>
      <c r="Y1167" s="3" t="str">
        <f>IF(AND(R1167 &gt; 100, OR(I1167 = "Regular Air", I1167 = "Express Air"), NOT(D1167 &gt; 0)), "High Profit Non-Standard Shipping", "Other")</f>
        <v>Other</v>
      </c>
    </row>
    <row r="1168" spans="1:25" x14ac:dyDescent="0.3">
      <c r="A1168" s="3" t="s">
        <v>29</v>
      </c>
      <c r="B1168" s="3">
        <v>18540</v>
      </c>
      <c r="C1168" s="3" t="s">
        <v>46</v>
      </c>
      <c r="D1168" s="7">
        <v>0.08</v>
      </c>
      <c r="E1168" s="4">
        <v>6.68</v>
      </c>
      <c r="F1168" s="4">
        <v>1.5</v>
      </c>
      <c r="G1168" s="3">
        <v>2114</v>
      </c>
      <c r="H1168" s="3" t="s">
        <v>2021</v>
      </c>
      <c r="I1168" s="3" t="s">
        <v>48</v>
      </c>
      <c r="J1168" s="3" t="s">
        <v>27</v>
      </c>
      <c r="K1168" s="3" t="s">
        <v>28</v>
      </c>
      <c r="L1168" s="3" t="s">
        <v>135</v>
      </c>
      <c r="M1168" s="3" t="s">
        <v>136</v>
      </c>
      <c r="N1168" s="3" t="s">
        <v>542</v>
      </c>
      <c r="O1168" s="3">
        <v>23518</v>
      </c>
      <c r="P1168" s="2">
        <v>42089</v>
      </c>
      <c r="Q1168" s="2">
        <v>42091</v>
      </c>
      <c r="R1168" s="4">
        <v>-601.80400000000009</v>
      </c>
      <c r="S1168" s="3">
        <v>10</v>
      </c>
      <c r="T1168" s="4">
        <v>66.12</v>
      </c>
      <c r="U1168" s="3">
        <v>88403</v>
      </c>
      <c r="V1168" s="3" t="str">
        <f>IF(R1168&gt;F3124, "High","Low")</f>
        <v>Low</v>
      </c>
      <c r="W1168" s="3" t="e">
        <f>IF(OR(D1168 &gt; 0.2,#REF! &lt; 0.25), "High Risk", "Low Risk")</f>
        <v>#REF!</v>
      </c>
      <c r="X1168" s="3" t="str">
        <f>IF(NOT(D1168 &gt; 0), "No Discount", "Discount Applied")</f>
        <v>Discount Applied</v>
      </c>
      <c r="Y1168" s="3" t="str">
        <f>IF(AND(R1168 &gt; 100, OR(I1168 = "Regular Air", I1168 = "Express Air"), NOT(D1168 &gt; 0)), "High Profit Non-Standard Shipping", "Other")</f>
        <v>Other</v>
      </c>
    </row>
    <row r="1169" spans="1:25" x14ac:dyDescent="0.3">
      <c r="A1169" s="3" t="s">
        <v>133</v>
      </c>
      <c r="B1169" s="3">
        <v>18562</v>
      </c>
      <c r="C1169" s="3" t="s">
        <v>46</v>
      </c>
      <c r="D1169" s="7">
        <v>0.08</v>
      </c>
      <c r="E1169" s="4">
        <v>2.89</v>
      </c>
      <c r="F1169" s="4">
        <v>0.49</v>
      </c>
      <c r="G1169" s="3">
        <v>2114</v>
      </c>
      <c r="H1169" s="3" t="s">
        <v>2021</v>
      </c>
      <c r="I1169" s="3" t="s">
        <v>48</v>
      </c>
      <c r="J1169" s="3" t="s">
        <v>27</v>
      </c>
      <c r="K1169" s="3" t="s">
        <v>28</v>
      </c>
      <c r="L1169" s="3" t="s">
        <v>135</v>
      </c>
      <c r="M1169" s="3" t="s">
        <v>136</v>
      </c>
      <c r="N1169" s="3" t="s">
        <v>542</v>
      </c>
      <c r="O1169" s="3">
        <v>23518</v>
      </c>
      <c r="P1169" s="2">
        <v>42117</v>
      </c>
      <c r="Q1169" s="2">
        <v>42117</v>
      </c>
      <c r="R1169" s="4">
        <v>38.406000000000006</v>
      </c>
      <c r="S1169" s="3">
        <v>1</v>
      </c>
      <c r="T1169" s="4">
        <v>3.07</v>
      </c>
      <c r="U1169" s="3">
        <v>88404</v>
      </c>
      <c r="V1169" s="3" t="str">
        <f>IF(R1169&gt;F3125, "High","Low")</f>
        <v>High</v>
      </c>
      <c r="W1169" s="3" t="e">
        <f>IF(OR(D1169 &gt; 0.2,#REF! &lt; 0.25), "High Risk", "Low Risk")</f>
        <v>#REF!</v>
      </c>
      <c r="X1169" s="3" t="str">
        <f>IF(NOT(D1169 &gt; 0), "No Discount", "Discount Applied")</f>
        <v>Discount Applied</v>
      </c>
      <c r="Y1169" s="3" t="str">
        <f>IF(AND(R1169 &gt; 100, OR(I1169 = "Regular Air", I1169 = "Express Air"), NOT(D1169 &gt; 0)), "High Profit Non-Standard Shipping", "Other")</f>
        <v>Other</v>
      </c>
    </row>
    <row r="1170" spans="1:25" x14ac:dyDescent="0.3">
      <c r="A1170" s="3" t="s">
        <v>41</v>
      </c>
      <c r="B1170" s="3">
        <v>21066</v>
      </c>
      <c r="C1170" s="3" t="s">
        <v>46</v>
      </c>
      <c r="D1170" s="7">
        <v>7.0000000000000007E-2</v>
      </c>
      <c r="E1170" s="4">
        <v>226.67</v>
      </c>
      <c r="F1170" s="4">
        <v>28.16</v>
      </c>
      <c r="G1170" s="3">
        <v>2114</v>
      </c>
      <c r="H1170" s="3" t="s">
        <v>2021</v>
      </c>
      <c r="I1170" s="3" t="s">
        <v>38</v>
      </c>
      <c r="J1170" s="3" t="s">
        <v>27</v>
      </c>
      <c r="K1170" s="3" t="s">
        <v>40</v>
      </c>
      <c r="L1170" s="3" t="s">
        <v>135</v>
      </c>
      <c r="M1170" s="3" t="s">
        <v>136</v>
      </c>
      <c r="N1170" s="3" t="s">
        <v>542</v>
      </c>
      <c r="O1170" s="3">
        <v>23518</v>
      </c>
      <c r="P1170" s="2">
        <v>42061</v>
      </c>
      <c r="Q1170" s="2">
        <v>42062</v>
      </c>
      <c r="R1170" s="4">
        <v>53.114399999999996</v>
      </c>
      <c r="S1170" s="3">
        <v>1</v>
      </c>
      <c r="T1170" s="4">
        <v>255.83</v>
      </c>
      <c r="U1170" s="3">
        <v>88405</v>
      </c>
      <c r="V1170" s="3" t="str">
        <f>IF(R1170&gt;F3126, "High","Low")</f>
        <v>High</v>
      </c>
      <c r="W1170" s="3" t="e">
        <f>IF(OR(D1170 &gt; 0.2,#REF! &lt; 0.25), "High Risk", "Low Risk")</f>
        <v>#REF!</v>
      </c>
      <c r="X1170" s="3" t="str">
        <f>IF(NOT(D1170 &gt; 0), "No Discount", "Discount Applied")</f>
        <v>Discount Applied</v>
      </c>
      <c r="Y1170" s="3" t="str">
        <f>IF(AND(R1170 &gt; 100, OR(I1170 = "Regular Air", I1170 = "Express Air"), NOT(D1170 &gt; 0)), "High Profit Non-Standard Shipping", "Other")</f>
        <v>Other</v>
      </c>
    </row>
    <row r="1171" spans="1:25" x14ac:dyDescent="0.3">
      <c r="A1171" s="3" t="s">
        <v>140</v>
      </c>
      <c r="B1171" s="3">
        <v>21067</v>
      </c>
      <c r="C1171" s="3" t="s">
        <v>46</v>
      </c>
      <c r="D1171" s="7">
        <v>0.08</v>
      </c>
      <c r="E1171" s="4">
        <v>20.98</v>
      </c>
      <c r="F1171" s="4">
        <v>53.03</v>
      </c>
      <c r="G1171" s="3">
        <v>2114</v>
      </c>
      <c r="H1171" s="3" t="s">
        <v>2021</v>
      </c>
      <c r="I1171" s="3" t="s">
        <v>38</v>
      </c>
      <c r="J1171" s="3" t="s">
        <v>27</v>
      </c>
      <c r="K1171" s="3" t="s">
        <v>28</v>
      </c>
      <c r="L1171" s="3" t="s">
        <v>135</v>
      </c>
      <c r="M1171" s="3" t="s">
        <v>136</v>
      </c>
      <c r="N1171" s="3" t="s">
        <v>542</v>
      </c>
      <c r="O1171" s="3">
        <v>23518</v>
      </c>
      <c r="P1171" s="2">
        <v>42061</v>
      </c>
      <c r="Q1171" s="2">
        <v>42063</v>
      </c>
      <c r="R1171" s="4">
        <v>8.7420000000000009</v>
      </c>
      <c r="S1171" s="3">
        <v>20</v>
      </c>
      <c r="T1171" s="4">
        <v>421.18</v>
      </c>
      <c r="U1171" s="3">
        <v>88405</v>
      </c>
      <c r="V1171" s="3" t="str">
        <f>IF(R1171&gt;F3127, "High","Low")</f>
        <v>High</v>
      </c>
      <c r="W1171" s="3" t="e">
        <f>IF(OR(D1171 &gt; 0.2,#REF! &lt; 0.25), "High Risk", "Low Risk")</f>
        <v>#REF!</v>
      </c>
      <c r="X1171" s="3" t="str">
        <f>IF(NOT(D1171 &gt; 0), "No Discount", "Discount Applied")</f>
        <v>Discount Applied</v>
      </c>
      <c r="Y1171" s="3" t="str">
        <f>IF(AND(R1171 &gt; 100, OR(I1171 = "Regular Air", I1171 = "Express Air"), NOT(D1171 &gt; 0)), "High Profit Non-Standard Shipping", "Other")</f>
        <v>Other</v>
      </c>
    </row>
    <row r="1172" spans="1:25" x14ac:dyDescent="0.3">
      <c r="A1172" s="3" t="s">
        <v>41</v>
      </c>
      <c r="B1172" s="3">
        <v>21153</v>
      </c>
      <c r="C1172" s="3" t="s">
        <v>55</v>
      </c>
      <c r="D1172" s="7">
        <v>0.02</v>
      </c>
      <c r="E1172" s="4">
        <v>95.95</v>
      </c>
      <c r="F1172" s="4">
        <v>74.349999999999994</v>
      </c>
      <c r="G1172" s="3">
        <v>2115</v>
      </c>
      <c r="H1172" s="3" t="s">
        <v>2024</v>
      </c>
      <c r="I1172" s="3" t="s">
        <v>38</v>
      </c>
      <c r="J1172" s="3" t="s">
        <v>27</v>
      </c>
      <c r="K1172" s="3" t="s">
        <v>40</v>
      </c>
      <c r="L1172" s="3" t="s">
        <v>135</v>
      </c>
      <c r="M1172" s="3" t="s">
        <v>136</v>
      </c>
      <c r="N1172" s="3" t="s">
        <v>2026</v>
      </c>
      <c r="O1172" s="3">
        <v>22124</v>
      </c>
      <c r="P1172" s="2">
        <v>42123</v>
      </c>
      <c r="Q1172" s="2">
        <v>42125</v>
      </c>
      <c r="R1172" s="4">
        <v>636.52199999999993</v>
      </c>
      <c r="S1172" s="3">
        <v>14</v>
      </c>
      <c r="T1172" s="4">
        <v>1377.46</v>
      </c>
      <c r="U1172" s="3">
        <v>88406</v>
      </c>
      <c r="V1172" s="3" t="str">
        <f>IF(R1172&gt;F3128, "High","Low")</f>
        <v>High</v>
      </c>
      <c r="W1172" s="3" t="e">
        <f>IF(OR(D1172 &gt; 0.2,#REF! &lt; 0.25), "High Risk", "Low Risk")</f>
        <v>#REF!</v>
      </c>
      <c r="X1172" s="3" t="str">
        <f>IF(NOT(D1172 &gt; 0), "No Discount", "Discount Applied")</f>
        <v>Discount Applied</v>
      </c>
      <c r="Y1172" s="3" t="str">
        <f>IF(AND(R1172 &gt; 100, OR(I1172 = "Regular Air", I1172 = "Express Air"), NOT(D1172 &gt; 0)), "High Profit Non-Standard Shipping", "Other")</f>
        <v>Other</v>
      </c>
    </row>
    <row r="1173" spans="1:25" x14ac:dyDescent="0.3">
      <c r="A1173" s="3" t="s">
        <v>41</v>
      </c>
      <c r="B1173" s="3">
        <v>20249</v>
      </c>
      <c r="C1173" s="3" t="s">
        <v>24</v>
      </c>
      <c r="D1173" s="7">
        <v>0.03</v>
      </c>
      <c r="E1173" s="4">
        <v>320.98</v>
      </c>
      <c r="F1173" s="4">
        <v>24.49</v>
      </c>
      <c r="G1173" s="3">
        <v>2117</v>
      </c>
      <c r="H1173" s="3" t="s">
        <v>2027</v>
      </c>
      <c r="I1173" s="3" t="s">
        <v>48</v>
      </c>
      <c r="J1173" s="3" t="s">
        <v>39</v>
      </c>
      <c r="K1173" s="3" t="s">
        <v>40</v>
      </c>
      <c r="L1173" s="3" t="s">
        <v>60</v>
      </c>
      <c r="M1173" s="3" t="s">
        <v>129</v>
      </c>
      <c r="N1173" s="3" t="s">
        <v>1575</v>
      </c>
      <c r="O1173" s="3">
        <v>75401</v>
      </c>
      <c r="P1173" s="2">
        <v>42114</v>
      </c>
      <c r="Q1173" s="2">
        <v>42116</v>
      </c>
      <c r="R1173" s="4">
        <v>4554.4346999999998</v>
      </c>
      <c r="S1173" s="3">
        <v>20</v>
      </c>
      <c r="T1173" s="4">
        <v>6600.63</v>
      </c>
      <c r="U1173" s="3">
        <v>90891</v>
      </c>
      <c r="V1173" s="3" t="str">
        <f>IF(R1173&gt;F3129, "High","Low")</f>
        <v>High</v>
      </c>
      <c r="W1173" s="3" t="e">
        <f>IF(OR(D1173 &gt; 0.2,#REF! &lt; 0.25), "High Risk", "Low Risk")</f>
        <v>#REF!</v>
      </c>
      <c r="X1173" s="3" t="str">
        <f>IF(NOT(D1173 &gt; 0), "No Discount", "Discount Applied")</f>
        <v>Discount Applied</v>
      </c>
      <c r="Y1173" s="3" t="str">
        <f>IF(AND(R1173 &gt; 100, OR(I1173 = "Regular Air", I1173 = "Express Air"), NOT(D1173 &gt; 0)), "High Profit Non-Standard Shipping", "Other")</f>
        <v>Other</v>
      </c>
    </row>
    <row r="1174" spans="1:25" x14ac:dyDescent="0.3">
      <c r="A1174" s="3" t="s">
        <v>77</v>
      </c>
      <c r="B1174" s="3">
        <v>20250</v>
      </c>
      <c r="C1174" s="3" t="s">
        <v>24</v>
      </c>
      <c r="D1174" s="7">
        <v>0.06</v>
      </c>
      <c r="E1174" s="4">
        <v>125.99</v>
      </c>
      <c r="F1174" s="4">
        <v>8.8000000000000007</v>
      </c>
      <c r="G1174" s="3">
        <v>2117</v>
      </c>
      <c r="H1174" s="3" t="s">
        <v>2027</v>
      </c>
      <c r="I1174" s="3" t="s">
        <v>48</v>
      </c>
      <c r="J1174" s="3" t="s">
        <v>39</v>
      </c>
      <c r="K1174" s="3" t="s">
        <v>76</v>
      </c>
      <c r="L1174" s="3" t="s">
        <v>60</v>
      </c>
      <c r="M1174" s="3" t="s">
        <v>129</v>
      </c>
      <c r="N1174" s="3" t="s">
        <v>1575</v>
      </c>
      <c r="O1174" s="3">
        <v>75401</v>
      </c>
      <c r="P1174" s="2">
        <v>42114</v>
      </c>
      <c r="Q1174" s="2">
        <v>42115</v>
      </c>
      <c r="R1174" s="4">
        <v>618.19308000000001</v>
      </c>
      <c r="S1174" s="3">
        <v>18</v>
      </c>
      <c r="T1174" s="4">
        <v>1811.99</v>
      </c>
      <c r="U1174" s="3">
        <v>90891</v>
      </c>
      <c r="V1174" s="3" t="str">
        <f>IF(R1174&gt;F3130, "High","Low")</f>
        <v>High</v>
      </c>
      <c r="W1174" s="3" t="e">
        <f>IF(OR(D1174 &gt; 0.2,#REF! &lt; 0.25), "High Risk", "Low Risk")</f>
        <v>#REF!</v>
      </c>
      <c r="X1174" s="3" t="str">
        <f>IF(NOT(D1174 &gt; 0), "No Discount", "Discount Applied")</f>
        <v>Discount Applied</v>
      </c>
      <c r="Y1174" s="3" t="str">
        <f>IF(AND(R1174 &gt; 100, OR(I1174 = "Regular Air", I1174 = "Express Air"), NOT(D1174 &gt; 0)), "High Profit Non-Standard Shipping", "Other")</f>
        <v>Other</v>
      </c>
    </row>
    <row r="1175" spans="1:25" x14ac:dyDescent="0.3">
      <c r="A1175" s="3" t="s">
        <v>84</v>
      </c>
      <c r="B1175" s="3">
        <v>22231</v>
      </c>
      <c r="C1175" s="3" t="s">
        <v>46</v>
      </c>
      <c r="D1175" s="7">
        <v>0.06</v>
      </c>
      <c r="E1175" s="4">
        <v>80.97</v>
      </c>
      <c r="F1175" s="4">
        <v>33.6</v>
      </c>
      <c r="G1175" s="3">
        <v>2122</v>
      </c>
      <c r="H1175" s="3" t="s">
        <v>2030</v>
      </c>
      <c r="I1175" s="3" t="s">
        <v>38</v>
      </c>
      <c r="J1175" s="3" t="s">
        <v>113</v>
      </c>
      <c r="K1175" s="3" t="s">
        <v>76</v>
      </c>
      <c r="L1175" s="3" t="s">
        <v>135</v>
      </c>
      <c r="M1175" s="3" t="s">
        <v>957</v>
      </c>
      <c r="N1175" s="3" t="s">
        <v>2032</v>
      </c>
      <c r="O1175" s="3">
        <v>72116</v>
      </c>
      <c r="P1175" s="2">
        <v>42036</v>
      </c>
      <c r="Q1175" s="2">
        <v>42038</v>
      </c>
      <c r="R1175" s="4">
        <v>-15.1844</v>
      </c>
      <c r="S1175" s="3">
        <v>10</v>
      </c>
      <c r="T1175" s="4">
        <v>799.76</v>
      </c>
      <c r="U1175" s="3">
        <v>89664</v>
      </c>
      <c r="V1175" s="3" t="str">
        <f>IF(R1175&gt;F3131, "High","Low")</f>
        <v>Low</v>
      </c>
      <c r="W1175" s="3" t="e">
        <f>IF(OR(D1175 &gt; 0.2,#REF! &lt; 0.25), "High Risk", "Low Risk")</f>
        <v>#REF!</v>
      </c>
      <c r="X1175" s="3" t="str">
        <f>IF(NOT(D1175 &gt; 0), "No Discount", "Discount Applied")</f>
        <v>Discount Applied</v>
      </c>
      <c r="Y1175" s="3" t="str">
        <f>IF(AND(R1175 &gt; 100, OR(I1175 = "Regular Air", I1175 = "Express Air"), NOT(D1175 &gt; 0)), "High Profit Non-Standard Shipping", "Other")</f>
        <v>Other</v>
      </c>
    </row>
    <row r="1176" spans="1:25" x14ac:dyDescent="0.3">
      <c r="A1176" s="3" t="s">
        <v>179</v>
      </c>
      <c r="B1176" s="3">
        <v>24674</v>
      </c>
      <c r="C1176" s="3" t="s">
        <v>24</v>
      </c>
      <c r="D1176" s="7">
        <v>0.04</v>
      </c>
      <c r="E1176" s="4">
        <v>45.19</v>
      </c>
      <c r="F1176" s="4">
        <v>1.99</v>
      </c>
      <c r="G1176" s="3">
        <v>2124</v>
      </c>
      <c r="H1176" s="3" t="s">
        <v>2033</v>
      </c>
      <c r="I1176" s="3" t="s">
        <v>48</v>
      </c>
      <c r="J1176" s="3" t="s">
        <v>113</v>
      </c>
      <c r="K1176" s="3" t="s">
        <v>76</v>
      </c>
      <c r="L1176" s="3" t="s">
        <v>135</v>
      </c>
      <c r="M1176" s="3" t="s">
        <v>957</v>
      </c>
      <c r="N1176" s="3" t="s">
        <v>2034</v>
      </c>
      <c r="O1176" s="3">
        <v>72301</v>
      </c>
      <c r="P1176" s="2">
        <v>42005</v>
      </c>
      <c r="Q1176" s="2">
        <v>42006</v>
      </c>
      <c r="R1176" s="4">
        <v>-61.194000000000003</v>
      </c>
      <c r="S1176" s="3">
        <v>13</v>
      </c>
      <c r="T1176" s="4">
        <v>609.09</v>
      </c>
      <c r="U1176" s="3">
        <v>89665</v>
      </c>
      <c r="V1176" s="3" t="str">
        <f>IF(R1176&gt;F3132, "High","Low")</f>
        <v>Low</v>
      </c>
      <c r="W1176" s="3" t="e">
        <f>IF(OR(D1176 &gt; 0.2,#REF! &lt; 0.25), "High Risk", "Low Risk")</f>
        <v>#REF!</v>
      </c>
      <c r="X1176" s="3" t="str">
        <f>IF(NOT(D1176 &gt; 0), "No Discount", "Discount Applied")</f>
        <v>Discount Applied</v>
      </c>
      <c r="Y1176" s="3" t="str">
        <f>IF(AND(R1176 &gt; 100, OR(I1176 = "Regular Air", I1176 = "Express Air"), NOT(D1176 &gt; 0)), "High Profit Non-Standard Shipping", "Other")</f>
        <v>Other</v>
      </c>
    </row>
    <row r="1177" spans="1:25" x14ac:dyDescent="0.3">
      <c r="A1177" s="3" t="s">
        <v>151</v>
      </c>
      <c r="B1177" s="3">
        <v>23852</v>
      </c>
      <c r="C1177" s="3" t="s">
        <v>24</v>
      </c>
      <c r="D1177" s="7">
        <v>0.03</v>
      </c>
      <c r="E1177" s="4">
        <v>124.49</v>
      </c>
      <c r="F1177" s="4">
        <v>51.94</v>
      </c>
      <c r="G1177" s="3">
        <v>2124</v>
      </c>
      <c r="H1177" s="3" t="s">
        <v>2033</v>
      </c>
      <c r="I1177" s="3" t="s">
        <v>38</v>
      </c>
      <c r="J1177" s="3" t="s">
        <v>27</v>
      </c>
      <c r="K1177" s="3" t="s">
        <v>40</v>
      </c>
      <c r="L1177" s="3" t="s">
        <v>135</v>
      </c>
      <c r="M1177" s="3" t="s">
        <v>957</v>
      </c>
      <c r="N1177" s="3" t="s">
        <v>2034</v>
      </c>
      <c r="O1177" s="3">
        <v>72301</v>
      </c>
      <c r="P1177" s="2">
        <v>42089</v>
      </c>
      <c r="Q1177" s="2">
        <v>42090</v>
      </c>
      <c r="R1177" s="4">
        <v>18.173999999999999</v>
      </c>
      <c r="S1177" s="3">
        <v>21</v>
      </c>
      <c r="T1177" s="4">
        <v>2761.94</v>
      </c>
      <c r="U1177" s="3">
        <v>89666</v>
      </c>
      <c r="V1177" s="3" t="str">
        <f>IF(R1177&gt;F3133, "High","Low")</f>
        <v>High</v>
      </c>
      <c r="W1177" s="3" t="e">
        <f>IF(OR(D1177 &gt; 0.2,#REF! &lt; 0.25), "High Risk", "Low Risk")</f>
        <v>#REF!</v>
      </c>
      <c r="X1177" s="3" t="str">
        <f>IF(NOT(D1177 &gt; 0), "No Discount", "Discount Applied")</f>
        <v>Discount Applied</v>
      </c>
      <c r="Y1177" s="3" t="str">
        <f>IF(AND(R1177 &gt; 100, OR(I1177 = "Regular Air", I1177 = "Express Air"), NOT(D1177 &gt; 0)), "High Profit Non-Standard Shipping", "Other")</f>
        <v>Other</v>
      </c>
    </row>
    <row r="1178" spans="1:25" x14ac:dyDescent="0.3">
      <c r="A1178" s="3" t="s">
        <v>92</v>
      </c>
      <c r="B1178" s="3">
        <v>24091</v>
      </c>
      <c r="C1178" s="3" t="s">
        <v>46</v>
      </c>
      <c r="D1178" s="7">
        <v>0.1</v>
      </c>
      <c r="E1178" s="4">
        <v>5.98</v>
      </c>
      <c r="F1178" s="4">
        <v>5.14</v>
      </c>
      <c r="G1178" s="3">
        <v>2127</v>
      </c>
      <c r="H1178" s="3" t="s">
        <v>2035</v>
      </c>
      <c r="I1178" s="3" t="s">
        <v>48</v>
      </c>
      <c r="J1178" s="3" t="s">
        <v>39</v>
      </c>
      <c r="K1178" s="3" t="s">
        <v>28</v>
      </c>
      <c r="L1178" s="3" t="s">
        <v>60</v>
      </c>
      <c r="M1178" s="3" t="s">
        <v>299</v>
      </c>
      <c r="N1178" s="3" t="s">
        <v>2037</v>
      </c>
      <c r="O1178" s="3">
        <v>48310</v>
      </c>
      <c r="P1178" s="2">
        <v>42081</v>
      </c>
      <c r="Q1178" s="2">
        <v>42083</v>
      </c>
      <c r="R1178" s="4">
        <v>-49.53</v>
      </c>
      <c r="S1178" s="3">
        <v>6</v>
      </c>
      <c r="T1178" s="4">
        <v>33.950000000000003</v>
      </c>
      <c r="U1178" s="3">
        <v>88418</v>
      </c>
      <c r="V1178" s="3" t="str">
        <f>IF(R1178&gt;F3134, "High","Low")</f>
        <v>Low</v>
      </c>
      <c r="W1178" s="3" t="e">
        <f>IF(OR(D1178 &gt; 0.2,#REF! &lt; 0.25), "High Risk", "Low Risk")</f>
        <v>#REF!</v>
      </c>
      <c r="X1178" s="3" t="str">
        <f>IF(NOT(D1178 &gt; 0), "No Discount", "Discount Applied")</f>
        <v>Discount Applied</v>
      </c>
      <c r="Y1178" s="3" t="str">
        <f>IF(AND(R1178 &gt; 100, OR(I1178 = "Regular Air", I1178 = "Express Air"), NOT(D1178 &gt; 0)), "High Profit Non-Standard Shipping", "Other")</f>
        <v>Other</v>
      </c>
    </row>
    <row r="1179" spans="1:25" x14ac:dyDescent="0.3">
      <c r="A1179" s="3" t="s">
        <v>190</v>
      </c>
      <c r="B1179" s="3">
        <v>21902</v>
      </c>
      <c r="C1179" s="3" t="s">
        <v>24</v>
      </c>
      <c r="D1179" s="7">
        <v>0.09</v>
      </c>
      <c r="E1179" s="4">
        <v>150.97999999999999</v>
      </c>
      <c r="F1179" s="4">
        <v>66.27</v>
      </c>
      <c r="G1179" s="3">
        <v>2131</v>
      </c>
      <c r="H1179" s="3" t="s">
        <v>2038</v>
      </c>
      <c r="I1179" s="3" t="s">
        <v>38</v>
      </c>
      <c r="J1179" s="3" t="s">
        <v>39</v>
      </c>
      <c r="K1179" s="3" t="s">
        <v>40</v>
      </c>
      <c r="L1179" s="3" t="s">
        <v>60</v>
      </c>
      <c r="M1179" s="3" t="s">
        <v>505</v>
      </c>
      <c r="N1179" s="3" t="s">
        <v>2040</v>
      </c>
      <c r="O1179" s="3">
        <v>64118</v>
      </c>
      <c r="P1179" s="2">
        <v>42007</v>
      </c>
      <c r="Q1179" s="2">
        <v>42008</v>
      </c>
      <c r="R1179" s="4">
        <v>-407.85</v>
      </c>
      <c r="S1179" s="3">
        <v>2</v>
      </c>
      <c r="T1179" s="4">
        <v>302.33999999999997</v>
      </c>
      <c r="U1179" s="3">
        <v>90079</v>
      </c>
      <c r="V1179" s="3" t="str">
        <f>IF(R1179&gt;F3135, "High","Low")</f>
        <v>Low</v>
      </c>
      <c r="W1179" s="3" t="e">
        <f>IF(OR(D1179 &gt; 0.2,#REF! &lt; 0.25), "High Risk", "Low Risk")</f>
        <v>#REF!</v>
      </c>
      <c r="X1179" s="3" t="str">
        <f>IF(NOT(D1179 &gt; 0), "No Discount", "Discount Applied")</f>
        <v>Discount Applied</v>
      </c>
      <c r="Y1179" s="3" t="str">
        <f>IF(AND(R1179 &gt; 100, OR(I1179 = "Regular Air", I1179 = "Express Air"), NOT(D1179 &gt; 0)), "High Profit Non-Standard Shipping", "Other")</f>
        <v>Other</v>
      </c>
    </row>
    <row r="1180" spans="1:25" x14ac:dyDescent="0.3">
      <c r="A1180" s="3" t="s">
        <v>179</v>
      </c>
      <c r="B1180" s="3">
        <v>21964</v>
      </c>
      <c r="C1180" s="3" t="s">
        <v>105</v>
      </c>
      <c r="D1180" s="7">
        <v>0.05</v>
      </c>
      <c r="E1180" s="4">
        <v>30.42</v>
      </c>
      <c r="F1180" s="4">
        <v>8.65</v>
      </c>
      <c r="G1180" s="3">
        <v>2132</v>
      </c>
      <c r="H1180" s="3" t="s">
        <v>2041</v>
      </c>
      <c r="I1180" s="3" t="s">
        <v>26</v>
      </c>
      <c r="J1180" s="3" t="s">
        <v>39</v>
      </c>
      <c r="K1180" s="3" t="s">
        <v>76</v>
      </c>
      <c r="L1180" s="3" t="s">
        <v>60</v>
      </c>
      <c r="M1180" s="3" t="s">
        <v>505</v>
      </c>
      <c r="N1180" s="3" t="s">
        <v>2042</v>
      </c>
      <c r="O1180" s="3">
        <v>63042</v>
      </c>
      <c r="P1180" s="2">
        <v>42014</v>
      </c>
      <c r="Q1180" s="2">
        <v>42018</v>
      </c>
      <c r="R1180" s="4">
        <v>-191.25760000000002</v>
      </c>
      <c r="S1180" s="3">
        <v>11</v>
      </c>
      <c r="T1180" s="4">
        <v>334.44</v>
      </c>
      <c r="U1180" s="3">
        <v>90078</v>
      </c>
      <c r="V1180" s="3" t="str">
        <f>IF(R1180&gt;F3136, "High","Low")</f>
        <v>Low</v>
      </c>
      <c r="W1180" s="3" t="e">
        <f>IF(OR(D1180 &gt; 0.2,#REF! &lt; 0.25), "High Risk", "Low Risk")</f>
        <v>#REF!</v>
      </c>
      <c r="X1180" s="3" t="str">
        <f>IF(NOT(D1180 &gt; 0), "No Discount", "Discount Applied")</f>
        <v>Discount Applied</v>
      </c>
      <c r="Y1180" s="3" t="str">
        <f>IF(AND(R1180 &gt; 100, OR(I1180 = "Regular Air", I1180 = "Express Air"), NOT(D1180 &gt; 0)), "High Profit Non-Standard Shipping", "Other")</f>
        <v>Other</v>
      </c>
    </row>
    <row r="1181" spans="1:25" x14ac:dyDescent="0.3">
      <c r="A1181" s="3" t="s">
        <v>77</v>
      </c>
      <c r="B1181" s="3">
        <v>24348</v>
      </c>
      <c r="C1181" s="3" t="s">
        <v>24</v>
      </c>
      <c r="D1181" s="7">
        <v>0.01</v>
      </c>
      <c r="E1181" s="4">
        <v>28.99</v>
      </c>
      <c r="F1181" s="4">
        <v>8.59</v>
      </c>
      <c r="G1181" s="3">
        <v>2135</v>
      </c>
      <c r="H1181" s="3" t="s">
        <v>2043</v>
      </c>
      <c r="I1181" s="3" t="s">
        <v>48</v>
      </c>
      <c r="J1181" s="3" t="s">
        <v>39</v>
      </c>
      <c r="K1181" s="3" t="s">
        <v>76</v>
      </c>
      <c r="L1181" s="3" t="s">
        <v>33</v>
      </c>
      <c r="M1181" s="3" t="s">
        <v>365</v>
      </c>
      <c r="N1181" s="3" t="s">
        <v>2045</v>
      </c>
      <c r="O1181" s="3">
        <v>88101</v>
      </c>
      <c r="P1181" s="2">
        <v>42041</v>
      </c>
      <c r="Q1181" s="2">
        <v>42042</v>
      </c>
      <c r="R1181" s="4">
        <v>196.52328</v>
      </c>
      <c r="S1181" s="3">
        <v>21</v>
      </c>
      <c r="T1181" s="4">
        <v>556.61</v>
      </c>
      <c r="U1181" s="3">
        <v>91583</v>
      </c>
      <c r="V1181" s="3" t="str">
        <f>IF(R1181&gt;F3137, "High","Low")</f>
        <v>High</v>
      </c>
      <c r="W1181" s="3" t="e">
        <f>IF(OR(D1181 &gt; 0.2,#REF! &lt; 0.25), "High Risk", "Low Risk")</f>
        <v>#REF!</v>
      </c>
      <c r="X1181" s="3" t="str">
        <f>IF(NOT(D1181 &gt; 0), "No Discount", "Discount Applied")</f>
        <v>Discount Applied</v>
      </c>
      <c r="Y1181" s="3" t="str">
        <f>IF(AND(R1181 &gt; 100, OR(I1181 = "Regular Air", I1181 = "Express Air"), NOT(D1181 &gt; 0)), "High Profit Non-Standard Shipping", "Other")</f>
        <v>Other</v>
      </c>
    </row>
    <row r="1182" spans="1:25" x14ac:dyDescent="0.3">
      <c r="A1182" s="3" t="s">
        <v>92</v>
      </c>
      <c r="B1182" s="3">
        <v>20138</v>
      </c>
      <c r="C1182" s="3" t="s">
        <v>36</v>
      </c>
      <c r="D1182" s="7">
        <v>0</v>
      </c>
      <c r="E1182" s="4">
        <v>6.98</v>
      </c>
      <c r="F1182" s="4">
        <v>1.6</v>
      </c>
      <c r="G1182" s="3">
        <v>2137</v>
      </c>
      <c r="H1182" s="3" t="s">
        <v>2046</v>
      </c>
      <c r="I1182" s="3" t="s">
        <v>48</v>
      </c>
      <c r="J1182" s="3" t="s">
        <v>27</v>
      </c>
      <c r="K1182" s="3" t="s">
        <v>28</v>
      </c>
      <c r="L1182" s="3" t="s">
        <v>135</v>
      </c>
      <c r="M1182" s="3" t="s">
        <v>361</v>
      </c>
      <c r="N1182" s="3" t="s">
        <v>2047</v>
      </c>
      <c r="O1182" s="3">
        <v>33407</v>
      </c>
      <c r="P1182" s="2">
        <v>42035</v>
      </c>
      <c r="Q1182" s="2">
        <v>42037</v>
      </c>
      <c r="R1182" s="4">
        <v>-343.86799999999999</v>
      </c>
      <c r="S1182" s="3">
        <v>9</v>
      </c>
      <c r="T1182" s="4">
        <v>64.48</v>
      </c>
      <c r="U1182" s="3">
        <v>86002</v>
      </c>
      <c r="V1182" s="3" t="str">
        <f>IF(R1182&gt;F3138, "High","Low")</f>
        <v>Low</v>
      </c>
      <c r="W1182" s="3" t="e">
        <f>IF(OR(D1182 &gt; 0.2,#REF! &lt; 0.25), "High Risk", "Low Risk")</f>
        <v>#REF!</v>
      </c>
      <c r="X1182" s="3" t="str">
        <f>IF(NOT(D1182 &gt; 0), "No Discount", "Discount Applied")</f>
        <v>No Discount</v>
      </c>
      <c r="Y1182" s="3" t="str">
        <f>IF(AND(R1182 &gt; 100, OR(I1182 = "Regular Air", I1182 = "Express Air"), NOT(D1182 &gt; 0)), "High Profit Non-Standard Shipping", "Other")</f>
        <v>Other</v>
      </c>
    </row>
    <row r="1183" spans="1:25" x14ac:dyDescent="0.3">
      <c r="A1183" s="3" t="s">
        <v>84</v>
      </c>
      <c r="B1183" s="3">
        <v>20712</v>
      </c>
      <c r="C1183" s="3" t="s">
        <v>46</v>
      </c>
      <c r="D1183" s="7">
        <v>0.05</v>
      </c>
      <c r="E1183" s="4">
        <v>2550.14</v>
      </c>
      <c r="F1183" s="4">
        <v>29.7</v>
      </c>
      <c r="G1183" s="3">
        <v>2139</v>
      </c>
      <c r="H1183" s="3" t="s">
        <v>2048</v>
      </c>
      <c r="I1183" s="3" t="s">
        <v>38</v>
      </c>
      <c r="J1183" s="3" t="s">
        <v>27</v>
      </c>
      <c r="K1183" s="3" t="s">
        <v>76</v>
      </c>
      <c r="L1183" s="3" t="s">
        <v>60</v>
      </c>
      <c r="M1183" s="3" t="s">
        <v>1857</v>
      </c>
      <c r="N1183" s="3" t="s">
        <v>455</v>
      </c>
      <c r="O1183" s="3">
        <v>53094</v>
      </c>
      <c r="P1183" s="2">
        <v>42110</v>
      </c>
      <c r="Q1183" s="2">
        <v>42111</v>
      </c>
      <c r="R1183" s="4">
        <v>-3971.0627999999997</v>
      </c>
      <c r="S1183" s="3">
        <v>2</v>
      </c>
      <c r="T1183" s="4">
        <v>4845.2700000000004</v>
      </c>
      <c r="U1183" s="3">
        <v>86003</v>
      </c>
      <c r="V1183" s="3" t="str">
        <f>IF(R1183&gt;F3139, "High","Low")</f>
        <v>Low</v>
      </c>
      <c r="W1183" s="3" t="e">
        <f>IF(OR(D1183 &gt; 0.2,#REF! &lt; 0.25), "High Risk", "Low Risk")</f>
        <v>#REF!</v>
      </c>
      <c r="X1183" s="3" t="str">
        <f>IF(NOT(D1183 &gt; 0), "No Discount", "Discount Applied")</f>
        <v>Discount Applied</v>
      </c>
      <c r="Y1183" s="3" t="str">
        <f>IF(AND(R1183 &gt; 100, OR(I1183 = "Regular Air", I1183 = "Express Air"), NOT(D1183 &gt; 0)), "High Profit Non-Standard Shipping", "Other")</f>
        <v>Other</v>
      </c>
    </row>
    <row r="1184" spans="1:25" x14ac:dyDescent="0.3">
      <c r="A1184" s="3" t="s">
        <v>108</v>
      </c>
      <c r="B1184" s="3">
        <v>18409</v>
      </c>
      <c r="C1184" s="3" t="s">
        <v>24</v>
      </c>
      <c r="D1184" s="7">
        <v>0.01</v>
      </c>
      <c r="E1184" s="4">
        <v>5.44</v>
      </c>
      <c r="F1184" s="4">
        <v>7.46</v>
      </c>
      <c r="G1184" s="3">
        <v>2141</v>
      </c>
      <c r="H1184" s="3" t="s">
        <v>2049</v>
      </c>
      <c r="I1184" s="3" t="s">
        <v>48</v>
      </c>
      <c r="J1184" s="3" t="s">
        <v>39</v>
      </c>
      <c r="K1184" s="3" t="s">
        <v>28</v>
      </c>
      <c r="L1184" s="3" t="s">
        <v>33</v>
      </c>
      <c r="M1184" s="3" t="s">
        <v>254</v>
      </c>
      <c r="N1184" s="3" t="s">
        <v>1945</v>
      </c>
      <c r="O1184" s="3">
        <v>81301</v>
      </c>
      <c r="P1184" s="2">
        <v>42053</v>
      </c>
      <c r="Q1184" s="2">
        <v>42054</v>
      </c>
      <c r="R1184" s="4">
        <v>-18.478199999999998</v>
      </c>
      <c r="S1184" s="3">
        <v>3</v>
      </c>
      <c r="T1184" s="4">
        <v>19.68</v>
      </c>
      <c r="U1184" s="3">
        <v>87570</v>
      </c>
      <c r="V1184" s="3" t="str">
        <f>IF(R1184&gt;F3140, "High","Low")</f>
        <v>Low</v>
      </c>
      <c r="W1184" s="3" t="e">
        <f>IF(OR(D1184 &gt; 0.2,#REF! &lt; 0.25), "High Risk", "Low Risk")</f>
        <v>#REF!</v>
      </c>
      <c r="X1184" s="3" t="str">
        <f>IF(NOT(D1184 &gt; 0), "No Discount", "Discount Applied")</f>
        <v>Discount Applied</v>
      </c>
      <c r="Y1184" s="3" t="str">
        <f>IF(AND(R1184 &gt; 100, OR(I1184 = "Regular Air", I1184 = "Express Air"), NOT(D1184 &gt; 0)), "High Profit Non-Standard Shipping", "Other")</f>
        <v>Other</v>
      </c>
    </row>
    <row r="1185" spans="1:25" x14ac:dyDescent="0.3">
      <c r="A1185" s="3" t="s">
        <v>586</v>
      </c>
      <c r="B1185" s="3">
        <v>18410</v>
      </c>
      <c r="C1185" s="3" t="s">
        <v>24</v>
      </c>
      <c r="D1185" s="7">
        <v>0.02</v>
      </c>
      <c r="E1185" s="4">
        <v>549.99</v>
      </c>
      <c r="F1185" s="4">
        <v>49</v>
      </c>
      <c r="G1185" s="3">
        <v>2141</v>
      </c>
      <c r="H1185" s="3" t="s">
        <v>2049</v>
      </c>
      <c r="I1185" s="3" t="s">
        <v>38</v>
      </c>
      <c r="J1185" s="3" t="s">
        <v>39</v>
      </c>
      <c r="K1185" s="3" t="s">
        <v>76</v>
      </c>
      <c r="L1185" s="3" t="s">
        <v>33</v>
      </c>
      <c r="M1185" s="3" t="s">
        <v>254</v>
      </c>
      <c r="N1185" s="3" t="s">
        <v>1945</v>
      </c>
      <c r="O1185" s="3">
        <v>81301</v>
      </c>
      <c r="P1185" s="2">
        <v>42053</v>
      </c>
      <c r="Q1185" s="2">
        <v>42055</v>
      </c>
      <c r="R1185" s="4">
        <v>-381.84119999999996</v>
      </c>
      <c r="S1185" s="3">
        <v>18</v>
      </c>
      <c r="T1185" s="4">
        <v>9798.84</v>
      </c>
      <c r="U1185" s="3">
        <v>87570</v>
      </c>
      <c r="V1185" s="3" t="str">
        <f>IF(R1185&gt;F3141, "High","Low")</f>
        <v>Low</v>
      </c>
      <c r="W1185" s="3" t="e">
        <f>IF(OR(D1185 &gt; 0.2,#REF! &lt; 0.25), "High Risk", "Low Risk")</f>
        <v>#REF!</v>
      </c>
      <c r="X1185" s="3" t="str">
        <f>IF(NOT(D1185 &gt; 0), "No Discount", "Discount Applied")</f>
        <v>Discount Applied</v>
      </c>
      <c r="Y1185" s="3" t="str">
        <f>IF(AND(R1185 &gt; 100, OR(I1185 = "Regular Air", I1185 = "Express Air"), NOT(D1185 &gt; 0)), "High Profit Non-Standard Shipping", "Other")</f>
        <v>Other</v>
      </c>
    </row>
    <row r="1186" spans="1:25" x14ac:dyDescent="0.3">
      <c r="A1186" s="3" t="s">
        <v>29</v>
      </c>
      <c r="B1186" s="3">
        <v>18411</v>
      </c>
      <c r="C1186" s="3" t="s">
        <v>24</v>
      </c>
      <c r="D1186" s="7">
        <v>0.03</v>
      </c>
      <c r="E1186" s="4">
        <v>22.01</v>
      </c>
      <c r="F1186" s="4">
        <v>5.53</v>
      </c>
      <c r="G1186" s="3">
        <v>2141</v>
      </c>
      <c r="H1186" s="3" t="s">
        <v>2049</v>
      </c>
      <c r="I1186" s="3" t="s">
        <v>26</v>
      </c>
      <c r="J1186" s="3" t="s">
        <v>39</v>
      </c>
      <c r="K1186" s="3" t="s">
        <v>28</v>
      </c>
      <c r="L1186" s="3" t="s">
        <v>33</v>
      </c>
      <c r="M1186" s="3" t="s">
        <v>254</v>
      </c>
      <c r="N1186" s="3" t="s">
        <v>1945</v>
      </c>
      <c r="O1186" s="3">
        <v>81301</v>
      </c>
      <c r="P1186" s="2">
        <v>42053</v>
      </c>
      <c r="Q1186" s="2">
        <v>42054</v>
      </c>
      <c r="R1186" s="4">
        <v>12.5504</v>
      </c>
      <c r="S1186" s="3">
        <v>7</v>
      </c>
      <c r="T1186" s="4">
        <v>154.11000000000001</v>
      </c>
      <c r="U1186" s="3">
        <v>87570</v>
      </c>
      <c r="V1186" s="3" t="str">
        <f>IF(R1186&gt;F3142, "High","Low")</f>
        <v>High</v>
      </c>
      <c r="W1186" s="3" t="e">
        <f>IF(OR(D1186 &gt; 0.2,#REF! &lt; 0.25), "High Risk", "Low Risk")</f>
        <v>#REF!</v>
      </c>
      <c r="X1186" s="3" t="str">
        <f>IF(NOT(D1186 &gt; 0), "No Discount", "Discount Applied")</f>
        <v>Discount Applied</v>
      </c>
      <c r="Y1186" s="3" t="str">
        <f>IF(AND(R1186 &gt; 100, OR(I1186 = "Regular Air", I1186 = "Express Air"), NOT(D1186 &gt; 0)), "High Profit Non-Standard Shipping", "Other")</f>
        <v>Other</v>
      </c>
    </row>
    <row r="1187" spans="1:25" x14ac:dyDescent="0.3">
      <c r="A1187" s="3" t="s">
        <v>140</v>
      </c>
      <c r="B1187" s="3">
        <v>18412</v>
      </c>
      <c r="C1187" s="3" t="s">
        <v>24</v>
      </c>
      <c r="D1187" s="7">
        <v>0.09</v>
      </c>
      <c r="E1187" s="4">
        <v>34.76</v>
      </c>
      <c r="F1187" s="4">
        <v>8.2200000000000006</v>
      </c>
      <c r="G1187" s="3">
        <v>2141</v>
      </c>
      <c r="H1187" s="3" t="s">
        <v>2049</v>
      </c>
      <c r="I1187" s="3" t="s">
        <v>48</v>
      </c>
      <c r="J1187" s="3" t="s">
        <v>39</v>
      </c>
      <c r="K1187" s="3" t="s">
        <v>28</v>
      </c>
      <c r="L1187" s="3" t="s">
        <v>33</v>
      </c>
      <c r="M1187" s="3" t="s">
        <v>254</v>
      </c>
      <c r="N1187" s="3" t="s">
        <v>1945</v>
      </c>
      <c r="O1187" s="3">
        <v>81301</v>
      </c>
      <c r="P1187" s="2">
        <v>42053</v>
      </c>
      <c r="Q1187" s="2">
        <v>42055</v>
      </c>
      <c r="R1187" s="4">
        <v>45.3324</v>
      </c>
      <c r="S1187" s="3">
        <v>7</v>
      </c>
      <c r="T1187" s="4">
        <v>242.97</v>
      </c>
      <c r="U1187" s="3">
        <v>87570</v>
      </c>
      <c r="V1187" s="3" t="str">
        <f>IF(R1187&gt;F3143, "High","Low")</f>
        <v>High</v>
      </c>
      <c r="W1187" s="3" t="e">
        <f>IF(OR(D1187 &gt; 0.2,#REF! &lt; 0.25), "High Risk", "Low Risk")</f>
        <v>#REF!</v>
      </c>
      <c r="X1187" s="3" t="str">
        <f>IF(NOT(D1187 &gt; 0), "No Discount", "Discount Applied")</f>
        <v>Discount Applied</v>
      </c>
      <c r="Y1187" s="3" t="str">
        <f>IF(AND(R1187 &gt; 100, OR(I1187 = "Regular Air", I1187 = "Express Air"), NOT(D1187 &gt; 0)), "High Profit Non-Standard Shipping", "Other")</f>
        <v>Other</v>
      </c>
    </row>
    <row r="1188" spans="1:25" x14ac:dyDescent="0.3">
      <c r="A1188" s="3" t="s">
        <v>140</v>
      </c>
      <c r="B1188" s="3">
        <v>23249</v>
      </c>
      <c r="C1188" s="3" t="s">
        <v>24</v>
      </c>
      <c r="D1188" s="7">
        <v>0.08</v>
      </c>
      <c r="E1188" s="4">
        <v>17.149999999999999</v>
      </c>
      <c r="F1188" s="4">
        <v>4.96</v>
      </c>
      <c r="G1188" s="3">
        <v>2143</v>
      </c>
      <c r="H1188" s="3" t="s">
        <v>2052</v>
      </c>
      <c r="I1188" s="3" t="s">
        <v>48</v>
      </c>
      <c r="J1188" s="3" t="s">
        <v>39</v>
      </c>
      <c r="K1188" s="3" t="s">
        <v>28</v>
      </c>
      <c r="L1188" s="3" t="s">
        <v>135</v>
      </c>
      <c r="M1188" s="3" t="s">
        <v>136</v>
      </c>
      <c r="N1188" s="3" t="s">
        <v>2053</v>
      </c>
      <c r="O1188" s="3">
        <v>20151</v>
      </c>
      <c r="P1188" s="2">
        <v>42168</v>
      </c>
      <c r="Q1188" s="2">
        <v>42171</v>
      </c>
      <c r="R1188" s="4">
        <v>33.659999999999997</v>
      </c>
      <c r="S1188" s="3">
        <v>12</v>
      </c>
      <c r="T1188" s="4">
        <v>200.61</v>
      </c>
      <c r="U1188" s="3">
        <v>87569</v>
      </c>
      <c r="V1188" s="3" t="str">
        <f>IF(R1188&gt;F3144, "High","Low")</f>
        <v>High</v>
      </c>
      <c r="W1188" s="3" t="e">
        <f>IF(OR(D1188 &gt; 0.2,#REF! &lt; 0.25), "High Risk", "Low Risk")</f>
        <v>#REF!</v>
      </c>
      <c r="X1188" s="3" t="str">
        <f>IF(NOT(D1188 &gt; 0), "No Discount", "Discount Applied")</f>
        <v>Discount Applied</v>
      </c>
      <c r="Y1188" s="3" t="str">
        <f>IF(AND(R1188 &gt; 100, OR(I1188 = "Regular Air", I1188 = "Express Air"), NOT(D1188 &gt; 0)), "High Profit Non-Standard Shipping", "Other")</f>
        <v>Other</v>
      </c>
    </row>
    <row r="1189" spans="1:25" x14ac:dyDescent="0.3">
      <c r="A1189" s="3" t="s">
        <v>49</v>
      </c>
      <c r="B1189" s="3">
        <v>24264</v>
      </c>
      <c r="C1189" s="3" t="s">
        <v>55</v>
      </c>
      <c r="D1189" s="7">
        <v>0</v>
      </c>
      <c r="E1189" s="4">
        <v>20.28</v>
      </c>
      <c r="F1189" s="4">
        <v>14.39</v>
      </c>
      <c r="G1189" s="3">
        <v>2145</v>
      </c>
      <c r="H1189" s="3" t="s">
        <v>2054</v>
      </c>
      <c r="I1189" s="3" t="s">
        <v>48</v>
      </c>
      <c r="J1189" s="3" t="s">
        <v>27</v>
      </c>
      <c r="K1189" s="3" t="s">
        <v>40</v>
      </c>
      <c r="L1189" s="3" t="s">
        <v>135</v>
      </c>
      <c r="M1189" s="3" t="s">
        <v>361</v>
      </c>
      <c r="N1189" s="3" t="s">
        <v>2055</v>
      </c>
      <c r="O1189" s="3">
        <v>33311</v>
      </c>
      <c r="P1189" s="2">
        <v>42045</v>
      </c>
      <c r="Q1189" s="2">
        <v>42047</v>
      </c>
      <c r="R1189" s="4">
        <v>15.677999999999999</v>
      </c>
      <c r="S1189" s="3">
        <v>11</v>
      </c>
      <c r="T1189" s="4">
        <v>237.83</v>
      </c>
      <c r="U1189" s="3">
        <v>87072</v>
      </c>
      <c r="V1189" s="3" t="str">
        <f>IF(R1189&gt;F3145, "High","Low")</f>
        <v>High</v>
      </c>
      <c r="W1189" s="3" t="e">
        <f>IF(OR(D1189 &gt; 0.2,#REF! &lt; 0.25), "High Risk", "Low Risk")</f>
        <v>#REF!</v>
      </c>
      <c r="X1189" s="3" t="str">
        <f>IF(NOT(D1189 &gt; 0), "No Discount", "Discount Applied")</f>
        <v>No Discount</v>
      </c>
      <c r="Y1189" s="3" t="str">
        <f>IF(AND(R1189 &gt; 100, OR(I1189 = "Regular Air", I1189 = "Express Air"), NOT(D1189 &gt; 0)), "High Profit Non-Standard Shipping", "Other")</f>
        <v>Other</v>
      </c>
    </row>
    <row r="1190" spans="1:25" x14ac:dyDescent="0.3">
      <c r="A1190" s="3" t="s">
        <v>140</v>
      </c>
      <c r="B1190" s="3">
        <v>23795</v>
      </c>
      <c r="C1190" s="3" t="s">
        <v>105</v>
      </c>
      <c r="D1190" s="7">
        <v>0.05</v>
      </c>
      <c r="E1190" s="4">
        <v>20.34</v>
      </c>
      <c r="F1190" s="4">
        <v>35</v>
      </c>
      <c r="G1190" s="3">
        <v>2146</v>
      </c>
      <c r="H1190" s="3" t="s">
        <v>2056</v>
      </c>
      <c r="I1190" s="3" t="s">
        <v>48</v>
      </c>
      <c r="J1190" s="3" t="s">
        <v>27</v>
      </c>
      <c r="K1190" s="3" t="s">
        <v>28</v>
      </c>
      <c r="L1190" s="3" t="s">
        <v>135</v>
      </c>
      <c r="M1190" s="3" t="s">
        <v>136</v>
      </c>
      <c r="N1190" s="3" t="s">
        <v>2053</v>
      </c>
      <c r="O1190" s="3">
        <v>20151</v>
      </c>
      <c r="P1190" s="2">
        <v>42010</v>
      </c>
      <c r="Q1190" s="2">
        <v>42014</v>
      </c>
      <c r="R1190" s="4">
        <v>52.775999999999996</v>
      </c>
      <c r="S1190" s="3">
        <v>2</v>
      </c>
      <c r="T1190" s="4">
        <v>53.02</v>
      </c>
      <c r="U1190" s="3">
        <v>87071</v>
      </c>
      <c r="V1190" s="3" t="str">
        <f>IF(R1190&gt;F3146, "High","Low")</f>
        <v>High</v>
      </c>
      <c r="W1190" s="3" t="e">
        <f>IF(OR(D1190 &gt; 0.2,#REF! &lt; 0.25), "High Risk", "Low Risk")</f>
        <v>#REF!</v>
      </c>
      <c r="X1190" s="3" t="str">
        <f>IF(NOT(D1190 &gt; 0), "No Discount", "Discount Applied")</f>
        <v>Discount Applied</v>
      </c>
      <c r="Y1190" s="3" t="str">
        <f>IF(AND(R1190 &gt; 100, OR(I1190 = "Regular Air", I1190 = "Express Air"), NOT(D1190 &gt; 0)), "High Profit Non-Standard Shipping", "Other")</f>
        <v>Other</v>
      </c>
    </row>
    <row r="1191" spans="1:25" x14ac:dyDescent="0.3">
      <c r="A1191" s="3" t="s">
        <v>41</v>
      </c>
      <c r="B1191" s="3">
        <v>22555</v>
      </c>
      <c r="C1191" s="3" t="s">
        <v>36</v>
      </c>
      <c r="D1191" s="7">
        <v>0.08</v>
      </c>
      <c r="E1191" s="4">
        <v>243.98</v>
      </c>
      <c r="F1191" s="4">
        <v>43.32</v>
      </c>
      <c r="G1191" s="3">
        <v>2151</v>
      </c>
      <c r="H1191" s="3" t="s">
        <v>2057</v>
      </c>
      <c r="I1191" s="3" t="s">
        <v>38</v>
      </c>
      <c r="J1191" s="3" t="s">
        <v>27</v>
      </c>
      <c r="K1191" s="3" t="s">
        <v>40</v>
      </c>
      <c r="L1191" s="3" t="s">
        <v>60</v>
      </c>
      <c r="M1191" s="3" t="s">
        <v>329</v>
      </c>
      <c r="N1191" s="3" t="s">
        <v>2059</v>
      </c>
      <c r="O1191" s="3">
        <v>52001</v>
      </c>
      <c r="P1191" s="2">
        <v>42009</v>
      </c>
      <c r="Q1191" s="2">
        <v>42010</v>
      </c>
      <c r="R1191" s="4">
        <v>-162.8244</v>
      </c>
      <c r="S1191" s="3">
        <v>1</v>
      </c>
      <c r="T1191" s="4">
        <v>248.84</v>
      </c>
      <c r="U1191" s="3">
        <v>90404</v>
      </c>
      <c r="V1191" s="3" t="str">
        <f>IF(R1191&gt;F3147, "High","Low")</f>
        <v>Low</v>
      </c>
      <c r="W1191" s="3" t="e">
        <f>IF(OR(D1191 &gt; 0.2,#REF! &lt; 0.25), "High Risk", "Low Risk")</f>
        <v>#REF!</v>
      </c>
      <c r="X1191" s="3" t="str">
        <f>IF(NOT(D1191 &gt; 0), "No Discount", "Discount Applied")</f>
        <v>Discount Applied</v>
      </c>
      <c r="Y1191" s="3" t="str">
        <f>IF(AND(R1191 &gt; 100, OR(I1191 = "Regular Air", I1191 = "Express Air"), NOT(D1191 &gt; 0)), "High Profit Non-Standard Shipping", "Other")</f>
        <v>Other</v>
      </c>
    </row>
    <row r="1192" spans="1:25" x14ac:dyDescent="0.3">
      <c r="A1192" s="3" t="s">
        <v>108</v>
      </c>
      <c r="B1192" s="3">
        <v>24791</v>
      </c>
      <c r="C1192" s="3" t="s">
        <v>24</v>
      </c>
      <c r="D1192" s="7">
        <v>0.08</v>
      </c>
      <c r="E1192" s="4">
        <v>5.74</v>
      </c>
      <c r="F1192" s="4">
        <v>5.01</v>
      </c>
      <c r="G1192" s="3">
        <v>2151</v>
      </c>
      <c r="H1192" s="3" t="s">
        <v>2057</v>
      </c>
      <c r="I1192" s="3" t="s">
        <v>48</v>
      </c>
      <c r="J1192" s="3" t="s">
        <v>27</v>
      </c>
      <c r="K1192" s="3" t="s">
        <v>28</v>
      </c>
      <c r="L1192" s="3" t="s">
        <v>60</v>
      </c>
      <c r="M1192" s="3" t="s">
        <v>329</v>
      </c>
      <c r="N1192" s="3" t="s">
        <v>2059</v>
      </c>
      <c r="O1192" s="3">
        <v>52001</v>
      </c>
      <c r="P1192" s="2">
        <v>42044</v>
      </c>
      <c r="Q1192" s="2">
        <v>42046</v>
      </c>
      <c r="R1192" s="4">
        <v>-6.9308200000000006</v>
      </c>
      <c r="S1192" s="3">
        <v>1</v>
      </c>
      <c r="T1192" s="4">
        <v>7.21</v>
      </c>
      <c r="U1192" s="3">
        <v>90405</v>
      </c>
      <c r="V1192" s="3" t="str">
        <f>IF(R1192&gt;F3148, "High","Low")</f>
        <v>Low</v>
      </c>
      <c r="W1192" s="3" t="e">
        <f>IF(OR(D1192 &gt; 0.2,#REF! &lt; 0.25), "High Risk", "Low Risk")</f>
        <v>#REF!</v>
      </c>
      <c r="X1192" s="3" t="str">
        <f>IF(NOT(D1192 &gt; 0), "No Discount", "Discount Applied")</f>
        <v>Discount Applied</v>
      </c>
      <c r="Y1192" s="3" t="str">
        <f>IF(AND(R1192 &gt; 100, OR(I1192 = "Regular Air", I1192 = "Express Air"), NOT(D1192 &gt; 0)), "High Profit Non-Standard Shipping", "Other")</f>
        <v>Other</v>
      </c>
    </row>
    <row r="1193" spans="1:25" x14ac:dyDescent="0.3">
      <c r="A1193" s="3" t="s">
        <v>49</v>
      </c>
      <c r="B1193" s="3">
        <v>21834</v>
      </c>
      <c r="C1193" s="3" t="s">
        <v>105</v>
      </c>
      <c r="D1193" s="7">
        <v>0.05</v>
      </c>
      <c r="E1193" s="4">
        <v>55.5</v>
      </c>
      <c r="F1193" s="4">
        <v>52.2</v>
      </c>
      <c r="G1193" s="3">
        <v>2157</v>
      </c>
      <c r="H1193" s="3" t="s">
        <v>2061</v>
      </c>
      <c r="I1193" s="3" t="s">
        <v>48</v>
      </c>
      <c r="J1193" s="3" t="s">
        <v>39</v>
      </c>
      <c r="K1193" s="3" t="s">
        <v>40</v>
      </c>
      <c r="L1193" s="3" t="s">
        <v>60</v>
      </c>
      <c r="M1193" s="3" t="s">
        <v>299</v>
      </c>
      <c r="N1193" s="3" t="s">
        <v>2063</v>
      </c>
      <c r="O1193" s="3">
        <v>48093</v>
      </c>
      <c r="P1193" s="2">
        <v>42079</v>
      </c>
      <c r="Q1193" s="2">
        <v>42079</v>
      </c>
      <c r="R1193" s="4">
        <v>-118.54</v>
      </c>
      <c r="S1193" s="3">
        <v>4</v>
      </c>
      <c r="T1193" s="4">
        <v>253.87</v>
      </c>
      <c r="U1193" s="3">
        <v>90385</v>
      </c>
      <c r="V1193" s="3" t="str">
        <f>IF(R1193&gt;F3149, "High","Low")</f>
        <v>Low</v>
      </c>
      <c r="W1193" s="3" t="e">
        <f>IF(OR(D1193 &gt; 0.2,#REF! &lt; 0.25), "High Risk", "Low Risk")</f>
        <v>#REF!</v>
      </c>
      <c r="X1193" s="3" t="str">
        <f>IF(NOT(D1193 &gt; 0), "No Discount", "Discount Applied")</f>
        <v>Discount Applied</v>
      </c>
      <c r="Y1193" s="3" t="str">
        <f>IF(AND(R1193 &gt; 100, OR(I1193 = "Regular Air", I1193 = "Express Air"), NOT(D1193 &gt; 0)), "High Profit Non-Standard Shipping", "Other")</f>
        <v>Other</v>
      </c>
    </row>
    <row r="1194" spans="1:25" x14ac:dyDescent="0.3">
      <c r="A1194" s="3" t="s">
        <v>84</v>
      </c>
      <c r="B1194" s="3">
        <v>21835</v>
      </c>
      <c r="C1194" s="3" t="s">
        <v>105</v>
      </c>
      <c r="D1194" s="7">
        <v>0.05</v>
      </c>
      <c r="E1194" s="4">
        <v>442.14</v>
      </c>
      <c r="F1194" s="4">
        <v>14.7</v>
      </c>
      <c r="G1194" s="3">
        <v>2157</v>
      </c>
      <c r="H1194" s="3" t="s">
        <v>2061</v>
      </c>
      <c r="I1194" s="3" t="s">
        <v>38</v>
      </c>
      <c r="J1194" s="3" t="s">
        <v>39</v>
      </c>
      <c r="K1194" s="3" t="s">
        <v>76</v>
      </c>
      <c r="L1194" s="3" t="s">
        <v>60</v>
      </c>
      <c r="M1194" s="3" t="s">
        <v>299</v>
      </c>
      <c r="N1194" s="3" t="s">
        <v>2063</v>
      </c>
      <c r="O1194" s="3">
        <v>48093</v>
      </c>
      <c r="P1194" s="2">
        <v>42079</v>
      </c>
      <c r="Q1194" s="2">
        <v>42088</v>
      </c>
      <c r="R1194" s="4">
        <v>2963.48</v>
      </c>
      <c r="S1194" s="3">
        <v>14</v>
      </c>
      <c r="T1194" s="4">
        <v>5880.46</v>
      </c>
      <c r="U1194" s="3">
        <v>90385</v>
      </c>
      <c r="V1194" s="3" t="str">
        <f>IF(R1194&gt;F3150, "High","Low")</f>
        <v>High</v>
      </c>
      <c r="W1194" s="3" t="e">
        <f>IF(OR(D1194 &gt; 0.2,#REF! &lt; 0.25), "High Risk", "Low Risk")</f>
        <v>#REF!</v>
      </c>
      <c r="X1194" s="3" t="str">
        <f>IF(NOT(D1194 &gt; 0), "No Discount", "Discount Applied")</f>
        <v>Discount Applied</v>
      </c>
      <c r="Y1194" s="3" t="str">
        <f>IF(AND(R1194 &gt; 100, OR(I1194 = "Regular Air", I1194 = "Express Air"), NOT(D1194 &gt; 0)), "High Profit Non-Standard Shipping", "Other")</f>
        <v>Other</v>
      </c>
    </row>
    <row r="1195" spans="1:25" x14ac:dyDescent="0.3">
      <c r="A1195" s="3" t="s">
        <v>49</v>
      </c>
      <c r="B1195" s="3">
        <v>21975</v>
      </c>
      <c r="C1195" s="3" t="s">
        <v>24</v>
      </c>
      <c r="D1195" s="7">
        <v>7.0000000000000007E-2</v>
      </c>
      <c r="E1195" s="4">
        <v>30.93</v>
      </c>
      <c r="F1195" s="4">
        <v>3.92</v>
      </c>
      <c r="G1195" s="3">
        <v>2157</v>
      </c>
      <c r="H1195" s="3" t="s">
        <v>2061</v>
      </c>
      <c r="I1195" s="3" t="s">
        <v>48</v>
      </c>
      <c r="J1195" s="3" t="s">
        <v>39</v>
      </c>
      <c r="K1195" s="3" t="s">
        <v>40</v>
      </c>
      <c r="L1195" s="3" t="s">
        <v>60</v>
      </c>
      <c r="M1195" s="3" t="s">
        <v>299</v>
      </c>
      <c r="N1195" s="3" t="s">
        <v>2063</v>
      </c>
      <c r="O1195" s="3">
        <v>48093</v>
      </c>
      <c r="P1195" s="2">
        <v>42127</v>
      </c>
      <c r="Q1195" s="2">
        <v>42128</v>
      </c>
      <c r="R1195" s="4">
        <v>398.30249999999995</v>
      </c>
      <c r="S1195" s="3">
        <v>19</v>
      </c>
      <c r="T1195" s="4">
        <v>577.25</v>
      </c>
      <c r="U1195" s="3">
        <v>90386</v>
      </c>
      <c r="V1195" s="3" t="str">
        <f>IF(R1195&gt;F3151, "High","Low")</f>
        <v>High</v>
      </c>
      <c r="W1195" s="3" t="e">
        <f>IF(OR(D1195 &gt; 0.2,#REF! &lt; 0.25), "High Risk", "Low Risk")</f>
        <v>#REF!</v>
      </c>
      <c r="X1195" s="3" t="str">
        <f>IF(NOT(D1195 &gt; 0), "No Discount", "Discount Applied")</f>
        <v>Discount Applied</v>
      </c>
      <c r="Y1195" s="3" t="str">
        <f>IF(AND(R1195 &gt; 100, OR(I1195 = "Regular Air", I1195 = "Express Air"), NOT(D1195 &gt; 0)), "High Profit Non-Standard Shipping", "Other")</f>
        <v>Other</v>
      </c>
    </row>
    <row r="1196" spans="1:25" x14ac:dyDescent="0.3">
      <c r="A1196" s="3" t="s">
        <v>84</v>
      </c>
      <c r="B1196" s="3">
        <v>21976</v>
      </c>
      <c r="C1196" s="3" t="s">
        <v>24</v>
      </c>
      <c r="D1196" s="7">
        <v>0.05</v>
      </c>
      <c r="E1196" s="4">
        <v>297.48</v>
      </c>
      <c r="F1196" s="4">
        <v>18.059999999999999</v>
      </c>
      <c r="G1196" s="3">
        <v>2157</v>
      </c>
      <c r="H1196" s="3" t="s">
        <v>2061</v>
      </c>
      <c r="I1196" s="3" t="s">
        <v>38</v>
      </c>
      <c r="J1196" s="3" t="s">
        <v>39</v>
      </c>
      <c r="K1196" s="3" t="s">
        <v>76</v>
      </c>
      <c r="L1196" s="3" t="s">
        <v>60</v>
      </c>
      <c r="M1196" s="3" t="s">
        <v>299</v>
      </c>
      <c r="N1196" s="3" t="s">
        <v>2063</v>
      </c>
      <c r="O1196" s="3">
        <v>48093</v>
      </c>
      <c r="P1196" s="2">
        <v>42127</v>
      </c>
      <c r="Q1196" s="2">
        <v>42128</v>
      </c>
      <c r="R1196" s="4">
        <v>709.85200000000009</v>
      </c>
      <c r="S1196" s="3">
        <v>14</v>
      </c>
      <c r="T1196" s="4">
        <v>4075.18</v>
      </c>
      <c r="U1196" s="3">
        <v>90386</v>
      </c>
      <c r="V1196" s="3" t="str">
        <f>IF(R1196&gt;F3152, "High","Low")</f>
        <v>High</v>
      </c>
      <c r="W1196" s="3" t="e">
        <f>IF(OR(D1196 &gt; 0.2,#REF! &lt; 0.25), "High Risk", "Low Risk")</f>
        <v>#REF!</v>
      </c>
      <c r="X1196" s="3" t="str">
        <f>IF(NOT(D1196 &gt; 0), "No Discount", "Discount Applied")</f>
        <v>Discount Applied</v>
      </c>
      <c r="Y1196" s="3" t="str">
        <f>IF(AND(R1196 &gt; 100, OR(I1196 = "Regular Air", I1196 = "Express Air"), NOT(D1196 &gt; 0)), "High Profit Non-Standard Shipping", "Other")</f>
        <v>Other</v>
      </c>
    </row>
    <row r="1197" spans="1:25" x14ac:dyDescent="0.3">
      <c r="A1197" s="3" t="s">
        <v>151</v>
      </c>
      <c r="B1197" s="3">
        <v>21977</v>
      </c>
      <c r="C1197" s="3" t="s">
        <v>24</v>
      </c>
      <c r="D1197" s="7">
        <v>7.0000000000000007E-2</v>
      </c>
      <c r="E1197" s="4">
        <v>296.18</v>
      </c>
      <c r="F1197" s="4">
        <v>54.12</v>
      </c>
      <c r="G1197" s="3">
        <v>2157</v>
      </c>
      <c r="H1197" s="3" t="s">
        <v>2061</v>
      </c>
      <c r="I1197" s="3" t="s">
        <v>38</v>
      </c>
      <c r="J1197" s="3" t="s">
        <v>39</v>
      </c>
      <c r="K1197" s="3" t="s">
        <v>40</v>
      </c>
      <c r="L1197" s="3" t="s">
        <v>60</v>
      </c>
      <c r="M1197" s="3" t="s">
        <v>299</v>
      </c>
      <c r="N1197" s="3" t="s">
        <v>2063</v>
      </c>
      <c r="O1197" s="3">
        <v>48093</v>
      </c>
      <c r="P1197" s="2">
        <v>42127</v>
      </c>
      <c r="Q1197" s="2">
        <v>42129</v>
      </c>
      <c r="R1197" s="4">
        <v>80.809200000000089</v>
      </c>
      <c r="S1197" s="3">
        <v>6</v>
      </c>
      <c r="T1197" s="4">
        <v>1798.23</v>
      </c>
      <c r="U1197" s="3">
        <v>90386</v>
      </c>
      <c r="V1197" s="3" t="str">
        <f>IF(R1197&gt;F3153, "High","Low")</f>
        <v>High</v>
      </c>
      <c r="W1197" s="3" t="e">
        <f>IF(OR(D1197 &gt; 0.2,#REF! &lt; 0.25), "High Risk", "Low Risk")</f>
        <v>#REF!</v>
      </c>
      <c r="X1197" s="3" t="str">
        <f>IF(NOT(D1197 &gt; 0), "No Discount", "Discount Applied")</f>
        <v>Discount Applied</v>
      </c>
      <c r="Y1197" s="3" t="str">
        <f>IF(AND(R1197 &gt; 100, OR(I1197 = "Regular Air", I1197 = "Express Air"), NOT(D1197 &gt; 0)), "High Profit Non-Standard Shipping", "Other")</f>
        <v>Other</v>
      </c>
    </row>
    <row r="1198" spans="1:25" x14ac:dyDescent="0.3">
      <c r="A1198" s="3" t="s">
        <v>92</v>
      </c>
      <c r="B1198" s="3">
        <v>23775</v>
      </c>
      <c r="C1198" s="3" t="s">
        <v>55</v>
      </c>
      <c r="D1198" s="7">
        <v>0.08</v>
      </c>
      <c r="E1198" s="4">
        <v>30.98</v>
      </c>
      <c r="F1198" s="4">
        <v>8.74</v>
      </c>
      <c r="G1198" s="3">
        <v>2159</v>
      </c>
      <c r="H1198" s="3" t="s">
        <v>2064</v>
      </c>
      <c r="I1198" s="3" t="s">
        <v>48</v>
      </c>
      <c r="J1198" s="3" t="s">
        <v>27</v>
      </c>
      <c r="K1198" s="3" t="s">
        <v>28</v>
      </c>
      <c r="L1198" s="3" t="s">
        <v>60</v>
      </c>
      <c r="M1198" s="3" t="s">
        <v>299</v>
      </c>
      <c r="N1198" s="3" t="s">
        <v>2066</v>
      </c>
      <c r="O1198" s="3">
        <v>48185</v>
      </c>
      <c r="P1198" s="2">
        <v>42144</v>
      </c>
      <c r="Q1198" s="2">
        <v>42145</v>
      </c>
      <c r="R1198" s="4">
        <v>371.27200000000005</v>
      </c>
      <c r="S1198" s="3">
        <v>25</v>
      </c>
      <c r="T1198" s="4">
        <v>727.2</v>
      </c>
      <c r="U1198" s="3">
        <v>90387</v>
      </c>
      <c r="V1198" s="3" t="str">
        <f>IF(R1198&gt;F3154, "High","Low")</f>
        <v>High</v>
      </c>
      <c r="W1198" s="3" t="e">
        <f>IF(OR(D1198 &gt; 0.2,#REF! &lt; 0.25), "High Risk", "Low Risk")</f>
        <v>#REF!</v>
      </c>
      <c r="X1198" s="3" t="str">
        <f>IF(NOT(D1198 &gt; 0), "No Discount", "Discount Applied")</f>
        <v>Discount Applied</v>
      </c>
      <c r="Y1198" s="3" t="str">
        <f>IF(AND(R1198 &gt; 100, OR(I1198 = "Regular Air", I1198 = "Express Air"), NOT(D1198 &gt; 0)), "High Profit Non-Standard Shipping", "Other")</f>
        <v>Other</v>
      </c>
    </row>
    <row r="1199" spans="1:25" x14ac:dyDescent="0.3">
      <c r="A1199" s="3" t="s">
        <v>151</v>
      </c>
      <c r="B1199" s="3">
        <v>23773</v>
      </c>
      <c r="C1199" s="3" t="s">
        <v>55</v>
      </c>
      <c r="D1199" s="7">
        <v>0.09</v>
      </c>
      <c r="E1199" s="4">
        <v>159.31</v>
      </c>
      <c r="F1199" s="4">
        <v>60</v>
      </c>
      <c r="G1199" s="3">
        <v>2162</v>
      </c>
      <c r="H1199" s="3" t="s">
        <v>2067</v>
      </c>
      <c r="I1199" s="3" t="s">
        <v>38</v>
      </c>
      <c r="J1199" s="3" t="s">
        <v>27</v>
      </c>
      <c r="K1199" s="3" t="s">
        <v>40</v>
      </c>
      <c r="L1199" s="3" t="s">
        <v>52</v>
      </c>
      <c r="M1199" s="3" t="s">
        <v>233</v>
      </c>
      <c r="N1199" s="3" t="s">
        <v>2069</v>
      </c>
      <c r="O1199" s="3">
        <v>16146</v>
      </c>
      <c r="P1199" s="2">
        <v>42144</v>
      </c>
      <c r="Q1199" s="2">
        <v>42146</v>
      </c>
      <c r="R1199" s="4">
        <v>77.000895400000104</v>
      </c>
      <c r="S1199" s="3">
        <v>41</v>
      </c>
      <c r="T1199" s="4">
        <v>6173.42</v>
      </c>
      <c r="U1199" s="3">
        <v>90387</v>
      </c>
      <c r="V1199" s="3" t="str">
        <f>IF(R1199&gt;F3155, "High","Low")</f>
        <v>High</v>
      </c>
      <c r="W1199" s="3" t="e">
        <f>IF(OR(D1199 &gt; 0.2,#REF! &lt; 0.25), "High Risk", "Low Risk")</f>
        <v>#REF!</v>
      </c>
      <c r="X1199" s="3" t="str">
        <f>IF(NOT(D1199 &gt; 0), "No Discount", "Discount Applied")</f>
        <v>Discount Applied</v>
      </c>
      <c r="Y1199" s="3" t="str">
        <f>IF(AND(R1199 &gt; 100, OR(I1199 = "Regular Air", I1199 = "Express Air"), NOT(D1199 &gt; 0)), "High Profit Non-Standard Shipping", "Other")</f>
        <v>Other</v>
      </c>
    </row>
    <row r="1200" spans="1:25" x14ac:dyDescent="0.3">
      <c r="A1200" s="3" t="s">
        <v>77</v>
      </c>
      <c r="B1200" s="3">
        <v>23774</v>
      </c>
      <c r="C1200" s="3" t="s">
        <v>55</v>
      </c>
      <c r="D1200" s="7">
        <v>0.06</v>
      </c>
      <c r="E1200" s="4">
        <v>55.99</v>
      </c>
      <c r="F1200" s="4">
        <v>5</v>
      </c>
      <c r="G1200" s="3">
        <v>2162</v>
      </c>
      <c r="H1200" s="3" t="s">
        <v>2067</v>
      </c>
      <c r="I1200" s="3" t="s">
        <v>48</v>
      </c>
      <c r="J1200" s="3" t="s">
        <v>27</v>
      </c>
      <c r="K1200" s="3" t="s">
        <v>76</v>
      </c>
      <c r="L1200" s="3" t="s">
        <v>52</v>
      </c>
      <c r="M1200" s="3" t="s">
        <v>233</v>
      </c>
      <c r="N1200" s="3" t="s">
        <v>2069</v>
      </c>
      <c r="O1200" s="3">
        <v>16146</v>
      </c>
      <c r="P1200" s="2">
        <v>42144</v>
      </c>
      <c r="Q1200" s="2">
        <v>42146</v>
      </c>
      <c r="R1200" s="4">
        <v>27.968600000000009</v>
      </c>
      <c r="S1200" s="3">
        <v>33</v>
      </c>
      <c r="T1200" s="4">
        <v>1553.7</v>
      </c>
      <c r="U1200" s="3">
        <v>90387</v>
      </c>
      <c r="V1200" s="3" t="str">
        <f>IF(R1200&gt;F3156, "High","Low")</f>
        <v>High</v>
      </c>
      <c r="W1200" s="3" t="e">
        <f>IF(OR(D1200 &gt; 0.2,#REF! &lt; 0.25), "High Risk", "Low Risk")</f>
        <v>#REF!</v>
      </c>
      <c r="X1200" s="3" t="str">
        <f>IF(NOT(D1200 &gt; 0), "No Discount", "Discount Applied")</f>
        <v>Discount Applied</v>
      </c>
      <c r="Y1200" s="3" t="str">
        <f>IF(AND(R1200 &gt; 100, OR(I1200 = "Regular Air", I1200 = "Express Air"), NOT(D1200 &gt; 0)), "High Profit Non-Standard Shipping", "Other")</f>
        <v>Other</v>
      </c>
    </row>
    <row r="1201" spans="1:25" x14ac:dyDescent="0.3">
      <c r="A1201" s="3" t="s">
        <v>108</v>
      </c>
      <c r="B1201" s="3">
        <v>22450</v>
      </c>
      <c r="C1201" s="3" t="s">
        <v>36</v>
      </c>
      <c r="D1201" s="7">
        <v>0.01</v>
      </c>
      <c r="E1201" s="4">
        <v>5.38</v>
      </c>
      <c r="F1201" s="4">
        <v>7.57</v>
      </c>
      <c r="G1201" s="3">
        <v>2164</v>
      </c>
      <c r="H1201" s="3" t="s">
        <v>2070</v>
      </c>
      <c r="I1201" s="3" t="s">
        <v>48</v>
      </c>
      <c r="J1201" s="3" t="s">
        <v>57</v>
      </c>
      <c r="K1201" s="3" t="s">
        <v>28</v>
      </c>
      <c r="L1201" s="3" t="s">
        <v>33</v>
      </c>
      <c r="M1201" s="3" t="s">
        <v>44</v>
      </c>
      <c r="N1201" s="3" t="s">
        <v>2072</v>
      </c>
      <c r="O1201" s="3">
        <v>91104</v>
      </c>
      <c r="P1201" s="2">
        <v>42013</v>
      </c>
      <c r="Q1201" s="2">
        <v>42014</v>
      </c>
      <c r="R1201" s="4">
        <v>-66.779579999999996</v>
      </c>
      <c r="S1201" s="3">
        <v>3</v>
      </c>
      <c r="T1201" s="4">
        <v>18.68</v>
      </c>
      <c r="U1201" s="3">
        <v>88794</v>
      </c>
      <c r="V1201" s="3" t="str">
        <f>IF(R1201&gt;F3157, "High","Low")</f>
        <v>Low</v>
      </c>
      <c r="W1201" s="3" t="e">
        <f>IF(OR(D1201 &gt; 0.2,#REF! &lt; 0.25), "High Risk", "Low Risk")</f>
        <v>#REF!</v>
      </c>
      <c r="X1201" s="3" t="str">
        <f>IF(NOT(D1201 &gt; 0), "No Discount", "Discount Applied")</f>
        <v>Discount Applied</v>
      </c>
      <c r="Y1201" s="3" t="str">
        <f>IF(AND(R1201 &gt; 100, OR(I1201 = "Regular Air", I1201 = "Express Air"), NOT(D1201 &gt; 0)), "High Profit Non-Standard Shipping", "Other")</f>
        <v>Other</v>
      </c>
    </row>
    <row r="1202" spans="1:25" x14ac:dyDescent="0.3">
      <c r="A1202" s="3" t="s">
        <v>29</v>
      </c>
      <c r="B1202" s="3">
        <v>22451</v>
      </c>
      <c r="C1202" s="3" t="s">
        <v>36</v>
      </c>
      <c r="D1202" s="7">
        <v>0.05</v>
      </c>
      <c r="E1202" s="4">
        <v>3.28</v>
      </c>
      <c r="F1202" s="4">
        <v>3.97</v>
      </c>
      <c r="G1202" s="3">
        <v>2164</v>
      </c>
      <c r="H1202" s="3" t="s">
        <v>2070</v>
      </c>
      <c r="I1202" s="3" t="s">
        <v>48</v>
      </c>
      <c r="J1202" s="3" t="s">
        <v>57</v>
      </c>
      <c r="K1202" s="3" t="s">
        <v>28</v>
      </c>
      <c r="L1202" s="3" t="s">
        <v>33</v>
      </c>
      <c r="M1202" s="3" t="s">
        <v>44</v>
      </c>
      <c r="N1202" s="3" t="s">
        <v>2072</v>
      </c>
      <c r="O1202" s="3">
        <v>91104</v>
      </c>
      <c r="P1202" s="2">
        <v>42013</v>
      </c>
      <c r="Q1202" s="2">
        <v>42013</v>
      </c>
      <c r="R1202" s="4">
        <v>-144.9188</v>
      </c>
      <c r="S1202" s="3">
        <v>11</v>
      </c>
      <c r="T1202" s="4">
        <v>36.299999999999997</v>
      </c>
      <c r="U1202" s="3">
        <v>88794</v>
      </c>
      <c r="V1202" s="3" t="str">
        <f>IF(R1202&gt;F3158, "High","Low")</f>
        <v>Low</v>
      </c>
      <c r="W1202" s="3" t="e">
        <f>IF(OR(D1202 &gt; 0.2,#REF! &lt; 0.25), "High Risk", "Low Risk")</f>
        <v>#REF!</v>
      </c>
      <c r="X1202" s="3" t="str">
        <f>IF(NOT(D1202 &gt; 0), "No Discount", "Discount Applied")</f>
        <v>Discount Applied</v>
      </c>
      <c r="Y1202" s="3" t="str">
        <f>IF(AND(R1202 &gt; 100, OR(I1202 = "Regular Air", I1202 = "Express Air"), NOT(D1202 &gt; 0)), "High Profit Non-Standard Shipping", "Other")</f>
        <v>Other</v>
      </c>
    </row>
    <row r="1203" spans="1:25" x14ac:dyDescent="0.3">
      <c r="A1203" s="3" t="s">
        <v>29</v>
      </c>
      <c r="B1203" s="3">
        <v>22449</v>
      </c>
      <c r="C1203" s="3" t="s">
        <v>36</v>
      </c>
      <c r="D1203" s="7">
        <v>0.09</v>
      </c>
      <c r="E1203" s="4">
        <v>2.78</v>
      </c>
      <c r="F1203" s="4">
        <v>0.97</v>
      </c>
      <c r="G1203" s="3">
        <v>2165</v>
      </c>
      <c r="H1203" s="3" t="s">
        <v>2073</v>
      </c>
      <c r="I1203" s="3" t="s">
        <v>48</v>
      </c>
      <c r="J1203" s="3" t="s">
        <v>57</v>
      </c>
      <c r="K1203" s="3" t="s">
        <v>28</v>
      </c>
      <c r="L1203" s="3" t="s">
        <v>52</v>
      </c>
      <c r="M1203" s="3" t="s">
        <v>187</v>
      </c>
      <c r="N1203" s="3" t="s">
        <v>1044</v>
      </c>
      <c r="O1203" s="3">
        <v>4330</v>
      </c>
      <c r="P1203" s="2">
        <v>42013</v>
      </c>
      <c r="Q1203" s="2">
        <v>42015</v>
      </c>
      <c r="R1203" s="4">
        <v>-5.0716000000000001</v>
      </c>
      <c r="S1203" s="3">
        <v>6</v>
      </c>
      <c r="T1203" s="4">
        <v>16.03</v>
      </c>
      <c r="U1203" s="3">
        <v>88794</v>
      </c>
      <c r="V1203" s="3" t="str">
        <f>IF(R1203&gt;F3159, "High","Low")</f>
        <v>Low</v>
      </c>
      <c r="W1203" s="3" t="e">
        <f>IF(OR(D1203 &gt; 0.2,#REF! &lt; 0.25), "High Risk", "Low Risk")</f>
        <v>#REF!</v>
      </c>
      <c r="X1203" s="3" t="str">
        <f>IF(NOT(D1203 &gt; 0), "No Discount", "Discount Applied")</f>
        <v>Discount Applied</v>
      </c>
      <c r="Y1203" s="3" t="str">
        <f>IF(AND(R1203 &gt; 100, OR(I1203 = "Regular Air", I1203 = "Express Air"), NOT(D1203 &gt; 0)), "High Profit Non-Standard Shipping", "Other")</f>
        <v>Other</v>
      </c>
    </row>
    <row r="1204" spans="1:25" x14ac:dyDescent="0.3">
      <c r="A1204" s="3" t="s">
        <v>29</v>
      </c>
      <c r="B1204" s="3">
        <v>20980</v>
      </c>
      <c r="C1204" s="3" t="s">
        <v>55</v>
      </c>
      <c r="D1204" s="7">
        <v>0.08</v>
      </c>
      <c r="E1204" s="4">
        <v>2.94</v>
      </c>
      <c r="F1204" s="4">
        <v>0.96</v>
      </c>
      <c r="G1204" s="3">
        <v>2178</v>
      </c>
      <c r="H1204" s="3" t="s">
        <v>2075</v>
      </c>
      <c r="I1204" s="3" t="s">
        <v>48</v>
      </c>
      <c r="J1204" s="3" t="s">
        <v>57</v>
      </c>
      <c r="K1204" s="3" t="s">
        <v>28</v>
      </c>
      <c r="L1204" s="3" t="s">
        <v>52</v>
      </c>
      <c r="M1204" s="3" t="s">
        <v>192</v>
      </c>
      <c r="N1204" s="3" t="s">
        <v>2076</v>
      </c>
      <c r="O1204" s="3">
        <v>1610</v>
      </c>
      <c r="P1204" s="2">
        <v>42031</v>
      </c>
      <c r="Q1204" s="2">
        <v>42033</v>
      </c>
      <c r="R1204" s="4">
        <v>-1.18</v>
      </c>
      <c r="S1204" s="3">
        <v>9</v>
      </c>
      <c r="T1204" s="4">
        <v>25.35</v>
      </c>
      <c r="U1204" s="3">
        <v>89465</v>
      </c>
      <c r="V1204" s="3" t="str">
        <f>IF(R1204&gt;F3160, "High","Low")</f>
        <v>Low</v>
      </c>
      <c r="W1204" s="3" t="e">
        <f>IF(OR(D1204 &gt; 0.2,#REF! &lt; 0.25), "High Risk", "Low Risk")</f>
        <v>#REF!</v>
      </c>
      <c r="X1204" s="3" t="str">
        <f>IF(NOT(D1204 &gt; 0), "No Discount", "Discount Applied")</f>
        <v>Discount Applied</v>
      </c>
      <c r="Y1204" s="3" t="str">
        <f>IF(AND(R1204 &gt; 100, OR(I1204 = "Regular Air", I1204 = "Express Air"), NOT(D1204 &gt; 0)), "High Profit Non-Standard Shipping", "Other")</f>
        <v>Other</v>
      </c>
    </row>
    <row r="1205" spans="1:25" x14ac:dyDescent="0.3">
      <c r="A1205" s="3" t="s">
        <v>65</v>
      </c>
      <c r="B1205" s="3">
        <v>26331</v>
      </c>
      <c r="C1205" s="3" t="s">
        <v>36</v>
      </c>
      <c r="D1205" s="7">
        <v>0</v>
      </c>
      <c r="E1205" s="4">
        <v>1.48</v>
      </c>
      <c r="F1205" s="4">
        <v>0.7</v>
      </c>
      <c r="G1205" s="3">
        <v>2183</v>
      </c>
      <c r="H1205" s="3" t="s">
        <v>2077</v>
      </c>
      <c r="I1205" s="3" t="s">
        <v>48</v>
      </c>
      <c r="J1205" s="3" t="s">
        <v>39</v>
      </c>
      <c r="K1205" s="3" t="s">
        <v>28</v>
      </c>
      <c r="L1205" s="3" t="s">
        <v>135</v>
      </c>
      <c r="M1205" s="3" t="s">
        <v>612</v>
      </c>
      <c r="N1205" s="3" t="s">
        <v>2078</v>
      </c>
      <c r="O1205" s="3">
        <v>42301</v>
      </c>
      <c r="P1205" s="2">
        <v>42170</v>
      </c>
      <c r="Q1205" s="2">
        <v>42172</v>
      </c>
      <c r="R1205" s="4">
        <v>-203.09799999999998</v>
      </c>
      <c r="S1205" s="3">
        <v>12</v>
      </c>
      <c r="T1205" s="4">
        <v>19.32</v>
      </c>
      <c r="U1205" s="3">
        <v>91571</v>
      </c>
      <c r="V1205" s="3" t="str">
        <f>IF(R1205&gt;F3161, "High","Low")</f>
        <v>Low</v>
      </c>
      <c r="W1205" s="3" t="e">
        <f>IF(OR(D1205 &gt; 0.2,#REF! &lt; 0.25), "High Risk", "Low Risk")</f>
        <v>#REF!</v>
      </c>
      <c r="X1205" s="3" t="str">
        <f>IF(NOT(D1205 &gt; 0), "No Discount", "Discount Applied")</f>
        <v>No Discount</v>
      </c>
      <c r="Y1205" s="3" t="str">
        <f>IF(AND(R1205 &gt; 100, OR(I1205 = "Regular Air", I1205 = "Express Air"), NOT(D1205 &gt; 0)), "High Profit Non-Standard Shipping", "Other")</f>
        <v>Other</v>
      </c>
    </row>
    <row r="1206" spans="1:25" x14ac:dyDescent="0.3">
      <c r="A1206" s="3" t="s">
        <v>68</v>
      </c>
      <c r="B1206" s="3">
        <v>19008</v>
      </c>
      <c r="C1206" s="3" t="s">
        <v>24</v>
      </c>
      <c r="D1206" s="7">
        <v>0.09</v>
      </c>
      <c r="E1206" s="4">
        <v>16.98</v>
      </c>
      <c r="F1206" s="4">
        <v>12.39</v>
      </c>
      <c r="G1206" s="3">
        <v>2187</v>
      </c>
      <c r="H1206" s="3" t="s">
        <v>2079</v>
      </c>
      <c r="I1206" s="3" t="s">
        <v>48</v>
      </c>
      <c r="J1206" s="3" t="s">
        <v>27</v>
      </c>
      <c r="K1206" s="3" t="s">
        <v>28</v>
      </c>
      <c r="L1206" s="3" t="s">
        <v>60</v>
      </c>
      <c r="M1206" s="3" t="s">
        <v>505</v>
      </c>
      <c r="N1206" s="3" t="s">
        <v>2081</v>
      </c>
      <c r="O1206" s="3">
        <v>64055</v>
      </c>
      <c r="P1206" s="2">
        <v>42132</v>
      </c>
      <c r="Q1206" s="2">
        <v>42134</v>
      </c>
      <c r="R1206" s="4">
        <v>-48.57</v>
      </c>
      <c r="S1206" s="3">
        <v>5</v>
      </c>
      <c r="T1206" s="4">
        <v>86.8</v>
      </c>
      <c r="U1206" s="3">
        <v>89440</v>
      </c>
      <c r="V1206" s="3" t="str">
        <f>IF(R1206&gt;F3162, "High","Low")</f>
        <v>Low</v>
      </c>
      <c r="W1206" s="3" t="e">
        <f>IF(OR(D1206 &gt; 0.2,#REF! &lt; 0.25), "High Risk", "Low Risk")</f>
        <v>#REF!</v>
      </c>
      <c r="X1206" s="3" t="str">
        <f>IF(NOT(D1206 &gt; 0), "No Discount", "Discount Applied")</f>
        <v>Discount Applied</v>
      </c>
      <c r="Y1206" s="3" t="str">
        <f>IF(AND(R1206 &gt; 100, OR(I1206 = "Regular Air", I1206 = "Express Air"), NOT(D1206 &gt; 0)), "High Profit Non-Standard Shipping", "Other")</f>
        <v>Other</v>
      </c>
    </row>
    <row r="1207" spans="1:25" x14ac:dyDescent="0.3">
      <c r="A1207" s="3" t="s">
        <v>68</v>
      </c>
      <c r="B1207" s="3">
        <v>1008</v>
      </c>
      <c r="C1207" s="3" t="s">
        <v>24</v>
      </c>
      <c r="D1207" s="7">
        <v>0.09</v>
      </c>
      <c r="E1207" s="4">
        <v>16.98</v>
      </c>
      <c r="F1207" s="4">
        <v>12.39</v>
      </c>
      <c r="G1207" s="3">
        <v>2189</v>
      </c>
      <c r="H1207" s="3" t="s">
        <v>2082</v>
      </c>
      <c r="I1207" s="3" t="s">
        <v>48</v>
      </c>
      <c r="J1207" s="3" t="s">
        <v>27</v>
      </c>
      <c r="K1207" s="3" t="s">
        <v>28</v>
      </c>
      <c r="L1207" s="3" t="s">
        <v>52</v>
      </c>
      <c r="M1207" s="3" t="s">
        <v>70</v>
      </c>
      <c r="N1207" s="3" t="s">
        <v>89</v>
      </c>
      <c r="O1207" s="3">
        <v>10177</v>
      </c>
      <c r="P1207" s="2">
        <v>42132</v>
      </c>
      <c r="Q1207" s="2">
        <v>42134</v>
      </c>
      <c r="R1207" s="4">
        <v>-48.57</v>
      </c>
      <c r="S1207" s="3">
        <v>22</v>
      </c>
      <c r="T1207" s="4">
        <v>381.91</v>
      </c>
      <c r="U1207" s="3">
        <v>7364</v>
      </c>
      <c r="V1207" s="3" t="str">
        <f>IF(R1207&gt;F3163, "High","Low")</f>
        <v>Low</v>
      </c>
      <c r="W1207" s="3" t="e">
        <f>IF(OR(D1207 &gt; 0.2,#REF! &lt; 0.25), "High Risk", "Low Risk")</f>
        <v>#REF!</v>
      </c>
      <c r="X1207" s="3" t="str">
        <f>IF(NOT(D1207 &gt; 0), "No Discount", "Discount Applied")</f>
        <v>Discount Applied</v>
      </c>
      <c r="Y1207" s="3" t="str">
        <f>IF(AND(R1207 &gt; 100, OR(I1207 = "Regular Air", I1207 = "Express Air"), NOT(D1207 &gt; 0)), "High Profit Non-Standard Shipping", "Other")</f>
        <v>Other</v>
      </c>
    </row>
    <row r="1208" spans="1:25" x14ac:dyDescent="0.3">
      <c r="A1208" s="3" t="s">
        <v>29</v>
      </c>
      <c r="B1208" s="3">
        <v>5870</v>
      </c>
      <c r="C1208" s="3" t="s">
        <v>46</v>
      </c>
      <c r="D1208" s="7">
        <v>0.05</v>
      </c>
      <c r="E1208" s="4">
        <v>16.98</v>
      </c>
      <c r="F1208" s="4">
        <v>7.78</v>
      </c>
      <c r="G1208" s="3">
        <v>2190</v>
      </c>
      <c r="H1208" s="3" t="s">
        <v>2083</v>
      </c>
      <c r="I1208" s="3" t="s">
        <v>48</v>
      </c>
      <c r="J1208" s="3" t="s">
        <v>39</v>
      </c>
      <c r="K1208" s="3" t="s">
        <v>28</v>
      </c>
      <c r="L1208" s="3" t="s">
        <v>60</v>
      </c>
      <c r="M1208" s="3" t="s">
        <v>299</v>
      </c>
      <c r="N1208" s="3" t="s">
        <v>300</v>
      </c>
      <c r="O1208" s="3">
        <v>48227</v>
      </c>
      <c r="P1208" s="2">
        <v>42049</v>
      </c>
      <c r="Q1208" s="2">
        <v>42051</v>
      </c>
      <c r="R1208" s="4">
        <v>-47.28</v>
      </c>
      <c r="S1208" s="3">
        <v>45</v>
      </c>
      <c r="T1208" s="4">
        <v>761.67</v>
      </c>
      <c r="U1208" s="3">
        <v>41636</v>
      </c>
      <c r="V1208" s="3" t="str">
        <f>IF(R1208&gt;F3164, "High","Low")</f>
        <v>Low</v>
      </c>
      <c r="W1208" s="3" t="e">
        <f>IF(OR(D1208 &gt; 0.2,#REF! &lt; 0.25), "High Risk", "Low Risk")</f>
        <v>#REF!</v>
      </c>
      <c r="X1208" s="3" t="str">
        <f>IF(NOT(D1208 &gt; 0), "No Discount", "Discount Applied")</f>
        <v>Discount Applied</v>
      </c>
      <c r="Y1208" s="3" t="str">
        <f>IF(AND(R1208 &gt; 100, OR(I1208 = "Regular Air", I1208 = "Express Air"), NOT(D1208 &gt; 0)), "High Profit Non-Standard Shipping", "Other")</f>
        <v>Other</v>
      </c>
    </row>
    <row r="1209" spans="1:25" x14ac:dyDescent="0.3">
      <c r="A1209" s="3" t="s">
        <v>77</v>
      </c>
      <c r="B1209" s="3">
        <v>5871</v>
      </c>
      <c r="C1209" s="3" t="s">
        <v>46</v>
      </c>
      <c r="D1209" s="7">
        <v>0.03</v>
      </c>
      <c r="E1209" s="4">
        <v>115.99</v>
      </c>
      <c r="F1209" s="4">
        <v>4.2300000000000004</v>
      </c>
      <c r="G1209" s="3">
        <v>2190</v>
      </c>
      <c r="H1209" s="3" t="s">
        <v>2083</v>
      </c>
      <c r="I1209" s="3" t="s">
        <v>48</v>
      </c>
      <c r="J1209" s="3" t="s">
        <v>39</v>
      </c>
      <c r="K1209" s="3" t="s">
        <v>76</v>
      </c>
      <c r="L1209" s="3" t="s">
        <v>60</v>
      </c>
      <c r="M1209" s="3" t="s">
        <v>299</v>
      </c>
      <c r="N1209" s="3" t="s">
        <v>300</v>
      </c>
      <c r="O1209" s="3">
        <v>48227</v>
      </c>
      <c r="P1209" s="2">
        <v>42049</v>
      </c>
      <c r="Q1209" s="2">
        <v>42051</v>
      </c>
      <c r="R1209" s="4">
        <v>722.24099999999999</v>
      </c>
      <c r="S1209" s="3">
        <v>49</v>
      </c>
      <c r="T1209" s="4">
        <v>5014.07</v>
      </c>
      <c r="U1209" s="3">
        <v>41636</v>
      </c>
      <c r="V1209" s="3" t="str">
        <f>IF(R1209&gt;F3165, "High","Low")</f>
        <v>High</v>
      </c>
      <c r="W1209" s="3" t="e">
        <f>IF(OR(D1209 &gt; 0.2,#REF! &lt; 0.25), "High Risk", "Low Risk")</f>
        <v>#REF!</v>
      </c>
      <c r="X1209" s="3" t="str">
        <f>IF(NOT(D1209 &gt; 0), "No Discount", "Discount Applied")</f>
        <v>Discount Applied</v>
      </c>
      <c r="Y1209" s="3" t="str">
        <f>IF(AND(R1209 &gt; 100, OR(I1209 = "Regular Air", I1209 = "Express Air"), NOT(D1209 &gt; 0)), "High Profit Non-Standard Shipping", "Other")</f>
        <v>Other</v>
      </c>
    </row>
    <row r="1210" spans="1:25" x14ac:dyDescent="0.3">
      <c r="A1210" s="3" t="s">
        <v>29</v>
      </c>
      <c r="B1210" s="3">
        <v>23870</v>
      </c>
      <c r="C1210" s="3" t="s">
        <v>46</v>
      </c>
      <c r="D1210" s="7">
        <v>0.05</v>
      </c>
      <c r="E1210" s="4">
        <v>16.98</v>
      </c>
      <c r="F1210" s="4">
        <v>7.78</v>
      </c>
      <c r="G1210" s="3">
        <v>2193</v>
      </c>
      <c r="H1210" s="3" t="s">
        <v>2086</v>
      </c>
      <c r="I1210" s="3" t="s">
        <v>48</v>
      </c>
      <c r="J1210" s="3" t="s">
        <v>39</v>
      </c>
      <c r="K1210" s="3" t="s">
        <v>28</v>
      </c>
      <c r="L1210" s="3" t="s">
        <v>135</v>
      </c>
      <c r="M1210" s="3" t="s">
        <v>321</v>
      </c>
      <c r="N1210" s="3" t="s">
        <v>2087</v>
      </c>
      <c r="O1210" s="3">
        <v>28560</v>
      </c>
      <c r="P1210" s="2">
        <v>42049</v>
      </c>
      <c r="Q1210" s="2">
        <v>42051</v>
      </c>
      <c r="R1210" s="4">
        <v>-161</v>
      </c>
      <c r="S1210" s="3">
        <v>11</v>
      </c>
      <c r="T1210" s="4">
        <v>186.19</v>
      </c>
      <c r="U1210" s="3">
        <v>90685</v>
      </c>
      <c r="V1210" s="3" t="str">
        <f>IF(R1210&gt;F3166, "High","Low")</f>
        <v>Low</v>
      </c>
      <c r="W1210" s="3" t="e">
        <f>IF(OR(D1210 &gt; 0.2,#REF! &lt; 0.25), "High Risk", "Low Risk")</f>
        <v>#REF!</v>
      </c>
      <c r="X1210" s="3" t="str">
        <f>IF(NOT(D1210 &gt; 0), "No Discount", "Discount Applied")</f>
        <v>Discount Applied</v>
      </c>
      <c r="Y1210" s="3" t="str">
        <f>IF(AND(R1210 &gt; 100, OR(I1210 = "Regular Air", I1210 = "Express Air"), NOT(D1210 &gt; 0)), "High Profit Non-Standard Shipping", "Other")</f>
        <v>Other</v>
      </c>
    </row>
    <row r="1211" spans="1:25" x14ac:dyDescent="0.3">
      <c r="A1211" s="3" t="s">
        <v>77</v>
      </c>
      <c r="B1211" s="3">
        <v>23871</v>
      </c>
      <c r="C1211" s="3" t="s">
        <v>46</v>
      </c>
      <c r="D1211" s="7">
        <v>0.03</v>
      </c>
      <c r="E1211" s="4">
        <v>115.99</v>
      </c>
      <c r="F1211" s="4">
        <v>4.2300000000000004</v>
      </c>
      <c r="G1211" s="3">
        <v>2193</v>
      </c>
      <c r="H1211" s="3" t="s">
        <v>2086</v>
      </c>
      <c r="I1211" s="3" t="s">
        <v>48</v>
      </c>
      <c r="J1211" s="3" t="s">
        <v>39</v>
      </c>
      <c r="K1211" s="3" t="s">
        <v>76</v>
      </c>
      <c r="L1211" s="3" t="s">
        <v>135</v>
      </c>
      <c r="M1211" s="3" t="s">
        <v>321</v>
      </c>
      <c r="N1211" s="3" t="s">
        <v>2087</v>
      </c>
      <c r="O1211" s="3">
        <v>28560</v>
      </c>
      <c r="P1211" s="2">
        <v>42049</v>
      </c>
      <c r="Q1211" s="2">
        <v>42051</v>
      </c>
      <c r="R1211" s="4">
        <v>848.3646</v>
      </c>
      <c r="S1211" s="3">
        <v>12</v>
      </c>
      <c r="T1211" s="4">
        <v>1227.94</v>
      </c>
      <c r="U1211" s="3">
        <v>90685</v>
      </c>
      <c r="V1211" s="3" t="str">
        <f>IF(R1211&gt;F3167, "High","Low")</f>
        <v>High</v>
      </c>
      <c r="W1211" s="3" t="e">
        <f>IF(OR(D1211 &gt; 0.2,#REF! &lt; 0.25), "High Risk", "Low Risk")</f>
        <v>#REF!</v>
      </c>
      <c r="X1211" s="3" t="str">
        <f>IF(NOT(D1211 &gt; 0), "No Discount", "Discount Applied")</f>
        <v>Discount Applied</v>
      </c>
      <c r="Y1211" s="3" t="str">
        <f>IF(AND(R1211 &gt; 100, OR(I1211 = "Regular Air", I1211 = "Express Air"), NOT(D1211 &gt; 0)), "High Profit Non-Standard Shipping", "Other")</f>
        <v>Other</v>
      </c>
    </row>
    <row r="1212" spans="1:25" x14ac:dyDescent="0.3">
      <c r="A1212" s="3" t="s">
        <v>179</v>
      </c>
      <c r="B1212" s="3">
        <v>19112</v>
      </c>
      <c r="C1212" s="3" t="s">
        <v>55</v>
      </c>
      <c r="D1212" s="7">
        <v>0.03</v>
      </c>
      <c r="E1212" s="4">
        <v>27.48</v>
      </c>
      <c r="F1212" s="4">
        <v>4</v>
      </c>
      <c r="G1212" s="3">
        <v>2196</v>
      </c>
      <c r="H1212" s="3" t="s">
        <v>2088</v>
      </c>
      <c r="I1212" s="3" t="s">
        <v>48</v>
      </c>
      <c r="J1212" s="3" t="s">
        <v>57</v>
      </c>
      <c r="K1212" s="3" t="s">
        <v>76</v>
      </c>
      <c r="L1212" s="3" t="s">
        <v>52</v>
      </c>
      <c r="M1212" s="3" t="s">
        <v>70</v>
      </c>
      <c r="N1212" s="3" t="s">
        <v>2089</v>
      </c>
      <c r="O1212" s="3">
        <v>14701</v>
      </c>
      <c r="P1212" s="2">
        <v>42101</v>
      </c>
      <c r="Q1212" s="2">
        <v>42102</v>
      </c>
      <c r="R1212" s="4">
        <v>-88.840800000000002</v>
      </c>
      <c r="S1212" s="3">
        <v>11</v>
      </c>
      <c r="T1212" s="4">
        <v>294.97000000000003</v>
      </c>
      <c r="U1212" s="3">
        <v>89175</v>
      </c>
      <c r="V1212" s="3" t="str">
        <f>IF(R1212&gt;F3168, "High","Low")</f>
        <v>Low</v>
      </c>
      <c r="W1212" s="3" t="e">
        <f>IF(OR(D1212 &gt; 0.2,#REF! &lt; 0.25), "High Risk", "Low Risk")</f>
        <v>#REF!</v>
      </c>
      <c r="X1212" s="3" t="str">
        <f>IF(NOT(D1212 &gt; 0), "No Discount", "Discount Applied")</f>
        <v>Discount Applied</v>
      </c>
      <c r="Y1212" s="3" t="str">
        <f>IF(AND(R1212 &gt; 100, OR(I1212 = "Regular Air", I1212 = "Express Air"), NOT(D1212 &gt; 0)), "High Profit Non-Standard Shipping", "Other")</f>
        <v>Other</v>
      </c>
    </row>
    <row r="1213" spans="1:25" x14ac:dyDescent="0.3">
      <c r="A1213" s="3" t="s">
        <v>179</v>
      </c>
      <c r="B1213" s="3">
        <v>19113</v>
      </c>
      <c r="C1213" s="3" t="s">
        <v>55</v>
      </c>
      <c r="D1213" s="7">
        <v>0.1</v>
      </c>
      <c r="E1213" s="4">
        <v>179.99</v>
      </c>
      <c r="F1213" s="4">
        <v>19.989999999999998</v>
      </c>
      <c r="G1213" s="3">
        <v>2196</v>
      </c>
      <c r="H1213" s="3" t="s">
        <v>2088</v>
      </c>
      <c r="I1213" s="3" t="s">
        <v>48</v>
      </c>
      <c r="J1213" s="3" t="s">
        <v>57</v>
      </c>
      <c r="K1213" s="3" t="s">
        <v>76</v>
      </c>
      <c r="L1213" s="3" t="s">
        <v>52</v>
      </c>
      <c r="M1213" s="3" t="s">
        <v>70</v>
      </c>
      <c r="N1213" s="3" t="s">
        <v>2089</v>
      </c>
      <c r="O1213" s="3">
        <v>14701</v>
      </c>
      <c r="P1213" s="2">
        <v>42101</v>
      </c>
      <c r="Q1213" s="2">
        <v>42102</v>
      </c>
      <c r="R1213" s="4">
        <v>1208.9903999999999</v>
      </c>
      <c r="S1213" s="3">
        <v>14</v>
      </c>
      <c r="T1213" s="4">
        <v>2458.0500000000002</v>
      </c>
      <c r="U1213" s="3">
        <v>89175</v>
      </c>
      <c r="V1213" s="3" t="str">
        <f>IF(R1213&gt;F3169, "High","Low")</f>
        <v>High</v>
      </c>
      <c r="W1213" s="3" t="e">
        <f>IF(OR(D1213 &gt; 0.2,#REF! &lt; 0.25), "High Risk", "Low Risk")</f>
        <v>#REF!</v>
      </c>
      <c r="X1213" s="3" t="str">
        <f>IF(NOT(D1213 &gt; 0), "No Discount", "Discount Applied")</f>
        <v>Discount Applied</v>
      </c>
      <c r="Y1213" s="3" t="str">
        <f>IF(AND(R1213 &gt; 100, OR(I1213 = "Regular Air", I1213 = "Express Air"), NOT(D1213 &gt; 0)), "High Profit Non-Standard Shipping", "Other")</f>
        <v>Other</v>
      </c>
    </row>
    <row r="1214" spans="1:25" x14ac:dyDescent="0.3">
      <c r="A1214" s="3" t="s">
        <v>140</v>
      </c>
      <c r="B1214" s="3">
        <v>19114</v>
      </c>
      <c r="C1214" s="3" t="s">
        <v>55</v>
      </c>
      <c r="D1214" s="7">
        <v>0.1</v>
      </c>
      <c r="E1214" s="4">
        <v>140.85</v>
      </c>
      <c r="F1214" s="4">
        <v>19.989999999999998</v>
      </c>
      <c r="G1214" s="3">
        <v>2196</v>
      </c>
      <c r="H1214" s="3" t="s">
        <v>2088</v>
      </c>
      <c r="I1214" s="3" t="s">
        <v>48</v>
      </c>
      <c r="J1214" s="3" t="s">
        <v>57</v>
      </c>
      <c r="K1214" s="3" t="s">
        <v>28</v>
      </c>
      <c r="L1214" s="3" t="s">
        <v>52</v>
      </c>
      <c r="M1214" s="3" t="s">
        <v>70</v>
      </c>
      <c r="N1214" s="3" t="s">
        <v>2089</v>
      </c>
      <c r="O1214" s="3">
        <v>14701</v>
      </c>
      <c r="P1214" s="2">
        <v>42101</v>
      </c>
      <c r="Q1214" s="2">
        <v>42103</v>
      </c>
      <c r="R1214" s="4">
        <v>9.9911999999999992</v>
      </c>
      <c r="S1214" s="3">
        <v>19</v>
      </c>
      <c r="T1214" s="4">
        <v>2465.75</v>
      </c>
      <c r="U1214" s="3">
        <v>89175</v>
      </c>
      <c r="V1214" s="3" t="str">
        <f>IF(R1214&gt;F3170, "High","Low")</f>
        <v>High</v>
      </c>
      <c r="W1214" s="3" t="e">
        <f>IF(OR(D1214 &gt; 0.2,#REF! &lt; 0.25), "High Risk", "Low Risk")</f>
        <v>#REF!</v>
      </c>
      <c r="X1214" s="3" t="str">
        <f>IF(NOT(D1214 &gt; 0), "No Discount", "Discount Applied")</f>
        <v>Discount Applied</v>
      </c>
      <c r="Y1214" s="3" t="str">
        <f>IF(AND(R1214 &gt; 100, OR(I1214 = "Regular Air", I1214 = "Express Air"), NOT(D1214 &gt; 0)), "High Profit Non-Standard Shipping", "Other")</f>
        <v>Other</v>
      </c>
    </row>
    <row r="1215" spans="1:25" x14ac:dyDescent="0.3">
      <c r="A1215" s="3" t="s">
        <v>179</v>
      </c>
      <c r="B1215" s="3">
        <v>23300</v>
      </c>
      <c r="C1215" s="3" t="s">
        <v>46</v>
      </c>
      <c r="D1215" s="7">
        <v>0.08</v>
      </c>
      <c r="E1215" s="4">
        <v>100.97</v>
      </c>
      <c r="F1215" s="4">
        <v>7.18</v>
      </c>
      <c r="G1215" s="3">
        <v>2197</v>
      </c>
      <c r="H1215" s="3" t="s">
        <v>2091</v>
      </c>
      <c r="I1215" s="3" t="s">
        <v>48</v>
      </c>
      <c r="J1215" s="3" t="s">
        <v>57</v>
      </c>
      <c r="K1215" s="3" t="s">
        <v>76</v>
      </c>
      <c r="L1215" s="3" t="s">
        <v>52</v>
      </c>
      <c r="M1215" s="3" t="s">
        <v>70</v>
      </c>
      <c r="N1215" s="3" t="s">
        <v>1705</v>
      </c>
      <c r="O1215" s="3">
        <v>11756</v>
      </c>
      <c r="P1215" s="2">
        <v>42181</v>
      </c>
      <c r="Q1215" s="2">
        <v>42182</v>
      </c>
      <c r="R1215" s="4">
        <v>126.22500000000001</v>
      </c>
      <c r="S1215" s="3">
        <v>7</v>
      </c>
      <c r="T1215" s="4">
        <v>650.25</v>
      </c>
      <c r="U1215" s="3">
        <v>89176</v>
      </c>
      <c r="V1215" s="3" t="str">
        <f>IF(R1215&gt;F3171, "High","Low")</f>
        <v>High</v>
      </c>
      <c r="W1215" s="3" t="e">
        <f>IF(OR(D1215 &gt; 0.2,#REF! &lt; 0.25), "High Risk", "Low Risk")</f>
        <v>#REF!</v>
      </c>
      <c r="X1215" s="3" t="str">
        <f>IF(NOT(D1215 &gt; 0), "No Discount", "Discount Applied")</f>
        <v>Discount Applied</v>
      </c>
      <c r="Y1215" s="3" t="str">
        <f>IF(AND(R1215 &gt; 100, OR(I1215 = "Regular Air", I1215 = "Express Air"), NOT(D1215 &gt; 0)), "High Profit Non-Standard Shipping", "Other")</f>
        <v>Other</v>
      </c>
    </row>
    <row r="1216" spans="1:25" x14ac:dyDescent="0.3">
      <c r="A1216" s="3" t="s">
        <v>49</v>
      </c>
      <c r="B1216" s="3">
        <v>23301</v>
      </c>
      <c r="C1216" s="3" t="s">
        <v>46</v>
      </c>
      <c r="D1216" s="7">
        <v>0</v>
      </c>
      <c r="E1216" s="4">
        <v>13.4</v>
      </c>
      <c r="F1216" s="4">
        <v>4.95</v>
      </c>
      <c r="G1216" s="3">
        <v>2197</v>
      </c>
      <c r="H1216" s="3" t="s">
        <v>2091</v>
      </c>
      <c r="I1216" s="3" t="s">
        <v>48</v>
      </c>
      <c r="J1216" s="3" t="s">
        <v>57</v>
      </c>
      <c r="K1216" s="3" t="s">
        <v>40</v>
      </c>
      <c r="L1216" s="3" t="s">
        <v>52</v>
      </c>
      <c r="M1216" s="3" t="s">
        <v>70</v>
      </c>
      <c r="N1216" s="3" t="s">
        <v>1705</v>
      </c>
      <c r="O1216" s="3">
        <v>11756</v>
      </c>
      <c r="P1216" s="2">
        <v>42181</v>
      </c>
      <c r="Q1216" s="2">
        <v>42182</v>
      </c>
      <c r="R1216" s="4">
        <v>187.7628</v>
      </c>
      <c r="S1216" s="3">
        <v>19</v>
      </c>
      <c r="T1216" s="4">
        <v>272.12</v>
      </c>
      <c r="U1216" s="3">
        <v>89176</v>
      </c>
      <c r="V1216" s="3" t="str">
        <f>IF(R1216&gt;F3172, "High","Low")</f>
        <v>High</v>
      </c>
      <c r="W1216" s="3" t="e">
        <f>IF(OR(D1216 &gt; 0.2,#REF! &lt; 0.25), "High Risk", "Low Risk")</f>
        <v>#REF!</v>
      </c>
      <c r="X1216" s="3" t="str">
        <f>IF(NOT(D1216 &gt; 0), "No Discount", "Discount Applied")</f>
        <v>No Discount</v>
      </c>
      <c r="Y1216" s="3" t="str">
        <f>IF(AND(R1216 &gt; 100, OR(I1216 = "Regular Air", I1216 = "Express Air"), NOT(D1216 &gt; 0)), "High Profit Non-Standard Shipping", "Other")</f>
        <v>High Profit Non-Standard Shipping</v>
      </c>
    </row>
    <row r="1217" spans="1:25" x14ac:dyDescent="0.3">
      <c r="A1217" s="3" t="s">
        <v>29</v>
      </c>
      <c r="B1217" s="3">
        <v>26083</v>
      </c>
      <c r="C1217" s="3" t="s">
        <v>36</v>
      </c>
      <c r="D1217" s="7">
        <v>0.03</v>
      </c>
      <c r="E1217" s="4">
        <v>25.98</v>
      </c>
      <c r="F1217" s="4">
        <v>4.08</v>
      </c>
      <c r="G1217" s="3">
        <v>2198</v>
      </c>
      <c r="H1217" s="3" t="s">
        <v>2093</v>
      </c>
      <c r="I1217" s="3" t="s">
        <v>48</v>
      </c>
      <c r="J1217" s="3" t="s">
        <v>57</v>
      </c>
      <c r="K1217" s="3" t="s">
        <v>28</v>
      </c>
      <c r="L1217" s="3" t="s">
        <v>52</v>
      </c>
      <c r="M1217" s="3" t="s">
        <v>70</v>
      </c>
      <c r="N1217" s="3" t="s">
        <v>2095</v>
      </c>
      <c r="O1217" s="3">
        <v>11757</v>
      </c>
      <c r="P1217" s="2">
        <v>42146</v>
      </c>
      <c r="Q1217" s="2">
        <v>42149</v>
      </c>
      <c r="R1217" s="4">
        <v>295.90649999999999</v>
      </c>
      <c r="S1217" s="3">
        <v>16</v>
      </c>
      <c r="T1217" s="4">
        <v>428.85</v>
      </c>
      <c r="U1217" s="3">
        <v>89174</v>
      </c>
      <c r="V1217" s="3" t="str">
        <f>IF(R1217&gt;F3173, "High","Low")</f>
        <v>High</v>
      </c>
      <c r="W1217" s="3" t="e">
        <f>IF(OR(D1217 &gt; 0.2,#REF! &lt; 0.25), "High Risk", "Low Risk")</f>
        <v>#REF!</v>
      </c>
      <c r="X1217" s="3" t="str">
        <f>IF(NOT(D1217 &gt; 0), "No Discount", "Discount Applied")</f>
        <v>Discount Applied</v>
      </c>
      <c r="Y1217" s="3" t="str">
        <f>IF(AND(R1217 &gt; 100, OR(I1217 = "Regular Air", I1217 = "Express Air"), NOT(D1217 &gt; 0)), "High Profit Non-Standard Shipping", "Other")</f>
        <v>Other</v>
      </c>
    </row>
    <row r="1218" spans="1:25" x14ac:dyDescent="0.3">
      <c r="A1218" s="3" t="s">
        <v>140</v>
      </c>
      <c r="B1218" s="3">
        <v>26084</v>
      </c>
      <c r="C1218" s="3" t="s">
        <v>36</v>
      </c>
      <c r="D1218" s="7">
        <v>0.1</v>
      </c>
      <c r="E1218" s="4">
        <v>20.98</v>
      </c>
      <c r="F1218" s="4">
        <v>53.03</v>
      </c>
      <c r="G1218" s="3">
        <v>2198</v>
      </c>
      <c r="H1218" s="3" t="s">
        <v>2093</v>
      </c>
      <c r="I1218" s="3" t="s">
        <v>38</v>
      </c>
      <c r="J1218" s="3" t="s">
        <v>57</v>
      </c>
      <c r="K1218" s="3" t="s">
        <v>28</v>
      </c>
      <c r="L1218" s="3" t="s">
        <v>52</v>
      </c>
      <c r="M1218" s="3" t="s">
        <v>70</v>
      </c>
      <c r="N1218" s="3" t="s">
        <v>2095</v>
      </c>
      <c r="O1218" s="3">
        <v>11757</v>
      </c>
      <c r="P1218" s="2">
        <v>42146</v>
      </c>
      <c r="Q1218" s="2">
        <v>42146</v>
      </c>
      <c r="R1218" s="4">
        <v>-2111.36</v>
      </c>
      <c r="S1218" s="3">
        <v>16</v>
      </c>
      <c r="T1218" s="4">
        <v>342.54</v>
      </c>
      <c r="U1218" s="3">
        <v>89174</v>
      </c>
      <c r="V1218" s="3" t="str">
        <f>IF(R1218&gt;F3174, "High","Low")</f>
        <v>Low</v>
      </c>
      <c r="W1218" s="3" t="e">
        <f>IF(OR(D1218 &gt; 0.2,#REF! &lt; 0.25), "High Risk", "Low Risk")</f>
        <v>#REF!</v>
      </c>
      <c r="X1218" s="3" t="str">
        <f>IF(NOT(D1218 &gt; 0), "No Discount", "Discount Applied")</f>
        <v>Discount Applied</v>
      </c>
      <c r="Y1218" s="3" t="str">
        <f>IF(AND(R1218 &gt; 100, OR(I1218 = "Regular Air", I1218 = "Express Air"), NOT(D1218 &gt; 0)), "High Profit Non-Standard Shipping", "Other")</f>
        <v>Other</v>
      </c>
    </row>
    <row r="1219" spans="1:25" x14ac:dyDescent="0.3">
      <c r="A1219" s="3" t="s">
        <v>49</v>
      </c>
      <c r="B1219" s="3">
        <v>20234</v>
      </c>
      <c r="C1219" s="3" t="s">
        <v>46</v>
      </c>
      <c r="D1219" s="7">
        <v>0.17</v>
      </c>
      <c r="E1219" s="4">
        <v>14.89</v>
      </c>
      <c r="F1219" s="4">
        <v>13.56</v>
      </c>
      <c r="G1219" s="3">
        <v>2201</v>
      </c>
      <c r="H1219" s="3" t="s">
        <v>2096</v>
      </c>
      <c r="I1219" s="3" t="s">
        <v>48</v>
      </c>
      <c r="J1219" s="3" t="s">
        <v>57</v>
      </c>
      <c r="K1219" s="3" t="s">
        <v>40</v>
      </c>
      <c r="L1219" s="3" t="s">
        <v>60</v>
      </c>
      <c r="M1219" s="3" t="s">
        <v>61</v>
      </c>
      <c r="N1219" s="3" t="s">
        <v>488</v>
      </c>
      <c r="O1219" s="3">
        <v>55420</v>
      </c>
      <c r="P1219" s="2">
        <v>42088</v>
      </c>
      <c r="Q1219" s="2">
        <v>42090</v>
      </c>
      <c r="R1219" s="4">
        <v>-9.1300000000000008</v>
      </c>
      <c r="S1219" s="3">
        <v>1</v>
      </c>
      <c r="T1219" s="4">
        <v>27.96</v>
      </c>
      <c r="U1219" s="3">
        <v>86054</v>
      </c>
      <c r="V1219" s="3" t="str">
        <f>IF(R1219&gt;F3175, "High","Low")</f>
        <v>Low</v>
      </c>
      <c r="W1219" s="3" t="e">
        <f>IF(OR(D1219 &gt; 0.2,#REF! &lt; 0.25), "High Risk", "Low Risk")</f>
        <v>#REF!</v>
      </c>
      <c r="X1219" s="3" t="str">
        <f>IF(NOT(D1219 &gt; 0), "No Discount", "Discount Applied")</f>
        <v>Discount Applied</v>
      </c>
      <c r="Y1219" s="3" t="str">
        <f>IF(AND(R1219 &gt; 100, OR(I1219 = "Regular Air", I1219 = "Express Air"), NOT(D1219 &gt; 0)), "High Profit Non-Standard Shipping", "Other")</f>
        <v>Other</v>
      </c>
    </row>
    <row r="1220" spans="1:25" x14ac:dyDescent="0.3">
      <c r="A1220" s="3" t="s">
        <v>41</v>
      </c>
      <c r="B1220" s="3">
        <v>22259</v>
      </c>
      <c r="C1220" s="3" t="s">
        <v>105</v>
      </c>
      <c r="D1220" s="7">
        <v>0.09</v>
      </c>
      <c r="E1220" s="4">
        <v>160.97999999999999</v>
      </c>
      <c r="F1220" s="4">
        <v>30</v>
      </c>
      <c r="G1220" s="3">
        <v>2202</v>
      </c>
      <c r="H1220" s="3" t="s">
        <v>2098</v>
      </c>
      <c r="I1220" s="3" t="s">
        <v>38</v>
      </c>
      <c r="J1220" s="3" t="s">
        <v>39</v>
      </c>
      <c r="K1220" s="3" t="s">
        <v>40</v>
      </c>
      <c r="L1220" s="3" t="s">
        <v>60</v>
      </c>
      <c r="M1220" s="3" t="s">
        <v>61</v>
      </c>
      <c r="N1220" s="3" t="s">
        <v>2099</v>
      </c>
      <c r="O1220" s="3">
        <v>55429</v>
      </c>
      <c r="P1220" s="2">
        <v>42035</v>
      </c>
      <c r="Q1220" s="2">
        <v>42035</v>
      </c>
      <c r="R1220" s="4">
        <v>357.428</v>
      </c>
      <c r="S1220" s="3">
        <v>11</v>
      </c>
      <c r="T1220" s="4">
        <v>1635.38</v>
      </c>
      <c r="U1220" s="3">
        <v>86050</v>
      </c>
      <c r="V1220" s="3" t="str">
        <f>IF(R1220&gt;F3176, "High","Low")</f>
        <v>High</v>
      </c>
      <c r="W1220" s="3" t="e">
        <f>IF(OR(D1220 &gt; 0.2,#REF! &lt; 0.25), "High Risk", "Low Risk")</f>
        <v>#REF!</v>
      </c>
      <c r="X1220" s="3" t="str">
        <f>IF(NOT(D1220 &gt; 0), "No Discount", "Discount Applied")</f>
        <v>Discount Applied</v>
      </c>
      <c r="Y1220" s="3" t="str">
        <f>IF(AND(R1220 &gt; 100, OR(I1220 = "Regular Air", I1220 = "Express Air"), NOT(D1220 &gt; 0)), "High Profit Non-Standard Shipping", "Other")</f>
        <v>Other</v>
      </c>
    </row>
    <row r="1221" spans="1:25" x14ac:dyDescent="0.3">
      <c r="A1221" s="3" t="s">
        <v>133</v>
      </c>
      <c r="B1221" s="3">
        <v>22260</v>
      </c>
      <c r="C1221" s="3" t="s">
        <v>105</v>
      </c>
      <c r="D1221" s="7">
        <v>0.09</v>
      </c>
      <c r="E1221" s="4">
        <v>6.3</v>
      </c>
      <c r="F1221" s="4">
        <v>0.5</v>
      </c>
      <c r="G1221" s="3">
        <v>2202</v>
      </c>
      <c r="H1221" s="3" t="s">
        <v>2098</v>
      </c>
      <c r="I1221" s="3" t="s">
        <v>48</v>
      </c>
      <c r="J1221" s="3" t="s">
        <v>39</v>
      </c>
      <c r="K1221" s="3" t="s">
        <v>28</v>
      </c>
      <c r="L1221" s="3" t="s">
        <v>60</v>
      </c>
      <c r="M1221" s="3" t="s">
        <v>61</v>
      </c>
      <c r="N1221" s="3" t="s">
        <v>2099</v>
      </c>
      <c r="O1221" s="3">
        <v>55429</v>
      </c>
      <c r="P1221" s="2">
        <v>42035</v>
      </c>
      <c r="Q1221" s="2">
        <v>42035</v>
      </c>
      <c r="R1221" s="4">
        <v>40.351199999999992</v>
      </c>
      <c r="S1221" s="3">
        <v>10</v>
      </c>
      <c r="T1221" s="4">
        <v>58.48</v>
      </c>
      <c r="U1221" s="3">
        <v>86050</v>
      </c>
      <c r="V1221" s="3" t="str">
        <f>IF(R1221&gt;F3177, "High","Low")</f>
        <v>High</v>
      </c>
      <c r="W1221" s="3" t="e">
        <f>IF(OR(D1221 &gt; 0.2,#REF! &lt; 0.25), "High Risk", "Low Risk")</f>
        <v>#REF!</v>
      </c>
      <c r="X1221" s="3" t="str">
        <f>IF(NOT(D1221 &gt; 0), "No Discount", "Discount Applied")</f>
        <v>Discount Applied</v>
      </c>
      <c r="Y1221" s="3" t="str">
        <f>IF(AND(R1221 &gt; 100, OR(I1221 = "Regular Air", I1221 = "Express Air"), NOT(D1221 &gt; 0)), "High Profit Non-Standard Shipping", "Other")</f>
        <v>Other</v>
      </c>
    </row>
    <row r="1222" spans="1:25" x14ac:dyDescent="0.3">
      <c r="A1222" s="3" t="s">
        <v>92</v>
      </c>
      <c r="B1222" s="3">
        <v>22261</v>
      </c>
      <c r="C1222" s="3" t="s">
        <v>105</v>
      </c>
      <c r="D1222" s="7">
        <v>0</v>
      </c>
      <c r="E1222" s="4">
        <v>4.9800000000000004</v>
      </c>
      <c r="F1222" s="4">
        <v>0.8</v>
      </c>
      <c r="G1222" s="3">
        <v>2202</v>
      </c>
      <c r="H1222" s="3" t="s">
        <v>2098</v>
      </c>
      <c r="I1222" s="3" t="s">
        <v>48</v>
      </c>
      <c r="J1222" s="3" t="s">
        <v>39</v>
      </c>
      <c r="K1222" s="3" t="s">
        <v>28</v>
      </c>
      <c r="L1222" s="3" t="s">
        <v>60</v>
      </c>
      <c r="M1222" s="3" t="s">
        <v>61</v>
      </c>
      <c r="N1222" s="3" t="s">
        <v>2099</v>
      </c>
      <c r="O1222" s="3">
        <v>55429</v>
      </c>
      <c r="P1222" s="2">
        <v>42035</v>
      </c>
      <c r="Q1222" s="2">
        <v>42042</v>
      </c>
      <c r="R1222" s="4">
        <v>27.634499999999996</v>
      </c>
      <c r="S1222" s="3">
        <v>8</v>
      </c>
      <c r="T1222" s="4">
        <v>40.049999999999997</v>
      </c>
      <c r="U1222" s="3">
        <v>86050</v>
      </c>
      <c r="V1222" s="3" t="str">
        <f>IF(R1222&gt;F3178, "High","Low")</f>
        <v>High</v>
      </c>
      <c r="W1222" s="3" t="e">
        <f>IF(OR(D1222 &gt; 0.2,#REF! &lt; 0.25), "High Risk", "Low Risk")</f>
        <v>#REF!</v>
      </c>
      <c r="X1222" s="3" t="str">
        <f>IF(NOT(D1222 &gt; 0), "No Discount", "Discount Applied")</f>
        <v>No Discount</v>
      </c>
      <c r="Y1222" s="3" t="str">
        <f>IF(AND(R1222 &gt; 100, OR(I1222 = "Regular Air", I1222 = "Express Air"), NOT(D1222 &gt; 0)), "High Profit Non-Standard Shipping", "Other")</f>
        <v>Other</v>
      </c>
    </row>
    <row r="1223" spans="1:25" x14ac:dyDescent="0.3">
      <c r="A1223" s="3" t="s">
        <v>84</v>
      </c>
      <c r="B1223" s="3">
        <v>23919</v>
      </c>
      <c r="C1223" s="3" t="s">
        <v>105</v>
      </c>
      <c r="D1223" s="7">
        <v>0.08</v>
      </c>
      <c r="E1223" s="4">
        <v>145.44999999999999</v>
      </c>
      <c r="F1223" s="4">
        <v>17.850000000000001</v>
      </c>
      <c r="G1223" s="3">
        <v>2203</v>
      </c>
      <c r="H1223" s="3" t="s">
        <v>2100</v>
      </c>
      <c r="I1223" s="3" t="s">
        <v>38</v>
      </c>
      <c r="J1223" s="3" t="s">
        <v>39</v>
      </c>
      <c r="K1223" s="3" t="s">
        <v>76</v>
      </c>
      <c r="L1223" s="3" t="s">
        <v>60</v>
      </c>
      <c r="M1223" s="3" t="s">
        <v>61</v>
      </c>
      <c r="N1223" s="3" t="s">
        <v>2101</v>
      </c>
      <c r="O1223" s="3">
        <v>55445</v>
      </c>
      <c r="P1223" s="2">
        <v>42039</v>
      </c>
      <c r="Q1223" s="2">
        <v>42039</v>
      </c>
      <c r="R1223" s="4">
        <v>751.58</v>
      </c>
      <c r="S1223" s="3">
        <v>8</v>
      </c>
      <c r="T1223" s="4">
        <v>1117.6600000000001</v>
      </c>
      <c r="U1223" s="3">
        <v>86051</v>
      </c>
      <c r="V1223" s="3" t="str">
        <f>IF(R1223&gt;F3179, "High","Low")</f>
        <v>High</v>
      </c>
      <c r="W1223" s="3" t="e">
        <f>IF(OR(D1223 &gt; 0.2,#REF! &lt; 0.25), "High Risk", "Low Risk")</f>
        <v>#REF!</v>
      </c>
      <c r="X1223" s="3" t="str">
        <f>IF(NOT(D1223 &gt; 0), "No Discount", "Discount Applied")</f>
        <v>Discount Applied</v>
      </c>
      <c r="Y1223" s="3" t="str">
        <f>IF(AND(R1223 &gt; 100, OR(I1223 = "Regular Air", I1223 = "Express Air"), NOT(D1223 &gt; 0)), "High Profit Non-Standard Shipping", "Other")</f>
        <v>Other</v>
      </c>
    </row>
    <row r="1224" spans="1:25" x14ac:dyDescent="0.3">
      <c r="A1224" s="3" t="s">
        <v>84</v>
      </c>
      <c r="B1224" s="3">
        <v>22595</v>
      </c>
      <c r="C1224" s="3" t="s">
        <v>46</v>
      </c>
      <c r="D1224" s="7">
        <v>0.03</v>
      </c>
      <c r="E1224" s="4">
        <v>399.98</v>
      </c>
      <c r="F1224" s="4">
        <v>12.06</v>
      </c>
      <c r="G1224" s="3">
        <v>2203</v>
      </c>
      <c r="H1224" s="3" t="s">
        <v>2100</v>
      </c>
      <c r="I1224" s="3" t="s">
        <v>38</v>
      </c>
      <c r="J1224" s="3" t="s">
        <v>39</v>
      </c>
      <c r="K1224" s="3" t="s">
        <v>76</v>
      </c>
      <c r="L1224" s="3" t="s">
        <v>60</v>
      </c>
      <c r="M1224" s="3" t="s">
        <v>61</v>
      </c>
      <c r="N1224" s="3" t="s">
        <v>2101</v>
      </c>
      <c r="O1224" s="3">
        <v>55445</v>
      </c>
      <c r="P1224" s="2">
        <v>42008</v>
      </c>
      <c r="Q1224" s="2">
        <v>42010</v>
      </c>
      <c r="R1224" s="4">
        <v>-663.51419999999996</v>
      </c>
      <c r="S1224" s="3">
        <v>2</v>
      </c>
      <c r="T1224" s="4">
        <v>807</v>
      </c>
      <c r="U1224" s="3">
        <v>86052</v>
      </c>
      <c r="V1224" s="3" t="str">
        <f>IF(R1224&gt;F3180, "High","Low")</f>
        <v>Low</v>
      </c>
      <c r="W1224" s="3" t="e">
        <f>IF(OR(D1224 &gt; 0.2,#REF! &lt; 0.25), "High Risk", "Low Risk")</f>
        <v>#REF!</v>
      </c>
      <c r="X1224" s="3" t="str">
        <f>IF(NOT(D1224 &gt; 0), "No Discount", "Discount Applied")</f>
        <v>Discount Applied</v>
      </c>
      <c r="Y1224" s="3" t="str">
        <f>IF(AND(R1224 &gt; 100, OR(I1224 = "Regular Air", I1224 = "Express Air"), NOT(D1224 &gt; 0)), "High Profit Non-Standard Shipping", "Other")</f>
        <v>Other</v>
      </c>
    </row>
    <row r="1225" spans="1:25" x14ac:dyDescent="0.3">
      <c r="A1225" s="3" t="s">
        <v>41</v>
      </c>
      <c r="B1225" s="3">
        <v>23920</v>
      </c>
      <c r="C1225" s="3" t="s">
        <v>105</v>
      </c>
      <c r="D1225" s="7">
        <v>7.0000000000000007E-2</v>
      </c>
      <c r="E1225" s="4">
        <v>33.94</v>
      </c>
      <c r="F1225" s="4">
        <v>19.190000000000001</v>
      </c>
      <c r="G1225" s="3">
        <v>2204</v>
      </c>
      <c r="H1225" s="3" t="s">
        <v>2102</v>
      </c>
      <c r="I1225" s="3" t="s">
        <v>38</v>
      </c>
      <c r="J1225" s="3" t="s">
        <v>39</v>
      </c>
      <c r="K1225" s="3" t="s">
        <v>40</v>
      </c>
      <c r="L1225" s="3" t="s">
        <v>60</v>
      </c>
      <c r="M1225" s="3" t="s">
        <v>61</v>
      </c>
      <c r="N1225" s="3" t="s">
        <v>2103</v>
      </c>
      <c r="O1225" s="3">
        <v>55337</v>
      </c>
      <c r="P1225" s="2">
        <v>42039</v>
      </c>
      <c r="Q1225" s="2">
        <v>42043</v>
      </c>
      <c r="R1225" s="4">
        <v>-157.56</v>
      </c>
      <c r="S1225" s="3">
        <v>5</v>
      </c>
      <c r="T1225" s="4">
        <v>169.46</v>
      </c>
      <c r="U1225" s="3">
        <v>86051</v>
      </c>
      <c r="V1225" s="3" t="str">
        <f>IF(R1225&gt;F3181, "High","Low")</f>
        <v>Low</v>
      </c>
      <c r="W1225" s="3" t="e">
        <f>IF(OR(D1225 &gt; 0.2,#REF! &lt; 0.25), "High Risk", "Low Risk")</f>
        <v>#REF!</v>
      </c>
      <c r="X1225" s="3" t="str">
        <f>IF(NOT(D1225 &gt; 0), "No Discount", "Discount Applied")</f>
        <v>Discount Applied</v>
      </c>
      <c r="Y1225" s="3" t="str">
        <f>IF(AND(R1225 &gt; 100, OR(I1225 = "Regular Air", I1225 = "Express Air"), NOT(D1225 &gt; 0)), "High Profit Non-Standard Shipping", "Other")</f>
        <v>Other</v>
      </c>
    </row>
    <row r="1226" spans="1:25" x14ac:dyDescent="0.3">
      <c r="A1226" s="3" t="s">
        <v>151</v>
      </c>
      <c r="B1226" s="3">
        <v>24434</v>
      </c>
      <c r="C1226" s="3" t="s">
        <v>46</v>
      </c>
      <c r="D1226" s="7">
        <v>0.04</v>
      </c>
      <c r="E1226" s="4">
        <v>296.18</v>
      </c>
      <c r="F1226" s="4">
        <v>154.12</v>
      </c>
      <c r="G1226" s="3">
        <v>2204</v>
      </c>
      <c r="H1226" s="3" t="s">
        <v>2102</v>
      </c>
      <c r="I1226" s="3" t="s">
        <v>38</v>
      </c>
      <c r="J1226" s="3" t="s">
        <v>113</v>
      </c>
      <c r="K1226" s="3" t="s">
        <v>40</v>
      </c>
      <c r="L1226" s="3" t="s">
        <v>60</v>
      </c>
      <c r="M1226" s="3" t="s">
        <v>61</v>
      </c>
      <c r="N1226" s="3" t="s">
        <v>2103</v>
      </c>
      <c r="O1226" s="3">
        <v>55337</v>
      </c>
      <c r="P1226" s="2">
        <v>42045</v>
      </c>
      <c r="Q1226" s="2">
        <v>42046</v>
      </c>
      <c r="R1226" s="4">
        <v>-87.998040000000003</v>
      </c>
      <c r="S1226" s="3">
        <v>20</v>
      </c>
      <c r="T1226" s="4">
        <v>5768.12</v>
      </c>
      <c r="U1226" s="3">
        <v>86053</v>
      </c>
      <c r="V1226" s="3" t="str">
        <f>IF(R1226&gt;F3182, "High","Low")</f>
        <v>Low</v>
      </c>
      <c r="W1226" s="3" t="e">
        <f>IF(OR(D1226 &gt; 0.2,#REF! &lt; 0.25), "High Risk", "Low Risk")</f>
        <v>#REF!</v>
      </c>
      <c r="X1226" s="3" t="str">
        <f>IF(NOT(D1226 &gt; 0), "No Discount", "Discount Applied")</f>
        <v>Discount Applied</v>
      </c>
      <c r="Y1226" s="3" t="str">
        <f>IF(AND(R1226 &gt; 100, OR(I1226 = "Regular Air", I1226 = "Express Air"), NOT(D1226 &gt; 0)), "High Profit Non-Standard Shipping", "Other")</f>
        <v>Other</v>
      </c>
    </row>
    <row r="1227" spans="1:25" x14ac:dyDescent="0.3">
      <c r="A1227" s="3" t="s">
        <v>179</v>
      </c>
      <c r="B1227" s="3">
        <v>18164</v>
      </c>
      <c r="C1227" s="3" t="s">
        <v>24</v>
      </c>
      <c r="D1227" s="7">
        <v>0.03</v>
      </c>
      <c r="E1227" s="4">
        <v>28.48</v>
      </c>
      <c r="F1227" s="4">
        <v>1.99</v>
      </c>
      <c r="G1227" s="3">
        <v>2206</v>
      </c>
      <c r="H1227" s="3" t="s">
        <v>2104</v>
      </c>
      <c r="I1227" s="3" t="s">
        <v>48</v>
      </c>
      <c r="J1227" s="3" t="s">
        <v>113</v>
      </c>
      <c r="K1227" s="3" t="s">
        <v>76</v>
      </c>
      <c r="L1227" s="3" t="s">
        <v>60</v>
      </c>
      <c r="M1227" s="3" t="s">
        <v>329</v>
      </c>
      <c r="N1227" s="3" t="s">
        <v>2105</v>
      </c>
      <c r="O1227" s="3">
        <v>50501</v>
      </c>
      <c r="P1227" s="2">
        <v>42009</v>
      </c>
      <c r="Q1227" s="2">
        <v>42010</v>
      </c>
      <c r="R1227" s="4">
        <v>-35.290399999999998</v>
      </c>
      <c r="S1227" s="3">
        <v>2</v>
      </c>
      <c r="T1227" s="4">
        <v>55.25</v>
      </c>
      <c r="U1227" s="3">
        <v>86258</v>
      </c>
      <c r="V1227" s="3" t="str">
        <f>IF(R1227&gt;F3183, "High","Low")</f>
        <v>Low</v>
      </c>
      <c r="W1227" s="3" t="e">
        <f>IF(OR(D1227 &gt; 0.2,#REF! &lt; 0.25), "High Risk", "Low Risk")</f>
        <v>#REF!</v>
      </c>
      <c r="X1227" s="3" t="str">
        <f>IF(NOT(D1227 &gt; 0), "No Discount", "Discount Applied")</f>
        <v>Discount Applied</v>
      </c>
      <c r="Y1227" s="3" t="str">
        <f>IF(AND(R1227 &gt; 100, OR(I1227 = "Regular Air", I1227 = "Express Air"), NOT(D1227 &gt; 0)), "High Profit Non-Standard Shipping", "Other")</f>
        <v>Other</v>
      </c>
    </row>
    <row r="1228" spans="1:25" x14ac:dyDescent="0.3">
      <c r="A1228" s="3" t="s">
        <v>77</v>
      </c>
      <c r="B1228" s="3">
        <v>18165</v>
      </c>
      <c r="C1228" s="3" t="s">
        <v>24</v>
      </c>
      <c r="D1228" s="7">
        <v>0.01</v>
      </c>
      <c r="E1228" s="4">
        <v>205.99</v>
      </c>
      <c r="F1228" s="4">
        <v>5.99</v>
      </c>
      <c r="G1228" s="3">
        <v>2206</v>
      </c>
      <c r="H1228" s="3" t="s">
        <v>2104</v>
      </c>
      <c r="I1228" s="3" t="s">
        <v>48</v>
      </c>
      <c r="J1228" s="3" t="s">
        <v>113</v>
      </c>
      <c r="K1228" s="3" t="s">
        <v>76</v>
      </c>
      <c r="L1228" s="3" t="s">
        <v>60</v>
      </c>
      <c r="M1228" s="3" t="s">
        <v>329</v>
      </c>
      <c r="N1228" s="3" t="s">
        <v>2105</v>
      </c>
      <c r="O1228" s="3">
        <v>50501</v>
      </c>
      <c r="P1228" s="2">
        <v>42009</v>
      </c>
      <c r="Q1228" s="2">
        <v>42011</v>
      </c>
      <c r="R1228" s="4">
        <v>-74.883600000000001</v>
      </c>
      <c r="S1228" s="3">
        <v>3</v>
      </c>
      <c r="T1228" s="4">
        <v>551.22</v>
      </c>
      <c r="U1228" s="3">
        <v>86258</v>
      </c>
      <c r="V1228" s="3" t="str">
        <f>IF(R1228&gt;F3184, "High","Low")</f>
        <v>Low</v>
      </c>
      <c r="W1228" s="3" t="e">
        <f>IF(OR(D1228 &gt; 0.2,#REF! &lt; 0.25), "High Risk", "Low Risk")</f>
        <v>#REF!</v>
      </c>
      <c r="X1228" s="3" t="str">
        <f>IF(NOT(D1228 &gt; 0), "No Discount", "Discount Applied")</f>
        <v>Discount Applied</v>
      </c>
      <c r="Y1228" s="3" t="str">
        <f>IF(AND(R1228 &gt; 100, OR(I1228 = "Regular Air", I1228 = "Express Air"), NOT(D1228 &gt; 0)), "High Profit Non-Standard Shipping", "Other")</f>
        <v>Other</v>
      </c>
    </row>
    <row r="1229" spans="1:25" x14ac:dyDescent="0.3">
      <c r="A1229" s="3" t="s">
        <v>92</v>
      </c>
      <c r="B1229" s="3">
        <v>23317</v>
      </c>
      <c r="C1229" s="3" t="s">
        <v>105</v>
      </c>
      <c r="D1229" s="7">
        <v>0.06</v>
      </c>
      <c r="E1229" s="4">
        <v>6.98</v>
      </c>
      <c r="F1229" s="4">
        <v>1.6</v>
      </c>
      <c r="G1229" s="3">
        <v>2209</v>
      </c>
      <c r="H1229" s="3" t="s">
        <v>2107</v>
      </c>
      <c r="I1229" s="3" t="s">
        <v>48</v>
      </c>
      <c r="J1229" s="3" t="s">
        <v>39</v>
      </c>
      <c r="K1229" s="3" t="s">
        <v>28</v>
      </c>
      <c r="L1229" s="3" t="s">
        <v>135</v>
      </c>
      <c r="M1229" s="3" t="s">
        <v>386</v>
      </c>
      <c r="N1229" s="3" t="s">
        <v>2108</v>
      </c>
      <c r="O1229" s="3">
        <v>30337</v>
      </c>
      <c r="P1229" s="2">
        <v>42026</v>
      </c>
      <c r="Q1229" s="2">
        <v>42033</v>
      </c>
      <c r="R1229" s="4">
        <v>-98.056000000000012</v>
      </c>
      <c r="S1229" s="3">
        <v>12</v>
      </c>
      <c r="T1229" s="4">
        <v>83.93</v>
      </c>
      <c r="U1229" s="3">
        <v>88030</v>
      </c>
      <c r="V1229" s="3" t="str">
        <f>IF(R1229&gt;F3185, "High","Low")</f>
        <v>Low</v>
      </c>
      <c r="W1229" s="3" t="e">
        <f>IF(OR(D1229 &gt; 0.2,#REF! &lt; 0.25), "High Risk", "Low Risk")</f>
        <v>#REF!</v>
      </c>
      <c r="X1229" s="3" t="str">
        <f>IF(NOT(D1229 &gt; 0), "No Discount", "Discount Applied")</f>
        <v>Discount Applied</v>
      </c>
      <c r="Y1229" s="3" t="str">
        <f>IF(AND(R1229 &gt; 100, OR(I1229 = "Regular Air", I1229 = "Express Air"), NOT(D1229 &gt; 0)), "High Profit Non-Standard Shipping", "Other")</f>
        <v>Other</v>
      </c>
    </row>
    <row r="1230" spans="1:25" x14ac:dyDescent="0.3">
      <c r="A1230" s="3" t="s">
        <v>140</v>
      </c>
      <c r="B1230" s="3">
        <v>19914</v>
      </c>
      <c r="C1230" s="3" t="s">
        <v>36</v>
      </c>
      <c r="D1230" s="7">
        <v>0.08</v>
      </c>
      <c r="E1230" s="4">
        <v>95.99</v>
      </c>
      <c r="F1230" s="4">
        <v>35</v>
      </c>
      <c r="G1230" s="3">
        <v>2211</v>
      </c>
      <c r="H1230" s="3" t="s">
        <v>2109</v>
      </c>
      <c r="I1230" s="3" t="s">
        <v>26</v>
      </c>
      <c r="J1230" s="3" t="s">
        <v>39</v>
      </c>
      <c r="K1230" s="3" t="s">
        <v>28</v>
      </c>
      <c r="L1230" s="3" t="s">
        <v>52</v>
      </c>
      <c r="M1230" s="3" t="s">
        <v>414</v>
      </c>
      <c r="N1230" s="3" t="s">
        <v>2111</v>
      </c>
      <c r="O1230" s="3">
        <v>20715</v>
      </c>
      <c r="P1230" s="2">
        <v>42005</v>
      </c>
      <c r="Q1230" s="2">
        <v>42007</v>
      </c>
      <c r="R1230" s="4">
        <v>-425.20840000000004</v>
      </c>
      <c r="S1230" s="3">
        <v>2</v>
      </c>
      <c r="T1230" s="4">
        <v>193.88</v>
      </c>
      <c r="U1230" s="3">
        <v>88028</v>
      </c>
      <c r="V1230" s="3" t="str">
        <f>IF(R1230&gt;F3186, "High","Low")</f>
        <v>Low</v>
      </c>
      <c r="W1230" s="3" t="e">
        <f>IF(OR(D1230 &gt; 0.2,#REF! &lt; 0.25), "High Risk", "Low Risk")</f>
        <v>#REF!</v>
      </c>
      <c r="X1230" s="3" t="str">
        <f>IF(NOT(D1230 &gt; 0), "No Discount", "Discount Applied")</f>
        <v>Discount Applied</v>
      </c>
      <c r="Y1230" s="3" t="str">
        <f>IF(AND(R1230 &gt; 100, OR(I1230 = "Regular Air", I1230 = "Express Air"), NOT(D1230 &gt; 0)), "High Profit Non-Standard Shipping", "Other")</f>
        <v>Other</v>
      </c>
    </row>
    <row r="1231" spans="1:25" x14ac:dyDescent="0.3">
      <c r="A1231" s="3" t="s">
        <v>586</v>
      </c>
      <c r="B1231" s="3">
        <v>24756</v>
      </c>
      <c r="C1231" s="3" t="s">
        <v>24</v>
      </c>
      <c r="D1231" s="7">
        <v>0.09</v>
      </c>
      <c r="E1231" s="4">
        <v>199.99</v>
      </c>
      <c r="F1231" s="4">
        <v>24.49</v>
      </c>
      <c r="G1231" s="3">
        <v>2212</v>
      </c>
      <c r="H1231" s="3" t="s">
        <v>2112</v>
      </c>
      <c r="I1231" s="3" t="s">
        <v>26</v>
      </c>
      <c r="J1231" s="3" t="s">
        <v>39</v>
      </c>
      <c r="K1231" s="3" t="s">
        <v>76</v>
      </c>
      <c r="L1231" s="3" t="s">
        <v>52</v>
      </c>
      <c r="M1231" s="3" t="s">
        <v>414</v>
      </c>
      <c r="N1231" s="3" t="s">
        <v>2113</v>
      </c>
      <c r="O1231" s="3">
        <v>21228</v>
      </c>
      <c r="P1231" s="2">
        <v>42113</v>
      </c>
      <c r="Q1231" s="2">
        <v>42115</v>
      </c>
      <c r="R1231" s="4">
        <v>631.33000000000004</v>
      </c>
      <c r="S1231" s="3">
        <v>5</v>
      </c>
      <c r="T1231" s="4">
        <v>990.25</v>
      </c>
      <c r="U1231" s="3">
        <v>88029</v>
      </c>
      <c r="V1231" s="3" t="str">
        <f>IF(R1231&gt;F3187, "High","Low")</f>
        <v>High</v>
      </c>
      <c r="W1231" s="3" t="e">
        <f>IF(OR(D1231 &gt; 0.2,#REF! &lt; 0.25), "High Risk", "Low Risk")</f>
        <v>#REF!</v>
      </c>
      <c r="X1231" s="3" t="str">
        <f>IF(NOT(D1231 &gt; 0), "No Discount", "Discount Applied")</f>
        <v>Discount Applied</v>
      </c>
      <c r="Y1231" s="3" t="str">
        <f>IF(AND(R1231 &gt; 100, OR(I1231 = "Regular Air", I1231 = "Express Air"), NOT(D1231 &gt; 0)), "High Profit Non-Standard Shipping", "Other")</f>
        <v>Other</v>
      </c>
    </row>
    <row r="1232" spans="1:25" x14ac:dyDescent="0.3">
      <c r="A1232" s="3" t="s">
        <v>29</v>
      </c>
      <c r="B1232" s="3">
        <v>23512</v>
      </c>
      <c r="C1232" s="3" t="s">
        <v>105</v>
      </c>
      <c r="D1232" s="7">
        <v>7.0000000000000007E-2</v>
      </c>
      <c r="E1232" s="4">
        <v>3.28</v>
      </c>
      <c r="F1232" s="4">
        <v>3.97</v>
      </c>
      <c r="G1232" s="3">
        <v>2215</v>
      </c>
      <c r="H1232" s="3" t="s">
        <v>2114</v>
      </c>
      <c r="I1232" s="3" t="s">
        <v>48</v>
      </c>
      <c r="J1232" s="3" t="s">
        <v>27</v>
      </c>
      <c r="K1232" s="3" t="s">
        <v>28</v>
      </c>
      <c r="L1232" s="3" t="s">
        <v>52</v>
      </c>
      <c r="M1232" s="3" t="s">
        <v>153</v>
      </c>
      <c r="N1232" s="3" t="s">
        <v>2115</v>
      </c>
      <c r="O1232" s="3">
        <v>44646</v>
      </c>
      <c r="P1232" s="2">
        <v>42178</v>
      </c>
      <c r="Q1232" s="2">
        <v>42178</v>
      </c>
      <c r="R1232" s="4">
        <v>-22.175999999999998</v>
      </c>
      <c r="S1232" s="3">
        <v>4</v>
      </c>
      <c r="T1232" s="4">
        <v>14.76</v>
      </c>
      <c r="U1232" s="3">
        <v>90314</v>
      </c>
      <c r="V1232" s="3" t="str">
        <f>IF(R1232&gt;F3188, "High","Low")</f>
        <v>Low</v>
      </c>
      <c r="W1232" s="3" t="e">
        <f>IF(OR(D1232 &gt; 0.2,#REF! &lt; 0.25), "High Risk", "Low Risk")</f>
        <v>#REF!</v>
      </c>
      <c r="X1232" s="3" t="str">
        <f>IF(NOT(D1232 &gt; 0), "No Discount", "Discount Applied")</f>
        <v>Discount Applied</v>
      </c>
      <c r="Y1232" s="3" t="str">
        <f>IF(AND(R1232 &gt; 100, OR(I1232 = "Regular Air", I1232 = "Express Air"), NOT(D1232 &gt; 0)), "High Profit Non-Standard Shipping", "Other")</f>
        <v>Other</v>
      </c>
    </row>
    <row r="1233" spans="1:25" x14ac:dyDescent="0.3">
      <c r="A1233" s="3" t="s">
        <v>179</v>
      </c>
      <c r="B1233" s="3">
        <v>23513</v>
      </c>
      <c r="C1233" s="3" t="s">
        <v>105</v>
      </c>
      <c r="D1233" s="7">
        <v>0.02</v>
      </c>
      <c r="E1233" s="4">
        <v>256.99</v>
      </c>
      <c r="F1233" s="4">
        <v>11.25</v>
      </c>
      <c r="G1233" s="3">
        <v>2216</v>
      </c>
      <c r="H1233" s="3" t="s">
        <v>2116</v>
      </c>
      <c r="I1233" s="3" t="s">
        <v>48</v>
      </c>
      <c r="J1233" s="3" t="s">
        <v>27</v>
      </c>
      <c r="K1233" s="3" t="s">
        <v>76</v>
      </c>
      <c r="L1233" s="3" t="s">
        <v>52</v>
      </c>
      <c r="M1233" s="3" t="s">
        <v>153</v>
      </c>
      <c r="N1233" s="3" t="s">
        <v>2117</v>
      </c>
      <c r="O1233" s="3">
        <v>44256</v>
      </c>
      <c r="P1233" s="2">
        <v>42178</v>
      </c>
      <c r="Q1233" s="2">
        <v>42185</v>
      </c>
      <c r="R1233" s="4">
        <v>-214.10399999999998</v>
      </c>
      <c r="S1233" s="3">
        <v>3</v>
      </c>
      <c r="T1233" s="4">
        <v>808.44</v>
      </c>
      <c r="U1233" s="3">
        <v>90314</v>
      </c>
      <c r="V1233" s="3" t="str">
        <f>IF(R1233&gt;F3189, "High","Low")</f>
        <v>Low</v>
      </c>
      <c r="W1233" s="3" t="e">
        <f>IF(OR(D1233 &gt; 0.2,#REF! &lt; 0.25), "High Risk", "Low Risk")</f>
        <v>#REF!</v>
      </c>
      <c r="X1233" s="3" t="str">
        <f>IF(NOT(D1233 &gt; 0), "No Discount", "Discount Applied")</f>
        <v>Discount Applied</v>
      </c>
      <c r="Y1233" s="3" t="str">
        <f>IF(AND(R1233 &gt; 100, OR(I1233 = "Regular Air", I1233 = "Express Air"), NOT(D1233 &gt; 0)), "High Profit Non-Standard Shipping", "Other")</f>
        <v>Other</v>
      </c>
    </row>
    <row r="1234" spans="1:25" x14ac:dyDescent="0.3">
      <c r="A1234" s="3" t="s">
        <v>92</v>
      </c>
      <c r="B1234" s="3">
        <v>23514</v>
      </c>
      <c r="C1234" s="3" t="s">
        <v>105</v>
      </c>
      <c r="D1234" s="7">
        <v>0.01</v>
      </c>
      <c r="E1234" s="4">
        <v>6.48</v>
      </c>
      <c r="F1234" s="4">
        <v>5.14</v>
      </c>
      <c r="G1234" s="3">
        <v>2216</v>
      </c>
      <c r="H1234" s="3" t="s">
        <v>2116</v>
      </c>
      <c r="I1234" s="3" t="s">
        <v>48</v>
      </c>
      <c r="J1234" s="3" t="s">
        <v>27</v>
      </c>
      <c r="K1234" s="3" t="s">
        <v>28</v>
      </c>
      <c r="L1234" s="3" t="s">
        <v>52</v>
      </c>
      <c r="M1234" s="3" t="s">
        <v>153</v>
      </c>
      <c r="N1234" s="3" t="s">
        <v>2117</v>
      </c>
      <c r="O1234" s="3">
        <v>44256</v>
      </c>
      <c r="P1234" s="2">
        <v>42178</v>
      </c>
      <c r="Q1234" s="2">
        <v>42180</v>
      </c>
      <c r="R1234" s="4">
        <v>-26.936</v>
      </c>
      <c r="S1234" s="3">
        <v>10</v>
      </c>
      <c r="T1234" s="4">
        <v>67.41</v>
      </c>
      <c r="U1234" s="3">
        <v>90314</v>
      </c>
      <c r="V1234" s="3" t="str">
        <f>IF(R1234&gt;F3190, "High","Low")</f>
        <v>Low</v>
      </c>
      <c r="W1234" s="3" t="e">
        <f>IF(OR(D1234 &gt; 0.2,#REF! &lt; 0.25), "High Risk", "Low Risk")</f>
        <v>#REF!</v>
      </c>
      <c r="X1234" s="3" t="str">
        <f>IF(NOT(D1234 &gt; 0), "No Discount", "Discount Applied")</f>
        <v>Discount Applied</v>
      </c>
      <c r="Y1234" s="3" t="str">
        <f>IF(AND(R1234 &gt; 100, OR(I1234 = "Regular Air", I1234 = "Express Air"), NOT(D1234 &gt; 0)), "High Profit Non-Standard Shipping", "Other")</f>
        <v>Other</v>
      </c>
    </row>
    <row r="1235" spans="1:25" x14ac:dyDescent="0.3">
      <c r="A1235" s="3" t="s">
        <v>49</v>
      </c>
      <c r="B1235" s="3">
        <v>22712</v>
      </c>
      <c r="C1235" s="3" t="s">
        <v>105</v>
      </c>
      <c r="D1235" s="7">
        <v>0.09</v>
      </c>
      <c r="E1235" s="4">
        <v>14.2</v>
      </c>
      <c r="F1235" s="4">
        <v>5.3</v>
      </c>
      <c r="G1235" s="3">
        <v>2220</v>
      </c>
      <c r="H1235" s="3" t="s">
        <v>2118</v>
      </c>
      <c r="I1235" s="3" t="s">
        <v>48</v>
      </c>
      <c r="J1235" s="3" t="s">
        <v>113</v>
      </c>
      <c r="K1235" s="3" t="s">
        <v>40</v>
      </c>
      <c r="L1235" s="3" t="s">
        <v>135</v>
      </c>
      <c r="M1235" s="3" t="s">
        <v>361</v>
      </c>
      <c r="N1235" s="3" t="s">
        <v>2119</v>
      </c>
      <c r="O1235" s="3">
        <v>34787</v>
      </c>
      <c r="P1235" s="2">
        <v>42063</v>
      </c>
      <c r="Q1235" s="2">
        <v>42064</v>
      </c>
      <c r="R1235" s="4">
        <v>-324.73</v>
      </c>
      <c r="S1235" s="3">
        <v>4</v>
      </c>
      <c r="T1235" s="4">
        <v>55.08</v>
      </c>
      <c r="U1235" s="3">
        <v>91036</v>
      </c>
      <c r="V1235" s="3" t="str">
        <f>IF(R1235&gt;F3191, "High","Low")</f>
        <v>Low</v>
      </c>
      <c r="W1235" s="3" t="e">
        <f>IF(OR(D1235 &gt; 0.2,#REF! &lt; 0.25), "High Risk", "Low Risk")</f>
        <v>#REF!</v>
      </c>
      <c r="X1235" s="3" t="str">
        <f>IF(NOT(D1235 &gt; 0), "No Discount", "Discount Applied")</f>
        <v>Discount Applied</v>
      </c>
      <c r="Y1235" s="3" t="str">
        <f>IF(AND(R1235 &gt; 100, OR(I1235 = "Regular Air", I1235 = "Express Air"), NOT(D1235 &gt; 0)), "High Profit Non-Standard Shipping", "Other")</f>
        <v>Other</v>
      </c>
    </row>
    <row r="1236" spans="1:25" x14ac:dyDescent="0.3">
      <c r="A1236" s="3" t="s">
        <v>41</v>
      </c>
      <c r="B1236" s="3">
        <v>24113</v>
      </c>
      <c r="C1236" s="3" t="s">
        <v>46</v>
      </c>
      <c r="D1236" s="7">
        <v>0</v>
      </c>
      <c r="E1236" s="4">
        <v>100.89</v>
      </c>
      <c r="F1236" s="4">
        <v>42</v>
      </c>
      <c r="G1236" s="3">
        <v>2225</v>
      </c>
      <c r="H1236" s="3" t="s">
        <v>2120</v>
      </c>
      <c r="I1236" s="3" t="s">
        <v>38</v>
      </c>
      <c r="J1236" s="3" t="s">
        <v>57</v>
      </c>
      <c r="K1236" s="3" t="s">
        <v>40</v>
      </c>
      <c r="L1236" s="3" t="s">
        <v>33</v>
      </c>
      <c r="M1236" s="3" t="s">
        <v>365</v>
      </c>
      <c r="N1236" s="3" t="s">
        <v>2122</v>
      </c>
      <c r="O1236" s="3">
        <v>88240</v>
      </c>
      <c r="P1236" s="2">
        <v>42056</v>
      </c>
      <c r="Q1236" s="2">
        <v>42057</v>
      </c>
      <c r="R1236" s="4">
        <v>1500.12</v>
      </c>
      <c r="S1236" s="3">
        <v>15</v>
      </c>
      <c r="T1236" s="4">
        <v>1608.11</v>
      </c>
      <c r="U1236" s="3">
        <v>89970</v>
      </c>
      <c r="V1236" s="3" t="str">
        <f>IF(R1236&gt;F3192, "High","Low")</f>
        <v>High</v>
      </c>
      <c r="W1236" s="3" t="e">
        <f>IF(OR(D1236 &gt; 0.2,#REF! &lt; 0.25), "High Risk", "Low Risk")</f>
        <v>#REF!</v>
      </c>
      <c r="X1236" s="3" t="str">
        <f>IF(NOT(D1236 &gt; 0), "No Discount", "Discount Applied")</f>
        <v>No Discount</v>
      </c>
      <c r="Y1236" s="3" t="str">
        <f>IF(AND(R1236 &gt; 100, OR(I1236 = "Regular Air", I1236 = "Express Air"), NOT(D1236 &gt; 0)), "High Profit Non-Standard Shipping", "Other")</f>
        <v>Other</v>
      </c>
    </row>
    <row r="1237" spans="1:25" x14ac:dyDescent="0.3">
      <c r="A1237" s="3" t="s">
        <v>140</v>
      </c>
      <c r="B1237" s="3">
        <v>18820</v>
      </c>
      <c r="C1237" s="3" t="s">
        <v>105</v>
      </c>
      <c r="D1237" s="7">
        <v>0.01</v>
      </c>
      <c r="E1237" s="4">
        <v>13.43</v>
      </c>
      <c r="F1237" s="4">
        <v>5.5</v>
      </c>
      <c r="G1237" s="3">
        <v>2240</v>
      </c>
      <c r="H1237" s="3" t="s">
        <v>2123</v>
      </c>
      <c r="I1237" s="3" t="s">
        <v>26</v>
      </c>
      <c r="J1237" s="3" t="s">
        <v>27</v>
      </c>
      <c r="K1237" s="3" t="s">
        <v>28</v>
      </c>
      <c r="L1237" s="3" t="s">
        <v>135</v>
      </c>
      <c r="M1237" s="3" t="s">
        <v>361</v>
      </c>
      <c r="N1237" s="3" t="s">
        <v>2124</v>
      </c>
      <c r="O1237" s="3">
        <v>33801</v>
      </c>
      <c r="P1237" s="2">
        <v>42100</v>
      </c>
      <c r="Q1237" s="2">
        <v>42107</v>
      </c>
      <c r="R1237" s="4">
        <v>-313.02180000000004</v>
      </c>
      <c r="S1237" s="3">
        <v>7</v>
      </c>
      <c r="T1237" s="4">
        <v>99.75</v>
      </c>
      <c r="U1237" s="3">
        <v>89102</v>
      </c>
      <c r="V1237" s="3" t="str">
        <f>IF(R1237&gt;F3193, "High","Low")</f>
        <v>Low</v>
      </c>
      <c r="W1237" s="3" t="e">
        <f>IF(OR(D1237 &gt; 0.2,#REF! &lt; 0.25), "High Risk", "Low Risk")</f>
        <v>#REF!</v>
      </c>
      <c r="X1237" s="3" t="str">
        <f>IF(NOT(D1237 &gt; 0), "No Discount", "Discount Applied")</f>
        <v>Discount Applied</v>
      </c>
      <c r="Y1237" s="3" t="str">
        <f>IF(AND(R1237 &gt; 100, OR(I1237 = "Regular Air", I1237 = "Express Air"), NOT(D1237 &gt; 0)), "High Profit Non-Standard Shipping", "Other")</f>
        <v>Other</v>
      </c>
    </row>
    <row r="1238" spans="1:25" x14ac:dyDescent="0.3">
      <c r="A1238" s="3" t="s">
        <v>49</v>
      </c>
      <c r="B1238" s="3">
        <v>24121</v>
      </c>
      <c r="C1238" s="3" t="s">
        <v>105</v>
      </c>
      <c r="D1238" s="7">
        <v>0</v>
      </c>
      <c r="E1238" s="4">
        <v>2.08</v>
      </c>
      <c r="F1238" s="4">
        <v>5.33</v>
      </c>
      <c r="G1238" s="3">
        <v>2250</v>
      </c>
      <c r="H1238" s="3" t="s">
        <v>2125</v>
      </c>
      <c r="I1238" s="3" t="s">
        <v>48</v>
      </c>
      <c r="J1238" s="3" t="s">
        <v>39</v>
      </c>
      <c r="K1238" s="3" t="s">
        <v>40</v>
      </c>
      <c r="L1238" s="3" t="s">
        <v>52</v>
      </c>
      <c r="M1238" s="3" t="s">
        <v>233</v>
      </c>
      <c r="N1238" s="3" t="s">
        <v>2126</v>
      </c>
      <c r="O1238" s="3">
        <v>16801</v>
      </c>
      <c r="P1238" s="2">
        <v>42107</v>
      </c>
      <c r="Q1238" s="2">
        <v>42114</v>
      </c>
      <c r="R1238" s="4">
        <v>-192.5532</v>
      </c>
      <c r="S1238" s="3">
        <v>22</v>
      </c>
      <c r="T1238" s="4">
        <v>51.41</v>
      </c>
      <c r="U1238" s="3">
        <v>86699</v>
      </c>
      <c r="V1238" s="3" t="str">
        <f>IF(R1238&gt;F3194, "High","Low")</f>
        <v>Low</v>
      </c>
      <c r="W1238" s="3" t="e">
        <f>IF(OR(D1238 &gt; 0.2,#REF! &lt; 0.25), "High Risk", "Low Risk")</f>
        <v>#REF!</v>
      </c>
      <c r="X1238" s="3" t="str">
        <f>IF(NOT(D1238 &gt; 0), "No Discount", "Discount Applied")</f>
        <v>No Discount</v>
      </c>
      <c r="Y1238" s="3" t="str">
        <f>IF(AND(R1238 &gt; 100, OR(I1238 = "Regular Air", I1238 = "Express Air"), NOT(D1238 &gt; 0)), "High Profit Non-Standard Shipping", "Other")</f>
        <v>Other</v>
      </c>
    </row>
    <row r="1239" spans="1:25" x14ac:dyDescent="0.3">
      <c r="A1239" s="3" t="s">
        <v>133</v>
      </c>
      <c r="B1239" s="3">
        <v>25440</v>
      </c>
      <c r="C1239" s="3" t="s">
        <v>105</v>
      </c>
      <c r="D1239" s="7">
        <v>0.1</v>
      </c>
      <c r="E1239" s="4">
        <v>6.3</v>
      </c>
      <c r="F1239" s="4">
        <v>0.5</v>
      </c>
      <c r="G1239" s="3">
        <v>2254</v>
      </c>
      <c r="H1239" s="3" t="s">
        <v>2127</v>
      </c>
      <c r="I1239" s="3" t="s">
        <v>48</v>
      </c>
      <c r="J1239" s="3" t="s">
        <v>27</v>
      </c>
      <c r="K1239" s="3" t="s">
        <v>28</v>
      </c>
      <c r="L1239" s="3" t="s">
        <v>135</v>
      </c>
      <c r="M1239" s="3" t="s">
        <v>612</v>
      </c>
      <c r="N1239" s="3" t="s">
        <v>2128</v>
      </c>
      <c r="O1239" s="3">
        <v>42003</v>
      </c>
      <c r="P1239" s="2">
        <v>42031</v>
      </c>
      <c r="Q1239" s="2">
        <v>42036</v>
      </c>
      <c r="R1239" s="4">
        <v>-464.28200000000004</v>
      </c>
      <c r="S1239" s="3">
        <v>12</v>
      </c>
      <c r="T1239" s="4">
        <v>68.72</v>
      </c>
      <c r="U1239" s="3">
        <v>89278</v>
      </c>
      <c r="V1239" s="3" t="str">
        <f>IF(R1239&gt;F3195, "High","Low")</f>
        <v>Low</v>
      </c>
      <c r="W1239" s="3" t="e">
        <f>IF(OR(D1239 &gt; 0.2,#REF! &lt; 0.25), "High Risk", "Low Risk")</f>
        <v>#REF!</v>
      </c>
      <c r="X1239" s="3" t="str">
        <f>IF(NOT(D1239 &gt; 0), "No Discount", "Discount Applied")</f>
        <v>Discount Applied</v>
      </c>
      <c r="Y1239" s="3" t="str">
        <f>IF(AND(R1239 &gt; 100, OR(I1239 = "Regular Air", I1239 = "Express Air"), NOT(D1239 &gt; 0)), "High Profit Non-Standard Shipping", "Other")</f>
        <v>Other</v>
      </c>
    </row>
    <row r="1240" spans="1:25" x14ac:dyDescent="0.3">
      <c r="A1240" s="3" t="s">
        <v>92</v>
      </c>
      <c r="B1240" s="3">
        <v>20639</v>
      </c>
      <c r="C1240" s="3" t="s">
        <v>24</v>
      </c>
      <c r="D1240" s="7">
        <v>0.1</v>
      </c>
      <c r="E1240" s="4">
        <v>48.91</v>
      </c>
      <c r="F1240" s="4">
        <v>5.97</v>
      </c>
      <c r="G1240" s="3">
        <v>2254</v>
      </c>
      <c r="H1240" s="3" t="s">
        <v>2127</v>
      </c>
      <c r="I1240" s="3" t="s">
        <v>48</v>
      </c>
      <c r="J1240" s="3" t="s">
        <v>27</v>
      </c>
      <c r="K1240" s="3" t="s">
        <v>28</v>
      </c>
      <c r="L1240" s="3" t="s">
        <v>135</v>
      </c>
      <c r="M1240" s="3" t="s">
        <v>612</v>
      </c>
      <c r="N1240" s="3" t="s">
        <v>2128</v>
      </c>
      <c r="O1240" s="3">
        <v>42003</v>
      </c>
      <c r="P1240" s="2">
        <v>42122</v>
      </c>
      <c r="Q1240" s="2">
        <v>42124</v>
      </c>
      <c r="R1240" s="4">
        <v>156.74339999999998</v>
      </c>
      <c r="S1240" s="3">
        <v>14</v>
      </c>
      <c r="T1240" s="4">
        <v>618.96</v>
      </c>
      <c r="U1240" s="3">
        <v>89279</v>
      </c>
      <c r="V1240" s="3" t="str">
        <f>IF(R1240&gt;F3196, "High","Low")</f>
        <v>High</v>
      </c>
      <c r="W1240" s="3" t="e">
        <f>IF(OR(D1240 &gt; 0.2,#REF! &lt; 0.25), "High Risk", "Low Risk")</f>
        <v>#REF!</v>
      </c>
      <c r="X1240" s="3" t="str">
        <f>IF(NOT(D1240 &gt; 0), "No Discount", "Discount Applied")</f>
        <v>Discount Applied</v>
      </c>
      <c r="Y1240" s="3" t="str">
        <f>IF(AND(R1240 &gt; 100, OR(I1240 = "Regular Air", I1240 = "Express Air"), NOT(D1240 &gt; 0)), "High Profit Non-Standard Shipping", "Other")</f>
        <v>Other</v>
      </c>
    </row>
    <row r="1241" spans="1:25" x14ac:dyDescent="0.3">
      <c r="A1241" s="3" t="s">
        <v>92</v>
      </c>
      <c r="B1241" s="3">
        <v>20640</v>
      </c>
      <c r="C1241" s="3" t="s">
        <v>24</v>
      </c>
      <c r="D1241" s="7">
        <v>0.08</v>
      </c>
      <c r="E1241" s="4">
        <v>5.98</v>
      </c>
      <c r="F1241" s="4">
        <v>5.46</v>
      </c>
      <c r="G1241" s="3">
        <v>2254</v>
      </c>
      <c r="H1241" s="3" t="s">
        <v>2127</v>
      </c>
      <c r="I1241" s="3" t="s">
        <v>48</v>
      </c>
      <c r="J1241" s="3" t="s">
        <v>27</v>
      </c>
      <c r="K1241" s="3" t="s">
        <v>28</v>
      </c>
      <c r="L1241" s="3" t="s">
        <v>135</v>
      </c>
      <c r="M1241" s="3" t="s">
        <v>612</v>
      </c>
      <c r="N1241" s="3" t="s">
        <v>2128</v>
      </c>
      <c r="O1241" s="3">
        <v>42003</v>
      </c>
      <c r="P1241" s="2">
        <v>42122</v>
      </c>
      <c r="Q1241" s="2">
        <v>42122</v>
      </c>
      <c r="R1241" s="4">
        <v>110.11799999999999</v>
      </c>
      <c r="S1241" s="3">
        <v>13</v>
      </c>
      <c r="T1241" s="4">
        <v>77.540000000000006</v>
      </c>
      <c r="U1241" s="3">
        <v>89279</v>
      </c>
      <c r="V1241" s="3" t="str">
        <f>IF(R1241&gt;F3197, "High","Low")</f>
        <v>High</v>
      </c>
      <c r="W1241" s="3" t="e">
        <f>IF(OR(D1241 &gt; 0.2,#REF! &lt; 0.25), "High Risk", "Low Risk")</f>
        <v>#REF!</v>
      </c>
      <c r="X1241" s="3" t="str">
        <f>IF(NOT(D1241 &gt; 0), "No Discount", "Discount Applied")</f>
        <v>Discount Applied</v>
      </c>
      <c r="Y1241" s="3" t="str">
        <f>IF(AND(R1241 &gt; 100, OR(I1241 = "Regular Air", I1241 = "Express Air"), NOT(D1241 &gt; 0)), "High Profit Non-Standard Shipping", "Other")</f>
        <v>Other</v>
      </c>
    </row>
    <row r="1242" spans="1:25" x14ac:dyDescent="0.3">
      <c r="A1242" s="3" t="s">
        <v>256</v>
      </c>
      <c r="B1242" s="3">
        <v>19054</v>
      </c>
      <c r="C1242" s="3" t="s">
        <v>46</v>
      </c>
      <c r="D1242" s="7">
        <v>7.0000000000000007E-2</v>
      </c>
      <c r="E1242" s="4">
        <v>60.97</v>
      </c>
      <c r="F1242" s="4">
        <v>4.5</v>
      </c>
      <c r="G1242" s="3">
        <v>2256</v>
      </c>
      <c r="H1242" s="3" t="s">
        <v>2130</v>
      </c>
      <c r="I1242" s="3" t="s">
        <v>26</v>
      </c>
      <c r="J1242" s="3" t="s">
        <v>27</v>
      </c>
      <c r="K1242" s="3" t="s">
        <v>28</v>
      </c>
      <c r="L1242" s="3" t="s">
        <v>135</v>
      </c>
      <c r="M1242" s="3" t="s">
        <v>321</v>
      </c>
      <c r="N1242" s="3" t="s">
        <v>2087</v>
      </c>
      <c r="O1242" s="3">
        <v>28560</v>
      </c>
      <c r="P1242" s="2">
        <v>42006</v>
      </c>
      <c r="Q1242" s="2">
        <v>42008</v>
      </c>
      <c r="R1242" s="4">
        <v>-42.588000000000001</v>
      </c>
      <c r="S1242" s="3">
        <v>6</v>
      </c>
      <c r="T1242" s="4">
        <v>361.72</v>
      </c>
      <c r="U1242" s="3">
        <v>87963</v>
      </c>
      <c r="V1242" s="3" t="str">
        <f>IF(R1242&gt;F3198, "High","Low")</f>
        <v>Low</v>
      </c>
      <c r="W1242" s="3" t="e">
        <f>IF(OR(D1242 &gt; 0.2,#REF! &lt; 0.25), "High Risk", "Low Risk")</f>
        <v>#REF!</v>
      </c>
      <c r="X1242" s="3" t="str">
        <f>IF(NOT(D1242 &gt; 0), "No Discount", "Discount Applied")</f>
        <v>Discount Applied</v>
      </c>
      <c r="Y1242" s="3" t="str">
        <f>IF(AND(R1242 &gt; 100, OR(I1242 = "Regular Air", I1242 = "Express Air"), NOT(D1242 &gt; 0)), "High Profit Non-Standard Shipping", "Other")</f>
        <v>Other</v>
      </c>
    </row>
    <row r="1243" spans="1:25" x14ac:dyDescent="0.3">
      <c r="A1243" s="3" t="s">
        <v>41</v>
      </c>
      <c r="B1243" s="3">
        <v>18652</v>
      </c>
      <c r="C1243" s="3" t="s">
        <v>55</v>
      </c>
      <c r="D1243" s="7">
        <v>7.0000000000000007E-2</v>
      </c>
      <c r="E1243" s="4">
        <v>70.98</v>
      </c>
      <c r="F1243" s="4">
        <v>30</v>
      </c>
      <c r="G1243" s="3">
        <v>2256</v>
      </c>
      <c r="H1243" s="3" t="s">
        <v>2130</v>
      </c>
      <c r="I1243" s="3" t="s">
        <v>38</v>
      </c>
      <c r="J1243" s="3" t="s">
        <v>27</v>
      </c>
      <c r="K1243" s="3" t="s">
        <v>40</v>
      </c>
      <c r="L1243" s="3" t="s">
        <v>135</v>
      </c>
      <c r="M1243" s="3" t="s">
        <v>321</v>
      </c>
      <c r="N1243" s="3" t="s">
        <v>2087</v>
      </c>
      <c r="O1243" s="3">
        <v>28560</v>
      </c>
      <c r="P1243" s="2">
        <v>42087</v>
      </c>
      <c r="Q1243" s="2">
        <v>42089</v>
      </c>
      <c r="R1243" s="4">
        <v>-222.95</v>
      </c>
      <c r="S1243" s="3">
        <v>20</v>
      </c>
      <c r="T1243" s="4">
        <v>1373.47</v>
      </c>
      <c r="U1243" s="3">
        <v>87964</v>
      </c>
      <c r="V1243" s="3" t="str">
        <f>IF(R1243&gt;F3199, "High","Low")</f>
        <v>Low</v>
      </c>
      <c r="W1243" s="3" t="e">
        <f>IF(OR(D1243 &gt; 0.2,#REF! &lt; 0.25), "High Risk", "Low Risk")</f>
        <v>#REF!</v>
      </c>
      <c r="X1243" s="3" t="str">
        <f>IF(NOT(D1243 &gt; 0), "No Discount", "Discount Applied")</f>
        <v>Discount Applied</v>
      </c>
      <c r="Y1243" s="3" t="str">
        <f>IF(AND(R1243 &gt; 100, OR(I1243 = "Regular Air", I1243 = "Express Air"), NOT(D1243 &gt; 0)), "High Profit Non-Standard Shipping", "Other")</f>
        <v>Other</v>
      </c>
    </row>
    <row r="1244" spans="1:25" x14ac:dyDescent="0.3">
      <c r="A1244" s="3" t="s">
        <v>92</v>
      </c>
      <c r="B1244" s="3">
        <v>21937</v>
      </c>
      <c r="C1244" s="3" t="s">
        <v>24</v>
      </c>
      <c r="D1244" s="7">
        <v>0.06</v>
      </c>
      <c r="E1244" s="4">
        <v>6.68</v>
      </c>
      <c r="F1244" s="4">
        <v>6.93</v>
      </c>
      <c r="G1244" s="3">
        <v>2257</v>
      </c>
      <c r="H1244" s="3" t="s">
        <v>2133</v>
      </c>
      <c r="I1244" s="3" t="s">
        <v>48</v>
      </c>
      <c r="J1244" s="3" t="s">
        <v>27</v>
      </c>
      <c r="K1244" s="3" t="s">
        <v>28</v>
      </c>
      <c r="L1244" s="3" t="s">
        <v>135</v>
      </c>
      <c r="M1244" s="3" t="s">
        <v>321</v>
      </c>
      <c r="N1244" s="3" t="s">
        <v>2135</v>
      </c>
      <c r="O1244" s="3">
        <v>27604</v>
      </c>
      <c r="P1244" s="2">
        <v>42167</v>
      </c>
      <c r="Q1244" s="2">
        <v>42168</v>
      </c>
      <c r="R1244" s="4">
        <v>7.6244999999999994</v>
      </c>
      <c r="S1244" s="3">
        <v>14</v>
      </c>
      <c r="T1244" s="4">
        <v>91.92</v>
      </c>
      <c r="U1244" s="3">
        <v>87965</v>
      </c>
      <c r="V1244" s="3" t="str">
        <f>IF(R1244&gt;F3200, "High","Low")</f>
        <v>High</v>
      </c>
      <c r="W1244" s="3" t="e">
        <f>IF(OR(D1244 &gt; 0.2,#REF! &lt; 0.25), "High Risk", "Low Risk")</f>
        <v>#REF!</v>
      </c>
      <c r="X1244" s="3" t="str">
        <f>IF(NOT(D1244 &gt; 0), "No Discount", "Discount Applied")</f>
        <v>Discount Applied</v>
      </c>
      <c r="Y1244" s="3" t="str">
        <f>IF(AND(R1244 &gt; 100, OR(I1244 = "Regular Air", I1244 = "Express Air"), NOT(D1244 &gt; 0)), "High Profit Non-Standard Shipping", "Other")</f>
        <v>Other</v>
      </c>
    </row>
    <row r="1245" spans="1:25" x14ac:dyDescent="0.3">
      <c r="A1245" s="3" t="s">
        <v>68</v>
      </c>
      <c r="B1245" s="3">
        <v>26361</v>
      </c>
      <c r="C1245" s="3" t="s">
        <v>105</v>
      </c>
      <c r="D1245" s="7">
        <v>0.01</v>
      </c>
      <c r="E1245" s="4">
        <v>7.64</v>
      </c>
      <c r="F1245" s="4">
        <v>1.39</v>
      </c>
      <c r="G1245" s="3">
        <v>2258</v>
      </c>
      <c r="H1245" s="3" t="s">
        <v>2136</v>
      </c>
      <c r="I1245" s="3" t="s">
        <v>26</v>
      </c>
      <c r="J1245" s="3" t="s">
        <v>27</v>
      </c>
      <c r="K1245" s="3" t="s">
        <v>28</v>
      </c>
      <c r="L1245" s="3" t="s">
        <v>135</v>
      </c>
      <c r="M1245" s="3" t="s">
        <v>321</v>
      </c>
      <c r="N1245" s="3" t="s">
        <v>2137</v>
      </c>
      <c r="O1245" s="3">
        <v>27801</v>
      </c>
      <c r="P1245" s="2">
        <v>42072</v>
      </c>
      <c r="Q1245" s="2">
        <v>42076</v>
      </c>
      <c r="R1245" s="4">
        <v>-1676.6119999999999</v>
      </c>
      <c r="S1245" s="3">
        <v>9</v>
      </c>
      <c r="T1245" s="4">
        <v>73.290000000000006</v>
      </c>
      <c r="U1245" s="3">
        <v>87962</v>
      </c>
      <c r="V1245" s="3" t="str">
        <f>IF(R1245&gt;F3201, "High","Low")</f>
        <v>Low</v>
      </c>
      <c r="W1245" s="3" t="e">
        <f>IF(OR(D1245 &gt; 0.2,#REF! &lt; 0.25), "High Risk", "Low Risk")</f>
        <v>#REF!</v>
      </c>
      <c r="X1245" s="3" t="str">
        <f>IF(NOT(D1245 &gt; 0), "No Discount", "Discount Applied")</f>
        <v>Discount Applied</v>
      </c>
      <c r="Y1245" s="3" t="str">
        <f>IF(AND(R1245 &gt; 100, OR(I1245 = "Regular Air", I1245 = "Express Air"), NOT(D1245 &gt; 0)), "High Profit Non-Standard Shipping", "Other")</f>
        <v>Other</v>
      </c>
    </row>
    <row r="1246" spans="1:25" x14ac:dyDescent="0.3">
      <c r="A1246" s="3" t="s">
        <v>84</v>
      </c>
      <c r="B1246" s="3">
        <v>26362</v>
      </c>
      <c r="C1246" s="3" t="s">
        <v>105</v>
      </c>
      <c r="D1246" s="7">
        <v>7.0000000000000007E-2</v>
      </c>
      <c r="E1246" s="4">
        <v>400.97</v>
      </c>
      <c r="F1246" s="4">
        <v>48.26</v>
      </c>
      <c r="G1246" s="3">
        <v>2258</v>
      </c>
      <c r="H1246" s="3" t="s">
        <v>2136</v>
      </c>
      <c r="I1246" s="3" t="s">
        <v>38</v>
      </c>
      <c r="J1246" s="3" t="s">
        <v>27</v>
      </c>
      <c r="K1246" s="3" t="s">
        <v>76</v>
      </c>
      <c r="L1246" s="3" t="s">
        <v>135</v>
      </c>
      <c r="M1246" s="3" t="s">
        <v>321</v>
      </c>
      <c r="N1246" s="3" t="s">
        <v>2137</v>
      </c>
      <c r="O1246" s="3">
        <v>27801</v>
      </c>
      <c r="P1246" s="2">
        <v>42072</v>
      </c>
      <c r="Q1246" s="2">
        <v>42076</v>
      </c>
      <c r="R1246" s="4">
        <v>45.127799999999993</v>
      </c>
      <c r="S1246" s="3">
        <v>8</v>
      </c>
      <c r="T1246" s="4">
        <v>2961.32</v>
      </c>
      <c r="U1246" s="3">
        <v>87962</v>
      </c>
      <c r="V1246" s="3" t="str">
        <f>IF(R1246&gt;F3202, "High","Low")</f>
        <v>High</v>
      </c>
      <c r="W1246" s="3" t="e">
        <f>IF(OR(D1246 &gt; 0.2,#REF! &lt; 0.25), "High Risk", "Low Risk")</f>
        <v>#REF!</v>
      </c>
      <c r="X1246" s="3" t="str">
        <f>IF(NOT(D1246 &gt; 0), "No Discount", "Discount Applied")</f>
        <v>Discount Applied</v>
      </c>
      <c r="Y1246" s="3" t="str">
        <f>IF(AND(R1246 &gt; 100, OR(I1246 = "Regular Air", I1246 = "Express Air"), NOT(D1246 &gt; 0)), "High Profit Non-Standard Shipping", "Other")</f>
        <v>Other</v>
      </c>
    </row>
    <row r="1247" spans="1:25" x14ac:dyDescent="0.3">
      <c r="A1247" s="3" t="s">
        <v>133</v>
      </c>
      <c r="B1247" s="3">
        <v>20187</v>
      </c>
      <c r="C1247" s="3" t="s">
        <v>46</v>
      </c>
      <c r="D1247" s="7">
        <v>0.02</v>
      </c>
      <c r="E1247" s="4">
        <v>4.9800000000000004</v>
      </c>
      <c r="F1247" s="4">
        <v>0.49</v>
      </c>
      <c r="G1247" s="3">
        <v>2260</v>
      </c>
      <c r="H1247" s="3" t="s">
        <v>2138</v>
      </c>
      <c r="I1247" s="3" t="s">
        <v>48</v>
      </c>
      <c r="J1247" s="3" t="s">
        <v>27</v>
      </c>
      <c r="K1247" s="3" t="s">
        <v>28</v>
      </c>
      <c r="L1247" s="3" t="s">
        <v>135</v>
      </c>
      <c r="M1247" s="3" t="s">
        <v>386</v>
      </c>
      <c r="N1247" s="3" t="s">
        <v>2139</v>
      </c>
      <c r="O1247" s="3">
        <v>30161</v>
      </c>
      <c r="P1247" s="2">
        <v>42050</v>
      </c>
      <c r="Q1247" s="2">
        <v>42051</v>
      </c>
      <c r="R1247" s="4">
        <v>-52.863999999999997</v>
      </c>
      <c r="S1247" s="3">
        <v>17</v>
      </c>
      <c r="T1247" s="4">
        <v>87.11</v>
      </c>
      <c r="U1247" s="3">
        <v>89601</v>
      </c>
      <c r="V1247" s="3" t="str">
        <f>IF(R1247&gt;F3203, "High","Low")</f>
        <v>Low</v>
      </c>
      <c r="W1247" s="3" t="e">
        <f>IF(OR(D1247 &gt; 0.2,#REF! &lt; 0.25), "High Risk", "Low Risk")</f>
        <v>#REF!</v>
      </c>
      <c r="X1247" s="3" t="str">
        <f>IF(NOT(D1247 &gt; 0), "No Discount", "Discount Applied")</f>
        <v>Discount Applied</v>
      </c>
      <c r="Y1247" s="3" t="str">
        <f>IF(AND(R1247 &gt; 100, OR(I1247 = "Regular Air", I1247 = "Express Air"), NOT(D1247 &gt; 0)), "High Profit Non-Standard Shipping", "Other")</f>
        <v>Other</v>
      </c>
    </row>
    <row r="1248" spans="1:25" x14ac:dyDescent="0.3">
      <c r="A1248" s="3" t="s">
        <v>77</v>
      </c>
      <c r="B1248" s="3">
        <v>20188</v>
      </c>
      <c r="C1248" s="3" t="s">
        <v>46</v>
      </c>
      <c r="D1248" s="7">
        <v>0.01</v>
      </c>
      <c r="E1248" s="4">
        <v>20.99</v>
      </c>
      <c r="F1248" s="4">
        <v>0.99</v>
      </c>
      <c r="G1248" s="3">
        <v>2260</v>
      </c>
      <c r="H1248" s="3" t="s">
        <v>2138</v>
      </c>
      <c r="I1248" s="3" t="s">
        <v>48</v>
      </c>
      <c r="J1248" s="3" t="s">
        <v>27</v>
      </c>
      <c r="K1248" s="3" t="s">
        <v>76</v>
      </c>
      <c r="L1248" s="3" t="s">
        <v>135</v>
      </c>
      <c r="M1248" s="3" t="s">
        <v>386</v>
      </c>
      <c r="N1248" s="3" t="s">
        <v>2139</v>
      </c>
      <c r="O1248" s="3">
        <v>30161</v>
      </c>
      <c r="P1248" s="2">
        <v>42050</v>
      </c>
      <c r="Q1248" s="2">
        <v>42051</v>
      </c>
      <c r="R1248" s="4">
        <v>45.378</v>
      </c>
      <c r="S1248" s="3">
        <v>9</v>
      </c>
      <c r="T1248" s="4">
        <v>170.46</v>
      </c>
      <c r="U1248" s="3">
        <v>89601</v>
      </c>
      <c r="V1248" s="3" t="str">
        <f>IF(R1248&gt;F3204, "High","Low")</f>
        <v>High</v>
      </c>
      <c r="W1248" s="3" t="e">
        <f>IF(OR(D1248 &gt; 0.2,#REF! &lt; 0.25), "High Risk", "Low Risk")</f>
        <v>#REF!</v>
      </c>
      <c r="X1248" s="3" t="str">
        <f>IF(NOT(D1248 &gt; 0), "No Discount", "Discount Applied")</f>
        <v>Discount Applied</v>
      </c>
      <c r="Y1248" s="3" t="str">
        <f>IF(AND(R1248 &gt; 100, OR(I1248 = "Regular Air", I1248 = "Express Air"), NOT(D1248 &gt; 0)), "High Profit Non-Standard Shipping", "Other")</f>
        <v>Other</v>
      </c>
    </row>
    <row r="1249" spans="1:25" x14ac:dyDescent="0.3">
      <c r="A1249" s="3" t="s">
        <v>133</v>
      </c>
      <c r="B1249" s="3">
        <v>19569</v>
      </c>
      <c r="C1249" s="3" t="s">
        <v>24</v>
      </c>
      <c r="D1249" s="7">
        <v>0.08</v>
      </c>
      <c r="E1249" s="4">
        <v>4.9800000000000004</v>
      </c>
      <c r="F1249" s="4">
        <v>0.49</v>
      </c>
      <c r="G1249" s="3">
        <v>2260</v>
      </c>
      <c r="H1249" s="3" t="s">
        <v>2138</v>
      </c>
      <c r="I1249" s="3" t="s">
        <v>48</v>
      </c>
      <c r="J1249" s="3" t="s">
        <v>27</v>
      </c>
      <c r="K1249" s="3" t="s">
        <v>28</v>
      </c>
      <c r="L1249" s="3" t="s">
        <v>135</v>
      </c>
      <c r="M1249" s="3" t="s">
        <v>386</v>
      </c>
      <c r="N1249" s="3" t="s">
        <v>2139</v>
      </c>
      <c r="O1249" s="3">
        <v>30161</v>
      </c>
      <c r="P1249" s="2">
        <v>42115</v>
      </c>
      <c r="Q1249" s="2">
        <v>42116</v>
      </c>
      <c r="R1249" s="4">
        <v>4949.9160000000002</v>
      </c>
      <c r="S1249" s="3">
        <v>1</v>
      </c>
      <c r="T1249" s="4">
        <v>4.95</v>
      </c>
      <c r="U1249" s="3">
        <v>89602</v>
      </c>
      <c r="V1249" s="3" t="str">
        <f>IF(R1249&gt;F3205, "High","Low")</f>
        <v>High</v>
      </c>
      <c r="W1249" s="3" t="e">
        <f>IF(OR(D1249 &gt; 0.2,#REF! &lt; 0.25), "High Risk", "Low Risk")</f>
        <v>#REF!</v>
      </c>
      <c r="X1249" s="3" t="str">
        <f>IF(NOT(D1249 &gt; 0), "No Discount", "Discount Applied")</f>
        <v>Discount Applied</v>
      </c>
      <c r="Y1249" s="3" t="str">
        <f>IF(AND(R1249 &gt; 100, OR(I1249 = "Regular Air", I1249 = "Express Air"), NOT(D1249 &gt; 0)), "High Profit Non-Standard Shipping", "Other")</f>
        <v>Other</v>
      </c>
    </row>
    <row r="1250" spans="1:25" x14ac:dyDescent="0.3">
      <c r="A1250" s="3" t="s">
        <v>84</v>
      </c>
      <c r="B1250" s="3">
        <v>19570</v>
      </c>
      <c r="C1250" s="3" t="s">
        <v>24</v>
      </c>
      <c r="D1250" s="7">
        <v>0.09</v>
      </c>
      <c r="E1250" s="4">
        <v>119.99</v>
      </c>
      <c r="F1250" s="4">
        <v>14</v>
      </c>
      <c r="G1250" s="3">
        <v>2260</v>
      </c>
      <c r="H1250" s="3" t="s">
        <v>2138</v>
      </c>
      <c r="I1250" s="3" t="s">
        <v>38</v>
      </c>
      <c r="J1250" s="3" t="s">
        <v>27</v>
      </c>
      <c r="K1250" s="3" t="s">
        <v>76</v>
      </c>
      <c r="L1250" s="3" t="s">
        <v>135</v>
      </c>
      <c r="M1250" s="3" t="s">
        <v>386</v>
      </c>
      <c r="N1250" s="3" t="s">
        <v>2139</v>
      </c>
      <c r="O1250" s="3">
        <v>30161</v>
      </c>
      <c r="P1250" s="2">
        <v>42115</v>
      </c>
      <c r="Q1250" s="2">
        <v>42117</v>
      </c>
      <c r="R1250" s="4">
        <v>1055.6039999999998</v>
      </c>
      <c r="S1250" s="3">
        <v>4</v>
      </c>
      <c r="T1250" s="4">
        <v>461.24</v>
      </c>
      <c r="U1250" s="3">
        <v>89602</v>
      </c>
      <c r="V1250" s="3" t="str">
        <f>IF(R1250&gt;F3206, "High","Low")</f>
        <v>High</v>
      </c>
      <c r="W1250" s="3" t="e">
        <f>IF(OR(D1250 &gt; 0.2,#REF! &lt; 0.25), "High Risk", "Low Risk")</f>
        <v>#REF!</v>
      </c>
      <c r="X1250" s="3" t="str">
        <f>IF(NOT(D1250 &gt; 0), "No Discount", "Discount Applied")</f>
        <v>Discount Applied</v>
      </c>
      <c r="Y1250" s="3" t="str">
        <f>IF(AND(R1250 &gt; 100, OR(I1250 = "Regular Air", I1250 = "Express Air"), NOT(D1250 &gt; 0)), "High Profit Non-Standard Shipping", "Other")</f>
        <v>Other</v>
      </c>
    </row>
    <row r="1251" spans="1:25" x14ac:dyDescent="0.3">
      <c r="A1251" s="3" t="s">
        <v>256</v>
      </c>
      <c r="B1251" s="3">
        <v>18142</v>
      </c>
      <c r="C1251" s="3" t="s">
        <v>36</v>
      </c>
      <c r="D1251" s="7">
        <v>0.09</v>
      </c>
      <c r="E1251" s="4">
        <v>207.48</v>
      </c>
      <c r="F1251" s="4">
        <v>0.99</v>
      </c>
      <c r="G1251" s="3">
        <v>2264</v>
      </c>
      <c r="H1251" s="3" t="s">
        <v>2141</v>
      </c>
      <c r="I1251" s="3" t="s">
        <v>48</v>
      </c>
      <c r="J1251" s="3" t="s">
        <v>27</v>
      </c>
      <c r="K1251" s="3" t="s">
        <v>28</v>
      </c>
      <c r="L1251" s="3" t="s">
        <v>60</v>
      </c>
      <c r="M1251" s="3" t="s">
        <v>505</v>
      </c>
      <c r="N1251" s="3" t="s">
        <v>2143</v>
      </c>
      <c r="O1251" s="3">
        <v>64804</v>
      </c>
      <c r="P1251" s="2">
        <v>42030</v>
      </c>
      <c r="Q1251" s="2">
        <v>42033</v>
      </c>
      <c r="R1251" s="4">
        <v>359.83</v>
      </c>
      <c r="S1251" s="3">
        <v>3</v>
      </c>
      <c r="T1251" s="4">
        <v>577.75</v>
      </c>
      <c r="U1251" s="3">
        <v>86611</v>
      </c>
      <c r="V1251" s="3" t="str">
        <f>IF(R1251&gt;F3207, "High","Low")</f>
        <v>High</v>
      </c>
      <c r="W1251" s="3" t="e">
        <f>IF(OR(D1251 &gt; 0.2,#REF! &lt; 0.25), "High Risk", "Low Risk")</f>
        <v>#REF!</v>
      </c>
      <c r="X1251" s="3" t="str">
        <f>IF(NOT(D1251 &gt; 0), "No Discount", "Discount Applied")</f>
        <v>Discount Applied</v>
      </c>
      <c r="Y1251" s="3" t="str">
        <f>IF(AND(R1251 &gt; 100, OR(I1251 = "Regular Air", I1251 = "Express Air"), NOT(D1251 &gt; 0)), "High Profit Non-Standard Shipping", "Other")</f>
        <v>Other</v>
      </c>
    </row>
    <row r="1252" spans="1:25" x14ac:dyDescent="0.3">
      <c r="A1252" s="3" t="s">
        <v>108</v>
      </c>
      <c r="B1252" s="3">
        <v>19171</v>
      </c>
      <c r="C1252" s="3" t="s">
        <v>46</v>
      </c>
      <c r="D1252" s="7">
        <v>0.1</v>
      </c>
      <c r="E1252" s="4">
        <v>7.45</v>
      </c>
      <c r="F1252" s="4">
        <v>6.28</v>
      </c>
      <c r="G1252" s="3">
        <v>2265</v>
      </c>
      <c r="H1252" s="3" t="s">
        <v>2144</v>
      </c>
      <c r="I1252" s="3" t="s">
        <v>48</v>
      </c>
      <c r="J1252" s="3" t="s">
        <v>27</v>
      </c>
      <c r="K1252" s="3" t="s">
        <v>28</v>
      </c>
      <c r="L1252" s="3" t="s">
        <v>60</v>
      </c>
      <c r="M1252" s="3" t="s">
        <v>505</v>
      </c>
      <c r="N1252" s="3" t="s">
        <v>2146</v>
      </c>
      <c r="O1252" s="3">
        <v>64130</v>
      </c>
      <c r="P1252" s="2">
        <v>42033</v>
      </c>
      <c r="Q1252" s="2">
        <v>42036</v>
      </c>
      <c r="R1252" s="4">
        <v>-69.873999999999995</v>
      </c>
      <c r="S1252" s="3">
        <v>8</v>
      </c>
      <c r="T1252" s="4">
        <v>59.4</v>
      </c>
      <c r="U1252" s="3">
        <v>86612</v>
      </c>
      <c r="V1252" s="3" t="str">
        <f>IF(R1252&gt;F3208, "High","Low")</f>
        <v>Low</v>
      </c>
      <c r="W1252" s="3" t="e">
        <f>IF(OR(D1252 &gt; 0.2,#REF! &lt; 0.25), "High Risk", "Low Risk")</f>
        <v>#REF!</v>
      </c>
      <c r="X1252" s="3" t="str">
        <f>IF(NOT(D1252 &gt; 0), "No Discount", "Discount Applied")</f>
        <v>Discount Applied</v>
      </c>
      <c r="Y1252" s="3" t="str">
        <f>IF(AND(R1252 &gt; 100, OR(I1252 = "Regular Air", I1252 = "Express Air"), NOT(D1252 &gt; 0)), "High Profit Non-Standard Shipping", "Other")</f>
        <v>Other</v>
      </c>
    </row>
    <row r="1253" spans="1:25" x14ac:dyDescent="0.3">
      <c r="A1253" s="3" t="s">
        <v>92</v>
      </c>
      <c r="B1253" s="3">
        <v>19172</v>
      </c>
      <c r="C1253" s="3" t="s">
        <v>46</v>
      </c>
      <c r="D1253" s="7">
        <v>0.01</v>
      </c>
      <c r="E1253" s="4">
        <v>6.48</v>
      </c>
      <c r="F1253" s="4">
        <v>7.86</v>
      </c>
      <c r="G1253" s="3">
        <v>2265</v>
      </c>
      <c r="H1253" s="3" t="s">
        <v>2144</v>
      </c>
      <c r="I1253" s="3" t="s">
        <v>48</v>
      </c>
      <c r="J1253" s="3" t="s">
        <v>27</v>
      </c>
      <c r="K1253" s="3" t="s">
        <v>28</v>
      </c>
      <c r="L1253" s="3" t="s">
        <v>60</v>
      </c>
      <c r="M1253" s="3" t="s">
        <v>505</v>
      </c>
      <c r="N1253" s="3" t="s">
        <v>2146</v>
      </c>
      <c r="O1253" s="3">
        <v>64130</v>
      </c>
      <c r="P1253" s="2">
        <v>42033</v>
      </c>
      <c r="Q1253" s="2">
        <v>42035</v>
      </c>
      <c r="R1253" s="4">
        <v>-135.74</v>
      </c>
      <c r="S1253" s="3">
        <v>10</v>
      </c>
      <c r="T1253" s="4">
        <v>66.459999999999994</v>
      </c>
      <c r="U1253" s="3">
        <v>86612</v>
      </c>
      <c r="V1253" s="3" t="str">
        <f>IF(R1253&gt;F3209, "High","Low")</f>
        <v>Low</v>
      </c>
      <c r="W1253" s="3" t="e">
        <f>IF(OR(D1253 &gt; 0.2,#REF! &lt; 0.25), "High Risk", "Low Risk")</f>
        <v>#REF!</v>
      </c>
      <c r="X1253" s="3" t="str">
        <f>IF(NOT(D1253 &gt; 0), "No Discount", "Discount Applied")</f>
        <v>Discount Applied</v>
      </c>
      <c r="Y1253" s="3" t="str">
        <f>IF(AND(R1253 &gt; 100, OR(I1253 = "Regular Air", I1253 = "Express Air"), NOT(D1253 &gt; 0)), "High Profit Non-Standard Shipping", "Other")</f>
        <v>Other</v>
      </c>
    </row>
    <row r="1254" spans="1:25" x14ac:dyDescent="0.3">
      <c r="A1254" s="3" t="s">
        <v>256</v>
      </c>
      <c r="B1254" s="3">
        <v>25996</v>
      </c>
      <c r="C1254" s="3" t="s">
        <v>46</v>
      </c>
      <c r="D1254" s="7">
        <v>0.02</v>
      </c>
      <c r="E1254" s="4">
        <v>11.33</v>
      </c>
      <c r="F1254" s="4">
        <v>6.12</v>
      </c>
      <c r="G1254" s="3">
        <v>2266</v>
      </c>
      <c r="H1254" s="3" t="s">
        <v>2147</v>
      </c>
      <c r="I1254" s="3" t="s">
        <v>48</v>
      </c>
      <c r="J1254" s="3" t="s">
        <v>27</v>
      </c>
      <c r="K1254" s="3" t="s">
        <v>28</v>
      </c>
      <c r="L1254" s="3" t="s">
        <v>60</v>
      </c>
      <c r="M1254" s="3" t="s">
        <v>505</v>
      </c>
      <c r="N1254" s="3" t="s">
        <v>2149</v>
      </c>
      <c r="O1254" s="3">
        <v>63122</v>
      </c>
      <c r="P1254" s="2">
        <v>42150</v>
      </c>
      <c r="Q1254" s="2">
        <v>42152</v>
      </c>
      <c r="R1254" s="4">
        <v>-14.52</v>
      </c>
      <c r="S1254" s="3">
        <v>3</v>
      </c>
      <c r="T1254" s="4">
        <v>35.35</v>
      </c>
      <c r="U1254" s="3">
        <v>86610</v>
      </c>
      <c r="V1254" s="3" t="str">
        <f>IF(R1254&gt;F3210, "High","Low")</f>
        <v>Low</v>
      </c>
      <c r="W1254" s="3" t="e">
        <f>IF(OR(D1254 &gt; 0.2,#REF! &lt; 0.25), "High Risk", "Low Risk")</f>
        <v>#REF!</v>
      </c>
      <c r="X1254" s="3" t="str">
        <f>IF(NOT(D1254 &gt; 0), "No Discount", "Discount Applied")</f>
        <v>Discount Applied</v>
      </c>
      <c r="Y1254" s="3" t="str">
        <f>IF(AND(R1254 &gt; 100, OR(I1254 = "Regular Air", I1254 = "Express Air"), NOT(D1254 &gt; 0)), "High Profit Non-Standard Shipping", "Other")</f>
        <v>Other</v>
      </c>
    </row>
    <row r="1255" spans="1:25" x14ac:dyDescent="0.3">
      <c r="A1255" s="3" t="s">
        <v>68</v>
      </c>
      <c r="B1255" s="3">
        <v>25997</v>
      </c>
      <c r="C1255" s="3" t="s">
        <v>46</v>
      </c>
      <c r="D1255" s="7">
        <v>0.01</v>
      </c>
      <c r="E1255" s="4">
        <v>15.67</v>
      </c>
      <c r="F1255" s="4">
        <v>1.39</v>
      </c>
      <c r="G1255" s="3">
        <v>2266</v>
      </c>
      <c r="H1255" s="3" t="s">
        <v>2147</v>
      </c>
      <c r="I1255" s="3" t="s">
        <v>48</v>
      </c>
      <c r="J1255" s="3" t="s">
        <v>27</v>
      </c>
      <c r="K1255" s="3" t="s">
        <v>28</v>
      </c>
      <c r="L1255" s="3" t="s">
        <v>60</v>
      </c>
      <c r="M1255" s="3" t="s">
        <v>505</v>
      </c>
      <c r="N1255" s="3" t="s">
        <v>2149</v>
      </c>
      <c r="O1255" s="3">
        <v>63122</v>
      </c>
      <c r="P1255" s="2">
        <v>42150</v>
      </c>
      <c r="Q1255" s="2">
        <v>42151</v>
      </c>
      <c r="R1255" s="4">
        <v>171.26489999999998</v>
      </c>
      <c r="S1255" s="3">
        <v>16</v>
      </c>
      <c r="T1255" s="4">
        <v>248.21</v>
      </c>
      <c r="U1255" s="3">
        <v>86610</v>
      </c>
      <c r="V1255" s="3" t="str">
        <f>IF(R1255&gt;F3211, "High","Low")</f>
        <v>High</v>
      </c>
      <c r="W1255" s="3" t="e">
        <f>IF(OR(D1255 &gt; 0.2,#REF! &lt; 0.25), "High Risk", "Low Risk")</f>
        <v>#REF!</v>
      </c>
      <c r="X1255" s="3" t="str">
        <f>IF(NOT(D1255 &gt; 0), "No Discount", "Discount Applied")</f>
        <v>Discount Applied</v>
      </c>
      <c r="Y1255" s="3" t="str">
        <f>IF(AND(R1255 &gt; 100, OR(I1255 = "Regular Air", I1255 = "Express Air"), NOT(D1255 &gt; 0)), "High Profit Non-Standard Shipping", "Other")</f>
        <v>Other</v>
      </c>
    </row>
    <row r="1256" spans="1:25" x14ac:dyDescent="0.3">
      <c r="A1256" s="3" t="s">
        <v>151</v>
      </c>
      <c r="B1256" s="3">
        <v>19072</v>
      </c>
      <c r="C1256" s="3" t="s">
        <v>105</v>
      </c>
      <c r="D1256" s="7">
        <v>0.08</v>
      </c>
      <c r="E1256" s="4">
        <v>259.70999999999998</v>
      </c>
      <c r="F1256" s="4">
        <v>66.67</v>
      </c>
      <c r="G1256" s="3">
        <v>2268</v>
      </c>
      <c r="H1256" s="3" t="s">
        <v>2150</v>
      </c>
      <c r="I1256" s="3" t="s">
        <v>38</v>
      </c>
      <c r="J1256" s="3" t="s">
        <v>57</v>
      </c>
      <c r="K1256" s="3" t="s">
        <v>40</v>
      </c>
      <c r="L1256" s="3" t="s">
        <v>135</v>
      </c>
      <c r="M1256" s="3" t="s">
        <v>361</v>
      </c>
      <c r="N1256" s="3" t="s">
        <v>2151</v>
      </c>
      <c r="O1256" s="3">
        <v>34639</v>
      </c>
      <c r="P1256" s="2">
        <v>42158</v>
      </c>
      <c r="Q1256" s="2">
        <v>42162</v>
      </c>
      <c r="R1256" s="4">
        <v>138.22199999999998</v>
      </c>
      <c r="S1256" s="3">
        <v>17</v>
      </c>
      <c r="T1256" s="4">
        <v>4086.5</v>
      </c>
      <c r="U1256" s="3">
        <v>89571</v>
      </c>
      <c r="V1256" s="3" t="str">
        <f>IF(R1256&gt;F3212, "High","Low")</f>
        <v>High</v>
      </c>
      <c r="W1256" s="3" t="e">
        <f>IF(OR(D1256 &gt; 0.2,#REF! &lt; 0.25), "High Risk", "Low Risk")</f>
        <v>#REF!</v>
      </c>
      <c r="X1256" s="3" t="str">
        <f>IF(NOT(D1256 &gt; 0), "No Discount", "Discount Applied")</f>
        <v>Discount Applied</v>
      </c>
      <c r="Y1256" s="3" t="str">
        <f>IF(AND(R1256 &gt; 100, OR(I1256 = "Regular Air", I1256 = "Express Air"), NOT(D1256 &gt; 0)), "High Profit Non-Standard Shipping", "Other")</f>
        <v>Other</v>
      </c>
    </row>
    <row r="1257" spans="1:25" x14ac:dyDescent="0.3">
      <c r="A1257" s="3" t="s">
        <v>256</v>
      </c>
      <c r="B1257" s="3">
        <v>23963</v>
      </c>
      <c r="C1257" s="3" t="s">
        <v>105</v>
      </c>
      <c r="D1257" s="7">
        <v>0.01</v>
      </c>
      <c r="E1257" s="4">
        <v>20.48</v>
      </c>
      <c r="F1257" s="4">
        <v>6.32</v>
      </c>
      <c r="G1257" s="3">
        <v>2270</v>
      </c>
      <c r="H1257" s="3" t="s">
        <v>2152</v>
      </c>
      <c r="I1257" s="3" t="s">
        <v>48</v>
      </c>
      <c r="J1257" s="3" t="s">
        <v>57</v>
      </c>
      <c r="K1257" s="3" t="s">
        <v>28</v>
      </c>
      <c r="L1257" s="3" t="s">
        <v>135</v>
      </c>
      <c r="M1257" s="3" t="s">
        <v>931</v>
      </c>
      <c r="N1257" s="3" t="s">
        <v>2153</v>
      </c>
      <c r="O1257" s="3">
        <v>29662</v>
      </c>
      <c r="P1257" s="2">
        <v>42041</v>
      </c>
      <c r="Q1257" s="2">
        <v>42043</v>
      </c>
      <c r="R1257" s="4">
        <v>711.24479999999994</v>
      </c>
      <c r="S1257" s="3">
        <v>18</v>
      </c>
      <c r="T1257" s="4">
        <v>375.03</v>
      </c>
      <c r="U1257" s="3">
        <v>89572</v>
      </c>
      <c r="V1257" s="3" t="str">
        <f>IF(R1257&gt;F3213, "High","Low")</f>
        <v>High</v>
      </c>
      <c r="W1257" s="3" t="e">
        <f>IF(OR(D1257 &gt; 0.2,#REF! &lt; 0.25), "High Risk", "Low Risk")</f>
        <v>#REF!</v>
      </c>
      <c r="X1257" s="3" t="str">
        <f>IF(NOT(D1257 &gt; 0), "No Discount", "Discount Applied")</f>
        <v>Discount Applied</v>
      </c>
      <c r="Y1257" s="3" t="str">
        <f>IF(AND(R1257 &gt; 100, OR(I1257 = "Regular Air", I1257 = "Express Air"), NOT(D1257 &gt; 0)), "High Profit Non-Standard Shipping", "Other")</f>
        <v>Other</v>
      </c>
    </row>
    <row r="1258" spans="1:25" x14ac:dyDescent="0.3">
      <c r="A1258" s="3" t="s">
        <v>65</v>
      </c>
      <c r="B1258" s="3">
        <v>23964</v>
      </c>
      <c r="C1258" s="3" t="s">
        <v>105</v>
      </c>
      <c r="D1258" s="7">
        <v>0.09</v>
      </c>
      <c r="E1258" s="4">
        <v>1.86</v>
      </c>
      <c r="F1258" s="4">
        <v>2.58</v>
      </c>
      <c r="G1258" s="3">
        <v>2270</v>
      </c>
      <c r="H1258" s="3" t="s">
        <v>2152</v>
      </c>
      <c r="I1258" s="3" t="s">
        <v>48</v>
      </c>
      <c r="J1258" s="3" t="s">
        <v>57</v>
      </c>
      <c r="K1258" s="3" t="s">
        <v>28</v>
      </c>
      <c r="L1258" s="3" t="s">
        <v>135</v>
      </c>
      <c r="M1258" s="3" t="s">
        <v>931</v>
      </c>
      <c r="N1258" s="3" t="s">
        <v>2153</v>
      </c>
      <c r="O1258" s="3">
        <v>29662</v>
      </c>
      <c r="P1258" s="2">
        <v>42041</v>
      </c>
      <c r="Q1258" s="2">
        <v>42046</v>
      </c>
      <c r="R1258" s="4">
        <v>-1084.8469632000001</v>
      </c>
      <c r="S1258" s="3">
        <v>12</v>
      </c>
      <c r="T1258" s="4">
        <v>22.11</v>
      </c>
      <c r="U1258" s="3">
        <v>89572</v>
      </c>
      <c r="V1258" s="3" t="str">
        <f>IF(R1258&gt;F3214, "High","Low")</f>
        <v>Low</v>
      </c>
      <c r="W1258" s="3" t="e">
        <f>IF(OR(D1258 &gt; 0.2,#REF! &lt; 0.25), "High Risk", "Low Risk")</f>
        <v>#REF!</v>
      </c>
      <c r="X1258" s="3" t="str">
        <f>IF(NOT(D1258 &gt; 0), "No Discount", "Discount Applied")</f>
        <v>Discount Applied</v>
      </c>
      <c r="Y1258" s="3" t="str">
        <f>IF(AND(R1258 &gt; 100, OR(I1258 = "Regular Air", I1258 = "Express Air"), NOT(D1258 &gt; 0)), "High Profit Non-Standard Shipping", "Other")</f>
        <v>Other</v>
      </c>
    </row>
    <row r="1259" spans="1:25" x14ac:dyDescent="0.3">
      <c r="A1259" s="3" t="s">
        <v>77</v>
      </c>
      <c r="B1259" s="3">
        <v>23965</v>
      </c>
      <c r="C1259" s="3" t="s">
        <v>105</v>
      </c>
      <c r="D1259" s="7">
        <v>0.08</v>
      </c>
      <c r="E1259" s="4">
        <v>205.99</v>
      </c>
      <c r="F1259" s="4">
        <v>2.5</v>
      </c>
      <c r="G1259" s="3">
        <v>2270</v>
      </c>
      <c r="H1259" s="3" t="s">
        <v>2152</v>
      </c>
      <c r="I1259" s="3" t="s">
        <v>48</v>
      </c>
      <c r="J1259" s="3" t="s">
        <v>57</v>
      </c>
      <c r="K1259" s="3" t="s">
        <v>76</v>
      </c>
      <c r="L1259" s="3" t="s">
        <v>135</v>
      </c>
      <c r="M1259" s="3" t="s">
        <v>931</v>
      </c>
      <c r="N1259" s="3" t="s">
        <v>2153</v>
      </c>
      <c r="O1259" s="3">
        <v>29662</v>
      </c>
      <c r="P1259" s="2">
        <v>42041</v>
      </c>
      <c r="Q1259" s="2">
        <v>42046</v>
      </c>
      <c r="R1259" s="4">
        <v>-156.77199999999999</v>
      </c>
      <c r="S1259" s="3">
        <v>17</v>
      </c>
      <c r="T1259" s="4">
        <v>2875.35</v>
      </c>
      <c r="U1259" s="3">
        <v>89572</v>
      </c>
      <c r="V1259" s="3" t="str">
        <f>IF(R1259&gt;F3215, "High","Low")</f>
        <v>Low</v>
      </c>
      <c r="W1259" s="3" t="e">
        <f>IF(OR(D1259 &gt; 0.2,#REF! &lt; 0.25), "High Risk", "Low Risk")</f>
        <v>#REF!</v>
      </c>
      <c r="X1259" s="3" t="str">
        <f>IF(NOT(D1259 &gt; 0), "No Discount", "Discount Applied")</f>
        <v>Discount Applied</v>
      </c>
      <c r="Y1259" s="3" t="str">
        <f>IF(AND(R1259 &gt; 100, OR(I1259 = "Regular Air", I1259 = "Express Air"), NOT(D1259 &gt; 0)), "High Profit Non-Standard Shipping", "Other")</f>
        <v>Other</v>
      </c>
    </row>
    <row r="1260" spans="1:25" x14ac:dyDescent="0.3">
      <c r="A1260" s="3" t="s">
        <v>173</v>
      </c>
      <c r="B1260" s="3">
        <v>19438</v>
      </c>
      <c r="C1260" s="3" t="s">
        <v>24</v>
      </c>
      <c r="D1260" s="7">
        <v>0.08</v>
      </c>
      <c r="E1260" s="4">
        <v>15.73</v>
      </c>
      <c r="F1260" s="4">
        <v>7.42</v>
      </c>
      <c r="G1260" s="3">
        <v>2272</v>
      </c>
      <c r="H1260" s="3" t="s">
        <v>2155</v>
      </c>
      <c r="I1260" s="3" t="s">
        <v>26</v>
      </c>
      <c r="J1260" s="3" t="s">
        <v>27</v>
      </c>
      <c r="K1260" s="3" t="s">
        <v>28</v>
      </c>
      <c r="L1260" s="3" t="s">
        <v>60</v>
      </c>
      <c r="M1260" s="3" t="s">
        <v>129</v>
      </c>
      <c r="N1260" s="3" t="s">
        <v>2157</v>
      </c>
      <c r="O1260" s="3">
        <v>76543</v>
      </c>
      <c r="P1260" s="2">
        <v>42079</v>
      </c>
      <c r="Q1260" s="2">
        <v>42081</v>
      </c>
      <c r="R1260" s="4">
        <v>-37.6</v>
      </c>
      <c r="S1260" s="3">
        <v>5</v>
      </c>
      <c r="T1260" s="4">
        <v>78.08</v>
      </c>
      <c r="U1260" s="3">
        <v>90110</v>
      </c>
      <c r="V1260" s="3" t="str">
        <f>IF(R1260&gt;F3216, "High","Low")</f>
        <v>Low</v>
      </c>
      <c r="W1260" s="3" t="e">
        <f>IF(OR(D1260 &gt; 0.2,#REF! &lt; 0.25), "High Risk", "Low Risk")</f>
        <v>#REF!</v>
      </c>
      <c r="X1260" s="3" t="str">
        <f>IF(NOT(D1260 &gt; 0), "No Discount", "Discount Applied")</f>
        <v>Discount Applied</v>
      </c>
      <c r="Y1260" s="3" t="str">
        <f>IF(AND(R1260 &gt; 100, OR(I1260 = "Regular Air", I1260 = "Express Air"), NOT(D1260 &gt; 0)), "High Profit Non-Standard Shipping", "Other")</f>
        <v>Other</v>
      </c>
    </row>
    <row r="1261" spans="1:25" x14ac:dyDescent="0.3">
      <c r="A1261" s="3" t="s">
        <v>256</v>
      </c>
      <c r="B1261" s="3">
        <v>23416</v>
      </c>
      <c r="C1261" s="3" t="s">
        <v>105</v>
      </c>
      <c r="D1261" s="7">
        <v>0.04</v>
      </c>
      <c r="E1261" s="4">
        <v>120.98</v>
      </c>
      <c r="F1261" s="4">
        <v>3.99</v>
      </c>
      <c r="G1261" s="3">
        <v>2273</v>
      </c>
      <c r="H1261" s="3" t="s">
        <v>2158</v>
      </c>
      <c r="I1261" s="3" t="s">
        <v>48</v>
      </c>
      <c r="J1261" s="3" t="s">
        <v>27</v>
      </c>
      <c r="K1261" s="3" t="s">
        <v>28</v>
      </c>
      <c r="L1261" s="3" t="s">
        <v>60</v>
      </c>
      <c r="M1261" s="3" t="s">
        <v>129</v>
      </c>
      <c r="N1261" s="3" t="s">
        <v>2160</v>
      </c>
      <c r="O1261" s="3">
        <v>78550</v>
      </c>
      <c r="P1261" s="2">
        <v>42129</v>
      </c>
      <c r="Q1261" s="2">
        <v>42129</v>
      </c>
      <c r="R1261" s="4">
        <v>1389.5771999999999</v>
      </c>
      <c r="S1261" s="3">
        <v>17</v>
      </c>
      <c r="T1261" s="4">
        <v>2013.88</v>
      </c>
      <c r="U1261" s="3">
        <v>90109</v>
      </c>
      <c r="V1261" s="3" t="str">
        <f>IF(R1261&gt;F3217, "High","Low")</f>
        <v>High</v>
      </c>
      <c r="W1261" s="3" t="e">
        <f>IF(OR(D1261 &gt; 0.2,#REF! &lt; 0.25), "High Risk", "Low Risk")</f>
        <v>#REF!</v>
      </c>
      <c r="X1261" s="3" t="str">
        <f>IF(NOT(D1261 &gt; 0), "No Discount", "Discount Applied")</f>
        <v>Discount Applied</v>
      </c>
      <c r="Y1261" s="3" t="str">
        <f>IF(AND(R1261 &gt; 100, OR(I1261 = "Regular Air", I1261 = "Express Air"), NOT(D1261 &gt; 0)), "High Profit Non-Standard Shipping", "Other")</f>
        <v>Other</v>
      </c>
    </row>
    <row r="1262" spans="1:25" x14ac:dyDescent="0.3">
      <c r="A1262" s="3" t="s">
        <v>77</v>
      </c>
      <c r="B1262" s="3">
        <v>23417</v>
      </c>
      <c r="C1262" s="3" t="s">
        <v>105</v>
      </c>
      <c r="D1262" s="7">
        <v>0.02</v>
      </c>
      <c r="E1262" s="4">
        <v>55.99</v>
      </c>
      <c r="F1262" s="4">
        <v>5</v>
      </c>
      <c r="G1262" s="3">
        <v>2273</v>
      </c>
      <c r="H1262" s="3" t="s">
        <v>2158</v>
      </c>
      <c r="I1262" s="3" t="s">
        <v>48</v>
      </c>
      <c r="J1262" s="3" t="s">
        <v>27</v>
      </c>
      <c r="K1262" s="3" t="s">
        <v>76</v>
      </c>
      <c r="L1262" s="3" t="s">
        <v>60</v>
      </c>
      <c r="M1262" s="3" t="s">
        <v>129</v>
      </c>
      <c r="N1262" s="3" t="s">
        <v>2160</v>
      </c>
      <c r="O1262" s="3">
        <v>78550</v>
      </c>
      <c r="P1262" s="2">
        <v>42129</v>
      </c>
      <c r="Q1262" s="2">
        <v>42129</v>
      </c>
      <c r="R1262" s="4">
        <v>-222.816</v>
      </c>
      <c r="S1262" s="3">
        <v>4</v>
      </c>
      <c r="T1262" s="4">
        <v>201.32</v>
      </c>
      <c r="U1262" s="3">
        <v>90109</v>
      </c>
      <c r="V1262" s="3" t="str">
        <f>IF(R1262&gt;F3218, "High","Low")</f>
        <v>Low</v>
      </c>
      <c r="W1262" s="3" t="e">
        <f>IF(OR(D1262 &gt; 0.2,#REF! &lt; 0.25), "High Risk", "Low Risk")</f>
        <v>#REF!</v>
      </c>
      <c r="X1262" s="3" t="str">
        <f>IF(NOT(D1262 &gt; 0), "No Discount", "Discount Applied")</f>
        <v>Discount Applied</v>
      </c>
      <c r="Y1262" s="3" t="str">
        <f>IF(AND(R1262 &gt; 100, OR(I1262 = "Regular Air", I1262 = "Express Air"), NOT(D1262 &gt; 0)), "High Profit Non-Standard Shipping", "Other")</f>
        <v>Other</v>
      </c>
    </row>
    <row r="1263" spans="1:25" x14ac:dyDescent="0.3">
      <c r="A1263" s="3" t="s">
        <v>49</v>
      </c>
      <c r="B1263" s="3">
        <v>23418</v>
      </c>
      <c r="C1263" s="3" t="s">
        <v>105</v>
      </c>
      <c r="D1263" s="7">
        <v>0.05</v>
      </c>
      <c r="E1263" s="4">
        <v>23.99</v>
      </c>
      <c r="F1263" s="4">
        <v>15.68</v>
      </c>
      <c r="G1263" s="3">
        <v>2274</v>
      </c>
      <c r="H1263" s="3" t="s">
        <v>2161</v>
      </c>
      <c r="I1263" s="3" t="s">
        <v>38</v>
      </c>
      <c r="J1263" s="3" t="s">
        <v>27</v>
      </c>
      <c r="K1263" s="3" t="s">
        <v>40</v>
      </c>
      <c r="L1263" s="3" t="s">
        <v>60</v>
      </c>
      <c r="M1263" s="3" t="s">
        <v>129</v>
      </c>
      <c r="N1263" s="3" t="s">
        <v>2163</v>
      </c>
      <c r="O1263" s="3">
        <v>77036</v>
      </c>
      <c r="P1263" s="2">
        <v>42129</v>
      </c>
      <c r="Q1263" s="2">
        <v>42133</v>
      </c>
      <c r="R1263" s="4">
        <v>-133.71</v>
      </c>
      <c r="S1263" s="3">
        <v>12</v>
      </c>
      <c r="T1263" s="4">
        <v>298.51</v>
      </c>
      <c r="U1263" s="3">
        <v>90109</v>
      </c>
      <c r="V1263" s="3" t="str">
        <f>IF(R1263&gt;F3219, "High","Low")</f>
        <v>Low</v>
      </c>
      <c r="W1263" s="3" t="e">
        <f>IF(OR(D1263 &gt; 0.2,#REF! &lt; 0.25), "High Risk", "Low Risk")</f>
        <v>#REF!</v>
      </c>
      <c r="X1263" s="3" t="str">
        <f>IF(NOT(D1263 &gt; 0), "No Discount", "Discount Applied")</f>
        <v>Discount Applied</v>
      </c>
      <c r="Y1263" s="3" t="str">
        <f>IF(AND(R1263 &gt; 100, OR(I1263 = "Regular Air", I1263 = "Express Air"), NOT(D1263 &gt; 0)), "High Profit Non-Standard Shipping", "Other")</f>
        <v>Other</v>
      </c>
    </row>
    <row r="1264" spans="1:25" x14ac:dyDescent="0.3">
      <c r="A1264" s="3" t="s">
        <v>77</v>
      </c>
      <c r="B1264" s="3">
        <v>24552</v>
      </c>
      <c r="C1264" s="3" t="s">
        <v>36</v>
      </c>
      <c r="D1264" s="7">
        <v>0.01</v>
      </c>
      <c r="E1264" s="4">
        <v>195.99</v>
      </c>
      <c r="F1264" s="4">
        <v>8.99</v>
      </c>
      <c r="G1264" s="3">
        <v>2276</v>
      </c>
      <c r="H1264" s="3" t="s">
        <v>2164</v>
      </c>
      <c r="I1264" s="3" t="s">
        <v>48</v>
      </c>
      <c r="J1264" s="3" t="s">
        <v>113</v>
      </c>
      <c r="K1264" s="3" t="s">
        <v>76</v>
      </c>
      <c r="L1264" s="3" t="s">
        <v>52</v>
      </c>
      <c r="M1264" s="3" t="s">
        <v>70</v>
      </c>
      <c r="N1264" s="3" t="s">
        <v>2165</v>
      </c>
      <c r="O1264" s="3">
        <v>14304</v>
      </c>
      <c r="P1264" s="2">
        <v>42185</v>
      </c>
      <c r="Q1264" s="2">
        <v>42185</v>
      </c>
      <c r="R1264" s="4">
        <v>2653.7813999999998</v>
      </c>
      <c r="S1264" s="3">
        <v>22</v>
      </c>
      <c r="T1264" s="4">
        <v>3846.06</v>
      </c>
      <c r="U1264" s="3">
        <v>91502</v>
      </c>
      <c r="V1264" s="3" t="str">
        <f>IF(R1264&gt;F3220, "High","Low")</f>
        <v>High</v>
      </c>
      <c r="W1264" s="3" t="e">
        <f>IF(OR(D1264 &gt; 0.2,#REF! &lt; 0.25), "High Risk", "Low Risk")</f>
        <v>#REF!</v>
      </c>
      <c r="X1264" s="3" t="str">
        <f>IF(NOT(D1264 &gt; 0), "No Discount", "Discount Applied")</f>
        <v>Discount Applied</v>
      </c>
      <c r="Y1264" s="3" t="str">
        <f>IF(AND(R1264 &gt; 100, OR(I1264 = "Regular Air", I1264 = "Express Air"), NOT(D1264 &gt; 0)), "High Profit Non-Standard Shipping", "Other")</f>
        <v>Other</v>
      </c>
    </row>
    <row r="1265" spans="1:25" x14ac:dyDescent="0.3">
      <c r="A1265" s="3" t="s">
        <v>68</v>
      </c>
      <c r="B1265" s="3">
        <v>23572</v>
      </c>
      <c r="C1265" s="3" t="s">
        <v>105</v>
      </c>
      <c r="D1265" s="7">
        <v>0.04</v>
      </c>
      <c r="E1265" s="4">
        <v>4.4800000000000004</v>
      </c>
      <c r="F1265" s="4">
        <v>2.5</v>
      </c>
      <c r="G1265" s="3">
        <v>2279</v>
      </c>
      <c r="H1265" s="3" t="s">
        <v>2166</v>
      </c>
      <c r="I1265" s="3" t="s">
        <v>26</v>
      </c>
      <c r="J1265" s="3" t="s">
        <v>39</v>
      </c>
      <c r="K1265" s="3" t="s">
        <v>28</v>
      </c>
      <c r="L1265" s="3" t="s">
        <v>52</v>
      </c>
      <c r="M1265" s="3" t="s">
        <v>233</v>
      </c>
      <c r="N1265" s="3" t="s">
        <v>2167</v>
      </c>
      <c r="O1265" s="3">
        <v>15601</v>
      </c>
      <c r="P1265" s="2">
        <v>42177</v>
      </c>
      <c r="Q1265" s="2">
        <v>42181</v>
      </c>
      <c r="R1265" s="4">
        <v>10.32</v>
      </c>
      <c r="S1265" s="3">
        <v>7</v>
      </c>
      <c r="T1265" s="4">
        <v>35.93</v>
      </c>
      <c r="U1265" s="3">
        <v>85949</v>
      </c>
      <c r="V1265" s="3" t="str">
        <f>IF(R1265&gt;F3221, "High","Low")</f>
        <v>High</v>
      </c>
      <c r="W1265" s="3" t="e">
        <f>IF(OR(D1265 &gt; 0.2,#REF! &lt; 0.25), "High Risk", "Low Risk")</f>
        <v>#REF!</v>
      </c>
      <c r="X1265" s="3" t="str">
        <f>IF(NOT(D1265 &gt; 0), "No Discount", "Discount Applied")</f>
        <v>Discount Applied</v>
      </c>
      <c r="Y1265" s="3" t="str">
        <f>IF(AND(R1265 &gt; 100, OR(I1265 = "Regular Air", I1265 = "Express Air"), NOT(D1265 &gt; 0)), "High Profit Non-Standard Shipping", "Other")</f>
        <v>Other</v>
      </c>
    </row>
    <row r="1266" spans="1:25" x14ac:dyDescent="0.3">
      <c r="A1266" s="3" t="s">
        <v>77</v>
      </c>
      <c r="B1266" s="3">
        <v>19615</v>
      </c>
      <c r="C1266" s="3" t="s">
        <v>36</v>
      </c>
      <c r="D1266" s="7">
        <v>0.08</v>
      </c>
      <c r="E1266" s="4">
        <v>205.99</v>
      </c>
      <c r="F1266" s="4">
        <v>2.5</v>
      </c>
      <c r="G1266" s="3">
        <v>2281</v>
      </c>
      <c r="H1266" s="3" t="s">
        <v>2168</v>
      </c>
      <c r="I1266" s="3" t="s">
        <v>48</v>
      </c>
      <c r="J1266" s="3" t="s">
        <v>39</v>
      </c>
      <c r="K1266" s="3" t="s">
        <v>76</v>
      </c>
      <c r="L1266" s="3" t="s">
        <v>60</v>
      </c>
      <c r="M1266" s="3" t="s">
        <v>1857</v>
      </c>
      <c r="N1266" s="3" t="s">
        <v>2169</v>
      </c>
      <c r="O1266" s="3">
        <v>54703</v>
      </c>
      <c r="P1266" s="2">
        <v>42031</v>
      </c>
      <c r="Q1266" s="2">
        <v>42032</v>
      </c>
      <c r="R1266" s="4">
        <v>997.38144000000011</v>
      </c>
      <c r="S1266" s="3">
        <v>10</v>
      </c>
      <c r="T1266" s="4">
        <v>1610.84</v>
      </c>
      <c r="U1266" s="3">
        <v>85948</v>
      </c>
      <c r="V1266" s="3" t="str">
        <f>IF(R1266&gt;F3222, "High","Low")</f>
        <v>High</v>
      </c>
      <c r="W1266" s="3" t="e">
        <f>IF(OR(D1266 &gt; 0.2,#REF! &lt; 0.25), "High Risk", "Low Risk")</f>
        <v>#REF!</v>
      </c>
      <c r="X1266" s="3" t="str">
        <f>IF(NOT(D1266 &gt; 0), "No Discount", "Discount Applied")</f>
        <v>Discount Applied</v>
      </c>
      <c r="Y1266" s="3" t="str">
        <f>IF(AND(R1266 &gt; 100, OR(I1266 = "Regular Air", I1266 = "Express Air"), NOT(D1266 &gt; 0)), "High Profit Non-Standard Shipping", "Other")</f>
        <v>Other</v>
      </c>
    </row>
    <row r="1267" spans="1:25" x14ac:dyDescent="0.3">
      <c r="A1267" s="3" t="s">
        <v>92</v>
      </c>
      <c r="B1267" s="3">
        <v>21260</v>
      </c>
      <c r="C1267" s="3" t="s">
        <v>55</v>
      </c>
      <c r="D1267" s="7">
        <v>0.04</v>
      </c>
      <c r="E1267" s="4">
        <v>5.98</v>
      </c>
      <c r="F1267" s="4">
        <v>5.79</v>
      </c>
      <c r="G1267" s="3">
        <v>2282</v>
      </c>
      <c r="H1267" s="3" t="s">
        <v>2170</v>
      </c>
      <c r="I1267" s="3" t="s">
        <v>48</v>
      </c>
      <c r="J1267" s="3" t="s">
        <v>39</v>
      </c>
      <c r="K1267" s="3" t="s">
        <v>28</v>
      </c>
      <c r="L1267" s="3" t="s">
        <v>60</v>
      </c>
      <c r="M1267" s="3" t="s">
        <v>1857</v>
      </c>
      <c r="N1267" s="3" t="s">
        <v>2171</v>
      </c>
      <c r="O1267" s="3">
        <v>53713</v>
      </c>
      <c r="P1267" s="2">
        <v>42040</v>
      </c>
      <c r="Q1267" s="2">
        <v>42042</v>
      </c>
      <c r="R1267" s="4">
        <v>-36.030800000000006</v>
      </c>
      <c r="S1267" s="3">
        <v>14</v>
      </c>
      <c r="T1267" s="4">
        <v>86.12</v>
      </c>
      <c r="U1267" s="3">
        <v>85950</v>
      </c>
      <c r="V1267" s="3" t="str">
        <f>IF(R1267&gt;F3223, "High","Low")</f>
        <v>Low</v>
      </c>
      <c r="W1267" s="3" t="e">
        <f>IF(OR(D1267 &gt; 0.2,#REF! &lt; 0.25), "High Risk", "Low Risk")</f>
        <v>#REF!</v>
      </c>
      <c r="X1267" s="3" t="str">
        <f>IF(NOT(D1267 &gt; 0), "No Discount", "Discount Applied")</f>
        <v>Discount Applied</v>
      </c>
      <c r="Y1267" s="3" t="str">
        <f>IF(AND(R1267 &gt; 100, OR(I1267 = "Regular Air", I1267 = "Express Air"), NOT(D1267 &gt; 0)), "High Profit Non-Standard Shipping", "Other")</f>
        <v>Other</v>
      </c>
    </row>
    <row r="1268" spans="1:25" x14ac:dyDescent="0.3">
      <c r="A1268" s="3" t="s">
        <v>256</v>
      </c>
      <c r="B1268" s="3">
        <v>26148</v>
      </c>
      <c r="C1268" s="3" t="s">
        <v>55</v>
      </c>
      <c r="D1268" s="7">
        <v>0.01</v>
      </c>
      <c r="E1268" s="4">
        <v>11.7</v>
      </c>
      <c r="F1268" s="4">
        <v>6.96</v>
      </c>
      <c r="G1268" s="3">
        <v>2283</v>
      </c>
      <c r="H1268" s="3" t="s">
        <v>2172</v>
      </c>
      <c r="I1268" s="3" t="s">
        <v>48</v>
      </c>
      <c r="J1268" s="3" t="s">
        <v>39</v>
      </c>
      <c r="K1268" s="3" t="s">
        <v>28</v>
      </c>
      <c r="L1268" s="3" t="s">
        <v>60</v>
      </c>
      <c r="M1268" s="3" t="s">
        <v>1857</v>
      </c>
      <c r="N1268" s="3" t="s">
        <v>2173</v>
      </c>
      <c r="O1268" s="3">
        <v>53132</v>
      </c>
      <c r="P1268" s="2">
        <v>42028</v>
      </c>
      <c r="Q1268" s="2">
        <v>42030</v>
      </c>
      <c r="R1268" s="4">
        <v>-28.954000000000001</v>
      </c>
      <c r="S1268" s="3">
        <v>6</v>
      </c>
      <c r="T1268" s="4">
        <v>76.87</v>
      </c>
      <c r="U1268" s="3">
        <v>85947</v>
      </c>
      <c r="V1268" s="3" t="str">
        <f>IF(R1268&gt;F3224, "High","Low")</f>
        <v>Low</v>
      </c>
      <c r="W1268" s="3" t="e">
        <f>IF(OR(D1268 &gt; 0.2,#REF! &lt; 0.25), "High Risk", "Low Risk")</f>
        <v>#REF!</v>
      </c>
      <c r="X1268" s="3" t="str">
        <f>IF(NOT(D1268 &gt; 0), "No Discount", "Discount Applied")</f>
        <v>Discount Applied</v>
      </c>
      <c r="Y1268" s="3" t="str">
        <f>IF(AND(R1268 &gt; 100, OR(I1268 = "Regular Air", I1268 = "Express Air"), NOT(D1268 &gt; 0)), "High Profit Non-Standard Shipping", "Other")</f>
        <v>Other</v>
      </c>
    </row>
    <row r="1269" spans="1:25" x14ac:dyDescent="0.3">
      <c r="A1269" s="3" t="s">
        <v>140</v>
      </c>
      <c r="B1269" s="3">
        <v>19460</v>
      </c>
      <c r="C1269" s="3" t="s">
        <v>55</v>
      </c>
      <c r="D1269" s="7">
        <v>0.02</v>
      </c>
      <c r="E1269" s="4">
        <v>17.7</v>
      </c>
      <c r="F1269" s="4">
        <v>9.4700000000000006</v>
      </c>
      <c r="G1269" s="3">
        <v>2285</v>
      </c>
      <c r="H1269" s="3" t="s">
        <v>2174</v>
      </c>
      <c r="I1269" s="3" t="s">
        <v>26</v>
      </c>
      <c r="J1269" s="3" t="s">
        <v>27</v>
      </c>
      <c r="K1269" s="3" t="s">
        <v>28</v>
      </c>
      <c r="L1269" s="3" t="s">
        <v>135</v>
      </c>
      <c r="M1269" s="3" t="s">
        <v>931</v>
      </c>
      <c r="N1269" s="3" t="s">
        <v>2175</v>
      </c>
      <c r="O1269" s="3">
        <v>29730</v>
      </c>
      <c r="P1269" s="2">
        <v>42076</v>
      </c>
      <c r="Q1269" s="2">
        <v>42078</v>
      </c>
      <c r="R1269" s="4">
        <v>-85.021999999999991</v>
      </c>
      <c r="S1269" s="3">
        <v>21</v>
      </c>
      <c r="T1269" s="4">
        <v>374.6</v>
      </c>
      <c r="U1269" s="3">
        <v>90148</v>
      </c>
      <c r="V1269" s="3" t="str">
        <f>IF(R1269&gt;F3225, "High","Low")</f>
        <v>Low</v>
      </c>
      <c r="W1269" s="3" t="e">
        <f>IF(OR(D1269 &gt; 0.2,#REF! &lt; 0.25), "High Risk", "Low Risk")</f>
        <v>#REF!</v>
      </c>
      <c r="X1269" s="3" t="str">
        <f>IF(NOT(D1269 &gt; 0), "No Discount", "Discount Applied")</f>
        <v>Discount Applied</v>
      </c>
      <c r="Y1269" s="3" t="str">
        <f>IF(AND(R1269 &gt; 100, OR(I1269 = "Regular Air", I1269 = "Express Air"), NOT(D1269 &gt; 0)), "High Profit Non-Standard Shipping", "Other")</f>
        <v>Other</v>
      </c>
    </row>
    <row r="1270" spans="1:25" x14ac:dyDescent="0.3">
      <c r="A1270" s="3" t="s">
        <v>133</v>
      </c>
      <c r="B1270" s="3">
        <v>21529</v>
      </c>
      <c r="C1270" s="3" t="s">
        <v>55</v>
      </c>
      <c r="D1270" s="7">
        <v>0</v>
      </c>
      <c r="E1270" s="4">
        <v>4.91</v>
      </c>
      <c r="F1270" s="4">
        <v>0.5</v>
      </c>
      <c r="G1270" s="3">
        <v>2286</v>
      </c>
      <c r="H1270" s="3" t="s">
        <v>2176</v>
      </c>
      <c r="I1270" s="3" t="s">
        <v>48</v>
      </c>
      <c r="J1270" s="3" t="s">
        <v>27</v>
      </c>
      <c r="K1270" s="3" t="s">
        <v>28</v>
      </c>
      <c r="L1270" s="3" t="s">
        <v>135</v>
      </c>
      <c r="M1270" s="3" t="s">
        <v>931</v>
      </c>
      <c r="N1270" s="3" t="s">
        <v>2177</v>
      </c>
      <c r="O1270" s="3">
        <v>29301</v>
      </c>
      <c r="P1270" s="2">
        <v>42039</v>
      </c>
      <c r="Q1270" s="2">
        <v>42041</v>
      </c>
      <c r="R1270" s="4">
        <v>99.198000000000008</v>
      </c>
      <c r="S1270" s="3">
        <v>12</v>
      </c>
      <c r="T1270" s="4">
        <v>61.87</v>
      </c>
      <c r="U1270" s="3">
        <v>90145</v>
      </c>
      <c r="V1270" s="3" t="str">
        <f>IF(R1270&gt;F3226, "High","Low")</f>
        <v>High</v>
      </c>
      <c r="W1270" s="3" t="e">
        <f>IF(OR(D1270 &gt; 0.2,#REF! &lt; 0.25), "High Risk", "Low Risk")</f>
        <v>#REF!</v>
      </c>
      <c r="X1270" s="3" t="str">
        <f>IF(NOT(D1270 &gt; 0), "No Discount", "Discount Applied")</f>
        <v>No Discount</v>
      </c>
      <c r="Y1270" s="3" t="str">
        <f>IF(AND(R1270 &gt; 100, OR(I1270 = "Regular Air", I1270 = "Express Air"), NOT(D1270 &gt; 0)), "High Profit Non-Standard Shipping", "Other")</f>
        <v>Other</v>
      </c>
    </row>
    <row r="1271" spans="1:25" x14ac:dyDescent="0.3">
      <c r="A1271" s="3" t="s">
        <v>92</v>
      </c>
      <c r="B1271" s="3">
        <v>21530</v>
      </c>
      <c r="C1271" s="3" t="s">
        <v>55</v>
      </c>
      <c r="D1271" s="7">
        <v>0.01</v>
      </c>
      <c r="E1271" s="4">
        <v>7.28</v>
      </c>
      <c r="F1271" s="4">
        <v>11.15</v>
      </c>
      <c r="G1271" s="3">
        <v>2286</v>
      </c>
      <c r="H1271" s="3" t="s">
        <v>2176</v>
      </c>
      <c r="I1271" s="3" t="s">
        <v>48</v>
      </c>
      <c r="J1271" s="3" t="s">
        <v>27</v>
      </c>
      <c r="K1271" s="3" t="s">
        <v>28</v>
      </c>
      <c r="L1271" s="3" t="s">
        <v>135</v>
      </c>
      <c r="M1271" s="3" t="s">
        <v>931</v>
      </c>
      <c r="N1271" s="3" t="s">
        <v>2177</v>
      </c>
      <c r="O1271" s="3">
        <v>29301</v>
      </c>
      <c r="P1271" s="2">
        <v>42039</v>
      </c>
      <c r="Q1271" s="2">
        <v>42040</v>
      </c>
      <c r="R1271" s="4">
        <v>136.03139999999999</v>
      </c>
      <c r="S1271" s="3">
        <v>6</v>
      </c>
      <c r="T1271" s="4">
        <v>48.88</v>
      </c>
      <c r="U1271" s="3">
        <v>90145</v>
      </c>
      <c r="V1271" s="3" t="str">
        <f>IF(R1271&gt;F3227, "High","Low")</f>
        <v>High</v>
      </c>
      <c r="W1271" s="3" t="e">
        <f>IF(OR(D1271 &gt; 0.2,#REF! &lt; 0.25), "High Risk", "Low Risk")</f>
        <v>#REF!</v>
      </c>
      <c r="X1271" s="3" t="str">
        <f>IF(NOT(D1271 &gt; 0), "No Discount", "Discount Applied")</f>
        <v>Discount Applied</v>
      </c>
      <c r="Y1271" s="3" t="str">
        <f>IF(AND(R1271 &gt; 100, OR(I1271 = "Regular Air", I1271 = "Express Air"), NOT(D1271 &gt; 0)), "High Profit Non-Standard Shipping", "Other")</f>
        <v>Other</v>
      </c>
    </row>
    <row r="1272" spans="1:25" x14ac:dyDescent="0.3">
      <c r="A1272" s="3" t="s">
        <v>92</v>
      </c>
      <c r="B1272" s="3">
        <v>21531</v>
      </c>
      <c r="C1272" s="3" t="s">
        <v>55</v>
      </c>
      <c r="D1272" s="7">
        <v>0.1</v>
      </c>
      <c r="E1272" s="4">
        <v>6.68</v>
      </c>
      <c r="F1272" s="4">
        <v>6.93</v>
      </c>
      <c r="G1272" s="3">
        <v>2286</v>
      </c>
      <c r="H1272" s="3" t="s">
        <v>2176</v>
      </c>
      <c r="I1272" s="3" t="s">
        <v>48</v>
      </c>
      <c r="J1272" s="3" t="s">
        <v>27</v>
      </c>
      <c r="K1272" s="3" t="s">
        <v>28</v>
      </c>
      <c r="L1272" s="3" t="s">
        <v>135</v>
      </c>
      <c r="M1272" s="3" t="s">
        <v>931</v>
      </c>
      <c r="N1272" s="3" t="s">
        <v>2177</v>
      </c>
      <c r="O1272" s="3">
        <v>29301</v>
      </c>
      <c r="P1272" s="2">
        <v>42039</v>
      </c>
      <c r="Q1272" s="2">
        <v>42042</v>
      </c>
      <c r="R1272" s="4">
        <v>-100.072</v>
      </c>
      <c r="S1272" s="3">
        <v>3</v>
      </c>
      <c r="T1272" s="4">
        <v>21.56</v>
      </c>
      <c r="U1272" s="3">
        <v>90145</v>
      </c>
      <c r="V1272" s="3" t="str">
        <f>IF(R1272&gt;F3228, "High","Low")</f>
        <v>Low</v>
      </c>
      <c r="W1272" s="3" t="e">
        <f>IF(OR(D1272 &gt; 0.2,#REF! &lt; 0.25), "High Risk", "Low Risk")</f>
        <v>#REF!</v>
      </c>
      <c r="X1272" s="3" t="str">
        <f>IF(NOT(D1272 &gt; 0), "No Discount", "Discount Applied")</f>
        <v>Discount Applied</v>
      </c>
      <c r="Y1272" s="3" t="str">
        <f>IF(AND(R1272 &gt; 100, OR(I1272 = "Regular Air", I1272 = "Express Air"), NOT(D1272 &gt; 0)), "High Profit Non-Standard Shipping", "Other")</f>
        <v>Other</v>
      </c>
    </row>
    <row r="1273" spans="1:25" x14ac:dyDescent="0.3">
      <c r="A1273" s="3" t="s">
        <v>92</v>
      </c>
      <c r="B1273" s="3">
        <v>25183</v>
      </c>
      <c r="C1273" s="3" t="s">
        <v>36</v>
      </c>
      <c r="D1273" s="7">
        <v>0.01</v>
      </c>
      <c r="E1273" s="4">
        <v>18.97</v>
      </c>
      <c r="F1273" s="4">
        <v>9.0299999999999994</v>
      </c>
      <c r="G1273" s="3">
        <v>2287</v>
      </c>
      <c r="H1273" s="3" t="s">
        <v>2178</v>
      </c>
      <c r="I1273" s="3" t="s">
        <v>48</v>
      </c>
      <c r="J1273" s="3" t="s">
        <v>27</v>
      </c>
      <c r="K1273" s="3" t="s">
        <v>28</v>
      </c>
      <c r="L1273" s="3" t="s">
        <v>135</v>
      </c>
      <c r="M1273" s="3" t="s">
        <v>931</v>
      </c>
      <c r="N1273" s="3" t="s">
        <v>2179</v>
      </c>
      <c r="O1273" s="3">
        <v>29483</v>
      </c>
      <c r="P1273" s="2">
        <v>42088</v>
      </c>
      <c r="Q1273" s="2">
        <v>42088</v>
      </c>
      <c r="R1273" s="4">
        <v>-12.026699999999998</v>
      </c>
      <c r="S1273" s="3">
        <v>8</v>
      </c>
      <c r="T1273" s="4">
        <v>164.67</v>
      </c>
      <c r="U1273" s="3">
        <v>90146</v>
      </c>
      <c r="V1273" s="3" t="str">
        <f>IF(R1273&gt;F3229, "High","Low")</f>
        <v>Low</v>
      </c>
      <c r="W1273" s="3" t="e">
        <f>IF(OR(D1273 &gt; 0.2,#REF! &lt; 0.25), "High Risk", "Low Risk")</f>
        <v>#REF!</v>
      </c>
      <c r="X1273" s="3" t="str">
        <f>IF(NOT(D1273 &gt; 0), "No Discount", "Discount Applied")</f>
        <v>Discount Applied</v>
      </c>
      <c r="Y1273" s="3" t="str">
        <f>IF(AND(R1273 &gt; 100, OR(I1273 = "Regular Air", I1273 = "Express Air"), NOT(D1273 &gt; 0)), "High Profit Non-Standard Shipping", "Other")</f>
        <v>Other</v>
      </c>
    </row>
    <row r="1274" spans="1:25" x14ac:dyDescent="0.3">
      <c r="A1274" s="3" t="s">
        <v>92</v>
      </c>
      <c r="B1274" s="3">
        <v>25184</v>
      </c>
      <c r="C1274" s="3" t="s">
        <v>36</v>
      </c>
      <c r="D1274" s="7">
        <v>0.03</v>
      </c>
      <c r="E1274" s="4">
        <v>12.28</v>
      </c>
      <c r="F1274" s="4">
        <v>4.8600000000000003</v>
      </c>
      <c r="G1274" s="3">
        <v>2287</v>
      </c>
      <c r="H1274" s="3" t="s">
        <v>2178</v>
      </c>
      <c r="I1274" s="3" t="s">
        <v>48</v>
      </c>
      <c r="J1274" s="3" t="s">
        <v>27</v>
      </c>
      <c r="K1274" s="3" t="s">
        <v>28</v>
      </c>
      <c r="L1274" s="3" t="s">
        <v>135</v>
      </c>
      <c r="M1274" s="3" t="s">
        <v>931</v>
      </c>
      <c r="N1274" s="3" t="s">
        <v>2179</v>
      </c>
      <c r="O1274" s="3">
        <v>29483</v>
      </c>
      <c r="P1274" s="2">
        <v>42088</v>
      </c>
      <c r="Q1274" s="2">
        <v>42089</v>
      </c>
      <c r="R1274" s="4">
        <v>122.508</v>
      </c>
      <c r="S1274" s="3">
        <v>6</v>
      </c>
      <c r="T1274" s="4">
        <v>72.739999999999995</v>
      </c>
      <c r="U1274" s="3">
        <v>90146</v>
      </c>
      <c r="V1274" s="3" t="str">
        <f>IF(R1274&gt;F3230, "High","Low")</f>
        <v>High</v>
      </c>
      <c r="W1274" s="3" t="e">
        <f>IF(OR(D1274 &gt; 0.2,#REF! &lt; 0.25), "High Risk", "Low Risk")</f>
        <v>#REF!</v>
      </c>
      <c r="X1274" s="3" t="str">
        <f>IF(NOT(D1274 &gt; 0), "No Discount", "Discount Applied")</f>
        <v>Discount Applied</v>
      </c>
      <c r="Y1274" s="3" t="str">
        <f>IF(AND(R1274 &gt; 100, OR(I1274 = "Regular Air", I1274 = "Express Air"), NOT(D1274 &gt; 0)), "High Profit Non-Standard Shipping", "Other")</f>
        <v>Other</v>
      </c>
    </row>
    <row r="1275" spans="1:25" x14ac:dyDescent="0.3">
      <c r="A1275" s="3" t="s">
        <v>29</v>
      </c>
      <c r="B1275" s="3">
        <v>25185</v>
      </c>
      <c r="C1275" s="3" t="s">
        <v>36</v>
      </c>
      <c r="D1275" s="7">
        <v>0.05</v>
      </c>
      <c r="E1275" s="4">
        <v>34.99</v>
      </c>
      <c r="F1275" s="4">
        <v>7.73</v>
      </c>
      <c r="G1275" s="3">
        <v>2287</v>
      </c>
      <c r="H1275" s="3" t="s">
        <v>2178</v>
      </c>
      <c r="I1275" s="3" t="s">
        <v>26</v>
      </c>
      <c r="J1275" s="3" t="s">
        <v>27</v>
      </c>
      <c r="K1275" s="3" t="s">
        <v>28</v>
      </c>
      <c r="L1275" s="3" t="s">
        <v>135</v>
      </c>
      <c r="M1275" s="3" t="s">
        <v>931</v>
      </c>
      <c r="N1275" s="3" t="s">
        <v>2179</v>
      </c>
      <c r="O1275" s="3">
        <v>29483</v>
      </c>
      <c r="P1275" s="2">
        <v>42088</v>
      </c>
      <c r="Q1275" s="2">
        <v>42090</v>
      </c>
      <c r="R1275" s="4">
        <v>-12.026699999999998</v>
      </c>
      <c r="S1275" s="3">
        <v>12</v>
      </c>
      <c r="T1275" s="4">
        <v>418.75</v>
      </c>
      <c r="U1275" s="3">
        <v>90146</v>
      </c>
      <c r="V1275" s="3" t="str">
        <f>IF(R1275&gt;F3231, "High","Low")</f>
        <v>Low</v>
      </c>
      <c r="W1275" s="3" t="e">
        <f>IF(OR(D1275 &gt; 0.2,#REF! &lt; 0.25), "High Risk", "Low Risk")</f>
        <v>#REF!</v>
      </c>
      <c r="X1275" s="3" t="str">
        <f>IF(NOT(D1275 &gt; 0), "No Discount", "Discount Applied")</f>
        <v>Discount Applied</v>
      </c>
      <c r="Y1275" s="3" t="str">
        <f>IF(AND(R1275 &gt; 100, OR(I1275 = "Regular Air", I1275 = "Express Air"), NOT(D1275 &gt; 0)), "High Profit Non-Standard Shipping", "Other")</f>
        <v>Other</v>
      </c>
    </row>
    <row r="1276" spans="1:25" x14ac:dyDescent="0.3">
      <c r="A1276" s="3" t="s">
        <v>140</v>
      </c>
      <c r="B1276" s="3">
        <v>24396</v>
      </c>
      <c r="C1276" s="3" t="s">
        <v>105</v>
      </c>
      <c r="D1276" s="7">
        <v>0.1</v>
      </c>
      <c r="E1276" s="4">
        <v>54.1</v>
      </c>
      <c r="F1276" s="4">
        <v>19.989999999999998</v>
      </c>
      <c r="G1276" s="3">
        <v>2287</v>
      </c>
      <c r="H1276" s="3" t="s">
        <v>2178</v>
      </c>
      <c r="I1276" s="3" t="s">
        <v>48</v>
      </c>
      <c r="J1276" s="3" t="s">
        <v>27</v>
      </c>
      <c r="K1276" s="3" t="s">
        <v>28</v>
      </c>
      <c r="L1276" s="3" t="s">
        <v>135</v>
      </c>
      <c r="M1276" s="3" t="s">
        <v>931</v>
      </c>
      <c r="N1276" s="3" t="s">
        <v>2179</v>
      </c>
      <c r="O1276" s="3">
        <v>29483</v>
      </c>
      <c r="P1276" s="2">
        <v>42054</v>
      </c>
      <c r="Q1276" s="2">
        <v>42059</v>
      </c>
      <c r="R1276" s="4">
        <v>34.067999999999998</v>
      </c>
      <c r="S1276" s="3">
        <v>9</v>
      </c>
      <c r="T1276" s="4">
        <v>469.59</v>
      </c>
      <c r="U1276" s="3">
        <v>90147</v>
      </c>
      <c r="V1276" s="3" t="str">
        <f>IF(R1276&gt;F3232, "High","Low")</f>
        <v>High</v>
      </c>
      <c r="W1276" s="3" t="e">
        <f>IF(OR(D1276 &gt; 0.2,#REF! &lt; 0.25), "High Risk", "Low Risk")</f>
        <v>#REF!</v>
      </c>
      <c r="X1276" s="3" t="str">
        <f>IF(NOT(D1276 &gt; 0), "No Discount", "Discount Applied")</f>
        <v>Discount Applied</v>
      </c>
      <c r="Y1276" s="3" t="str">
        <f>IF(AND(R1276 &gt; 100, OR(I1276 = "Regular Air", I1276 = "Express Air"), NOT(D1276 &gt; 0)), "High Profit Non-Standard Shipping", "Other")</f>
        <v>Other</v>
      </c>
    </row>
    <row r="1277" spans="1:25" x14ac:dyDescent="0.3">
      <c r="A1277" s="3" t="s">
        <v>49</v>
      </c>
      <c r="B1277" s="3">
        <v>19243</v>
      </c>
      <c r="C1277" s="3" t="s">
        <v>46</v>
      </c>
      <c r="D1277" s="7">
        <v>0.01</v>
      </c>
      <c r="E1277" s="4">
        <v>7.59</v>
      </c>
      <c r="F1277" s="4">
        <v>4</v>
      </c>
      <c r="G1277" s="3">
        <v>2289</v>
      </c>
      <c r="H1277" s="3" t="s">
        <v>2181</v>
      </c>
      <c r="I1277" s="3" t="s">
        <v>48</v>
      </c>
      <c r="J1277" s="3" t="s">
        <v>39</v>
      </c>
      <c r="K1277" s="3" t="s">
        <v>40</v>
      </c>
      <c r="L1277" s="3" t="s">
        <v>60</v>
      </c>
      <c r="M1277" s="3" t="s">
        <v>61</v>
      </c>
      <c r="N1277" s="3" t="s">
        <v>2103</v>
      </c>
      <c r="O1277" s="3">
        <v>55337</v>
      </c>
      <c r="P1277" s="2">
        <v>42128</v>
      </c>
      <c r="Q1277" s="2">
        <v>42128</v>
      </c>
      <c r="R1277" s="4">
        <v>2.9700000000000006</v>
      </c>
      <c r="S1277" s="3">
        <v>17</v>
      </c>
      <c r="T1277" s="4">
        <v>136.25</v>
      </c>
      <c r="U1277" s="3">
        <v>88165</v>
      </c>
      <c r="V1277" s="3" t="str">
        <f>IF(R1277&gt;F3233, "High","Low")</f>
        <v>High</v>
      </c>
      <c r="W1277" s="3" t="e">
        <f>IF(OR(D1277 &gt; 0.2,#REF! &lt; 0.25), "High Risk", "Low Risk")</f>
        <v>#REF!</v>
      </c>
      <c r="X1277" s="3" t="str">
        <f>IF(NOT(D1277 &gt; 0), "No Discount", "Discount Applied")</f>
        <v>Discount Applied</v>
      </c>
      <c r="Y1277" s="3" t="str">
        <f>IF(AND(R1277 &gt; 100, OR(I1277 = "Regular Air", I1277 = "Express Air"), NOT(D1277 &gt; 0)), "High Profit Non-Standard Shipping", "Other")</f>
        <v>Other</v>
      </c>
    </row>
    <row r="1278" spans="1:25" x14ac:dyDescent="0.3">
      <c r="A1278" s="3" t="s">
        <v>256</v>
      </c>
      <c r="B1278" s="3">
        <v>21334</v>
      </c>
      <c r="C1278" s="3" t="s">
        <v>36</v>
      </c>
      <c r="D1278" s="7">
        <v>0</v>
      </c>
      <c r="E1278" s="4">
        <v>42.98</v>
      </c>
      <c r="F1278" s="4">
        <v>4.62</v>
      </c>
      <c r="G1278" s="3">
        <v>2290</v>
      </c>
      <c r="H1278" s="3" t="s">
        <v>2182</v>
      </c>
      <c r="I1278" s="3" t="s">
        <v>48</v>
      </c>
      <c r="J1278" s="3" t="s">
        <v>39</v>
      </c>
      <c r="K1278" s="3" t="s">
        <v>28</v>
      </c>
      <c r="L1278" s="3" t="s">
        <v>60</v>
      </c>
      <c r="M1278" s="3" t="s">
        <v>61</v>
      </c>
      <c r="N1278" s="3" t="s">
        <v>2183</v>
      </c>
      <c r="O1278" s="3">
        <v>55433</v>
      </c>
      <c r="P1278" s="2">
        <v>42010</v>
      </c>
      <c r="Q1278" s="2">
        <v>42012</v>
      </c>
      <c r="R1278" s="4">
        <v>385.30289999999997</v>
      </c>
      <c r="S1278" s="3">
        <v>12</v>
      </c>
      <c r="T1278" s="4">
        <v>558.41</v>
      </c>
      <c r="U1278" s="3">
        <v>88163</v>
      </c>
      <c r="V1278" s="3" t="str">
        <f>IF(R1278&gt;F3234, "High","Low")</f>
        <v>High</v>
      </c>
      <c r="W1278" s="3" t="e">
        <f>IF(OR(D1278 &gt; 0.2,#REF! &lt; 0.25), "High Risk", "Low Risk")</f>
        <v>#REF!</v>
      </c>
      <c r="X1278" s="3" t="str">
        <f>IF(NOT(D1278 &gt; 0), "No Discount", "Discount Applied")</f>
        <v>No Discount</v>
      </c>
      <c r="Y1278" s="3" t="str">
        <f>IF(AND(R1278 &gt; 100, OR(I1278 = "Regular Air", I1278 = "Express Air"), NOT(D1278 &gt; 0)), "High Profit Non-Standard Shipping", "Other")</f>
        <v>High Profit Non-Standard Shipping</v>
      </c>
    </row>
    <row r="1279" spans="1:25" x14ac:dyDescent="0.3">
      <c r="A1279" s="3" t="s">
        <v>256</v>
      </c>
      <c r="B1279" s="3">
        <v>21335</v>
      </c>
      <c r="C1279" s="3" t="s">
        <v>36</v>
      </c>
      <c r="D1279" s="7">
        <v>0.03</v>
      </c>
      <c r="E1279" s="4">
        <v>21.78</v>
      </c>
      <c r="F1279" s="4">
        <v>5.94</v>
      </c>
      <c r="G1279" s="3">
        <v>2290</v>
      </c>
      <c r="H1279" s="3" t="s">
        <v>2182</v>
      </c>
      <c r="I1279" s="3" t="s">
        <v>48</v>
      </c>
      <c r="J1279" s="3" t="s">
        <v>39</v>
      </c>
      <c r="K1279" s="3" t="s">
        <v>28</v>
      </c>
      <c r="L1279" s="3" t="s">
        <v>60</v>
      </c>
      <c r="M1279" s="3" t="s">
        <v>61</v>
      </c>
      <c r="N1279" s="3" t="s">
        <v>2183</v>
      </c>
      <c r="O1279" s="3">
        <v>55433</v>
      </c>
      <c r="P1279" s="2">
        <v>42010</v>
      </c>
      <c r="Q1279" s="2">
        <v>42012</v>
      </c>
      <c r="R1279" s="4">
        <v>187.2</v>
      </c>
      <c r="S1279" s="3">
        <v>13</v>
      </c>
      <c r="T1279" s="4">
        <v>290.22000000000003</v>
      </c>
      <c r="U1279" s="3">
        <v>88163</v>
      </c>
      <c r="V1279" s="3" t="str">
        <f>IF(R1279&gt;F3235, "High","Low")</f>
        <v>High</v>
      </c>
      <c r="W1279" s="3" t="e">
        <f>IF(OR(D1279 &gt; 0.2,#REF! &lt; 0.25), "High Risk", "Low Risk")</f>
        <v>#REF!</v>
      </c>
      <c r="X1279" s="3" t="str">
        <f>IF(NOT(D1279 &gt; 0), "No Discount", "Discount Applied")</f>
        <v>Discount Applied</v>
      </c>
      <c r="Y1279" s="3" t="str">
        <f>IF(AND(R1279 &gt; 100, OR(I1279 = "Regular Air", I1279 = "Express Air"), NOT(D1279 &gt; 0)), "High Profit Non-Standard Shipping", "Other")</f>
        <v>Other</v>
      </c>
    </row>
    <row r="1280" spans="1:25" x14ac:dyDescent="0.3">
      <c r="A1280" s="3" t="s">
        <v>179</v>
      </c>
      <c r="B1280" s="3">
        <v>19723</v>
      </c>
      <c r="C1280" s="3" t="s">
        <v>55</v>
      </c>
      <c r="D1280" s="7">
        <v>7.0000000000000007E-2</v>
      </c>
      <c r="E1280" s="4">
        <v>80.98</v>
      </c>
      <c r="F1280" s="4">
        <v>7.18</v>
      </c>
      <c r="G1280" s="3">
        <v>2290</v>
      </c>
      <c r="H1280" s="3" t="s">
        <v>2182</v>
      </c>
      <c r="I1280" s="3" t="s">
        <v>48</v>
      </c>
      <c r="J1280" s="3" t="s">
        <v>27</v>
      </c>
      <c r="K1280" s="3" t="s">
        <v>76</v>
      </c>
      <c r="L1280" s="3" t="s">
        <v>60</v>
      </c>
      <c r="M1280" s="3" t="s">
        <v>61</v>
      </c>
      <c r="N1280" s="3" t="s">
        <v>2183</v>
      </c>
      <c r="O1280" s="3">
        <v>55433</v>
      </c>
      <c r="P1280" s="2">
        <v>42039</v>
      </c>
      <c r="Q1280" s="2">
        <v>42041</v>
      </c>
      <c r="R1280" s="4">
        <v>779.47230000000002</v>
      </c>
      <c r="S1280" s="3">
        <v>15</v>
      </c>
      <c r="T1280" s="4">
        <v>1129.67</v>
      </c>
      <c r="U1280" s="3">
        <v>88164</v>
      </c>
      <c r="V1280" s="3" t="str">
        <f>IF(R1280&gt;F3236, "High","Low")</f>
        <v>High</v>
      </c>
      <c r="W1280" s="3" t="e">
        <f>IF(OR(D1280 &gt; 0.2,#REF! &lt; 0.25), "High Risk", "Low Risk")</f>
        <v>#REF!</v>
      </c>
      <c r="X1280" s="3" t="str">
        <f>IF(NOT(D1280 &gt; 0), "No Discount", "Discount Applied")</f>
        <v>Discount Applied</v>
      </c>
      <c r="Y1280" s="3" t="str">
        <f>IF(AND(R1280 &gt; 100, OR(I1280 = "Regular Air", I1280 = "Express Air"), NOT(D1280 &gt; 0)), "High Profit Non-Standard Shipping", "Other")</f>
        <v>Other</v>
      </c>
    </row>
    <row r="1281" spans="1:25" x14ac:dyDescent="0.3">
      <c r="A1281" s="3" t="s">
        <v>41</v>
      </c>
      <c r="B1281" s="3">
        <v>24673</v>
      </c>
      <c r="C1281" s="3" t="s">
        <v>46</v>
      </c>
      <c r="D1281" s="7">
        <v>7.0000000000000007E-2</v>
      </c>
      <c r="E1281" s="4">
        <v>270.98</v>
      </c>
      <c r="F1281" s="4">
        <v>50</v>
      </c>
      <c r="G1281" s="3">
        <v>2302</v>
      </c>
      <c r="H1281" s="3" t="s">
        <v>2186</v>
      </c>
      <c r="I1281" s="3" t="s">
        <v>38</v>
      </c>
      <c r="J1281" s="3" t="s">
        <v>27</v>
      </c>
      <c r="K1281" s="3" t="s">
        <v>40</v>
      </c>
      <c r="L1281" s="3" t="s">
        <v>135</v>
      </c>
      <c r="M1281" s="3" t="s">
        <v>361</v>
      </c>
      <c r="N1281" s="3" t="s">
        <v>2188</v>
      </c>
      <c r="O1281" s="3">
        <v>32404</v>
      </c>
      <c r="P1281" s="2">
        <v>42046</v>
      </c>
      <c r="Q1281" s="2">
        <v>42048</v>
      </c>
      <c r="R1281" s="4">
        <v>27.725999999999999</v>
      </c>
      <c r="S1281" s="3">
        <v>9</v>
      </c>
      <c r="T1281" s="4">
        <v>2439.37</v>
      </c>
      <c r="U1281" s="3">
        <v>87695</v>
      </c>
      <c r="V1281" s="3" t="str">
        <f>IF(R1281&gt;F3237, "High","Low")</f>
        <v>High</v>
      </c>
      <c r="W1281" s="3" t="e">
        <f>IF(OR(D1281 &gt; 0.2,#REF! &lt; 0.25), "High Risk", "Low Risk")</f>
        <v>#REF!</v>
      </c>
      <c r="X1281" s="3" t="str">
        <f>IF(NOT(D1281 &gt; 0), "No Discount", "Discount Applied")</f>
        <v>Discount Applied</v>
      </c>
      <c r="Y1281" s="3" t="str">
        <f>IF(AND(R1281 &gt; 100, OR(I1281 = "Regular Air", I1281 = "Express Air"), NOT(D1281 &gt; 0)), "High Profit Non-Standard Shipping", "Other")</f>
        <v>Other</v>
      </c>
    </row>
    <row r="1282" spans="1:25" x14ac:dyDescent="0.3">
      <c r="A1282" s="3" t="s">
        <v>133</v>
      </c>
      <c r="B1282" s="3">
        <v>23344</v>
      </c>
      <c r="C1282" s="3" t="s">
        <v>24</v>
      </c>
      <c r="D1282" s="7">
        <v>0.1</v>
      </c>
      <c r="E1282" s="4">
        <v>12.53</v>
      </c>
      <c r="F1282" s="4">
        <v>0.49</v>
      </c>
      <c r="G1282" s="3">
        <v>2302</v>
      </c>
      <c r="H1282" s="3" t="s">
        <v>2186</v>
      </c>
      <c r="I1282" s="3" t="s">
        <v>48</v>
      </c>
      <c r="J1282" s="3" t="s">
        <v>27</v>
      </c>
      <c r="K1282" s="3" t="s">
        <v>28</v>
      </c>
      <c r="L1282" s="3" t="s">
        <v>135</v>
      </c>
      <c r="M1282" s="3" t="s">
        <v>361</v>
      </c>
      <c r="N1282" s="3" t="s">
        <v>2188</v>
      </c>
      <c r="O1282" s="3">
        <v>32404</v>
      </c>
      <c r="P1282" s="2">
        <v>42007</v>
      </c>
      <c r="Q1282" s="2">
        <v>42008</v>
      </c>
      <c r="R1282" s="4">
        <v>244.464</v>
      </c>
      <c r="S1282" s="3">
        <v>8</v>
      </c>
      <c r="T1282" s="4">
        <v>92.02</v>
      </c>
      <c r="U1282" s="3">
        <v>87696</v>
      </c>
      <c r="V1282" s="3" t="str">
        <f>IF(R1282&gt;F3238, "High","Low")</f>
        <v>High</v>
      </c>
      <c r="W1282" s="3" t="e">
        <f>IF(OR(D1282 &gt; 0.2,#REF! &lt; 0.25), "High Risk", "Low Risk")</f>
        <v>#REF!</v>
      </c>
      <c r="X1282" s="3" t="str">
        <f>IF(NOT(D1282 &gt; 0), "No Discount", "Discount Applied")</f>
        <v>Discount Applied</v>
      </c>
      <c r="Y1282" s="3" t="str">
        <f>IF(AND(R1282 &gt; 100, OR(I1282 = "Regular Air", I1282 = "Express Air"), NOT(D1282 &gt; 0)), "High Profit Non-Standard Shipping", "Other")</f>
        <v>Other</v>
      </c>
    </row>
    <row r="1283" spans="1:25" x14ac:dyDescent="0.3">
      <c r="A1283" s="3" t="s">
        <v>151</v>
      </c>
      <c r="B1283" s="3">
        <v>23345</v>
      </c>
      <c r="C1283" s="3" t="s">
        <v>24</v>
      </c>
      <c r="D1283" s="7">
        <v>0.1</v>
      </c>
      <c r="E1283" s="4">
        <v>146.34</v>
      </c>
      <c r="F1283" s="4">
        <v>43.75</v>
      </c>
      <c r="G1283" s="3">
        <v>2302</v>
      </c>
      <c r="H1283" s="3" t="s">
        <v>2186</v>
      </c>
      <c r="I1283" s="3" t="s">
        <v>38</v>
      </c>
      <c r="J1283" s="3" t="s">
        <v>27</v>
      </c>
      <c r="K1283" s="3" t="s">
        <v>40</v>
      </c>
      <c r="L1283" s="3" t="s">
        <v>135</v>
      </c>
      <c r="M1283" s="3" t="s">
        <v>361</v>
      </c>
      <c r="N1283" s="3" t="s">
        <v>2188</v>
      </c>
      <c r="O1283" s="3">
        <v>32404</v>
      </c>
      <c r="P1283" s="2">
        <v>42007</v>
      </c>
      <c r="Q1283" s="2">
        <v>42008</v>
      </c>
      <c r="R1283" s="4">
        <v>-473.57799999999997</v>
      </c>
      <c r="S1283" s="3">
        <v>2</v>
      </c>
      <c r="T1283" s="4">
        <v>283.55</v>
      </c>
      <c r="U1283" s="3">
        <v>87696</v>
      </c>
      <c r="V1283" s="3" t="str">
        <f>IF(R1283&gt;F3239, "High","Low")</f>
        <v>Low</v>
      </c>
      <c r="W1283" s="3" t="e">
        <f>IF(OR(D1283 &gt; 0.2,#REF! &lt; 0.25), "High Risk", "Low Risk")</f>
        <v>#REF!</v>
      </c>
      <c r="X1283" s="3" t="str">
        <f>IF(NOT(D1283 &gt; 0), "No Discount", "Discount Applied")</f>
        <v>Discount Applied</v>
      </c>
      <c r="Y1283" s="3" t="str">
        <f>IF(AND(R1283 &gt; 100, OR(I1283 = "Regular Air", I1283 = "Express Air"), NOT(D1283 &gt; 0)), "High Profit Non-Standard Shipping", "Other")</f>
        <v>Other</v>
      </c>
    </row>
    <row r="1284" spans="1:25" x14ac:dyDescent="0.3">
      <c r="A1284" s="3" t="s">
        <v>41</v>
      </c>
      <c r="B1284" s="3">
        <v>6673</v>
      </c>
      <c r="C1284" s="3" t="s">
        <v>46</v>
      </c>
      <c r="D1284" s="7">
        <v>7.0000000000000007E-2</v>
      </c>
      <c r="E1284" s="4">
        <v>270.98</v>
      </c>
      <c r="F1284" s="4">
        <v>50</v>
      </c>
      <c r="G1284" s="3">
        <v>2303</v>
      </c>
      <c r="H1284" s="3" t="s">
        <v>2190</v>
      </c>
      <c r="I1284" s="3" t="s">
        <v>38</v>
      </c>
      <c r="J1284" s="3" t="s">
        <v>27</v>
      </c>
      <c r="K1284" s="3" t="s">
        <v>40</v>
      </c>
      <c r="L1284" s="3" t="s">
        <v>52</v>
      </c>
      <c r="M1284" s="3" t="s">
        <v>70</v>
      </c>
      <c r="N1284" s="3" t="s">
        <v>89</v>
      </c>
      <c r="O1284" s="3">
        <v>10011</v>
      </c>
      <c r="P1284" s="2">
        <v>42046</v>
      </c>
      <c r="Q1284" s="2">
        <v>42048</v>
      </c>
      <c r="R1284" s="4">
        <v>-96.05</v>
      </c>
      <c r="S1284" s="3">
        <v>36</v>
      </c>
      <c r="T1284" s="4">
        <v>9757.48</v>
      </c>
      <c r="U1284" s="3">
        <v>47493</v>
      </c>
      <c r="V1284" s="3" t="str">
        <f>IF(R1284&gt;F3240, "High","Low")</f>
        <v>Low</v>
      </c>
      <c r="W1284" s="3" t="e">
        <f>IF(OR(D1284 &gt; 0.2,#REF! &lt; 0.25), "High Risk", "Low Risk")</f>
        <v>#REF!</v>
      </c>
      <c r="X1284" s="3" t="str">
        <f>IF(NOT(D1284 &gt; 0), "No Discount", "Discount Applied")</f>
        <v>Discount Applied</v>
      </c>
      <c r="Y1284" s="3" t="str">
        <f>IF(AND(R1284 &gt; 100, OR(I1284 = "Regular Air", I1284 = "Express Air"), NOT(D1284 &gt; 0)), "High Profit Non-Standard Shipping", "Other")</f>
        <v>Other</v>
      </c>
    </row>
    <row r="1285" spans="1:25" x14ac:dyDescent="0.3">
      <c r="A1285" s="3" t="s">
        <v>151</v>
      </c>
      <c r="B1285" s="3">
        <v>5345</v>
      </c>
      <c r="C1285" s="3" t="s">
        <v>24</v>
      </c>
      <c r="D1285" s="7">
        <v>0.1</v>
      </c>
      <c r="E1285" s="4">
        <v>146.34</v>
      </c>
      <c r="F1285" s="4">
        <v>43.75</v>
      </c>
      <c r="G1285" s="3">
        <v>2303</v>
      </c>
      <c r="H1285" s="3" t="s">
        <v>2190</v>
      </c>
      <c r="I1285" s="3" t="s">
        <v>38</v>
      </c>
      <c r="J1285" s="3" t="s">
        <v>27</v>
      </c>
      <c r="K1285" s="3" t="s">
        <v>40</v>
      </c>
      <c r="L1285" s="3" t="s">
        <v>52</v>
      </c>
      <c r="M1285" s="3" t="s">
        <v>70</v>
      </c>
      <c r="N1285" s="3" t="s">
        <v>89</v>
      </c>
      <c r="O1285" s="3">
        <v>10011</v>
      </c>
      <c r="P1285" s="2">
        <v>42007</v>
      </c>
      <c r="Q1285" s="2">
        <v>42008</v>
      </c>
      <c r="R1285" s="4">
        <v>-270.85000000000002</v>
      </c>
      <c r="S1285" s="3">
        <v>6</v>
      </c>
      <c r="T1285" s="4">
        <v>850.64</v>
      </c>
      <c r="U1285" s="3">
        <v>37987</v>
      </c>
      <c r="V1285" s="3" t="str">
        <f>IF(R1285&gt;F3241, "High","Low")</f>
        <v>Low</v>
      </c>
      <c r="W1285" s="3" t="e">
        <f>IF(OR(D1285 &gt; 0.2,#REF! &lt; 0.25), "High Risk", "Low Risk")</f>
        <v>#REF!</v>
      </c>
      <c r="X1285" s="3" t="str">
        <f>IF(NOT(D1285 &gt; 0), "No Discount", "Discount Applied")</f>
        <v>Discount Applied</v>
      </c>
      <c r="Y1285" s="3" t="str">
        <f>IF(AND(R1285 &gt; 100, OR(I1285 = "Regular Air", I1285 = "Express Air"), NOT(D1285 &gt; 0)), "High Profit Non-Standard Shipping", "Other")</f>
        <v>Other</v>
      </c>
    </row>
    <row r="1286" spans="1:25" x14ac:dyDescent="0.3">
      <c r="A1286" s="3" t="s">
        <v>68</v>
      </c>
      <c r="B1286" s="3">
        <v>19934</v>
      </c>
      <c r="C1286" s="3" t="s">
        <v>24</v>
      </c>
      <c r="D1286" s="7">
        <v>0</v>
      </c>
      <c r="E1286" s="4">
        <v>90.48</v>
      </c>
      <c r="F1286" s="4">
        <v>19.989999999999998</v>
      </c>
      <c r="G1286" s="3">
        <v>2305</v>
      </c>
      <c r="H1286" s="3" t="s">
        <v>2191</v>
      </c>
      <c r="I1286" s="3" t="s">
        <v>48</v>
      </c>
      <c r="J1286" s="3" t="s">
        <v>57</v>
      </c>
      <c r="K1286" s="3" t="s">
        <v>28</v>
      </c>
      <c r="L1286" s="3" t="s">
        <v>60</v>
      </c>
      <c r="M1286" s="3" t="s">
        <v>2192</v>
      </c>
      <c r="N1286" s="3" t="s">
        <v>455</v>
      </c>
      <c r="O1286" s="3">
        <v>57201</v>
      </c>
      <c r="P1286" s="2">
        <v>42176</v>
      </c>
      <c r="Q1286" s="2">
        <v>42179</v>
      </c>
      <c r="R1286" s="4">
        <v>800.25509999999986</v>
      </c>
      <c r="S1286" s="3">
        <v>12</v>
      </c>
      <c r="T1286" s="4">
        <v>1159.79</v>
      </c>
      <c r="U1286" s="3">
        <v>89869</v>
      </c>
      <c r="V1286" s="3" t="str">
        <f>IF(R1286&gt;F3242, "High","Low")</f>
        <v>High</v>
      </c>
      <c r="W1286" s="3" t="e">
        <f>IF(OR(D1286 &gt; 0.2,#REF! &lt; 0.25), "High Risk", "Low Risk")</f>
        <v>#REF!</v>
      </c>
      <c r="X1286" s="3" t="str">
        <f>IF(NOT(D1286 &gt; 0), "No Discount", "Discount Applied")</f>
        <v>No Discount</v>
      </c>
      <c r="Y1286" s="3" t="str">
        <f>IF(AND(R1286 &gt; 100, OR(I1286 = "Regular Air", I1286 = "Express Air"), NOT(D1286 &gt; 0)), "High Profit Non-Standard Shipping", "Other")</f>
        <v>High Profit Non-Standard Shipping</v>
      </c>
    </row>
    <row r="1287" spans="1:25" x14ac:dyDescent="0.3">
      <c r="A1287" s="3" t="s">
        <v>49</v>
      </c>
      <c r="B1287" s="3">
        <v>23313</v>
      </c>
      <c r="C1287" s="3" t="s">
        <v>105</v>
      </c>
      <c r="D1287" s="7">
        <v>0.08</v>
      </c>
      <c r="E1287" s="4">
        <v>9.48</v>
      </c>
      <c r="F1287" s="4">
        <v>7.29</v>
      </c>
      <c r="G1287" s="3">
        <v>2308</v>
      </c>
      <c r="H1287" s="3" t="s">
        <v>2193</v>
      </c>
      <c r="I1287" s="3" t="s">
        <v>48</v>
      </c>
      <c r="J1287" s="3" t="s">
        <v>57</v>
      </c>
      <c r="K1287" s="3" t="s">
        <v>40</v>
      </c>
      <c r="L1287" s="3" t="s">
        <v>135</v>
      </c>
      <c r="M1287" s="3" t="s">
        <v>361</v>
      </c>
      <c r="N1287" s="3" t="s">
        <v>2194</v>
      </c>
      <c r="O1287" s="3">
        <v>33971</v>
      </c>
      <c r="P1287" s="2">
        <v>42087</v>
      </c>
      <c r="Q1287" s="2">
        <v>42089</v>
      </c>
      <c r="R1287" s="4">
        <v>-50.4</v>
      </c>
      <c r="S1287" s="3">
        <v>2</v>
      </c>
      <c r="T1287" s="4">
        <v>20.22</v>
      </c>
      <c r="U1287" s="3">
        <v>90557</v>
      </c>
      <c r="V1287" s="3" t="str">
        <f>IF(R1287&gt;F3243, "High","Low")</f>
        <v>Low</v>
      </c>
      <c r="W1287" s="3" t="e">
        <f>IF(OR(D1287 &gt; 0.2,#REF! &lt; 0.25), "High Risk", "Low Risk")</f>
        <v>#REF!</v>
      </c>
      <c r="X1287" s="3" t="str">
        <f>IF(NOT(D1287 &gt; 0), "No Discount", "Discount Applied")</f>
        <v>Discount Applied</v>
      </c>
      <c r="Y1287" s="3" t="str">
        <f>IF(AND(R1287 &gt; 100, OR(I1287 = "Regular Air", I1287 = "Express Air"), NOT(D1287 &gt; 0)), "High Profit Non-Standard Shipping", "Other")</f>
        <v>Other</v>
      </c>
    </row>
    <row r="1288" spans="1:25" x14ac:dyDescent="0.3">
      <c r="A1288" s="3" t="s">
        <v>140</v>
      </c>
      <c r="B1288" s="3">
        <v>23314</v>
      </c>
      <c r="C1288" s="3" t="s">
        <v>105</v>
      </c>
      <c r="D1288" s="7">
        <v>0.03</v>
      </c>
      <c r="E1288" s="4">
        <v>193.17</v>
      </c>
      <c r="F1288" s="4">
        <v>19.989999999999998</v>
      </c>
      <c r="G1288" s="3">
        <v>2308</v>
      </c>
      <c r="H1288" s="3" t="s">
        <v>2193</v>
      </c>
      <c r="I1288" s="3" t="s">
        <v>48</v>
      </c>
      <c r="J1288" s="3" t="s">
        <v>57</v>
      </c>
      <c r="K1288" s="3" t="s">
        <v>28</v>
      </c>
      <c r="L1288" s="3" t="s">
        <v>135</v>
      </c>
      <c r="M1288" s="3" t="s">
        <v>361</v>
      </c>
      <c r="N1288" s="3" t="s">
        <v>2194</v>
      </c>
      <c r="O1288" s="3">
        <v>33971</v>
      </c>
      <c r="P1288" s="2">
        <v>42087</v>
      </c>
      <c r="Q1288" s="2">
        <v>42091</v>
      </c>
      <c r="R1288" s="4">
        <v>-348.75400000000002</v>
      </c>
      <c r="S1288" s="3">
        <v>8</v>
      </c>
      <c r="T1288" s="4">
        <v>1548.97</v>
      </c>
      <c r="U1288" s="3">
        <v>90557</v>
      </c>
      <c r="V1288" s="3" t="str">
        <f>IF(R1288&gt;F3244, "High","Low")</f>
        <v>Low</v>
      </c>
      <c r="W1288" s="3" t="e">
        <f>IF(OR(D1288 &gt; 0.2,#REF! &lt; 0.25), "High Risk", "Low Risk")</f>
        <v>#REF!</v>
      </c>
      <c r="X1288" s="3" t="str">
        <f>IF(NOT(D1288 &gt; 0), "No Discount", "Discount Applied")</f>
        <v>Discount Applied</v>
      </c>
      <c r="Y1288" s="3" t="str">
        <f>IF(AND(R1288 &gt; 100, OR(I1288 = "Regular Air", I1288 = "Express Air"), NOT(D1288 &gt; 0)), "High Profit Non-Standard Shipping", "Other")</f>
        <v>Other</v>
      </c>
    </row>
    <row r="1289" spans="1:25" x14ac:dyDescent="0.3">
      <c r="A1289" s="3" t="s">
        <v>256</v>
      </c>
      <c r="B1289" s="3">
        <v>26048</v>
      </c>
      <c r="C1289" s="3" t="s">
        <v>24</v>
      </c>
      <c r="D1289" s="7">
        <v>0.08</v>
      </c>
      <c r="E1289" s="4">
        <v>68.81</v>
      </c>
      <c r="F1289" s="4">
        <v>60</v>
      </c>
      <c r="G1289" s="3">
        <v>2323</v>
      </c>
      <c r="H1289" s="3" t="s">
        <v>2195</v>
      </c>
      <c r="I1289" s="3" t="s">
        <v>38</v>
      </c>
      <c r="J1289" s="3" t="s">
        <v>57</v>
      </c>
      <c r="K1289" s="3" t="s">
        <v>28</v>
      </c>
      <c r="L1289" s="3" t="s">
        <v>33</v>
      </c>
      <c r="M1289" s="3" t="s">
        <v>44</v>
      </c>
      <c r="N1289" s="3" t="s">
        <v>2197</v>
      </c>
      <c r="O1289" s="3">
        <v>92236</v>
      </c>
      <c r="P1289" s="2">
        <v>42079</v>
      </c>
      <c r="Q1289" s="2">
        <v>42080</v>
      </c>
      <c r="R1289" s="4">
        <v>-550.42999999999995</v>
      </c>
      <c r="S1289" s="3">
        <v>5</v>
      </c>
      <c r="T1289" s="4">
        <v>337.86</v>
      </c>
      <c r="U1289" s="3">
        <v>88721</v>
      </c>
      <c r="V1289" s="3" t="str">
        <f>IF(R1289&gt;F3245, "High","Low")</f>
        <v>Low</v>
      </c>
      <c r="W1289" s="3" t="e">
        <f>IF(OR(D1289 &gt; 0.2,#REF! &lt; 0.25), "High Risk", "Low Risk")</f>
        <v>#REF!</v>
      </c>
      <c r="X1289" s="3" t="str">
        <f>IF(NOT(D1289 &gt; 0), "No Discount", "Discount Applied")</f>
        <v>Discount Applied</v>
      </c>
      <c r="Y1289" s="3" t="str">
        <f>IF(AND(R1289 &gt; 100, OR(I1289 = "Regular Air", I1289 = "Express Air"), NOT(D1289 &gt; 0)), "High Profit Non-Standard Shipping", "Other")</f>
        <v>Other</v>
      </c>
    </row>
    <row r="1290" spans="1:25" x14ac:dyDescent="0.3">
      <c r="A1290" s="3" t="s">
        <v>29</v>
      </c>
      <c r="B1290" s="3">
        <v>26049</v>
      </c>
      <c r="C1290" s="3" t="s">
        <v>24</v>
      </c>
      <c r="D1290" s="7">
        <v>0.04</v>
      </c>
      <c r="E1290" s="4">
        <v>21.38</v>
      </c>
      <c r="F1290" s="4">
        <v>8.99</v>
      </c>
      <c r="G1290" s="3">
        <v>2323</v>
      </c>
      <c r="H1290" s="3" t="s">
        <v>2195</v>
      </c>
      <c r="I1290" s="3" t="s">
        <v>48</v>
      </c>
      <c r="J1290" s="3" t="s">
        <v>57</v>
      </c>
      <c r="K1290" s="3" t="s">
        <v>28</v>
      </c>
      <c r="L1290" s="3" t="s">
        <v>33</v>
      </c>
      <c r="M1290" s="3" t="s">
        <v>44</v>
      </c>
      <c r="N1290" s="3" t="s">
        <v>2197</v>
      </c>
      <c r="O1290" s="3">
        <v>92236</v>
      </c>
      <c r="P1290" s="2">
        <v>42079</v>
      </c>
      <c r="Q1290" s="2">
        <v>42081</v>
      </c>
      <c r="R1290" s="4">
        <v>-52.12</v>
      </c>
      <c r="S1290" s="3">
        <v>4</v>
      </c>
      <c r="T1290" s="4">
        <v>84.21</v>
      </c>
      <c r="U1290" s="3">
        <v>88721</v>
      </c>
      <c r="V1290" s="3" t="str">
        <f>IF(R1290&gt;F3246, "High","Low")</f>
        <v>Low</v>
      </c>
      <c r="W1290" s="3" t="e">
        <f>IF(OR(D1290 &gt; 0.2,#REF! &lt; 0.25), "High Risk", "Low Risk")</f>
        <v>#REF!</v>
      </c>
      <c r="X1290" s="3" t="str">
        <f>IF(NOT(D1290 &gt; 0), "No Discount", "Discount Applied")</f>
        <v>Discount Applied</v>
      </c>
      <c r="Y1290" s="3" t="str">
        <f>IF(AND(R1290 &gt; 100, OR(I1290 = "Regular Air", I1290 = "Express Air"), NOT(D1290 &gt; 0)), "High Profit Non-Standard Shipping", "Other")</f>
        <v>Other</v>
      </c>
    </row>
    <row r="1291" spans="1:25" x14ac:dyDescent="0.3">
      <c r="A1291" s="3" t="s">
        <v>179</v>
      </c>
      <c r="B1291" s="3">
        <v>23053</v>
      </c>
      <c r="C1291" s="3" t="s">
        <v>36</v>
      </c>
      <c r="D1291" s="7">
        <v>0.06</v>
      </c>
      <c r="E1291" s="4">
        <v>4.9800000000000004</v>
      </c>
      <c r="F1291" s="4">
        <v>4.62</v>
      </c>
      <c r="G1291" s="3">
        <v>2323</v>
      </c>
      <c r="H1291" s="3" t="s">
        <v>2195</v>
      </c>
      <c r="I1291" s="3" t="s">
        <v>26</v>
      </c>
      <c r="J1291" s="3" t="s">
        <v>57</v>
      </c>
      <c r="K1291" s="3" t="s">
        <v>76</v>
      </c>
      <c r="L1291" s="3" t="s">
        <v>33</v>
      </c>
      <c r="M1291" s="3" t="s">
        <v>44</v>
      </c>
      <c r="N1291" s="3" t="s">
        <v>2197</v>
      </c>
      <c r="O1291" s="3">
        <v>92236</v>
      </c>
      <c r="P1291" s="2">
        <v>42174</v>
      </c>
      <c r="Q1291" s="2">
        <v>42174</v>
      </c>
      <c r="R1291" s="4">
        <v>-27.004999999999999</v>
      </c>
      <c r="S1291" s="3">
        <v>7</v>
      </c>
      <c r="T1291" s="4">
        <v>38.74</v>
      </c>
      <c r="U1291" s="3">
        <v>88722</v>
      </c>
      <c r="V1291" s="3" t="str">
        <f>IF(R1291&gt;F3247, "High","Low")</f>
        <v>Low</v>
      </c>
      <c r="W1291" s="3" t="e">
        <f>IF(OR(D1291 &gt; 0.2,#REF! &lt; 0.25), "High Risk", "Low Risk")</f>
        <v>#REF!</v>
      </c>
      <c r="X1291" s="3" t="str">
        <f>IF(NOT(D1291 &gt; 0), "No Discount", "Discount Applied")</f>
        <v>Discount Applied</v>
      </c>
      <c r="Y1291" s="3" t="str">
        <f>IF(AND(R1291 &gt; 100, OR(I1291 = "Regular Air", I1291 = "Express Air"), NOT(D1291 &gt; 0)), "High Profit Non-Standard Shipping", "Other")</f>
        <v>Other</v>
      </c>
    </row>
    <row r="1292" spans="1:25" x14ac:dyDescent="0.3">
      <c r="A1292" s="3" t="s">
        <v>108</v>
      </c>
      <c r="B1292" s="3">
        <v>25456</v>
      </c>
      <c r="C1292" s="3" t="s">
        <v>55</v>
      </c>
      <c r="D1292" s="7">
        <v>0.06</v>
      </c>
      <c r="E1292" s="4">
        <v>28.53</v>
      </c>
      <c r="F1292" s="4">
        <v>1.49</v>
      </c>
      <c r="G1292" s="3">
        <v>2330</v>
      </c>
      <c r="H1292" s="3" t="s">
        <v>2199</v>
      </c>
      <c r="I1292" s="3" t="s">
        <v>48</v>
      </c>
      <c r="J1292" s="3" t="s">
        <v>39</v>
      </c>
      <c r="K1292" s="3" t="s">
        <v>28</v>
      </c>
      <c r="L1292" s="3" t="s">
        <v>60</v>
      </c>
      <c r="M1292" s="3" t="s">
        <v>329</v>
      </c>
      <c r="N1292" s="3" t="s">
        <v>2200</v>
      </c>
      <c r="O1292" s="3">
        <v>52302</v>
      </c>
      <c r="P1292" s="2">
        <v>42087</v>
      </c>
      <c r="Q1292" s="2">
        <v>42090</v>
      </c>
      <c r="R1292" s="4">
        <v>74.638500000000008</v>
      </c>
      <c r="S1292" s="3">
        <v>5</v>
      </c>
      <c r="T1292" s="4">
        <v>134.09</v>
      </c>
      <c r="U1292" s="3">
        <v>90964</v>
      </c>
      <c r="V1292" s="3" t="str">
        <f>IF(R1292&gt;F3248, "High","Low")</f>
        <v>High</v>
      </c>
      <c r="W1292" s="3" t="e">
        <f>IF(OR(D1292 &gt; 0.2,#REF! &lt; 0.25), "High Risk", "Low Risk")</f>
        <v>#REF!</v>
      </c>
      <c r="X1292" s="3" t="str">
        <f>IF(NOT(D1292 &gt; 0), "No Discount", "Discount Applied")</f>
        <v>Discount Applied</v>
      </c>
      <c r="Y1292" s="3" t="str">
        <f>IF(AND(R1292 &gt; 100, OR(I1292 = "Regular Air", I1292 = "Express Air"), NOT(D1292 &gt; 0)), "High Profit Non-Standard Shipping", "Other")</f>
        <v>Other</v>
      </c>
    </row>
    <row r="1293" spans="1:25" x14ac:dyDescent="0.3">
      <c r="A1293" s="3" t="s">
        <v>41</v>
      </c>
      <c r="B1293" s="3">
        <v>19441</v>
      </c>
      <c r="C1293" s="3" t="s">
        <v>24</v>
      </c>
      <c r="D1293" s="7">
        <v>0.06</v>
      </c>
      <c r="E1293" s="4">
        <v>180.98</v>
      </c>
      <c r="F1293" s="4">
        <v>26.2</v>
      </c>
      <c r="G1293" s="3">
        <v>2333</v>
      </c>
      <c r="H1293" s="3" t="s">
        <v>2201</v>
      </c>
      <c r="I1293" s="3" t="s">
        <v>38</v>
      </c>
      <c r="J1293" s="3" t="s">
        <v>57</v>
      </c>
      <c r="K1293" s="3" t="s">
        <v>40</v>
      </c>
      <c r="L1293" s="3" t="s">
        <v>60</v>
      </c>
      <c r="M1293" s="3" t="s">
        <v>1857</v>
      </c>
      <c r="N1293" s="3" t="s">
        <v>2202</v>
      </c>
      <c r="O1293" s="3">
        <v>54302</v>
      </c>
      <c r="P1293" s="2">
        <v>42178</v>
      </c>
      <c r="Q1293" s="2">
        <v>42179</v>
      </c>
      <c r="R1293" s="4">
        <v>-122.235</v>
      </c>
      <c r="S1293" s="3">
        <v>1</v>
      </c>
      <c r="T1293" s="4">
        <v>191.73</v>
      </c>
      <c r="U1293" s="3">
        <v>89611</v>
      </c>
      <c r="V1293" s="3" t="str">
        <f>IF(R1293&gt;F3249, "High","Low")</f>
        <v>Low</v>
      </c>
      <c r="W1293" s="3" t="e">
        <f>IF(OR(D1293 &gt; 0.2,#REF! &lt; 0.25), "High Risk", "Low Risk")</f>
        <v>#REF!</v>
      </c>
      <c r="X1293" s="3" t="str">
        <f>IF(NOT(D1293 &gt; 0), "No Discount", "Discount Applied")</f>
        <v>Discount Applied</v>
      </c>
      <c r="Y1293" s="3" t="str">
        <f>IF(AND(R1293 &gt; 100, OR(I1293 = "Regular Air", I1293 = "Express Air"), NOT(D1293 &gt; 0)), "High Profit Non-Standard Shipping", "Other")</f>
        <v>Other</v>
      </c>
    </row>
    <row r="1294" spans="1:25" x14ac:dyDescent="0.3">
      <c r="A1294" s="3" t="s">
        <v>49</v>
      </c>
      <c r="B1294" s="3">
        <v>23721</v>
      </c>
      <c r="C1294" s="3" t="s">
        <v>105</v>
      </c>
      <c r="D1294" s="7">
        <v>0.06</v>
      </c>
      <c r="E1294" s="4">
        <v>60.65</v>
      </c>
      <c r="F1294" s="4">
        <v>12.23</v>
      </c>
      <c r="G1294" s="3">
        <v>2334</v>
      </c>
      <c r="H1294" s="3" t="s">
        <v>2203</v>
      </c>
      <c r="I1294" s="3" t="s">
        <v>48</v>
      </c>
      <c r="J1294" s="3" t="s">
        <v>113</v>
      </c>
      <c r="K1294" s="3" t="s">
        <v>40</v>
      </c>
      <c r="L1294" s="3" t="s">
        <v>60</v>
      </c>
      <c r="M1294" s="3" t="s">
        <v>1857</v>
      </c>
      <c r="N1294" s="3" t="s">
        <v>2204</v>
      </c>
      <c r="O1294" s="3">
        <v>53220</v>
      </c>
      <c r="P1294" s="2">
        <v>42100</v>
      </c>
      <c r="Q1294" s="2">
        <v>42102</v>
      </c>
      <c r="R1294" s="4">
        <v>427.00649999999996</v>
      </c>
      <c r="S1294" s="3">
        <v>10</v>
      </c>
      <c r="T1294" s="4">
        <v>618.85</v>
      </c>
      <c r="U1294" s="3">
        <v>89608</v>
      </c>
      <c r="V1294" s="3" t="str">
        <f>IF(R1294&gt;F3250, "High","Low")</f>
        <v>High</v>
      </c>
      <c r="W1294" s="3" t="e">
        <f>IF(OR(D1294 &gt; 0.2,#REF! &lt; 0.25), "High Risk", "Low Risk")</f>
        <v>#REF!</v>
      </c>
      <c r="X1294" s="3" t="str">
        <f>IF(NOT(D1294 &gt; 0), "No Discount", "Discount Applied")</f>
        <v>Discount Applied</v>
      </c>
      <c r="Y1294" s="3" t="str">
        <f>IF(AND(R1294 &gt; 100, OR(I1294 = "Regular Air", I1294 = "Express Air"), NOT(D1294 &gt; 0)), "High Profit Non-Standard Shipping", "Other")</f>
        <v>Other</v>
      </c>
    </row>
    <row r="1295" spans="1:25" x14ac:dyDescent="0.3">
      <c r="A1295" s="3" t="s">
        <v>256</v>
      </c>
      <c r="B1295" s="3">
        <v>23693</v>
      </c>
      <c r="C1295" s="3" t="s">
        <v>36</v>
      </c>
      <c r="D1295" s="7">
        <v>0.05</v>
      </c>
      <c r="E1295" s="4">
        <v>14.81</v>
      </c>
      <c r="F1295" s="4">
        <v>13.32</v>
      </c>
      <c r="G1295" s="3">
        <v>2334</v>
      </c>
      <c r="H1295" s="3" t="s">
        <v>2203</v>
      </c>
      <c r="I1295" s="3" t="s">
        <v>48</v>
      </c>
      <c r="J1295" s="3" t="s">
        <v>57</v>
      </c>
      <c r="K1295" s="3" t="s">
        <v>28</v>
      </c>
      <c r="L1295" s="3" t="s">
        <v>60</v>
      </c>
      <c r="M1295" s="3" t="s">
        <v>1857</v>
      </c>
      <c r="N1295" s="3" t="s">
        <v>2204</v>
      </c>
      <c r="O1295" s="3">
        <v>53220</v>
      </c>
      <c r="P1295" s="2">
        <v>42103</v>
      </c>
      <c r="Q1295" s="2">
        <v>42105</v>
      </c>
      <c r="R1295" s="4">
        <v>-190.49</v>
      </c>
      <c r="S1295" s="3">
        <v>8</v>
      </c>
      <c r="T1295" s="4">
        <v>115.99</v>
      </c>
      <c r="U1295" s="3">
        <v>89609</v>
      </c>
      <c r="V1295" s="3" t="str">
        <f>IF(R1295&gt;F3251, "High","Low")</f>
        <v>Low</v>
      </c>
      <c r="W1295" s="3" t="e">
        <f>IF(OR(D1295 &gt; 0.2,#REF! &lt; 0.25), "High Risk", "Low Risk")</f>
        <v>#REF!</v>
      </c>
      <c r="X1295" s="3" t="str">
        <f>IF(NOT(D1295 &gt; 0), "No Discount", "Discount Applied")</f>
        <v>Discount Applied</v>
      </c>
      <c r="Y1295" s="3" t="str">
        <f>IF(AND(R1295 &gt; 100, OR(I1295 = "Regular Air", I1295 = "Express Air"), NOT(D1295 &gt; 0)), "High Profit Non-Standard Shipping", "Other")</f>
        <v>Other</v>
      </c>
    </row>
    <row r="1296" spans="1:25" x14ac:dyDescent="0.3">
      <c r="A1296" s="3" t="s">
        <v>29</v>
      </c>
      <c r="B1296" s="3">
        <v>23694</v>
      </c>
      <c r="C1296" s="3" t="s">
        <v>36</v>
      </c>
      <c r="D1296" s="7">
        <v>0.08</v>
      </c>
      <c r="E1296" s="4">
        <v>2.78</v>
      </c>
      <c r="F1296" s="4">
        <v>1.25</v>
      </c>
      <c r="G1296" s="3">
        <v>2334</v>
      </c>
      <c r="H1296" s="3" t="s">
        <v>2203</v>
      </c>
      <c r="I1296" s="3" t="s">
        <v>48</v>
      </c>
      <c r="J1296" s="3" t="s">
        <v>57</v>
      </c>
      <c r="K1296" s="3" t="s">
        <v>28</v>
      </c>
      <c r="L1296" s="3" t="s">
        <v>60</v>
      </c>
      <c r="M1296" s="3" t="s">
        <v>1857</v>
      </c>
      <c r="N1296" s="3" t="s">
        <v>2204</v>
      </c>
      <c r="O1296" s="3">
        <v>53220</v>
      </c>
      <c r="P1296" s="2">
        <v>42103</v>
      </c>
      <c r="Q1296" s="2">
        <v>42104</v>
      </c>
      <c r="R1296" s="4">
        <v>-8.77</v>
      </c>
      <c r="S1296" s="3">
        <v>7</v>
      </c>
      <c r="T1296" s="4">
        <v>19.46</v>
      </c>
      <c r="U1296" s="3">
        <v>89609</v>
      </c>
      <c r="V1296" s="3" t="str">
        <f>IF(R1296&gt;F3252, "High","Low")</f>
        <v>Low</v>
      </c>
      <c r="W1296" s="3" t="e">
        <f>IF(OR(D1296 &gt; 0.2,#REF! &lt; 0.25), "High Risk", "Low Risk")</f>
        <v>#REF!</v>
      </c>
      <c r="X1296" s="3" t="str">
        <f>IF(NOT(D1296 &gt; 0), "No Discount", "Discount Applied")</f>
        <v>Discount Applied</v>
      </c>
      <c r="Y1296" s="3" t="str">
        <f>IF(AND(R1296 &gt; 100, OR(I1296 = "Regular Air", I1296 = "Express Air"), NOT(D1296 &gt; 0)), "High Profit Non-Standard Shipping", "Other")</f>
        <v>Other</v>
      </c>
    </row>
    <row r="1297" spans="1:25" x14ac:dyDescent="0.3">
      <c r="A1297" s="3" t="s">
        <v>65</v>
      </c>
      <c r="B1297" s="3">
        <v>24952</v>
      </c>
      <c r="C1297" s="3" t="s">
        <v>105</v>
      </c>
      <c r="D1297" s="7">
        <v>0.06</v>
      </c>
      <c r="E1297" s="4">
        <v>3.74</v>
      </c>
      <c r="F1297" s="4">
        <v>0.94</v>
      </c>
      <c r="G1297" s="3">
        <v>2334</v>
      </c>
      <c r="H1297" s="3" t="s">
        <v>2203</v>
      </c>
      <c r="I1297" s="3" t="s">
        <v>48</v>
      </c>
      <c r="J1297" s="3" t="s">
        <v>39</v>
      </c>
      <c r="K1297" s="3" t="s">
        <v>28</v>
      </c>
      <c r="L1297" s="3" t="s">
        <v>60</v>
      </c>
      <c r="M1297" s="3" t="s">
        <v>1857</v>
      </c>
      <c r="N1297" s="3" t="s">
        <v>2204</v>
      </c>
      <c r="O1297" s="3">
        <v>53220</v>
      </c>
      <c r="P1297" s="2">
        <v>42157</v>
      </c>
      <c r="Q1297" s="2">
        <v>42164</v>
      </c>
      <c r="R1297" s="4">
        <v>-7.6849999999999996</v>
      </c>
      <c r="S1297" s="3">
        <v>12</v>
      </c>
      <c r="T1297" s="4">
        <v>44.75</v>
      </c>
      <c r="U1297" s="3">
        <v>89610</v>
      </c>
      <c r="V1297" s="3" t="str">
        <f>IF(R1297&gt;F3253, "High","Low")</f>
        <v>Low</v>
      </c>
      <c r="W1297" s="3" t="e">
        <f>IF(OR(D1297 &gt; 0.2,#REF! &lt; 0.25), "High Risk", "Low Risk")</f>
        <v>#REF!</v>
      </c>
      <c r="X1297" s="3" t="str">
        <f>IF(NOT(D1297 &gt; 0), "No Discount", "Discount Applied")</f>
        <v>Discount Applied</v>
      </c>
      <c r="Y1297" s="3" t="str">
        <f>IF(AND(R1297 &gt; 100, OR(I1297 = "Regular Air", I1297 = "Express Air"), NOT(D1297 &gt; 0)), "High Profit Non-Standard Shipping", "Other")</f>
        <v>Other</v>
      </c>
    </row>
    <row r="1298" spans="1:25" x14ac:dyDescent="0.3">
      <c r="A1298" s="3" t="s">
        <v>49</v>
      </c>
      <c r="B1298" s="3">
        <v>25241</v>
      </c>
      <c r="C1298" s="3" t="s">
        <v>46</v>
      </c>
      <c r="D1298" s="7">
        <v>0.06</v>
      </c>
      <c r="E1298" s="4">
        <v>2.08</v>
      </c>
      <c r="F1298" s="4">
        <v>5.33</v>
      </c>
      <c r="G1298" s="3">
        <v>2338</v>
      </c>
      <c r="H1298" s="3" t="s">
        <v>2207</v>
      </c>
      <c r="I1298" s="3" t="s">
        <v>48</v>
      </c>
      <c r="J1298" s="3" t="s">
        <v>39</v>
      </c>
      <c r="K1298" s="3" t="s">
        <v>40</v>
      </c>
      <c r="L1298" s="3" t="s">
        <v>52</v>
      </c>
      <c r="M1298" s="3" t="s">
        <v>414</v>
      </c>
      <c r="N1298" s="3" t="s">
        <v>2108</v>
      </c>
      <c r="O1298" s="3">
        <v>20740</v>
      </c>
      <c r="P1298" s="2">
        <v>42017</v>
      </c>
      <c r="Q1298" s="2">
        <v>42017</v>
      </c>
      <c r="R1298" s="4">
        <v>-82.559200000000004</v>
      </c>
      <c r="S1298" s="3">
        <v>4</v>
      </c>
      <c r="T1298" s="4">
        <v>9.23</v>
      </c>
      <c r="U1298" s="3">
        <v>91480</v>
      </c>
      <c r="V1298" s="3" t="str">
        <f>IF(R1298&gt;F3254, "High","Low")</f>
        <v>Low</v>
      </c>
      <c r="W1298" s="3" t="e">
        <f>IF(OR(D1298 &gt; 0.2,#REF! &lt; 0.25), "High Risk", "Low Risk")</f>
        <v>#REF!</v>
      </c>
      <c r="X1298" s="3" t="str">
        <f>IF(NOT(D1298 &gt; 0), "No Discount", "Discount Applied")</f>
        <v>Discount Applied</v>
      </c>
      <c r="Y1298" s="3" t="str">
        <f>IF(AND(R1298 &gt; 100, OR(I1298 = "Regular Air", I1298 = "Express Air"), NOT(D1298 &gt; 0)), "High Profit Non-Standard Shipping", "Other")</f>
        <v>Other</v>
      </c>
    </row>
    <row r="1299" spans="1:25" x14ac:dyDescent="0.3">
      <c r="A1299" s="3" t="s">
        <v>108</v>
      </c>
      <c r="B1299" s="3">
        <v>26137</v>
      </c>
      <c r="C1299" s="3" t="s">
        <v>24</v>
      </c>
      <c r="D1299" s="7">
        <v>0.1</v>
      </c>
      <c r="E1299" s="4">
        <v>6.75</v>
      </c>
      <c r="F1299" s="4">
        <v>2.99</v>
      </c>
      <c r="G1299" s="3">
        <v>2338</v>
      </c>
      <c r="H1299" s="3" t="s">
        <v>2207</v>
      </c>
      <c r="I1299" s="3" t="s">
        <v>48</v>
      </c>
      <c r="J1299" s="3" t="s">
        <v>39</v>
      </c>
      <c r="K1299" s="3" t="s">
        <v>28</v>
      </c>
      <c r="L1299" s="3" t="s">
        <v>52</v>
      </c>
      <c r="M1299" s="3" t="s">
        <v>414</v>
      </c>
      <c r="N1299" s="3" t="s">
        <v>2108</v>
      </c>
      <c r="O1299" s="3">
        <v>20740</v>
      </c>
      <c r="P1299" s="2">
        <v>42092</v>
      </c>
      <c r="Q1299" s="2">
        <v>42092</v>
      </c>
      <c r="R1299" s="4">
        <v>18.147500000000001</v>
      </c>
      <c r="S1299" s="3">
        <v>15</v>
      </c>
      <c r="T1299" s="4">
        <v>96.13</v>
      </c>
      <c r="U1299" s="3">
        <v>91481</v>
      </c>
      <c r="V1299" s="3" t="str">
        <f>IF(R1299&gt;F3255, "High","Low")</f>
        <v>High</v>
      </c>
      <c r="W1299" s="3" t="e">
        <f>IF(OR(D1299 &gt; 0.2,#REF! &lt; 0.25), "High Risk", "Low Risk")</f>
        <v>#REF!</v>
      </c>
      <c r="X1299" s="3" t="str">
        <f>IF(NOT(D1299 &gt; 0), "No Discount", "Discount Applied")</f>
        <v>Discount Applied</v>
      </c>
      <c r="Y1299" s="3" t="str">
        <f>IF(AND(R1299 &gt; 100, OR(I1299 = "Regular Air", I1299 = "Express Air"), NOT(D1299 &gt; 0)), "High Profit Non-Standard Shipping", "Other")</f>
        <v>Other</v>
      </c>
    </row>
    <row r="1300" spans="1:25" x14ac:dyDescent="0.3">
      <c r="A1300" s="3" t="s">
        <v>68</v>
      </c>
      <c r="B1300" s="3">
        <v>22526</v>
      </c>
      <c r="C1300" s="3" t="s">
        <v>55</v>
      </c>
      <c r="D1300" s="7">
        <v>0.05</v>
      </c>
      <c r="E1300" s="4">
        <v>11.58</v>
      </c>
      <c r="F1300" s="4">
        <v>6.97</v>
      </c>
      <c r="G1300" s="3">
        <v>2339</v>
      </c>
      <c r="H1300" s="3" t="s">
        <v>2209</v>
      </c>
      <c r="I1300" s="3" t="s">
        <v>48</v>
      </c>
      <c r="J1300" s="3" t="s">
        <v>39</v>
      </c>
      <c r="K1300" s="3" t="s">
        <v>28</v>
      </c>
      <c r="L1300" s="3" t="s">
        <v>60</v>
      </c>
      <c r="M1300" s="3" t="s">
        <v>129</v>
      </c>
      <c r="N1300" s="3" t="s">
        <v>2210</v>
      </c>
      <c r="O1300" s="3">
        <v>77015</v>
      </c>
      <c r="P1300" s="2">
        <v>42149</v>
      </c>
      <c r="Q1300" s="2">
        <v>42152</v>
      </c>
      <c r="R1300" s="4">
        <v>2.8060000000000027</v>
      </c>
      <c r="S1300" s="3">
        <v>6</v>
      </c>
      <c r="T1300" s="4">
        <v>73.959999999999994</v>
      </c>
      <c r="U1300" s="3">
        <v>91482</v>
      </c>
      <c r="V1300" s="3" t="str">
        <f>IF(R1300&gt;F3256, "High","Low")</f>
        <v>High</v>
      </c>
      <c r="W1300" s="3" t="e">
        <f>IF(OR(D1300 &gt; 0.2,#REF! &lt; 0.25), "High Risk", "Low Risk")</f>
        <v>#REF!</v>
      </c>
      <c r="X1300" s="3" t="str">
        <f>IF(NOT(D1300 &gt; 0), "No Discount", "Discount Applied")</f>
        <v>Discount Applied</v>
      </c>
      <c r="Y1300" s="3" t="str">
        <f>IF(AND(R1300 &gt; 100, OR(I1300 = "Regular Air", I1300 = "Express Air"), NOT(D1300 &gt; 0)), "High Profit Non-Standard Shipping", "Other")</f>
        <v>Other</v>
      </c>
    </row>
    <row r="1301" spans="1:25" x14ac:dyDescent="0.3">
      <c r="A1301" s="3" t="s">
        <v>41</v>
      </c>
      <c r="B1301" s="3">
        <v>19052</v>
      </c>
      <c r="C1301" s="3" t="s">
        <v>55</v>
      </c>
      <c r="D1301" s="7">
        <v>7.0000000000000007E-2</v>
      </c>
      <c r="E1301" s="4">
        <v>200.98</v>
      </c>
      <c r="F1301" s="4">
        <v>23.76</v>
      </c>
      <c r="G1301" s="3">
        <v>2345</v>
      </c>
      <c r="H1301" s="3" t="s">
        <v>2211</v>
      </c>
      <c r="I1301" s="3" t="s">
        <v>38</v>
      </c>
      <c r="J1301" s="3" t="s">
        <v>27</v>
      </c>
      <c r="K1301" s="3" t="s">
        <v>40</v>
      </c>
      <c r="L1301" s="3" t="s">
        <v>135</v>
      </c>
      <c r="M1301" s="3" t="s">
        <v>612</v>
      </c>
      <c r="N1301" s="3" t="s">
        <v>2128</v>
      </c>
      <c r="O1301" s="3">
        <v>42003</v>
      </c>
      <c r="P1301" s="2">
        <v>42077</v>
      </c>
      <c r="Q1301" s="2">
        <v>42078</v>
      </c>
      <c r="R1301" s="4">
        <v>-132.42600000000002</v>
      </c>
      <c r="S1301" s="3">
        <v>9</v>
      </c>
      <c r="T1301" s="4">
        <v>1805.9</v>
      </c>
      <c r="U1301" s="3">
        <v>89504</v>
      </c>
      <c r="V1301" s="3" t="str">
        <f>IF(R1301&gt;F3257, "High","Low")</f>
        <v>Low</v>
      </c>
      <c r="W1301" s="3" t="e">
        <f>IF(OR(D1301 &gt; 0.2,#REF! &lt; 0.25), "High Risk", "Low Risk")</f>
        <v>#REF!</v>
      </c>
      <c r="X1301" s="3" t="str">
        <f>IF(NOT(D1301 &gt; 0), "No Discount", "Discount Applied")</f>
        <v>Discount Applied</v>
      </c>
      <c r="Y1301" s="3" t="str">
        <f>IF(AND(R1301 &gt; 100, OR(I1301 = "Regular Air", I1301 = "Express Air"), NOT(D1301 &gt; 0)), "High Profit Non-Standard Shipping", "Other")</f>
        <v>Other</v>
      </c>
    </row>
    <row r="1302" spans="1:25" x14ac:dyDescent="0.3">
      <c r="A1302" s="3" t="s">
        <v>151</v>
      </c>
      <c r="B1302" s="3">
        <v>19053</v>
      </c>
      <c r="C1302" s="3" t="s">
        <v>55</v>
      </c>
      <c r="D1302" s="7">
        <v>0.02</v>
      </c>
      <c r="E1302" s="4">
        <v>179.29</v>
      </c>
      <c r="F1302" s="4">
        <v>29.21</v>
      </c>
      <c r="G1302" s="3">
        <v>2345</v>
      </c>
      <c r="H1302" s="3" t="s">
        <v>2211</v>
      </c>
      <c r="I1302" s="3" t="s">
        <v>38</v>
      </c>
      <c r="J1302" s="3" t="s">
        <v>27</v>
      </c>
      <c r="K1302" s="3" t="s">
        <v>40</v>
      </c>
      <c r="L1302" s="3" t="s">
        <v>135</v>
      </c>
      <c r="M1302" s="3" t="s">
        <v>612</v>
      </c>
      <c r="N1302" s="3" t="s">
        <v>2128</v>
      </c>
      <c r="O1302" s="3">
        <v>42003</v>
      </c>
      <c r="P1302" s="2">
        <v>42077</v>
      </c>
      <c r="Q1302" s="2">
        <v>42077</v>
      </c>
      <c r="R1302" s="4">
        <v>-411.23599999999999</v>
      </c>
      <c r="S1302" s="3">
        <v>2</v>
      </c>
      <c r="T1302" s="4">
        <v>311.41000000000003</v>
      </c>
      <c r="U1302" s="3">
        <v>89504</v>
      </c>
      <c r="V1302" s="3" t="str">
        <f>IF(R1302&gt;F3258, "High","Low")</f>
        <v>Low</v>
      </c>
      <c r="W1302" s="3" t="e">
        <f>IF(OR(D1302 &gt; 0.2,#REF! &lt; 0.25), "High Risk", "Low Risk")</f>
        <v>#REF!</v>
      </c>
      <c r="X1302" s="3" t="str">
        <f>IF(NOT(D1302 &gt; 0), "No Discount", "Discount Applied")</f>
        <v>Discount Applied</v>
      </c>
      <c r="Y1302" s="3" t="str">
        <f>IF(AND(R1302 &gt; 100, OR(I1302 = "Regular Air", I1302 = "Express Air"), NOT(D1302 &gt; 0)), "High Profit Non-Standard Shipping", "Other")</f>
        <v>Other</v>
      </c>
    </row>
    <row r="1303" spans="1:25" x14ac:dyDescent="0.3">
      <c r="A1303" s="3" t="s">
        <v>84</v>
      </c>
      <c r="B1303" s="3">
        <v>20776</v>
      </c>
      <c r="C1303" s="3" t="s">
        <v>105</v>
      </c>
      <c r="D1303" s="7">
        <v>0.03</v>
      </c>
      <c r="E1303" s="4">
        <v>297.64</v>
      </c>
      <c r="F1303" s="4">
        <v>14.7</v>
      </c>
      <c r="G1303" s="3">
        <v>2346</v>
      </c>
      <c r="H1303" s="3" t="s">
        <v>2213</v>
      </c>
      <c r="I1303" s="3" t="s">
        <v>38</v>
      </c>
      <c r="J1303" s="3" t="s">
        <v>27</v>
      </c>
      <c r="K1303" s="3" t="s">
        <v>76</v>
      </c>
      <c r="L1303" s="3" t="s">
        <v>135</v>
      </c>
      <c r="M1303" s="3" t="s">
        <v>612</v>
      </c>
      <c r="N1303" s="3" t="s">
        <v>2214</v>
      </c>
      <c r="O1303" s="3">
        <v>40258</v>
      </c>
      <c r="P1303" s="2">
        <v>42014</v>
      </c>
      <c r="Q1303" s="2">
        <v>42019</v>
      </c>
      <c r="R1303" s="4">
        <v>-48.971999999999994</v>
      </c>
      <c r="S1303" s="3">
        <v>12</v>
      </c>
      <c r="T1303" s="4">
        <v>3707.05</v>
      </c>
      <c r="U1303" s="3">
        <v>89503</v>
      </c>
      <c r="V1303" s="3" t="str">
        <f>IF(R1303&gt;F3259, "High","Low")</f>
        <v>Low</v>
      </c>
      <c r="W1303" s="3" t="e">
        <f>IF(OR(D1303 &gt; 0.2,#REF! &lt; 0.25), "High Risk", "Low Risk")</f>
        <v>#REF!</v>
      </c>
      <c r="X1303" s="3" t="str">
        <f>IF(NOT(D1303 &gt; 0), "No Discount", "Discount Applied")</f>
        <v>Discount Applied</v>
      </c>
      <c r="Y1303" s="3" t="str">
        <f>IF(AND(R1303 &gt; 100, OR(I1303 = "Regular Air", I1303 = "Express Air"), NOT(D1303 &gt; 0)), "High Profit Non-Standard Shipping", "Other")</f>
        <v>Other</v>
      </c>
    </row>
    <row r="1304" spans="1:25" x14ac:dyDescent="0.3">
      <c r="A1304" s="3" t="s">
        <v>151</v>
      </c>
      <c r="B1304" s="3">
        <v>21627</v>
      </c>
      <c r="C1304" s="3" t="s">
        <v>24</v>
      </c>
      <c r="D1304" s="7">
        <v>0.1</v>
      </c>
      <c r="E1304" s="4">
        <v>218.75</v>
      </c>
      <c r="F1304" s="4">
        <v>69.64</v>
      </c>
      <c r="G1304" s="3">
        <v>2346</v>
      </c>
      <c r="H1304" s="3" t="s">
        <v>2213</v>
      </c>
      <c r="I1304" s="3" t="s">
        <v>38</v>
      </c>
      <c r="J1304" s="3" t="s">
        <v>27</v>
      </c>
      <c r="K1304" s="3" t="s">
        <v>40</v>
      </c>
      <c r="L1304" s="3" t="s">
        <v>135</v>
      </c>
      <c r="M1304" s="3" t="s">
        <v>612</v>
      </c>
      <c r="N1304" s="3" t="s">
        <v>2214</v>
      </c>
      <c r="O1304" s="3">
        <v>40258</v>
      </c>
      <c r="P1304" s="2">
        <v>42144</v>
      </c>
      <c r="Q1304" s="2">
        <v>42145</v>
      </c>
      <c r="R1304" s="4">
        <v>62.297999999999995</v>
      </c>
      <c r="S1304" s="3">
        <v>17</v>
      </c>
      <c r="T1304" s="4">
        <v>2805.18</v>
      </c>
      <c r="U1304" s="3">
        <v>89505</v>
      </c>
      <c r="V1304" s="3" t="str">
        <f>IF(R1304&gt;F3260, "High","Low")</f>
        <v>High</v>
      </c>
      <c r="W1304" s="3" t="e">
        <f>IF(OR(D1304 &gt; 0.2,#REF! &lt; 0.25), "High Risk", "Low Risk")</f>
        <v>#REF!</v>
      </c>
      <c r="X1304" s="3" t="str">
        <f>IF(NOT(D1304 &gt; 0), "No Discount", "Discount Applied")</f>
        <v>Discount Applied</v>
      </c>
      <c r="Y1304" s="3" t="str">
        <f>IF(AND(R1304 &gt; 100, OR(I1304 = "Regular Air", I1304 = "Express Air"), NOT(D1304 &gt; 0)), "High Profit Non-Standard Shipping", "Other")</f>
        <v>Other</v>
      </c>
    </row>
    <row r="1305" spans="1:25" x14ac:dyDescent="0.3">
      <c r="A1305" s="3" t="s">
        <v>92</v>
      </c>
      <c r="B1305" s="3">
        <v>18675</v>
      </c>
      <c r="C1305" s="3" t="s">
        <v>46</v>
      </c>
      <c r="D1305" s="7">
        <v>0.08</v>
      </c>
      <c r="E1305" s="4">
        <v>6.48</v>
      </c>
      <c r="F1305" s="4">
        <v>7.49</v>
      </c>
      <c r="G1305" s="3">
        <v>2351</v>
      </c>
      <c r="H1305" s="3" t="s">
        <v>2215</v>
      </c>
      <c r="I1305" s="3" t="s">
        <v>48</v>
      </c>
      <c r="J1305" s="3" t="s">
        <v>27</v>
      </c>
      <c r="K1305" s="3" t="s">
        <v>28</v>
      </c>
      <c r="L1305" s="3" t="s">
        <v>52</v>
      </c>
      <c r="M1305" s="3" t="s">
        <v>414</v>
      </c>
      <c r="N1305" s="3" t="s">
        <v>2216</v>
      </c>
      <c r="O1305" s="3">
        <v>21114</v>
      </c>
      <c r="P1305" s="2">
        <v>42093</v>
      </c>
      <c r="Q1305" s="2">
        <v>42096</v>
      </c>
      <c r="R1305" s="4">
        <v>-119.32</v>
      </c>
      <c r="S1305" s="3">
        <v>13</v>
      </c>
      <c r="T1305" s="4">
        <v>80.86</v>
      </c>
      <c r="U1305" s="3">
        <v>86163</v>
      </c>
      <c r="V1305" s="3" t="str">
        <f>IF(R1305&gt;F3261, "High","Low")</f>
        <v>Low</v>
      </c>
      <c r="W1305" s="3" t="e">
        <f>IF(OR(D1305 &gt; 0.2,#REF! &lt; 0.25), "High Risk", "Low Risk")</f>
        <v>#REF!</v>
      </c>
      <c r="X1305" s="3" t="str">
        <f>IF(NOT(D1305 &gt; 0), "No Discount", "Discount Applied")</f>
        <v>Discount Applied</v>
      </c>
      <c r="Y1305" s="3" t="str">
        <f>IF(AND(R1305 &gt; 100, OR(I1305 = "Regular Air", I1305 = "Express Air"), NOT(D1305 &gt; 0)), "High Profit Non-Standard Shipping", "Other")</f>
        <v>Other</v>
      </c>
    </row>
    <row r="1306" spans="1:25" x14ac:dyDescent="0.3">
      <c r="A1306" s="3" t="s">
        <v>140</v>
      </c>
      <c r="B1306" s="3">
        <v>20904</v>
      </c>
      <c r="C1306" s="3" t="s">
        <v>46</v>
      </c>
      <c r="D1306" s="7">
        <v>0.06</v>
      </c>
      <c r="E1306" s="4">
        <v>59.76</v>
      </c>
      <c r="F1306" s="4">
        <v>9.7100000000000009</v>
      </c>
      <c r="G1306" s="3">
        <v>2352</v>
      </c>
      <c r="H1306" s="3" t="s">
        <v>2217</v>
      </c>
      <c r="I1306" s="3" t="s">
        <v>48</v>
      </c>
      <c r="J1306" s="3" t="s">
        <v>113</v>
      </c>
      <c r="K1306" s="3" t="s">
        <v>28</v>
      </c>
      <c r="L1306" s="3" t="s">
        <v>52</v>
      </c>
      <c r="M1306" s="3" t="s">
        <v>414</v>
      </c>
      <c r="N1306" s="3" t="s">
        <v>2218</v>
      </c>
      <c r="O1306" s="3">
        <v>21501</v>
      </c>
      <c r="P1306" s="2">
        <v>42175</v>
      </c>
      <c r="Q1306" s="2">
        <v>42178</v>
      </c>
      <c r="R1306" s="4">
        <v>756.67470000000003</v>
      </c>
      <c r="S1306" s="3">
        <v>18</v>
      </c>
      <c r="T1306" s="4">
        <v>1096.6300000000001</v>
      </c>
      <c r="U1306" s="3">
        <v>86165</v>
      </c>
      <c r="V1306" s="3" t="str">
        <f>IF(R1306&gt;F3262, "High","Low")</f>
        <v>High</v>
      </c>
      <c r="W1306" s="3" t="e">
        <f>IF(OR(D1306 &gt; 0.2,#REF! &lt; 0.25), "High Risk", "Low Risk")</f>
        <v>#REF!</v>
      </c>
      <c r="X1306" s="3" t="str">
        <f>IF(NOT(D1306 &gt; 0), "No Discount", "Discount Applied")</f>
        <v>Discount Applied</v>
      </c>
      <c r="Y1306" s="3" t="str">
        <f>IF(AND(R1306 &gt; 100, OR(I1306 = "Regular Air", I1306 = "Express Air"), NOT(D1306 &gt; 0)), "High Profit Non-Standard Shipping", "Other")</f>
        <v>Other</v>
      </c>
    </row>
    <row r="1307" spans="1:25" x14ac:dyDescent="0.3">
      <c r="A1307" s="3" t="s">
        <v>77</v>
      </c>
      <c r="B1307" s="3">
        <v>20905</v>
      </c>
      <c r="C1307" s="3" t="s">
        <v>46</v>
      </c>
      <c r="D1307" s="7">
        <v>7.0000000000000007E-2</v>
      </c>
      <c r="E1307" s="4">
        <v>195.99</v>
      </c>
      <c r="F1307" s="4">
        <v>4.2</v>
      </c>
      <c r="G1307" s="3">
        <v>2352</v>
      </c>
      <c r="H1307" s="3" t="s">
        <v>2217</v>
      </c>
      <c r="I1307" s="3" t="s">
        <v>48</v>
      </c>
      <c r="J1307" s="3" t="s">
        <v>113</v>
      </c>
      <c r="K1307" s="3" t="s">
        <v>76</v>
      </c>
      <c r="L1307" s="3" t="s">
        <v>52</v>
      </c>
      <c r="M1307" s="3" t="s">
        <v>414</v>
      </c>
      <c r="N1307" s="3" t="s">
        <v>2218</v>
      </c>
      <c r="O1307" s="3">
        <v>21501</v>
      </c>
      <c r="P1307" s="2">
        <v>42175</v>
      </c>
      <c r="Q1307" s="2">
        <v>42178</v>
      </c>
      <c r="R1307" s="4">
        <v>-222.34299999999999</v>
      </c>
      <c r="S1307" s="3">
        <v>4</v>
      </c>
      <c r="T1307" s="4">
        <v>632.12</v>
      </c>
      <c r="U1307" s="3">
        <v>86165</v>
      </c>
      <c r="V1307" s="3" t="str">
        <f>IF(R1307&gt;F3263, "High","Low")</f>
        <v>Low</v>
      </c>
      <c r="W1307" s="3" t="e">
        <f>IF(OR(D1307 &gt; 0.2,#REF! &lt; 0.25), "High Risk", "Low Risk")</f>
        <v>#REF!</v>
      </c>
      <c r="X1307" s="3" t="str">
        <f>IF(NOT(D1307 &gt; 0), "No Discount", "Discount Applied")</f>
        <v>Discount Applied</v>
      </c>
      <c r="Y1307" s="3" t="str">
        <f>IF(AND(R1307 &gt; 100, OR(I1307 = "Regular Air", I1307 = "Express Air"), NOT(D1307 &gt; 0)), "High Profit Non-Standard Shipping", "Other")</f>
        <v>Other</v>
      </c>
    </row>
    <row r="1308" spans="1:25" x14ac:dyDescent="0.3">
      <c r="A1308" s="3" t="s">
        <v>151</v>
      </c>
      <c r="B1308" s="3">
        <v>19270</v>
      </c>
      <c r="C1308" s="3" t="s">
        <v>36</v>
      </c>
      <c r="D1308" s="7">
        <v>0.09</v>
      </c>
      <c r="E1308" s="4">
        <v>71.37</v>
      </c>
      <c r="F1308" s="4">
        <v>69</v>
      </c>
      <c r="G1308" s="3">
        <v>2352</v>
      </c>
      <c r="H1308" s="3" t="s">
        <v>2217</v>
      </c>
      <c r="I1308" s="3" t="s">
        <v>48</v>
      </c>
      <c r="J1308" s="3" t="s">
        <v>39</v>
      </c>
      <c r="K1308" s="3" t="s">
        <v>40</v>
      </c>
      <c r="L1308" s="3" t="s">
        <v>52</v>
      </c>
      <c r="M1308" s="3" t="s">
        <v>414</v>
      </c>
      <c r="N1308" s="3" t="s">
        <v>2218</v>
      </c>
      <c r="O1308" s="3">
        <v>21501</v>
      </c>
      <c r="P1308" s="2">
        <v>42178</v>
      </c>
      <c r="Q1308" s="2">
        <v>42179</v>
      </c>
      <c r="R1308" s="4">
        <v>-1537.1356000000003</v>
      </c>
      <c r="S1308" s="3">
        <v>19</v>
      </c>
      <c r="T1308" s="4">
        <v>1302.98</v>
      </c>
      <c r="U1308" s="3">
        <v>86166</v>
      </c>
      <c r="V1308" s="3" t="str">
        <f>IF(R1308&gt;F3264, "High","Low")</f>
        <v>Low</v>
      </c>
      <c r="W1308" s="3" t="e">
        <f>IF(OR(D1308 &gt; 0.2,#REF! &lt; 0.25), "High Risk", "Low Risk")</f>
        <v>#REF!</v>
      </c>
      <c r="X1308" s="3" t="str">
        <f>IF(NOT(D1308 &gt; 0), "No Discount", "Discount Applied")</f>
        <v>Discount Applied</v>
      </c>
      <c r="Y1308" s="3" t="str">
        <f>IF(AND(R1308 &gt; 100, OR(I1308 = "Regular Air", I1308 = "Express Air"), NOT(D1308 &gt; 0)), "High Profit Non-Standard Shipping", "Other")</f>
        <v>Other</v>
      </c>
    </row>
    <row r="1309" spans="1:25" x14ac:dyDescent="0.3">
      <c r="A1309" s="3" t="s">
        <v>29</v>
      </c>
      <c r="B1309" s="3">
        <v>25338</v>
      </c>
      <c r="C1309" s="3" t="s">
        <v>46</v>
      </c>
      <c r="D1309" s="7">
        <v>0.04</v>
      </c>
      <c r="E1309" s="4">
        <v>5.98</v>
      </c>
      <c r="F1309" s="4">
        <v>0.96</v>
      </c>
      <c r="G1309" s="3">
        <v>2353</v>
      </c>
      <c r="H1309" s="3" t="s">
        <v>2221</v>
      </c>
      <c r="I1309" s="3" t="s">
        <v>48</v>
      </c>
      <c r="J1309" s="3" t="s">
        <v>27</v>
      </c>
      <c r="K1309" s="3" t="s">
        <v>28</v>
      </c>
      <c r="L1309" s="3" t="s">
        <v>52</v>
      </c>
      <c r="M1309" s="3" t="s">
        <v>414</v>
      </c>
      <c r="N1309" s="3" t="s">
        <v>2222</v>
      </c>
      <c r="O1309" s="3">
        <v>21040</v>
      </c>
      <c r="P1309" s="2">
        <v>42123</v>
      </c>
      <c r="Q1309" s="2">
        <v>42124</v>
      </c>
      <c r="R1309" s="4">
        <v>52.697600000000001</v>
      </c>
      <c r="S1309" s="3">
        <v>22</v>
      </c>
      <c r="T1309" s="4">
        <v>131.79</v>
      </c>
      <c r="U1309" s="3">
        <v>86164</v>
      </c>
      <c r="V1309" s="3" t="str">
        <f>IF(R1309&gt;F3265, "High","Low")</f>
        <v>High</v>
      </c>
      <c r="W1309" s="3" t="e">
        <f>IF(OR(D1309 &gt; 0.2,#REF! &lt; 0.25), "High Risk", "Low Risk")</f>
        <v>#REF!</v>
      </c>
      <c r="X1309" s="3" t="str">
        <f>IF(NOT(D1309 &gt; 0), "No Discount", "Discount Applied")</f>
        <v>Discount Applied</v>
      </c>
      <c r="Y1309" s="3" t="str">
        <f>IF(AND(R1309 &gt; 100, OR(I1309 = "Regular Air", I1309 = "Express Air"), NOT(D1309 &gt; 0)), "High Profit Non-Standard Shipping", "Other")</f>
        <v>Other</v>
      </c>
    </row>
    <row r="1310" spans="1:25" x14ac:dyDescent="0.3">
      <c r="A1310" s="3" t="s">
        <v>77</v>
      </c>
      <c r="B1310" s="3">
        <v>25339</v>
      </c>
      <c r="C1310" s="3" t="s">
        <v>46</v>
      </c>
      <c r="D1310" s="7">
        <v>0.01</v>
      </c>
      <c r="E1310" s="4">
        <v>20.99</v>
      </c>
      <c r="F1310" s="4">
        <v>0.99</v>
      </c>
      <c r="G1310" s="3">
        <v>2353</v>
      </c>
      <c r="H1310" s="3" t="s">
        <v>2221</v>
      </c>
      <c r="I1310" s="3" t="s">
        <v>48</v>
      </c>
      <c r="J1310" s="3" t="s">
        <v>27</v>
      </c>
      <c r="K1310" s="3" t="s">
        <v>76</v>
      </c>
      <c r="L1310" s="3" t="s">
        <v>52</v>
      </c>
      <c r="M1310" s="3" t="s">
        <v>414</v>
      </c>
      <c r="N1310" s="3" t="s">
        <v>2222</v>
      </c>
      <c r="O1310" s="3">
        <v>21040</v>
      </c>
      <c r="P1310" s="2">
        <v>42123</v>
      </c>
      <c r="Q1310" s="2">
        <v>42124</v>
      </c>
      <c r="R1310" s="4">
        <v>-78.194159999999982</v>
      </c>
      <c r="S1310" s="3">
        <v>2</v>
      </c>
      <c r="T1310" s="4">
        <v>35.33</v>
      </c>
      <c r="U1310" s="3">
        <v>86164</v>
      </c>
      <c r="V1310" s="3" t="str">
        <f>IF(R1310&gt;F3266, "High","Low")</f>
        <v>Low</v>
      </c>
      <c r="W1310" s="3" t="e">
        <f>IF(OR(D1310 &gt; 0.2,#REF! &lt; 0.25), "High Risk", "Low Risk")</f>
        <v>#REF!</v>
      </c>
      <c r="X1310" s="3" t="str">
        <f>IF(NOT(D1310 &gt; 0), "No Discount", "Discount Applied")</f>
        <v>Discount Applied</v>
      </c>
      <c r="Y1310" s="3" t="str">
        <f>IF(AND(R1310 &gt; 100, OR(I1310 = "Regular Air", I1310 = "Express Air"), NOT(D1310 &gt; 0)), "High Profit Non-Standard Shipping", "Other")</f>
        <v>Other</v>
      </c>
    </row>
    <row r="1311" spans="1:25" x14ac:dyDescent="0.3">
      <c r="A1311" s="3" t="s">
        <v>49</v>
      </c>
      <c r="B1311" s="3">
        <v>22649</v>
      </c>
      <c r="C1311" s="3" t="s">
        <v>36</v>
      </c>
      <c r="D1311" s="7">
        <v>0.1</v>
      </c>
      <c r="E1311" s="4">
        <v>78.69</v>
      </c>
      <c r="F1311" s="4">
        <v>19.989999999999998</v>
      </c>
      <c r="G1311" s="3">
        <v>2355</v>
      </c>
      <c r="H1311" s="3" t="s">
        <v>2223</v>
      </c>
      <c r="I1311" s="3" t="s">
        <v>48</v>
      </c>
      <c r="J1311" s="3" t="s">
        <v>113</v>
      </c>
      <c r="K1311" s="3" t="s">
        <v>40</v>
      </c>
      <c r="L1311" s="3" t="s">
        <v>33</v>
      </c>
      <c r="M1311" s="3" t="s">
        <v>44</v>
      </c>
      <c r="N1311" s="3" t="s">
        <v>2197</v>
      </c>
      <c r="O1311" s="3">
        <v>92236</v>
      </c>
      <c r="P1311" s="2">
        <v>42050</v>
      </c>
      <c r="Q1311" s="2">
        <v>42051</v>
      </c>
      <c r="R1311" s="4">
        <v>465.43949999999995</v>
      </c>
      <c r="S1311" s="3">
        <v>9</v>
      </c>
      <c r="T1311" s="4">
        <v>674.55</v>
      </c>
      <c r="U1311" s="3">
        <v>91304</v>
      </c>
      <c r="V1311" s="3" t="str">
        <f>IF(R1311&gt;F3267, "High","Low")</f>
        <v>High</v>
      </c>
      <c r="W1311" s="3" t="e">
        <f>IF(OR(D1311 &gt; 0.2,#REF! &lt; 0.25), "High Risk", "Low Risk")</f>
        <v>#REF!</v>
      </c>
      <c r="X1311" s="3" t="str">
        <f>IF(NOT(D1311 &gt; 0), "No Discount", "Discount Applied")</f>
        <v>Discount Applied</v>
      </c>
      <c r="Y1311" s="3" t="str">
        <f>IF(AND(R1311 &gt; 100, OR(I1311 = "Regular Air", I1311 = "Express Air"), NOT(D1311 &gt; 0)), "High Profit Non-Standard Shipping", "Other")</f>
        <v>Other</v>
      </c>
    </row>
    <row r="1312" spans="1:25" x14ac:dyDescent="0.3">
      <c r="A1312" s="3" t="s">
        <v>151</v>
      </c>
      <c r="B1312" s="3">
        <v>21511</v>
      </c>
      <c r="C1312" s="3" t="s">
        <v>55</v>
      </c>
      <c r="D1312" s="7">
        <v>0.06</v>
      </c>
      <c r="E1312" s="4">
        <v>146.34</v>
      </c>
      <c r="F1312" s="4">
        <v>43.75</v>
      </c>
      <c r="G1312" s="3">
        <v>2355</v>
      </c>
      <c r="H1312" s="3" t="s">
        <v>2223</v>
      </c>
      <c r="I1312" s="3" t="s">
        <v>38</v>
      </c>
      <c r="J1312" s="3" t="s">
        <v>113</v>
      </c>
      <c r="K1312" s="3" t="s">
        <v>40</v>
      </c>
      <c r="L1312" s="3" t="s">
        <v>33</v>
      </c>
      <c r="M1312" s="3" t="s">
        <v>44</v>
      </c>
      <c r="N1312" s="3" t="s">
        <v>2197</v>
      </c>
      <c r="O1312" s="3">
        <v>92236</v>
      </c>
      <c r="P1312" s="2">
        <v>42171</v>
      </c>
      <c r="Q1312" s="2">
        <v>42173</v>
      </c>
      <c r="R1312" s="4">
        <v>-89.27</v>
      </c>
      <c r="S1312" s="3">
        <v>12</v>
      </c>
      <c r="T1312" s="4">
        <v>1721.24</v>
      </c>
      <c r="U1312" s="3">
        <v>91306</v>
      </c>
      <c r="V1312" s="3" t="str">
        <f>IF(R1312&gt;F3268, "High","Low")</f>
        <v>Low</v>
      </c>
      <c r="W1312" s="3" t="e">
        <f>IF(OR(D1312 &gt; 0.2,#REF! &lt; 0.25), "High Risk", "Low Risk")</f>
        <v>#REF!</v>
      </c>
      <c r="X1312" s="3" t="str">
        <f>IF(NOT(D1312 &gt; 0), "No Discount", "Discount Applied")</f>
        <v>Discount Applied</v>
      </c>
      <c r="Y1312" s="3" t="str">
        <f>IF(AND(R1312 &gt; 100, OR(I1312 = "Regular Air", I1312 = "Express Air"), NOT(D1312 &gt; 0)), "High Profit Non-Standard Shipping", "Other")</f>
        <v>Other</v>
      </c>
    </row>
    <row r="1313" spans="1:25" x14ac:dyDescent="0.3">
      <c r="A1313" s="3" t="s">
        <v>49</v>
      </c>
      <c r="B1313" s="3">
        <v>24526</v>
      </c>
      <c r="C1313" s="3" t="s">
        <v>55</v>
      </c>
      <c r="D1313" s="7">
        <v>0</v>
      </c>
      <c r="E1313" s="4">
        <v>29.34</v>
      </c>
      <c r="F1313" s="4">
        <v>7.87</v>
      </c>
      <c r="G1313" s="3">
        <v>2356</v>
      </c>
      <c r="H1313" s="3" t="s">
        <v>2224</v>
      </c>
      <c r="I1313" s="3" t="s">
        <v>48</v>
      </c>
      <c r="J1313" s="3" t="s">
        <v>113</v>
      </c>
      <c r="K1313" s="3" t="s">
        <v>40</v>
      </c>
      <c r="L1313" s="3" t="s">
        <v>33</v>
      </c>
      <c r="M1313" s="3" t="s">
        <v>2225</v>
      </c>
      <c r="N1313" s="3" t="s">
        <v>2226</v>
      </c>
      <c r="O1313" s="3">
        <v>82901</v>
      </c>
      <c r="P1313" s="2">
        <v>42078</v>
      </c>
      <c r="Q1313" s="2">
        <v>42080</v>
      </c>
      <c r="R1313" s="4">
        <v>385.37</v>
      </c>
      <c r="S1313" s="3">
        <v>22</v>
      </c>
      <c r="T1313" s="4">
        <v>668.38</v>
      </c>
      <c r="U1313" s="3">
        <v>91305</v>
      </c>
      <c r="V1313" s="3" t="str">
        <f>IF(R1313&gt;F3269, "High","Low")</f>
        <v>High</v>
      </c>
      <c r="W1313" s="3" t="e">
        <f>IF(OR(D1313 &gt; 0.2,#REF! &lt; 0.25), "High Risk", "Low Risk")</f>
        <v>#REF!</v>
      </c>
      <c r="X1313" s="3" t="str">
        <f>IF(NOT(D1313 &gt; 0), "No Discount", "Discount Applied")</f>
        <v>No Discount</v>
      </c>
      <c r="Y1313" s="3" t="str">
        <f>IF(AND(R1313 &gt; 100, OR(I1313 = "Regular Air", I1313 = "Express Air"), NOT(D1313 &gt; 0)), "High Profit Non-Standard Shipping", "Other")</f>
        <v>High Profit Non-Standard Shipping</v>
      </c>
    </row>
    <row r="1314" spans="1:25" x14ac:dyDescent="0.3">
      <c r="A1314" s="3" t="s">
        <v>77</v>
      </c>
      <c r="B1314" s="3">
        <v>20798</v>
      </c>
      <c r="C1314" s="3" t="s">
        <v>105</v>
      </c>
      <c r="D1314" s="7">
        <v>0.1</v>
      </c>
      <c r="E1314" s="4">
        <v>205.99</v>
      </c>
      <c r="F1314" s="4">
        <v>8.99</v>
      </c>
      <c r="G1314" s="3">
        <v>2358</v>
      </c>
      <c r="H1314" s="3" t="s">
        <v>2227</v>
      </c>
      <c r="I1314" s="3" t="s">
        <v>48</v>
      </c>
      <c r="J1314" s="3" t="s">
        <v>27</v>
      </c>
      <c r="K1314" s="3" t="s">
        <v>76</v>
      </c>
      <c r="L1314" s="3" t="s">
        <v>135</v>
      </c>
      <c r="M1314" s="3" t="s">
        <v>361</v>
      </c>
      <c r="N1314" s="3" t="s">
        <v>2055</v>
      </c>
      <c r="O1314" s="3">
        <v>33311</v>
      </c>
      <c r="P1314" s="2">
        <v>42067</v>
      </c>
      <c r="Q1314" s="2">
        <v>42071</v>
      </c>
      <c r="R1314" s="4">
        <v>147</v>
      </c>
      <c r="S1314" s="3">
        <v>2</v>
      </c>
      <c r="T1314" s="4">
        <v>324.62</v>
      </c>
      <c r="U1314" s="3">
        <v>88267</v>
      </c>
      <c r="V1314" s="3" t="str">
        <f>IF(R1314&gt;F3270, "High","Low")</f>
        <v>High</v>
      </c>
      <c r="W1314" s="3" t="e">
        <f>IF(OR(D1314 &gt; 0.2,#REF! &lt; 0.25), "High Risk", "Low Risk")</f>
        <v>#REF!</v>
      </c>
      <c r="X1314" s="3" t="str">
        <f>IF(NOT(D1314 &gt; 0), "No Discount", "Discount Applied")</f>
        <v>Discount Applied</v>
      </c>
      <c r="Y1314" s="3" t="str">
        <f>IF(AND(R1314 &gt; 100, OR(I1314 = "Regular Air", I1314 = "Express Air"), NOT(D1314 &gt; 0)), "High Profit Non-Standard Shipping", "Other")</f>
        <v>Other</v>
      </c>
    </row>
    <row r="1315" spans="1:25" x14ac:dyDescent="0.3">
      <c r="A1315" s="3" t="s">
        <v>173</v>
      </c>
      <c r="B1315" s="3">
        <v>18892</v>
      </c>
      <c r="C1315" s="3" t="s">
        <v>46</v>
      </c>
      <c r="D1315" s="7">
        <v>0.05</v>
      </c>
      <c r="E1315" s="4">
        <v>2.08</v>
      </c>
      <c r="F1315" s="4">
        <v>2.56</v>
      </c>
      <c r="G1315" s="3">
        <v>2358</v>
      </c>
      <c r="H1315" s="3" t="s">
        <v>2227</v>
      </c>
      <c r="I1315" s="3" t="s">
        <v>48</v>
      </c>
      <c r="J1315" s="3" t="s">
        <v>39</v>
      </c>
      <c r="K1315" s="3" t="s">
        <v>28</v>
      </c>
      <c r="L1315" s="3" t="s">
        <v>135</v>
      </c>
      <c r="M1315" s="3" t="s">
        <v>361</v>
      </c>
      <c r="N1315" s="3" t="s">
        <v>2055</v>
      </c>
      <c r="O1315" s="3">
        <v>33311</v>
      </c>
      <c r="P1315" s="2">
        <v>42049</v>
      </c>
      <c r="Q1315" s="2">
        <v>42051</v>
      </c>
      <c r="R1315" s="4">
        <v>-1045.0160000000001</v>
      </c>
      <c r="S1315" s="3">
        <v>19</v>
      </c>
      <c r="T1315" s="4">
        <v>40.93</v>
      </c>
      <c r="U1315" s="3">
        <v>88268</v>
      </c>
      <c r="V1315" s="3" t="str">
        <f>IF(R1315&gt;F3271, "High","Low")</f>
        <v>Low</v>
      </c>
      <c r="W1315" s="3" t="e">
        <f>IF(OR(D1315 &gt; 0.2,#REF! &lt; 0.25), "High Risk", "Low Risk")</f>
        <v>#REF!</v>
      </c>
      <c r="X1315" s="3" t="str">
        <f>IF(NOT(D1315 &gt; 0), "No Discount", "Discount Applied")</f>
        <v>Discount Applied</v>
      </c>
      <c r="Y1315" s="3" t="str">
        <f>IF(AND(R1315 &gt; 100, OR(I1315 = "Regular Air", I1315 = "Express Air"), NOT(D1315 &gt; 0)), "High Profit Non-Standard Shipping", "Other")</f>
        <v>Other</v>
      </c>
    </row>
    <row r="1316" spans="1:25" x14ac:dyDescent="0.3">
      <c r="A1316" s="3" t="s">
        <v>92</v>
      </c>
      <c r="B1316" s="3">
        <v>21772</v>
      </c>
      <c r="C1316" s="3" t="s">
        <v>46</v>
      </c>
      <c r="D1316" s="7">
        <v>0</v>
      </c>
      <c r="E1316" s="4">
        <v>7.28</v>
      </c>
      <c r="F1316" s="4">
        <v>1.77</v>
      </c>
      <c r="G1316" s="3">
        <v>2359</v>
      </c>
      <c r="H1316" s="3" t="s">
        <v>2228</v>
      </c>
      <c r="I1316" s="3" t="s">
        <v>48</v>
      </c>
      <c r="J1316" s="3" t="s">
        <v>39</v>
      </c>
      <c r="K1316" s="3" t="s">
        <v>28</v>
      </c>
      <c r="L1316" s="3" t="s">
        <v>135</v>
      </c>
      <c r="M1316" s="3" t="s">
        <v>361</v>
      </c>
      <c r="N1316" s="3" t="s">
        <v>2230</v>
      </c>
      <c r="O1316" s="3">
        <v>33917</v>
      </c>
      <c r="P1316" s="2">
        <v>42040</v>
      </c>
      <c r="Q1316" s="2">
        <v>42040</v>
      </c>
      <c r="R1316" s="4">
        <v>167.16000000000003</v>
      </c>
      <c r="S1316" s="3">
        <v>7</v>
      </c>
      <c r="T1316" s="4">
        <v>53.42</v>
      </c>
      <c r="U1316" s="3">
        <v>88265</v>
      </c>
      <c r="V1316" s="3" t="str">
        <f>IF(R1316&gt;F3272, "High","Low")</f>
        <v>High</v>
      </c>
      <c r="W1316" s="3" t="e">
        <f>IF(OR(D1316 &gt; 0.2,#REF! &lt; 0.25), "High Risk", "Low Risk")</f>
        <v>#REF!</v>
      </c>
      <c r="X1316" s="3" t="str">
        <f>IF(NOT(D1316 &gt; 0), "No Discount", "Discount Applied")</f>
        <v>No Discount</v>
      </c>
      <c r="Y1316" s="3" t="str">
        <f>IF(AND(R1316 &gt; 100, OR(I1316 = "Regular Air", I1316 = "Express Air"), NOT(D1316 &gt; 0)), "High Profit Non-Standard Shipping", "Other")</f>
        <v>High Profit Non-Standard Shipping</v>
      </c>
    </row>
    <row r="1317" spans="1:25" x14ac:dyDescent="0.3">
      <c r="A1317" s="3" t="s">
        <v>179</v>
      </c>
      <c r="B1317" s="3">
        <v>24890</v>
      </c>
      <c r="C1317" s="3" t="s">
        <v>24</v>
      </c>
      <c r="D1317" s="7">
        <v>0.06</v>
      </c>
      <c r="E1317" s="4">
        <v>8.33</v>
      </c>
      <c r="F1317" s="4">
        <v>1.99</v>
      </c>
      <c r="G1317" s="3">
        <v>2361</v>
      </c>
      <c r="H1317" s="3" t="s">
        <v>2231</v>
      </c>
      <c r="I1317" s="3" t="s">
        <v>48</v>
      </c>
      <c r="J1317" s="3" t="s">
        <v>27</v>
      </c>
      <c r="K1317" s="3" t="s">
        <v>76</v>
      </c>
      <c r="L1317" s="3" t="s">
        <v>135</v>
      </c>
      <c r="M1317" s="3" t="s">
        <v>361</v>
      </c>
      <c r="N1317" s="3" t="s">
        <v>2232</v>
      </c>
      <c r="O1317" s="3">
        <v>32259</v>
      </c>
      <c r="P1317" s="2">
        <v>42060</v>
      </c>
      <c r="Q1317" s="2">
        <v>42061</v>
      </c>
      <c r="R1317" s="4">
        <v>-344.82000000000005</v>
      </c>
      <c r="S1317" s="3">
        <v>1</v>
      </c>
      <c r="T1317" s="4">
        <v>8.49</v>
      </c>
      <c r="U1317" s="3">
        <v>88266</v>
      </c>
      <c r="V1317" s="3" t="str">
        <f>IF(R1317&gt;F3273, "High","Low")</f>
        <v>Low</v>
      </c>
      <c r="W1317" s="3" t="e">
        <f>IF(OR(D1317 &gt; 0.2,#REF! &lt; 0.25), "High Risk", "Low Risk")</f>
        <v>#REF!</v>
      </c>
      <c r="X1317" s="3" t="str">
        <f>IF(NOT(D1317 &gt; 0), "No Discount", "Discount Applied")</f>
        <v>Discount Applied</v>
      </c>
      <c r="Y1317" s="3" t="str">
        <f>IF(AND(R1317 &gt; 100, OR(I1317 = "Regular Air", I1317 = "Express Air"), NOT(D1317 &gt; 0)), "High Profit Non-Standard Shipping", "Other")</f>
        <v>Other</v>
      </c>
    </row>
    <row r="1318" spans="1:25" x14ac:dyDescent="0.3">
      <c r="A1318" s="3" t="s">
        <v>49</v>
      </c>
      <c r="B1318" s="3">
        <v>19369</v>
      </c>
      <c r="C1318" s="3" t="s">
        <v>24</v>
      </c>
      <c r="D1318" s="7">
        <v>0</v>
      </c>
      <c r="E1318" s="4">
        <v>5.77</v>
      </c>
      <c r="F1318" s="4">
        <v>5.92</v>
      </c>
      <c r="G1318" s="3">
        <v>2363</v>
      </c>
      <c r="H1318" s="3" t="s">
        <v>2233</v>
      </c>
      <c r="I1318" s="3" t="s">
        <v>48</v>
      </c>
      <c r="J1318" s="3" t="s">
        <v>39</v>
      </c>
      <c r="K1318" s="3" t="s">
        <v>40</v>
      </c>
      <c r="L1318" s="3" t="s">
        <v>52</v>
      </c>
      <c r="M1318" s="3" t="s">
        <v>153</v>
      </c>
      <c r="N1318" s="3" t="s">
        <v>2117</v>
      </c>
      <c r="O1318" s="3">
        <v>44256</v>
      </c>
      <c r="P1318" s="2">
        <v>42105</v>
      </c>
      <c r="Q1318" s="2">
        <v>42107</v>
      </c>
      <c r="R1318" s="4">
        <v>-61.5276</v>
      </c>
      <c r="S1318" s="3">
        <v>11</v>
      </c>
      <c r="T1318" s="4">
        <v>69.89</v>
      </c>
      <c r="U1318" s="3">
        <v>90040</v>
      </c>
      <c r="V1318" s="3" t="str">
        <f>IF(R1318&gt;F3274, "High","Low")</f>
        <v>Low</v>
      </c>
      <c r="W1318" s="3" t="e">
        <f>IF(OR(D1318 &gt; 0.2,#REF! &lt; 0.25), "High Risk", "Low Risk")</f>
        <v>#REF!</v>
      </c>
      <c r="X1318" s="3" t="str">
        <f>IF(NOT(D1318 &gt; 0), "No Discount", "Discount Applied")</f>
        <v>No Discount</v>
      </c>
      <c r="Y1318" s="3" t="str">
        <f>IF(AND(R1318 &gt; 100, OR(I1318 = "Regular Air", I1318 = "Express Air"), NOT(D1318 &gt; 0)), "High Profit Non-Standard Shipping", "Other")</f>
        <v>Other</v>
      </c>
    </row>
    <row r="1319" spans="1:25" x14ac:dyDescent="0.3">
      <c r="A1319" s="3" t="s">
        <v>92</v>
      </c>
      <c r="B1319" s="3">
        <v>21582</v>
      </c>
      <c r="C1319" s="3" t="s">
        <v>105</v>
      </c>
      <c r="D1319" s="7">
        <v>7.0000000000000007E-2</v>
      </c>
      <c r="E1319" s="4">
        <v>5.98</v>
      </c>
      <c r="F1319" s="4">
        <v>5.79</v>
      </c>
      <c r="G1319" s="3">
        <v>2369</v>
      </c>
      <c r="H1319" s="3" t="s">
        <v>2235</v>
      </c>
      <c r="I1319" s="3" t="s">
        <v>48</v>
      </c>
      <c r="J1319" s="3" t="s">
        <v>113</v>
      </c>
      <c r="K1319" s="3" t="s">
        <v>28</v>
      </c>
      <c r="L1319" s="3" t="s">
        <v>135</v>
      </c>
      <c r="M1319" s="3" t="s">
        <v>361</v>
      </c>
      <c r="N1319" s="3" t="s">
        <v>2236</v>
      </c>
      <c r="O1319" s="3">
        <v>33024</v>
      </c>
      <c r="P1319" s="2">
        <v>42017</v>
      </c>
      <c r="Q1319" s="2">
        <v>42019</v>
      </c>
      <c r="R1319" s="4">
        <v>-41.972700000000003</v>
      </c>
      <c r="S1319" s="3">
        <v>13</v>
      </c>
      <c r="T1319" s="4">
        <v>77.42</v>
      </c>
      <c r="U1319" s="3">
        <v>90408</v>
      </c>
      <c r="V1319" s="3" t="str">
        <f>IF(R1319&gt;F3275, "High","Low")</f>
        <v>Low</v>
      </c>
      <c r="W1319" s="3" t="e">
        <f>IF(OR(D1319 &gt; 0.2,#REF! &lt; 0.25), "High Risk", "Low Risk")</f>
        <v>#REF!</v>
      </c>
      <c r="X1319" s="3" t="str">
        <f>IF(NOT(D1319 &gt; 0), "No Discount", "Discount Applied")</f>
        <v>Discount Applied</v>
      </c>
      <c r="Y1319" s="3" t="str">
        <f>IF(AND(R1319 &gt; 100, OR(I1319 = "Regular Air", I1319 = "Express Air"), NOT(D1319 &gt; 0)), "High Profit Non-Standard Shipping", "Other")</f>
        <v>Other</v>
      </c>
    </row>
    <row r="1320" spans="1:25" x14ac:dyDescent="0.3">
      <c r="A1320" s="3" t="s">
        <v>29</v>
      </c>
      <c r="B1320" s="3">
        <v>21988</v>
      </c>
      <c r="C1320" s="3" t="s">
        <v>55</v>
      </c>
      <c r="D1320" s="7">
        <v>0.01</v>
      </c>
      <c r="E1320" s="4">
        <v>1.76</v>
      </c>
      <c r="F1320" s="4">
        <v>0.7</v>
      </c>
      <c r="G1320" s="3">
        <v>2372</v>
      </c>
      <c r="H1320" s="3" t="s">
        <v>2237</v>
      </c>
      <c r="I1320" s="3" t="s">
        <v>48</v>
      </c>
      <c r="J1320" s="3" t="s">
        <v>27</v>
      </c>
      <c r="K1320" s="3" t="s">
        <v>28</v>
      </c>
      <c r="L1320" s="3" t="s">
        <v>60</v>
      </c>
      <c r="M1320" s="3" t="s">
        <v>61</v>
      </c>
      <c r="N1320" s="3" t="s">
        <v>2238</v>
      </c>
      <c r="O1320" s="3">
        <v>55803</v>
      </c>
      <c r="P1320" s="2">
        <v>42078</v>
      </c>
      <c r="Q1320" s="2">
        <v>42079</v>
      </c>
      <c r="R1320" s="4">
        <v>-1.56</v>
      </c>
      <c r="S1320" s="3">
        <v>4</v>
      </c>
      <c r="T1320" s="4">
        <v>7.2</v>
      </c>
      <c r="U1320" s="3">
        <v>90714</v>
      </c>
      <c r="V1320" s="3" t="str">
        <f>IF(R1320&gt;F3276, "High","Low")</f>
        <v>Low</v>
      </c>
      <c r="W1320" s="3" t="e">
        <f>IF(OR(D1320 &gt; 0.2,#REF! &lt; 0.25), "High Risk", "Low Risk")</f>
        <v>#REF!</v>
      </c>
      <c r="X1320" s="3" t="str">
        <f>IF(NOT(D1320 &gt; 0), "No Discount", "Discount Applied")</f>
        <v>Discount Applied</v>
      </c>
      <c r="Y1320" s="3" t="str">
        <f>IF(AND(R1320 &gt; 100, OR(I1320 = "Regular Air", I1320 = "Express Air"), NOT(D1320 &gt; 0)), "High Profit Non-Standard Shipping", "Other")</f>
        <v>Other</v>
      </c>
    </row>
    <row r="1321" spans="1:25" x14ac:dyDescent="0.3">
      <c r="A1321" s="3" t="s">
        <v>29</v>
      </c>
      <c r="B1321" s="3">
        <v>22827</v>
      </c>
      <c r="C1321" s="3" t="s">
        <v>24</v>
      </c>
      <c r="D1321" s="7">
        <v>0.05</v>
      </c>
      <c r="E1321" s="4">
        <v>3.28</v>
      </c>
      <c r="F1321" s="4">
        <v>3.97</v>
      </c>
      <c r="G1321" s="3">
        <v>2376</v>
      </c>
      <c r="H1321" s="3" t="s">
        <v>2239</v>
      </c>
      <c r="I1321" s="3" t="s">
        <v>48</v>
      </c>
      <c r="J1321" s="3" t="s">
        <v>27</v>
      </c>
      <c r="K1321" s="3" t="s">
        <v>28</v>
      </c>
      <c r="L1321" s="3" t="s">
        <v>33</v>
      </c>
      <c r="M1321" s="3" t="s">
        <v>1740</v>
      </c>
      <c r="N1321" s="3" t="s">
        <v>1741</v>
      </c>
      <c r="O1321" s="3">
        <v>83843</v>
      </c>
      <c r="P1321" s="2">
        <v>42068</v>
      </c>
      <c r="Q1321" s="2">
        <v>42069</v>
      </c>
      <c r="R1321" s="4">
        <v>-100.24</v>
      </c>
      <c r="S1321" s="3">
        <v>18</v>
      </c>
      <c r="T1321" s="4">
        <v>61.29</v>
      </c>
      <c r="U1321" s="3">
        <v>91321</v>
      </c>
      <c r="V1321" s="3" t="str">
        <f>IF(R1321&gt;F3277, "High","Low")</f>
        <v>Low</v>
      </c>
      <c r="W1321" s="3" t="e">
        <f>IF(OR(D1321 &gt; 0.2,#REF! &lt; 0.25), "High Risk", "Low Risk")</f>
        <v>#REF!</v>
      </c>
      <c r="X1321" s="3" t="str">
        <f>IF(NOT(D1321 &gt; 0), "No Discount", "Discount Applied")</f>
        <v>Discount Applied</v>
      </c>
      <c r="Y1321" s="3" t="str">
        <f>IF(AND(R1321 &gt; 100, OR(I1321 = "Regular Air", I1321 = "Express Air"), NOT(D1321 &gt; 0)), "High Profit Non-Standard Shipping", "Other")</f>
        <v>Other</v>
      </c>
    </row>
    <row r="1322" spans="1:25" x14ac:dyDescent="0.3">
      <c r="A1322" s="3" t="s">
        <v>140</v>
      </c>
      <c r="B1322" s="3">
        <v>22828</v>
      </c>
      <c r="C1322" s="3" t="s">
        <v>24</v>
      </c>
      <c r="D1322" s="7">
        <v>0.03</v>
      </c>
      <c r="E1322" s="4">
        <v>6.98</v>
      </c>
      <c r="F1322" s="4">
        <v>9.69</v>
      </c>
      <c r="G1322" s="3">
        <v>2376</v>
      </c>
      <c r="H1322" s="3" t="s">
        <v>2239</v>
      </c>
      <c r="I1322" s="3" t="s">
        <v>48</v>
      </c>
      <c r="J1322" s="3" t="s">
        <v>27</v>
      </c>
      <c r="K1322" s="3" t="s">
        <v>28</v>
      </c>
      <c r="L1322" s="3" t="s">
        <v>33</v>
      </c>
      <c r="M1322" s="3" t="s">
        <v>1740</v>
      </c>
      <c r="N1322" s="3" t="s">
        <v>1741</v>
      </c>
      <c r="O1322" s="3">
        <v>83843</v>
      </c>
      <c r="P1322" s="2">
        <v>42068</v>
      </c>
      <c r="Q1322" s="2">
        <v>42070</v>
      </c>
      <c r="R1322" s="4">
        <v>-262.62</v>
      </c>
      <c r="S1322" s="3">
        <v>15</v>
      </c>
      <c r="T1322" s="4">
        <v>109.15</v>
      </c>
      <c r="U1322" s="3">
        <v>91321</v>
      </c>
      <c r="V1322" s="3" t="str">
        <f>IF(R1322&gt;F3278, "High","Low")</f>
        <v>Low</v>
      </c>
      <c r="W1322" s="3" t="e">
        <f>IF(OR(D1322 &gt; 0.2,#REF! &lt; 0.25), "High Risk", "Low Risk")</f>
        <v>#REF!</v>
      </c>
      <c r="X1322" s="3" t="str">
        <f>IF(NOT(D1322 &gt; 0), "No Discount", "Discount Applied")</f>
        <v>Discount Applied</v>
      </c>
      <c r="Y1322" s="3" t="str">
        <f>IF(AND(R1322 &gt; 100, OR(I1322 = "Regular Air", I1322 = "Express Air"), NOT(D1322 &gt; 0)), "High Profit Non-Standard Shipping", "Other")</f>
        <v>Other</v>
      </c>
    </row>
    <row r="1323" spans="1:25" x14ac:dyDescent="0.3">
      <c r="A1323" s="3" t="s">
        <v>108</v>
      </c>
      <c r="B1323" s="3">
        <v>18151</v>
      </c>
      <c r="C1323" s="3" t="s">
        <v>105</v>
      </c>
      <c r="D1323" s="7">
        <v>0.06</v>
      </c>
      <c r="E1323" s="4">
        <v>122.99</v>
      </c>
      <c r="F1323" s="4">
        <v>19.989999999999998</v>
      </c>
      <c r="G1323" s="3">
        <v>2379</v>
      </c>
      <c r="H1323" s="3" t="s">
        <v>2241</v>
      </c>
      <c r="I1323" s="3" t="s">
        <v>48</v>
      </c>
      <c r="J1323" s="3" t="s">
        <v>57</v>
      </c>
      <c r="K1323" s="3" t="s">
        <v>28</v>
      </c>
      <c r="L1323" s="3" t="s">
        <v>60</v>
      </c>
      <c r="M1323" s="3" t="s">
        <v>299</v>
      </c>
      <c r="N1323" s="3" t="s">
        <v>2000</v>
      </c>
      <c r="O1323" s="3">
        <v>48135</v>
      </c>
      <c r="P1323" s="2">
        <v>42129</v>
      </c>
      <c r="Q1323" s="2">
        <v>42131</v>
      </c>
      <c r="R1323" s="4">
        <v>1019.7095999999999</v>
      </c>
      <c r="S1323" s="3">
        <v>12</v>
      </c>
      <c r="T1323" s="4">
        <v>1477.84</v>
      </c>
      <c r="U1323" s="3">
        <v>86655</v>
      </c>
      <c r="V1323" s="3" t="str">
        <f>IF(R1323&gt;F3279, "High","Low")</f>
        <v>High</v>
      </c>
      <c r="W1323" s="3" t="e">
        <f>IF(OR(D1323 &gt; 0.2,#REF! &lt; 0.25), "High Risk", "Low Risk")</f>
        <v>#REF!</v>
      </c>
      <c r="X1323" s="3" t="str">
        <f>IF(NOT(D1323 &gt; 0), "No Discount", "Discount Applied")</f>
        <v>Discount Applied</v>
      </c>
      <c r="Y1323" s="3" t="str">
        <f>IF(AND(R1323 &gt; 100, OR(I1323 = "Regular Air", I1323 = "Express Air"), NOT(D1323 &gt; 0)), "High Profit Non-Standard Shipping", "Other")</f>
        <v>Other</v>
      </c>
    </row>
    <row r="1324" spans="1:25" x14ac:dyDescent="0.3">
      <c r="A1324" s="3" t="s">
        <v>29</v>
      </c>
      <c r="B1324" s="3">
        <v>19898</v>
      </c>
      <c r="C1324" s="3" t="s">
        <v>36</v>
      </c>
      <c r="D1324" s="7">
        <v>7.0000000000000007E-2</v>
      </c>
      <c r="E1324" s="4">
        <v>3.38</v>
      </c>
      <c r="F1324" s="4">
        <v>0.85</v>
      </c>
      <c r="G1324" s="3">
        <v>2380</v>
      </c>
      <c r="H1324" s="3" t="s">
        <v>2243</v>
      </c>
      <c r="I1324" s="3" t="s">
        <v>48</v>
      </c>
      <c r="J1324" s="3" t="s">
        <v>57</v>
      </c>
      <c r="K1324" s="3" t="s">
        <v>28</v>
      </c>
      <c r="L1324" s="3" t="s">
        <v>60</v>
      </c>
      <c r="M1324" s="3" t="s">
        <v>299</v>
      </c>
      <c r="N1324" s="3" t="s">
        <v>2244</v>
      </c>
      <c r="O1324" s="3">
        <v>49505</v>
      </c>
      <c r="P1324" s="2">
        <v>42120</v>
      </c>
      <c r="Q1324" s="2">
        <v>42122</v>
      </c>
      <c r="R1324" s="4">
        <v>19.04</v>
      </c>
      <c r="S1324" s="3">
        <v>9</v>
      </c>
      <c r="T1324" s="4">
        <v>29.08</v>
      </c>
      <c r="U1324" s="3">
        <v>86654</v>
      </c>
      <c r="V1324" s="3" t="str">
        <f>IF(R1324&gt;F3280, "High","Low")</f>
        <v>High</v>
      </c>
      <c r="W1324" s="3" t="e">
        <f>IF(OR(D1324 &gt; 0.2,#REF! &lt; 0.25), "High Risk", "Low Risk")</f>
        <v>#REF!</v>
      </c>
      <c r="X1324" s="3" t="str">
        <f>IF(NOT(D1324 &gt; 0), "No Discount", "Discount Applied")</f>
        <v>Discount Applied</v>
      </c>
      <c r="Y1324" s="3" t="str">
        <f>IF(AND(R1324 &gt; 100, OR(I1324 = "Regular Air", I1324 = "Express Air"), NOT(D1324 &gt; 0)), "High Profit Non-Standard Shipping", "Other")</f>
        <v>Other</v>
      </c>
    </row>
    <row r="1325" spans="1:25" x14ac:dyDescent="0.3">
      <c r="A1325" s="3" t="s">
        <v>256</v>
      </c>
      <c r="B1325" s="3">
        <v>18152</v>
      </c>
      <c r="C1325" s="3" t="s">
        <v>105</v>
      </c>
      <c r="D1325" s="7">
        <v>0.08</v>
      </c>
      <c r="E1325" s="4">
        <v>68.81</v>
      </c>
      <c r="F1325" s="4">
        <v>60</v>
      </c>
      <c r="G1325" s="3">
        <v>2380</v>
      </c>
      <c r="H1325" s="3" t="s">
        <v>2243</v>
      </c>
      <c r="I1325" s="3" t="s">
        <v>38</v>
      </c>
      <c r="J1325" s="3" t="s">
        <v>57</v>
      </c>
      <c r="K1325" s="3" t="s">
        <v>28</v>
      </c>
      <c r="L1325" s="3" t="s">
        <v>60</v>
      </c>
      <c r="M1325" s="3" t="s">
        <v>299</v>
      </c>
      <c r="N1325" s="3" t="s">
        <v>2244</v>
      </c>
      <c r="O1325" s="3">
        <v>49505</v>
      </c>
      <c r="P1325" s="2">
        <v>42129</v>
      </c>
      <c r="Q1325" s="2">
        <v>42131</v>
      </c>
      <c r="R1325" s="4">
        <v>-1069.72</v>
      </c>
      <c r="S1325" s="3">
        <v>17</v>
      </c>
      <c r="T1325" s="4">
        <v>1162.46</v>
      </c>
      <c r="U1325" s="3">
        <v>86655</v>
      </c>
      <c r="V1325" s="3" t="str">
        <f>IF(R1325&gt;F3281, "High","Low")</f>
        <v>Low</v>
      </c>
      <c r="W1325" s="3" t="e">
        <f>IF(OR(D1325 &gt; 0.2,#REF! &lt; 0.25), "High Risk", "Low Risk")</f>
        <v>#REF!</v>
      </c>
      <c r="X1325" s="3" t="str">
        <f>IF(NOT(D1325 &gt; 0), "No Discount", "Discount Applied")</f>
        <v>Discount Applied</v>
      </c>
      <c r="Y1325" s="3" t="str">
        <f>IF(AND(R1325 &gt; 100, OR(I1325 = "Regular Air", I1325 = "Express Air"), NOT(D1325 &gt; 0)), "High Profit Non-Standard Shipping", "Other")</f>
        <v>Other</v>
      </c>
    </row>
    <row r="1326" spans="1:25" x14ac:dyDescent="0.3">
      <c r="A1326" s="3" t="s">
        <v>29</v>
      </c>
      <c r="B1326" s="3">
        <v>1898</v>
      </c>
      <c r="C1326" s="3" t="s">
        <v>36</v>
      </c>
      <c r="D1326" s="7">
        <v>7.0000000000000007E-2</v>
      </c>
      <c r="E1326" s="4">
        <v>3.38</v>
      </c>
      <c r="F1326" s="4">
        <v>0.85</v>
      </c>
      <c r="G1326" s="3">
        <v>2382</v>
      </c>
      <c r="H1326" s="3" t="s">
        <v>2245</v>
      </c>
      <c r="I1326" s="3" t="s">
        <v>48</v>
      </c>
      <c r="J1326" s="3" t="s">
        <v>57</v>
      </c>
      <c r="K1326" s="3" t="s">
        <v>28</v>
      </c>
      <c r="L1326" s="3" t="s">
        <v>52</v>
      </c>
      <c r="M1326" s="3" t="s">
        <v>70</v>
      </c>
      <c r="N1326" s="3" t="s">
        <v>89</v>
      </c>
      <c r="O1326" s="3">
        <v>10024</v>
      </c>
      <c r="P1326" s="2">
        <v>42120</v>
      </c>
      <c r="Q1326" s="2">
        <v>42122</v>
      </c>
      <c r="R1326" s="4">
        <v>19.04</v>
      </c>
      <c r="S1326" s="3">
        <v>34</v>
      </c>
      <c r="T1326" s="4">
        <v>109.86</v>
      </c>
      <c r="U1326" s="3">
        <v>13606</v>
      </c>
      <c r="V1326" s="3" t="str">
        <f>IF(R1326&gt;F3282, "High","Low")</f>
        <v>High</v>
      </c>
      <c r="W1326" s="3" t="e">
        <f>IF(OR(D1326 &gt; 0.2,#REF! &lt; 0.25), "High Risk", "Low Risk")</f>
        <v>#REF!</v>
      </c>
      <c r="X1326" s="3" t="str">
        <f>IF(NOT(D1326 &gt; 0), "No Discount", "Discount Applied")</f>
        <v>Discount Applied</v>
      </c>
      <c r="Y1326" s="3" t="str">
        <f>IF(AND(R1326 &gt; 100, OR(I1326 = "Regular Air", I1326 = "Express Air"), NOT(D1326 &gt; 0)), "High Profit Non-Standard Shipping", "Other")</f>
        <v>Other</v>
      </c>
    </row>
    <row r="1327" spans="1:25" x14ac:dyDescent="0.3">
      <c r="A1327" s="3" t="s">
        <v>108</v>
      </c>
      <c r="B1327" s="3">
        <v>151</v>
      </c>
      <c r="C1327" s="3" t="s">
        <v>105</v>
      </c>
      <c r="D1327" s="7">
        <v>0.06</v>
      </c>
      <c r="E1327" s="4">
        <v>122.99</v>
      </c>
      <c r="F1327" s="4">
        <v>19.989999999999998</v>
      </c>
      <c r="G1327" s="3">
        <v>2382</v>
      </c>
      <c r="H1327" s="3" t="s">
        <v>2245</v>
      </c>
      <c r="I1327" s="3" t="s">
        <v>48</v>
      </c>
      <c r="J1327" s="3" t="s">
        <v>57</v>
      </c>
      <c r="K1327" s="3" t="s">
        <v>28</v>
      </c>
      <c r="L1327" s="3" t="s">
        <v>52</v>
      </c>
      <c r="M1327" s="3" t="s">
        <v>70</v>
      </c>
      <c r="N1327" s="3" t="s">
        <v>89</v>
      </c>
      <c r="O1327" s="3">
        <v>10024</v>
      </c>
      <c r="P1327" s="2">
        <v>42129</v>
      </c>
      <c r="Q1327" s="2">
        <v>42131</v>
      </c>
      <c r="R1327" s="4">
        <v>1408.1865</v>
      </c>
      <c r="S1327" s="3">
        <v>48</v>
      </c>
      <c r="T1327" s="4">
        <v>5911.35</v>
      </c>
      <c r="U1327" s="3">
        <v>962</v>
      </c>
      <c r="V1327" s="3" t="str">
        <f>IF(R1327&gt;F3283, "High","Low")</f>
        <v>High</v>
      </c>
      <c r="W1327" s="3" t="e">
        <f>IF(OR(D1327 &gt; 0.2,#REF! &lt; 0.25), "High Risk", "Low Risk")</f>
        <v>#REF!</v>
      </c>
      <c r="X1327" s="3" t="str">
        <f>IF(NOT(D1327 &gt; 0), "No Discount", "Discount Applied")</f>
        <v>Discount Applied</v>
      </c>
      <c r="Y1327" s="3" t="str">
        <f>IF(AND(R1327 &gt; 100, OR(I1327 = "Regular Air", I1327 = "Express Air"), NOT(D1327 &gt; 0)), "High Profit Non-Standard Shipping", "Other")</f>
        <v>Other</v>
      </c>
    </row>
    <row r="1328" spans="1:25" x14ac:dyDescent="0.3">
      <c r="A1328" s="3" t="s">
        <v>256</v>
      </c>
      <c r="B1328" s="3">
        <v>152</v>
      </c>
      <c r="C1328" s="3" t="s">
        <v>105</v>
      </c>
      <c r="D1328" s="7">
        <v>0.08</v>
      </c>
      <c r="E1328" s="4">
        <v>68.81</v>
      </c>
      <c r="F1328" s="4">
        <v>60</v>
      </c>
      <c r="G1328" s="3">
        <v>2382</v>
      </c>
      <c r="H1328" s="3" t="s">
        <v>2245</v>
      </c>
      <c r="I1328" s="3" t="s">
        <v>38</v>
      </c>
      <c r="J1328" s="3" t="s">
        <v>57</v>
      </c>
      <c r="K1328" s="3" t="s">
        <v>28</v>
      </c>
      <c r="L1328" s="3" t="s">
        <v>52</v>
      </c>
      <c r="M1328" s="3" t="s">
        <v>70</v>
      </c>
      <c r="N1328" s="3" t="s">
        <v>89</v>
      </c>
      <c r="O1328" s="3">
        <v>10024</v>
      </c>
      <c r="P1328" s="2">
        <v>42129</v>
      </c>
      <c r="Q1328" s="2">
        <v>42131</v>
      </c>
      <c r="R1328" s="4">
        <v>-1069.72</v>
      </c>
      <c r="S1328" s="3">
        <v>68</v>
      </c>
      <c r="T1328" s="4">
        <v>4649.8500000000004</v>
      </c>
      <c r="U1328" s="3">
        <v>962</v>
      </c>
      <c r="V1328" s="3" t="str">
        <f>IF(R1328&gt;F3284, "High","Low")</f>
        <v>Low</v>
      </c>
      <c r="W1328" s="3" t="e">
        <f>IF(OR(D1328 &gt; 0.2,#REF! &lt; 0.25), "High Risk", "Low Risk")</f>
        <v>#REF!</v>
      </c>
      <c r="X1328" s="3" t="str">
        <f>IF(NOT(D1328 &gt; 0), "No Discount", "Discount Applied")</f>
        <v>Discount Applied</v>
      </c>
      <c r="Y1328" s="3" t="str">
        <f>IF(AND(R1328 &gt; 100, OR(I1328 = "Regular Air", I1328 = "Express Air"), NOT(D1328 &gt; 0)), "High Profit Non-Standard Shipping", "Other")</f>
        <v>Other</v>
      </c>
    </row>
    <row r="1329" spans="1:25" x14ac:dyDescent="0.3">
      <c r="A1329" s="3" t="s">
        <v>41</v>
      </c>
      <c r="B1329" s="3">
        <v>21171</v>
      </c>
      <c r="C1329" s="3" t="s">
        <v>46</v>
      </c>
      <c r="D1329" s="7">
        <v>0.1</v>
      </c>
      <c r="E1329" s="4">
        <v>130.97999999999999</v>
      </c>
      <c r="F1329" s="4">
        <v>30</v>
      </c>
      <c r="G1329" s="3">
        <v>2385</v>
      </c>
      <c r="H1329" s="3" t="s">
        <v>2246</v>
      </c>
      <c r="I1329" s="3" t="s">
        <v>38</v>
      </c>
      <c r="J1329" s="3" t="s">
        <v>57</v>
      </c>
      <c r="K1329" s="3" t="s">
        <v>40</v>
      </c>
      <c r="L1329" s="3" t="s">
        <v>33</v>
      </c>
      <c r="M1329" s="3" t="s">
        <v>365</v>
      </c>
      <c r="N1329" s="3" t="s">
        <v>2247</v>
      </c>
      <c r="O1329" s="3">
        <v>88001</v>
      </c>
      <c r="P1329" s="2">
        <v>42146</v>
      </c>
      <c r="Q1329" s="2">
        <v>42148</v>
      </c>
      <c r="R1329" s="4">
        <v>2000.11</v>
      </c>
      <c r="S1329" s="3">
        <v>18</v>
      </c>
      <c r="T1329" s="4">
        <v>2259.9899999999998</v>
      </c>
      <c r="U1329" s="3">
        <v>89184</v>
      </c>
      <c r="V1329" s="3" t="str">
        <f>IF(R1329&gt;F3285, "High","Low")</f>
        <v>High</v>
      </c>
      <c r="W1329" s="3" t="e">
        <f>IF(OR(D1329 &gt; 0.2,#REF! &lt; 0.25), "High Risk", "Low Risk")</f>
        <v>#REF!</v>
      </c>
      <c r="X1329" s="3" t="str">
        <f>IF(NOT(D1329 &gt; 0), "No Discount", "Discount Applied")</f>
        <v>Discount Applied</v>
      </c>
      <c r="Y1329" s="3" t="str">
        <f>IF(AND(R1329 &gt; 100, OR(I1329 = "Regular Air", I1329 = "Express Air"), NOT(D1329 &gt; 0)), "High Profit Non-Standard Shipping", "Other")</f>
        <v>Other</v>
      </c>
    </row>
    <row r="1330" spans="1:25" x14ac:dyDescent="0.3">
      <c r="A1330" s="3" t="s">
        <v>179</v>
      </c>
      <c r="B1330" s="3">
        <v>23557</v>
      </c>
      <c r="C1330" s="3" t="s">
        <v>36</v>
      </c>
      <c r="D1330" s="7">
        <v>0.06</v>
      </c>
      <c r="E1330" s="4">
        <v>4.7699999999999996</v>
      </c>
      <c r="F1330" s="4">
        <v>2.39</v>
      </c>
      <c r="G1330" s="3">
        <v>2391</v>
      </c>
      <c r="H1330" s="3" t="s">
        <v>2248</v>
      </c>
      <c r="I1330" s="3" t="s">
        <v>48</v>
      </c>
      <c r="J1330" s="3" t="s">
        <v>27</v>
      </c>
      <c r="K1330" s="3" t="s">
        <v>76</v>
      </c>
      <c r="L1330" s="3" t="s">
        <v>52</v>
      </c>
      <c r="M1330" s="3" t="s">
        <v>70</v>
      </c>
      <c r="N1330" s="3" t="s">
        <v>2250</v>
      </c>
      <c r="O1330" s="3">
        <v>11572</v>
      </c>
      <c r="P1330" s="2">
        <v>42149</v>
      </c>
      <c r="Q1330" s="2">
        <v>42150</v>
      </c>
      <c r="R1330" s="4">
        <v>-45.64</v>
      </c>
      <c r="S1330" s="3">
        <v>9</v>
      </c>
      <c r="T1330" s="4">
        <v>42.46</v>
      </c>
      <c r="U1330" s="3">
        <v>91122</v>
      </c>
      <c r="V1330" s="3" t="str">
        <f>IF(R1330&gt;F3286, "High","Low")</f>
        <v>Low</v>
      </c>
      <c r="W1330" s="3" t="e">
        <f>IF(OR(D1330 &gt; 0.2,#REF! &lt; 0.25), "High Risk", "Low Risk")</f>
        <v>#REF!</v>
      </c>
      <c r="X1330" s="3" t="str">
        <f>IF(NOT(D1330 &gt; 0), "No Discount", "Discount Applied")</f>
        <v>Discount Applied</v>
      </c>
      <c r="Y1330" s="3" t="str">
        <f>IF(AND(R1330 &gt; 100, OR(I1330 = "Regular Air", I1330 = "Express Air"), NOT(D1330 &gt; 0)), "High Profit Non-Standard Shipping", "Other")</f>
        <v>Other</v>
      </c>
    </row>
    <row r="1331" spans="1:25" x14ac:dyDescent="0.3">
      <c r="A1331" s="3" t="s">
        <v>68</v>
      </c>
      <c r="B1331" s="3">
        <v>23558</v>
      </c>
      <c r="C1331" s="3" t="s">
        <v>36</v>
      </c>
      <c r="D1331" s="7">
        <v>0.1</v>
      </c>
      <c r="E1331" s="4">
        <v>27.18</v>
      </c>
      <c r="F1331" s="4">
        <v>8.23</v>
      </c>
      <c r="G1331" s="3">
        <v>2391</v>
      </c>
      <c r="H1331" s="3" t="s">
        <v>2248</v>
      </c>
      <c r="I1331" s="3" t="s">
        <v>48</v>
      </c>
      <c r="J1331" s="3" t="s">
        <v>27</v>
      </c>
      <c r="K1331" s="3" t="s">
        <v>28</v>
      </c>
      <c r="L1331" s="3" t="s">
        <v>52</v>
      </c>
      <c r="M1331" s="3" t="s">
        <v>70</v>
      </c>
      <c r="N1331" s="3" t="s">
        <v>2250</v>
      </c>
      <c r="O1331" s="3">
        <v>11572</v>
      </c>
      <c r="P1331" s="2">
        <v>42149</v>
      </c>
      <c r="Q1331" s="2">
        <v>42151</v>
      </c>
      <c r="R1331" s="4">
        <v>204.49</v>
      </c>
      <c r="S1331" s="3">
        <v>12</v>
      </c>
      <c r="T1331" s="4">
        <v>314.06</v>
      </c>
      <c r="U1331" s="3">
        <v>91122</v>
      </c>
      <c r="V1331" s="3" t="str">
        <f>IF(R1331&gt;F3287, "High","Low")</f>
        <v>High</v>
      </c>
      <c r="W1331" s="3" t="e">
        <f>IF(OR(D1331 &gt; 0.2,#REF! &lt; 0.25), "High Risk", "Low Risk")</f>
        <v>#REF!</v>
      </c>
      <c r="X1331" s="3" t="str">
        <f>IF(NOT(D1331 &gt; 0), "No Discount", "Discount Applied")</f>
        <v>Discount Applied</v>
      </c>
      <c r="Y1331" s="3" t="str">
        <f>IF(AND(R1331 &gt; 100, OR(I1331 = "Regular Air", I1331 = "Express Air"), NOT(D1331 &gt; 0)), "High Profit Non-Standard Shipping", "Other")</f>
        <v>Other</v>
      </c>
    </row>
    <row r="1332" spans="1:25" x14ac:dyDescent="0.3">
      <c r="A1332" s="3" t="s">
        <v>84</v>
      </c>
      <c r="B1332" s="3">
        <v>21462</v>
      </c>
      <c r="C1332" s="3" t="s">
        <v>36</v>
      </c>
      <c r="D1332" s="7">
        <v>0</v>
      </c>
      <c r="E1332" s="4">
        <v>999.99</v>
      </c>
      <c r="F1332" s="4">
        <v>13.99</v>
      </c>
      <c r="G1332" s="3">
        <v>2391</v>
      </c>
      <c r="H1332" s="3" t="s">
        <v>2248</v>
      </c>
      <c r="I1332" s="3" t="s">
        <v>48</v>
      </c>
      <c r="J1332" s="3" t="s">
        <v>27</v>
      </c>
      <c r="K1332" s="3" t="s">
        <v>76</v>
      </c>
      <c r="L1332" s="3" t="s">
        <v>52</v>
      </c>
      <c r="M1332" s="3" t="s">
        <v>70</v>
      </c>
      <c r="N1332" s="3" t="s">
        <v>2250</v>
      </c>
      <c r="O1332" s="3">
        <v>11572</v>
      </c>
      <c r="P1332" s="2">
        <v>42159</v>
      </c>
      <c r="Q1332" s="2">
        <v>42161</v>
      </c>
      <c r="R1332" s="4">
        <v>-1455.9971999999998</v>
      </c>
      <c r="S1332" s="3">
        <v>1</v>
      </c>
      <c r="T1332" s="4">
        <v>1009.99</v>
      </c>
      <c r="U1332" s="3">
        <v>91123</v>
      </c>
      <c r="V1332" s="3" t="str">
        <f>IF(R1332&gt;F3288, "High","Low")</f>
        <v>Low</v>
      </c>
      <c r="W1332" s="3" t="e">
        <f>IF(OR(D1332 &gt; 0.2,#REF! &lt; 0.25), "High Risk", "Low Risk")</f>
        <v>#REF!</v>
      </c>
      <c r="X1332" s="3" t="str">
        <f>IF(NOT(D1332 &gt; 0), "No Discount", "Discount Applied")</f>
        <v>No Discount</v>
      </c>
      <c r="Y1332" s="3" t="str">
        <f>IF(AND(R1332 &gt; 100, OR(I1332 = "Regular Air", I1332 = "Express Air"), NOT(D1332 &gt; 0)), "High Profit Non-Standard Shipping", "Other")</f>
        <v>Other</v>
      </c>
    </row>
    <row r="1333" spans="1:25" x14ac:dyDescent="0.3">
      <c r="A1333" s="3" t="s">
        <v>92</v>
      </c>
      <c r="B1333" s="3">
        <v>21463</v>
      </c>
      <c r="C1333" s="3" t="s">
        <v>36</v>
      </c>
      <c r="D1333" s="7">
        <v>0.05</v>
      </c>
      <c r="E1333" s="4">
        <v>6.48</v>
      </c>
      <c r="F1333" s="4">
        <v>5.14</v>
      </c>
      <c r="G1333" s="3">
        <v>2391</v>
      </c>
      <c r="H1333" s="3" t="s">
        <v>2248</v>
      </c>
      <c r="I1333" s="3" t="s">
        <v>26</v>
      </c>
      <c r="J1333" s="3" t="s">
        <v>27</v>
      </c>
      <c r="K1333" s="3" t="s">
        <v>28</v>
      </c>
      <c r="L1333" s="3" t="s">
        <v>52</v>
      </c>
      <c r="M1333" s="3" t="s">
        <v>70</v>
      </c>
      <c r="N1333" s="3" t="s">
        <v>2250</v>
      </c>
      <c r="O1333" s="3">
        <v>11572</v>
      </c>
      <c r="P1333" s="2">
        <v>42159</v>
      </c>
      <c r="Q1333" s="2">
        <v>42160</v>
      </c>
      <c r="R1333" s="4">
        <v>-22.56</v>
      </c>
      <c r="S1333" s="3">
        <v>13</v>
      </c>
      <c r="T1333" s="4">
        <v>92.16</v>
      </c>
      <c r="U1333" s="3">
        <v>91123</v>
      </c>
      <c r="V1333" s="3" t="str">
        <f>IF(R1333&gt;F3289, "High","Low")</f>
        <v>Low</v>
      </c>
      <c r="W1333" s="3" t="e">
        <f>IF(OR(D1333 &gt; 0.2,#REF! &lt; 0.25), "High Risk", "Low Risk")</f>
        <v>#REF!</v>
      </c>
      <c r="X1333" s="3" t="str">
        <f>IF(NOT(D1333 &gt; 0), "No Discount", "Discount Applied")</f>
        <v>Discount Applied</v>
      </c>
      <c r="Y1333" s="3" t="str">
        <f>IF(AND(R1333 &gt; 100, OR(I1333 = "Regular Air", I1333 = "Express Air"), NOT(D1333 &gt; 0)), "High Profit Non-Standard Shipping", "Other")</f>
        <v>Other</v>
      </c>
    </row>
    <row r="1334" spans="1:25" x14ac:dyDescent="0.3">
      <c r="A1334" s="3" t="s">
        <v>92</v>
      </c>
      <c r="B1334" s="3">
        <v>18277</v>
      </c>
      <c r="C1334" s="3" t="s">
        <v>55</v>
      </c>
      <c r="D1334" s="7">
        <v>0.02</v>
      </c>
      <c r="E1334" s="4">
        <v>6.48</v>
      </c>
      <c r="F1334" s="4">
        <v>7.91</v>
      </c>
      <c r="G1334" s="3">
        <v>2393</v>
      </c>
      <c r="H1334" s="3" t="s">
        <v>2252</v>
      </c>
      <c r="I1334" s="3" t="s">
        <v>48</v>
      </c>
      <c r="J1334" s="3" t="s">
        <v>27</v>
      </c>
      <c r="K1334" s="3" t="s">
        <v>28</v>
      </c>
      <c r="L1334" s="3" t="s">
        <v>135</v>
      </c>
      <c r="M1334" s="3" t="s">
        <v>386</v>
      </c>
      <c r="N1334" s="3" t="s">
        <v>651</v>
      </c>
      <c r="O1334" s="3">
        <v>30076</v>
      </c>
      <c r="P1334" s="2">
        <v>42153</v>
      </c>
      <c r="Q1334" s="2">
        <v>42155</v>
      </c>
      <c r="R1334" s="4">
        <v>-1191.5260000000001</v>
      </c>
      <c r="S1334" s="3">
        <v>2</v>
      </c>
      <c r="T1334" s="4">
        <v>16.5</v>
      </c>
      <c r="U1334" s="3">
        <v>86950</v>
      </c>
      <c r="V1334" s="3" t="str">
        <f>IF(R1334&gt;F3290, "High","Low")</f>
        <v>Low</v>
      </c>
      <c r="W1334" s="3" t="e">
        <f>IF(OR(D1334 &gt; 0.2,#REF! &lt; 0.25), "High Risk", "Low Risk")</f>
        <v>#REF!</v>
      </c>
      <c r="X1334" s="3" t="str">
        <f>IF(NOT(D1334 &gt; 0), "No Discount", "Discount Applied")</f>
        <v>Discount Applied</v>
      </c>
      <c r="Y1334" s="3" t="str">
        <f>IF(AND(R1334 &gt; 100, OR(I1334 = "Regular Air", I1334 = "Express Air"), NOT(D1334 &gt; 0)), "High Profit Non-Standard Shipping", "Other")</f>
        <v>Other</v>
      </c>
    </row>
    <row r="1335" spans="1:25" x14ac:dyDescent="0.3">
      <c r="A1335" s="3" t="s">
        <v>49</v>
      </c>
      <c r="B1335" s="3">
        <v>18197</v>
      </c>
      <c r="C1335" s="3" t="s">
        <v>24</v>
      </c>
      <c r="D1335" s="7">
        <v>0.06</v>
      </c>
      <c r="E1335" s="4">
        <v>105.29</v>
      </c>
      <c r="F1335" s="4">
        <v>10.119999999999999</v>
      </c>
      <c r="G1335" s="3">
        <v>2393</v>
      </c>
      <c r="H1335" s="3" t="s">
        <v>2252</v>
      </c>
      <c r="I1335" s="3" t="s">
        <v>48</v>
      </c>
      <c r="J1335" s="3" t="s">
        <v>27</v>
      </c>
      <c r="K1335" s="3" t="s">
        <v>40</v>
      </c>
      <c r="L1335" s="3" t="s">
        <v>135</v>
      </c>
      <c r="M1335" s="3" t="s">
        <v>386</v>
      </c>
      <c r="N1335" s="3" t="s">
        <v>651</v>
      </c>
      <c r="O1335" s="3">
        <v>30076</v>
      </c>
      <c r="P1335" s="2">
        <v>42008</v>
      </c>
      <c r="Q1335" s="2">
        <v>42010</v>
      </c>
      <c r="R1335" s="4">
        <v>-45.01</v>
      </c>
      <c r="S1335" s="3">
        <v>12</v>
      </c>
      <c r="T1335" s="4">
        <v>1202.6600000000001</v>
      </c>
      <c r="U1335" s="3">
        <v>86951</v>
      </c>
      <c r="V1335" s="3" t="str">
        <f>IF(R1335&gt;F3291, "High","Low")</f>
        <v>Low</v>
      </c>
      <c r="W1335" s="3" t="e">
        <f>IF(OR(D1335 &gt; 0.2,#REF! &lt; 0.25), "High Risk", "Low Risk")</f>
        <v>#REF!</v>
      </c>
      <c r="X1335" s="3" t="str">
        <f>IF(NOT(D1335 &gt; 0), "No Discount", "Discount Applied")</f>
        <v>Discount Applied</v>
      </c>
      <c r="Y1335" s="3" t="str">
        <f>IF(AND(R1335 &gt; 100, OR(I1335 = "Regular Air", I1335 = "Express Air"), NOT(D1335 &gt; 0)), "High Profit Non-Standard Shipping", "Other")</f>
        <v>Other</v>
      </c>
    </row>
    <row r="1336" spans="1:25" x14ac:dyDescent="0.3">
      <c r="A1336" s="3" t="s">
        <v>108</v>
      </c>
      <c r="B1336" s="3">
        <v>20197</v>
      </c>
      <c r="C1336" s="3" t="s">
        <v>46</v>
      </c>
      <c r="D1336" s="7">
        <v>0.01</v>
      </c>
      <c r="E1336" s="4">
        <v>11.7</v>
      </c>
      <c r="F1336" s="4">
        <v>5.63</v>
      </c>
      <c r="G1336" s="3">
        <v>2394</v>
      </c>
      <c r="H1336" s="3" t="s">
        <v>2254</v>
      </c>
      <c r="I1336" s="3" t="s">
        <v>48</v>
      </c>
      <c r="J1336" s="3" t="s">
        <v>27</v>
      </c>
      <c r="K1336" s="3" t="s">
        <v>28</v>
      </c>
      <c r="L1336" s="3" t="s">
        <v>135</v>
      </c>
      <c r="M1336" s="3" t="s">
        <v>386</v>
      </c>
      <c r="N1336" s="3" t="s">
        <v>2256</v>
      </c>
      <c r="O1336" s="3">
        <v>30328</v>
      </c>
      <c r="P1336" s="2">
        <v>42125</v>
      </c>
      <c r="Q1336" s="2">
        <v>42127</v>
      </c>
      <c r="R1336" s="4">
        <v>39.209999999999994</v>
      </c>
      <c r="S1336" s="3">
        <v>16</v>
      </c>
      <c r="T1336" s="4">
        <v>196.69</v>
      </c>
      <c r="U1336" s="3">
        <v>86949</v>
      </c>
      <c r="V1336" s="3" t="str">
        <f>IF(R1336&gt;F3292, "High","Low")</f>
        <v>High</v>
      </c>
      <c r="W1336" s="3" t="e">
        <f>IF(OR(D1336 &gt; 0.2,#REF! &lt; 0.25), "High Risk", "Low Risk")</f>
        <v>#REF!</v>
      </c>
      <c r="X1336" s="3" t="str">
        <f>IF(NOT(D1336 &gt; 0), "No Discount", "Discount Applied")</f>
        <v>Discount Applied</v>
      </c>
      <c r="Y1336" s="3" t="str">
        <f>IF(AND(R1336 &gt; 100, OR(I1336 = "Regular Air", I1336 = "Express Air"), NOT(D1336 &gt; 0)), "High Profit Non-Standard Shipping", "Other")</f>
        <v>Other</v>
      </c>
    </row>
    <row r="1337" spans="1:25" x14ac:dyDescent="0.3">
      <c r="A1337" s="3" t="s">
        <v>108</v>
      </c>
      <c r="B1337" s="3">
        <v>20198</v>
      </c>
      <c r="C1337" s="3" t="s">
        <v>46</v>
      </c>
      <c r="D1337" s="7">
        <v>0.03</v>
      </c>
      <c r="E1337" s="4">
        <v>4.55</v>
      </c>
      <c r="F1337" s="4">
        <v>1.49</v>
      </c>
      <c r="G1337" s="3">
        <v>2394</v>
      </c>
      <c r="H1337" s="3" t="s">
        <v>2254</v>
      </c>
      <c r="I1337" s="3" t="s">
        <v>48</v>
      </c>
      <c r="J1337" s="3" t="s">
        <v>27</v>
      </c>
      <c r="K1337" s="3" t="s">
        <v>28</v>
      </c>
      <c r="L1337" s="3" t="s">
        <v>135</v>
      </c>
      <c r="M1337" s="3" t="s">
        <v>386</v>
      </c>
      <c r="N1337" s="3" t="s">
        <v>2256</v>
      </c>
      <c r="O1337" s="3">
        <v>30328</v>
      </c>
      <c r="P1337" s="2">
        <v>42125</v>
      </c>
      <c r="Q1337" s="2">
        <v>42125</v>
      </c>
      <c r="R1337" s="4">
        <v>100.38000000000001</v>
      </c>
      <c r="S1337" s="3">
        <v>9</v>
      </c>
      <c r="T1337" s="4">
        <v>40.28</v>
      </c>
      <c r="U1337" s="3">
        <v>86949</v>
      </c>
      <c r="V1337" s="3" t="str">
        <f>IF(R1337&gt;F3293, "High","Low")</f>
        <v>High</v>
      </c>
      <c r="W1337" s="3" t="e">
        <f>IF(OR(D1337 &gt; 0.2,#REF! &lt; 0.25), "High Risk", "Low Risk")</f>
        <v>#REF!</v>
      </c>
      <c r="X1337" s="3" t="str">
        <f>IF(NOT(D1337 &gt; 0), "No Discount", "Discount Applied")</f>
        <v>Discount Applied</v>
      </c>
      <c r="Y1337" s="3" t="str">
        <f>IF(AND(R1337 &gt; 100, OR(I1337 = "Regular Air", I1337 = "Express Air"), NOT(D1337 &gt; 0)), "High Profit Non-Standard Shipping", "Other")</f>
        <v>Other</v>
      </c>
    </row>
    <row r="1338" spans="1:25" x14ac:dyDescent="0.3">
      <c r="A1338" s="3" t="s">
        <v>256</v>
      </c>
      <c r="B1338" s="3">
        <v>24954</v>
      </c>
      <c r="C1338" s="3" t="s">
        <v>36</v>
      </c>
      <c r="D1338" s="7">
        <v>0.04</v>
      </c>
      <c r="E1338" s="4">
        <v>60.97</v>
      </c>
      <c r="F1338" s="4">
        <v>4.5</v>
      </c>
      <c r="G1338" s="3">
        <v>2395</v>
      </c>
      <c r="H1338" s="3" t="s">
        <v>2257</v>
      </c>
      <c r="I1338" s="3" t="s">
        <v>48</v>
      </c>
      <c r="J1338" s="3" t="s">
        <v>27</v>
      </c>
      <c r="K1338" s="3" t="s">
        <v>28</v>
      </c>
      <c r="L1338" s="3" t="s">
        <v>135</v>
      </c>
      <c r="M1338" s="3" t="s">
        <v>386</v>
      </c>
      <c r="N1338" s="3" t="s">
        <v>2258</v>
      </c>
      <c r="O1338" s="3">
        <v>31401</v>
      </c>
      <c r="P1338" s="2">
        <v>42086</v>
      </c>
      <c r="Q1338" s="2">
        <v>42087</v>
      </c>
      <c r="R1338" s="4">
        <v>79.423200000000008</v>
      </c>
      <c r="S1338" s="3">
        <v>15</v>
      </c>
      <c r="T1338" s="4">
        <v>904.31</v>
      </c>
      <c r="U1338" s="3">
        <v>86952</v>
      </c>
      <c r="V1338" s="3" t="str">
        <f>IF(R1338&gt;F3294, "High","Low")</f>
        <v>High</v>
      </c>
      <c r="W1338" s="3" t="e">
        <f>IF(OR(D1338 &gt; 0.2,#REF! &lt; 0.25), "High Risk", "Low Risk")</f>
        <v>#REF!</v>
      </c>
      <c r="X1338" s="3" t="str">
        <f>IF(NOT(D1338 &gt; 0), "No Discount", "Discount Applied")</f>
        <v>Discount Applied</v>
      </c>
      <c r="Y1338" s="3" t="str">
        <f>IF(AND(R1338 &gt; 100, OR(I1338 = "Regular Air", I1338 = "Express Air"), NOT(D1338 &gt; 0)), "High Profit Non-Standard Shipping", "Other")</f>
        <v>Other</v>
      </c>
    </row>
    <row r="1339" spans="1:25" x14ac:dyDescent="0.3">
      <c r="A1339" s="3" t="s">
        <v>92</v>
      </c>
      <c r="B1339" s="3">
        <v>22369</v>
      </c>
      <c r="C1339" s="3" t="s">
        <v>36</v>
      </c>
      <c r="D1339" s="7">
        <v>0.03</v>
      </c>
      <c r="E1339" s="4">
        <v>7.64</v>
      </c>
      <c r="F1339" s="4">
        <v>5.83</v>
      </c>
      <c r="G1339" s="3">
        <v>2398</v>
      </c>
      <c r="H1339" s="3" t="s">
        <v>2259</v>
      </c>
      <c r="I1339" s="3" t="s">
        <v>48</v>
      </c>
      <c r="J1339" s="3" t="s">
        <v>27</v>
      </c>
      <c r="K1339" s="3" t="s">
        <v>28</v>
      </c>
      <c r="L1339" s="3" t="s">
        <v>60</v>
      </c>
      <c r="M1339" s="3" t="s">
        <v>177</v>
      </c>
      <c r="N1339" s="3" t="s">
        <v>2260</v>
      </c>
      <c r="O1339" s="3">
        <v>60103</v>
      </c>
      <c r="P1339" s="2">
        <v>42059</v>
      </c>
      <c r="Q1339" s="2">
        <v>42061</v>
      </c>
      <c r="R1339" s="4">
        <v>-15.090400000000001</v>
      </c>
      <c r="S1339" s="3">
        <v>12</v>
      </c>
      <c r="T1339" s="4">
        <v>96.86</v>
      </c>
      <c r="U1339" s="3">
        <v>86373</v>
      </c>
      <c r="V1339" s="3" t="str">
        <f>IF(R1339&gt;F3295, "High","Low")</f>
        <v>Low</v>
      </c>
      <c r="W1339" s="3" t="e">
        <f>IF(OR(D1339 &gt; 0.2,#REF! &lt; 0.25), "High Risk", "Low Risk")</f>
        <v>#REF!</v>
      </c>
      <c r="X1339" s="3" t="str">
        <f>IF(NOT(D1339 &gt; 0), "No Discount", "Discount Applied")</f>
        <v>Discount Applied</v>
      </c>
      <c r="Y1339" s="3" t="str">
        <f>IF(AND(R1339 &gt; 100, OR(I1339 = "Regular Air", I1339 = "Express Air"), NOT(D1339 &gt; 0)), "High Profit Non-Standard Shipping", "Other")</f>
        <v>Other</v>
      </c>
    </row>
    <row r="1340" spans="1:25" x14ac:dyDescent="0.3">
      <c r="A1340" s="3" t="s">
        <v>77</v>
      </c>
      <c r="B1340" s="3">
        <v>19001</v>
      </c>
      <c r="C1340" s="3" t="s">
        <v>55</v>
      </c>
      <c r="D1340" s="7">
        <v>0</v>
      </c>
      <c r="E1340" s="4">
        <v>65.989999999999995</v>
      </c>
      <c r="F1340" s="4">
        <v>3.99</v>
      </c>
      <c r="G1340" s="3">
        <v>2417</v>
      </c>
      <c r="H1340" s="3" t="s">
        <v>2261</v>
      </c>
      <c r="I1340" s="3" t="s">
        <v>48</v>
      </c>
      <c r="J1340" s="3" t="s">
        <v>113</v>
      </c>
      <c r="K1340" s="3" t="s">
        <v>76</v>
      </c>
      <c r="L1340" s="3" t="s">
        <v>135</v>
      </c>
      <c r="M1340" s="3" t="s">
        <v>136</v>
      </c>
      <c r="N1340" s="3" t="s">
        <v>2026</v>
      </c>
      <c r="O1340" s="3">
        <v>22124</v>
      </c>
      <c r="P1340" s="2">
        <v>42077</v>
      </c>
      <c r="Q1340" s="2">
        <v>42078</v>
      </c>
      <c r="R1340" s="4">
        <v>-60.563999999999993</v>
      </c>
      <c r="S1340" s="3">
        <v>13</v>
      </c>
      <c r="T1340" s="4">
        <v>765.65</v>
      </c>
      <c r="U1340" s="3">
        <v>86754</v>
      </c>
      <c r="V1340" s="3" t="str">
        <f>IF(R1340&gt;F3296, "High","Low")</f>
        <v>Low</v>
      </c>
      <c r="W1340" s="3" t="e">
        <f>IF(OR(D1340 &gt; 0.2,#REF! &lt; 0.25), "High Risk", "Low Risk")</f>
        <v>#REF!</v>
      </c>
      <c r="X1340" s="3" t="str">
        <f>IF(NOT(D1340 &gt; 0), "No Discount", "Discount Applied")</f>
        <v>No Discount</v>
      </c>
      <c r="Y1340" s="3" t="str">
        <f>IF(AND(R1340 &gt; 100, OR(I1340 = "Regular Air", I1340 = "Express Air"), NOT(D1340 &gt; 0)), "High Profit Non-Standard Shipping", "Other")</f>
        <v>Other</v>
      </c>
    </row>
    <row r="1341" spans="1:25" x14ac:dyDescent="0.3">
      <c r="A1341" s="3" t="s">
        <v>29</v>
      </c>
      <c r="B1341" s="3">
        <v>20325</v>
      </c>
      <c r="C1341" s="3" t="s">
        <v>46</v>
      </c>
      <c r="D1341" s="7">
        <v>0.03</v>
      </c>
      <c r="E1341" s="4">
        <v>2.1</v>
      </c>
      <c r="F1341" s="4">
        <v>0.7</v>
      </c>
      <c r="G1341" s="3">
        <v>2418</v>
      </c>
      <c r="H1341" s="3" t="s">
        <v>2262</v>
      </c>
      <c r="I1341" s="3" t="s">
        <v>48</v>
      </c>
      <c r="J1341" s="3" t="s">
        <v>113</v>
      </c>
      <c r="K1341" s="3" t="s">
        <v>28</v>
      </c>
      <c r="L1341" s="3" t="s">
        <v>135</v>
      </c>
      <c r="M1341" s="3" t="s">
        <v>136</v>
      </c>
      <c r="N1341" s="3" t="s">
        <v>2264</v>
      </c>
      <c r="O1341" s="3">
        <v>23805</v>
      </c>
      <c r="P1341" s="2">
        <v>42010</v>
      </c>
      <c r="Q1341" s="2">
        <v>42011</v>
      </c>
      <c r="R1341" s="4">
        <v>-1473.9059999999999</v>
      </c>
      <c r="S1341" s="3">
        <v>4</v>
      </c>
      <c r="T1341" s="4">
        <v>8.7200000000000006</v>
      </c>
      <c r="U1341" s="3">
        <v>86750</v>
      </c>
      <c r="V1341" s="3" t="str">
        <f>IF(R1341&gt;F3297, "High","Low")</f>
        <v>Low</v>
      </c>
      <c r="W1341" s="3" t="e">
        <f>IF(OR(D1341 &gt; 0.2,#REF! &lt; 0.25), "High Risk", "Low Risk")</f>
        <v>#REF!</v>
      </c>
      <c r="X1341" s="3" t="str">
        <f>IF(NOT(D1341 &gt; 0), "No Discount", "Discount Applied")</f>
        <v>Discount Applied</v>
      </c>
      <c r="Y1341" s="3" t="str">
        <f>IF(AND(R1341 &gt; 100, OR(I1341 = "Regular Air", I1341 = "Express Air"), NOT(D1341 &gt; 0)), "High Profit Non-Standard Shipping", "Other")</f>
        <v>Other</v>
      </c>
    </row>
    <row r="1342" spans="1:25" x14ac:dyDescent="0.3">
      <c r="A1342" s="3" t="s">
        <v>586</v>
      </c>
      <c r="B1342" s="3">
        <v>21724</v>
      </c>
      <c r="C1342" s="3" t="s">
        <v>24</v>
      </c>
      <c r="D1342" s="7">
        <v>0.1</v>
      </c>
      <c r="E1342" s="4">
        <v>599.99</v>
      </c>
      <c r="F1342" s="4">
        <v>24.49</v>
      </c>
      <c r="G1342" s="3">
        <v>2418</v>
      </c>
      <c r="H1342" s="3" t="s">
        <v>2262</v>
      </c>
      <c r="I1342" s="3" t="s">
        <v>48</v>
      </c>
      <c r="J1342" s="3" t="s">
        <v>113</v>
      </c>
      <c r="K1342" s="3" t="s">
        <v>76</v>
      </c>
      <c r="L1342" s="3" t="s">
        <v>135</v>
      </c>
      <c r="M1342" s="3" t="s">
        <v>136</v>
      </c>
      <c r="N1342" s="3" t="s">
        <v>2264</v>
      </c>
      <c r="O1342" s="3">
        <v>23805</v>
      </c>
      <c r="P1342" s="2">
        <v>42014</v>
      </c>
      <c r="Q1342" s="2">
        <v>42015</v>
      </c>
      <c r="R1342" s="4">
        <v>-343.12599999999998</v>
      </c>
      <c r="S1342" s="3">
        <v>11</v>
      </c>
      <c r="T1342" s="4">
        <v>6355.69</v>
      </c>
      <c r="U1342" s="3">
        <v>86753</v>
      </c>
      <c r="V1342" s="3" t="str">
        <f>IF(R1342&gt;F3298, "High","Low")</f>
        <v>Low</v>
      </c>
      <c r="W1342" s="3" t="e">
        <f>IF(OR(D1342 &gt; 0.2,#REF! &lt; 0.25), "High Risk", "Low Risk")</f>
        <v>#REF!</v>
      </c>
      <c r="X1342" s="3" t="str">
        <f>IF(NOT(D1342 &gt; 0), "No Discount", "Discount Applied")</f>
        <v>Discount Applied</v>
      </c>
      <c r="Y1342" s="3" t="str">
        <f>IF(AND(R1342 &gt; 100, OR(I1342 = "Regular Air", I1342 = "Express Air"), NOT(D1342 &gt; 0)), "High Profit Non-Standard Shipping", "Other")</f>
        <v>Other</v>
      </c>
    </row>
    <row r="1343" spans="1:25" x14ac:dyDescent="0.3">
      <c r="A1343" s="3" t="s">
        <v>29</v>
      </c>
      <c r="B1343" s="3">
        <v>21725</v>
      </c>
      <c r="C1343" s="3" t="s">
        <v>24</v>
      </c>
      <c r="D1343" s="7">
        <v>0.06</v>
      </c>
      <c r="E1343" s="4">
        <v>2.78</v>
      </c>
      <c r="F1343" s="4">
        <v>1.25</v>
      </c>
      <c r="G1343" s="3">
        <v>2418</v>
      </c>
      <c r="H1343" s="3" t="s">
        <v>2262</v>
      </c>
      <c r="I1343" s="3" t="s">
        <v>48</v>
      </c>
      <c r="J1343" s="3" t="s">
        <v>113</v>
      </c>
      <c r="K1343" s="3" t="s">
        <v>28</v>
      </c>
      <c r="L1343" s="3" t="s">
        <v>135</v>
      </c>
      <c r="M1343" s="3" t="s">
        <v>136</v>
      </c>
      <c r="N1343" s="3" t="s">
        <v>2264</v>
      </c>
      <c r="O1343" s="3">
        <v>23805</v>
      </c>
      <c r="P1343" s="2">
        <v>42014</v>
      </c>
      <c r="Q1343" s="2">
        <v>42016</v>
      </c>
      <c r="R1343" s="4">
        <v>66.359999999999985</v>
      </c>
      <c r="S1343" s="3">
        <v>10</v>
      </c>
      <c r="T1343" s="4">
        <v>28.09</v>
      </c>
      <c r="U1343" s="3">
        <v>86753</v>
      </c>
      <c r="V1343" s="3" t="str">
        <f>IF(R1343&gt;F3299, "High","Low")</f>
        <v>High</v>
      </c>
      <c r="W1343" s="3" t="e">
        <f>IF(OR(D1343 &gt; 0.2,#REF! &lt; 0.25), "High Risk", "Low Risk")</f>
        <v>#REF!</v>
      </c>
      <c r="X1343" s="3" t="str">
        <f>IF(NOT(D1343 &gt; 0), "No Discount", "Discount Applied")</f>
        <v>Discount Applied</v>
      </c>
      <c r="Y1343" s="3" t="str">
        <f>IF(AND(R1343 &gt; 100, OR(I1343 = "Regular Air", I1343 = "Express Air"), NOT(D1343 &gt; 0)), "High Profit Non-Standard Shipping", "Other")</f>
        <v>Other</v>
      </c>
    </row>
    <row r="1344" spans="1:25" x14ac:dyDescent="0.3">
      <c r="A1344" s="3" t="s">
        <v>256</v>
      </c>
      <c r="B1344" s="3">
        <v>22376</v>
      </c>
      <c r="C1344" s="3" t="s">
        <v>36</v>
      </c>
      <c r="D1344" s="7">
        <v>7.0000000000000007E-2</v>
      </c>
      <c r="E1344" s="4">
        <v>225.04</v>
      </c>
      <c r="F1344" s="4">
        <v>11.79</v>
      </c>
      <c r="G1344" s="3">
        <v>2419</v>
      </c>
      <c r="H1344" s="3" t="s">
        <v>2266</v>
      </c>
      <c r="I1344" s="3" t="s">
        <v>48</v>
      </c>
      <c r="J1344" s="3" t="s">
        <v>113</v>
      </c>
      <c r="K1344" s="3" t="s">
        <v>28</v>
      </c>
      <c r="L1344" s="3" t="s">
        <v>135</v>
      </c>
      <c r="M1344" s="3" t="s">
        <v>136</v>
      </c>
      <c r="N1344" s="3" t="s">
        <v>1448</v>
      </c>
      <c r="O1344" s="3">
        <v>23701</v>
      </c>
      <c r="P1344" s="2">
        <v>42089</v>
      </c>
      <c r="Q1344" s="2">
        <v>42089</v>
      </c>
      <c r="R1344" s="4">
        <v>-162.91800000000001</v>
      </c>
      <c r="S1344" s="3">
        <v>5</v>
      </c>
      <c r="T1344" s="4">
        <v>1130.1500000000001</v>
      </c>
      <c r="U1344" s="3">
        <v>86751</v>
      </c>
      <c r="V1344" s="3" t="str">
        <f>IF(R1344&gt;F3300, "High","Low")</f>
        <v>Low</v>
      </c>
      <c r="W1344" s="3" t="e">
        <f>IF(OR(D1344 &gt; 0.2,#REF! &lt; 0.25), "High Risk", "Low Risk")</f>
        <v>#REF!</v>
      </c>
      <c r="X1344" s="3" t="str">
        <f>IF(NOT(D1344 &gt; 0), "No Discount", "Discount Applied")</f>
        <v>Discount Applied</v>
      </c>
      <c r="Y1344" s="3" t="str">
        <f>IF(AND(R1344 &gt; 100, OR(I1344 = "Regular Air", I1344 = "Express Air"), NOT(D1344 &gt; 0)), "High Profit Non-Standard Shipping", "Other")</f>
        <v>Other</v>
      </c>
    </row>
    <row r="1345" spans="1:25" x14ac:dyDescent="0.3">
      <c r="A1345" s="3" t="s">
        <v>108</v>
      </c>
      <c r="B1345" s="3">
        <v>22377</v>
      </c>
      <c r="C1345" s="3" t="s">
        <v>36</v>
      </c>
      <c r="D1345" s="7">
        <v>0.03</v>
      </c>
      <c r="E1345" s="4">
        <v>7.84</v>
      </c>
      <c r="F1345" s="4">
        <v>4.71</v>
      </c>
      <c r="G1345" s="3">
        <v>2419</v>
      </c>
      <c r="H1345" s="3" t="s">
        <v>2266</v>
      </c>
      <c r="I1345" s="3" t="s">
        <v>48</v>
      </c>
      <c r="J1345" s="3" t="s">
        <v>113</v>
      </c>
      <c r="K1345" s="3" t="s">
        <v>28</v>
      </c>
      <c r="L1345" s="3" t="s">
        <v>135</v>
      </c>
      <c r="M1345" s="3" t="s">
        <v>136</v>
      </c>
      <c r="N1345" s="3" t="s">
        <v>1448</v>
      </c>
      <c r="O1345" s="3">
        <v>23701</v>
      </c>
      <c r="P1345" s="2">
        <v>42089</v>
      </c>
      <c r="Q1345" s="2">
        <v>42092</v>
      </c>
      <c r="R1345" s="4">
        <v>859.7177999999999</v>
      </c>
      <c r="S1345" s="3">
        <v>7</v>
      </c>
      <c r="T1345" s="4">
        <v>54.37</v>
      </c>
      <c r="U1345" s="3">
        <v>86751</v>
      </c>
      <c r="V1345" s="3" t="str">
        <f>IF(R1345&gt;F3301, "High","Low")</f>
        <v>High</v>
      </c>
      <c r="W1345" s="3" t="e">
        <f>IF(OR(D1345 &gt; 0.2,#REF! &lt; 0.25), "High Risk", "Low Risk")</f>
        <v>#REF!</v>
      </c>
      <c r="X1345" s="3" t="str">
        <f>IF(NOT(D1345 &gt; 0), "No Discount", "Discount Applied")</f>
        <v>Discount Applied</v>
      </c>
      <c r="Y1345" s="3" t="str">
        <f>IF(AND(R1345 &gt; 100, OR(I1345 = "Regular Air", I1345 = "Express Air"), NOT(D1345 &gt; 0)), "High Profit Non-Standard Shipping", "Other")</f>
        <v>Other</v>
      </c>
    </row>
    <row r="1346" spans="1:25" x14ac:dyDescent="0.3">
      <c r="A1346" s="3" t="s">
        <v>92</v>
      </c>
      <c r="B1346" s="3">
        <v>25271</v>
      </c>
      <c r="C1346" s="3" t="s">
        <v>24</v>
      </c>
      <c r="D1346" s="7">
        <v>0.04</v>
      </c>
      <c r="E1346" s="4">
        <v>9.11</v>
      </c>
      <c r="F1346" s="4">
        <v>2.15</v>
      </c>
      <c r="G1346" s="3">
        <v>2420</v>
      </c>
      <c r="H1346" s="3" t="s">
        <v>2269</v>
      </c>
      <c r="I1346" s="3" t="s">
        <v>48</v>
      </c>
      <c r="J1346" s="3" t="s">
        <v>113</v>
      </c>
      <c r="K1346" s="3" t="s">
        <v>28</v>
      </c>
      <c r="L1346" s="3" t="s">
        <v>135</v>
      </c>
      <c r="M1346" s="3" t="s">
        <v>136</v>
      </c>
      <c r="N1346" s="3" t="s">
        <v>1566</v>
      </c>
      <c r="O1346" s="3">
        <v>23223</v>
      </c>
      <c r="P1346" s="2">
        <v>42130</v>
      </c>
      <c r="Q1346" s="2">
        <v>42130</v>
      </c>
      <c r="R1346" s="4">
        <v>-23.072000000000003</v>
      </c>
      <c r="S1346" s="3">
        <v>11</v>
      </c>
      <c r="T1346" s="4">
        <v>100.87</v>
      </c>
      <c r="U1346" s="3">
        <v>86752</v>
      </c>
      <c r="V1346" s="3" t="str">
        <f>IF(R1346&gt;F3302, "High","Low")</f>
        <v>Low</v>
      </c>
      <c r="W1346" s="3" t="e">
        <f>IF(OR(D1346 &gt; 0.2,#REF! &lt; 0.25), "High Risk", "Low Risk")</f>
        <v>#REF!</v>
      </c>
      <c r="X1346" s="3" t="str">
        <f>IF(NOT(D1346 &gt; 0), "No Discount", "Discount Applied")</f>
        <v>Discount Applied</v>
      </c>
      <c r="Y1346" s="3" t="str">
        <f>IF(AND(R1346 &gt; 100, OR(I1346 = "Regular Air", I1346 = "Express Air"), NOT(D1346 &gt; 0)), "High Profit Non-Standard Shipping", "Other")</f>
        <v>Other</v>
      </c>
    </row>
    <row r="1347" spans="1:25" x14ac:dyDescent="0.3">
      <c r="A1347" s="3" t="s">
        <v>41</v>
      </c>
      <c r="B1347" s="3">
        <v>18802</v>
      </c>
      <c r="C1347" s="3" t="s">
        <v>36</v>
      </c>
      <c r="D1347" s="7">
        <v>0.05</v>
      </c>
      <c r="E1347" s="4">
        <v>150.97999999999999</v>
      </c>
      <c r="F1347" s="4">
        <v>43.71</v>
      </c>
      <c r="G1347" s="3">
        <v>2422</v>
      </c>
      <c r="H1347" s="3" t="s">
        <v>2270</v>
      </c>
      <c r="I1347" s="3" t="s">
        <v>38</v>
      </c>
      <c r="J1347" s="3" t="s">
        <v>39</v>
      </c>
      <c r="K1347" s="3" t="s">
        <v>40</v>
      </c>
      <c r="L1347" s="3" t="s">
        <v>60</v>
      </c>
      <c r="M1347" s="3" t="s">
        <v>129</v>
      </c>
      <c r="N1347" s="3" t="s">
        <v>2272</v>
      </c>
      <c r="O1347" s="3">
        <v>77340</v>
      </c>
      <c r="P1347" s="2">
        <v>42148</v>
      </c>
      <c r="Q1347" s="2">
        <v>42149</v>
      </c>
      <c r="R1347" s="4">
        <v>650.29999999999995</v>
      </c>
      <c r="S1347" s="3">
        <v>12</v>
      </c>
      <c r="T1347" s="4">
        <v>1857.08</v>
      </c>
      <c r="U1347" s="3">
        <v>89053</v>
      </c>
      <c r="V1347" s="3" t="str">
        <f>IF(R1347&gt;F3303, "High","Low")</f>
        <v>High</v>
      </c>
      <c r="W1347" s="3" t="e">
        <f>IF(OR(D1347 &gt; 0.2,#REF! &lt; 0.25), "High Risk", "Low Risk")</f>
        <v>#REF!</v>
      </c>
      <c r="X1347" s="3" t="str">
        <f>IF(NOT(D1347 &gt; 0), "No Discount", "Discount Applied")</f>
        <v>Discount Applied</v>
      </c>
      <c r="Y1347" s="3" t="str">
        <f>IF(AND(R1347 &gt; 100, OR(I1347 = "Regular Air", I1347 = "Express Air"), NOT(D1347 &gt; 0)), "High Profit Non-Standard Shipping", "Other")</f>
        <v>Other</v>
      </c>
    </row>
    <row r="1348" spans="1:25" x14ac:dyDescent="0.3">
      <c r="A1348" s="3" t="s">
        <v>108</v>
      </c>
      <c r="B1348" s="3">
        <v>19817</v>
      </c>
      <c r="C1348" s="3" t="s">
        <v>55</v>
      </c>
      <c r="D1348" s="7">
        <v>0.09</v>
      </c>
      <c r="E1348" s="4">
        <v>3.89</v>
      </c>
      <c r="F1348" s="4">
        <v>7.01</v>
      </c>
      <c r="G1348" s="3">
        <v>2422</v>
      </c>
      <c r="H1348" s="3" t="s">
        <v>2270</v>
      </c>
      <c r="I1348" s="3" t="s">
        <v>26</v>
      </c>
      <c r="J1348" s="3" t="s">
        <v>39</v>
      </c>
      <c r="K1348" s="3" t="s">
        <v>28</v>
      </c>
      <c r="L1348" s="3" t="s">
        <v>60</v>
      </c>
      <c r="M1348" s="3" t="s">
        <v>129</v>
      </c>
      <c r="N1348" s="3" t="s">
        <v>2272</v>
      </c>
      <c r="O1348" s="3">
        <v>77340</v>
      </c>
      <c r="P1348" s="2">
        <v>42026</v>
      </c>
      <c r="Q1348" s="2">
        <v>42028</v>
      </c>
      <c r="R1348" s="4">
        <v>-154.30700000000002</v>
      </c>
      <c r="S1348" s="3">
        <v>10</v>
      </c>
      <c r="T1348" s="4">
        <v>42.56</v>
      </c>
      <c r="U1348" s="3">
        <v>89055</v>
      </c>
      <c r="V1348" s="3" t="str">
        <f>IF(R1348&gt;F3304, "High","Low")</f>
        <v>Low</v>
      </c>
      <c r="W1348" s="3" t="e">
        <f>IF(OR(D1348 &gt; 0.2,#REF! &lt; 0.25), "High Risk", "Low Risk")</f>
        <v>#REF!</v>
      </c>
      <c r="X1348" s="3" t="str">
        <f>IF(NOT(D1348 &gt; 0), "No Discount", "Discount Applied")</f>
        <v>Discount Applied</v>
      </c>
      <c r="Y1348" s="3" t="str">
        <f>IF(AND(R1348 &gt; 100, OR(I1348 = "Regular Air", I1348 = "Express Air"), NOT(D1348 &gt; 0)), "High Profit Non-Standard Shipping", "Other")</f>
        <v>Other</v>
      </c>
    </row>
    <row r="1349" spans="1:25" x14ac:dyDescent="0.3">
      <c r="A1349" s="3" t="s">
        <v>179</v>
      </c>
      <c r="B1349" s="3">
        <v>25126</v>
      </c>
      <c r="C1349" s="3" t="s">
        <v>105</v>
      </c>
      <c r="D1349" s="7">
        <v>0.04</v>
      </c>
      <c r="E1349" s="4">
        <v>100.98</v>
      </c>
      <c r="F1349" s="4">
        <v>7.18</v>
      </c>
      <c r="G1349" s="3">
        <v>2423</v>
      </c>
      <c r="H1349" s="3" t="s">
        <v>2273</v>
      </c>
      <c r="I1349" s="3" t="s">
        <v>48</v>
      </c>
      <c r="J1349" s="3" t="s">
        <v>39</v>
      </c>
      <c r="K1349" s="3" t="s">
        <v>76</v>
      </c>
      <c r="L1349" s="3" t="s">
        <v>60</v>
      </c>
      <c r="M1349" s="3" t="s">
        <v>129</v>
      </c>
      <c r="N1349" s="3" t="s">
        <v>2275</v>
      </c>
      <c r="O1349" s="3">
        <v>76053</v>
      </c>
      <c r="P1349" s="2">
        <v>42025</v>
      </c>
      <c r="Q1349" s="2">
        <v>42030</v>
      </c>
      <c r="R1349" s="4">
        <v>269.94</v>
      </c>
      <c r="S1349" s="3">
        <v>4</v>
      </c>
      <c r="T1349" s="4">
        <v>414.91</v>
      </c>
      <c r="U1349" s="3">
        <v>89054</v>
      </c>
      <c r="V1349" s="3" t="str">
        <f>IF(R1349&gt;F3305, "High","Low")</f>
        <v>High</v>
      </c>
      <c r="W1349" s="3" t="e">
        <f>IF(OR(D1349 &gt; 0.2,#REF! &lt; 0.25), "High Risk", "Low Risk")</f>
        <v>#REF!</v>
      </c>
      <c r="X1349" s="3" t="str">
        <f>IF(NOT(D1349 &gt; 0), "No Discount", "Discount Applied")</f>
        <v>Discount Applied</v>
      </c>
      <c r="Y1349" s="3" t="str">
        <f>IF(AND(R1349 &gt; 100, OR(I1349 = "Regular Air", I1349 = "Express Air"), NOT(D1349 &gt; 0)), "High Profit Non-Standard Shipping", "Other")</f>
        <v>Other</v>
      </c>
    </row>
    <row r="1350" spans="1:25" x14ac:dyDescent="0.3">
      <c r="A1350" s="3" t="s">
        <v>49</v>
      </c>
      <c r="B1350" s="3">
        <v>21761</v>
      </c>
      <c r="C1350" s="3" t="s">
        <v>24</v>
      </c>
      <c r="D1350" s="7">
        <v>0.08</v>
      </c>
      <c r="E1350" s="4">
        <v>30.93</v>
      </c>
      <c r="F1350" s="4">
        <v>3.92</v>
      </c>
      <c r="G1350" s="3">
        <v>2426</v>
      </c>
      <c r="H1350" s="3" t="s">
        <v>2276</v>
      </c>
      <c r="I1350" s="3" t="s">
        <v>48</v>
      </c>
      <c r="J1350" s="3" t="s">
        <v>57</v>
      </c>
      <c r="K1350" s="3" t="s">
        <v>40</v>
      </c>
      <c r="L1350" s="3" t="s">
        <v>60</v>
      </c>
      <c r="M1350" s="3" t="s">
        <v>129</v>
      </c>
      <c r="N1350" s="3" t="s">
        <v>2277</v>
      </c>
      <c r="O1350" s="3">
        <v>75061</v>
      </c>
      <c r="P1350" s="2">
        <v>42078</v>
      </c>
      <c r="Q1350" s="2">
        <v>42079</v>
      </c>
      <c r="R1350" s="4">
        <v>63.059099999999994</v>
      </c>
      <c r="S1350" s="3">
        <v>3</v>
      </c>
      <c r="T1350" s="4">
        <v>91.39</v>
      </c>
      <c r="U1350" s="3">
        <v>90859</v>
      </c>
      <c r="V1350" s="3" t="str">
        <f>IF(R1350&gt;F3306, "High","Low")</f>
        <v>High</v>
      </c>
      <c r="W1350" s="3" t="e">
        <f>IF(OR(D1350 &gt; 0.2,#REF! &lt; 0.25), "High Risk", "Low Risk")</f>
        <v>#REF!</v>
      </c>
      <c r="X1350" s="3" t="str">
        <f>IF(NOT(D1350 &gt; 0), "No Discount", "Discount Applied")</f>
        <v>Discount Applied</v>
      </c>
      <c r="Y1350" s="3" t="str">
        <f>IF(AND(R1350 &gt; 100, OR(I1350 = "Regular Air", I1350 = "Express Air"), NOT(D1350 &gt; 0)), "High Profit Non-Standard Shipping", "Other")</f>
        <v>Other</v>
      </c>
    </row>
    <row r="1351" spans="1:25" x14ac:dyDescent="0.3">
      <c r="A1351" s="3" t="s">
        <v>256</v>
      </c>
      <c r="B1351" s="3">
        <v>20496</v>
      </c>
      <c r="C1351" s="3" t="s">
        <v>105</v>
      </c>
      <c r="D1351" s="7">
        <v>0.08</v>
      </c>
      <c r="E1351" s="4">
        <v>4.4800000000000004</v>
      </c>
      <c r="F1351" s="4">
        <v>49</v>
      </c>
      <c r="G1351" s="3">
        <v>2426</v>
      </c>
      <c r="H1351" s="3" t="s">
        <v>2276</v>
      </c>
      <c r="I1351" s="3" t="s">
        <v>48</v>
      </c>
      <c r="J1351" s="3" t="s">
        <v>57</v>
      </c>
      <c r="K1351" s="3" t="s">
        <v>28</v>
      </c>
      <c r="L1351" s="3" t="s">
        <v>60</v>
      </c>
      <c r="M1351" s="3" t="s">
        <v>129</v>
      </c>
      <c r="N1351" s="3" t="s">
        <v>2277</v>
      </c>
      <c r="O1351" s="3">
        <v>75061</v>
      </c>
      <c r="P1351" s="2">
        <v>42126</v>
      </c>
      <c r="Q1351" s="2">
        <v>42126</v>
      </c>
      <c r="R1351" s="4">
        <v>139.58009999999999</v>
      </c>
      <c r="S1351" s="3">
        <v>37</v>
      </c>
      <c r="T1351" s="4">
        <v>202.29</v>
      </c>
      <c r="U1351" s="3">
        <v>90861</v>
      </c>
      <c r="V1351" s="3" t="str">
        <f>IF(R1351&gt;F3307, "High","Low")</f>
        <v>High</v>
      </c>
      <c r="W1351" s="3" t="e">
        <f>IF(OR(D1351 &gt; 0.2,#REF! &lt; 0.25), "High Risk", "Low Risk")</f>
        <v>#REF!</v>
      </c>
      <c r="X1351" s="3" t="str">
        <f>IF(NOT(D1351 &gt; 0), "No Discount", "Discount Applied")</f>
        <v>Discount Applied</v>
      </c>
      <c r="Y1351" s="3" t="str">
        <f>IF(AND(R1351 &gt; 100, OR(I1351 = "Regular Air", I1351 = "Express Air"), NOT(D1351 &gt; 0)), "High Profit Non-Standard Shipping", "Other")</f>
        <v>Other</v>
      </c>
    </row>
    <row r="1352" spans="1:25" x14ac:dyDescent="0.3">
      <c r="A1352" s="3" t="s">
        <v>49</v>
      </c>
      <c r="B1352" s="3">
        <v>20497</v>
      </c>
      <c r="C1352" s="3" t="s">
        <v>105</v>
      </c>
      <c r="D1352" s="7">
        <v>0</v>
      </c>
      <c r="E1352" s="4">
        <v>17.670000000000002</v>
      </c>
      <c r="F1352" s="4">
        <v>8.99</v>
      </c>
      <c r="G1352" s="3">
        <v>2426</v>
      </c>
      <c r="H1352" s="3" t="s">
        <v>2276</v>
      </c>
      <c r="I1352" s="3" t="s">
        <v>48</v>
      </c>
      <c r="J1352" s="3" t="s">
        <v>57</v>
      </c>
      <c r="K1352" s="3" t="s">
        <v>40</v>
      </c>
      <c r="L1352" s="3" t="s">
        <v>60</v>
      </c>
      <c r="M1352" s="3" t="s">
        <v>129</v>
      </c>
      <c r="N1352" s="3" t="s">
        <v>2277</v>
      </c>
      <c r="O1352" s="3">
        <v>75061</v>
      </c>
      <c r="P1352" s="2">
        <v>42126</v>
      </c>
      <c r="Q1352" s="2">
        <v>42133</v>
      </c>
      <c r="R1352" s="4">
        <v>109.67000000000002</v>
      </c>
      <c r="S1352" s="3">
        <v>9</v>
      </c>
      <c r="T1352" s="4">
        <v>168.71</v>
      </c>
      <c r="U1352" s="3">
        <v>90861</v>
      </c>
      <c r="V1352" s="3" t="str">
        <f>IF(R1352&gt;F3308, "High","Low")</f>
        <v>High</v>
      </c>
      <c r="W1352" s="3" t="e">
        <f>IF(OR(D1352 &gt; 0.2,#REF! &lt; 0.25), "High Risk", "Low Risk")</f>
        <v>#REF!</v>
      </c>
      <c r="X1352" s="3" t="str">
        <f>IF(NOT(D1352 &gt; 0), "No Discount", "Discount Applied")</f>
        <v>No Discount</v>
      </c>
      <c r="Y1352" s="3" t="str">
        <f>IF(AND(R1352 &gt; 100, OR(I1352 = "Regular Air", I1352 = "Express Air"), NOT(D1352 &gt; 0)), "High Profit Non-Standard Shipping", "Other")</f>
        <v>High Profit Non-Standard Shipping</v>
      </c>
    </row>
    <row r="1353" spans="1:25" x14ac:dyDescent="0.3">
      <c r="A1353" s="3" t="s">
        <v>92</v>
      </c>
      <c r="B1353" s="3">
        <v>23729</v>
      </c>
      <c r="C1353" s="3" t="s">
        <v>24</v>
      </c>
      <c r="D1353" s="7">
        <v>0.03</v>
      </c>
      <c r="E1353" s="4">
        <v>40.99</v>
      </c>
      <c r="F1353" s="4">
        <v>19.989999999999998</v>
      </c>
      <c r="G1353" s="3">
        <v>2427</v>
      </c>
      <c r="H1353" s="3" t="s">
        <v>2278</v>
      </c>
      <c r="I1353" s="3" t="s">
        <v>48</v>
      </c>
      <c r="J1353" s="3" t="s">
        <v>27</v>
      </c>
      <c r="K1353" s="3" t="s">
        <v>28</v>
      </c>
      <c r="L1353" s="3" t="s">
        <v>60</v>
      </c>
      <c r="M1353" s="3" t="s">
        <v>129</v>
      </c>
      <c r="N1353" s="3" t="s">
        <v>2279</v>
      </c>
      <c r="O1353" s="3">
        <v>76248</v>
      </c>
      <c r="P1353" s="2">
        <v>42052</v>
      </c>
      <c r="Q1353" s="2">
        <v>42053</v>
      </c>
      <c r="R1353" s="4">
        <v>395.30799999999999</v>
      </c>
      <c r="S1353" s="3">
        <v>21</v>
      </c>
      <c r="T1353" s="4">
        <v>885.65</v>
      </c>
      <c r="U1353" s="3">
        <v>90860</v>
      </c>
      <c r="V1353" s="3" t="str">
        <f>IF(R1353&gt;F3309, "High","Low")</f>
        <v>High</v>
      </c>
      <c r="W1353" s="3" t="e">
        <f>IF(OR(D1353 &gt; 0.2,#REF! &lt; 0.25), "High Risk", "Low Risk")</f>
        <v>#REF!</v>
      </c>
      <c r="X1353" s="3" t="str">
        <f>IF(NOT(D1353 &gt; 0), "No Discount", "Discount Applied")</f>
        <v>Discount Applied</v>
      </c>
      <c r="Y1353" s="3" t="str">
        <f>IF(AND(R1353 &gt; 100, OR(I1353 = "Regular Air", I1353 = "Express Air"), NOT(D1353 &gt; 0)), "High Profit Non-Standard Shipping", "Other")</f>
        <v>Other</v>
      </c>
    </row>
    <row r="1354" spans="1:25" x14ac:dyDescent="0.3">
      <c r="A1354" s="3" t="s">
        <v>108</v>
      </c>
      <c r="B1354" s="3">
        <v>22562</v>
      </c>
      <c r="C1354" s="3" t="s">
        <v>36</v>
      </c>
      <c r="D1354" s="7">
        <v>0.1</v>
      </c>
      <c r="E1354" s="4">
        <v>14.28</v>
      </c>
      <c r="F1354" s="4">
        <v>2.99</v>
      </c>
      <c r="G1354" s="3">
        <v>2430</v>
      </c>
      <c r="H1354" s="3" t="s">
        <v>2280</v>
      </c>
      <c r="I1354" s="3" t="s">
        <v>48</v>
      </c>
      <c r="J1354" s="3" t="s">
        <v>39</v>
      </c>
      <c r="K1354" s="3" t="s">
        <v>28</v>
      </c>
      <c r="L1354" s="3" t="s">
        <v>60</v>
      </c>
      <c r="M1354" s="3" t="s">
        <v>129</v>
      </c>
      <c r="N1354" s="3" t="s">
        <v>2281</v>
      </c>
      <c r="O1354" s="3">
        <v>76541</v>
      </c>
      <c r="P1354" s="2">
        <v>42087</v>
      </c>
      <c r="Q1354" s="2">
        <v>42088</v>
      </c>
      <c r="R1354" s="4">
        <v>104.9145</v>
      </c>
      <c r="S1354" s="3">
        <v>11</v>
      </c>
      <c r="T1354" s="4">
        <v>152.05000000000001</v>
      </c>
      <c r="U1354" s="3">
        <v>91108</v>
      </c>
      <c r="V1354" s="3" t="str">
        <f>IF(R1354&gt;F3310, "High","Low")</f>
        <v>High</v>
      </c>
      <c r="W1354" s="3" t="e">
        <f>IF(OR(D1354 &gt; 0.2,#REF! &lt; 0.25), "High Risk", "Low Risk")</f>
        <v>#REF!</v>
      </c>
      <c r="X1354" s="3" t="str">
        <f>IF(NOT(D1354 &gt; 0), "No Discount", "Discount Applied")</f>
        <v>Discount Applied</v>
      </c>
      <c r="Y1354" s="3" t="str">
        <f>IF(AND(R1354 &gt; 100, OR(I1354 = "Regular Air", I1354 = "Express Air"), NOT(D1354 &gt; 0)), "High Profit Non-Standard Shipping", "Other")</f>
        <v>Other</v>
      </c>
    </row>
    <row r="1355" spans="1:25" x14ac:dyDescent="0.3">
      <c r="A1355" s="3" t="s">
        <v>29</v>
      </c>
      <c r="B1355" s="3">
        <v>22105</v>
      </c>
      <c r="C1355" s="3" t="s">
        <v>36</v>
      </c>
      <c r="D1355" s="7">
        <v>0.04</v>
      </c>
      <c r="E1355" s="4">
        <v>7.08</v>
      </c>
      <c r="F1355" s="4">
        <v>2.35</v>
      </c>
      <c r="G1355" s="3">
        <v>2430</v>
      </c>
      <c r="H1355" s="3" t="s">
        <v>2280</v>
      </c>
      <c r="I1355" s="3" t="s">
        <v>48</v>
      </c>
      <c r="J1355" s="3" t="s">
        <v>39</v>
      </c>
      <c r="K1355" s="3" t="s">
        <v>28</v>
      </c>
      <c r="L1355" s="3" t="s">
        <v>60</v>
      </c>
      <c r="M1355" s="3" t="s">
        <v>129</v>
      </c>
      <c r="N1355" s="3" t="s">
        <v>2281</v>
      </c>
      <c r="O1355" s="3">
        <v>76541</v>
      </c>
      <c r="P1355" s="2">
        <v>42104</v>
      </c>
      <c r="Q1355" s="2">
        <v>42105</v>
      </c>
      <c r="R1355" s="4">
        <v>24.59</v>
      </c>
      <c r="S1355" s="3">
        <v>7</v>
      </c>
      <c r="T1355" s="4">
        <v>49.1</v>
      </c>
      <c r="U1355" s="3">
        <v>91109</v>
      </c>
      <c r="V1355" s="3" t="str">
        <f>IF(R1355&gt;F3311, "High","Low")</f>
        <v>High</v>
      </c>
      <c r="W1355" s="3" t="e">
        <f>IF(OR(D1355 &gt; 0.2,#REF! &lt; 0.25), "High Risk", "Low Risk")</f>
        <v>#REF!</v>
      </c>
      <c r="X1355" s="3" t="str">
        <f>IF(NOT(D1355 &gt; 0), "No Discount", "Discount Applied")</f>
        <v>Discount Applied</v>
      </c>
      <c r="Y1355" s="3" t="str">
        <f>IF(AND(R1355 &gt; 100, OR(I1355 = "Regular Air", I1355 = "Express Air"), NOT(D1355 &gt; 0)), "High Profit Non-Standard Shipping", "Other")</f>
        <v>Other</v>
      </c>
    </row>
    <row r="1356" spans="1:25" x14ac:dyDescent="0.3">
      <c r="A1356" s="3" t="s">
        <v>77</v>
      </c>
      <c r="B1356" s="3">
        <v>20731</v>
      </c>
      <c r="C1356" s="3" t="s">
        <v>105</v>
      </c>
      <c r="D1356" s="7">
        <v>0.03</v>
      </c>
      <c r="E1356" s="4">
        <v>140.99</v>
      </c>
      <c r="F1356" s="4">
        <v>4.2</v>
      </c>
      <c r="G1356" s="3">
        <v>2430</v>
      </c>
      <c r="H1356" s="3" t="s">
        <v>2280</v>
      </c>
      <c r="I1356" s="3" t="s">
        <v>48</v>
      </c>
      <c r="J1356" s="3" t="s">
        <v>39</v>
      </c>
      <c r="K1356" s="3" t="s">
        <v>76</v>
      </c>
      <c r="L1356" s="3" t="s">
        <v>60</v>
      </c>
      <c r="M1356" s="3" t="s">
        <v>129</v>
      </c>
      <c r="N1356" s="3" t="s">
        <v>2281</v>
      </c>
      <c r="O1356" s="3">
        <v>76541</v>
      </c>
      <c r="P1356" s="2">
        <v>42092</v>
      </c>
      <c r="Q1356" s="2">
        <v>42100</v>
      </c>
      <c r="R1356" s="4">
        <v>-458.74400000000003</v>
      </c>
      <c r="S1356" s="3">
        <v>2</v>
      </c>
      <c r="T1356" s="4">
        <v>246.44</v>
      </c>
      <c r="U1356" s="3">
        <v>91110</v>
      </c>
      <c r="V1356" s="3" t="str">
        <f>IF(R1356&gt;F3312, "High","Low")</f>
        <v>Low</v>
      </c>
      <c r="W1356" s="3" t="e">
        <f>IF(OR(D1356 &gt; 0.2,#REF! &lt; 0.25), "High Risk", "Low Risk")</f>
        <v>#REF!</v>
      </c>
      <c r="X1356" s="3" t="str">
        <f>IF(NOT(D1356 &gt; 0), "No Discount", "Discount Applied")</f>
        <v>Discount Applied</v>
      </c>
      <c r="Y1356" s="3" t="str">
        <f>IF(AND(R1356 &gt; 100, OR(I1356 = "Regular Air", I1356 = "Express Air"), NOT(D1356 &gt; 0)), "High Profit Non-Standard Shipping", "Other")</f>
        <v>Other</v>
      </c>
    </row>
    <row r="1357" spans="1:25" x14ac:dyDescent="0.3">
      <c r="A1357" s="3" t="s">
        <v>108</v>
      </c>
      <c r="B1357" s="3">
        <v>3490</v>
      </c>
      <c r="C1357" s="3" t="s">
        <v>36</v>
      </c>
      <c r="D1357" s="7">
        <v>0.05</v>
      </c>
      <c r="E1357" s="4">
        <v>8.85</v>
      </c>
      <c r="F1357" s="4">
        <v>5.6</v>
      </c>
      <c r="G1357" s="3">
        <v>2431</v>
      </c>
      <c r="H1357" s="3" t="s">
        <v>2283</v>
      </c>
      <c r="I1357" s="3" t="s">
        <v>48</v>
      </c>
      <c r="J1357" s="3" t="s">
        <v>113</v>
      </c>
      <c r="K1357" s="3" t="s">
        <v>28</v>
      </c>
      <c r="L1357" s="3" t="s">
        <v>33</v>
      </c>
      <c r="M1357" s="3" t="s">
        <v>44</v>
      </c>
      <c r="N1357" s="3" t="s">
        <v>662</v>
      </c>
      <c r="O1357" s="3">
        <v>90004</v>
      </c>
      <c r="P1357" s="2">
        <v>42165</v>
      </c>
      <c r="Q1357" s="2">
        <v>42166</v>
      </c>
      <c r="R1357" s="4">
        <v>-9.1769999999999996</v>
      </c>
      <c r="S1357" s="3">
        <v>21</v>
      </c>
      <c r="T1357" s="4">
        <v>199.08</v>
      </c>
      <c r="U1357" s="3">
        <v>24869</v>
      </c>
      <c r="V1357" s="3" t="str">
        <f>IF(R1357&gt;F3313, "High","Low")</f>
        <v>Low</v>
      </c>
      <c r="W1357" s="3" t="e">
        <f>IF(OR(D1357 &gt; 0.2,#REF! &lt; 0.25), "High Risk", "Low Risk")</f>
        <v>#REF!</v>
      </c>
      <c r="X1357" s="3" t="str">
        <f>IF(NOT(D1357 &gt; 0), "No Discount", "Discount Applied")</f>
        <v>Discount Applied</v>
      </c>
      <c r="Y1357" s="3" t="str">
        <f>IF(AND(R1357 &gt; 100, OR(I1357 = "Regular Air", I1357 = "Express Air"), NOT(D1357 &gt; 0)), "High Profit Non-Standard Shipping", "Other")</f>
        <v>Other</v>
      </c>
    </row>
    <row r="1358" spans="1:25" x14ac:dyDescent="0.3">
      <c r="A1358" s="3" t="s">
        <v>140</v>
      </c>
      <c r="B1358" s="3">
        <v>819</v>
      </c>
      <c r="C1358" s="3" t="s">
        <v>24</v>
      </c>
      <c r="D1358" s="7">
        <v>7.0000000000000007E-2</v>
      </c>
      <c r="E1358" s="4">
        <v>155.06</v>
      </c>
      <c r="F1358" s="4">
        <v>7.07</v>
      </c>
      <c r="G1358" s="3">
        <v>2431</v>
      </c>
      <c r="H1358" s="3" t="s">
        <v>2283</v>
      </c>
      <c r="I1358" s="3" t="s">
        <v>48</v>
      </c>
      <c r="J1358" s="3" t="s">
        <v>113</v>
      </c>
      <c r="K1358" s="3" t="s">
        <v>28</v>
      </c>
      <c r="L1358" s="3" t="s">
        <v>33</v>
      </c>
      <c r="M1358" s="3" t="s">
        <v>44</v>
      </c>
      <c r="N1358" s="3" t="s">
        <v>662</v>
      </c>
      <c r="O1358" s="3">
        <v>90004</v>
      </c>
      <c r="P1358" s="2">
        <v>42143</v>
      </c>
      <c r="Q1358" s="2">
        <v>42143</v>
      </c>
      <c r="R1358" s="4">
        <v>-121.75</v>
      </c>
      <c r="S1358" s="3">
        <v>14</v>
      </c>
      <c r="T1358" s="4">
        <v>2039.07</v>
      </c>
      <c r="U1358" s="3">
        <v>5920</v>
      </c>
      <c r="V1358" s="3" t="str">
        <f>IF(R1358&gt;F3314, "High","Low")</f>
        <v>Low</v>
      </c>
      <c r="W1358" s="3" t="e">
        <f>IF(OR(D1358 &gt; 0.2,#REF! &lt; 0.25), "High Risk", "Low Risk")</f>
        <v>#REF!</v>
      </c>
      <c r="X1358" s="3" t="str">
        <f>IF(NOT(D1358 &gt; 0), "No Discount", "Discount Applied")</f>
        <v>Discount Applied</v>
      </c>
      <c r="Y1358" s="3" t="str">
        <f>IF(AND(R1358 &gt; 100, OR(I1358 = "Regular Air", I1358 = "Express Air"), NOT(D1358 &gt; 0)), "High Profit Non-Standard Shipping", "Other")</f>
        <v>Other</v>
      </c>
    </row>
    <row r="1359" spans="1:25" x14ac:dyDescent="0.3">
      <c r="A1359" s="3" t="s">
        <v>140</v>
      </c>
      <c r="B1359" s="3">
        <v>18819</v>
      </c>
      <c r="C1359" s="3" t="s">
        <v>24</v>
      </c>
      <c r="D1359" s="7">
        <v>7.0000000000000007E-2</v>
      </c>
      <c r="E1359" s="4">
        <v>155.06</v>
      </c>
      <c r="F1359" s="4">
        <v>7.07</v>
      </c>
      <c r="G1359" s="3">
        <v>2432</v>
      </c>
      <c r="H1359" s="3" t="s">
        <v>2285</v>
      </c>
      <c r="I1359" s="3" t="s">
        <v>48</v>
      </c>
      <c r="J1359" s="3" t="s">
        <v>113</v>
      </c>
      <c r="K1359" s="3" t="s">
        <v>28</v>
      </c>
      <c r="L1359" s="3" t="s">
        <v>60</v>
      </c>
      <c r="M1359" s="3" t="s">
        <v>303</v>
      </c>
      <c r="N1359" s="3" t="s">
        <v>2286</v>
      </c>
      <c r="O1359" s="3">
        <v>73110</v>
      </c>
      <c r="P1359" s="2">
        <v>42143</v>
      </c>
      <c r="Q1359" s="2">
        <v>42143</v>
      </c>
      <c r="R1359" s="4">
        <v>24.350000000000023</v>
      </c>
      <c r="S1359" s="3">
        <v>3</v>
      </c>
      <c r="T1359" s="4">
        <v>436.94</v>
      </c>
      <c r="U1359" s="3">
        <v>89096</v>
      </c>
      <c r="V1359" s="3" t="str">
        <f>IF(R1359&gt;F3315, "High","Low")</f>
        <v>High</v>
      </c>
      <c r="W1359" s="3" t="e">
        <f>IF(OR(D1359 &gt; 0.2,#REF! &lt; 0.25), "High Risk", "Low Risk")</f>
        <v>#REF!</v>
      </c>
      <c r="X1359" s="3" t="str">
        <f>IF(NOT(D1359 &gt; 0), "No Discount", "Discount Applied")</f>
        <v>Discount Applied</v>
      </c>
      <c r="Y1359" s="3" t="str">
        <f>IF(AND(R1359 &gt; 100, OR(I1359 = "Regular Air", I1359 = "Express Air"), NOT(D1359 &gt; 0)), "High Profit Non-Standard Shipping", "Other")</f>
        <v>Other</v>
      </c>
    </row>
    <row r="1360" spans="1:25" x14ac:dyDescent="0.3">
      <c r="A1360" s="3" t="s">
        <v>108</v>
      </c>
      <c r="B1360" s="3">
        <v>20286</v>
      </c>
      <c r="C1360" s="3" t="s">
        <v>36</v>
      </c>
      <c r="D1360" s="7">
        <v>0.09</v>
      </c>
      <c r="E1360" s="4">
        <v>5.4</v>
      </c>
      <c r="F1360" s="4">
        <v>7.78</v>
      </c>
      <c r="G1360" s="3">
        <v>2432</v>
      </c>
      <c r="H1360" s="3" t="s">
        <v>2285</v>
      </c>
      <c r="I1360" s="3" t="s">
        <v>26</v>
      </c>
      <c r="J1360" s="3" t="s">
        <v>113</v>
      </c>
      <c r="K1360" s="3" t="s">
        <v>28</v>
      </c>
      <c r="L1360" s="3" t="s">
        <v>60</v>
      </c>
      <c r="M1360" s="3" t="s">
        <v>303</v>
      </c>
      <c r="N1360" s="3" t="s">
        <v>2286</v>
      </c>
      <c r="O1360" s="3">
        <v>73110</v>
      </c>
      <c r="P1360" s="2">
        <v>42161</v>
      </c>
      <c r="Q1360" s="2">
        <v>42163</v>
      </c>
      <c r="R1360" s="4">
        <v>-34.764499999999998</v>
      </c>
      <c r="S1360" s="3">
        <v>6</v>
      </c>
      <c r="T1360" s="4">
        <v>37.380000000000003</v>
      </c>
      <c r="U1360" s="3">
        <v>89097</v>
      </c>
      <c r="V1360" s="3" t="str">
        <f>IF(R1360&gt;F3316, "High","Low")</f>
        <v>Low</v>
      </c>
      <c r="W1360" s="3" t="e">
        <f>IF(OR(D1360 &gt; 0.2,#REF! &lt; 0.25), "High Risk", "Low Risk")</f>
        <v>#REF!</v>
      </c>
      <c r="X1360" s="3" t="str">
        <f>IF(NOT(D1360 &gt; 0), "No Discount", "Discount Applied")</f>
        <v>Discount Applied</v>
      </c>
      <c r="Y1360" s="3" t="str">
        <f>IF(AND(R1360 &gt; 100, OR(I1360 = "Regular Air", I1360 = "Express Air"), NOT(D1360 &gt; 0)), "High Profit Non-Standard Shipping", "Other")</f>
        <v>Other</v>
      </c>
    </row>
    <row r="1361" spans="1:25" x14ac:dyDescent="0.3">
      <c r="A1361" s="3" t="s">
        <v>108</v>
      </c>
      <c r="B1361" s="3">
        <v>21490</v>
      </c>
      <c r="C1361" s="3" t="s">
        <v>36</v>
      </c>
      <c r="D1361" s="7">
        <v>0.05</v>
      </c>
      <c r="E1361" s="4">
        <v>8.85</v>
      </c>
      <c r="F1361" s="4">
        <v>5.6</v>
      </c>
      <c r="G1361" s="3">
        <v>2433</v>
      </c>
      <c r="H1361" s="3" t="s">
        <v>2287</v>
      </c>
      <c r="I1361" s="3" t="s">
        <v>48</v>
      </c>
      <c r="J1361" s="3" t="s">
        <v>113</v>
      </c>
      <c r="K1361" s="3" t="s">
        <v>28</v>
      </c>
      <c r="L1361" s="3" t="s">
        <v>60</v>
      </c>
      <c r="M1361" s="3" t="s">
        <v>303</v>
      </c>
      <c r="N1361" s="3" t="s">
        <v>2288</v>
      </c>
      <c r="O1361" s="3">
        <v>73160</v>
      </c>
      <c r="P1361" s="2">
        <v>42165</v>
      </c>
      <c r="Q1361" s="2">
        <v>42166</v>
      </c>
      <c r="R1361" s="4">
        <v>-7.3415999999999997</v>
      </c>
      <c r="S1361" s="3">
        <v>5</v>
      </c>
      <c r="T1361" s="4">
        <v>47.4</v>
      </c>
      <c r="U1361" s="3">
        <v>89095</v>
      </c>
      <c r="V1361" s="3" t="str">
        <f>IF(R1361&gt;F3317, "High","Low")</f>
        <v>Low</v>
      </c>
      <c r="W1361" s="3" t="e">
        <f>IF(OR(D1361 &gt; 0.2,#REF! &lt; 0.25), "High Risk", "Low Risk")</f>
        <v>#REF!</v>
      </c>
      <c r="X1361" s="3" t="str">
        <f>IF(NOT(D1361 &gt; 0), "No Discount", "Discount Applied")</f>
        <v>Discount Applied</v>
      </c>
      <c r="Y1361" s="3" t="str">
        <f>IF(AND(R1361 &gt; 100, OR(I1361 = "Regular Air", I1361 = "Express Air"), NOT(D1361 &gt; 0)), "High Profit Non-Standard Shipping", "Other")</f>
        <v>Other</v>
      </c>
    </row>
    <row r="1362" spans="1:25" x14ac:dyDescent="0.3">
      <c r="A1362" s="3" t="s">
        <v>84</v>
      </c>
      <c r="B1362" s="3">
        <v>19566</v>
      </c>
      <c r="C1362" s="3" t="s">
        <v>105</v>
      </c>
      <c r="D1362" s="7">
        <v>0.09</v>
      </c>
      <c r="E1362" s="4">
        <v>90.97</v>
      </c>
      <c r="F1362" s="4">
        <v>14</v>
      </c>
      <c r="G1362" s="3">
        <v>2437</v>
      </c>
      <c r="H1362" s="3" t="s">
        <v>2289</v>
      </c>
      <c r="I1362" s="3" t="s">
        <v>38</v>
      </c>
      <c r="J1362" s="3" t="s">
        <v>39</v>
      </c>
      <c r="K1362" s="3" t="s">
        <v>76</v>
      </c>
      <c r="L1362" s="3" t="s">
        <v>60</v>
      </c>
      <c r="M1362" s="3" t="s">
        <v>1857</v>
      </c>
      <c r="N1362" s="3" t="s">
        <v>2290</v>
      </c>
      <c r="O1362" s="3">
        <v>53150</v>
      </c>
      <c r="P1362" s="2">
        <v>42064</v>
      </c>
      <c r="Q1362" s="2">
        <v>42066</v>
      </c>
      <c r="R1362" s="4">
        <v>35.290000000000049</v>
      </c>
      <c r="S1362" s="3">
        <v>3</v>
      </c>
      <c r="T1362" s="4">
        <v>260</v>
      </c>
      <c r="U1362" s="3">
        <v>90301</v>
      </c>
      <c r="V1362" s="3" t="str">
        <f>IF(R1362&gt;F3318, "High","Low")</f>
        <v>High</v>
      </c>
      <c r="W1362" s="3" t="e">
        <f>IF(OR(D1362 &gt; 0.2,#REF! &lt; 0.25), "High Risk", "Low Risk")</f>
        <v>#REF!</v>
      </c>
      <c r="X1362" s="3" t="str">
        <f>IF(NOT(D1362 &gt; 0), "No Discount", "Discount Applied")</f>
        <v>Discount Applied</v>
      </c>
      <c r="Y1362" s="3" t="str">
        <f>IF(AND(R1362 &gt; 100, OR(I1362 = "Regular Air", I1362 = "Express Air"), NOT(D1362 &gt; 0)), "High Profit Non-Standard Shipping", "Other")</f>
        <v>Other</v>
      </c>
    </row>
    <row r="1363" spans="1:25" x14ac:dyDescent="0.3">
      <c r="A1363" s="3" t="s">
        <v>49</v>
      </c>
      <c r="B1363" s="3">
        <v>20157</v>
      </c>
      <c r="C1363" s="3" t="s">
        <v>55</v>
      </c>
      <c r="D1363" s="7">
        <v>0.02</v>
      </c>
      <c r="E1363" s="4">
        <v>63.94</v>
      </c>
      <c r="F1363" s="4">
        <v>14.48</v>
      </c>
      <c r="G1363" s="3">
        <v>2441</v>
      </c>
      <c r="H1363" s="3" t="s">
        <v>2291</v>
      </c>
      <c r="I1363" s="3" t="s">
        <v>48</v>
      </c>
      <c r="J1363" s="3" t="s">
        <v>113</v>
      </c>
      <c r="K1363" s="3" t="s">
        <v>40</v>
      </c>
      <c r="L1363" s="3" t="s">
        <v>135</v>
      </c>
      <c r="M1363" s="3" t="s">
        <v>361</v>
      </c>
      <c r="N1363" s="3" t="s">
        <v>2292</v>
      </c>
      <c r="O1363" s="3">
        <v>32935</v>
      </c>
      <c r="P1363" s="2">
        <v>42098</v>
      </c>
      <c r="Q1363" s="2">
        <v>42098</v>
      </c>
      <c r="R1363" s="4">
        <v>-100.17</v>
      </c>
      <c r="S1363" s="3">
        <v>11</v>
      </c>
      <c r="T1363" s="4">
        <v>709.7</v>
      </c>
      <c r="U1363" s="3">
        <v>89300</v>
      </c>
      <c r="V1363" s="3" t="str">
        <f>IF(R1363&gt;F3319, "High","Low")</f>
        <v>Low</v>
      </c>
      <c r="W1363" s="3" t="e">
        <f>IF(OR(D1363 &gt; 0.2,#REF! &lt; 0.25), "High Risk", "Low Risk")</f>
        <v>#REF!</v>
      </c>
      <c r="X1363" s="3" t="str">
        <f>IF(NOT(D1363 &gt; 0), "No Discount", "Discount Applied")</f>
        <v>Discount Applied</v>
      </c>
      <c r="Y1363" s="3" t="str">
        <f>IF(AND(R1363 &gt; 100, OR(I1363 = "Regular Air", I1363 = "Express Air"), NOT(D1363 &gt; 0)), "High Profit Non-Standard Shipping", "Other")</f>
        <v>Other</v>
      </c>
    </row>
    <row r="1364" spans="1:25" x14ac:dyDescent="0.3">
      <c r="A1364" s="3" t="s">
        <v>179</v>
      </c>
      <c r="B1364" s="3">
        <v>20158</v>
      </c>
      <c r="C1364" s="3" t="s">
        <v>55</v>
      </c>
      <c r="D1364" s="7">
        <v>0.01</v>
      </c>
      <c r="E1364" s="4">
        <v>5.0199999999999996</v>
      </c>
      <c r="F1364" s="4">
        <v>5.14</v>
      </c>
      <c r="G1364" s="3">
        <v>2442</v>
      </c>
      <c r="H1364" s="3" t="s">
        <v>2293</v>
      </c>
      <c r="I1364" s="3" t="s">
        <v>48</v>
      </c>
      <c r="J1364" s="3" t="s">
        <v>113</v>
      </c>
      <c r="K1364" s="3" t="s">
        <v>76</v>
      </c>
      <c r="L1364" s="3" t="s">
        <v>135</v>
      </c>
      <c r="M1364" s="3" t="s">
        <v>361</v>
      </c>
      <c r="N1364" s="3" t="s">
        <v>2294</v>
      </c>
      <c r="O1364" s="3">
        <v>32953</v>
      </c>
      <c r="P1364" s="2">
        <v>42098</v>
      </c>
      <c r="Q1364" s="2">
        <v>42100</v>
      </c>
      <c r="R1364" s="4">
        <v>-3.9479999999999995</v>
      </c>
      <c r="S1364" s="3">
        <v>5</v>
      </c>
      <c r="T1364" s="4">
        <v>27.42</v>
      </c>
      <c r="U1364" s="3">
        <v>89300</v>
      </c>
      <c r="V1364" s="3" t="str">
        <f>IF(R1364&gt;F3320, "High","Low")</f>
        <v>Low</v>
      </c>
      <c r="W1364" s="3" t="e">
        <f>IF(OR(D1364 &gt; 0.2,#REF! &lt; 0.25), "High Risk", "Low Risk")</f>
        <v>#REF!</v>
      </c>
      <c r="X1364" s="3" t="str">
        <f>IF(NOT(D1364 &gt; 0), "No Discount", "Discount Applied")</f>
        <v>Discount Applied</v>
      </c>
      <c r="Y1364" s="3" t="str">
        <f>IF(AND(R1364 &gt; 100, OR(I1364 = "Regular Air", I1364 = "Express Air"), NOT(D1364 &gt; 0)), "High Profit Non-Standard Shipping", "Other")</f>
        <v>Other</v>
      </c>
    </row>
    <row r="1365" spans="1:25" x14ac:dyDescent="0.3">
      <c r="A1365" s="3" t="s">
        <v>108</v>
      </c>
      <c r="B1365" s="3">
        <v>21084</v>
      </c>
      <c r="C1365" s="3" t="s">
        <v>24</v>
      </c>
      <c r="D1365" s="7">
        <v>0.05</v>
      </c>
      <c r="E1365" s="4">
        <v>58.1</v>
      </c>
      <c r="F1365" s="4">
        <v>1.49</v>
      </c>
      <c r="G1365" s="3">
        <v>2443</v>
      </c>
      <c r="H1365" s="3" t="s">
        <v>2295</v>
      </c>
      <c r="I1365" s="3" t="s">
        <v>48</v>
      </c>
      <c r="J1365" s="3" t="s">
        <v>27</v>
      </c>
      <c r="K1365" s="3" t="s">
        <v>28</v>
      </c>
      <c r="L1365" s="3" t="s">
        <v>135</v>
      </c>
      <c r="M1365" s="3" t="s">
        <v>361</v>
      </c>
      <c r="N1365" s="3" t="s">
        <v>446</v>
      </c>
      <c r="O1365" s="3">
        <v>33142</v>
      </c>
      <c r="P1365" s="2">
        <v>42022</v>
      </c>
      <c r="Q1365" s="2">
        <v>42022</v>
      </c>
      <c r="R1365" s="4">
        <v>1633.9859999999999</v>
      </c>
      <c r="S1365" s="3">
        <v>13</v>
      </c>
      <c r="T1365" s="4">
        <v>739.06</v>
      </c>
      <c r="U1365" s="3">
        <v>89299</v>
      </c>
      <c r="V1365" s="3" t="str">
        <f>IF(R1365&gt;F3321, "High","Low")</f>
        <v>High</v>
      </c>
      <c r="W1365" s="3" t="e">
        <f>IF(OR(D1365 &gt; 0.2,#REF! &lt; 0.25), "High Risk", "Low Risk")</f>
        <v>#REF!</v>
      </c>
      <c r="X1365" s="3" t="str">
        <f>IF(NOT(D1365 &gt; 0), "No Discount", "Discount Applied")</f>
        <v>Discount Applied</v>
      </c>
      <c r="Y1365" s="3" t="str">
        <f>IF(AND(R1365 &gt; 100, OR(I1365 = "Regular Air", I1365 = "Express Air"), NOT(D1365 &gt; 0)), "High Profit Non-Standard Shipping", "Other")</f>
        <v>Other</v>
      </c>
    </row>
    <row r="1366" spans="1:25" x14ac:dyDescent="0.3">
      <c r="A1366" s="3" t="s">
        <v>29</v>
      </c>
      <c r="B1366" s="3">
        <v>25304</v>
      </c>
      <c r="C1366" s="3" t="s">
        <v>36</v>
      </c>
      <c r="D1366" s="7">
        <v>0.06</v>
      </c>
      <c r="E1366" s="4">
        <v>2.2799999999999998</v>
      </c>
      <c r="F1366" s="4">
        <v>5.2</v>
      </c>
      <c r="G1366" s="3">
        <v>2443</v>
      </c>
      <c r="H1366" s="3" t="s">
        <v>2295</v>
      </c>
      <c r="I1366" s="3" t="s">
        <v>48</v>
      </c>
      <c r="J1366" s="3" t="s">
        <v>27</v>
      </c>
      <c r="K1366" s="3" t="s">
        <v>28</v>
      </c>
      <c r="L1366" s="3" t="s">
        <v>135</v>
      </c>
      <c r="M1366" s="3" t="s">
        <v>361</v>
      </c>
      <c r="N1366" s="3" t="s">
        <v>446</v>
      </c>
      <c r="O1366" s="3">
        <v>33142</v>
      </c>
      <c r="P1366" s="2">
        <v>42156</v>
      </c>
      <c r="Q1366" s="2">
        <v>42158</v>
      </c>
      <c r="R1366" s="4">
        <v>-2002.6314000000002</v>
      </c>
      <c r="S1366" s="3">
        <v>13</v>
      </c>
      <c r="T1366" s="4">
        <v>30.47</v>
      </c>
      <c r="U1366" s="3">
        <v>89301</v>
      </c>
      <c r="V1366" s="3" t="str">
        <f>IF(R1366&gt;F3322, "High","Low")</f>
        <v>Low</v>
      </c>
      <c r="W1366" s="3" t="e">
        <f>IF(OR(D1366 &gt; 0.2,#REF! &lt; 0.25), "High Risk", "Low Risk")</f>
        <v>#REF!</v>
      </c>
      <c r="X1366" s="3" t="str">
        <f>IF(NOT(D1366 &gt; 0), "No Discount", "Discount Applied")</f>
        <v>Discount Applied</v>
      </c>
      <c r="Y1366" s="3" t="str">
        <f>IF(AND(R1366 &gt; 100, OR(I1366 = "Regular Air", I1366 = "Express Air"), NOT(D1366 &gt; 0)), "High Profit Non-Standard Shipping", "Other")</f>
        <v>Other</v>
      </c>
    </row>
    <row r="1367" spans="1:25" x14ac:dyDescent="0.3">
      <c r="A1367" s="3" t="s">
        <v>92</v>
      </c>
      <c r="B1367" s="3">
        <v>25742</v>
      </c>
      <c r="C1367" s="3" t="s">
        <v>24</v>
      </c>
      <c r="D1367" s="7">
        <v>0.09</v>
      </c>
      <c r="E1367" s="4">
        <v>6.48</v>
      </c>
      <c r="F1367" s="4">
        <v>7.03</v>
      </c>
      <c r="G1367" s="3">
        <v>2448</v>
      </c>
      <c r="H1367" s="3" t="s">
        <v>2297</v>
      </c>
      <c r="I1367" s="3" t="s">
        <v>48</v>
      </c>
      <c r="J1367" s="3" t="s">
        <v>113</v>
      </c>
      <c r="K1367" s="3" t="s">
        <v>28</v>
      </c>
      <c r="L1367" s="3" t="s">
        <v>60</v>
      </c>
      <c r="M1367" s="3" t="s">
        <v>61</v>
      </c>
      <c r="N1367" s="3" t="s">
        <v>2298</v>
      </c>
      <c r="O1367" s="3">
        <v>55410</v>
      </c>
      <c r="P1367" s="2">
        <v>42184</v>
      </c>
      <c r="Q1367" s="2">
        <v>42186</v>
      </c>
      <c r="R1367" s="4">
        <v>-126.208</v>
      </c>
      <c r="S1367" s="3">
        <v>16</v>
      </c>
      <c r="T1367" s="4">
        <v>96.96</v>
      </c>
      <c r="U1367" s="3">
        <v>87790</v>
      </c>
      <c r="V1367" s="3" t="str">
        <f>IF(R1367&gt;F3323, "High","Low")</f>
        <v>Low</v>
      </c>
      <c r="W1367" s="3" t="e">
        <f>IF(OR(D1367 &gt; 0.2,#REF! &lt; 0.25), "High Risk", "Low Risk")</f>
        <v>#REF!</v>
      </c>
      <c r="X1367" s="3" t="str">
        <f>IF(NOT(D1367 &gt; 0), "No Discount", "Discount Applied")</f>
        <v>Discount Applied</v>
      </c>
      <c r="Y1367" s="3" t="str">
        <f>IF(AND(R1367 &gt; 100, OR(I1367 = "Regular Air", I1367 = "Express Air"), NOT(D1367 &gt; 0)), "High Profit Non-Standard Shipping", "Other")</f>
        <v>Other</v>
      </c>
    </row>
    <row r="1368" spans="1:25" x14ac:dyDescent="0.3">
      <c r="A1368" s="3" t="s">
        <v>29</v>
      </c>
      <c r="B1368" s="3">
        <v>20687</v>
      </c>
      <c r="C1368" s="3" t="s">
        <v>36</v>
      </c>
      <c r="D1368" s="7">
        <v>0.08</v>
      </c>
      <c r="E1368" s="4">
        <v>4.13</v>
      </c>
      <c r="F1368" s="4">
        <v>1.17</v>
      </c>
      <c r="G1368" s="3">
        <v>2450</v>
      </c>
      <c r="H1368" s="3" t="s">
        <v>2299</v>
      </c>
      <c r="I1368" s="3" t="s">
        <v>48</v>
      </c>
      <c r="J1368" s="3" t="s">
        <v>39</v>
      </c>
      <c r="K1368" s="3" t="s">
        <v>28</v>
      </c>
      <c r="L1368" s="3" t="s">
        <v>60</v>
      </c>
      <c r="M1368" s="3" t="s">
        <v>1857</v>
      </c>
      <c r="N1368" s="3" t="s">
        <v>2301</v>
      </c>
      <c r="O1368" s="3">
        <v>53545</v>
      </c>
      <c r="P1368" s="2">
        <v>42147</v>
      </c>
      <c r="Q1368" s="2">
        <v>42149</v>
      </c>
      <c r="R1368" s="4">
        <v>-5.54</v>
      </c>
      <c r="S1368" s="3">
        <v>1</v>
      </c>
      <c r="T1368" s="4">
        <v>4.21</v>
      </c>
      <c r="U1368" s="3">
        <v>90322</v>
      </c>
      <c r="V1368" s="3" t="str">
        <f>IF(R1368&gt;F3324, "High","Low")</f>
        <v>Low</v>
      </c>
      <c r="W1368" s="3" t="e">
        <f>IF(OR(D1368 &gt; 0.2,#REF! &lt; 0.25), "High Risk", "Low Risk")</f>
        <v>#REF!</v>
      </c>
      <c r="X1368" s="3" t="str">
        <f>IF(NOT(D1368 &gt; 0), "No Discount", "Discount Applied")</f>
        <v>Discount Applied</v>
      </c>
      <c r="Y1368" s="3" t="str">
        <f>IF(AND(R1368 &gt; 100, OR(I1368 = "Regular Air", I1368 = "Express Air"), NOT(D1368 &gt; 0)), "High Profit Non-Standard Shipping", "Other")</f>
        <v>Other</v>
      </c>
    </row>
    <row r="1369" spans="1:25" x14ac:dyDescent="0.3">
      <c r="A1369" s="3" t="s">
        <v>586</v>
      </c>
      <c r="B1369" s="3">
        <v>21198</v>
      </c>
      <c r="C1369" s="3" t="s">
        <v>55</v>
      </c>
      <c r="D1369" s="7">
        <v>0.06</v>
      </c>
      <c r="E1369" s="4">
        <v>3499.99</v>
      </c>
      <c r="F1369" s="4">
        <v>24.49</v>
      </c>
      <c r="G1369" s="3">
        <v>2454</v>
      </c>
      <c r="H1369" s="3" t="s">
        <v>2302</v>
      </c>
      <c r="I1369" s="3" t="s">
        <v>26</v>
      </c>
      <c r="J1369" s="3" t="s">
        <v>27</v>
      </c>
      <c r="K1369" s="3" t="s">
        <v>76</v>
      </c>
      <c r="L1369" s="3" t="s">
        <v>135</v>
      </c>
      <c r="M1369" s="3" t="s">
        <v>1277</v>
      </c>
      <c r="N1369" s="3" t="s">
        <v>2303</v>
      </c>
      <c r="O1369" s="3">
        <v>35244</v>
      </c>
      <c r="P1369" s="2">
        <v>42064</v>
      </c>
      <c r="Q1369" s="2">
        <v>42067</v>
      </c>
      <c r="R1369" s="4">
        <v>-68.432000000000002</v>
      </c>
      <c r="S1369" s="3">
        <v>1</v>
      </c>
      <c r="T1369" s="4">
        <v>3550.28</v>
      </c>
      <c r="U1369" s="3">
        <v>89219</v>
      </c>
      <c r="V1369" s="3" t="str">
        <f>IF(R1369&gt;F3325, "High","Low")</f>
        <v>Low</v>
      </c>
      <c r="W1369" s="3" t="e">
        <f>IF(OR(D1369 &gt; 0.2,#REF! &lt; 0.25), "High Risk", "Low Risk")</f>
        <v>#REF!</v>
      </c>
      <c r="X1369" s="3" t="str">
        <f>IF(NOT(D1369 &gt; 0), "No Discount", "Discount Applied")</f>
        <v>Discount Applied</v>
      </c>
      <c r="Y1369" s="3" t="str">
        <f>IF(AND(R1369 &gt; 100, OR(I1369 = "Regular Air", I1369 = "Express Air"), NOT(D1369 &gt; 0)), "High Profit Non-Standard Shipping", "Other")</f>
        <v>Other</v>
      </c>
    </row>
    <row r="1370" spans="1:25" x14ac:dyDescent="0.3">
      <c r="A1370" s="3" t="s">
        <v>179</v>
      </c>
      <c r="B1370" s="3">
        <v>25536</v>
      </c>
      <c r="C1370" s="3" t="s">
        <v>24</v>
      </c>
      <c r="D1370" s="7">
        <v>7.0000000000000007E-2</v>
      </c>
      <c r="E1370" s="4">
        <v>179.99</v>
      </c>
      <c r="F1370" s="4">
        <v>19.989999999999998</v>
      </c>
      <c r="G1370" s="3">
        <v>2456</v>
      </c>
      <c r="H1370" s="3" t="s">
        <v>2304</v>
      </c>
      <c r="I1370" s="3" t="s">
        <v>48</v>
      </c>
      <c r="J1370" s="3" t="s">
        <v>39</v>
      </c>
      <c r="K1370" s="3" t="s">
        <v>76</v>
      </c>
      <c r="L1370" s="3" t="s">
        <v>135</v>
      </c>
      <c r="M1370" s="3" t="s">
        <v>1277</v>
      </c>
      <c r="N1370" s="3" t="s">
        <v>2305</v>
      </c>
      <c r="O1370" s="3">
        <v>36608</v>
      </c>
      <c r="P1370" s="2">
        <v>42026</v>
      </c>
      <c r="Q1370" s="2">
        <v>42027</v>
      </c>
      <c r="R1370" s="4">
        <v>733.2822000000001</v>
      </c>
      <c r="S1370" s="3">
        <v>7</v>
      </c>
      <c r="T1370" s="4">
        <v>1188.6300000000001</v>
      </c>
      <c r="U1370" s="3">
        <v>89218</v>
      </c>
      <c r="V1370" s="3" t="str">
        <f>IF(R1370&gt;F3326, "High","Low")</f>
        <v>High</v>
      </c>
      <c r="W1370" s="3" t="e">
        <f>IF(OR(D1370 &gt; 0.2,#REF! &lt; 0.25), "High Risk", "Low Risk")</f>
        <v>#REF!</v>
      </c>
      <c r="X1370" s="3" t="str">
        <f>IF(NOT(D1370 &gt; 0), "No Discount", "Discount Applied")</f>
        <v>Discount Applied</v>
      </c>
      <c r="Y1370" s="3" t="str">
        <f>IF(AND(R1370 &gt; 100, OR(I1370 = "Regular Air", I1370 = "Express Air"), NOT(D1370 &gt; 0)), "High Profit Non-Standard Shipping", "Other")</f>
        <v>Other</v>
      </c>
    </row>
    <row r="1371" spans="1:25" x14ac:dyDescent="0.3">
      <c r="A1371" s="3" t="s">
        <v>49</v>
      </c>
      <c r="B1371" s="3">
        <v>25537</v>
      </c>
      <c r="C1371" s="3" t="s">
        <v>24</v>
      </c>
      <c r="D1371" s="7">
        <v>0.02</v>
      </c>
      <c r="E1371" s="4">
        <v>92.23</v>
      </c>
      <c r="F1371" s="4">
        <v>39.61</v>
      </c>
      <c r="G1371" s="3">
        <v>2456</v>
      </c>
      <c r="H1371" s="3" t="s">
        <v>2304</v>
      </c>
      <c r="I1371" s="3" t="s">
        <v>26</v>
      </c>
      <c r="J1371" s="3" t="s">
        <v>39</v>
      </c>
      <c r="K1371" s="3" t="s">
        <v>40</v>
      </c>
      <c r="L1371" s="3" t="s">
        <v>135</v>
      </c>
      <c r="M1371" s="3" t="s">
        <v>1277</v>
      </c>
      <c r="N1371" s="3" t="s">
        <v>2305</v>
      </c>
      <c r="O1371" s="3">
        <v>36608</v>
      </c>
      <c r="P1371" s="2">
        <v>42026</v>
      </c>
      <c r="Q1371" s="2">
        <v>42027</v>
      </c>
      <c r="R1371" s="4">
        <v>-905.99039999999991</v>
      </c>
      <c r="S1371" s="3">
        <v>11</v>
      </c>
      <c r="T1371" s="4">
        <v>1009.93</v>
      </c>
      <c r="U1371" s="3">
        <v>89218</v>
      </c>
      <c r="V1371" s="3" t="str">
        <f>IF(R1371&gt;F3327, "High","Low")</f>
        <v>Low</v>
      </c>
      <c r="W1371" s="3" t="e">
        <f>IF(OR(D1371 &gt; 0.2,#REF! &lt; 0.25), "High Risk", "Low Risk")</f>
        <v>#REF!</v>
      </c>
      <c r="X1371" s="3" t="str">
        <f>IF(NOT(D1371 &gt; 0), "No Discount", "Discount Applied")</f>
        <v>Discount Applied</v>
      </c>
      <c r="Y1371" s="3" t="str">
        <f>IF(AND(R1371 &gt; 100, OR(I1371 = "Regular Air", I1371 = "Express Air"), NOT(D1371 &gt; 0)), "High Profit Non-Standard Shipping", "Other")</f>
        <v>Other</v>
      </c>
    </row>
    <row r="1372" spans="1:25" x14ac:dyDescent="0.3">
      <c r="A1372" s="3" t="s">
        <v>108</v>
      </c>
      <c r="B1372" s="3">
        <v>25535</v>
      </c>
      <c r="C1372" s="3" t="s">
        <v>24</v>
      </c>
      <c r="D1372" s="7">
        <v>0.02</v>
      </c>
      <c r="E1372" s="4">
        <v>15.22</v>
      </c>
      <c r="F1372" s="4">
        <v>9.73</v>
      </c>
      <c r="G1372" s="3">
        <v>2457</v>
      </c>
      <c r="H1372" s="3" t="s">
        <v>2307</v>
      </c>
      <c r="I1372" s="3" t="s">
        <v>48</v>
      </c>
      <c r="J1372" s="3" t="s">
        <v>39</v>
      </c>
      <c r="K1372" s="3" t="s">
        <v>28</v>
      </c>
      <c r="L1372" s="3" t="s">
        <v>60</v>
      </c>
      <c r="M1372" s="3" t="s">
        <v>61</v>
      </c>
      <c r="N1372" s="3" t="s">
        <v>2309</v>
      </c>
      <c r="O1372" s="3">
        <v>55014</v>
      </c>
      <c r="P1372" s="2">
        <v>42026</v>
      </c>
      <c r="Q1372" s="2">
        <v>42026</v>
      </c>
      <c r="R1372" s="4">
        <v>-21.63242</v>
      </c>
      <c r="S1372" s="3">
        <v>9</v>
      </c>
      <c r="T1372" s="4">
        <v>140.69999999999999</v>
      </c>
      <c r="U1372" s="3">
        <v>89218</v>
      </c>
      <c r="V1372" s="3" t="str">
        <f>IF(R1372&gt;F3328, "High","Low")</f>
        <v>Low</v>
      </c>
      <c r="W1372" s="3" t="e">
        <f>IF(OR(D1372 &gt; 0.2,#REF! &lt; 0.25), "High Risk", "Low Risk")</f>
        <v>#REF!</v>
      </c>
      <c r="X1372" s="3" t="str">
        <f>IF(NOT(D1372 &gt; 0), "No Discount", "Discount Applied")</f>
        <v>Discount Applied</v>
      </c>
      <c r="Y1372" s="3" t="str">
        <f>IF(AND(R1372 &gt; 100, OR(I1372 = "Regular Air", I1372 = "Express Air"), NOT(D1372 &gt; 0)), "High Profit Non-Standard Shipping", "Other")</f>
        <v>Other</v>
      </c>
    </row>
    <row r="1373" spans="1:25" x14ac:dyDescent="0.3">
      <c r="A1373" s="3" t="s">
        <v>92</v>
      </c>
      <c r="B1373" s="3">
        <v>22321</v>
      </c>
      <c r="C1373" s="3" t="s">
        <v>24</v>
      </c>
      <c r="D1373" s="7">
        <v>0.03</v>
      </c>
      <c r="E1373" s="4">
        <v>6.48</v>
      </c>
      <c r="F1373" s="4">
        <v>8.73</v>
      </c>
      <c r="G1373" s="3">
        <v>2458</v>
      </c>
      <c r="H1373" s="3" t="s">
        <v>2310</v>
      </c>
      <c r="I1373" s="3" t="s">
        <v>48</v>
      </c>
      <c r="J1373" s="3" t="s">
        <v>39</v>
      </c>
      <c r="K1373" s="3" t="s">
        <v>28</v>
      </c>
      <c r="L1373" s="3" t="s">
        <v>60</v>
      </c>
      <c r="M1373" s="3" t="s">
        <v>61</v>
      </c>
      <c r="N1373" s="3" t="s">
        <v>2298</v>
      </c>
      <c r="O1373" s="3">
        <v>55410</v>
      </c>
      <c r="P1373" s="2">
        <v>42007</v>
      </c>
      <c r="Q1373" s="2">
        <v>42009</v>
      </c>
      <c r="R1373" s="4">
        <v>-35.04</v>
      </c>
      <c r="S1373" s="3">
        <v>2</v>
      </c>
      <c r="T1373" s="4">
        <v>15.95</v>
      </c>
      <c r="U1373" s="3">
        <v>91285</v>
      </c>
      <c r="V1373" s="3" t="str">
        <f>IF(R1373&gt;F3329, "High","Low")</f>
        <v>Low</v>
      </c>
      <c r="W1373" s="3" t="e">
        <f>IF(OR(D1373 &gt; 0.2,#REF! &lt; 0.25), "High Risk", "Low Risk")</f>
        <v>#REF!</v>
      </c>
      <c r="X1373" s="3" t="str">
        <f>IF(NOT(D1373 &gt; 0), "No Discount", "Discount Applied")</f>
        <v>Discount Applied</v>
      </c>
      <c r="Y1373" s="3" t="str">
        <f>IF(AND(R1373 &gt; 100, OR(I1373 = "Regular Air", I1373 = "Express Air"), NOT(D1373 &gt; 0)), "High Profit Non-Standard Shipping", "Other")</f>
        <v>Other</v>
      </c>
    </row>
    <row r="1374" spans="1:25" x14ac:dyDescent="0.3">
      <c r="A1374" s="3" t="s">
        <v>173</v>
      </c>
      <c r="B1374" s="3">
        <v>21190</v>
      </c>
      <c r="C1374" s="3" t="s">
        <v>55</v>
      </c>
      <c r="D1374" s="7">
        <v>0.05</v>
      </c>
      <c r="E1374" s="4">
        <v>12.88</v>
      </c>
      <c r="F1374" s="4">
        <v>4.59</v>
      </c>
      <c r="G1374" s="3">
        <v>2458</v>
      </c>
      <c r="H1374" s="3" t="s">
        <v>2310</v>
      </c>
      <c r="I1374" s="3" t="s">
        <v>48</v>
      </c>
      <c r="J1374" s="3" t="s">
        <v>39</v>
      </c>
      <c r="K1374" s="3" t="s">
        <v>28</v>
      </c>
      <c r="L1374" s="3" t="s">
        <v>60</v>
      </c>
      <c r="M1374" s="3" t="s">
        <v>61</v>
      </c>
      <c r="N1374" s="3" t="s">
        <v>2298</v>
      </c>
      <c r="O1374" s="3">
        <v>55410</v>
      </c>
      <c r="P1374" s="2">
        <v>42147</v>
      </c>
      <c r="Q1374" s="2">
        <v>42149</v>
      </c>
      <c r="R1374" s="4">
        <v>5.980000000000004</v>
      </c>
      <c r="S1374" s="3">
        <v>3</v>
      </c>
      <c r="T1374" s="4">
        <v>42.35</v>
      </c>
      <c r="U1374" s="3">
        <v>91286</v>
      </c>
      <c r="V1374" s="3" t="str">
        <f>IF(R1374&gt;F3330, "High","Low")</f>
        <v>High</v>
      </c>
      <c r="W1374" s="3" t="e">
        <f>IF(OR(D1374 &gt; 0.2,#REF! &lt; 0.25), "High Risk", "Low Risk")</f>
        <v>#REF!</v>
      </c>
      <c r="X1374" s="3" t="str">
        <f>IF(NOT(D1374 &gt; 0), "No Discount", "Discount Applied")</f>
        <v>Discount Applied</v>
      </c>
      <c r="Y1374" s="3" t="str">
        <f>IF(AND(R1374 &gt; 100, OR(I1374 = "Regular Air", I1374 = "Express Air"), NOT(D1374 &gt; 0)), "High Profit Non-Standard Shipping", "Other")</f>
        <v>Other</v>
      </c>
    </row>
    <row r="1375" spans="1:25" x14ac:dyDescent="0.3">
      <c r="A1375" s="3" t="s">
        <v>92</v>
      </c>
      <c r="B1375" s="3">
        <v>4321</v>
      </c>
      <c r="C1375" s="3" t="s">
        <v>24</v>
      </c>
      <c r="D1375" s="7">
        <v>0.03</v>
      </c>
      <c r="E1375" s="4">
        <v>6.48</v>
      </c>
      <c r="F1375" s="4">
        <v>8.73</v>
      </c>
      <c r="G1375" s="3">
        <v>2460</v>
      </c>
      <c r="H1375" s="3" t="s">
        <v>2312</v>
      </c>
      <c r="I1375" s="3" t="s">
        <v>48</v>
      </c>
      <c r="J1375" s="3" t="s">
        <v>39</v>
      </c>
      <c r="K1375" s="3" t="s">
        <v>28</v>
      </c>
      <c r="L1375" s="3" t="s">
        <v>52</v>
      </c>
      <c r="M1375" s="3" t="s">
        <v>70</v>
      </c>
      <c r="N1375" s="3" t="s">
        <v>89</v>
      </c>
      <c r="O1375" s="3">
        <v>10035</v>
      </c>
      <c r="P1375" s="2">
        <v>42007</v>
      </c>
      <c r="Q1375" s="2">
        <v>42009</v>
      </c>
      <c r="R1375" s="4">
        <v>-35.04</v>
      </c>
      <c r="S1375" s="3">
        <v>8</v>
      </c>
      <c r="T1375" s="4">
        <v>63.78</v>
      </c>
      <c r="U1375" s="3">
        <v>30785</v>
      </c>
      <c r="V1375" s="3" t="str">
        <f>IF(R1375&gt;F3331, "High","Low")</f>
        <v>Low</v>
      </c>
      <c r="W1375" s="3" t="e">
        <f>IF(OR(D1375 &gt; 0.2,#REF! &lt; 0.25), "High Risk", "Low Risk")</f>
        <v>#REF!</v>
      </c>
      <c r="X1375" s="3" t="str">
        <f>IF(NOT(D1375 &gt; 0), "No Discount", "Discount Applied")</f>
        <v>Discount Applied</v>
      </c>
      <c r="Y1375" s="3" t="str">
        <f>IF(AND(R1375 &gt; 100, OR(I1375 = "Regular Air", I1375 = "Express Air"), NOT(D1375 &gt; 0)), "High Profit Non-Standard Shipping", "Other")</f>
        <v>Other</v>
      </c>
    </row>
    <row r="1376" spans="1:25" x14ac:dyDescent="0.3">
      <c r="A1376" s="3" t="s">
        <v>29</v>
      </c>
      <c r="B1376" s="3">
        <v>4322</v>
      </c>
      <c r="C1376" s="3" t="s">
        <v>24</v>
      </c>
      <c r="D1376" s="7">
        <v>7.0000000000000007E-2</v>
      </c>
      <c r="E1376" s="4">
        <v>9.93</v>
      </c>
      <c r="F1376" s="4">
        <v>1.0900000000000001</v>
      </c>
      <c r="G1376" s="3">
        <v>2460</v>
      </c>
      <c r="H1376" s="3" t="s">
        <v>2312</v>
      </c>
      <c r="I1376" s="3" t="s">
        <v>48</v>
      </c>
      <c r="J1376" s="3" t="s">
        <v>39</v>
      </c>
      <c r="K1376" s="3" t="s">
        <v>28</v>
      </c>
      <c r="L1376" s="3" t="s">
        <v>52</v>
      </c>
      <c r="M1376" s="3" t="s">
        <v>70</v>
      </c>
      <c r="N1376" s="3" t="s">
        <v>89</v>
      </c>
      <c r="O1376" s="3">
        <v>10035</v>
      </c>
      <c r="P1376" s="2">
        <v>42007</v>
      </c>
      <c r="Q1376" s="2">
        <v>42010</v>
      </c>
      <c r="R1376" s="4">
        <v>149.53</v>
      </c>
      <c r="S1376" s="3">
        <v>46</v>
      </c>
      <c r="T1376" s="4">
        <v>451.61</v>
      </c>
      <c r="U1376" s="3">
        <v>30785</v>
      </c>
      <c r="V1376" s="3" t="str">
        <f>IF(R1376&gt;F3332, "High","Low")</f>
        <v>High</v>
      </c>
      <c r="W1376" s="3" t="e">
        <f>IF(OR(D1376 &gt; 0.2,#REF! &lt; 0.25), "High Risk", "Low Risk")</f>
        <v>#REF!</v>
      </c>
      <c r="X1376" s="3" t="str">
        <f>IF(NOT(D1376 &gt; 0), "No Discount", "Discount Applied")</f>
        <v>Discount Applied</v>
      </c>
      <c r="Y1376" s="3" t="str">
        <f>IF(AND(R1376 &gt; 100, OR(I1376 = "Regular Air", I1376 = "Express Air"), NOT(D1376 &gt; 0)), "High Profit Non-Standard Shipping", "Other")</f>
        <v>Other</v>
      </c>
    </row>
    <row r="1377" spans="1:25" x14ac:dyDescent="0.3">
      <c r="A1377" s="3" t="s">
        <v>49</v>
      </c>
      <c r="B1377" s="3">
        <v>25859</v>
      </c>
      <c r="C1377" s="3" t="s">
        <v>24</v>
      </c>
      <c r="D1377" s="7">
        <v>0.09</v>
      </c>
      <c r="E1377" s="4">
        <v>1.74</v>
      </c>
      <c r="F1377" s="4">
        <v>4.08</v>
      </c>
      <c r="G1377" s="3">
        <v>2464</v>
      </c>
      <c r="H1377" s="3" t="s">
        <v>2314</v>
      </c>
      <c r="I1377" s="3" t="s">
        <v>26</v>
      </c>
      <c r="J1377" s="3" t="s">
        <v>113</v>
      </c>
      <c r="K1377" s="3" t="s">
        <v>40</v>
      </c>
      <c r="L1377" s="3" t="s">
        <v>135</v>
      </c>
      <c r="M1377" s="3" t="s">
        <v>170</v>
      </c>
      <c r="N1377" s="3" t="s">
        <v>2315</v>
      </c>
      <c r="O1377" s="3">
        <v>71111</v>
      </c>
      <c r="P1377" s="2">
        <v>42135</v>
      </c>
      <c r="Q1377" s="2">
        <v>42137</v>
      </c>
      <c r="R1377" s="4">
        <v>608.26199999999994</v>
      </c>
      <c r="S1377" s="3">
        <v>4</v>
      </c>
      <c r="T1377" s="4">
        <v>10.41</v>
      </c>
      <c r="U1377" s="3">
        <v>88713</v>
      </c>
      <c r="V1377" s="3" t="str">
        <f>IF(R1377&gt;F3333, "High","Low")</f>
        <v>High</v>
      </c>
      <c r="W1377" s="3" t="e">
        <f>IF(OR(D1377 &gt; 0.2,#REF! &lt; 0.25), "High Risk", "Low Risk")</f>
        <v>#REF!</v>
      </c>
      <c r="X1377" s="3" t="str">
        <f>IF(NOT(D1377 &gt; 0), "No Discount", "Discount Applied")</f>
        <v>Discount Applied</v>
      </c>
      <c r="Y1377" s="3" t="str">
        <f>IF(AND(R1377 &gt; 100, OR(I1377 = "Regular Air", I1377 = "Express Air"), NOT(D1377 &gt; 0)), "High Profit Non-Standard Shipping", "Other")</f>
        <v>Other</v>
      </c>
    </row>
    <row r="1378" spans="1:25" x14ac:dyDescent="0.3">
      <c r="A1378" s="3" t="s">
        <v>151</v>
      </c>
      <c r="B1378" s="3">
        <v>25860</v>
      </c>
      <c r="C1378" s="3" t="s">
        <v>24</v>
      </c>
      <c r="D1378" s="7">
        <v>0.08</v>
      </c>
      <c r="E1378" s="4">
        <v>227.55</v>
      </c>
      <c r="F1378" s="4">
        <v>32.479999999999997</v>
      </c>
      <c r="G1378" s="3">
        <v>2464</v>
      </c>
      <c r="H1378" s="3" t="s">
        <v>2314</v>
      </c>
      <c r="I1378" s="3" t="s">
        <v>38</v>
      </c>
      <c r="J1378" s="3" t="s">
        <v>113</v>
      </c>
      <c r="K1378" s="3" t="s">
        <v>40</v>
      </c>
      <c r="L1378" s="3" t="s">
        <v>135</v>
      </c>
      <c r="M1378" s="3" t="s">
        <v>170</v>
      </c>
      <c r="N1378" s="3" t="s">
        <v>2315</v>
      </c>
      <c r="O1378" s="3">
        <v>71111</v>
      </c>
      <c r="P1378" s="2">
        <v>42135</v>
      </c>
      <c r="Q1378" s="2">
        <v>42135</v>
      </c>
      <c r="R1378" s="4">
        <v>-570.16960000000006</v>
      </c>
      <c r="S1378" s="3">
        <v>16</v>
      </c>
      <c r="T1378" s="4">
        <v>2849.64</v>
      </c>
      <c r="U1378" s="3">
        <v>88713</v>
      </c>
      <c r="V1378" s="3" t="str">
        <f>IF(R1378&gt;F3334, "High","Low")</f>
        <v>Low</v>
      </c>
      <c r="W1378" s="3" t="e">
        <f>IF(OR(D1378 &gt; 0.2,#REF! &lt; 0.25), "High Risk", "Low Risk")</f>
        <v>#REF!</v>
      </c>
      <c r="X1378" s="3" t="str">
        <f>IF(NOT(D1378 &gt; 0), "No Discount", "Discount Applied")</f>
        <v>Discount Applied</v>
      </c>
      <c r="Y1378" s="3" t="str">
        <f>IF(AND(R1378 &gt; 100, OR(I1378 = "Regular Air", I1378 = "Express Air"), NOT(D1378 &gt; 0)), "High Profit Non-Standard Shipping", "Other")</f>
        <v>Other</v>
      </c>
    </row>
    <row r="1379" spans="1:25" x14ac:dyDescent="0.3">
      <c r="A1379" s="3" t="s">
        <v>108</v>
      </c>
      <c r="B1379" s="3">
        <v>25807</v>
      </c>
      <c r="C1379" s="3" t="s">
        <v>36</v>
      </c>
      <c r="D1379" s="7">
        <v>0.05</v>
      </c>
      <c r="E1379" s="4">
        <v>6.28</v>
      </c>
      <c r="F1379" s="4">
        <v>5.36</v>
      </c>
      <c r="G1379" s="3">
        <v>2464</v>
      </c>
      <c r="H1379" s="3" t="s">
        <v>2314</v>
      </c>
      <c r="I1379" s="3" t="s">
        <v>48</v>
      </c>
      <c r="J1379" s="3" t="s">
        <v>113</v>
      </c>
      <c r="K1379" s="3" t="s">
        <v>28</v>
      </c>
      <c r="L1379" s="3" t="s">
        <v>135</v>
      </c>
      <c r="M1379" s="3" t="s">
        <v>170</v>
      </c>
      <c r="N1379" s="3" t="s">
        <v>2315</v>
      </c>
      <c r="O1379" s="3">
        <v>71111</v>
      </c>
      <c r="P1379" s="2">
        <v>42024</v>
      </c>
      <c r="Q1379" s="2">
        <v>42027</v>
      </c>
      <c r="R1379" s="4">
        <v>1.278</v>
      </c>
      <c r="S1379" s="3">
        <v>6</v>
      </c>
      <c r="T1379" s="4">
        <v>38.04</v>
      </c>
      <c r="U1379" s="3">
        <v>88714</v>
      </c>
      <c r="V1379" s="3" t="str">
        <f>IF(R1379&gt;F3335, "High","Low")</f>
        <v>High</v>
      </c>
      <c r="W1379" s="3" t="e">
        <f>IF(OR(D1379 &gt; 0.2,#REF! &lt; 0.25), "High Risk", "Low Risk")</f>
        <v>#REF!</v>
      </c>
      <c r="X1379" s="3" t="str">
        <f>IF(NOT(D1379 &gt; 0), "No Discount", "Discount Applied")</f>
        <v>Discount Applied</v>
      </c>
      <c r="Y1379" s="3" t="str">
        <f>IF(AND(R1379 &gt; 100, OR(I1379 = "Regular Air", I1379 = "Express Air"), NOT(D1379 &gt; 0)), "High Profit Non-Standard Shipping", "Other")</f>
        <v>Other</v>
      </c>
    </row>
    <row r="1380" spans="1:25" x14ac:dyDescent="0.3">
      <c r="A1380" s="3" t="s">
        <v>133</v>
      </c>
      <c r="B1380" s="3">
        <v>25808</v>
      </c>
      <c r="C1380" s="3" t="s">
        <v>36</v>
      </c>
      <c r="D1380" s="7">
        <v>0.04</v>
      </c>
      <c r="E1380" s="4">
        <v>3.08</v>
      </c>
      <c r="F1380" s="4">
        <v>0.99</v>
      </c>
      <c r="G1380" s="3">
        <v>2464</v>
      </c>
      <c r="H1380" s="3" t="s">
        <v>2314</v>
      </c>
      <c r="I1380" s="3" t="s">
        <v>48</v>
      </c>
      <c r="J1380" s="3" t="s">
        <v>113</v>
      </c>
      <c r="K1380" s="3" t="s">
        <v>28</v>
      </c>
      <c r="L1380" s="3" t="s">
        <v>135</v>
      </c>
      <c r="M1380" s="3" t="s">
        <v>170</v>
      </c>
      <c r="N1380" s="3" t="s">
        <v>2315</v>
      </c>
      <c r="O1380" s="3">
        <v>71111</v>
      </c>
      <c r="P1380" s="2">
        <v>42024</v>
      </c>
      <c r="Q1380" s="2">
        <v>42025</v>
      </c>
      <c r="R1380" s="4">
        <v>424.28999999999996</v>
      </c>
      <c r="S1380" s="3">
        <v>14</v>
      </c>
      <c r="T1380" s="4">
        <v>42.53</v>
      </c>
      <c r="U1380" s="3">
        <v>88714</v>
      </c>
      <c r="V1380" s="3" t="str">
        <f>IF(R1380&gt;F3336, "High","Low")</f>
        <v>High</v>
      </c>
      <c r="W1380" s="3" t="e">
        <f>IF(OR(D1380 &gt; 0.2,#REF! &lt; 0.25), "High Risk", "Low Risk")</f>
        <v>#REF!</v>
      </c>
      <c r="X1380" s="3" t="str">
        <f>IF(NOT(D1380 &gt; 0), "No Discount", "Discount Applied")</f>
        <v>Discount Applied</v>
      </c>
      <c r="Y1380" s="3" t="str">
        <f>IF(AND(R1380 &gt; 100, OR(I1380 = "Regular Air", I1380 = "Express Air"), NOT(D1380 &gt; 0)), "High Profit Non-Standard Shipping", "Other")</f>
        <v>Other</v>
      </c>
    </row>
    <row r="1381" spans="1:25" x14ac:dyDescent="0.3">
      <c r="A1381" s="3" t="s">
        <v>108</v>
      </c>
      <c r="B1381" s="3">
        <v>22580</v>
      </c>
      <c r="C1381" s="3" t="s">
        <v>55</v>
      </c>
      <c r="D1381" s="7">
        <v>0.04</v>
      </c>
      <c r="E1381" s="4">
        <v>2.08</v>
      </c>
      <c r="F1381" s="4">
        <v>1.49</v>
      </c>
      <c r="G1381" s="3">
        <v>2466</v>
      </c>
      <c r="H1381" s="3" t="s">
        <v>2318</v>
      </c>
      <c r="I1381" s="3" t="s">
        <v>48</v>
      </c>
      <c r="J1381" s="3" t="s">
        <v>27</v>
      </c>
      <c r="K1381" s="3" t="s">
        <v>28</v>
      </c>
      <c r="L1381" s="3" t="s">
        <v>60</v>
      </c>
      <c r="M1381" s="3" t="s">
        <v>299</v>
      </c>
      <c r="N1381" s="3" t="s">
        <v>2319</v>
      </c>
      <c r="O1381" s="3">
        <v>49783</v>
      </c>
      <c r="P1381" s="2">
        <v>42062</v>
      </c>
      <c r="Q1381" s="2">
        <v>42063</v>
      </c>
      <c r="R1381" s="4">
        <v>-3.71956</v>
      </c>
      <c r="S1381" s="3">
        <v>7</v>
      </c>
      <c r="T1381" s="4">
        <v>14.77</v>
      </c>
      <c r="U1381" s="3">
        <v>88136</v>
      </c>
      <c r="V1381" s="3" t="str">
        <f>IF(R1381&gt;F3337, "High","Low")</f>
        <v>Low</v>
      </c>
      <c r="W1381" s="3" t="e">
        <f>IF(OR(D1381 &gt; 0.2,#REF! &lt; 0.25), "High Risk", "Low Risk")</f>
        <v>#REF!</v>
      </c>
      <c r="X1381" s="3" t="str">
        <f>IF(NOT(D1381 &gt; 0), "No Discount", "Discount Applied")</f>
        <v>Discount Applied</v>
      </c>
      <c r="Y1381" s="3" t="str">
        <f>IF(AND(R1381 &gt; 100, OR(I1381 = "Regular Air", I1381 = "Express Air"), NOT(D1381 &gt; 0)), "High Profit Non-Standard Shipping", "Other")</f>
        <v>Other</v>
      </c>
    </row>
    <row r="1382" spans="1:25" x14ac:dyDescent="0.3">
      <c r="A1382" s="3" t="s">
        <v>179</v>
      </c>
      <c r="B1382" s="3">
        <v>22582</v>
      </c>
      <c r="C1382" s="3" t="s">
        <v>55</v>
      </c>
      <c r="D1382" s="7">
        <v>0.02</v>
      </c>
      <c r="E1382" s="4">
        <v>53.98</v>
      </c>
      <c r="F1382" s="4">
        <v>5.5</v>
      </c>
      <c r="G1382" s="3">
        <v>2466</v>
      </c>
      <c r="H1382" s="3" t="s">
        <v>2318</v>
      </c>
      <c r="I1382" s="3" t="s">
        <v>26</v>
      </c>
      <c r="J1382" s="3" t="s">
        <v>27</v>
      </c>
      <c r="K1382" s="3" t="s">
        <v>76</v>
      </c>
      <c r="L1382" s="3" t="s">
        <v>60</v>
      </c>
      <c r="M1382" s="3" t="s">
        <v>299</v>
      </c>
      <c r="N1382" s="3" t="s">
        <v>2319</v>
      </c>
      <c r="O1382" s="3">
        <v>49783</v>
      </c>
      <c r="P1382" s="2">
        <v>42062</v>
      </c>
      <c r="Q1382" s="2">
        <v>42063</v>
      </c>
      <c r="R1382" s="4">
        <v>101.97200000000001</v>
      </c>
      <c r="S1382" s="3">
        <v>8</v>
      </c>
      <c r="T1382" s="4">
        <v>438.33</v>
      </c>
      <c r="U1382" s="3">
        <v>88136</v>
      </c>
      <c r="V1382" s="3" t="str">
        <f>IF(R1382&gt;F3338, "High","Low")</f>
        <v>High</v>
      </c>
      <c r="W1382" s="3" t="e">
        <f>IF(OR(D1382 &gt; 0.2,#REF! &lt; 0.25), "High Risk", "Low Risk")</f>
        <v>#REF!</v>
      </c>
      <c r="X1382" s="3" t="str">
        <f>IF(NOT(D1382 &gt; 0), "No Discount", "Discount Applied")</f>
        <v>Discount Applied</v>
      </c>
      <c r="Y1382" s="3" t="str">
        <f>IF(AND(R1382 &gt; 100, OR(I1382 = "Regular Air", I1382 = "Express Air"), NOT(D1382 &gt; 0)), "High Profit Non-Standard Shipping", "Other")</f>
        <v>Other</v>
      </c>
    </row>
    <row r="1383" spans="1:25" x14ac:dyDescent="0.3">
      <c r="A1383" s="3" t="s">
        <v>92</v>
      </c>
      <c r="B1383" s="3">
        <v>22583</v>
      </c>
      <c r="C1383" s="3" t="s">
        <v>55</v>
      </c>
      <c r="D1383" s="7">
        <v>0.05</v>
      </c>
      <c r="E1383" s="4">
        <v>4.9800000000000004</v>
      </c>
      <c r="F1383" s="4">
        <v>5.0199999999999996</v>
      </c>
      <c r="G1383" s="3">
        <v>2466</v>
      </c>
      <c r="H1383" s="3" t="s">
        <v>2318</v>
      </c>
      <c r="I1383" s="3" t="s">
        <v>48</v>
      </c>
      <c r="J1383" s="3" t="s">
        <v>27</v>
      </c>
      <c r="K1383" s="3" t="s">
        <v>28</v>
      </c>
      <c r="L1383" s="3" t="s">
        <v>60</v>
      </c>
      <c r="M1383" s="3" t="s">
        <v>299</v>
      </c>
      <c r="N1383" s="3" t="s">
        <v>2319</v>
      </c>
      <c r="O1383" s="3">
        <v>49783</v>
      </c>
      <c r="P1383" s="2">
        <v>42062</v>
      </c>
      <c r="Q1383" s="2">
        <v>42062</v>
      </c>
      <c r="R1383" s="4">
        <v>-16.634799999999998</v>
      </c>
      <c r="S1383" s="3">
        <v>7</v>
      </c>
      <c r="T1383" s="4">
        <v>38.11</v>
      </c>
      <c r="U1383" s="3">
        <v>88136</v>
      </c>
      <c r="V1383" s="3" t="str">
        <f>IF(R1383&gt;F3339, "High","Low")</f>
        <v>Low</v>
      </c>
      <c r="W1383" s="3" t="e">
        <f>IF(OR(D1383 &gt; 0.2,#REF! &lt; 0.25), "High Risk", "Low Risk")</f>
        <v>#REF!</v>
      </c>
      <c r="X1383" s="3" t="str">
        <f>IF(NOT(D1383 &gt; 0), "No Discount", "Discount Applied")</f>
        <v>Discount Applied</v>
      </c>
      <c r="Y1383" s="3" t="str">
        <f>IF(AND(R1383 &gt; 100, OR(I1383 = "Regular Air", I1383 = "Express Air"), NOT(D1383 &gt; 0)), "High Profit Non-Standard Shipping", "Other")</f>
        <v>Other</v>
      </c>
    </row>
    <row r="1384" spans="1:25" x14ac:dyDescent="0.3">
      <c r="A1384" s="3" t="s">
        <v>108</v>
      </c>
      <c r="B1384" s="3">
        <v>19766</v>
      </c>
      <c r="C1384" s="3" t="s">
        <v>46</v>
      </c>
      <c r="D1384" s="7">
        <v>0.09</v>
      </c>
      <c r="E1384" s="4">
        <v>58.1</v>
      </c>
      <c r="F1384" s="4">
        <v>1.49</v>
      </c>
      <c r="G1384" s="3">
        <v>2468</v>
      </c>
      <c r="H1384" s="3" t="s">
        <v>2322</v>
      </c>
      <c r="I1384" s="3" t="s">
        <v>26</v>
      </c>
      <c r="J1384" s="3" t="s">
        <v>39</v>
      </c>
      <c r="K1384" s="3" t="s">
        <v>28</v>
      </c>
      <c r="L1384" s="3" t="s">
        <v>135</v>
      </c>
      <c r="M1384" s="3" t="s">
        <v>321</v>
      </c>
      <c r="N1384" s="3" t="s">
        <v>2323</v>
      </c>
      <c r="O1384" s="3">
        <v>28144</v>
      </c>
      <c r="P1384" s="2">
        <v>42121</v>
      </c>
      <c r="Q1384" s="2">
        <v>42123</v>
      </c>
      <c r="R1384" s="4">
        <v>765.75</v>
      </c>
      <c r="S1384" s="3">
        <v>3</v>
      </c>
      <c r="T1384" s="4">
        <v>169.46</v>
      </c>
      <c r="U1384" s="3">
        <v>88135</v>
      </c>
      <c r="V1384" s="3" t="str">
        <f>IF(R1384&gt;F3340, "High","Low")</f>
        <v>High</v>
      </c>
      <c r="W1384" s="3" t="e">
        <f>IF(OR(D1384 &gt; 0.2,#REF! &lt; 0.25), "High Risk", "Low Risk")</f>
        <v>#REF!</v>
      </c>
      <c r="X1384" s="3" t="str">
        <f>IF(NOT(D1384 &gt; 0), "No Discount", "Discount Applied")</f>
        <v>Discount Applied</v>
      </c>
      <c r="Y1384" s="3" t="str">
        <f>IF(AND(R1384 &gt; 100, OR(I1384 = "Regular Air", I1384 = "Express Air"), NOT(D1384 &gt; 0)), "High Profit Non-Standard Shipping", "Other")</f>
        <v>Other</v>
      </c>
    </row>
    <row r="1385" spans="1:25" x14ac:dyDescent="0.3">
      <c r="A1385" s="3" t="s">
        <v>77</v>
      </c>
      <c r="B1385" s="3">
        <v>18684</v>
      </c>
      <c r="C1385" s="3" t="s">
        <v>46</v>
      </c>
      <c r="D1385" s="7">
        <v>0.04</v>
      </c>
      <c r="E1385" s="4">
        <v>65.989999999999995</v>
      </c>
      <c r="F1385" s="4">
        <v>8.99</v>
      </c>
      <c r="G1385" s="3">
        <v>2468</v>
      </c>
      <c r="H1385" s="3" t="s">
        <v>2322</v>
      </c>
      <c r="I1385" s="3" t="s">
        <v>48</v>
      </c>
      <c r="J1385" s="3" t="s">
        <v>27</v>
      </c>
      <c r="K1385" s="3" t="s">
        <v>76</v>
      </c>
      <c r="L1385" s="3" t="s">
        <v>135</v>
      </c>
      <c r="M1385" s="3" t="s">
        <v>321</v>
      </c>
      <c r="N1385" s="3" t="s">
        <v>2323</v>
      </c>
      <c r="O1385" s="3">
        <v>28144</v>
      </c>
      <c r="P1385" s="2">
        <v>42076</v>
      </c>
      <c r="Q1385" s="2">
        <v>42077</v>
      </c>
      <c r="R1385" s="4">
        <v>-335.041</v>
      </c>
      <c r="S1385" s="3">
        <v>13</v>
      </c>
      <c r="T1385" s="4">
        <v>724.57</v>
      </c>
      <c r="U1385" s="3">
        <v>88137</v>
      </c>
      <c r="V1385" s="3" t="str">
        <f>IF(R1385&gt;F3341, "High","Low")</f>
        <v>Low</v>
      </c>
      <c r="W1385" s="3" t="e">
        <f>IF(OR(D1385 &gt; 0.2,#REF! &lt; 0.25), "High Risk", "Low Risk")</f>
        <v>#REF!</v>
      </c>
      <c r="X1385" s="3" t="str">
        <f>IF(NOT(D1385 &gt; 0), "No Discount", "Discount Applied")</f>
        <v>Discount Applied</v>
      </c>
      <c r="Y1385" s="3" t="str">
        <f>IF(AND(R1385 &gt; 100, OR(I1385 = "Regular Air", I1385 = "Express Air"), NOT(D1385 &gt; 0)), "High Profit Non-Standard Shipping", "Other")</f>
        <v>Other</v>
      </c>
    </row>
    <row r="1386" spans="1:25" x14ac:dyDescent="0.3">
      <c r="A1386" s="3" t="s">
        <v>133</v>
      </c>
      <c r="B1386" s="3">
        <v>26057</v>
      </c>
      <c r="C1386" s="3" t="s">
        <v>105</v>
      </c>
      <c r="D1386" s="7">
        <v>0.1</v>
      </c>
      <c r="E1386" s="4">
        <v>4.91</v>
      </c>
      <c r="F1386" s="4">
        <v>0.5</v>
      </c>
      <c r="G1386" s="3">
        <v>2472</v>
      </c>
      <c r="H1386" s="3" t="s">
        <v>2324</v>
      </c>
      <c r="I1386" s="3" t="s">
        <v>26</v>
      </c>
      <c r="J1386" s="3" t="s">
        <v>39</v>
      </c>
      <c r="K1386" s="3" t="s">
        <v>28</v>
      </c>
      <c r="L1386" s="3" t="s">
        <v>60</v>
      </c>
      <c r="M1386" s="3" t="s">
        <v>177</v>
      </c>
      <c r="N1386" s="3" t="s">
        <v>2325</v>
      </c>
      <c r="O1386" s="3">
        <v>60432</v>
      </c>
      <c r="P1386" s="2">
        <v>42056</v>
      </c>
      <c r="Q1386" s="2">
        <v>42056</v>
      </c>
      <c r="R1386" s="4">
        <v>35.279699999999998</v>
      </c>
      <c r="S1386" s="3">
        <v>10</v>
      </c>
      <c r="T1386" s="4">
        <v>51.13</v>
      </c>
      <c r="U1386" s="3">
        <v>86514</v>
      </c>
      <c r="V1386" s="3" t="str">
        <f>IF(R1386&gt;F3342, "High","Low")</f>
        <v>High</v>
      </c>
      <c r="W1386" s="3" t="e">
        <f>IF(OR(D1386 &gt; 0.2,#REF! &lt; 0.25), "High Risk", "Low Risk")</f>
        <v>#REF!</v>
      </c>
      <c r="X1386" s="3" t="str">
        <f>IF(NOT(D1386 &gt; 0), "No Discount", "Discount Applied")</f>
        <v>Discount Applied</v>
      </c>
      <c r="Y1386" s="3" t="str">
        <f>IF(AND(R1386 &gt; 100, OR(I1386 = "Regular Air", I1386 = "Express Air"), NOT(D1386 &gt; 0)), "High Profit Non-Standard Shipping", "Other")</f>
        <v>Other</v>
      </c>
    </row>
    <row r="1387" spans="1:25" x14ac:dyDescent="0.3">
      <c r="A1387" s="3" t="s">
        <v>108</v>
      </c>
      <c r="B1387" s="3">
        <v>24584</v>
      </c>
      <c r="C1387" s="3" t="s">
        <v>46</v>
      </c>
      <c r="D1387" s="7">
        <v>7.0000000000000007E-2</v>
      </c>
      <c r="E1387" s="4">
        <v>5.18</v>
      </c>
      <c r="F1387" s="4">
        <v>5.74</v>
      </c>
      <c r="G1387" s="3">
        <v>2481</v>
      </c>
      <c r="H1387" s="3" t="s">
        <v>2326</v>
      </c>
      <c r="I1387" s="3" t="s">
        <v>26</v>
      </c>
      <c r="J1387" s="3" t="s">
        <v>27</v>
      </c>
      <c r="K1387" s="3" t="s">
        <v>28</v>
      </c>
      <c r="L1387" s="3" t="s">
        <v>135</v>
      </c>
      <c r="M1387" s="3" t="s">
        <v>170</v>
      </c>
      <c r="N1387" s="3" t="s">
        <v>1478</v>
      </c>
      <c r="O1387" s="3">
        <v>70506</v>
      </c>
      <c r="P1387" s="2">
        <v>42100</v>
      </c>
      <c r="Q1387" s="2">
        <v>42102</v>
      </c>
      <c r="R1387" s="4">
        <v>-188.03399999999999</v>
      </c>
      <c r="S1387" s="3">
        <v>14</v>
      </c>
      <c r="T1387" s="4">
        <v>79.61</v>
      </c>
      <c r="U1387" s="3">
        <v>91000</v>
      </c>
      <c r="V1387" s="3" t="str">
        <f>IF(R1387&gt;F3343, "High","Low")</f>
        <v>Low</v>
      </c>
      <c r="W1387" s="3" t="e">
        <f>IF(OR(D1387 &gt; 0.2,#REF! &lt; 0.25), "High Risk", "Low Risk")</f>
        <v>#REF!</v>
      </c>
      <c r="X1387" s="3" t="str">
        <f>IF(NOT(D1387 &gt; 0), "No Discount", "Discount Applied")</f>
        <v>Discount Applied</v>
      </c>
      <c r="Y1387" s="3" t="str">
        <f>IF(AND(R1387 &gt; 100, OR(I1387 = "Regular Air", I1387 = "Express Air"), NOT(D1387 &gt; 0)), "High Profit Non-Standard Shipping", "Other")</f>
        <v>Other</v>
      </c>
    </row>
    <row r="1388" spans="1:25" x14ac:dyDescent="0.3">
      <c r="A1388" s="3" t="s">
        <v>92</v>
      </c>
      <c r="B1388" s="3">
        <v>24568</v>
      </c>
      <c r="C1388" s="3" t="s">
        <v>55</v>
      </c>
      <c r="D1388" s="7">
        <v>0.05</v>
      </c>
      <c r="E1388" s="4">
        <v>6.48</v>
      </c>
      <c r="F1388" s="4">
        <v>7.91</v>
      </c>
      <c r="G1388" s="3">
        <v>2484</v>
      </c>
      <c r="H1388" s="3" t="s">
        <v>2327</v>
      </c>
      <c r="I1388" s="3" t="s">
        <v>48</v>
      </c>
      <c r="J1388" s="3" t="s">
        <v>27</v>
      </c>
      <c r="K1388" s="3" t="s">
        <v>28</v>
      </c>
      <c r="L1388" s="3" t="s">
        <v>135</v>
      </c>
      <c r="M1388" s="3" t="s">
        <v>361</v>
      </c>
      <c r="N1388" s="3" t="s">
        <v>2328</v>
      </c>
      <c r="O1388" s="3">
        <v>33881</v>
      </c>
      <c r="P1388" s="2">
        <v>42076</v>
      </c>
      <c r="Q1388" s="2">
        <v>42077</v>
      </c>
      <c r="R1388" s="4">
        <v>322.12199999999996</v>
      </c>
      <c r="S1388" s="3">
        <v>16</v>
      </c>
      <c r="T1388" s="4">
        <v>109.99</v>
      </c>
      <c r="U1388" s="3">
        <v>88998</v>
      </c>
      <c r="V1388" s="3" t="str">
        <f>IF(R1388&gt;F3344, "High","Low")</f>
        <v>High</v>
      </c>
      <c r="W1388" s="3" t="e">
        <f>IF(OR(D1388 &gt; 0.2,#REF! &lt; 0.25), "High Risk", "Low Risk")</f>
        <v>#REF!</v>
      </c>
      <c r="X1388" s="3" t="str">
        <f>IF(NOT(D1388 &gt; 0), "No Discount", "Discount Applied")</f>
        <v>Discount Applied</v>
      </c>
      <c r="Y1388" s="3" t="str">
        <f>IF(AND(R1388 &gt; 100, OR(I1388 = "Regular Air", I1388 = "Express Air"), NOT(D1388 &gt; 0)), "High Profit Non-Standard Shipping", "Other")</f>
        <v>Other</v>
      </c>
    </row>
    <row r="1389" spans="1:25" x14ac:dyDescent="0.3">
      <c r="A1389" s="3" t="s">
        <v>140</v>
      </c>
      <c r="B1389" s="3">
        <v>24569</v>
      </c>
      <c r="C1389" s="3" t="s">
        <v>55</v>
      </c>
      <c r="D1389" s="7">
        <v>0.03</v>
      </c>
      <c r="E1389" s="4">
        <v>111.03</v>
      </c>
      <c r="F1389" s="4">
        <v>8.64</v>
      </c>
      <c r="G1389" s="3">
        <v>2484</v>
      </c>
      <c r="H1389" s="3" t="s">
        <v>2327</v>
      </c>
      <c r="I1389" s="3" t="s">
        <v>48</v>
      </c>
      <c r="J1389" s="3" t="s">
        <v>27</v>
      </c>
      <c r="K1389" s="3" t="s">
        <v>28</v>
      </c>
      <c r="L1389" s="3" t="s">
        <v>135</v>
      </c>
      <c r="M1389" s="3" t="s">
        <v>361</v>
      </c>
      <c r="N1389" s="3" t="s">
        <v>2328</v>
      </c>
      <c r="O1389" s="3">
        <v>33881</v>
      </c>
      <c r="P1389" s="2">
        <v>42076</v>
      </c>
      <c r="Q1389" s="2">
        <v>42077</v>
      </c>
      <c r="R1389" s="4">
        <v>366.53999999999996</v>
      </c>
      <c r="S1389" s="3">
        <v>8</v>
      </c>
      <c r="T1389" s="4">
        <v>900.12</v>
      </c>
      <c r="U1389" s="3">
        <v>88998</v>
      </c>
      <c r="V1389" s="3" t="str">
        <f>IF(R1389&gt;F3345, "High","Low")</f>
        <v>High</v>
      </c>
      <c r="W1389" s="3" t="e">
        <f>IF(OR(D1389 &gt; 0.2,#REF! &lt; 0.25), "High Risk", "Low Risk")</f>
        <v>#REF!</v>
      </c>
      <c r="X1389" s="3" t="str">
        <f>IF(NOT(D1389 &gt; 0), "No Discount", "Discount Applied")</f>
        <v>Discount Applied</v>
      </c>
      <c r="Y1389" s="3" t="str">
        <f>IF(AND(R1389 &gt; 100, OR(I1389 = "Regular Air", I1389 = "Express Air"), NOT(D1389 &gt; 0)), "High Profit Non-Standard Shipping", "Other")</f>
        <v>Other</v>
      </c>
    </row>
    <row r="1390" spans="1:25" x14ac:dyDescent="0.3">
      <c r="A1390" s="3" t="s">
        <v>151</v>
      </c>
      <c r="B1390" s="3">
        <v>22028</v>
      </c>
      <c r="C1390" s="3" t="s">
        <v>24</v>
      </c>
      <c r="D1390" s="7">
        <v>0.02</v>
      </c>
      <c r="E1390" s="4">
        <v>71.37</v>
      </c>
      <c r="F1390" s="4">
        <v>69</v>
      </c>
      <c r="G1390" s="3">
        <v>2486</v>
      </c>
      <c r="H1390" s="3" t="s">
        <v>2330</v>
      </c>
      <c r="I1390" s="3" t="s">
        <v>48</v>
      </c>
      <c r="J1390" s="3" t="s">
        <v>57</v>
      </c>
      <c r="K1390" s="3" t="s">
        <v>40</v>
      </c>
      <c r="L1390" s="3" t="s">
        <v>135</v>
      </c>
      <c r="M1390" s="3" t="s">
        <v>386</v>
      </c>
      <c r="N1390" s="3" t="s">
        <v>2331</v>
      </c>
      <c r="O1390" s="3">
        <v>30458</v>
      </c>
      <c r="P1390" s="2">
        <v>42041</v>
      </c>
      <c r="Q1390" s="2">
        <v>42042</v>
      </c>
      <c r="R1390" s="4">
        <v>-439.90800000000002</v>
      </c>
      <c r="S1390" s="3">
        <v>4</v>
      </c>
      <c r="T1390" s="4">
        <v>237.62</v>
      </c>
      <c r="U1390" s="3">
        <v>91414</v>
      </c>
      <c r="V1390" s="3" t="str">
        <f>IF(R1390&gt;F3346, "High","Low")</f>
        <v>Low</v>
      </c>
      <c r="W1390" s="3" t="e">
        <f>IF(OR(D1390 &gt; 0.2,#REF! &lt; 0.25), "High Risk", "Low Risk")</f>
        <v>#REF!</v>
      </c>
      <c r="X1390" s="3" t="str">
        <f>IF(NOT(D1390 &gt; 0), "No Discount", "Discount Applied")</f>
        <v>Discount Applied</v>
      </c>
      <c r="Y1390" s="3" t="str">
        <f>IF(AND(R1390 &gt; 100, OR(I1390 = "Regular Air", I1390 = "Express Air"), NOT(D1390 &gt; 0)), "High Profit Non-Standard Shipping", "Other")</f>
        <v>Other</v>
      </c>
    </row>
    <row r="1391" spans="1:25" x14ac:dyDescent="0.3">
      <c r="A1391" s="3" t="s">
        <v>77</v>
      </c>
      <c r="B1391" s="3">
        <v>22029</v>
      </c>
      <c r="C1391" s="3" t="s">
        <v>24</v>
      </c>
      <c r="D1391" s="7">
        <v>0.03</v>
      </c>
      <c r="E1391" s="4">
        <v>205.99</v>
      </c>
      <c r="F1391" s="4">
        <v>8.99</v>
      </c>
      <c r="G1391" s="3">
        <v>2486</v>
      </c>
      <c r="H1391" s="3" t="s">
        <v>2330</v>
      </c>
      <c r="I1391" s="3" t="s">
        <v>26</v>
      </c>
      <c r="J1391" s="3" t="s">
        <v>57</v>
      </c>
      <c r="K1391" s="3" t="s">
        <v>76</v>
      </c>
      <c r="L1391" s="3" t="s">
        <v>135</v>
      </c>
      <c r="M1391" s="3" t="s">
        <v>386</v>
      </c>
      <c r="N1391" s="3" t="s">
        <v>2331</v>
      </c>
      <c r="O1391" s="3">
        <v>30458</v>
      </c>
      <c r="P1391" s="2">
        <v>42041</v>
      </c>
      <c r="Q1391" s="2">
        <v>42043</v>
      </c>
      <c r="R1391" s="4">
        <v>1087.7159999999999</v>
      </c>
      <c r="S1391" s="3">
        <v>1</v>
      </c>
      <c r="T1391" s="4">
        <v>176.42</v>
      </c>
      <c r="U1391" s="3">
        <v>91414</v>
      </c>
      <c r="V1391" s="3" t="str">
        <f>IF(R1391&gt;F3347, "High","Low")</f>
        <v>High</v>
      </c>
      <c r="W1391" s="3" t="e">
        <f>IF(OR(D1391 &gt; 0.2,#REF! &lt; 0.25), "High Risk", "Low Risk")</f>
        <v>#REF!</v>
      </c>
      <c r="X1391" s="3" t="str">
        <f>IF(NOT(D1391 &gt; 0), "No Discount", "Discount Applied")</f>
        <v>Discount Applied</v>
      </c>
      <c r="Y1391" s="3" t="str">
        <f>IF(AND(R1391 &gt; 100, OR(I1391 = "Regular Air", I1391 = "Express Air"), NOT(D1391 &gt; 0)), "High Profit Non-Standard Shipping", "Other")</f>
        <v>Other</v>
      </c>
    </row>
    <row r="1392" spans="1:25" x14ac:dyDescent="0.3">
      <c r="A1392" s="3" t="s">
        <v>41</v>
      </c>
      <c r="B1392" s="3">
        <v>23495</v>
      </c>
      <c r="C1392" s="3" t="s">
        <v>105</v>
      </c>
      <c r="D1392" s="7">
        <v>0</v>
      </c>
      <c r="E1392" s="4">
        <v>180.98</v>
      </c>
      <c r="F1392" s="4">
        <v>30</v>
      </c>
      <c r="G1392" s="3">
        <v>2486</v>
      </c>
      <c r="H1392" s="3" t="s">
        <v>2330</v>
      </c>
      <c r="I1392" s="3" t="s">
        <v>38</v>
      </c>
      <c r="J1392" s="3" t="s">
        <v>57</v>
      </c>
      <c r="K1392" s="3" t="s">
        <v>40</v>
      </c>
      <c r="L1392" s="3" t="s">
        <v>135</v>
      </c>
      <c r="M1392" s="3" t="s">
        <v>386</v>
      </c>
      <c r="N1392" s="3" t="s">
        <v>2331</v>
      </c>
      <c r="O1392" s="3">
        <v>30458</v>
      </c>
      <c r="P1392" s="2">
        <v>42038</v>
      </c>
      <c r="Q1392" s="2">
        <v>42040</v>
      </c>
      <c r="R1392" s="4">
        <v>9.2040000000000006</v>
      </c>
      <c r="S1392" s="3">
        <v>11</v>
      </c>
      <c r="T1392" s="4">
        <v>2084.16</v>
      </c>
      <c r="U1392" s="3">
        <v>91416</v>
      </c>
      <c r="V1392" s="3" t="str">
        <f>IF(R1392&gt;F3348, "High","Low")</f>
        <v>High</v>
      </c>
      <c r="W1392" s="3" t="e">
        <f>IF(OR(D1392 &gt; 0.2,#REF! &lt; 0.25), "High Risk", "Low Risk")</f>
        <v>#REF!</v>
      </c>
      <c r="X1392" s="3" t="str">
        <f>IF(NOT(D1392 &gt; 0), "No Discount", "Discount Applied")</f>
        <v>No Discount</v>
      </c>
      <c r="Y1392" s="3" t="str">
        <f>IF(AND(R1392 &gt; 100, OR(I1392 = "Regular Air", I1392 = "Express Air"), NOT(D1392 &gt; 0)), "High Profit Non-Standard Shipping", "Other")</f>
        <v>Other</v>
      </c>
    </row>
    <row r="1393" spans="1:25" x14ac:dyDescent="0.3">
      <c r="A1393" s="3" t="s">
        <v>133</v>
      </c>
      <c r="B1393" s="3">
        <v>23983</v>
      </c>
      <c r="C1393" s="3" t="s">
        <v>36</v>
      </c>
      <c r="D1393" s="7">
        <v>0.04</v>
      </c>
      <c r="E1393" s="4">
        <v>3.08</v>
      </c>
      <c r="F1393" s="4">
        <v>0.99</v>
      </c>
      <c r="G1393" s="3">
        <v>2487</v>
      </c>
      <c r="H1393" s="3" t="s">
        <v>2332</v>
      </c>
      <c r="I1393" s="3" t="s">
        <v>48</v>
      </c>
      <c r="J1393" s="3" t="s">
        <v>57</v>
      </c>
      <c r="K1393" s="3" t="s">
        <v>28</v>
      </c>
      <c r="L1393" s="3" t="s">
        <v>135</v>
      </c>
      <c r="M1393" s="3" t="s">
        <v>386</v>
      </c>
      <c r="N1393" s="3" t="s">
        <v>2333</v>
      </c>
      <c r="O1393" s="3">
        <v>30084</v>
      </c>
      <c r="P1393" s="2">
        <v>42175</v>
      </c>
      <c r="Q1393" s="2">
        <v>42176</v>
      </c>
      <c r="R1393" s="4">
        <v>257.08319999999998</v>
      </c>
      <c r="S1393" s="3">
        <v>14</v>
      </c>
      <c r="T1393" s="4">
        <v>43.41</v>
      </c>
      <c r="U1393" s="3">
        <v>91415</v>
      </c>
      <c r="V1393" s="3" t="str">
        <f>IF(R1393&gt;F3349, "High","Low")</f>
        <v>High</v>
      </c>
      <c r="W1393" s="3" t="e">
        <f>IF(OR(D1393 &gt; 0.2,#REF! &lt; 0.25), "High Risk", "Low Risk")</f>
        <v>#REF!</v>
      </c>
      <c r="X1393" s="3" t="str">
        <f>IF(NOT(D1393 &gt; 0), "No Discount", "Discount Applied")</f>
        <v>Discount Applied</v>
      </c>
      <c r="Y1393" s="3" t="str">
        <f>IF(AND(R1393 &gt; 100, OR(I1393 = "Regular Air", I1393 = "Express Air"), NOT(D1393 &gt; 0)), "High Profit Non-Standard Shipping", "Other")</f>
        <v>Other</v>
      </c>
    </row>
    <row r="1394" spans="1:25" x14ac:dyDescent="0.3">
      <c r="A1394" s="3" t="s">
        <v>29</v>
      </c>
      <c r="B1394" s="3">
        <v>23984</v>
      </c>
      <c r="C1394" s="3" t="s">
        <v>36</v>
      </c>
      <c r="D1394" s="7">
        <v>0.1</v>
      </c>
      <c r="E1394" s="4">
        <v>2.78</v>
      </c>
      <c r="F1394" s="4">
        <v>1.25</v>
      </c>
      <c r="G1394" s="3">
        <v>2487</v>
      </c>
      <c r="H1394" s="3" t="s">
        <v>2332</v>
      </c>
      <c r="I1394" s="3" t="s">
        <v>48</v>
      </c>
      <c r="J1394" s="3" t="s">
        <v>57</v>
      </c>
      <c r="K1394" s="3" t="s">
        <v>28</v>
      </c>
      <c r="L1394" s="3" t="s">
        <v>135</v>
      </c>
      <c r="M1394" s="3" t="s">
        <v>386</v>
      </c>
      <c r="N1394" s="3" t="s">
        <v>2333</v>
      </c>
      <c r="O1394" s="3">
        <v>30084</v>
      </c>
      <c r="P1394" s="2">
        <v>42175</v>
      </c>
      <c r="Q1394" s="2">
        <v>42176</v>
      </c>
      <c r="R1394" s="4">
        <v>0.7854000000000001</v>
      </c>
      <c r="S1394" s="3">
        <v>18</v>
      </c>
      <c r="T1394" s="4">
        <v>46.42</v>
      </c>
      <c r="U1394" s="3">
        <v>91415</v>
      </c>
      <c r="V1394" s="3" t="str">
        <f>IF(R1394&gt;F3350, "High","Low")</f>
        <v>High</v>
      </c>
      <c r="W1394" s="3" t="e">
        <f>IF(OR(D1394 &gt; 0.2,#REF! &lt; 0.25), "High Risk", "Low Risk")</f>
        <v>#REF!</v>
      </c>
      <c r="X1394" s="3" t="str">
        <f>IF(NOT(D1394 &gt; 0), "No Discount", "Discount Applied")</f>
        <v>Discount Applied</v>
      </c>
      <c r="Y1394" s="3" t="str">
        <f>IF(AND(R1394 &gt; 100, OR(I1394 = "Regular Air", I1394 = "Express Air"), NOT(D1394 &gt; 0)), "High Profit Non-Standard Shipping", "Other")</f>
        <v>Other</v>
      </c>
    </row>
    <row r="1395" spans="1:25" x14ac:dyDescent="0.3">
      <c r="A1395" s="3" t="s">
        <v>49</v>
      </c>
      <c r="B1395" s="3">
        <v>24476</v>
      </c>
      <c r="C1395" s="3" t="s">
        <v>36</v>
      </c>
      <c r="D1395" s="7">
        <v>0.02</v>
      </c>
      <c r="E1395" s="4">
        <v>136.97999999999999</v>
      </c>
      <c r="F1395" s="4">
        <v>24.49</v>
      </c>
      <c r="G1395" s="3">
        <v>2487</v>
      </c>
      <c r="H1395" s="3" t="s">
        <v>2332</v>
      </c>
      <c r="I1395" s="3" t="s">
        <v>26</v>
      </c>
      <c r="J1395" s="3" t="s">
        <v>57</v>
      </c>
      <c r="K1395" s="3" t="s">
        <v>40</v>
      </c>
      <c r="L1395" s="3" t="s">
        <v>135</v>
      </c>
      <c r="M1395" s="3" t="s">
        <v>386</v>
      </c>
      <c r="N1395" s="3" t="s">
        <v>2333</v>
      </c>
      <c r="O1395" s="3">
        <v>30084</v>
      </c>
      <c r="P1395" s="2">
        <v>42157</v>
      </c>
      <c r="Q1395" s="2">
        <v>42158</v>
      </c>
      <c r="R1395" s="4">
        <v>88.56</v>
      </c>
      <c r="S1395" s="3">
        <v>8</v>
      </c>
      <c r="T1395" s="4">
        <v>1140.95</v>
      </c>
      <c r="U1395" s="3">
        <v>91417</v>
      </c>
      <c r="V1395" s="3" t="str">
        <f>IF(R1395&gt;F3351, "High","Low")</f>
        <v>High</v>
      </c>
      <c r="W1395" s="3" t="e">
        <f>IF(OR(D1395 &gt; 0.2,#REF! &lt; 0.25), "High Risk", "Low Risk")</f>
        <v>#REF!</v>
      </c>
      <c r="X1395" s="3" t="str">
        <f>IF(NOT(D1395 &gt; 0), "No Discount", "Discount Applied")</f>
        <v>Discount Applied</v>
      </c>
      <c r="Y1395" s="3" t="str">
        <f>IF(AND(R1395 &gt; 100, OR(I1395 = "Regular Air", I1395 = "Express Air"), NOT(D1395 &gt; 0)), "High Profit Non-Standard Shipping", "Other")</f>
        <v>Other</v>
      </c>
    </row>
    <row r="1396" spans="1:25" x14ac:dyDescent="0.3">
      <c r="A1396" s="3" t="s">
        <v>133</v>
      </c>
      <c r="B1396" s="3">
        <v>20065</v>
      </c>
      <c r="C1396" s="3" t="s">
        <v>24</v>
      </c>
      <c r="D1396" s="7">
        <v>0.08</v>
      </c>
      <c r="E1396" s="4">
        <v>4.91</v>
      </c>
      <c r="F1396" s="4">
        <v>0.5</v>
      </c>
      <c r="G1396" s="3">
        <v>2488</v>
      </c>
      <c r="H1396" s="3" t="s">
        <v>2334</v>
      </c>
      <c r="I1396" s="3" t="s">
        <v>48</v>
      </c>
      <c r="J1396" s="3" t="s">
        <v>113</v>
      </c>
      <c r="K1396" s="3" t="s">
        <v>28</v>
      </c>
      <c r="L1396" s="3" t="s">
        <v>135</v>
      </c>
      <c r="M1396" s="3" t="s">
        <v>957</v>
      </c>
      <c r="N1396" s="3" t="s">
        <v>2335</v>
      </c>
      <c r="O1396" s="3">
        <v>72023</v>
      </c>
      <c r="P1396" s="2">
        <v>42103</v>
      </c>
      <c r="Q1396" s="2">
        <v>42103</v>
      </c>
      <c r="R1396" s="4">
        <v>12.726000000000001</v>
      </c>
      <c r="S1396" s="3">
        <v>9</v>
      </c>
      <c r="T1396" s="4">
        <v>42.69</v>
      </c>
      <c r="U1396" s="3">
        <v>86887</v>
      </c>
      <c r="V1396" s="3" t="str">
        <f>IF(R1396&gt;F3352, "High","Low")</f>
        <v>High</v>
      </c>
      <c r="W1396" s="3" t="e">
        <f>IF(OR(D1396 &gt; 0.2,#REF! &lt; 0.25), "High Risk", "Low Risk")</f>
        <v>#REF!</v>
      </c>
      <c r="X1396" s="3" t="str">
        <f>IF(NOT(D1396 &gt; 0), "No Discount", "Discount Applied")</f>
        <v>Discount Applied</v>
      </c>
      <c r="Y1396" s="3" t="str">
        <f>IF(AND(R1396 &gt; 100, OR(I1396 = "Regular Air", I1396 = "Express Air"), NOT(D1396 &gt; 0)), "High Profit Non-Standard Shipping", "Other")</f>
        <v>Other</v>
      </c>
    </row>
    <row r="1397" spans="1:25" x14ac:dyDescent="0.3">
      <c r="A1397" s="3" t="s">
        <v>29</v>
      </c>
      <c r="B1397" s="3">
        <v>20066</v>
      </c>
      <c r="C1397" s="3" t="s">
        <v>24</v>
      </c>
      <c r="D1397" s="7">
        <v>0.02</v>
      </c>
      <c r="E1397" s="4">
        <v>28.15</v>
      </c>
      <c r="F1397" s="4">
        <v>6.17</v>
      </c>
      <c r="G1397" s="3">
        <v>2488</v>
      </c>
      <c r="H1397" s="3" t="s">
        <v>2334</v>
      </c>
      <c r="I1397" s="3" t="s">
        <v>48</v>
      </c>
      <c r="J1397" s="3" t="s">
        <v>113</v>
      </c>
      <c r="K1397" s="3" t="s">
        <v>28</v>
      </c>
      <c r="L1397" s="3" t="s">
        <v>135</v>
      </c>
      <c r="M1397" s="3" t="s">
        <v>957</v>
      </c>
      <c r="N1397" s="3" t="s">
        <v>2335</v>
      </c>
      <c r="O1397" s="3">
        <v>72023</v>
      </c>
      <c r="P1397" s="2">
        <v>42103</v>
      </c>
      <c r="Q1397" s="2">
        <v>42104</v>
      </c>
      <c r="R1397" s="4">
        <v>160.8066</v>
      </c>
      <c r="S1397" s="3">
        <v>11</v>
      </c>
      <c r="T1397" s="4">
        <v>327.41000000000003</v>
      </c>
      <c r="U1397" s="3">
        <v>86887</v>
      </c>
      <c r="V1397" s="3" t="str">
        <f>IF(R1397&gt;F3353, "High","Low")</f>
        <v>High</v>
      </c>
      <c r="W1397" s="3" t="e">
        <f>IF(OR(D1397 &gt; 0.2,#REF! &lt; 0.25), "High Risk", "Low Risk")</f>
        <v>#REF!</v>
      </c>
      <c r="X1397" s="3" t="str">
        <f>IF(NOT(D1397 &gt; 0), "No Discount", "Discount Applied")</f>
        <v>Discount Applied</v>
      </c>
      <c r="Y1397" s="3" t="str">
        <f>IF(AND(R1397 &gt; 100, OR(I1397 = "Regular Air", I1397 = "Express Air"), NOT(D1397 &gt; 0)), "High Profit Non-Standard Shipping", "Other")</f>
        <v>Other</v>
      </c>
    </row>
    <row r="1398" spans="1:25" x14ac:dyDescent="0.3">
      <c r="A1398" s="3" t="s">
        <v>84</v>
      </c>
      <c r="B1398" s="3">
        <v>20602</v>
      </c>
      <c r="C1398" s="3" t="s">
        <v>24</v>
      </c>
      <c r="D1398" s="7">
        <v>0.01</v>
      </c>
      <c r="E1398" s="4">
        <v>2036.48</v>
      </c>
      <c r="F1398" s="4">
        <v>14.7</v>
      </c>
      <c r="G1398" s="3">
        <v>2489</v>
      </c>
      <c r="H1398" s="3" t="s">
        <v>2337</v>
      </c>
      <c r="I1398" s="3" t="s">
        <v>38</v>
      </c>
      <c r="J1398" s="3" t="s">
        <v>113</v>
      </c>
      <c r="K1398" s="3" t="s">
        <v>76</v>
      </c>
      <c r="L1398" s="3" t="s">
        <v>33</v>
      </c>
      <c r="M1398" s="3" t="s">
        <v>44</v>
      </c>
      <c r="N1398" s="3" t="s">
        <v>694</v>
      </c>
      <c r="O1398" s="3">
        <v>94521</v>
      </c>
      <c r="P1398" s="2">
        <v>42046</v>
      </c>
      <c r="Q1398" s="2">
        <v>42048</v>
      </c>
      <c r="R1398" s="4">
        <v>-1596.7457999999999</v>
      </c>
      <c r="S1398" s="3">
        <v>2</v>
      </c>
      <c r="T1398" s="4">
        <v>3786.84</v>
      </c>
      <c r="U1398" s="3">
        <v>86883</v>
      </c>
      <c r="V1398" s="3" t="str">
        <f>IF(R1398&gt;F3354, "High","Low")</f>
        <v>Low</v>
      </c>
      <c r="W1398" s="3" t="e">
        <f>IF(OR(D1398 &gt; 0.2,#REF! &lt; 0.25), "High Risk", "Low Risk")</f>
        <v>#REF!</v>
      </c>
      <c r="X1398" s="3" t="str">
        <f>IF(NOT(D1398 &gt; 0), "No Discount", "Discount Applied")</f>
        <v>Discount Applied</v>
      </c>
      <c r="Y1398" s="3" t="str">
        <f>IF(AND(R1398 &gt; 100, OR(I1398 = "Regular Air", I1398 = "Express Air"), NOT(D1398 &gt; 0)), "High Profit Non-Standard Shipping", "Other")</f>
        <v>Other</v>
      </c>
    </row>
    <row r="1399" spans="1:25" x14ac:dyDescent="0.3">
      <c r="A1399" s="3" t="s">
        <v>140</v>
      </c>
      <c r="B1399" s="3">
        <v>21212</v>
      </c>
      <c r="C1399" s="3" t="s">
        <v>55</v>
      </c>
      <c r="D1399" s="7">
        <v>0.04</v>
      </c>
      <c r="E1399" s="4">
        <v>419.19</v>
      </c>
      <c r="F1399" s="4">
        <v>19.989999999999998</v>
      </c>
      <c r="G1399" s="3">
        <v>2489</v>
      </c>
      <c r="H1399" s="3" t="s">
        <v>2337</v>
      </c>
      <c r="I1399" s="3" t="s">
        <v>48</v>
      </c>
      <c r="J1399" s="3" t="s">
        <v>39</v>
      </c>
      <c r="K1399" s="3" t="s">
        <v>28</v>
      </c>
      <c r="L1399" s="3" t="s">
        <v>33</v>
      </c>
      <c r="M1399" s="3" t="s">
        <v>44</v>
      </c>
      <c r="N1399" s="3" t="s">
        <v>694</v>
      </c>
      <c r="O1399" s="3">
        <v>94521</v>
      </c>
      <c r="P1399" s="2">
        <v>42120</v>
      </c>
      <c r="Q1399" s="2">
        <v>42121</v>
      </c>
      <c r="R1399" s="4">
        <v>1388.3558999999998</v>
      </c>
      <c r="S1399" s="3">
        <v>5</v>
      </c>
      <c r="T1399" s="4">
        <v>2012.11</v>
      </c>
      <c r="U1399" s="3">
        <v>86885</v>
      </c>
      <c r="V1399" s="3" t="str">
        <f>IF(R1399&gt;F3355, "High","Low")</f>
        <v>High</v>
      </c>
      <c r="W1399" s="3" t="e">
        <f>IF(OR(D1399 &gt; 0.2,#REF! &lt; 0.25), "High Risk", "Low Risk")</f>
        <v>#REF!</v>
      </c>
      <c r="X1399" s="3" t="str">
        <f>IF(NOT(D1399 &gt; 0), "No Discount", "Discount Applied")</f>
        <v>Discount Applied</v>
      </c>
      <c r="Y1399" s="3" t="str">
        <f>IF(AND(R1399 &gt; 100, OR(I1399 = "Regular Air", I1399 = "Express Air"), NOT(D1399 &gt; 0)), "High Profit Non-Standard Shipping", "Other")</f>
        <v>Other</v>
      </c>
    </row>
    <row r="1400" spans="1:25" x14ac:dyDescent="0.3">
      <c r="A1400" s="3" t="s">
        <v>77</v>
      </c>
      <c r="B1400" s="3">
        <v>21338</v>
      </c>
      <c r="C1400" s="3" t="s">
        <v>36</v>
      </c>
      <c r="D1400" s="7">
        <v>7.0000000000000007E-2</v>
      </c>
      <c r="E1400" s="4">
        <v>65.989999999999995</v>
      </c>
      <c r="F1400" s="4">
        <v>8.8000000000000007</v>
      </c>
      <c r="G1400" s="3">
        <v>2489</v>
      </c>
      <c r="H1400" s="3" t="s">
        <v>2337</v>
      </c>
      <c r="I1400" s="3" t="s">
        <v>48</v>
      </c>
      <c r="J1400" s="3" t="s">
        <v>39</v>
      </c>
      <c r="K1400" s="3" t="s">
        <v>76</v>
      </c>
      <c r="L1400" s="3" t="s">
        <v>33</v>
      </c>
      <c r="M1400" s="3" t="s">
        <v>44</v>
      </c>
      <c r="N1400" s="3" t="s">
        <v>694</v>
      </c>
      <c r="O1400" s="3">
        <v>94521</v>
      </c>
      <c r="P1400" s="2">
        <v>42016</v>
      </c>
      <c r="Q1400" s="2">
        <v>42016</v>
      </c>
      <c r="R1400" s="4">
        <v>109.83600000000001</v>
      </c>
      <c r="S1400" s="3">
        <v>9</v>
      </c>
      <c r="T1400" s="4">
        <v>471.66</v>
      </c>
      <c r="U1400" s="3">
        <v>86886</v>
      </c>
      <c r="V1400" s="3" t="str">
        <f>IF(R1400&gt;F3356, "High","Low")</f>
        <v>High</v>
      </c>
      <c r="W1400" s="3" t="e">
        <f>IF(OR(D1400 &gt; 0.2,#REF! &lt; 0.25), "High Risk", "Low Risk")</f>
        <v>#REF!</v>
      </c>
      <c r="X1400" s="3" t="str">
        <f>IF(NOT(D1400 &gt; 0), "No Discount", "Discount Applied")</f>
        <v>Discount Applied</v>
      </c>
      <c r="Y1400" s="3" t="str">
        <f>IF(AND(R1400 &gt; 100, OR(I1400 = "Regular Air", I1400 = "Express Air"), NOT(D1400 &gt; 0)), "High Profit Non-Standard Shipping", "Other")</f>
        <v>Other</v>
      </c>
    </row>
    <row r="1401" spans="1:25" x14ac:dyDescent="0.3">
      <c r="A1401" s="3" t="s">
        <v>151</v>
      </c>
      <c r="B1401" s="3">
        <v>24856</v>
      </c>
      <c r="C1401" s="3" t="s">
        <v>46</v>
      </c>
      <c r="D1401" s="7">
        <v>0.09</v>
      </c>
      <c r="E1401" s="4">
        <v>348.21</v>
      </c>
      <c r="F1401" s="4">
        <v>40.19</v>
      </c>
      <c r="G1401" s="3">
        <v>2490</v>
      </c>
      <c r="H1401" s="3" t="s">
        <v>2338</v>
      </c>
      <c r="I1401" s="3" t="s">
        <v>38</v>
      </c>
      <c r="J1401" s="3" t="s">
        <v>39</v>
      </c>
      <c r="K1401" s="3" t="s">
        <v>40</v>
      </c>
      <c r="L1401" s="3" t="s">
        <v>33</v>
      </c>
      <c r="M1401" s="3" t="s">
        <v>44</v>
      </c>
      <c r="N1401" s="3" t="s">
        <v>2339</v>
      </c>
      <c r="O1401" s="3">
        <v>92627</v>
      </c>
      <c r="P1401" s="2">
        <v>42049</v>
      </c>
      <c r="Q1401" s="2">
        <v>42051</v>
      </c>
      <c r="R1401" s="4">
        <v>-93.849999999999909</v>
      </c>
      <c r="S1401" s="3">
        <v>2</v>
      </c>
      <c r="T1401" s="4">
        <v>662.8</v>
      </c>
      <c r="U1401" s="3">
        <v>86884</v>
      </c>
      <c r="V1401" s="3" t="str">
        <f>IF(R1401&gt;F3357, "High","Low")</f>
        <v>Low</v>
      </c>
      <c r="W1401" s="3" t="e">
        <f>IF(OR(D1401 &gt; 0.2,#REF! &lt; 0.25), "High Risk", "Low Risk")</f>
        <v>#REF!</v>
      </c>
      <c r="X1401" s="3" t="str">
        <f>IF(NOT(D1401 &gt; 0), "No Discount", "Discount Applied")</f>
        <v>Discount Applied</v>
      </c>
      <c r="Y1401" s="3" t="str">
        <f>IF(AND(R1401 &gt; 100, OR(I1401 = "Regular Air", I1401 = "Express Air"), NOT(D1401 &gt; 0)), "High Profit Non-Standard Shipping", "Other")</f>
        <v>Other</v>
      </c>
    </row>
    <row r="1402" spans="1:25" x14ac:dyDescent="0.3">
      <c r="A1402" s="3" t="s">
        <v>179</v>
      </c>
      <c r="B1402" s="3">
        <v>21339</v>
      </c>
      <c r="C1402" s="3" t="s">
        <v>36</v>
      </c>
      <c r="D1402" s="7">
        <v>0</v>
      </c>
      <c r="E1402" s="4">
        <v>10.01</v>
      </c>
      <c r="F1402" s="4">
        <v>1.99</v>
      </c>
      <c r="G1402" s="3">
        <v>2490</v>
      </c>
      <c r="H1402" s="3" t="s">
        <v>2338</v>
      </c>
      <c r="I1402" s="3" t="s">
        <v>26</v>
      </c>
      <c r="J1402" s="3" t="s">
        <v>39</v>
      </c>
      <c r="K1402" s="3" t="s">
        <v>76</v>
      </c>
      <c r="L1402" s="3" t="s">
        <v>33</v>
      </c>
      <c r="M1402" s="3" t="s">
        <v>44</v>
      </c>
      <c r="N1402" s="3" t="s">
        <v>2339</v>
      </c>
      <c r="O1402" s="3">
        <v>92627</v>
      </c>
      <c r="P1402" s="2">
        <v>42016</v>
      </c>
      <c r="Q1402" s="2">
        <v>42018</v>
      </c>
      <c r="R1402" s="4">
        <v>82.703399999999988</v>
      </c>
      <c r="S1402" s="3">
        <v>11</v>
      </c>
      <c r="T1402" s="4">
        <v>119.86</v>
      </c>
      <c r="U1402" s="3">
        <v>86886</v>
      </c>
      <c r="V1402" s="3" t="str">
        <f>IF(R1402&gt;F3358, "High","Low")</f>
        <v>High</v>
      </c>
      <c r="W1402" s="3" t="e">
        <f>IF(OR(D1402 &gt; 0.2,#REF! &lt; 0.25), "High Risk", "Low Risk")</f>
        <v>#REF!</v>
      </c>
      <c r="X1402" s="3" t="str">
        <f>IF(NOT(D1402 &gt; 0), "No Discount", "Discount Applied")</f>
        <v>No Discount</v>
      </c>
      <c r="Y1402" s="3" t="str">
        <f>IF(AND(R1402 &gt; 100, OR(I1402 = "Regular Air", I1402 = "Express Air"), NOT(D1402 &gt; 0)), "High Profit Non-Standard Shipping", "Other")</f>
        <v>Other</v>
      </c>
    </row>
    <row r="1403" spans="1:25" x14ac:dyDescent="0.3">
      <c r="A1403" s="3" t="s">
        <v>151</v>
      </c>
      <c r="B1403" s="3">
        <v>6856</v>
      </c>
      <c r="C1403" s="3" t="s">
        <v>46</v>
      </c>
      <c r="D1403" s="7">
        <v>0.09</v>
      </c>
      <c r="E1403" s="4">
        <v>348.21</v>
      </c>
      <c r="F1403" s="4">
        <v>40.19</v>
      </c>
      <c r="G1403" s="3">
        <v>2491</v>
      </c>
      <c r="H1403" s="3" t="s">
        <v>2341</v>
      </c>
      <c r="I1403" s="3" t="s">
        <v>38</v>
      </c>
      <c r="J1403" s="3" t="s">
        <v>39</v>
      </c>
      <c r="K1403" s="3" t="s">
        <v>40</v>
      </c>
      <c r="L1403" s="3" t="s">
        <v>33</v>
      </c>
      <c r="M1403" s="3" t="s">
        <v>44</v>
      </c>
      <c r="N1403" s="3" t="s">
        <v>662</v>
      </c>
      <c r="O1403" s="3">
        <v>90045</v>
      </c>
      <c r="P1403" s="2">
        <v>42049</v>
      </c>
      <c r="Q1403" s="2">
        <v>42051</v>
      </c>
      <c r="R1403" s="4">
        <v>-93.849999999999909</v>
      </c>
      <c r="S1403" s="3">
        <v>8</v>
      </c>
      <c r="T1403" s="4">
        <v>2651.21</v>
      </c>
      <c r="U1403" s="3">
        <v>48836</v>
      </c>
      <c r="V1403" s="3" t="str">
        <f>IF(R1403&gt;F3359, "High","Low")</f>
        <v>Low</v>
      </c>
      <c r="W1403" s="3" t="e">
        <f>IF(OR(D1403 &gt; 0.2,#REF! &lt; 0.25), "High Risk", "Low Risk")</f>
        <v>#REF!</v>
      </c>
      <c r="X1403" s="3" t="str">
        <f>IF(NOT(D1403 &gt; 0), "No Discount", "Discount Applied")</f>
        <v>Discount Applied</v>
      </c>
      <c r="Y1403" s="3" t="str">
        <f>IF(AND(R1403 &gt; 100, OR(I1403 = "Regular Air", I1403 = "Express Air"), NOT(D1403 &gt; 0)), "High Profit Non-Standard Shipping", "Other")</f>
        <v>Other</v>
      </c>
    </row>
    <row r="1404" spans="1:25" x14ac:dyDescent="0.3">
      <c r="A1404" s="3" t="s">
        <v>29</v>
      </c>
      <c r="B1404" s="3">
        <v>1617</v>
      </c>
      <c r="C1404" s="3" t="s">
        <v>105</v>
      </c>
      <c r="D1404" s="7">
        <v>0.06</v>
      </c>
      <c r="E1404" s="4">
        <v>4.28</v>
      </c>
      <c r="F1404" s="4">
        <v>0.94</v>
      </c>
      <c r="G1404" s="3">
        <v>2491</v>
      </c>
      <c r="H1404" s="3" t="s">
        <v>2341</v>
      </c>
      <c r="I1404" s="3" t="s">
        <v>48</v>
      </c>
      <c r="J1404" s="3" t="s">
        <v>113</v>
      </c>
      <c r="K1404" s="3" t="s">
        <v>28</v>
      </c>
      <c r="L1404" s="3" t="s">
        <v>33</v>
      </c>
      <c r="M1404" s="3" t="s">
        <v>44</v>
      </c>
      <c r="N1404" s="3" t="s">
        <v>662</v>
      </c>
      <c r="O1404" s="3">
        <v>90045</v>
      </c>
      <c r="P1404" s="2">
        <v>42120</v>
      </c>
      <c r="Q1404" s="2">
        <v>42122</v>
      </c>
      <c r="R1404" s="4">
        <v>0.36999999999999922</v>
      </c>
      <c r="S1404" s="3">
        <v>9</v>
      </c>
      <c r="T1404" s="4">
        <v>38.96</v>
      </c>
      <c r="U1404" s="3">
        <v>11712</v>
      </c>
      <c r="V1404" s="3" t="str">
        <f>IF(R1404&gt;F3360, "High","Low")</f>
        <v>High</v>
      </c>
      <c r="W1404" s="3" t="e">
        <f>IF(OR(D1404 &gt; 0.2,#REF! &lt; 0.25), "High Risk", "Low Risk")</f>
        <v>#REF!</v>
      </c>
      <c r="X1404" s="3" t="str">
        <f>IF(NOT(D1404 &gt; 0), "No Discount", "Discount Applied")</f>
        <v>Discount Applied</v>
      </c>
      <c r="Y1404" s="3" t="str">
        <f>IF(AND(R1404 &gt; 100, OR(I1404 = "Regular Air", I1404 = "Express Air"), NOT(D1404 &gt; 0)), "High Profit Non-Standard Shipping", "Other")</f>
        <v>Other</v>
      </c>
    </row>
    <row r="1405" spans="1:25" x14ac:dyDescent="0.3">
      <c r="A1405" s="3" t="s">
        <v>140</v>
      </c>
      <c r="B1405" s="3">
        <v>3212</v>
      </c>
      <c r="C1405" s="3" t="s">
        <v>55</v>
      </c>
      <c r="D1405" s="7">
        <v>0.04</v>
      </c>
      <c r="E1405" s="4">
        <v>419.19</v>
      </c>
      <c r="F1405" s="4">
        <v>19.989999999999998</v>
      </c>
      <c r="G1405" s="3">
        <v>2491</v>
      </c>
      <c r="H1405" s="3" t="s">
        <v>2341</v>
      </c>
      <c r="I1405" s="3" t="s">
        <v>48</v>
      </c>
      <c r="J1405" s="3" t="s">
        <v>39</v>
      </c>
      <c r="K1405" s="3" t="s">
        <v>28</v>
      </c>
      <c r="L1405" s="3" t="s">
        <v>33</v>
      </c>
      <c r="M1405" s="3" t="s">
        <v>44</v>
      </c>
      <c r="N1405" s="3" t="s">
        <v>662</v>
      </c>
      <c r="O1405" s="3">
        <v>90045</v>
      </c>
      <c r="P1405" s="2">
        <v>42120</v>
      </c>
      <c r="Q1405" s="2">
        <v>42121</v>
      </c>
      <c r="R1405" s="4">
        <v>1947.67</v>
      </c>
      <c r="S1405" s="3">
        <v>20</v>
      </c>
      <c r="T1405" s="4">
        <v>8048.45</v>
      </c>
      <c r="U1405" s="3">
        <v>23042</v>
      </c>
      <c r="V1405" s="3" t="str">
        <f>IF(R1405&gt;F3361, "High","Low")</f>
        <v>High</v>
      </c>
      <c r="W1405" s="3" t="e">
        <f>IF(OR(D1405 &gt; 0.2,#REF! &lt; 0.25), "High Risk", "Low Risk")</f>
        <v>#REF!</v>
      </c>
      <c r="X1405" s="3" t="str">
        <f>IF(NOT(D1405 &gt; 0), "No Discount", "Discount Applied")</f>
        <v>Discount Applied</v>
      </c>
      <c r="Y1405" s="3" t="str">
        <f>IF(AND(R1405 &gt; 100, OR(I1405 = "Regular Air", I1405 = "Express Air"), NOT(D1405 &gt; 0)), "High Profit Non-Standard Shipping", "Other")</f>
        <v>Other</v>
      </c>
    </row>
    <row r="1406" spans="1:25" x14ac:dyDescent="0.3">
      <c r="A1406" s="3" t="s">
        <v>77</v>
      </c>
      <c r="B1406" s="3">
        <v>3338</v>
      </c>
      <c r="C1406" s="3" t="s">
        <v>36</v>
      </c>
      <c r="D1406" s="7">
        <v>7.0000000000000007E-2</v>
      </c>
      <c r="E1406" s="4">
        <v>65.989999999999995</v>
      </c>
      <c r="F1406" s="4">
        <v>8.8000000000000007</v>
      </c>
      <c r="G1406" s="3">
        <v>2491</v>
      </c>
      <c r="H1406" s="3" t="s">
        <v>2341</v>
      </c>
      <c r="I1406" s="3" t="s">
        <v>48</v>
      </c>
      <c r="J1406" s="3" t="s">
        <v>39</v>
      </c>
      <c r="K1406" s="3" t="s">
        <v>76</v>
      </c>
      <c r="L1406" s="3" t="s">
        <v>33</v>
      </c>
      <c r="M1406" s="3" t="s">
        <v>44</v>
      </c>
      <c r="N1406" s="3" t="s">
        <v>662</v>
      </c>
      <c r="O1406" s="3">
        <v>90045</v>
      </c>
      <c r="P1406" s="2">
        <v>42016</v>
      </c>
      <c r="Q1406" s="2">
        <v>42016</v>
      </c>
      <c r="R1406" s="4">
        <v>109.83600000000001</v>
      </c>
      <c r="S1406" s="3">
        <v>37</v>
      </c>
      <c r="T1406" s="4">
        <v>1939.03</v>
      </c>
      <c r="U1406" s="3">
        <v>23877</v>
      </c>
      <c r="V1406" s="3" t="str">
        <f>IF(R1406&gt;F3362, "High","Low")</f>
        <v>High</v>
      </c>
      <c r="W1406" s="3" t="e">
        <f>IF(OR(D1406 &gt; 0.2,#REF! &lt; 0.25), "High Risk", "Low Risk")</f>
        <v>#REF!</v>
      </c>
      <c r="X1406" s="3" t="str">
        <f>IF(NOT(D1406 &gt; 0), "No Discount", "Discount Applied")</f>
        <v>Discount Applied</v>
      </c>
      <c r="Y1406" s="3" t="str">
        <f>IF(AND(R1406 &gt; 100, OR(I1406 = "Regular Air", I1406 = "Express Air"), NOT(D1406 &gt; 0)), "High Profit Non-Standard Shipping", "Other")</f>
        <v>Other</v>
      </c>
    </row>
    <row r="1407" spans="1:25" x14ac:dyDescent="0.3">
      <c r="A1407" s="3" t="s">
        <v>179</v>
      </c>
      <c r="B1407" s="3">
        <v>3339</v>
      </c>
      <c r="C1407" s="3" t="s">
        <v>36</v>
      </c>
      <c r="D1407" s="7">
        <v>0</v>
      </c>
      <c r="E1407" s="4">
        <v>10.01</v>
      </c>
      <c r="F1407" s="4">
        <v>1.99</v>
      </c>
      <c r="G1407" s="3">
        <v>2491</v>
      </c>
      <c r="H1407" s="3" t="s">
        <v>2341</v>
      </c>
      <c r="I1407" s="3" t="s">
        <v>26</v>
      </c>
      <c r="J1407" s="3" t="s">
        <v>39</v>
      </c>
      <c r="K1407" s="3" t="s">
        <v>76</v>
      </c>
      <c r="L1407" s="3" t="s">
        <v>33</v>
      </c>
      <c r="M1407" s="3" t="s">
        <v>44</v>
      </c>
      <c r="N1407" s="3" t="s">
        <v>662</v>
      </c>
      <c r="O1407" s="3">
        <v>90045</v>
      </c>
      <c r="P1407" s="2">
        <v>42016</v>
      </c>
      <c r="Q1407" s="2">
        <v>42018</v>
      </c>
      <c r="R1407" s="4">
        <v>128.03</v>
      </c>
      <c r="S1407" s="3">
        <v>42</v>
      </c>
      <c r="T1407" s="4">
        <v>457.63</v>
      </c>
      <c r="U1407" s="3">
        <v>23877</v>
      </c>
      <c r="V1407" s="3" t="str">
        <f>IF(R1407&gt;F3363, "High","Low")</f>
        <v>High</v>
      </c>
      <c r="W1407" s="3" t="e">
        <f>IF(OR(D1407 &gt; 0.2,#REF! &lt; 0.25), "High Risk", "Low Risk")</f>
        <v>#REF!</v>
      </c>
      <c r="X1407" s="3" t="str">
        <f>IF(NOT(D1407 &gt; 0), "No Discount", "Discount Applied")</f>
        <v>No Discount</v>
      </c>
      <c r="Y1407" s="3" t="str">
        <f>IF(AND(R1407 &gt; 100, OR(I1407 = "Regular Air", I1407 = "Express Air"), NOT(D1407 &gt; 0)), "High Profit Non-Standard Shipping", "Other")</f>
        <v>High Profit Non-Standard Shipping</v>
      </c>
    </row>
    <row r="1408" spans="1:25" x14ac:dyDescent="0.3">
      <c r="A1408" s="3" t="s">
        <v>133</v>
      </c>
      <c r="B1408" s="3">
        <v>2065</v>
      </c>
      <c r="C1408" s="3" t="s">
        <v>24</v>
      </c>
      <c r="D1408" s="7">
        <v>0.08</v>
      </c>
      <c r="E1408" s="4">
        <v>4.91</v>
      </c>
      <c r="F1408" s="4">
        <v>0.5</v>
      </c>
      <c r="G1408" s="3">
        <v>2491</v>
      </c>
      <c r="H1408" s="3" t="s">
        <v>2341</v>
      </c>
      <c r="I1408" s="3" t="s">
        <v>48</v>
      </c>
      <c r="J1408" s="3" t="s">
        <v>113</v>
      </c>
      <c r="K1408" s="3" t="s">
        <v>28</v>
      </c>
      <c r="L1408" s="3" t="s">
        <v>33</v>
      </c>
      <c r="M1408" s="3" t="s">
        <v>44</v>
      </c>
      <c r="N1408" s="3" t="s">
        <v>662</v>
      </c>
      <c r="O1408" s="3">
        <v>90045</v>
      </c>
      <c r="P1408" s="2">
        <v>42103</v>
      </c>
      <c r="Q1408" s="2">
        <v>42103</v>
      </c>
      <c r="R1408" s="4">
        <v>31.751999999999999</v>
      </c>
      <c r="S1408" s="3">
        <v>36</v>
      </c>
      <c r="T1408" s="4">
        <v>170.75</v>
      </c>
      <c r="U1408" s="3">
        <v>14785</v>
      </c>
      <c r="V1408" s="3" t="str">
        <f>IF(R1408&gt;F3364, "High","Low")</f>
        <v>High</v>
      </c>
      <c r="W1408" s="3" t="e">
        <f>IF(OR(D1408 &gt; 0.2,#REF! &lt; 0.25), "High Risk", "Low Risk")</f>
        <v>#REF!</v>
      </c>
      <c r="X1408" s="3" t="str">
        <f>IF(NOT(D1408 &gt; 0), "No Discount", "Discount Applied")</f>
        <v>Discount Applied</v>
      </c>
      <c r="Y1408" s="3" t="str">
        <f>IF(AND(R1408 &gt; 100, OR(I1408 = "Regular Air", I1408 = "Express Air"), NOT(D1408 &gt; 0)), "High Profit Non-Standard Shipping", "Other")</f>
        <v>Other</v>
      </c>
    </row>
    <row r="1409" spans="1:25" x14ac:dyDescent="0.3">
      <c r="A1409" s="3" t="s">
        <v>29</v>
      </c>
      <c r="B1409" s="3">
        <v>2066</v>
      </c>
      <c r="C1409" s="3" t="s">
        <v>24</v>
      </c>
      <c r="D1409" s="7">
        <v>0.02</v>
      </c>
      <c r="E1409" s="4">
        <v>28.15</v>
      </c>
      <c r="F1409" s="4">
        <v>6.17</v>
      </c>
      <c r="G1409" s="3">
        <v>2491</v>
      </c>
      <c r="H1409" s="3" t="s">
        <v>2341</v>
      </c>
      <c r="I1409" s="3" t="s">
        <v>48</v>
      </c>
      <c r="J1409" s="3" t="s">
        <v>113</v>
      </c>
      <c r="K1409" s="3" t="s">
        <v>28</v>
      </c>
      <c r="L1409" s="3" t="s">
        <v>33</v>
      </c>
      <c r="M1409" s="3" t="s">
        <v>44</v>
      </c>
      <c r="N1409" s="3" t="s">
        <v>662</v>
      </c>
      <c r="O1409" s="3">
        <v>90045</v>
      </c>
      <c r="P1409" s="2">
        <v>42103</v>
      </c>
      <c r="Q1409" s="2">
        <v>42104</v>
      </c>
      <c r="R1409" s="4">
        <v>117.208</v>
      </c>
      <c r="S1409" s="3">
        <v>45</v>
      </c>
      <c r="T1409" s="4">
        <v>1339.42</v>
      </c>
      <c r="U1409" s="3">
        <v>14785</v>
      </c>
      <c r="V1409" s="3" t="str">
        <f>IF(R1409&gt;F3365, "High","Low")</f>
        <v>High</v>
      </c>
      <c r="W1409" s="3" t="e">
        <f>IF(OR(D1409 &gt; 0.2,#REF! &lt; 0.25), "High Risk", "Low Risk")</f>
        <v>#REF!</v>
      </c>
      <c r="X1409" s="3" t="str">
        <f>IF(NOT(D1409 &gt; 0), "No Discount", "Discount Applied")</f>
        <v>Discount Applied</v>
      </c>
      <c r="Y1409" s="3" t="str">
        <f>IF(AND(R1409 &gt; 100, OR(I1409 = "Regular Air", I1409 = "Express Air"), NOT(D1409 &gt; 0)), "High Profit Non-Standard Shipping", "Other")</f>
        <v>Other</v>
      </c>
    </row>
    <row r="1410" spans="1:25" x14ac:dyDescent="0.3">
      <c r="A1410" s="3" t="s">
        <v>29</v>
      </c>
      <c r="B1410" s="3">
        <v>19617</v>
      </c>
      <c r="C1410" s="3" t="s">
        <v>105</v>
      </c>
      <c r="D1410" s="7">
        <v>0.06</v>
      </c>
      <c r="E1410" s="4">
        <v>4.28</v>
      </c>
      <c r="F1410" s="4">
        <v>0.94</v>
      </c>
      <c r="G1410" s="3">
        <v>2495</v>
      </c>
      <c r="H1410" s="3" t="s">
        <v>2342</v>
      </c>
      <c r="I1410" s="3" t="s">
        <v>48</v>
      </c>
      <c r="J1410" s="3" t="s">
        <v>113</v>
      </c>
      <c r="K1410" s="3" t="s">
        <v>28</v>
      </c>
      <c r="L1410" s="3" t="s">
        <v>33</v>
      </c>
      <c r="M1410" s="3" t="s">
        <v>2225</v>
      </c>
      <c r="N1410" s="3" t="s">
        <v>2226</v>
      </c>
      <c r="O1410" s="3">
        <v>82901</v>
      </c>
      <c r="P1410" s="2">
        <v>42120</v>
      </c>
      <c r="Q1410" s="2">
        <v>42122</v>
      </c>
      <c r="R1410" s="4">
        <v>0.36999999999999922</v>
      </c>
      <c r="S1410" s="3">
        <v>2</v>
      </c>
      <c r="T1410" s="4">
        <v>8.66</v>
      </c>
      <c r="U1410" s="3">
        <v>86885</v>
      </c>
      <c r="V1410" s="3" t="str">
        <f>IF(R1410&gt;F3366, "High","Low")</f>
        <v>High</v>
      </c>
      <c r="W1410" s="3" t="e">
        <f>IF(OR(D1410 &gt; 0.2,#REF! &lt; 0.25), "High Risk", "Low Risk")</f>
        <v>#REF!</v>
      </c>
      <c r="X1410" s="3" t="str">
        <f>IF(NOT(D1410 &gt; 0), "No Discount", "Discount Applied")</f>
        <v>Discount Applied</v>
      </c>
      <c r="Y1410" s="3" t="str">
        <f>IF(AND(R1410 &gt; 100, OR(I1410 = "Regular Air", I1410 = "Express Air"), NOT(D1410 &gt; 0)), "High Profit Non-Standard Shipping", "Other")</f>
        <v>Other</v>
      </c>
    </row>
    <row r="1411" spans="1:25" x14ac:dyDescent="0.3">
      <c r="A1411" s="3" t="s">
        <v>41</v>
      </c>
      <c r="B1411" s="3">
        <v>2296</v>
      </c>
      <c r="C1411" s="3" t="s">
        <v>36</v>
      </c>
      <c r="D1411" s="7">
        <v>0.09</v>
      </c>
      <c r="E1411" s="4">
        <v>355.98</v>
      </c>
      <c r="F1411" s="4">
        <v>58.92</v>
      </c>
      <c r="G1411" s="3">
        <v>2498</v>
      </c>
      <c r="H1411" s="3" t="s">
        <v>2343</v>
      </c>
      <c r="I1411" s="3" t="s">
        <v>38</v>
      </c>
      <c r="J1411" s="3" t="s">
        <v>27</v>
      </c>
      <c r="K1411" s="3" t="s">
        <v>40</v>
      </c>
      <c r="L1411" s="3" t="s">
        <v>33</v>
      </c>
      <c r="M1411" s="3" t="s">
        <v>44</v>
      </c>
      <c r="N1411" s="3" t="s">
        <v>1731</v>
      </c>
      <c r="O1411" s="3">
        <v>92024</v>
      </c>
      <c r="P1411" s="2">
        <v>42053</v>
      </c>
      <c r="Q1411" s="2">
        <v>42055</v>
      </c>
      <c r="R1411" s="4">
        <v>1240.25</v>
      </c>
      <c r="S1411" s="3">
        <v>30</v>
      </c>
      <c r="T1411" s="4">
        <v>10554.63</v>
      </c>
      <c r="U1411" s="3">
        <v>16547</v>
      </c>
      <c r="V1411" s="3" t="str">
        <f>IF(R1411&gt;F3367, "High","Low")</f>
        <v>High</v>
      </c>
      <c r="W1411" s="3" t="e">
        <f>IF(OR(D1411 &gt; 0.2,#REF! &lt; 0.25), "High Risk", "Low Risk")</f>
        <v>#REF!</v>
      </c>
      <c r="X1411" s="3" t="str">
        <f>IF(NOT(D1411 &gt; 0), "No Discount", "Discount Applied")</f>
        <v>Discount Applied</v>
      </c>
      <c r="Y1411" s="3" t="str">
        <f>IF(AND(R1411 &gt; 100, OR(I1411 = "Regular Air", I1411 = "Express Air"), NOT(D1411 &gt; 0)), "High Profit Non-Standard Shipping", "Other")</f>
        <v>Other</v>
      </c>
    </row>
    <row r="1412" spans="1:25" x14ac:dyDescent="0.3">
      <c r="A1412" s="3" t="s">
        <v>151</v>
      </c>
      <c r="B1412" s="3">
        <v>2297</v>
      </c>
      <c r="C1412" s="3" t="s">
        <v>36</v>
      </c>
      <c r="D1412" s="7">
        <v>0.04</v>
      </c>
      <c r="E1412" s="4">
        <v>218.75</v>
      </c>
      <c r="F1412" s="4">
        <v>69.64</v>
      </c>
      <c r="G1412" s="3">
        <v>2498</v>
      </c>
      <c r="H1412" s="3" t="s">
        <v>2343</v>
      </c>
      <c r="I1412" s="3" t="s">
        <v>38</v>
      </c>
      <c r="J1412" s="3" t="s">
        <v>27</v>
      </c>
      <c r="K1412" s="3" t="s">
        <v>40</v>
      </c>
      <c r="L1412" s="3" t="s">
        <v>33</v>
      </c>
      <c r="M1412" s="3" t="s">
        <v>44</v>
      </c>
      <c r="N1412" s="3" t="s">
        <v>1731</v>
      </c>
      <c r="O1412" s="3">
        <v>92024</v>
      </c>
      <c r="P1412" s="2">
        <v>42053</v>
      </c>
      <c r="Q1412" s="2">
        <v>42053</v>
      </c>
      <c r="R1412" s="4">
        <v>-533.23200000000008</v>
      </c>
      <c r="S1412" s="3">
        <v>8</v>
      </c>
      <c r="T1412" s="4">
        <v>1749.64</v>
      </c>
      <c r="U1412" s="3">
        <v>16547</v>
      </c>
      <c r="V1412" s="3" t="str">
        <f>IF(R1412&gt;F3368, "High","Low")</f>
        <v>Low</v>
      </c>
      <c r="W1412" s="3" t="e">
        <f>IF(OR(D1412 &gt; 0.2,#REF! &lt; 0.25), "High Risk", "Low Risk")</f>
        <v>#REF!</v>
      </c>
      <c r="X1412" s="3" t="str">
        <f>IF(NOT(D1412 &gt; 0), "No Discount", "Discount Applied")</f>
        <v>Discount Applied</v>
      </c>
      <c r="Y1412" s="3" t="str">
        <f>IF(AND(R1412 &gt; 100, OR(I1412 = "Regular Air", I1412 = "Express Air"), NOT(D1412 &gt; 0)), "High Profit Non-Standard Shipping", "Other")</f>
        <v>Other</v>
      </c>
    </row>
    <row r="1413" spans="1:25" x14ac:dyDescent="0.3">
      <c r="A1413" s="3" t="s">
        <v>49</v>
      </c>
      <c r="B1413" s="3">
        <v>7628</v>
      </c>
      <c r="C1413" s="3" t="s">
        <v>55</v>
      </c>
      <c r="D1413" s="7">
        <v>0.09</v>
      </c>
      <c r="E1413" s="4">
        <v>6.28</v>
      </c>
      <c r="F1413" s="4">
        <v>5.41</v>
      </c>
      <c r="G1413" s="3">
        <v>2498</v>
      </c>
      <c r="H1413" s="3" t="s">
        <v>2343</v>
      </c>
      <c r="I1413" s="3" t="s">
        <v>48</v>
      </c>
      <c r="J1413" s="3" t="s">
        <v>57</v>
      </c>
      <c r="K1413" s="3" t="s">
        <v>40</v>
      </c>
      <c r="L1413" s="3" t="s">
        <v>33</v>
      </c>
      <c r="M1413" s="3" t="s">
        <v>44</v>
      </c>
      <c r="N1413" s="3" t="s">
        <v>1731</v>
      </c>
      <c r="O1413" s="3">
        <v>92024</v>
      </c>
      <c r="P1413" s="2">
        <v>42037</v>
      </c>
      <c r="Q1413" s="2">
        <v>42039</v>
      </c>
      <c r="R1413" s="4">
        <v>-61.59</v>
      </c>
      <c r="S1413" s="3">
        <v>56</v>
      </c>
      <c r="T1413" s="4">
        <v>355.4</v>
      </c>
      <c r="U1413" s="3">
        <v>54567</v>
      </c>
      <c r="V1413" s="3" t="str">
        <f>IF(R1413&gt;F3369, "High","Low")</f>
        <v>Low</v>
      </c>
      <c r="W1413" s="3" t="e">
        <f>IF(OR(D1413 &gt; 0.2,#REF! &lt; 0.25), "High Risk", "Low Risk")</f>
        <v>#REF!</v>
      </c>
      <c r="X1413" s="3" t="str">
        <f>IF(NOT(D1413 &gt; 0), "No Discount", "Discount Applied")</f>
        <v>Discount Applied</v>
      </c>
      <c r="Y1413" s="3" t="str">
        <f>IF(AND(R1413 &gt; 100, OR(I1413 = "Regular Air", I1413 = "Express Air"), NOT(D1413 &gt; 0)), "High Profit Non-Standard Shipping", "Other")</f>
        <v>Other</v>
      </c>
    </row>
    <row r="1414" spans="1:25" x14ac:dyDescent="0.3">
      <c r="A1414" s="3" t="s">
        <v>29</v>
      </c>
      <c r="B1414" s="3">
        <v>2768</v>
      </c>
      <c r="C1414" s="3" t="s">
        <v>36</v>
      </c>
      <c r="D1414" s="7">
        <v>0.08</v>
      </c>
      <c r="E1414" s="4">
        <v>1.68</v>
      </c>
      <c r="F1414" s="4">
        <v>1.57</v>
      </c>
      <c r="G1414" s="3">
        <v>2498</v>
      </c>
      <c r="H1414" s="3" t="s">
        <v>2343</v>
      </c>
      <c r="I1414" s="3" t="s">
        <v>48</v>
      </c>
      <c r="J1414" s="3" t="s">
        <v>57</v>
      </c>
      <c r="K1414" s="3" t="s">
        <v>28</v>
      </c>
      <c r="L1414" s="3" t="s">
        <v>33</v>
      </c>
      <c r="M1414" s="3" t="s">
        <v>44</v>
      </c>
      <c r="N1414" s="3" t="s">
        <v>1731</v>
      </c>
      <c r="O1414" s="3">
        <v>92024</v>
      </c>
      <c r="P1414" s="2">
        <v>42040</v>
      </c>
      <c r="Q1414" s="2">
        <v>42041</v>
      </c>
      <c r="R1414" s="4">
        <v>-46.25</v>
      </c>
      <c r="S1414" s="3">
        <v>88</v>
      </c>
      <c r="T1414" s="4">
        <v>148.36000000000001</v>
      </c>
      <c r="U1414" s="3">
        <v>20007</v>
      </c>
      <c r="V1414" s="3" t="str">
        <f>IF(R1414&gt;F3370, "High","Low")</f>
        <v>Low</v>
      </c>
      <c r="W1414" s="3" t="e">
        <f>IF(OR(D1414 &gt; 0.2,#REF! &lt; 0.25), "High Risk", "Low Risk")</f>
        <v>#REF!</v>
      </c>
      <c r="X1414" s="3" t="str">
        <f>IF(NOT(D1414 &gt; 0), "No Discount", "Discount Applied")</f>
        <v>Discount Applied</v>
      </c>
      <c r="Y1414" s="3" t="str">
        <f>IF(AND(R1414 &gt; 100, OR(I1414 = "Regular Air", I1414 = "Express Air"), NOT(D1414 &gt; 0)), "High Profit Non-Standard Shipping", "Other")</f>
        <v>Other</v>
      </c>
    </row>
    <row r="1415" spans="1:25" x14ac:dyDescent="0.3">
      <c r="A1415" s="3" t="s">
        <v>41</v>
      </c>
      <c r="B1415" s="3">
        <v>20296</v>
      </c>
      <c r="C1415" s="3" t="s">
        <v>36</v>
      </c>
      <c r="D1415" s="7">
        <v>0.09</v>
      </c>
      <c r="E1415" s="4">
        <v>355.98</v>
      </c>
      <c r="F1415" s="4">
        <v>58.92</v>
      </c>
      <c r="G1415" s="3">
        <v>2499</v>
      </c>
      <c r="H1415" s="3" t="s">
        <v>2344</v>
      </c>
      <c r="I1415" s="3" t="s">
        <v>38</v>
      </c>
      <c r="J1415" s="3" t="s">
        <v>27</v>
      </c>
      <c r="K1415" s="3" t="s">
        <v>40</v>
      </c>
      <c r="L1415" s="3" t="s">
        <v>60</v>
      </c>
      <c r="M1415" s="3" t="s">
        <v>177</v>
      </c>
      <c r="N1415" s="3" t="s">
        <v>2345</v>
      </c>
      <c r="O1415" s="3">
        <v>60901</v>
      </c>
      <c r="P1415" s="2">
        <v>42053</v>
      </c>
      <c r="Q1415" s="2">
        <v>42055</v>
      </c>
      <c r="R1415" s="4">
        <v>1240.25</v>
      </c>
      <c r="S1415" s="3">
        <v>8</v>
      </c>
      <c r="T1415" s="4">
        <v>2814.57</v>
      </c>
      <c r="U1415" s="3">
        <v>88319</v>
      </c>
      <c r="V1415" s="3" t="str">
        <f>IF(R1415&gt;F3371, "High","Low")</f>
        <v>High</v>
      </c>
      <c r="W1415" s="3" t="e">
        <f>IF(OR(D1415 &gt; 0.2,#REF! &lt; 0.25), "High Risk", "Low Risk")</f>
        <v>#REF!</v>
      </c>
      <c r="X1415" s="3" t="str">
        <f>IF(NOT(D1415 &gt; 0), "No Discount", "Discount Applied")</f>
        <v>Discount Applied</v>
      </c>
      <c r="Y1415" s="3" t="str">
        <f>IF(AND(R1415 &gt; 100, OR(I1415 = "Regular Air", I1415 = "Express Air"), NOT(D1415 &gt; 0)), "High Profit Non-Standard Shipping", "Other")</f>
        <v>Other</v>
      </c>
    </row>
    <row r="1416" spans="1:25" x14ac:dyDescent="0.3">
      <c r="A1416" s="3" t="s">
        <v>49</v>
      </c>
      <c r="B1416" s="3">
        <v>25628</v>
      </c>
      <c r="C1416" s="3" t="s">
        <v>55</v>
      </c>
      <c r="D1416" s="7">
        <v>0.09</v>
      </c>
      <c r="E1416" s="4">
        <v>6.28</v>
      </c>
      <c r="F1416" s="4">
        <v>5.41</v>
      </c>
      <c r="G1416" s="3">
        <v>2500</v>
      </c>
      <c r="H1416" s="3" t="s">
        <v>2346</v>
      </c>
      <c r="I1416" s="3" t="s">
        <v>48</v>
      </c>
      <c r="J1416" s="3" t="s">
        <v>57</v>
      </c>
      <c r="K1416" s="3" t="s">
        <v>40</v>
      </c>
      <c r="L1416" s="3" t="s">
        <v>60</v>
      </c>
      <c r="M1416" s="3" t="s">
        <v>177</v>
      </c>
      <c r="N1416" s="3" t="s">
        <v>2347</v>
      </c>
      <c r="O1416" s="3">
        <v>60102</v>
      </c>
      <c r="P1416" s="2">
        <v>42037</v>
      </c>
      <c r="Q1416" s="2">
        <v>42039</v>
      </c>
      <c r="R1416" s="4">
        <v>-32.026800000000001</v>
      </c>
      <c r="S1416" s="3">
        <v>14</v>
      </c>
      <c r="T1416" s="4">
        <v>88.85</v>
      </c>
      <c r="U1416" s="3">
        <v>88320</v>
      </c>
      <c r="V1416" s="3" t="str">
        <f>IF(R1416&gt;F3372, "High","Low")</f>
        <v>Low</v>
      </c>
      <c r="W1416" s="3" t="e">
        <f>IF(OR(D1416 &gt; 0.2,#REF! &lt; 0.25), "High Risk", "Low Risk")</f>
        <v>#REF!</v>
      </c>
      <c r="X1416" s="3" t="str">
        <f>IF(NOT(D1416 &gt; 0), "No Discount", "Discount Applied")</f>
        <v>Discount Applied</v>
      </c>
      <c r="Y1416" s="3" t="str">
        <f>IF(AND(R1416 &gt; 100, OR(I1416 = "Regular Air", I1416 = "Express Air"), NOT(D1416 &gt; 0)), "High Profit Non-Standard Shipping", "Other")</f>
        <v>Other</v>
      </c>
    </row>
    <row r="1417" spans="1:25" x14ac:dyDescent="0.3">
      <c r="A1417" s="3" t="s">
        <v>108</v>
      </c>
      <c r="B1417" s="3">
        <v>24899</v>
      </c>
      <c r="C1417" s="3" t="s">
        <v>24</v>
      </c>
      <c r="D1417" s="7">
        <v>0.1</v>
      </c>
      <c r="E1417" s="4">
        <v>24.92</v>
      </c>
      <c r="F1417" s="4">
        <v>12.98</v>
      </c>
      <c r="G1417" s="3">
        <v>2502</v>
      </c>
      <c r="H1417" s="3" t="s">
        <v>2348</v>
      </c>
      <c r="I1417" s="3" t="s">
        <v>48</v>
      </c>
      <c r="J1417" s="3" t="s">
        <v>39</v>
      </c>
      <c r="K1417" s="3" t="s">
        <v>28</v>
      </c>
      <c r="L1417" s="3" t="s">
        <v>60</v>
      </c>
      <c r="M1417" s="3" t="s">
        <v>702</v>
      </c>
      <c r="N1417" s="3" t="s">
        <v>2349</v>
      </c>
      <c r="O1417" s="3">
        <v>46321</v>
      </c>
      <c r="P1417" s="2">
        <v>42082</v>
      </c>
      <c r="Q1417" s="2">
        <v>42082</v>
      </c>
      <c r="R1417" s="4">
        <v>-45.816000000000003</v>
      </c>
      <c r="S1417" s="3">
        <v>3</v>
      </c>
      <c r="T1417" s="4">
        <v>70.819999999999993</v>
      </c>
      <c r="U1417" s="3">
        <v>91310</v>
      </c>
      <c r="V1417" s="3" t="str">
        <f>IF(R1417&gt;F3373, "High","Low")</f>
        <v>Low</v>
      </c>
      <c r="W1417" s="3" t="e">
        <f>IF(OR(D1417 &gt; 0.2,#REF! &lt; 0.25), "High Risk", "Low Risk")</f>
        <v>#REF!</v>
      </c>
      <c r="X1417" s="3" t="str">
        <f>IF(NOT(D1417 &gt; 0), "No Discount", "Discount Applied")</f>
        <v>Discount Applied</v>
      </c>
      <c r="Y1417" s="3" t="str">
        <f>IF(AND(R1417 &gt; 100, OR(I1417 = "Regular Air", I1417 = "Express Air"), NOT(D1417 &gt; 0)), "High Profit Non-Standard Shipping", "Other")</f>
        <v>Other</v>
      </c>
    </row>
    <row r="1418" spans="1:25" x14ac:dyDescent="0.3">
      <c r="A1418" s="3" t="s">
        <v>92</v>
      </c>
      <c r="B1418" s="3">
        <v>24901</v>
      </c>
      <c r="C1418" s="3" t="s">
        <v>24</v>
      </c>
      <c r="D1418" s="7">
        <v>0</v>
      </c>
      <c r="E1418" s="4">
        <v>12.28</v>
      </c>
      <c r="F1418" s="4">
        <v>6.35</v>
      </c>
      <c r="G1418" s="3">
        <v>2502</v>
      </c>
      <c r="H1418" s="3" t="s">
        <v>2348</v>
      </c>
      <c r="I1418" s="3" t="s">
        <v>26</v>
      </c>
      <c r="J1418" s="3" t="s">
        <v>39</v>
      </c>
      <c r="K1418" s="3" t="s">
        <v>28</v>
      </c>
      <c r="L1418" s="3" t="s">
        <v>60</v>
      </c>
      <c r="M1418" s="3" t="s">
        <v>702</v>
      </c>
      <c r="N1418" s="3" t="s">
        <v>2349</v>
      </c>
      <c r="O1418" s="3">
        <v>46321</v>
      </c>
      <c r="P1418" s="2">
        <v>42082</v>
      </c>
      <c r="Q1418" s="2">
        <v>42083</v>
      </c>
      <c r="R1418" s="4">
        <v>30.63</v>
      </c>
      <c r="S1418" s="3">
        <v>7</v>
      </c>
      <c r="T1418" s="4">
        <v>90.44</v>
      </c>
      <c r="U1418" s="3">
        <v>91310</v>
      </c>
      <c r="V1418" s="3" t="str">
        <f>IF(R1418&gt;F3374, "High","Low")</f>
        <v>High</v>
      </c>
      <c r="W1418" s="3" t="e">
        <f>IF(OR(D1418 &gt; 0.2,#REF! &lt; 0.25), "High Risk", "Low Risk")</f>
        <v>#REF!</v>
      </c>
      <c r="X1418" s="3" t="str">
        <f>IF(NOT(D1418 &gt; 0), "No Discount", "Discount Applied")</f>
        <v>No Discount</v>
      </c>
      <c r="Y1418" s="3" t="str">
        <f>IF(AND(R1418 &gt; 100, OR(I1418 = "Regular Air", I1418 = "Express Air"), NOT(D1418 &gt; 0)), "High Profit Non-Standard Shipping", "Other")</f>
        <v>Other</v>
      </c>
    </row>
    <row r="1419" spans="1:25" x14ac:dyDescent="0.3">
      <c r="A1419" s="3" t="s">
        <v>92</v>
      </c>
      <c r="B1419" s="3">
        <v>18219</v>
      </c>
      <c r="C1419" s="3" t="s">
        <v>55</v>
      </c>
      <c r="D1419" s="7">
        <v>0.02</v>
      </c>
      <c r="E1419" s="4">
        <v>6.48</v>
      </c>
      <c r="F1419" s="4">
        <v>8.74</v>
      </c>
      <c r="G1419" s="3">
        <v>2506</v>
      </c>
      <c r="H1419" s="3" t="s">
        <v>2350</v>
      </c>
      <c r="I1419" s="3" t="s">
        <v>48</v>
      </c>
      <c r="J1419" s="3" t="s">
        <v>39</v>
      </c>
      <c r="K1419" s="3" t="s">
        <v>28</v>
      </c>
      <c r="L1419" s="3" t="s">
        <v>52</v>
      </c>
      <c r="M1419" s="3" t="s">
        <v>227</v>
      </c>
      <c r="N1419" s="3" t="s">
        <v>2352</v>
      </c>
      <c r="O1419" s="3">
        <v>6408</v>
      </c>
      <c r="P1419" s="2">
        <v>42160</v>
      </c>
      <c r="Q1419" s="2">
        <v>42162</v>
      </c>
      <c r="R1419" s="4">
        <v>-6.835</v>
      </c>
      <c r="S1419" s="3">
        <v>1</v>
      </c>
      <c r="T1419" s="4">
        <v>10.72</v>
      </c>
      <c r="U1419" s="3">
        <v>87033</v>
      </c>
      <c r="V1419" s="3" t="str">
        <f>IF(R1419&gt;F3375, "High","Low")</f>
        <v>Low</v>
      </c>
      <c r="W1419" s="3" t="e">
        <f>IF(OR(D1419 &gt; 0.2,#REF! &lt; 0.25), "High Risk", "Low Risk")</f>
        <v>#REF!</v>
      </c>
      <c r="X1419" s="3" t="str">
        <f>IF(NOT(D1419 &gt; 0), "No Discount", "Discount Applied")</f>
        <v>Discount Applied</v>
      </c>
      <c r="Y1419" s="3" t="str">
        <f>IF(AND(R1419 &gt; 100, OR(I1419 = "Regular Air", I1419 = "Express Air"), NOT(D1419 &gt; 0)), "High Profit Non-Standard Shipping", "Other")</f>
        <v>Other</v>
      </c>
    </row>
    <row r="1420" spans="1:25" x14ac:dyDescent="0.3">
      <c r="A1420" s="3" t="s">
        <v>586</v>
      </c>
      <c r="B1420" s="3">
        <v>18217</v>
      </c>
      <c r="C1420" s="3" t="s">
        <v>55</v>
      </c>
      <c r="D1420" s="7">
        <v>0.06</v>
      </c>
      <c r="E1420" s="4">
        <v>699.99</v>
      </c>
      <c r="F1420" s="4">
        <v>24.49</v>
      </c>
      <c r="G1420" s="3">
        <v>2507</v>
      </c>
      <c r="H1420" s="3" t="s">
        <v>2353</v>
      </c>
      <c r="I1420" s="3" t="s">
        <v>26</v>
      </c>
      <c r="J1420" s="3" t="s">
        <v>39</v>
      </c>
      <c r="K1420" s="3" t="s">
        <v>76</v>
      </c>
      <c r="L1420" s="3" t="s">
        <v>52</v>
      </c>
      <c r="M1420" s="3" t="s">
        <v>187</v>
      </c>
      <c r="N1420" s="3" t="s">
        <v>449</v>
      </c>
      <c r="O1420" s="3">
        <v>4401</v>
      </c>
      <c r="P1420" s="2">
        <v>42160</v>
      </c>
      <c r="Q1420" s="2">
        <v>42162</v>
      </c>
      <c r="R1420" s="4">
        <v>7024.2068999999992</v>
      </c>
      <c r="S1420" s="3">
        <v>15</v>
      </c>
      <c r="T1420" s="4">
        <v>10180.01</v>
      </c>
      <c r="U1420" s="3">
        <v>87033</v>
      </c>
      <c r="V1420" s="3" t="str">
        <f>IF(R1420&gt;F3376, "High","Low")</f>
        <v>High</v>
      </c>
      <c r="W1420" s="3" t="e">
        <f>IF(OR(D1420 &gt; 0.2,#REF! &lt; 0.25), "High Risk", "Low Risk")</f>
        <v>#REF!</v>
      </c>
      <c r="X1420" s="3" t="str">
        <f>IF(NOT(D1420 &gt; 0), "No Discount", "Discount Applied")</f>
        <v>Discount Applied</v>
      </c>
      <c r="Y1420" s="3" t="str">
        <f>IF(AND(R1420 &gt; 100, OR(I1420 = "Regular Air", I1420 = "Express Air"), NOT(D1420 &gt; 0)), "High Profit Non-Standard Shipping", "Other")</f>
        <v>Other</v>
      </c>
    </row>
    <row r="1421" spans="1:25" x14ac:dyDescent="0.3">
      <c r="A1421" s="3" t="s">
        <v>108</v>
      </c>
      <c r="B1421" s="3">
        <v>23265</v>
      </c>
      <c r="C1421" s="3" t="s">
        <v>105</v>
      </c>
      <c r="D1421" s="7">
        <v>0.02</v>
      </c>
      <c r="E1421" s="4">
        <v>5.81</v>
      </c>
      <c r="F1421" s="4">
        <v>8.49</v>
      </c>
      <c r="G1421" s="3">
        <v>2508</v>
      </c>
      <c r="H1421" s="3" t="s">
        <v>2354</v>
      </c>
      <c r="I1421" s="3" t="s">
        <v>48</v>
      </c>
      <c r="J1421" s="3" t="s">
        <v>39</v>
      </c>
      <c r="K1421" s="3" t="s">
        <v>28</v>
      </c>
      <c r="L1421" s="3" t="s">
        <v>52</v>
      </c>
      <c r="M1421" s="3" t="s">
        <v>187</v>
      </c>
      <c r="N1421" s="3" t="s">
        <v>432</v>
      </c>
      <c r="O1421" s="3">
        <v>4073</v>
      </c>
      <c r="P1421" s="2">
        <v>42012</v>
      </c>
      <c r="Q1421" s="2">
        <v>42016</v>
      </c>
      <c r="R1421" s="4">
        <v>-137.494</v>
      </c>
      <c r="S1421" s="3">
        <v>7</v>
      </c>
      <c r="T1421" s="4">
        <v>42.44</v>
      </c>
      <c r="U1421" s="3">
        <v>87031</v>
      </c>
      <c r="V1421" s="3" t="str">
        <f>IF(R1421&gt;F3377, "High","Low")</f>
        <v>Low</v>
      </c>
      <c r="W1421" s="3" t="e">
        <f>IF(OR(D1421 &gt; 0.2,#REF! &lt; 0.25), "High Risk", "Low Risk")</f>
        <v>#REF!</v>
      </c>
      <c r="X1421" s="3" t="str">
        <f>IF(NOT(D1421 &gt; 0), "No Discount", "Discount Applied")</f>
        <v>Discount Applied</v>
      </c>
      <c r="Y1421" s="3" t="str">
        <f>IF(AND(R1421 &gt; 100, OR(I1421 = "Regular Air", I1421 = "Express Air"), NOT(D1421 &gt; 0)), "High Profit Non-Standard Shipping", "Other")</f>
        <v>Other</v>
      </c>
    </row>
    <row r="1422" spans="1:25" x14ac:dyDescent="0.3">
      <c r="A1422" s="3" t="s">
        <v>92</v>
      </c>
      <c r="B1422" s="3">
        <v>21918</v>
      </c>
      <c r="C1422" s="3" t="s">
        <v>55</v>
      </c>
      <c r="D1422" s="7">
        <v>0.05</v>
      </c>
      <c r="E1422" s="4">
        <v>30.98</v>
      </c>
      <c r="F1422" s="4">
        <v>9.18</v>
      </c>
      <c r="G1422" s="3">
        <v>2509</v>
      </c>
      <c r="H1422" s="3" t="s">
        <v>2355</v>
      </c>
      <c r="I1422" s="3" t="s">
        <v>48</v>
      </c>
      <c r="J1422" s="3" t="s">
        <v>39</v>
      </c>
      <c r="K1422" s="3" t="s">
        <v>28</v>
      </c>
      <c r="L1422" s="3" t="s">
        <v>52</v>
      </c>
      <c r="M1422" s="3" t="s">
        <v>187</v>
      </c>
      <c r="N1422" s="3" t="s">
        <v>593</v>
      </c>
      <c r="O1422" s="3">
        <v>4106</v>
      </c>
      <c r="P1422" s="2">
        <v>42129</v>
      </c>
      <c r="Q1422" s="2">
        <v>42129</v>
      </c>
      <c r="R1422" s="4">
        <v>308.67</v>
      </c>
      <c r="S1422" s="3">
        <v>15</v>
      </c>
      <c r="T1422" s="4">
        <v>462.57</v>
      </c>
      <c r="U1422" s="3">
        <v>87029</v>
      </c>
      <c r="V1422" s="3" t="str">
        <f>IF(R1422&gt;F3378, "High","Low")</f>
        <v>High</v>
      </c>
      <c r="W1422" s="3" t="e">
        <f>IF(OR(D1422 &gt; 0.2,#REF! &lt; 0.25), "High Risk", "Low Risk")</f>
        <v>#REF!</v>
      </c>
      <c r="X1422" s="3" t="str">
        <f>IF(NOT(D1422 &gt; 0), "No Discount", "Discount Applied")</f>
        <v>Discount Applied</v>
      </c>
      <c r="Y1422" s="3" t="str">
        <f>IF(AND(R1422 &gt; 100, OR(I1422 = "Regular Air", I1422 = "Express Air"), NOT(D1422 &gt; 0)), "High Profit Non-Standard Shipping", "Other")</f>
        <v>Other</v>
      </c>
    </row>
    <row r="1423" spans="1:25" x14ac:dyDescent="0.3">
      <c r="A1423" s="3" t="s">
        <v>92</v>
      </c>
      <c r="B1423" s="3">
        <v>21102</v>
      </c>
      <c r="C1423" s="3" t="s">
        <v>36</v>
      </c>
      <c r="D1423" s="7">
        <v>0.04</v>
      </c>
      <c r="E1423" s="4">
        <v>6.48</v>
      </c>
      <c r="F1423" s="4">
        <v>9.5399999999999991</v>
      </c>
      <c r="G1423" s="3">
        <v>2512</v>
      </c>
      <c r="H1423" s="3" t="s">
        <v>2357</v>
      </c>
      <c r="I1423" s="3" t="s">
        <v>48</v>
      </c>
      <c r="J1423" s="3" t="s">
        <v>39</v>
      </c>
      <c r="K1423" s="3" t="s">
        <v>28</v>
      </c>
      <c r="L1423" s="3" t="s">
        <v>52</v>
      </c>
      <c r="M1423" s="3" t="s">
        <v>192</v>
      </c>
      <c r="N1423" s="3" t="s">
        <v>2359</v>
      </c>
      <c r="O1423" s="3">
        <v>2138</v>
      </c>
      <c r="P1423" s="2">
        <v>42170</v>
      </c>
      <c r="Q1423" s="2">
        <v>42172</v>
      </c>
      <c r="R1423" s="4">
        <v>-223.94400000000002</v>
      </c>
      <c r="S1423" s="3">
        <v>19</v>
      </c>
      <c r="T1423" s="4">
        <v>125.37</v>
      </c>
      <c r="U1423" s="3">
        <v>87030</v>
      </c>
      <c r="V1423" s="3" t="str">
        <f>IF(R1423&gt;F3379, "High","Low")</f>
        <v>Low</v>
      </c>
      <c r="W1423" s="3" t="e">
        <f>IF(OR(D1423 &gt; 0.2,#REF! &lt; 0.25), "High Risk", "Low Risk")</f>
        <v>#REF!</v>
      </c>
      <c r="X1423" s="3" t="str">
        <f>IF(NOT(D1423 &gt; 0), "No Discount", "Discount Applied")</f>
        <v>Discount Applied</v>
      </c>
      <c r="Y1423" s="3" t="str">
        <f>IF(AND(R1423 &gt; 100, OR(I1423 = "Regular Air", I1423 = "Express Air"), NOT(D1423 &gt; 0)), "High Profit Non-Standard Shipping", "Other")</f>
        <v>Other</v>
      </c>
    </row>
    <row r="1424" spans="1:25" x14ac:dyDescent="0.3">
      <c r="A1424" s="3" t="s">
        <v>140</v>
      </c>
      <c r="B1424" s="3">
        <v>18220</v>
      </c>
      <c r="C1424" s="3" t="s">
        <v>55</v>
      </c>
      <c r="D1424" s="7">
        <v>0.02</v>
      </c>
      <c r="E1424" s="4">
        <v>17.149999999999999</v>
      </c>
      <c r="F1424" s="4">
        <v>4.96</v>
      </c>
      <c r="G1424" s="3">
        <v>2516</v>
      </c>
      <c r="H1424" s="3" t="s">
        <v>2360</v>
      </c>
      <c r="I1424" s="3" t="s">
        <v>48</v>
      </c>
      <c r="J1424" s="3" t="s">
        <v>39</v>
      </c>
      <c r="K1424" s="3" t="s">
        <v>28</v>
      </c>
      <c r="L1424" s="3" t="s">
        <v>52</v>
      </c>
      <c r="M1424" s="3" t="s">
        <v>53</v>
      </c>
      <c r="N1424" s="3" t="s">
        <v>1480</v>
      </c>
      <c r="O1424" s="3">
        <v>7631</v>
      </c>
      <c r="P1424" s="2">
        <v>42160</v>
      </c>
      <c r="Q1424" s="2">
        <v>42162</v>
      </c>
      <c r="R1424" s="4">
        <v>36.494999999999997</v>
      </c>
      <c r="S1424" s="3">
        <v>11</v>
      </c>
      <c r="T1424" s="4">
        <v>190.85</v>
      </c>
      <c r="U1424" s="3">
        <v>87033</v>
      </c>
      <c r="V1424" s="3" t="str">
        <f>IF(R1424&gt;F3380, "High","Low")</f>
        <v>High</v>
      </c>
      <c r="W1424" s="3" t="e">
        <f>IF(OR(D1424 &gt; 0.2,#REF! &lt; 0.25), "High Risk", "Low Risk")</f>
        <v>#REF!</v>
      </c>
      <c r="X1424" s="3" t="str">
        <f>IF(NOT(D1424 &gt; 0), "No Discount", "Discount Applied")</f>
        <v>Discount Applied</v>
      </c>
      <c r="Y1424" s="3" t="str">
        <f>IF(AND(R1424 &gt; 100, OR(I1424 = "Regular Air", I1424 = "Express Air"), NOT(D1424 &gt; 0)), "High Profit Non-Standard Shipping", "Other")</f>
        <v>Other</v>
      </c>
    </row>
    <row r="1425" spans="1:25" x14ac:dyDescent="0.3">
      <c r="A1425" s="3" t="s">
        <v>92</v>
      </c>
      <c r="B1425" s="3">
        <v>18221</v>
      </c>
      <c r="C1425" s="3" t="s">
        <v>55</v>
      </c>
      <c r="D1425" s="7">
        <v>7.0000000000000007E-2</v>
      </c>
      <c r="E1425" s="4">
        <v>30.98</v>
      </c>
      <c r="F1425" s="4">
        <v>8.74</v>
      </c>
      <c r="G1425" s="3">
        <v>2520</v>
      </c>
      <c r="H1425" s="3" t="s">
        <v>2361</v>
      </c>
      <c r="I1425" s="3" t="s">
        <v>48</v>
      </c>
      <c r="J1425" s="3" t="s">
        <v>39</v>
      </c>
      <c r="K1425" s="3" t="s">
        <v>28</v>
      </c>
      <c r="L1425" s="3" t="s">
        <v>52</v>
      </c>
      <c r="M1425" s="3" t="s">
        <v>468</v>
      </c>
      <c r="N1425" s="3" t="s">
        <v>2362</v>
      </c>
      <c r="O1425" s="3">
        <v>2908</v>
      </c>
      <c r="P1425" s="2">
        <v>42160</v>
      </c>
      <c r="Q1425" s="2">
        <v>42161</v>
      </c>
      <c r="R1425" s="4">
        <v>255.76919999999998</v>
      </c>
      <c r="S1425" s="3">
        <v>12</v>
      </c>
      <c r="T1425" s="4">
        <v>370.68</v>
      </c>
      <c r="U1425" s="3">
        <v>87033</v>
      </c>
      <c r="V1425" s="3" t="str">
        <f>IF(R1425&gt;F3381, "High","Low")</f>
        <v>High</v>
      </c>
      <c r="W1425" s="3" t="e">
        <f>IF(OR(D1425 &gt; 0.2,#REF! &lt; 0.25), "High Risk", "Low Risk")</f>
        <v>#REF!</v>
      </c>
      <c r="X1425" s="3" t="str">
        <f>IF(NOT(D1425 &gt; 0), "No Discount", "Discount Applied")</f>
        <v>Discount Applied</v>
      </c>
      <c r="Y1425" s="3" t="str">
        <f>IF(AND(R1425 &gt; 100, OR(I1425 = "Regular Air", I1425 = "Express Air"), NOT(D1425 &gt; 0)), "High Profit Non-Standard Shipping", "Other")</f>
        <v>Other</v>
      </c>
    </row>
    <row r="1426" spans="1:25" x14ac:dyDescent="0.3">
      <c r="A1426" s="3" t="s">
        <v>77</v>
      </c>
      <c r="B1426" s="3">
        <v>25463</v>
      </c>
      <c r="C1426" s="3" t="s">
        <v>55</v>
      </c>
      <c r="D1426" s="7">
        <v>0</v>
      </c>
      <c r="E1426" s="4">
        <v>175.99</v>
      </c>
      <c r="F1426" s="4">
        <v>4.99</v>
      </c>
      <c r="G1426" s="3">
        <v>2521</v>
      </c>
      <c r="H1426" s="3" t="s">
        <v>2363</v>
      </c>
      <c r="I1426" s="3" t="s">
        <v>48</v>
      </c>
      <c r="J1426" s="3" t="s">
        <v>39</v>
      </c>
      <c r="K1426" s="3" t="s">
        <v>76</v>
      </c>
      <c r="L1426" s="3" t="s">
        <v>60</v>
      </c>
      <c r="M1426" s="3" t="s">
        <v>129</v>
      </c>
      <c r="N1426" s="3" t="s">
        <v>2364</v>
      </c>
      <c r="O1426" s="3">
        <v>75109</v>
      </c>
      <c r="P1426" s="2">
        <v>42053</v>
      </c>
      <c r="Q1426" s="2">
        <v>42056</v>
      </c>
      <c r="R1426" s="4">
        <v>1656.6554999999998</v>
      </c>
      <c r="S1426" s="3">
        <v>15</v>
      </c>
      <c r="T1426" s="4">
        <v>2400.9499999999998</v>
      </c>
      <c r="U1426" s="3">
        <v>87032</v>
      </c>
      <c r="V1426" s="3" t="str">
        <f>IF(R1426&gt;F3382, "High","Low")</f>
        <v>High</v>
      </c>
      <c r="W1426" s="3" t="e">
        <f>IF(OR(D1426 &gt; 0.2,#REF! &lt; 0.25), "High Risk", "Low Risk")</f>
        <v>#REF!</v>
      </c>
      <c r="X1426" s="3" t="str">
        <f>IF(NOT(D1426 &gt; 0), "No Discount", "Discount Applied")</f>
        <v>No Discount</v>
      </c>
      <c r="Y1426" s="3" t="str">
        <f>IF(AND(R1426 &gt; 100, OR(I1426 = "Regular Air", I1426 = "Express Air"), NOT(D1426 &gt; 0)), "High Profit Non-Standard Shipping", "Other")</f>
        <v>High Profit Non-Standard Shipping</v>
      </c>
    </row>
    <row r="1427" spans="1:25" x14ac:dyDescent="0.3">
      <c r="A1427" s="3" t="s">
        <v>84</v>
      </c>
      <c r="B1427" s="3">
        <v>18218</v>
      </c>
      <c r="C1427" s="3" t="s">
        <v>55</v>
      </c>
      <c r="D1427" s="7">
        <v>0.04</v>
      </c>
      <c r="E1427" s="4">
        <v>1360.14</v>
      </c>
      <c r="F1427" s="4">
        <v>14.7</v>
      </c>
      <c r="G1427" s="3">
        <v>2522</v>
      </c>
      <c r="H1427" s="3" t="s">
        <v>2365</v>
      </c>
      <c r="I1427" s="3" t="s">
        <v>38</v>
      </c>
      <c r="J1427" s="3" t="s">
        <v>39</v>
      </c>
      <c r="K1427" s="3" t="s">
        <v>76</v>
      </c>
      <c r="L1427" s="3" t="s">
        <v>52</v>
      </c>
      <c r="M1427" s="3" t="s">
        <v>148</v>
      </c>
      <c r="N1427" s="3" t="s">
        <v>149</v>
      </c>
      <c r="O1427" s="3">
        <v>5401</v>
      </c>
      <c r="P1427" s="2">
        <v>42160</v>
      </c>
      <c r="Q1427" s="2">
        <v>42163</v>
      </c>
      <c r="R1427" s="4">
        <v>2639.0099999999998</v>
      </c>
      <c r="S1427" s="3">
        <v>6</v>
      </c>
      <c r="T1427" s="4">
        <v>7303.05</v>
      </c>
      <c r="U1427" s="3">
        <v>87033</v>
      </c>
      <c r="V1427" s="3" t="str">
        <f>IF(R1427&gt;F3383, "High","Low")</f>
        <v>High</v>
      </c>
      <c r="W1427" s="3" t="e">
        <f>IF(OR(D1427 &gt; 0.2,#REF! &lt; 0.25), "High Risk", "Low Risk")</f>
        <v>#REF!</v>
      </c>
      <c r="X1427" s="3" t="str">
        <f>IF(NOT(D1427 &gt; 0), "No Discount", "Discount Applied")</f>
        <v>Discount Applied</v>
      </c>
      <c r="Y1427" s="3" t="str">
        <f>IF(AND(R1427 &gt; 100, OR(I1427 = "Regular Air", I1427 = "Express Air"), NOT(D1427 &gt; 0)), "High Profit Non-Standard Shipping", "Other")</f>
        <v>Other</v>
      </c>
    </row>
    <row r="1428" spans="1:25" x14ac:dyDescent="0.3">
      <c r="A1428" s="3" t="s">
        <v>108</v>
      </c>
      <c r="B1428" s="3">
        <v>18866</v>
      </c>
      <c r="C1428" s="3" t="s">
        <v>46</v>
      </c>
      <c r="D1428" s="7">
        <v>0.01</v>
      </c>
      <c r="E1428" s="4">
        <v>2.16</v>
      </c>
      <c r="F1428" s="4">
        <v>6.05</v>
      </c>
      <c r="G1428" s="3">
        <v>2526</v>
      </c>
      <c r="H1428" s="3" t="s">
        <v>2366</v>
      </c>
      <c r="I1428" s="3" t="s">
        <v>48</v>
      </c>
      <c r="J1428" s="3" t="s">
        <v>27</v>
      </c>
      <c r="K1428" s="3" t="s">
        <v>28</v>
      </c>
      <c r="L1428" s="3" t="s">
        <v>135</v>
      </c>
      <c r="M1428" s="3" t="s">
        <v>170</v>
      </c>
      <c r="N1428" s="3" t="s">
        <v>1478</v>
      </c>
      <c r="O1428" s="3">
        <v>70506</v>
      </c>
      <c r="P1428" s="2">
        <v>42147</v>
      </c>
      <c r="Q1428" s="2">
        <v>42149</v>
      </c>
      <c r="R1428" s="4">
        <v>395.76</v>
      </c>
      <c r="S1428" s="3">
        <v>24</v>
      </c>
      <c r="T1428" s="4">
        <v>58.05</v>
      </c>
      <c r="U1428" s="3">
        <v>87208</v>
      </c>
      <c r="V1428" s="3" t="str">
        <f>IF(R1428&gt;F3384, "High","Low")</f>
        <v>High</v>
      </c>
      <c r="W1428" s="3" t="e">
        <f>IF(OR(D1428 &gt; 0.2,#REF! &lt; 0.25), "High Risk", "Low Risk")</f>
        <v>#REF!</v>
      </c>
      <c r="X1428" s="3" t="str">
        <f>IF(NOT(D1428 &gt; 0), "No Discount", "Discount Applied")</f>
        <v>Discount Applied</v>
      </c>
      <c r="Y1428" s="3" t="str">
        <f>IF(AND(R1428 &gt; 100, OR(I1428 = "Regular Air", I1428 = "Express Air"), NOT(D1428 &gt; 0)), "High Profit Non-Standard Shipping", "Other")</f>
        <v>Other</v>
      </c>
    </row>
    <row r="1429" spans="1:25" x14ac:dyDescent="0.3">
      <c r="A1429" s="3" t="s">
        <v>29</v>
      </c>
      <c r="B1429" s="3">
        <v>18867</v>
      </c>
      <c r="C1429" s="3" t="s">
        <v>46</v>
      </c>
      <c r="D1429" s="7">
        <v>7.0000000000000007E-2</v>
      </c>
      <c r="E1429" s="4">
        <v>21.38</v>
      </c>
      <c r="F1429" s="4">
        <v>8.99</v>
      </c>
      <c r="G1429" s="3">
        <v>2527</v>
      </c>
      <c r="H1429" s="3" t="s">
        <v>2367</v>
      </c>
      <c r="I1429" s="3" t="s">
        <v>48</v>
      </c>
      <c r="J1429" s="3" t="s">
        <v>27</v>
      </c>
      <c r="K1429" s="3" t="s">
        <v>28</v>
      </c>
      <c r="L1429" s="3" t="s">
        <v>135</v>
      </c>
      <c r="M1429" s="3" t="s">
        <v>170</v>
      </c>
      <c r="N1429" s="3" t="s">
        <v>2368</v>
      </c>
      <c r="O1429" s="3">
        <v>70601</v>
      </c>
      <c r="P1429" s="2">
        <v>42147</v>
      </c>
      <c r="Q1429" s="2">
        <v>42149</v>
      </c>
      <c r="R1429" s="4">
        <v>-39.396000000000001</v>
      </c>
      <c r="S1429" s="3">
        <v>3</v>
      </c>
      <c r="T1429" s="4">
        <v>68.64</v>
      </c>
      <c r="U1429" s="3">
        <v>87208</v>
      </c>
      <c r="V1429" s="3" t="str">
        <f>IF(R1429&gt;F3385, "High","Low")</f>
        <v>Low</v>
      </c>
      <c r="W1429" s="3" t="e">
        <f>IF(OR(D1429 &gt; 0.2,#REF! &lt; 0.25), "High Risk", "Low Risk")</f>
        <v>#REF!</v>
      </c>
      <c r="X1429" s="3" t="str">
        <f>IF(NOT(D1429 &gt; 0), "No Discount", "Discount Applied")</f>
        <v>Discount Applied</v>
      </c>
      <c r="Y1429" s="3" t="str">
        <f>IF(AND(R1429 &gt; 100, OR(I1429 = "Regular Air", I1429 = "Express Air"), NOT(D1429 &gt; 0)), "High Profit Non-Standard Shipping", "Other")</f>
        <v>Other</v>
      </c>
    </row>
    <row r="1430" spans="1:25" x14ac:dyDescent="0.3">
      <c r="A1430" s="3" t="s">
        <v>179</v>
      </c>
      <c r="B1430" s="3">
        <v>20254</v>
      </c>
      <c r="C1430" s="3" t="s">
        <v>24</v>
      </c>
      <c r="D1430" s="7">
        <v>0.04</v>
      </c>
      <c r="E1430" s="4">
        <v>40.98</v>
      </c>
      <c r="F1430" s="4">
        <v>6.5</v>
      </c>
      <c r="G1430" s="3">
        <v>2530</v>
      </c>
      <c r="H1430" s="3" t="s">
        <v>2369</v>
      </c>
      <c r="I1430" s="3" t="s">
        <v>48</v>
      </c>
      <c r="J1430" s="3" t="s">
        <v>57</v>
      </c>
      <c r="K1430" s="3" t="s">
        <v>76</v>
      </c>
      <c r="L1430" s="3" t="s">
        <v>33</v>
      </c>
      <c r="M1430" s="3" t="s">
        <v>44</v>
      </c>
      <c r="N1430" s="3" t="s">
        <v>2370</v>
      </c>
      <c r="O1430" s="3">
        <v>92307</v>
      </c>
      <c r="P1430" s="2">
        <v>42092</v>
      </c>
      <c r="Q1430" s="2">
        <v>42093</v>
      </c>
      <c r="R1430" s="4">
        <v>-89.5</v>
      </c>
      <c r="S1430" s="3">
        <v>7</v>
      </c>
      <c r="T1430" s="4">
        <v>277.07</v>
      </c>
      <c r="U1430" s="3">
        <v>87451</v>
      </c>
      <c r="V1430" s="3" t="str">
        <f>IF(R1430&gt;F3386, "High","Low")</f>
        <v>Low</v>
      </c>
      <c r="W1430" s="3" t="e">
        <f>IF(OR(D1430 &gt; 0.2,#REF! &lt; 0.25), "High Risk", "Low Risk")</f>
        <v>#REF!</v>
      </c>
      <c r="X1430" s="3" t="str">
        <f>IF(NOT(D1430 &gt; 0), "No Discount", "Discount Applied")</f>
        <v>Discount Applied</v>
      </c>
      <c r="Y1430" s="3" t="str">
        <f>IF(AND(R1430 &gt; 100, OR(I1430 = "Regular Air", I1430 = "Express Air"), NOT(D1430 &gt; 0)), "High Profit Non-Standard Shipping", "Other")</f>
        <v>Other</v>
      </c>
    </row>
    <row r="1431" spans="1:25" x14ac:dyDescent="0.3">
      <c r="A1431" s="3" t="s">
        <v>92</v>
      </c>
      <c r="B1431" s="3">
        <v>23782</v>
      </c>
      <c r="C1431" s="3" t="s">
        <v>55</v>
      </c>
      <c r="D1431" s="7">
        <v>0.08</v>
      </c>
      <c r="E1431" s="4">
        <v>4</v>
      </c>
      <c r="F1431" s="4">
        <v>1.3</v>
      </c>
      <c r="G1431" s="3">
        <v>2531</v>
      </c>
      <c r="H1431" s="3" t="s">
        <v>2371</v>
      </c>
      <c r="I1431" s="3" t="s">
        <v>48</v>
      </c>
      <c r="J1431" s="3" t="s">
        <v>57</v>
      </c>
      <c r="K1431" s="3" t="s">
        <v>28</v>
      </c>
      <c r="L1431" s="3" t="s">
        <v>33</v>
      </c>
      <c r="M1431" s="3" t="s">
        <v>44</v>
      </c>
      <c r="N1431" s="3" t="s">
        <v>2372</v>
      </c>
      <c r="O1431" s="3">
        <v>93422</v>
      </c>
      <c r="P1431" s="2">
        <v>42126</v>
      </c>
      <c r="Q1431" s="2">
        <v>42128</v>
      </c>
      <c r="R1431" s="4">
        <v>28.4</v>
      </c>
      <c r="S1431" s="3">
        <v>14</v>
      </c>
      <c r="T1431" s="4">
        <v>51.99</v>
      </c>
      <c r="U1431" s="3">
        <v>87452</v>
      </c>
      <c r="V1431" s="3" t="str">
        <f>IF(R1431&gt;F3387, "High","Low")</f>
        <v>High</v>
      </c>
      <c r="W1431" s="3" t="e">
        <f>IF(OR(D1431 &gt; 0.2,#REF! &lt; 0.25), "High Risk", "Low Risk")</f>
        <v>#REF!</v>
      </c>
      <c r="X1431" s="3" t="str">
        <f>IF(NOT(D1431 &gt; 0), "No Discount", "Discount Applied")</f>
        <v>Discount Applied</v>
      </c>
      <c r="Y1431" s="3" t="str">
        <f>IF(AND(R1431 &gt; 100, OR(I1431 = "Regular Air", I1431 = "Express Air"), NOT(D1431 &gt; 0)), "High Profit Non-Standard Shipping", "Other")</f>
        <v>Other</v>
      </c>
    </row>
    <row r="1432" spans="1:25" x14ac:dyDescent="0.3">
      <c r="A1432" s="3" t="s">
        <v>77</v>
      </c>
      <c r="B1432" s="3">
        <v>20255</v>
      </c>
      <c r="C1432" s="3" t="s">
        <v>24</v>
      </c>
      <c r="D1432" s="7">
        <v>0.05</v>
      </c>
      <c r="E1432" s="4">
        <v>35.99</v>
      </c>
      <c r="F1432" s="4">
        <v>3.3</v>
      </c>
      <c r="G1432" s="3">
        <v>2534</v>
      </c>
      <c r="H1432" s="3" t="s">
        <v>2373</v>
      </c>
      <c r="I1432" s="3" t="s">
        <v>48</v>
      </c>
      <c r="J1432" s="3" t="s">
        <v>57</v>
      </c>
      <c r="K1432" s="3" t="s">
        <v>76</v>
      </c>
      <c r="L1432" s="3" t="s">
        <v>52</v>
      </c>
      <c r="M1432" s="3" t="s">
        <v>187</v>
      </c>
      <c r="N1432" s="3" t="s">
        <v>449</v>
      </c>
      <c r="O1432" s="3">
        <v>4401</v>
      </c>
      <c r="P1432" s="2">
        <v>42092</v>
      </c>
      <c r="Q1432" s="2">
        <v>42094</v>
      </c>
      <c r="R1432" s="4">
        <v>103.27229999999999</v>
      </c>
      <c r="S1432" s="3">
        <v>5</v>
      </c>
      <c r="T1432" s="4">
        <v>149.66999999999999</v>
      </c>
      <c r="U1432" s="3">
        <v>87451</v>
      </c>
      <c r="V1432" s="3" t="str">
        <f>IF(R1432&gt;F3388, "High","Low")</f>
        <v>High</v>
      </c>
      <c r="W1432" s="3" t="e">
        <f>IF(OR(D1432 &gt; 0.2,#REF! &lt; 0.25), "High Risk", "Low Risk")</f>
        <v>#REF!</v>
      </c>
      <c r="X1432" s="3" t="str">
        <f>IF(NOT(D1432 &gt; 0), "No Discount", "Discount Applied")</f>
        <v>Discount Applied</v>
      </c>
      <c r="Y1432" s="3" t="str">
        <f>IF(AND(R1432 &gt; 100, OR(I1432 = "Regular Air", I1432 = "Express Air"), NOT(D1432 &gt; 0)), "High Profit Non-Standard Shipping", "Other")</f>
        <v>Other</v>
      </c>
    </row>
    <row r="1433" spans="1:25" x14ac:dyDescent="0.3">
      <c r="A1433" s="3" t="s">
        <v>133</v>
      </c>
      <c r="B1433" s="3">
        <v>22839</v>
      </c>
      <c r="C1433" s="3" t="s">
        <v>36</v>
      </c>
      <c r="D1433" s="7">
        <v>0.08</v>
      </c>
      <c r="E1433" s="4">
        <v>12.53</v>
      </c>
      <c r="F1433" s="4">
        <v>0.5</v>
      </c>
      <c r="G1433" s="3">
        <v>2539</v>
      </c>
      <c r="H1433" s="3" t="s">
        <v>2374</v>
      </c>
      <c r="I1433" s="3" t="s">
        <v>48</v>
      </c>
      <c r="J1433" s="3" t="s">
        <v>39</v>
      </c>
      <c r="K1433" s="3" t="s">
        <v>28</v>
      </c>
      <c r="L1433" s="3" t="s">
        <v>135</v>
      </c>
      <c r="M1433" s="3" t="s">
        <v>361</v>
      </c>
      <c r="N1433" s="3" t="s">
        <v>2375</v>
      </c>
      <c r="O1433" s="3">
        <v>32789</v>
      </c>
      <c r="P1433" s="2">
        <v>42101</v>
      </c>
      <c r="Q1433" s="2">
        <v>42102</v>
      </c>
      <c r="R1433" s="4">
        <v>215.71799999999999</v>
      </c>
      <c r="S1433" s="3">
        <v>5</v>
      </c>
      <c r="T1433" s="4">
        <v>61.1</v>
      </c>
      <c r="U1433" s="3">
        <v>91017</v>
      </c>
      <c r="V1433" s="3" t="str">
        <f>IF(R1433&gt;F3389, "High","Low")</f>
        <v>High</v>
      </c>
      <c r="W1433" s="3" t="e">
        <f>IF(OR(D1433 &gt; 0.2,#REF! &lt; 0.25), "High Risk", "Low Risk")</f>
        <v>#REF!</v>
      </c>
      <c r="X1433" s="3" t="str">
        <f>IF(NOT(D1433 &gt; 0), "No Discount", "Discount Applied")</f>
        <v>Discount Applied</v>
      </c>
      <c r="Y1433" s="3" t="str">
        <f>IF(AND(R1433 &gt; 100, OR(I1433 = "Regular Air", I1433 = "Express Air"), NOT(D1433 &gt; 0)), "High Profit Non-Standard Shipping", "Other")</f>
        <v>Other</v>
      </c>
    </row>
    <row r="1434" spans="1:25" x14ac:dyDescent="0.3">
      <c r="A1434" s="3" t="s">
        <v>140</v>
      </c>
      <c r="B1434" s="3">
        <v>22840</v>
      </c>
      <c r="C1434" s="3" t="s">
        <v>36</v>
      </c>
      <c r="D1434" s="7">
        <v>0.02</v>
      </c>
      <c r="E1434" s="4">
        <v>178.47</v>
      </c>
      <c r="F1434" s="4">
        <v>19.989999999999998</v>
      </c>
      <c r="G1434" s="3">
        <v>2540</v>
      </c>
      <c r="H1434" s="3" t="s">
        <v>2376</v>
      </c>
      <c r="I1434" s="3" t="s">
        <v>48</v>
      </c>
      <c r="J1434" s="3" t="s">
        <v>39</v>
      </c>
      <c r="K1434" s="3" t="s">
        <v>28</v>
      </c>
      <c r="L1434" s="3" t="s">
        <v>135</v>
      </c>
      <c r="M1434" s="3" t="s">
        <v>361</v>
      </c>
      <c r="N1434" s="3" t="s">
        <v>2377</v>
      </c>
      <c r="O1434" s="3">
        <v>32708</v>
      </c>
      <c r="P1434" s="2">
        <v>42101</v>
      </c>
      <c r="Q1434" s="2">
        <v>42102</v>
      </c>
      <c r="R1434" s="4">
        <v>106.98479999999999</v>
      </c>
      <c r="S1434" s="3">
        <v>1</v>
      </c>
      <c r="T1434" s="4">
        <v>193.81</v>
      </c>
      <c r="U1434" s="3">
        <v>91017</v>
      </c>
      <c r="V1434" s="3" t="str">
        <f>IF(R1434&gt;F3390, "High","Low")</f>
        <v>High</v>
      </c>
      <c r="W1434" s="3" t="e">
        <f>IF(OR(D1434 &gt; 0.2,#REF! &lt; 0.25), "High Risk", "Low Risk")</f>
        <v>#REF!</v>
      </c>
      <c r="X1434" s="3" t="str">
        <f>IF(NOT(D1434 &gt; 0), "No Discount", "Discount Applied")</f>
        <v>Discount Applied</v>
      </c>
      <c r="Y1434" s="3" t="str">
        <f>IF(AND(R1434 &gt; 100, OR(I1434 = "Regular Air", I1434 = "Express Air"), NOT(D1434 &gt; 0)), "High Profit Non-Standard Shipping", "Other")</f>
        <v>Other</v>
      </c>
    </row>
    <row r="1435" spans="1:25" x14ac:dyDescent="0.3">
      <c r="A1435" s="3" t="s">
        <v>49</v>
      </c>
      <c r="B1435" s="3">
        <v>19031</v>
      </c>
      <c r="C1435" s="3" t="s">
        <v>55</v>
      </c>
      <c r="D1435" s="7">
        <v>0.05</v>
      </c>
      <c r="E1435" s="4">
        <v>15.68</v>
      </c>
      <c r="F1435" s="4">
        <v>3.73</v>
      </c>
      <c r="G1435" s="3">
        <v>2543</v>
      </c>
      <c r="H1435" s="3" t="s">
        <v>2378</v>
      </c>
      <c r="I1435" s="3" t="s">
        <v>48</v>
      </c>
      <c r="J1435" s="3" t="s">
        <v>57</v>
      </c>
      <c r="K1435" s="3" t="s">
        <v>40</v>
      </c>
      <c r="L1435" s="3" t="s">
        <v>135</v>
      </c>
      <c r="M1435" s="3" t="s">
        <v>136</v>
      </c>
      <c r="N1435" s="3" t="s">
        <v>1566</v>
      </c>
      <c r="O1435" s="3">
        <v>23223</v>
      </c>
      <c r="P1435" s="2">
        <v>42166</v>
      </c>
      <c r="Q1435" s="2">
        <v>42167</v>
      </c>
      <c r="R1435" s="4">
        <v>3.54</v>
      </c>
      <c r="S1435" s="3">
        <v>17</v>
      </c>
      <c r="T1435" s="4">
        <v>257.48</v>
      </c>
      <c r="U1435" s="3">
        <v>87917</v>
      </c>
      <c r="V1435" s="3" t="str">
        <f>IF(R1435&gt;F3391, "High","Low")</f>
        <v>High</v>
      </c>
      <c r="W1435" s="3" t="e">
        <f>IF(OR(D1435 &gt; 0.2,#REF! &lt; 0.25), "High Risk", "Low Risk")</f>
        <v>#REF!</v>
      </c>
      <c r="X1435" s="3" t="str">
        <f>IF(NOT(D1435 &gt; 0), "No Discount", "Discount Applied")</f>
        <v>Discount Applied</v>
      </c>
      <c r="Y1435" s="3" t="str">
        <f>IF(AND(R1435 &gt; 100, OR(I1435 = "Regular Air", I1435 = "Express Air"), NOT(D1435 &gt; 0)), "High Profit Non-Standard Shipping", "Other")</f>
        <v>Other</v>
      </c>
    </row>
    <row r="1436" spans="1:25" x14ac:dyDescent="0.3">
      <c r="A1436" s="3" t="s">
        <v>77</v>
      </c>
      <c r="B1436" s="3">
        <v>19032</v>
      </c>
      <c r="C1436" s="3" t="s">
        <v>55</v>
      </c>
      <c r="D1436" s="7">
        <v>0.02</v>
      </c>
      <c r="E1436" s="4">
        <v>195.99</v>
      </c>
      <c r="F1436" s="4">
        <v>4.2</v>
      </c>
      <c r="G1436" s="3">
        <v>2543</v>
      </c>
      <c r="H1436" s="3" t="s">
        <v>2378</v>
      </c>
      <c r="I1436" s="3" t="s">
        <v>48</v>
      </c>
      <c r="J1436" s="3" t="s">
        <v>57</v>
      </c>
      <c r="K1436" s="3" t="s">
        <v>76</v>
      </c>
      <c r="L1436" s="3" t="s">
        <v>135</v>
      </c>
      <c r="M1436" s="3" t="s">
        <v>136</v>
      </c>
      <c r="N1436" s="3" t="s">
        <v>1566</v>
      </c>
      <c r="O1436" s="3">
        <v>23223</v>
      </c>
      <c r="P1436" s="2">
        <v>42166</v>
      </c>
      <c r="Q1436" s="2">
        <v>42167</v>
      </c>
      <c r="R1436" s="4">
        <v>40.283999999999999</v>
      </c>
      <c r="S1436" s="3">
        <v>19</v>
      </c>
      <c r="T1436" s="4">
        <v>3194.99</v>
      </c>
      <c r="U1436" s="3">
        <v>87917</v>
      </c>
      <c r="V1436" s="3" t="str">
        <f>IF(R1436&gt;F3392, "High","Low")</f>
        <v>High</v>
      </c>
      <c r="W1436" s="3" t="e">
        <f>IF(OR(D1436 &gt; 0.2,#REF! &lt; 0.25), "High Risk", "Low Risk")</f>
        <v>#REF!</v>
      </c>
      <c r="X1436" s="3" t="str">
        <f>IF(NOT(D1436 &gt; 0), "No Discount", "Discount Applied")</f>
        <v>Discount Applied</v>
      </c>
      <c r="Y1436" s="3" t="str">
        <f>IF(AND(R1436 &gt; 100, OR(I1436 = "Regular Air", I1436 = "Express Air"), NOT(D1436 &gt; 0)), "High Profit Non-Standard Shipping", "Other")</f>
        <v>Other</v>
      </c>
    </row>
    <row r="1437" spans="1:25" x14ac:dyDescent="0.3">
      <c r="A1437" s="3" t="s">
        <v>84</v>
      </c>
      <c r="B1437" s="3">
        <v>19902</v>
      </c>
      <c r="C1437" s="3" t="s">
        <v>55</v>
      </c>
      <c r="D1437" s="7">
        <v>0.01</v>
      </c>
      <c r="E1437" s="4">
        <v>99.99</v>
      </c>
      <c r="F1437" s="4">
        <v>19.989999999999998</v>
      </c>
      <c r="G1437" s="3">
        <v>2545</v>
      </c>
      <c r="H1437" s="3" t="s">
        <v>2380</v>
      </c>
      <c r="I1437" s="3" t="s">
        <v>26</v>
      </c>
      <c r="J1437" s="3" t="s">
        <v>39</v>
      </c>
      <c r="K1437" s="3" t="s">
        <v>76</v>
      </c>
      <c r="L1437" s="3" t="s">
        <v>135</v>
      </c>
      <c r="M1437" s="3" t="s">
        <v>136</v>
      </c>
      <c r="N1437" s="3" t="s">
        <v>1192</v>
      </c>
      <c r="O1437" s="3">
        <v>22153</v>
      </c>
      <c r="P1437" s="2">
        <v>42073</v>
      </c>
      <c r="Q1437" s="2">
        <v>42075</v>
      </c>
      <c r="R1437" s="4">
        <v>90.024000000000001</v>
      </c>
      <c r="S1437" s="3">
        <v>2</v>
      </c>
      <c r="T1437" s="4">
        <v>202.98</v>
      </c>
      <c r="U1437" s="3">
        <v>87915</v>
      </c>
      <c r="V1437" s="3" t="str">
        <f>IF(R1437&gt;F3393, "High","Low")</f>
        <v>High</v>
      </c>
      <c r="W1437" s="3" t="e">
        <f>IF(OR(D1437 &gt; 0.2,#REF! &lt; 0.25), "High Risk", "Low Risk")</f>
        <v>#REF!</v>
      </c>
      <c r="X1437" s="3" t="str">
        <f>IF(NOT(D1437 &gt; 0), "No Discount", "Discount Applied")</f>
        <v>Discount Applied</v>
      </c>
      <c r="Y1437" s="3" t="str">
        <f>IF(AND(R1437 &gt; 100, OR(I1437 = "Regular Air", I1437 = "Express Air"), NOT(D1437 &gt; 0)), "High Profit Non-Standard Shipping", "Other")</f>
        <v>Other</v>
      </c>
    </row>
    <row r="1438" spans="1:25" x14ac:dyDescent="0.3">
      <c r="A1438" s="3" t="s">
        <v>92</v>
      </c>
      <c r="B1438" s="3">
        <v>25460</v>
      </c>
      <c r="C1438" s="3" t="s">
        <v>105</v>
      </c>
      <c r="D1438" s="7">
        <v>7.0000000000000007E-2</v>
      </c>
      <c r="E1438" s="4">
        <v>6.48</v>
      </c>
      <c r="F1438" s="4">
        <v>9.5399999999999991</v>
      </c>
      <c r="G1438" s="3">
        <v>2547</v>
      </c>
      <c r="H1438" s="3" t="s">
        <v>2381</v>
      </c>
      <c r="I1438" s="3" t="s">
        <v>48</v>
      </c>
      <c r="J1438" s="3" t="s">
        <v>57</v>
      </c>
      <c r="K1438" s="3" t="s">
        <v>28</v>
      </c>
      <c r="L1438" s="3" t="s">
        <v>135</v>
      </c>
      <c r="M1438" s="3" t="s">
        <v>136</v>
      </c>
      <c r="N1438" s="3" t="s">
        <v>2382</v>
      </c>
      <c r="O1438" s="3">
        <v>23464</v>
      </c>
      <c r="P1438" s="2">
        <v>42113</v>
      </c>
      <c r="Q1438" s="2">
        <v>42113</v>
      </c>
      <c r="R1438" s="4">
        <v>2.2320000000000002</v>
      </c>
      <c r="S1438" s="3">
        <v>1</v>
      </c>
      <c r="T1438" s="4">
        <v>10.86</v>
      </c>
      <c r="U1438" s="3">
        <v>87916</v>
      </c>
      <c r="V1438" s="3" t="str">
        <f>IF(R1438&gt;F3394, "High","Low")</f>
        <v>High</v>
      </c>
      <c r="W1438" s="3" t="e">
        <f>IF(OR(D1438 &gt; 0.2,#REF! &lt; 0.25), "High Risk", "Low Risk")</f>
        <v>#REF!</v>
      </c>
      <c r="X1438" s="3" t="str">
        <f>IF(NOT(D1438 &gt; 0), "No Discount", "Discount Applied")</f>
        <v>Discount Applied</v>
      </c>
      <c r="Y1438" s="3" t="str">
        <f>IF(AND(R1438 &gt; 100, OR(I1438 = "Regular Air", I1438 = "Express Air"), NOT(D1438 &gt; 0)), "High Profit Non-Standard Shipping", "Other")</f>
        <v>Other</v>
      </c>
    </row>
    <row r="1439" spans="1:25" x14ac:dyDescent="0.3">
      <c r="A1439" s="3" t="s">
        <v>77</v>
      </c>
      <c r="B1439" s="3">
        <v>6525</v>
      </c>
      <c r="C1439" s="3" t="s">
        <v>105</v>
      </c>
      <c r="D1439" s="7">
        <v>0</v>
      </c>
      <c r="E1439" s="4">
        <v>35.99</v>
      </c>
      <c r="F1439" s="4">
        <v>0.99</v>
      </c>
      <c r="G1439" s="3">
        <v>2548</v>
      </c>
      <c r="H1439" s="3" t="s">
        <v>2383</v>
      </c>
      <c r="I1439" s="3" t="s">
        <v>48</v>
      </c>
      <c r="J1439" s="3" t="s">
        <v>57</v>
      </c>
      <c r="K1439" s="3" t="s">
        <v>76</v>
      </c>
      <c r="L1439" s="3" t="s">
        <v>33</v>
      </c>
      <c r="M1439" s="3" t="s">
        <v>44</v>
      </c>
      <c r="N1439" s="3" t="s">
        <v>662</v>
      </c>
      <c r="O1439" s="3">
        <v>90068</v>
      </c>
      <c r="P1439" s="2">
        <v>42098</v>
      </c>
      <c r="Q1439" s="2">
        <v>42105</v>
      </c>
      <c r="R1439" s="4">
        <v>840.05099999999993</v>
      </c>
      <c r="S1439" s="3">
        <v>46</v>
      </c>
      <c r="T1439" s="4">
        <v>1477.57</v>
      </c>
      <c r="U1439" s="3">
        <v>46436</v>
      </c>
      <c r="V1439" s="3" t="str">
        <f>IF(R1439&gt;F3395, "High","Low")</f>
        <v>High</v>
      </c>
      <c r="W1439" s="3" t="e">
        <f>IF(OR(D1439 &gt; 0.2,#REF! &lt; 0.25), "High Risk", "Low Risk")</f>
        <v>#REF!</v>
      </c>
      <c r="X1439" s="3" t="str">
        <f>IF(NOT(D1439 &gt; 0), "No Discount", "Discount Applied")</f>
        <v>No Discount</v>
      </c>
      <c r="Y1439" s="3" t="str">
        <f>IF(AND(R1439 &gt; 100, OR(I1439 = "Regular Air", I1439 = "Express Air"), NOT(D1439 &gt; 0)), "High Profit Non-Standard Shipping", "Other")</f>
        <v>High Profit Non-Standard Shipping</v>
      </c>
    </row>
    <row r="1440" spans="1:25" x14ac:dyDescent="0.3">
      <c r="A1440" s="3" t="s">
        <v>92</v>
      </c>
      <c r="B1440" s="3">
        <v>5777</v>
      </c>
      <c r="C1440" s="3" t="s">
        <v>105</v>
      </c>
      <c r="D1440" s="7">
        <v>0.05</v>
      </c>
      <c r="E1440" s="4">
        <v>30.98</v>
      </c>
      <c r="F1440" s="4">
        <v>9.18</v>
      </c>
      <c r="G1440" s="3">
        <v>2548</v>
      </c>
      <c r="H1440" s="3" t="s">
        <v>2383</v>
      </c>
      <c r="I1440" s="3" t="s">
        <v>26</v>
      </c>
      <c r="J1440" s="3" t="s">
        <v>57</v>
      </c>
      <c r="K1440" s="3" t="s">
        <v>28</v>
      </c>
      <c r="L1440" s="3" t="s">
        <v>33</v>
      </c>
      <c r="M1440" s="3" t="s">
        <v>44</v>
      </c>
      <c r="N1440" s="3" t="s">
        <v>662</v>
      </c>
      <c r="O1440" s="3">
        <v>90068</v>
      </c>
      <c r="P1440" s="2">
        <v>42115</v>
      </c>
      <c r="Q1440" s="2">
        <v>42115</v>
      </c>
      <c r="R1440" s="4">
        <v>61.47</v>
      </c>
      <c r="S1440" s="3">
        <v>12</v>
      </c>
      <c r="T1440" s="4">
        <v>382.29</v>
      </c>
      <c r="U1440" s="3">
        <v>40997</v>
      </c>
      <c r="V1440" s="3" t="str">
        <f>IF(R1440&gt;F3396, "High","Low")</f>
        <v>High</v>
      </c>
      <c r="W1440" s="3" t="e">
        <f>IF(OR(D1440 &gt; 0.2,#REF! &lt; 0.25), "High Risk", "Low Risk")</f>
        <v>#REF!</v>
      </c>
      <c r="X1440" s="3" t="str">
        <f>IF(NOT(D1440 &gt; 0), "No Discount", "Discount Applied")</f>
        <v>Discount Applied</v>
      </c>
      <c r="Y1440" s="3" t="str">
        <f>IF(AND(R1440 &gt; 100, OR(I1440 = "Regular Air", I1440 = "Express Air"), NOT(D1440 &gt; 0)), "High Profit Non-Standard Shipping", "Other")</f>
        <v>Other</v>
      </c>
    </row>
    <row r="1441" spans="1:25" x14ac:dyDescent="0.3">
      <c r="A1441" s="3" t="s">
        <v>29</v>
      </c>
      <c r="B1441" s="3">
        <v>5778</v>
      </c>
      <c r="C1441" s="3" t="s">
        <v>105</v>
      </c>
      <c r="D1441" s="7">
        <v>0.05</v>
      </c>
      <c r="E1441" s="4">
        <v>22.99</v>
      </c>
      <c r="F1441" s="4">
        <v>8.99</v>
      </c>
      <c r="G1441" s="3">
        <v>2548</v>
      </c>
      <c r="H1441" s="3" t="s">
        <v>2383</v>
      </c>
      <c r="I1441" s="3" t="s">
        <v>48</v>
      </c>
      <c r="J1441" s="3" t="s">
        <v>57</v>
      </c>
      <c r="K1441" s="3" t="s">
        <v>28</v>
      </c>
      <c r="L1441" s="3" t="s">
        <v>33</v>
      </c>
      <c r="M1441" s="3" t="s">
        <v>44</v>
      </c>
      <c r="N1441" s="3" t="s">
        <v>662</v>
      </c>
      <c r="O1441" s="3">
        <v>90068</v>
      </c>
      <c r="P1441" s="2">
        <v>42115</v>
      </c>
      <c r="Q1441" s="2">
        <v>42122</v>
      </c>
      <c r="R1441" s="4">
        <v>18.27</v>
      </c>
      <c r="S1441" s="3">
        <v>37</v>
      </c>
      <c r="T1441" s="4">
        <v>881.74</v>
      </c>
      <c r="U1441" s="3">
        <v>40997</v>
      </c>
      <c r="V1441" s="3" t="str">
        <f>IF(R1441&gt;F3397, "High","Low")</f>
        <v>High</v>
      </c>
      <c r="W1441" s="3" t="e">
        <f>IF(OR(D1441 &gt; 0.2,#REF! &lt; 0.25), "High Risk", "Low Risk")</f>
        <v>#REF!</v>
      </c>
      <c r="X1441" s="3" t="str">
        <f>IF(NOT(D1441 &gt; 0), "No Discount", "Discount Applied")</f>
        <v>Discount Applied</v>
      </c>
      <c r="Y1441" s="3" t="str">
        <f>IF(AND(R1441 &gt; 100, OR(I1441 = "Regular Air", I1441 = "Express Air"), NOT(D1441 &gt; 0)), "High Profit Non-Standard Shipping", "Other")</f>
        <v>Other</v>
      </c>
    </row>
    <row r="1442" spans="1:25" x14ac:dyDescent="0.3">
      <c r="A1442" s="3" t="s">
        <v>151</v>
      </c>
      <c r="B1442" s="3">
        <v>5780</v>
      </c>
      <c r="C1442" s="3" t="s">
        <v>105</v>
      </c>
      <c r="D1442" s="7">
        <v>0.04</v>
      </c>
      <c r="E1442" s="4">
        <v>212.6</v>
      </c>
      <c r="F1442" s="4">
        <v>110.2</v>
      </c>
      <c r="G1442" s="3">
        <v>2548</v>
      </c>
      <c r="H1442" s="3" t="s">
        <v>2383</v>
      </c>
      <c r="I1442" s="3" t="s">
        <v>38</v>
      </c>
      <c r="J1442" s="3" t="s">
        <v>57</v>
      </c>
      <c r="K1442" s="3" t="s">
        <v>40</v>
      </c>
      <c r="L1442" s="3" t="s">
        <v>33</v>
      </c>
      <c r="M1442" s="3" t="s">
        <v>44</v>
      </c>
      <c r="N1442" s="3" t="s">
        <v>662</v>
      </c>
      <c r="O1442" s="3">
        <v>90068</v>
      </c>
      <c r="P1442" s="2">
        <v>42115</v>
      </c>
      <c r="Q1442" s="2">
        <v>42119</v>
      </c>
      <c r="R1442" s="4">
        <v>-513.79042000000004</v>
      </c>
      <c r="S1442" s="3">
        <v>33</v>
      </c>
      <c r="T1442" s="4">
        <v>7384.18</v>
      </c>
      <c r="U1442" s="3">
        <v>40997</v>
      </c>
      <c r="V1442" s="3" t="str">
        <f>IF(R1442&gt;F3398, "High","Low")</f>
        <v>Low</v>
      </c>
      <c r="W1442" s="3" t="e">
        <f>IF(OR(D1442 &gt; 0.2,#REF! &lt; 0.25), "High Risk", "Low Risk")</f>
        <v>#REF!</v>
      </c>
      <c r="X1442" s="3" t="str">
        <f>IF(NOT(D1442 &gt; 0), "No Discount", "Discount Applied")</f>
        <v>Discount Applied</v>
      </c>
      <c r="Y1442" s="3" t="str">
        <f>IF(AND(R1442 &gt; 100, OR(I1442 = "Regular Air", I1442 = "Express Air"), NOT(D1442 &gt; 0)), "High Profit Non-Standard Shipping", "Other")</f>
        <v>Other</v>
      </c>
    </row>
    <row r="1443" spans="1:25" x14ac:dyDescent="0.3">
      <c r="A1443" s="3" t="s">
        <v>29</v>
      </c>
      <c r="B1443" s="3">
        <v>4204</v>
      </c>
      <c r="C1443" s="3" t="s">
        <v>36</v>
      </c>
      <c r="D1443" s="7">
        <v>0.09</v>
      </c>
      <c r="E1443" s="4">
        <v>5.98</v>
      </c>
      <c r="F1443" s="4">
        <v>1.67</v>
      </c>
      <c r="G1443" s="3">
        <v>2548</v>
      </c>
      <c r="H1443" s="3" t="s">
        <v>2383</v>
      </c>
      <c r="I1443" s="3" t="s">
        <v>48</v>
      </c>
      <c r="J1443" s="3" t="s">
        <v>57</v>
      </c>
      <c r="K1443" s="3" t="s">
        <v>28</v>
      </c>
      <c r="L1443" s="3" t="s">
        <v>33</v>
      </c>
      <c r="M1443" s="3" t="s">
        <v>44</v>
      </c>
      <c r="N1443" s="3" t="s">
        <v>662</v>
      </c>
      <c r="O1443" s="3">
        <v>90068</v>
      </c>
      <c r="P1443" s="2">
        <v>42159</v>
      </c>
      <c r="Q1443" s="2">
        <v>42162</v>
      </c>
      <c r="R1443" s="4">
        <v>23.87</v>
      </c>
      <c r="S1443" s="3">
        <v>81</v>
      </c>
      <c r="T1443" s="4">
        <v>448.26</v>
      </c>
      <c r="U1443" s="3">
        <v>29889</v>
      </c>
      <c r="V1443" s="3" t="str">
        <f>IF(R1443&gt;F3399, "High","Low")</f>
        <v>High</v>
      </c>
      <c r="W1443" s="3" t="e">
        <f>IF(OR(D1443 &gt; 0.2,#REF! &lt; 0.25), "High Risk", "Low Risk")</f>
        <v>#REF!</v>
      </c>
      <c r="X1443" s="3" t="str">
        <f>IF(NOT(D1443 &gt; 0), "No Discount", "Discount Applied")</f>
        <v>Discount Applied</v>
      </c>
      <c r="Y1443" s="3" t="str">
        <f>IF(AND(R1443 &gt; 100, OR(I1443 = "Regular Air", I1443 = "Express Air"), NOT(D1443 &gt; 0)), "High Profit Non-Standard Shipping", "Other")</f>
        <v>Other</v>
      </c>
    </row>
    <row r="1444" spans="1:25" x14ac:dyDescent="0.3">
      <c r="A1444" s="3" t="s">
        <v>92</v>
      </c>
      <c r="B1444" s="3">
        <v>23777</v>
      </c>
      <c r="C1444" s="3" t="s">
        <v>105</v>
      </c>
      <c r="D1444" s="7">
        <v>0.05</v>
      </c>
      <c r="E1444" s="4">
        <v>30.98</v>
      </c>
      <c r="F1444" s="4">
        <v>9.18</v>
      </c>
      <c r="G1444" s="3">
        <v>2549</v>
      </c>
      <c r="H1444" s="3" t="s">
        <v>2387</v>
      </c>
      <c r="I1444" s="3" t="s">
        <v>26</v>
      </c>
      <c r="J1444" s="3" t="s">
        <v>57</v>
      </c>
      <c r="K1444" s="3" t="s">
        <v>28</v>
      </c>
      <c r="L1444" s="3" t="s">
        <v>52</v>
      </c>
      <c r="M1444" s="3" t="s">
        <v>153</v>
      </c>
      <c r="N1444" s="3" t="s">
        <v>2388</v>
      </c>
      <c r="O1444" s="3">
        <v>43213</v>
      </c>
      <c r="P1444" s="2">
        <v>42115</v>
      </c>
      <c r="Q1444" s="2">
        <v>42115</v>
      </c>
      <c r="R1444" s="4">
        <v>61.47</v>
      </c>
      <c r="S1444" s="3">
        <v>3</v>
      </c>
      <c r="T1444" s="4">
        <v>95.57</v>
      </c>
      <c r="U1444" s="3">
        <v>88657</v>
      </c>
      <c r="V1444" s="3" t="str">
        <f>IF(R1444&gt;F3400, "High","Low")</f>
        <v>High</v>
      </c>
      <c r="W1444" s="3" t="e">
        <f>IF(OR(D1444 &gt; 0.2,#REF! &lt; 0.25), "High Risk", "Low Risk")</f>
        <v>#REF!</v>
      </c>
      <c r="X1444" s="3" t="str">
        <f>IF(NOT(D1444 &gt; 0), "No Discount", "Discount Applied")</f>
        <v>Discount Applied</v>
      </c>
      <c r="Y1444" s="3" t="str">
        <f>IF(AND(R1444 &gt; 100, OR(I1444 = "Regular Air", I1444 = "Express Air"), NOT(D1444 &gt; 0)), "High Profit Non-Standard Shipping", "Other")</f>
        <v>Other</v>
      </c>
    </row>
    <row r="1445" spans="1:25" x14ac:dyDescent="0.3">
      <c r="A1445" s="3" t="s">
        <v>29</v>
      </c>
      <c r="B1445" s="3">
        <v>23778</v>
      </c>
      <c r="C1445" s="3" t="s">
        <v>105</v>
      </c>
      <c r="D1445" s="7">
        <v>0.05</v>
      </c>
      <c r="E1445" s="4">
        <v>22.99</v>
      </c>
      <c r="F1445" s="4">
        <v>8.99</v>
      </c>
      <c r="G1445" s="3">
        <v>2549</v>
      </c>
      <c r="H1445" s="3" t="s">
        <v>2387</v>
      </c>
      <c r="I1445" s="3" t="s">
        <v>48</v>
      </c>
      <c r="J1445" s="3" t="s">
        <v>57</v>
      </c>
      <c r="K1445" s="3" t="s">
        <v>28</v>
      </c>
      <c r="L1445" s="3" t="s">
        <v>52</v>
      </c>
      <c r="M1445" s="3" t="s">
        <v>153</v>
      </c>
      <c r="N1445" s="3" t="s">
        <v>2388</v>
      </c>
      <c r="O1445" s="3">
        <v>43213</v>
      </c>
      <c r="P1445" s="2">
        <v>42115</v>
      </c>
      <c r="Q1445" s="2">
        <v>42122</v>
      </c>
      <c r="R1445" s="4">
        <v>18.27</v>
      </c>
      <c r="S1445" s="3">
        <v>9</v>
      </c>
      <c r="T1445" s="4">
        <v>214.48</v>
      </c>
      <c r="U1445" s="3">
        <v>88657</v>
      </c>
      <c r="V1445" s="3" t="str">
        <f>IF(R1445&gt;F3401, "High","Low")</f>
        <v>High</v>
      </c>
      <c r="W1445" s="3" t="e">
        <f>IF(OR(D1445 &gt; 0.2,#REF! &lt; 0.25), "High Risk", "Low Risk")</f>
        <v>#REF!</v>
      </c>
      <c r="X1445" s="3" t="str">
        <f>IF(NOT(D1445 &gt; 0), "No Discount", "Discount Applied")</f>
        <v>Discount Applied</v>
      </c>
      <c r="Y1445" s="3" t="str">
        <f>IF(AND(R1445 &gt; 100, OR(I1445 = "Regular Air", I1445 = "Express Air"), NOT(D1445 &gt; 0)), "High Profit Non-Standard Shipping", "Other")</f>
        <v>Other</v>
      </c>
    </row>
    <row r="1446" spans="1:25" x14ac:dyDescent="0.3">
      <c r="A1446" s="3" t="s">
        <v>151</v>
      </c>
      <c r="B1446" s="3">
        <v>23780</v>
      </c>
      <c r="C1446" s="3" t="s">
        <v>105</v>
      </c>
      <c r="D1446" s="7">
        <v>0.04</v>
      </c>
      <c r="E1446" s="4">
        <v>212.6</v>
      </c>
      <c r="F1446" s="4">
        <v>110.2</v>
      </c>
      <c r="G1446" s="3">
        <v>2549</v>
      </c>
      <c r="H1446" s="3" t="s">
        <v>2387</v>
      </c>
      <c r="I1446" s="3" t="s">
        <v>38</v>
      </c>
      <c r="J1446" s="3" t="s">
        <v>57</v>
      </c>
      <c r="K1446" s="3" t="s">
        <v>40</v>
      </c>
      <c r="L1446" s="3" t="s">
        <v>52</v>
      </c>
      <c r="M1446" s="3" t="s">
        <v>153</v>
      </c>
      <c r="N1446" s="3" t="s">
        <v>2388</v>
      </c>
      <c r="O1446" s="3">
        <v>43213</v>
      </c>
      <c r="P1446" s="2">
        <v>42115</v>
      </c>
      <c r="Q1446" s="2">
        <v>42119</v>
      </c>
      <c r="R1446" s="4">
        <v>-513.79042000000004</v>
      </c>
      <c r="S1446" s="3">
        <v>8</v>
      </c>
      <c r="T1446" s="4">
        <v>1790.1</v>
      </c>
      <c r="U1446" s="3">
        <v>88657</v>
      </c>
      <c r="V1446" s="3" t="str">
        <f>IF(R1446&gt;F3402, "High","Low")</f>
        <v>Low</v>
      </c>
      <c r="W1446" s="3" t="e">
        <f>IF(OR(D1446 &gt; 0.2,#REF! &lt; 0.25), "High Risk", "Low Risk")</f>
        <v>#REF!</v>
      </c>
      <c r="X1446" s="3" t="str">
        <f>IF(NOT(D1446 &gt; 0), "No Discount", "Discount Applied")</f>
        <v>Discount Applied</v>
      </c>
      <c r="Y1446" s="3" t="str">
        <f>IF(AND(R1446 &gt; 100, OR(I1446 = "Regular Air", I1446 = "Express Air"), NOT(D1446 &gt; 0)), "High Profit Non-Standard Shipping", "Other")</f>
        <v>Other</v>
      </c>
    </row>
    <row r="1447" spans="1:25" x14ac:dyDescent="0.3">
      <c r="A1447" s="3" t="s">
        <v>29</v>
      </c>
      <c r="B1447" s="3">
        <v>22204</v>
      </c>
      <c r="C1447" s="3" t="s">
        <v>36</v>
      </c>
      <c r="D1447" s="7">
        <v>0.09</v>
      </c>
      <c r="E1447" s="4">
        <v>5.98</v>
      </c>
      <c r="F1447" s="4">
        <v>1.67</v>
      </c>
      <c r="G1447" s="3">
        <v>2549</v>
      </c>
      <c r="H1447" s="3" t="s">
        <v>2387</v>
      </c>
      <c r="I1447" s="3" t="s">
        <v>48</v>
      </c>
      <c r="J1447" s="3" t="s">
        <v>57</v>
      </c>
      <c r="K1447" s="3" t="s">
        <v>28</v>
      </c>
      <c r="L1447" s="3" t="s">
        <v>52</v>
      </c>
      <c r="M1447" s="3" t="s">
        <v>153</v>
      </c>
      <c r="N1447" s="3" t="s">
        <v>2388</v>
      </c>
      <c r="O1447" s="3">
        <v>43213</v>
      </c>
      <c r="P1447" s="2">
        <v>42159</v>
      </c>
      <c r="Q1447" s="2">
        <v>42162</v>
      </c>
      <c r="R1447" s="4">
        <v>35.805</v>
      </c>
      <c r="S1447" s="3">
        <v>20</v>
      </c>
      <c r="T1447" s="4">
        <v>110.68</v>
      </c>
      <c r="U1447" s="3">
        <v>88658</v>
      </c>
      <c r="V1447" s="3" t="str">
        <f>IF(R1447&gt;F3403, "High","Low")</f>
        <v>High</v>
      </c>
      <c r="W1447" s="3" t="e">
        <f>IF(OR(D1447 &gt; 0.2,#REF! &lt; 0.25), "High Risk", "Low Risk")</f>
        <v>#REF!</v>
      </c>
      <c r="X1447" s="3" t="str">
        <f>IF(NOT(D1447 &gt; 0), "No Discount", "Discount Applied")</f>
        <v>Discount Applied</v>
      </c>
      <c r="Y1447" s="3" t="str">
        <f>IF(AND(R1447 &gt; 100, OR(I1447 = "Regular Air", I1447 = "Express Air"), NOT(D1447 &gt; 0)), "High Profit Non-Standard Shipping", "Other")</f>
        <v>Other</v>
      </c>
    </row>
    <row r="1448" spans="1:25" x14ac:dyDescent="0.3">
      <c r="A1448" s="3" t="s">
        <v>77</v>
      </c>
      <c r="B1448" s="3">
        <v>24525</v>
      </c>
      <c r="C1448" s="3" t="s">
        <v>105</v>
      </c>
      <c r="D1448" s="7">
        <v>0</v>
      </c>
      <c r="E1448" s="4">
        <v>35.99</v>
      </c>
      <c r="F1448" s="4">
        <v>0.99</v>
      </c>
      <c r="G1448" s="3">
        <v>2551</v>
      </c>
      <c r="H1448" s="3" t="s">
        <v>2389</v>
      </c>
      <c r="I1448" s="3" t="s">
        <v>48</v>
      </c>
      <c r="J1448" s="3" t="s">
        <v>57</v>
      </c>
      <c r="K1448" s="3" t="s">
        <v>76</v>
      </c>
      <c r="L1448" s="3" t="s">
        <v>52</v>
      </c>
      <c r="M1448" s="3" t="s">
        <v>233</v>
      </c>
      <c r="N1448" s="3" t="s">
        <v>2390</v>
      </c>
      <c r="O1448" s="3">
        <v>17403</v>
      </c>
      <c r="P1448" s="2">
        <v>42098</v>
      </c>
      <c r="Q1448" s="2">
        <v>42105</v>
      </c>
      <c r="R1448" s="4">
        <v>265.96049999999997</v>
      </c>
      <c r="S1448" s="3">
        <v>12</v>
      </c>
      <c r="T1448" s="4">
        <v>385.45</v>
      </c>
      <c r="U1448" s="3">
        <v>88656</v>
      </c>
      <c r="V1448" s="3" t="str">
        <f>IF(R1448&gt;F3404, "High","Low")</f>
        <v>High</v>
      </c>
      <c r="W1448" s="3" t="e">
        <f>IF(OR(D1448 &gt; 0.2,#REF! &lt; 0.25), "High Risk", "Low Risk")</f>
        <v>#REF!</v>
      </c>
      <c r="X1448" s="3" t="str">
        <f>IF(NOT(D1448 &gt; 0), "No Discount", "Discount Applied")</f>
        <v>No Discount</v>
      </c>
      <c r="Y1448" s="3" t="str">
        <f>IF(AND(R1448 &gt; 100, OR(I1448 = "Regular Air", I1448 = "Express Air"), NOT(D1448 &gt; 0)), "High Profit Non-Standard Shipping", "Other")</f>
        <v>High Profit Non-Standard Shipping</v>
      </c>
    </row>
    <row r="1449" spans="1:25" x14ac:dyDescent="0.3">
      <c r="A1449" s="3" t="s">
        <v>108</v>
      </c>
      <c r="B1449" s="3">
        <v>18130</v>
      </c>
      <c r="C1449" s="3" t="s">
        <v>55</v>
      </c>
      <c r="D1449" s="7">
        <v>0.03</v>
      </c>
      <c r="E1449" s="4">
        <v>12.53</v>
      </c>
      <c r="F1449" s="4">
        <v>7.17</v>
      </c>
      <c r="G1449" s="3">
        <v>2553</v>
      </c>
      <c r="H1449" s="3" t="s">
        <v>2391</v>
      </c>
      <c r="I1449" s="3" t="s">
        <v>48</v>
      </c>
      <c r="J1449" s="3" t="s">
        <v>39</v>
      </c>
      <c r="K1449" s="3" t="s">
        <v>28</v>
      </c>
      <c r="L1449" s="3" t="s">
        <v>60</v>
      </c>
      <c r="M1449" s="3" t="s">
        <v>1857</v>
      </c>
      <c r="N1449" s="3" t="s">
        <v>2393</v>
      </c>
      <c r="O1449" s="3">
        <v>53142</v>
      </c>
      <c r="P1449" s="2">
        <v>42047</v>
      </c>
      <c r="Q1449" s="2">
        <v>42048</v>
      </c>
      <c r="R1449" s="4">
        <v>-20.320500000000003</v>
      </c>
      <c r="S1449" s="3">
        <v>1</v>
      </c>
      <c r="T1449" s="4">
        <v>19.32</v>
      </c>
      <c r="U1449" s="3">
        <v>86528</v>
      </c>
      <c r="V1449" s="3" t="str">
        <f>IF(R1449&gt;F3405, "High","Low")</f>
        <v>Low</v>
      </c>
      <c r="W1449" s="3" t="e">
        <f>IF(OR(D1449 &gt; 0.2,#REF! &lt; 0.25), "High Risk", "Low Risk")</f>
        <v>#REF!</v>
      </c>
      <c r="X1449" s="3" t="str">
        <f>IF(NOT(D1449 &gt; 0), "No Discount", "Discount Applied")</f>
        <v>Discount Applied</v>
      </c>
      <c r="Y1449" s="3" t="str">
        <f>IF(AND(R1449 &gt; 100, OR(I1449 = "Regular Air", I1449 = "Express Air"), NOT(D1449 &gt; 0)), "High Profit Non-Standard Shipping", "Other")</f>
        <v>Other</v>
      </c>
    </row>
    <row r="1450" spans="1:25" x14ac:dyDescent="0.3">
      <c r="A1450" s="3" t="s">
        <v>29</v>
      </c>
      <c r="B1450" s="3">
        <v>23666</v>
      </c>
      <c r="C1450" s="3" t="s">
        <v>105</v>
      </c>
      <c r="D1450" s="7">
        <v>0.1</v>
      </c>
      <c r="E1450" s="4">
        <v>2.6</v>
      </c>
      <c r="F1450" s="4">
        <v>2.4</v>
      </c>
      <c r="G1450" s="3">
        <v>2555</v>
      </c>
      <c r="H1450" s="3" t="s">
        <v>2394</v>
      </c>
      <c r="I1450" s="3" t="s">
        <v>48</v>
      </c>
      <c r="J1450" s="3" t="s">
        <v>39</v>
      </c>
      <c r="K1450" s="3" t="s">
        <v>28</v>
      </c>
      <c r="L1450" s="3" t="s">
        <v>60</v>
      </c>
      <c r="M1450" s="3" t="s">
        <v>1857</v>
      </c>
      <c r="N1450" s="3" t="s">
        <v>1278</v>
      </c>
      <c r="O1450" s="3">
        <v>53711</v>
      </c>
      <c r="P1450" s="2">
        <v>42013</v>
      </c>
      <c r="Q1450" s="2">
        <v>42018</v>
      </c>
      <c r="R1450" s="4">
        <v>-88.039999999999992</v>
      </c>
      <c r="S1450" s="3">
        <v>12</v>
      </c>
      <c r="T1450" s="4">
        <v>30.1</v>
      </c>
      <c r="U1450" s="3">
        <v>86527</v>
      </c>
      <c r="V1450" s="3" t="str">
        <f>IF(R1450&gt;F3406, "High","Low")</f>
        <v>Low</v>
      </c>
      <c r="W1450" s="3" t="e">
        <f>IF(OR(D1450 &gt; 0.2,#REF! &lt; 0.25), "High Risk", "Low Risk")</f>
        <v>#REF!</v>
      </c>
      <c r="X1450" s="3" t="str">
        <f>IF(NOT(D1450 &gt; 0), "No Discount", "Discount Applied")</f>
        <v>Discount Applied</v>
      </c>
      <c r="Y1450" s="3" t="str">
        <f>IF(AND(R1450 &gt; 100, OR(I1450 = "Regular Air", I1450 = "Express Air"), NOT(D1450 &gt; 0)), "High Profit Non-Standard Shipping", "Other")</f>
        <v>Other</v>
      </c>
    </row>
    <row r="1451" spans="1:25" x14ac:dyDescent="0.3">
      <c r="A1451" s="3" t="s">
        <v>108</v>
      </c>
      <c r="B1451" s="3">
        <v>23583</v>
      </c>
      <c r="C1451" s="3" t="s">
        <v>46</v>
      </c>
      <c r="D1451" s="7">
        <v>0</v>
      </c>
      <c r="E1451" s="4">
        <v>12.97</v>
      </c>
      <c r="F1451" s="4">
        <v>1.49</v>
      </c>
      <c r="G1451" s="3">
        <v>2555</v>
      </c>
      <c r="H1451" s="3" t="s">
        <v>2394</v>
      </c>
      <c r="I1451" s="3" t="s">
        <v>48</v>
      </c>
      <c r="J1451" s="3" t="s">
        <v>39</v>
      </c>
      <c r="K1451" s="3" t="s">
        <v>28</v>
      </c>
      <c r="L1451" s="3" t="s">
        <v>60</v>
      </c>
      <c r="M1451" s="3" t="s">
        <v>1857</v>
      </c>
      <c r="N1451" s="3" t="s">
        <v>1278</v>
      </c>
      <c r="O1451" s="3">
        <v>53711</v>
      </c>
      <c r="P1451" s="2">
        <v>42037</v>
      </c>
      <c r="Q1451" s="2">
        <v>42038</v>
      </c>
      <c r="R1451" s="4">
        <v>180.23489999999998</v>
      </c>
      <c r="S1451" s="3">
        <v>19</v>
      </c>
      <c r="T1451" s="4">
        <v>261.20999999999998</v>
      </c>
      <c r="U1451" s="3">
        <v>86529</v>
      </c>
      <c r="V1451" s="3" t="str">
        <f>IF(R1451&gt;F3407, "High","Low")</f>
        <v>High</v>
      </c>
      <c r="W1451" s="3" t="e">
        <f>IF(OR(D1451 &gt; 0.2,#REF! &lt; 0.25), "High Risk", "Low Risk")</f>
        <v>#REF!</v>
      </c>
      <c r="X1451" s="3" t="str">
        <f>IF(NOT(D1451 &gt; 0), "No Discount", "Discount Applied")</f>
        <v>No Discount</v>
      </c>
      <c r="Y1451" s="3" t="str">
        <f>IF(AND(R1451 &gt; 100, OR(I1451 = "Regular Air", I1451 = "Express Air"), NOT(D1451 &gt; 0)), "High Profit Non-Standard Shipping", "Other")</f>
        <v>High Profit Non-Standard Shipping</v>
      </c>
    </row>
    <row r="1452" spans="1:25" x14ac:dyDescent="0.3">
      <c r="A1452" s="3" t="s">
        <v>133</v>
      </c>
      <c r="B1452" s="3">
        <v>23584</v>
      </c>
      <c r="C1452" s="3" t="s">
        <v>46</v>
      </c>
      <c r="D1452" s="7">
        <v>0.06</v>
      </c>
      <c r="E1452" s="4">
        <v>4.91</v>
      </c>
      <c r="F1452" s="4">
        <v>0.5</v>
      </c>
      <c r="G1452" s="3">
        <v>2555</v>
      </c>
      <c r="H1452" s="3" t="s">
        <v>2394</v>
      </c>
      <c r="I1452" s="3" t="s">
        <v>48</v>
      </c>
      <c r="J1452" s="3" t="s">
        <v>39</v>
      </c>
      <c r="K1452" s="3" t="s">
        <v>28</v>
      </c>
      <c r="L1452" s="3" t="s">
        <v>60</v>
      </c>
      <c r="M1452" s="3" t="s">
        <v>1857</v>
      </c>
      <c r="N1452" s="3" t="s">
        <v>1278</v>
      </c>
      <c r="O1452" s="3">
        <v>53711</v>
      </c>
      <c r="P1452" s="2">
        <v>42037</v>
      </c>
      <c r="Q1452" s="2">
        <v>42037</v>
      </c>
      <c r="R1452" s="4">
        <v>29.525099999999998</v>
      </c>
      <c r="S1452" s="3">
        <v>9</v>
      </c>
      <c r="T1452" s="4">
        <v>42.79</v>
      </c>
      <c r="U1452" s="3">
        <v>86529</v>
      </c>
      <c r="V1452" s="3" t="str">
        <f>IF(R1452&gt;F3408, "High","Low")</f>
        <v>High</v>
      </c>
      <c r="W1452" s="3" t="e">
        <f>IF(OR(D1452 &gt; 0.2,#REF! &lt; 0.25), "High Risk", "Low Risk")</f>
        <v>#REF!</v>
      </c>
      <c r="X1452" s="3" t="str">
        <f>IF(NOT(D1452 &gt; 0), "No Discount", "Discount Applied")</f>
        <v>Discount Applied</v>
      </c>
      <c r="Y1452" s="3" t="str">
        <f>IF(AND(R1452 &gt; 100, OR(I1452 = "Regular Air", I1452 = "Express Air"), NOT(D1452 &gt; 0)), "High Profit Non-Standard Shipping", "Other")</f>
        <v>Other</v>
      </c>
    </row>
    <row r="1453" spans="1:25" x14ac:dyDescent="0.3">
      <c r="A1453" s="3" t="s">
        <v>41</v>
      </c>
      <c r="B1453" s="3">
        <v>19840</v>
      </c>
      <c r="C1453" s="3" t="s">
        <v>36</v>
      </c>
      <c r="D1453" s="7">
        <v>0.03</v>
      </c>
      <c r="E1453" s="4">
        <v>160.97999999999999</v>
      </c>
      <c r="F1453" s="4">
        <v>30</v>
      </c>
      <c r="G1453" s="3">
        <v>2561</v>
      </c>
      <c r="H1453" s="3" t="s">
        <v>2395</v>
      </c>
      <c r="I1453" s="3" t="s">
        <v>38</v>
      </c>
      <c r="J1453" s="3" t="s">
        <v>113</v>
      </c>
      <c r="K1453" s="3" t="s">
        <v>40</v>
      </c>
      <c r="L1453" s="3" t="s">
        <v>52</v>
      </c>
      <c r="M1453" s="3" t="s">
        <v>70</v>
      </c>
      <c r="N1453" s="3" t="s">
        <v>2396</v>
      </c>
      <c r="O1453" s="3">
        <v>10562</v>
      </c>
      <c r="P1453" s="2">
        <v>42085</v>
      </c>
      <c r="Q1453" s="2">
        <v>42088</v>
      </c>
      <c r="R1453" s="4">
        <v>1261.4718</v>
      </c>
      <c r="S1453" s="3">
        <v>11</v>
      </c>
      <c r="T1453" s="4">
        <v>1828.22</v>
      </c>
      <c r="U1453" s="3">
        <v>86465</v>
      </c>
      <c r="V1453" s="3" t="str">
        <f>IF(R1453&gt;F3409, "High","Low")</f>
        <v>High</v>
      </c>
      <c r="W1453" s="3" t="e">
        <f>IF(OR(D1453 &gt; 0.2,#REF! &lt; 0.25), "High Risk", "Low Risk")</f>
        <v>#REF!</v>
      </c>
      <c r="X1453" s="3" t="str">
        <f>IF(NOT(D1453 &gt; 0), "No Discount", "Discount Applied")</f>
        <v>Discount Applied</v>
      </c>
      <c r="Y1453" s="3" t="str">
        <f>IF(AND(R1453 &gt; 100, OR(I1453 = "Regular Air", I1453 = "Express Air"), NOT(D1453 &gt; 0)), "High Profit Non-Standard Shipping", "Other")</f>
        <v>Other</v>
      </c>
    </row>
    <row r="1454" spans="1:25" x14ac:dyDescent="0.3">
      <c r="A1454" s="3" t="s">
        <v>108</v>
      </c>
      <c r="B1454" s="3">
        <v>23161</v>
      </c>
      <c r="C1454" s="3" t="s">
        <v>36</v>
      </c>
      <c r="D1454" s="7">
        <v>7.0000000000000007E-2</v>
      </c>
      <c r="E1454" s="4">
        <v>3.98</v>
      </c>
      <c r="F1454" s="4">
        <v>5.26</v>
      </c>
      <c r="G1454" s="3">
        <v>2561</v>
      </c>
      <c r="H1454" s="3" t="s">
        <v>2395</v>
      </c>
      <c r="I1454" s="3" t="s">
        <v>48</v>
      </c>
      <c r="J1454" s="3" t="s">
        <v>113</v>
      </c>
      <c r="K1454" s="3" t="s">
        <v>28</v>
      </c>
      <c r="L1454" s="3" t="s">
        <v>52</v>
      </c>
      <c r="M1454" s="3" t="s">
        <v>70</v>
      </c>
      <c r="N1454" s="3" t="s">
        <v>2396</v>
      </c>
      <c r="O1454" s="3">
        <v>10562</v>
      </c>
      <c r="P1454" s="2">
        <v>42102</v>
      </c>
      <c r="Q1454" s="2">
        <v>42104</v>
      </c>
      <c r="R1454" s="4">
        <v>-59.963760000000001</v>
      </c>
      <c r="S1454" s="3">
        <v>7</v>
      </c>
      <c r="T1454" s="4">
        <v>29.77</v>
      </c>
      <c r="U1454" s="3">
        <v>86466</v>
      </c>
      <c r="V1454" s="3" t="str">
        <f>IF(R1454&gt;F3410, "High","Low")</f>
        <v>Low</v>
      </c>
      <c r="W1454" s="3" t="e">
        <f>IF(OR(D1454 &gt; 0.2,#REF! &lt; 0.25), "High Risk", "Low Risk")</f>
        <v>#REF!</v>
      </c>
      <c r="X1454" s="3" t="str">
        <f>IF(NOT(D1454 &gt; 0), "No Discount", "Discount Applied")</f>
        <v>Discount Applied</v>
      </c>
      <c r="Y1454" s="3" t="str">
        <f>IF(AND(R1454 &gt; 100, OR(I1454 = "Regular Air", I1454 = "Express Air"), NOT(D1454 &gt; 0)), "High Profit Non-Standard Shipping", "Other")</f>
        <v>Other</v>
      </c>
    </row>
    <row r="1455" spans="1:25" x14ac:dyDescent="0.3">
      <c r="A1455" s="3" t="s">
        <v>49</v>
      </c>
      <c r="B1455" s="3">
        <v>23162</v>
      </c>
      <c r="C1455" s="3" t="s">
        <v>36</v>
      </c>
      <c r="D1455" s="7">
        <v>7.0000000000000007E-2</v>
      </c>
      <c r="E1455" s="4">
        <v>12.22</v>
      </c>
      <c r="F1455" s="4">
        <v>2.85</v>
      </c>
      <c r="G1455" s="3">
        <v>2561</v>
      </c>
      <c r="H1455" s="3" t="s">
        <v>2395</v>
      </c>
      <c r="I1455" s="3" t="s">
        <v>48</v>
      </c>
      <c r="J1455" s="3" t="s">
        <v>113</v>
      </c>
      <c r="K1455" s="3" t="s">
        <v>40</v>
      </c>
      <c r="L1455" s="3" t="s">
        <v>52</v>
      </c>
      <c r="M1455" s="3" t="s">
        <v>70</v>
      </c>
      <c r="N1455" s="3" t="s">
        <v>2396</v>
      </c>
      <c r="O1455" s="3">
        <v>10562</v>
      </c>
      <c r="P1455" s="2">
        <v>42102</v>
      </c>
      <c r="Q1455" s="2">
        <v>42102</v>
      </c>
      <c r="R1455" s="4">
        <v>89.4148</v>
      </c>
      <c r="S1455" s="3">
        <v>12</v>
      </c>
      <c r="T1455" s="4">
        <v>147.19</v>
      </c>
      <c r="U1455" s="3">
        <v>86466</v>
      </c>
      <c r="V1455" s="3" t="str">
        <f>IF(R1455&gt;F3411, "High","Low")</f>
        <v>High</v>
      </c>
      <c r="W1455" s="3" t="e">
        <f>IF(OR(D1455 &gt; 0.2,#REF! &lt; 0.25), "High Risk", "Low Risk")</f>
        <v>#REF!</v>
      </c>
      <c r="X1455" s="3" t="str">
        <f>IF(NOT(D1455 &gt; 0), "No Discount", "Discount Applied")</f>
        <v>Discount Applied</v>
      </c>
      <c r="Y1455" s="3" t="str">
        <f>IF(AND(R1455 &gt; 100, OR(I1455 = "Regular Air", I1455 = "Express Air"), NOT(D1455 &gt; 0)), "High Profit Non-Standard Shipping", "Other")</f>
        <v>Other</v>
      </c>
    </row>
    <row r="1456" spans="1:25" x14ac:dyDescent="0.3">
      <c r="A1456" s="3" t="s">
        <v>108</v>
      </c>
      <c r="B1456" s="3">
        <v>22374</v>
      </c>
      <c r="C1456" s="3" t="s">
        <v>36</v>
      </c>
      <c r="D1456" s="7">
        <v>0.08</v>
      </c>
      <c r="E1456" s="4">
        <v>4.55</v>
      </c>
      <c r="F1456" s="4">
        <v>1.49</v>
      </c>
      <c r="G1456" s="3">
        <v>2563</v>
      </c>
      <c r="H1456" s="3" t="s">
        <v>2398</v>
      </c>
      <c r="I1456" s="3" t="s">
        <v>48</v>
      </c>
      <c r="J1456" s="3" t="s">
        <v>39</v>
      </c>
      <c r="K1456" s="3" t="s">
        <v>28</v>
      </c>
      <c r="L1456" s="3" t="s">
        <v>60</v>
      </c>
      <c r="M1456" s="3" t="s">
        <v>61</v>
      </c>
      <c r="N1456" s="3" t="s">
        <v>2399</v>
      </c>
      <c r="O1456" s="3">
        <v>55432</v>
      </c>
      <c r="P1456" s="2">
        <v>42102</v>
      </c>
      <c r="Q1456" s="2">
        <v>42103</v>
      </c>
      <c r="R1456" s="4">
        <v>27.0273</v>
      </c>
      <c r="S1456" s="3">
        <v>9</v>
      </c>
      <c r="T1456" s="4">
        <v>39.17</v>
      </c>
      <c r="U1456" s="3">
        <v>91447</v>
      </c>
      <c r="V1456" s="3" t="str">
        <f>IF(R1456&gt;F3412, "High","Low")</f>
        <v>High</v>
      </c>
      <c r="W1456" s="3" t="e">
        <f>IF(OR(D1456 &gt; 0.2,#REF! &lt; 0.25), "High Risk", "Low Risk")</f>
        <v>#REF!</v>
      </c>
      <c r="X1456" s="3" t="str">
        <f>IF(NOT(D1456 &gt; 0), "No Discount", "Discount Applied")</f>
        <v>Discount Applied</v>
      </c>
      <c r="Y1456" s="3" t="str">
        <f>IF(AND(R1456 &gt; 100, OR(I1456 = "Regular Air", I1456 = "Express Air"), NOT(D1456 &gt; 0)), "High Profit Non-Standard Shipping", "Other")</f>
        <v>Other</v>
      </c>
    </row>
    <row r="1457" spans="1:25" x14ac:dyDescent="0.3">
      <c r="A1457" s="3" t="s">
        <v>256</v>
      </c>
      <c r="B1457" s="3">
        <v>25095</v>
      </c>
      <c r="C1457" s="3" t="s">
        <v>46</v>
      </c>
      <c r="D1457" s="7">
        <v>0</v>
      </c>
      <c r="E1457" s="4">
        <v>4.37</v>
      </c>
      <c r="F1457" s="4">
        <v>5.15</v>
      </c>
      <c r="G1457" s="3">
        <v>2570</v>
      </c>
      <c r="H1457" s="3" t="s">
        <v>2400</v>
      </c>
      <c r="I1457" s="3" t="s">
        <v>48</v>
      </c>
      <c r="J1457" s="3" t="s">
        <v>113</v>
      </c>
      <c r="K1457" s="3" t="s">
        <v>28</v>
      </c>
      <c r="L1457" s="3" t="s">
        <v>33</v>
      </c>
      <c r="M1457" s="3" t="s">
        <v>44</v>
      </c>
      <c r="N1457" s="3" t="s">
        <v>2401</v>
      </c>
      <c r="O1457" s="3">
        <v>95616</v>
      </c>
      <c r="P1457" s="2">
        <v>42119</v>
      </c>
      <c r="Q1457" s="2">
        <v>42121</v>
      </c>
      <c r="R1457" s="4">
        <v>-150.2604</v>
      </c>
      <c r="S1457" s="3">
        <v>19</v>
      </c>
      <c r="T1457" s="4">
        <v>87.85</v>
      </c>
      <c r="U1457" s="3">
        <v>90327</v>
      </c>
      <c r="V1457" s="3" t="str">
        <f>IF(R1457&gt;F3413, "High","Low")</f>
        <v>Low</v>
      </c>
      <c r="W1457" s="3" t="e">
        <f>IF(OR(D1457 &gt; 0.2,#REF! &lt; 0.25), "High Risk", "Low Risk")</f>
        <v>#REF!</v>
      </c>
      <c r="X1457" s="3" t="str">
        <f>IF(NOT(D1457 &gt; 0), "No Discount", "Discount Applied")</f>
        <v>No Discount</v>
      </c>
      <c r="Y1457" s="3" t="str">
        <f>IF(AND(R1457 &gt; 100, OR(I1457 = "Regular Air", I1457 = "Express Air"), NOT(D1457 &gt; 0)), "High Profit Non-Standard Shipping", "Other")</f>
        <v>Other</v>
      </c>
    </row>
    <row r="1458" spans="1:25" x14ac:dyDescent="0.3">
      <c r="A1458" s="3" t="s">
        <v>41</v>
      </c>
      <c r="B1458" s="3">
        <v>25096</v>
      </c>
      <c r="C1458" s="3" t="s">
        <v>46</v>
      </c>
      <c r="D1458" s="7">
        <v>0.01</v>
      </c>
      <c r="E1458" s="4">
        <v>500.98</v>
      </c>
      <c r="F1458" s="4">
        <v>56</v>
      </c>
      <c r="G1458" s="3">
        <v>2570</v>
      </c>
      <c r="H1458" s="3" t="s">
        <v>2400</v>
      </c>
      <c r="I1458" s="3" t="s">
        <v>38</v>
      </c>
      <c r="J1458" s="3" t="s">
        <v>113</v>
      </c>
      <c r="K1458" s="3" t="s">
        <v>40</v>
      </c>
      <c r="L1458" s="3" t="s">
        <v>33</v>
      </c>
      <c r="M1458" s="3" t="s">
        <v>44</v>
      </c>
      <c r="N1458" s="3" t="s">
        <v>2401</v>
      </c>
      <c r="O1458" s="3">
        <v>95616</v>
      </c>
      <c r="P1458" s="2">
        <v>42119</v>
      </c>
      <c r="Q1458" s="2">
        <v>42120</v>
      </c>
      <c r="R1458" s="4">
        <v>4899.1288000000004</v>
      </c>
      <c r="S1458" s="3">
        <v>14</v>
      </c>
      <c r="T1458" s="4">
        <v>7429.63</v>
      </c>
      <c r="U1458" s="3">
        <v>90327</v>
      </c>
      <c r="V1458" s="3" t="str">
        <f>IF(R1458&gt;F3414, "High","Low")</f>
        <v>High</v>
      </c>
      <c r="W1458" s="3" t="e">
        <f>IF(OR(D1458 &gt; 0.2,#REF! &lt; 0.25), "High Risk", "Low Risk")</f>
        <v>#REF!</v>
      </c>
      <c r="X1458" s="3" t="str">
        <f>IF(NOT(D1458 &gt; 0), "No Discount", "Discount Applied")</f>
        <v>Discount Applied</v>
      </c>
      <c r="Y1458" s="3" t="str">
        <f>IF(AND(R1458 &gt; 100, OR(I1458 = "Regular Air", I1458 = "Express Air"), NOT(D1458 &gt; 0)), "High Profit Non-Standard Shipping", "Other")</f>
        <v>Other</v>
      </c>
    </row>
    <row r="1459" spans="1:25" x14ac:dyDescent="0.3">
      <c r="A1459" s="3" t="s">
        <v>49</v>
      </c>
      <c r="B1459" s="3">
        <v>25097</v>
      </c>
      <c r="C1459" s="3" t="s">
        <v>46</v>
      </c>
      <c r="D1459" s="7">
        <v>0.02</v>
      </c>
      <c r="E1459" s="4">
        <v>12.58</v>
      </c>
      <c r="F1459" s="4">
        <v>5.16</v>
      </c>
      <c r="G1459" s="3">
        <v>2570</v>
      </c>
      <c r="H1459" s="3" t="s">
        <v>2400</v>
      </c>
      <c r="I1459" s="3" t="s">
        <v>48</v>
      </c>
      <c r="J1459" s="3" t="s">
        <v>113</v>
      </c>
      <c r="K1459" s="3" t="s">
        <v>40</v>
      </c>
      <c r="L1459" s="3" t="s">
        <v>33</v>
      </c>
      <c r="M1459" s="3" t="s">
        <v>44</v>
      </c>
      <c r="N1459" s="3" t="s">
        <v>2401</v>
      </c>
      <c r="O1459" s="3">
        <v>95616</v>
      </c>
      <c r="P1459" s="2">
        <v>42119</v>
      </c>
      <c r="Q1459" s="2">
        <v>42119</v>
      </c>
      <c r="R1459" s="4">
        <v>44.712000000000003</v>
      </c>
      <c r="S1459" s="3">
        <v>18</v>
      </c>
      <c r="T1459" s="4">
        <v>224.29</v>
      </c>
      <c r="U1459" s="3">
        <v>90327</v>
      </c>
      <c r="V1459" s="3" t="str">
        <f>IF(R1459&gt;F3415, "High","Low")</f>
        <v>High</v>
      </c>
      <c r="W1459" s="3" t="e">
        <f>IF(OR(D1459 &gt; 0.2,#REF! &lt; 0.25), "High Risk", "Low Risk")</f>
        <v>#REF!</v>
      </c>
      <c r="X1459" s="3" t="str">
        <f>IF(NOT(D1459 &gt; 0), "No Discount", "Discount Applied")</f>
        <v>Discount Applied</v>
      </c>
      <c r="Y1459" s="3" t="str">
        <f>IF(AND(R1459 &gt; 100, OR(I1459 = "Regular Air", I1459 = "Express Air"), NOT(D1459 &gt; 0)), "High Profit Non-Standard Shipping", "Other")</f>
        <v>Other</v>
      </c>
    </row>
    <row r="1460" spans="1:25" x14ac:dyDescent="0.3">
      <c r="A1460" s="3" t="s">
        <v>49</v>
      </c>
      <c r="B1460" s="3">
        <v>25098</v>
      </c>
      <c r="C1460" s="3" t="s">
        <v>46</v>
      </c>
      <c r="D1460" s="7">
        <v>0.1</v>
      </c>
      <c r="E1460" s="4">
        <v>7.7</v>
      </c>
      <c r="F1460" s="4">
        <v>3.68</v>
      </c>
      <c r="G1460" s="3">
        <v>2570</v>
      </c>
      <c r="H1460" s="3" t="s">
        <v>2400</v>
      </c>
      <c r="I1460" s="3" t="s">
        <v>48</v>
      </c>
      <c r="J1460" s="3" t="s">
        <v>113</v>
      </c>
      <c r="K1460" s="3" t="s">
        <v>40</v>
      </c>
      <c r="L1460" s="3" t="s">
        <v>33</v>
      </c>
      <c r="M1460" s="3" t="s">
        <v>44</v>
      </c>
      <c r="N1460" s="3" t="s">
        <v>2401</v>
      </c>
      <c r="O1460" s="3">
        <v>95616</v>
      </c>
      <c r="P1460" s="2">
        <v>42119</v>
      </c>
      <c r="Q1460" s="2">
        <v>42120</v>
      </c>
      <c r="R1460" s="4">
        <v>-22.626000000000001</v>
      </c>
      <c r="S1460" s="3">
        <v>7</v>
      </c>
      <c r="T1460" s="4">
        <v>51.2</v>
      </c>
      <c r="U1460" s="3">
        <v>90327</v>
      </c>
      <c r="V1460" s="3" t="str">
        <f>IF(R1460&gt;F3416, "High","Low")</f>
        <v>Low</v>
      </c>
      <c r="W1460" s="3" t="e">
        <f>IF(OR(D1460 &gt; 0.2,#REF! &lt; 0.25), "High Risk", "Low Risk")</f>
        <v>#REF!</v>
      </c>
      <c r="X1460" s="3" t="str">
        <f>IF(NOT(D1460 &gt; 0), "No Discount", "Discount Applied")</f>
        <v>Discount Applied</v>
      </c>
      <c r="Y1460" s="3" t="str">
        <f>IF(AND(R1460 &gt; 100, OR(I1460 = "Regular Air", I1460 = "Express Air"), NOT(D1460 &gt; 0)), "High Profit Non-Standard Shipping", "Other")</f>
        <v>Other</v>
      </c>
    </row>
    <row r="1461" spans="1:25" x14ac:dyDescent="0.3">
      <c r="A1461" s="3" t="s">
        <v>41</v>
      </c>
      <c r="B1461" s="3">
        <v>7096</v>
      </c>
      <c r="C1461" s="3" t="s">
        <v>46</v>
      </c>
      <c r="D1461" s="7">
        <v>0.01</v>
      </c>
      <c r="E1461" s="4">
        <v>500.98</v>
      </c>
      <c r="F1461" s="4">
        <v>56</v>
      </c>
      <c r="G1461" s="3">
        <v>2571</v>
      </c>
      <c r="H1461" s="3" t="s">
        <v>2404</v>
      </c>
      <c r="I1461" s="3" t="s">
        <v>38</v>
      </c>
      <c r="J1461" s="3" t="s">
        <v>113</v>
      </c>
      <c r="K1461" s="3" t="s">
        <v>40</v>
      </c>
      <c r="L1461" s="3" t="s">
        <v>52</v>
      </c>
      <c r="M1461" s="3" t="s">
        <v>70</v>
      </c>
      <c r="N1461" s="3" t="s">
        <v>89</v>
      </c>
      <c r="O1461" s="3">
        <v>10165</v>
      </c>
      <c r="P1461" s="2">
        <v>42119</v>
      </c>
      <c r="Q1461" s="2">
        <v>42120</v>
      </c>
      <c r="R1461" s="4">
        <v>4260.1120000000001</v>
      </c>
      <c r="S1461" s="3">
        <v>56</v>
      </c>
      <c r="T1461" s="4">
        <v>29718.53</v>
      </c>
      <c r="U1461" s="3">
        <v>50656</v>
      </c>
      <c r="V1461" s="3" t="str">
        <f>IF(R1461&gt;F3417, "High","Low")</f>
        <v>High</v>
      </c>
      <c r="W1461" s="3" t="e">
        <f>IF(OR(D1461 &gt; 0.2,#REF! &lt; 0.25), "High Risk", "Low Risk")</f>
        <v>#REF!</v>
      </c>
      <c r="X1461" s="3" t="str">
        <f>IF(NOT(D1461 &gt; 0), "No Discount", "Discount Applied")</f>
        <v>Discount Applied</v>
      </c>
      <c r="Y1461" s="3" t="str">
        <f>IF(AND(R1461 &gt; 100, OR(I1461 = "Regular Air", I1461 = "Express Air"), NOT(D1461 &gt; 0)), "High Profit Non-Standard Shipping", "Other")</f>
        <v>Other</v>
      </c>
    </row>
    <row r="1462" spans="1:25" x14ac:dyDescent="0.3">
      <c r="A1462" s="3" t="s">
        <v>49</v>
      </c>
      <c r="B1462" s="3">
        <v>7098</v>
      </c>
      <c r="C1462" s="3" t="s">
        <v>46</v>
      </c>
      <c r="D1462" s="7">
        <v>0.1</v>
      </c>
      <c r="E1462" s="4">
        <v>7.7</v>
      </c>
      <c r="F1462" s="4">
        <v>3.68</v>
      </c>
      <c r="G1462" s="3">
        <v>2571</v>
      </c>
      <c r="H1462" s="3" t="s">
        <v>2404</v>
      </c>
      <c r="I1462" s="3" t="s">
        <v>48</v>
      </c>
      <c r="J1462" s="3" t="s">
        <v>113</v>
      </c>
      <c r="K1462" s="3" t="s">
        <v>40</v>
      </c>
      <c r="L1462" s="3" t="s">
        <v>52</v>
      </c>
      <c r="M1462" s="3" t="s">
        <v>70</v>
      </c>
      <c r="N1462" s="3" t="s">
        <v>89</v>
      </c>
      <c r="O1462" s="3">
        <v>10165</v>
      </c>
      <c r="P1462" s="2">
        <v>42119</v>
      </c>
      <c r="Q1462" s="2">
        <v>42120</v>
      </c>
      <c r="R1462" s="4">
        <v>-25.14</v>
      </c>
      <c r="S1462" s="3">
        <v>27</v>
      </c>
      <c r="T1462" s="4">
        <v>197.48</v>
      </c>
      <c r="U1462" s="3">
        <v>50656</v>
      </c>
      <c r="V1462" s="3" t="str">
        <f>IF(R1462&gt;F3418, "High","Low")</f>
        <v>Low</v>
      </c>
      <c r="W1462" s="3" t="e">
        <f>IF(OR(D1462 &gt; 0.2,#REF! &lt; 0.25), "High Risk", "Low Risk")</f>
        <v>#REF!</v>
      </c>
      <c r="X1462" s="3" t="str">
        <f>IF(NOT(D1462 &gt; 0), "No Discount", "Discount Applied")</f>
        <v>Discount Applied</v>
      </c>
      <c r="Y1462" s="3" t="str">
        <f>IF(AND(R1462 &gt; 100, OR(I1462 = "Regular Air", I1462 = "Express Air"), NOT(D1462 &gt; 0)), "High Profit Non-Standard Shipping", "Other")</f>
        <v>Other</v>
      </c>
    </row>
    <row r="1463" spans="1:25" x14ac:dyDescent="0.3">
      <c r="A1463" s="3" t="s">
        <v>108</v>
      </c>
      <c r="B1463" s="3">
        <v>20938</v>
      </c>
      <c r="C1463" s="3" t="s">
        <v>105</v>
      </c>
      <c r="D1463" s="7">
        <v>0.04</v>
      </c>
      <c r="E1463" s="4">
        <v>8.6</v>
      </c>
      <c r="F1463" s="4">
        <v>6.19</v>
      </c>
      <c r="G1463" s="3">
        <v>2578</v>
      </c>
      <c r="H1463" s="3" t="s">
        <v>2405</v>
      </c>
      <c r="I1463" s="3" t="s">
        <v>48</v>
      </c>
      <c r="J1463" s="3" t="s">
        <v>39</v>
      </c>
      <c r="K1463" s="3" t="s">
        <v>28</v>
      </c>
      <c r="L1463" s="3" t="s">
        <v>135</v>
      </c>
      <c r="M1463" s="3" t="s">
        <v>1277</v>
      </c>
      <c r="N1463" s="3" t="s">
        <v>2406</v>
      </c>
      <c r="O1463" s="3">
        <v>36801</v>
      </c>
      <c r="P1463" s="2">
        <v>42126</v>
      </c>
      <c r="Q1463" s="2">
        <v>42128</v>
      </c>
      <c r="R1463" s="4">
        <v>309.71159999999998</v>
      </c>
      <c r="S1463" s="3">
        <v>5</v>
      </c>
      <c r="T1463" s="4">
        <v>46.85</v>
      </c>
      <c r="U1463" s="3">
        <v>88298</v>
      </c>
      <c r="V1463" s="3" t="str">
        <f>IF(R1463&gt;F3419, "High","Low")</f>
        <v>High</v>
      </c>
      <c r="W1463" s="3" t="e">
        <f>IF(OR(D1463 &gt; 0.2,#REF! &lt; 0.25), "High Risk", "Low Risk")</f>
        <v>#REF!</v>
      </c>
      <c r="X1463" s="3" t="str">
        <f>IF(NOT(D1463 &gt; 0), "No Discount", "Discount Applied")</f>
        <v>Discount Applied</v>
      </c>
      <c r="Y1463" s="3" t="str">
        <f>IF(AND(R1463 &gt; 100, OR(I1463 = "Regular Air", I1463 = "Express Air"), NOT(D1463 &gt; 0)), "High Profit Non-Standard Shipping", "Other")</f>
        <v>Other</v>
      </c>
    </row>
    <row r="1464" spans="1:25" x14ac:dyDescent="0.3">
      <c r="A1464" s="3" t="s">
        <v>65</v>
      </c>
      <c r="B1464" s="3">
        <v>20939</v>
      </c>
      <c r="C1464" s="3" t="s">
        <v>105</v>
      </c>
      <c r="D1464" s="7">
        <v>0.01</v>
      </c>
      <c r="E1464" s="4">
        <v>3.58</v>
      </c>
      <c r="F1464" s="4">
        <v>1.63</v>
      </c>
      <c r="G1464" s="3">
        <v>2578</v>
      </c>
      <c r="H1464" s="3" t="s">
        <v>2405</v>
      </c>
      <c r="I1464" s="3" t="s">
        <v>48</v>
      </c>
      <c r="J1464" s="3" t="s">
        <v>39</v>
      </c>
      <c r="K1464" s="3" t="s">
        <v>28</v>
      </c>
      <c r="L1464" s="3" t="s">
        <v>135</v>
      </c>
      <c r="M1464" s="3" t="s">
        <v>1277</v>
      </c>
      <c r="N1464" s="3" t="s">
        <v>2406</v>
      </c>
      <c r="O1464" s="3">
        <v>36801</v>
      </c>
      <c r="P1464" s="2">
        <v>42126</v>
      </c>
      <c r="Q1464" s="2">
        <v>42130</v>
      </c>
      <c r="R1464" s="4">
        <v>-128.85599999999999</v>
      </c>
      <c r="S1464" s="3">
        <v>26</v>
      </c>
      <c r="T1464" s="4">
        <v>93.57</v>
      </c>
      <c r="U1464" s="3">
        <v>88298</v>
      </c>
      <c r="V1464" s="3" t="str">
        <f>IF(R1464&gt;F3420, "High","Low")</f>
        <v>Low</v>
      </c>
      <c r="W1464" s="3" t="e">
        <f>IF(OR(D1464 &gt; 0.2,#REF! &lt; 0.25), "High Risk", "Low Risk")</f>
        <v>#REF!</v>
      </c>
      <c r="X1464" s="3" t="str">
        <f>IF(NOT(D1464 &gt; 0), "No Discount", "Discount Applied")</f>
        <v>Discount Applied</v>
      </c>
      <c r="Y1464" s="3" t="str">
        <f>IF(AND(R1464 &gt; 100, OR(I1464 = "Regular Air", I1464 = "Express Air"), NOT(D1464 &gt; 0)), "High Profit Non-Standard Shipping", "Other")</f>
        <v>Other</v>
      </c>
    </row>
    <row r="1465" spans="1:25" x14ac:dyDescent="0.3">
      <c r="A1465" s="3" t="s">
        <v>151</v>
      </c>
      <c r="B1465" s="3">
        <v>20940</v>
      </c>
      <c r="C1465" s="3" t="s">
        <v>105</v>
      </c>
      <c r="D1465" s="7">
        <v>0.08</v>
      </c>
      <c r="E1465" s="4">
        <v>105.49</v>
      </c>
      <c r="F1465" s="4">
        <v>41.64</v>
      </c>
      <c r="G1465" s="3">
        <v>2578</v>
      </c>
      <c r="H1465" s="3" t="s">
        <v>2405</v>
      </c>
      <c r="I1465" s="3" t="s">
        <v>38</v>
      </c>
      <c r="J1465" s="3" t="s">
        <v>39</v>
      </c>
      <c r="K1465" s="3" t="s">
        <v>40</v>
      </c>
      <c r="L1465" s="3" t="s">
        <v>135</v>
      </c>
      <c r="M1465" s="3" t="s">
        <v>1277</v>
      </c>
      <c r="N1465" s="3" t="s">
        <v>2406</v>
      </c>
      <c r="O1465" s="3">
        <v>36801</v>
      </c>
      <c r="P1465" s="2">
        <v>42126</v>
      </c>
      <c r="Q1465" s="2">
        <v>42133</v>
      </c>
      <c r="R1465" s="4">
        <v>-36.945999999999998</v>
      </c>
      <c r="S1465" s="3">
        <v>34</v>
      </c>
      <c r="T1465" s="4">
        <v>2694.49</v>
      </c>
      <c r="U1465" s="3">
        <v>88298</v>
      </c>
      <c r="V1465" s="3" t="str">
        <f>IF(R1465&gt;F3421, "High","Low")</f>
        <v>Low</v>
      </c>
      <c r="W1465" s="3" t="e">
        <f>IF(OR(D1465 &gt; 0.2,#REF! &lt; 0.25), "High Risk", "Low Risk")</f>
        <v>#REF!</v>
      </c>
      <c r="X1465" s="3" t="str">
        <f>IF(NOT(D1465 &gt; 0), "No Discount", "Discount Applied")</f>
        <v>Discount Applied</v>
      </c>
      <c r="Y1465" s="3" t="str">
        <f>IF(AND(R1465 &gt; 100, OR(I1465 = "Regular Air", I1465 = "Express Air"), NOT(D1465 &gt; 0)), "High Profit Non-Standard Shipping", "Other")</f>
        <v>Other</v>
      </c>
    </row>
    <row r="1466" spans="1:25" x14ac:dyDescent="0.3">
      <c r="A1466" s="3" t="s">
        <v>151</v>
      </c>
      <c r="B1466" s="3">
        <v>23705</v>
      </c>
      <c r="C1466" s="3" t="s">
        <v>24</v>
      </c>
      <c r="D1466" s="7">
        <v>0.09</v>
      </c>
      <c r="E1466" s="4">
        <v>212.6</v>
      </c>
      <c r="F1466" s="4">
        <v>52.2</v>
      </c>
      <c r="G1466" s="3">
        <v>2579</v>
      </c>
      <c r="H1466" s="3" t="s">
        <v>2408</v>
      </c>
      <c r="I1466" s="3" t="s">
        <v>38</v>
      </c>
      <c r="J1466" s="3" t="s">
        <v>39</v>
      </c>
      <c r="K1466" s="3" t="s">
        <v>40</v>
      </c>
      <c r="L1466" s="3" t="s">
        <v>135</v>
      </c>
      <c r="M1466" s="3" t="s">
        <v>1277</v>
      </c>
      <c r="N1466" s="3" t="s">
        <v>2409</v>
      </c>
      <c r="O1466" s="3">
        <v>36869</v>
      </c>
      <c r="P1466" s="2">
        <v>42007</v>
      </c>
      <c r="Q1466" s="2">
        <v>42008</v>
      </c>
      <c r="R1466" s="4">
        <v>-274.49799999999999</v>
      </c>
      <c r="S1466" s="3">
        <v>1</v>
      </c>
      <c r="T1466" s="4">
        <v>174.5</v>
      </c>
      <c r="U1466" s="3">
        <v>88296</v>
      </c>
      <c r="V1466" s="3" t="str">
        <f>IF(R1466&gt;F3422, "High","Low")</f>
        <v>Low</v>
      </c>
      <c r="W1466" s="3" t="e">
        <f>IF(OR(D1466 &gt; 0.2,#REF! &lt; 0.25), "High Risk", "Low Risk")</f>
        <v>#REF!</v>
      </c>
      <c r="X1466" s="3" t="str">
        <f>IF(NOT(D1466 &gt; 0), "No Discount", "Discount Applied")</f>
        <v>Discount Applied</v>
      </c>
      <c r="Y1466" s="3" t="str">
        <f>IF(AND(R1466 &gt; 100, OR(I1466 = "Regular Air", I1466 = "Express Air"), NOT(D1466 &gt; 0)), "High Profit Non-Standard Shipping", "Other")</f>
        <v>Other</v>
      </c>
    </row>
    <row r="1467" spans="1:25" x14ac:dyDescent="0.3">
      <c r="A1467" s="3" t="s">
        <v>49</v>
      </c>
      <c r="B1467" s="3">
        <v>22508</v>
      </c>
      <c r="C1467" s="3" t="s">
        <v>55</v>
      </c>
      <c r="D1467" s="7">
        <v>7.0000000000000007E-2</v>
      </c>
      <c r="E1467" s="4">
        <v>1.76</v>
      </c>
      <c r="F1467" s="4">
        <v>4.8600000000000003</v>
      </c>
      <c r="G1467" s="3">
        <v>2579</v>
      </c>
      <c r="H1467" s="3" t="s">
        <v>2408</v>
      </c>
      <c r="I1467" s="3" t="s">
        <v>48</v>
      </c>
      <c r="J1467" s="3" t="s">
        <v>39</v>
      </c>
      <c r="K1467" s="3" t="s">
        <v>40</v>
      </c>
      <c r="L1467" s="3" t="s">
        <v>135</v>
      </c>
      <c r="M1467" s="3" t="s">
        <v>1277</v>
      </c>
      <c r="N1467" s="3" t="s">
        <v>2409</v>
      </c>
      <c r="O1467" s="3">
        <v>36869</v>
      </c>
      <c r="P1467" s="2">
        <v>42021</v>
      </c>
      <c r="Q1467" s="2">
        <v>42021</v>
      </c>
      <c r="R1467" s="4">
        <v>0.58800000000001096</v>
      </c>
      <c r="S1467" s="3">
        <v>15</v>
      </c>
      <c r="T1467" s="4">
        <v>26.01</v>
      </c>
      <c r="U1467" s="3">
        <v>88297</v>
      </c>
      <c r="V1467" s="3" t="str">
        <f>IF(R1467&gt;F3423, "High","Low")</f>
        <v>High</v>
      </c>
      <c r="W1467" s="3" t="e">
        <f>IF(OR(D1467 &gt; 0.2,#REF! &lt; 0.25), "High Risk", "Low Risk")</f>
        <v>#REF!</v>
      </c>
      <c r="X1467" s="3" t="str">
        <f>IF(NOT(D1467 &gt; 0), "No Discount", "Discount Applied")</f>
        <v>Discount Applied</v>
      </c>
      <c r="Y1467" s="3" t="str">
        <f>IF(AND(R1467 &gt; 100, OR(I1467 = "Regular Air", I1467 = "Express Air"), NOT(D1467 &gt; 0)), "High Profit Non-Standard Shipping", "Other")</f>
        <v>Other</v>
      </c>
    </row>
    <row r="1468" spans="1:25" x14ac:dyDescent="0.3">
      <c r="A1468" s="3" t="s">
        <v>84</v>
      </c>
      <c r="B1468" s="3">
        <v>19123</v>
      </c>
      <c r="C1468" s="3" t="s">
        <v>55</v>
      </c>
      <c r="D1468" s="7">
        <v>0.04</v>
      </c>
      <c r="E1468" s="4">
        <v>510.14</v>
      </c>
      <c r="F1468" s="4">
        <v>14.7</v>
      </c>
      <c r="G1468" s="3">
        <v>2583</v>
      </c>
      <c r="H1468" s="3" t="s">
        <v>2410</v>
      </c>
      <c r="I1468" s="3" t="s">
        <v>38</v>
      </c>
      <c r="J1468" s="3" t="s">
        <v>39</v>
      </c>
      <c r="K1468" s="3" t="s">
        <v>76</v>
      </c>
      <c r="L1468" s="3" t="s">
        <v>60</v>
      </c>
      <c r="M1468" s="3" t="s">
        <v>299</v>
      </c>
      <c r="N1468" s="3" t="s">
        <v>2412</v>
      </c>
      <c r="O1468" s="3">
        <v>49423</v>
      </c>
      <c r="P1468" s="2">
        <v>42162</v>
      </c>
      <c r="Q1468" s="2">
        <v>42164</v>
      </c>
      <c r="R1468" s="4">
        <v>-251.40390000000002</v>
      </c>
      <c r="S1468" s="3">
        <v>3</v>
      </c>
      <c r="T1468" s="4">
        <v>1527.97</v>
      </c>
      <c r="U1468" s="3">
        <v>89657</v>
      </c>
      <c r="V1468" s="3" t="str">
        <f>IF(R1468&gt;F3424, "High","Low")</f>
        <v>Low</v>
      </c>
      <c r="W1468" s="3" t="e">
        <f>IF(OR(D1468 &gt; 0.2,#REF! &lt; 0.25), "High Risk", "Low Risk")</f>
        <v>#REF!</v>
      </c>
      <c r="X1468" s="3" t="str">
        <f>IF(NOT(D1468 &gt; 0), "No Discount", "Discount Applied")</f>
        <v>Discount Applied</v>
      </c>
      <c r="Y1468" s="3" t="str">
        <f>IF(AND(R1468 &gt; 100, OR(I1468 = "Regular Air", I1468 = "Express Air"), NOT(D1468 &gt; 0)), "High Profit Non-Standard Shipping", "Other")</f>
        <v>Other</v>
      </c>
    </row>
    <row r="1469" spans="1:25" x14ac:dyDescent="0.3">
      <c r="A1469" s="3" t="s">
        <v>92</v>
      </c>
      <c r="B1469" s="3">
        <v>19124</v>
      </c>
      <c r="C1469" s="3" t="s">
        <v>55</v>
      </c>
      <c r="D1469" s="7">
        <v>0</v>
      </c>
      <c r="E1469" s="4">
        <v>4.76</v>
      </c>
      <c r="F1469" s="4">
        <v>3.01</v>
      </c>
      <c r="G1469" s="3">
        <v>2583</v>
      </c>
      <c r="H1469" s="3" t="s">
        <v>2410</v>
      </c>
      <c r="I1469" s="3" t="s">
        <v>48</v>
      </c>
      <c r="J1469" s="3" t="s">
        <v>39</v>
      </c>
      <c r="K1469" s="3" t="s">
        <v>28</v>
      </c>
      <c r="L1469" s="3" t="s">
        <v>60</v>
      </c>
      <c r="M1469" s="3" t="s">
        <v>299</v>
      </c>
      <c r="N1469" s="3" t="s">
        <v>2412</v>
      </c>
      <c r="O1469" s="3">
        <v>49423</v>
      </c>
      <c r="P1469" s="2">
        <v>42162</v>
      </c>
      <c r="Q1469" s="2">
        <v>42164</v>
      </c>
      <c r="R1469" s="4">
        <v>-2.3450000000000002</v>
      </c>
      <c r="S1469" s="3">
        <v>23</v>
      </c>
      <c r="T1469" s="4">
        <v>110.86</v>
      </c>
      <c r="U1469" s="3">
        <v>89657</v>
      </c>
      <c r="V1469" s="3" t="str">
        <f>IF(R1469&gt;F3425, "High","Low")</f>
        <v>Low</v>
      </c>
      <c r="W1469" s="3" t="e">
        <f>IF(OR(D1469 &gt; 0.2,#REF! &lt; 0.25), "High Risk", "Low Risk")</f>
        <v>#REF!</v>
      </c>
      <c r="X1469" s="3" t="str">
        <f>IF(NOT(D1469 &gt; 0), "No Discount", "Discount Applied")</f>
        <v>No Discount</v>
      </c>
      <c r="Y1469" s="3" t="str">
        <f>IF(AND(R1469 &gt; 100, OR(I1469 = "Regular Air", I1469 = "Express Air"), NOT(D1469 &gt; 0)), "High Profit Non-Standard Shipping", "Other")</f>
        <v>Other</v>
      </c>
    </row>
    <row r="1470" spans="1:25" x14ac:dyDescent="0.3">
      <c r="A1470" s="3" t="s">
        <v>133</v>
      </c>
      <c r="B1470" s="3">
        <v>19134</v>
      </c>
      <c r="C1470" s="3" t="s">
        <v>46</v>
      </c>
      <c r="D1470" s="7">
        <v>0.04</v>
      </c>
      <c r="E1470" s="4">
        <v>6.3</v>
      </c>
      <c r="F1470" s="4">
        <v>0.5</v>
      </c>
      <c r="G1470" s="3">
        <v>2584</v>
      </c>
      <c r="H1470" s="3" t="s">
        <v>2414</v>
      </c>
      <c r="I1470" s="3" t="s">
        <v>48</v>
      </c>
      <c r="J1470" s="3" t="s">
        <v>39</v>
      </c>
      <c r="K1470" s="3" t="s">
        <v>28</v>
      </c>
      <c r="L1470" s="3" t="s">
        <v>60</v>
      </c>
      <c r="M1470" s="3" t="s">
        <v>299</v>
      </c>
      <c r="N1470" s="3" t="s">
        <v>2415</v>
      </c>
      <c r="O1470" s="3">
        <v>48141</v>
      </c>
      <c r="P1470" s="2">
        <v>42164</v>
      </c>
      <c r="Q1470" s="2">
        <v>42166</v>
      </c>
      <c r="R1470" s="4">
        <v>67.606200000000001</v>
      </c>
      <c r="S1470" s="3">
        <v>15</v>
      </c>
      <c r="T1470" s="4">
        <v>97.98</v>
      </c>
      <c r="U1470" s="3">
        <v>89658</v>
      </c>
      <c r="V1470" s="3" t="str">
        <f>IF(R1470&gt;F3426, "High","Low")</f>
        <v>High</v>
      </c>
      <c r="W1470" s="3" t="e">
        <f>IF(OR(D1470 &gt; 0.2,#REF! &lt; 0.25), "High Risk", "Low Risk")</f>
        <v>#REF!</v>
      </c>
      <c r="X1470" s="3" t="str">
        <f>IF(NOT(D1470 &gt; 0), "No Discount", "Discount Applied")</f>
        <v>Discount Applied</v>
      </c>
      <c r="Y1470" s="3" t="str">
        <f>IF(AND(R1470 &gt; 100, OR(I1470 = "Regular Air", I1470 = "Express Air"), NOT(D1470 &gt; 0)), "High Profit Non-Standard Shipping", "Other")</f>
        <v>Other</v>
      </c>
    </row>
    <row r="1471" spans="1:25" x14ac:dyDescent="0.3">
      <c r="A1471" s="3" t="s">
        <v>92</v>
      </c>
      <c r="B1471" s="3">
        <v>20976</v>
      </c>
      <c r="C1471" s="3" t="s">
        <v>55</v>
      </c>
      <c r="D1471" s="7">
        <v>0.01</v>
      </c>
      <c r="E1471" s="4">
        <v>6.48</v>
      </c>
      <c r="F1471" s="4">
        <v>6.57</v>
      </c>
      <c r="G1471" s="3">
        <v>2587</v>
      </c>
      <c r="H1471" s="3" t="s">
        <v>2416</v>
      </c>
      <c r="I1471" s="3" t="s">
        <v>26</v>
      </c>
      <c r="J1471" s="3" t="s">
        <v>39</v>
      </c>
      <c r="K1471" s="3" t="s">
        <v>28</v>
      </c>
      <c r="L1471" s="3" t="s">
        <v>60</v>
      </c>
      <c r="M1471" s="3" t="s">
        <v>1857</v>
      </c>
      <c r="N1471" s="3" t="s">
        <v>2418</v>
      </c>
      <c r="O1471" s="3">
        <v>54220</v>
      </c>
      <c r="P1471" s="2">
        <v>42063</v>
      </c>
      <c r="Q1471" s="2">
        <v>42063</v>
      </c>
      <c r="R1471" s="4">
        <v>-46.5244</v>
      </c>
      <c r="S1471" s="3">
        <v>18</v>
      </c>
      <c r="T1471" s="4">
        <v>127.83</v>
      </c>
      <c r="U1471" s="3">
        <v>91166</v>
      </c>
      <c r="V1471" s="3" t="str">
        <f>IF(R1471&gt;F3427, "High","Low")</f>
        <v>Low</v>
      </c>
      <c r="W1471" s="3" t="e">
        <f>IF(OR(D1471 &gt; 0.2,#REF! &lt; 0.25), "High Risk", "Low Risk")</f>
        <v>#REF!</v>
      </c>
      <c r="X1471" s="3" t="str">
        <f>IF(NOT(D1471 &gt; 0), "No Discount", "Discount Applied")</f>
        <v>Discount Applied</v>
      </c>
      <c r="Y1471" s="3" t="str">
        <f>IF(AND(R1471 &gt; 100, OR(I1471 = "Regular Air", I1471 = "Express Air"), NOT(D1471 &gt; 0)), "High Profit Non-Standard Shipping", "Other")</f>
        <v>Other</v>
      </c>
    </row>
    <row r="1472" spans="1:25" x14ac:dyDescent="0.3">
      <c r="A1472" s="3" t="s">
        <v>49</v>
      </c>
      <c r="B1472" s="3">
        <v>20810</v>
      </c>
      <c r="C1472" s="3" t="s">
        <v>36</v>
      </c>
      <c r="D1472" s="7">
        <v>0.02</v>
      </c>
      <c r="E1472" s="4">
        <v>22.72</v>
      </c>
      <c r="F1472" s="4">
        <v>8.99</v>
      </c>
      <c r="G1472" s="3">
        <v>2587</v>
      </c>
      <c r="H1472" s="3" t="s">
        <v>2416</v>
      </c>
      <c r="I1472" s="3" t="s">
        <v>48</v>
      </c>
      <c r="J1472" s="3" t="s">
        <v>39</v>
      </c>
      <c r="K1472" s="3" t="s">
        <v>40</v>
      </c>
      <c r="L1472" s="3" t="s">
        <v>60</v>
      </c>
      <c r="M1472" s="3" t="s">
        <v>1857</v>
      </c>
      <c r="N1472" s="3" t="s">
        <v>2418</v>
      </c>
      <c r="O1472" s="3">
        <v>54220</v>
      </c>
      <c r="P1472" s="2">
        <v>42181</v>
      </c>
      <c r="Q1472" s="2">
        <v>42181</v>
      </c>
      <c r="R1472" s="4">
        <v>200.01719999999997</v>
      </c>
      <c r="S1472" s="3">
        <v>12</v>
      </c>
      <c r="T1472" s="4">
        <v>289.88</v>
      </c>
      <c r="U1472" s="3">
        <v>91167</v>
      </c>
      <c r="V1472" s="3" t="str">
        <f>IF(R1472&gt;F3428, "High","Low")</f>
        <v>High</v>
      </c>
      <c r="W1472" s="3" t="e">
        <f>IF(OR(D1472 &gt; 0.2,#REF! &lt; 0.25), "High Risk", "Low Risk")</f>
        <v>#REF!</v>
      </c>
      <c r="X1472" s="3" t="str">
        <f>IF(NOT(D1472 &gt; 0), "No Discount", "Discount Applied")</f>
        <v>Discount Applied</v>
      </c>
      <c r="Y1472" s="3" t="str">
        <f>IF(AND(R1472 &gt; 100, OR(I1472 = "Regular Air", I1472 = "Express Air"), NOT(D1472 &gt; 0)), "High Profit Non-Standard Shipping", "Other")</f>
        <v>Other</v>
      </c>
    </row>
    <row r="1473" spans="1:25" x14ac:dyDescent="0.3">
      <c r="A1473" s="3" t="s">
        <v>140</v>
      </c>
      <c r="B1473" s="3">
        <v>22275</v>
      </c>
      <c r="C1473" s="3" t="s">
        <v>105</v>
      </c>
      <c r="D1473" s="7">
        <v>0.02</v>
      </c>
      <c r="E1473" s="4">
        <v>419.19</v>
      </c>
      <c r="F1473" s="4">
        <v>19.989999999999998</v>
      </c>
      <c r="G1473" s="3">
        <v>2593</v>
      </c>
      <c r="H1473" s="3" t="s">
        <v>2419</v>
      </c>
      <c r="I1473" s="3" t="s">
        <v>48</v>
      </c>
      <c r="J1473" s="3" t="s">
        <v>27</v>
      </c>
      <c r="K1473" s="3" t="s">
        <v>28</v>
      </c>
      <c r="L1473" s="3" t="s">
        <v>135</v>
      </c>
      <c r="M1473" s="3" t="s">
        <v>386</v>
      </c>
      <c r="N1473" s="3" t="s">
        <v>2420</v>
      </c>
      <c r="O1473" s="3">
        <v>30605</v>
      </c>
      <c r="P1473" s="2">
        <v>42111</v>
      </c>
      <c r="Q1473" s="2">
        <v>42111</v>
      </c>
      <c r="R1473" s="4">
        <v>-39.606000000000002</v>
      </c>
      <c r="S1473" s="3">
        <v>10</v>
      </c>
      <c r="T1473" s="4">
        <v>4354.55</v>
      </c>
      <c r="U1473" s="3">
        <v>87772</v>
      </c>
      <c r="V1473" s="3" t="str">
        <f>IF(R1473&gt;F3429, "High","Low")</f>
        <v>Low</v>
      </c>
      <c r="W1473" s="3" t="e">
        <f>IF(OR(D1473 &gt; 0.2,#REF! &lt; 0.25), "High Risk", "Low Risk")</f>
        <v>#REF!</v>
      </c>
      <c r="X1473" s="3" t="str">
        <f>IF(NOT(D1473 &gt; 0), "No Discount", "Discount Applied")</f>
        <v>Discount Applied</v>
      </c>
      <c r="Y1473" s="3" t="str">
        <f>IF(AND(R1473 &gt; 100, OR(I1473 = "Regular Air", I1473 = "Express Air"), NOT(D1473 &gt; 0)), "High Profit Non-Standard Shipping", "Other")</f>
        <v>Other</v>
      </c>
    </row>
    <row r="1474" spans="1:25" x14ac:dyDescent="0.3">
      <c r="A1474" s="3" t="s">
        <v>77</v>
      </c>
      <c r="B1474" s="3">
        <v>23765</v>
      </c>
      <c r="C1474" s="3" t="s">
        <v>105</v>
      </c>
      <c r="D1474" s="7">
        <v>0.01</v>
      </c>
      <c r="E1474" s="4">
        <v>85.99</v>
      </c>
      <c r="F1474" s="4">
        <v>0.99</v>
      </c>
      <c r="G1474" s="3">
        <v>2593</v>
      </c>
      <c r="H1474" s="3" t="s">
        <v>2419</v>
      </c>
      <c r="I1474" s="3" t="s">
        <v>48</v>
      </c>
      <c r="J1474" s="3" t="s">
        <v>27</v>
      </c>
      <c r="K1474" s="3" t="s">
        <v>76</v>
      </c>
      <c r="L1474" s="3" t="s">
        <v>135</v>
      </c>
      <c r="M1474" s="3" t="s">
        <v>386</v>
      </c>
      <c r="N1474" s="3" t="s">
        <v>2420</v>
      </c>
      <c r="O1474" s="3">
        <v>30605</v>
      </c>
      <c r="P1474" s="2">
        <v>42075</v>
      </c>
      <c r="Q1474" s="2">
        <v>42080</v>
      </c>
      <c r="R1474" s="4">
        <v>311.72999999999996</v>
      </c>
      <c r="S1474" s="3">
        <v>2</v>
      </c>
      <c r="T1474" s="4">
        <v>146.16999999999999</v>
      </c>
      <c r="U1474" s="3">
        <v>87773</v>
      </c>
      <c r="V1474" s="3" t="str">
        <f>IF(R1474&gt;F3430, "High","Low")</f>
        <v>High</v>
      </c>
      <c r="W1474" s="3" t="e">
        <f>IF(OR(D1474 &gt; 0.2,#REF! &lt; 0.25), "High Risk", "Low Risk")</f>
        <v>#REF!</v>
      </c>
      <c r="X1474" s="3" t="str">
        <f>IF(NOT(D1474 &gt; 0), "No Discount", "Discount Applied")</f>
        <v>Discount Applied</v>
      </c>
      <c r="Y1474" s="3" t="str">
        <f>IF(AND(R1474 &gt; 100, OR(I1474 = "Regular Air", I1474 = "Express Air"), NOT(D1474 &gt; 0)), "High Profit Non-Standard Shipping", "Other")</f>
        <v>Other</v>
      </c>
    </row>
    <row r="1475" spans="1:25" x14ac:dyDescent="0.3">
      <c r="A1475" s="3" t="s">
        <v>173</v>
      </c>
      <c r="B1475" s="3">
        <v>19859</v>
      </c>
      <c r="C1475" s="3" t="s">
        <v>105</v>
      </c>
      <c r="D1475" s="7">
        <v>0.05</v>
      </c>
      <c r="E1475" s="4">
        <v>5.74</v>
      </c>
      <c r="F1475" s="4">
        <v>5.3</v>
      </c>
      <c r="G1475" s="3">
        <v>2601</v>
      </c>
      <c r="H1475" s="3" t="s">
        <v>2421</v>
      </c>
      <c r="I1475" s="3" t="s">
        <v>48</v>
      </c>
      <c r="J1475" s="3" t="s">
        <v>27</v>
      </c>
      <c r="K1475" s="3" t="s">
        <v>28</v>
      </c>
      <c r="L1475" s="3" t="s">
        <v>52</v>
      </c>
      <c r="M1475" s="3" t="s">
        <v>196</v>
      </c>
      <c r="N1475" s="3" t="s">
        <v>2423</v>
      </c>
      <c r="O1475" s="3">
        <v>3054</v>
      </c>
      <c r="P1475" s="2">
        <v>42084</v>
      </c>
      <c r="Q1475" s="2">
        <v>42089</v>
      </c>
      <c r="R1475" s="4">
        <v>-50.75</v>
      </c>
      <c r="S1475" s="3">
        <v>7</v>
      </c>
      <c r="T1475" s="4">
        <v>42.02</v>
      </c>
      <c r="U1475" s="3">
        <v>87382</v>
      </c>
      <c r="V1475" s="3" t="str">
        <f>IF(R1475&gt;F3431, "High","Low")</f>
        <v>Low</v>
      </c>
      <c r="W1475" s="3" t="e">
        <f>IF(OR(D1475 &gt; 0.2,#REF! &lt; 0.25), "High Risk", "Low Risk")</f>
        <v>#REF!</v>
      </c>
      <c r="X1475" s="3" t="str">
        <f>IF(NOT(D1475 &gt; 0), "No Discount", "Discount Applied")</f>
        <v>Discount Applied</v>
      </c>
      <c r="Y1475" s="3" t="str">
        <f>IF(AND(R1475 &gt; 100, OR(I1475 = "Regular Air", I1475 = "Express Air"), NOT(D1475 &gt; 0)), "High Profit Non-Standard Shipping", "Other")</f>
        <v>Other</v>
      </c>
    </row>
    <row r="1476" spans="1:25" x14ac:dyDescent="0.3">
      <c r="A1476" s="3" t="s">
        <v>77</v>
      </c>
      <c r="B1476" s="3">
        <v>20849</v>
      </c>
      <c r="C1476" s="3" t="s">
        <v>46</v>
      </c>
      <c r="D1476" s="7">
        <v>7.0000000000000007E-2</v>
      </c>
      <c r="E1476" s="4">
        <v>200.99</v>
      </c>
      <c r="F1476" s="4">
        <v>4.2</v>
      </c>
      <c r="G1476" s="3">
        <v>2603</v>
      </c>
      <c r="H1476" s="3" t="s">
        <v>2424</v>
      </c>
      <c r="I1476" s="3" t="s">
        <v>48</v>
      </c>
      <c r="J1476" s="3" t="s">
        <v>27</v>
      </c>
      <c r="K1476" s="3" t="s">
        <v>76</v>
      </c>
      <c r="L1476" s="3" t="s">
        <v>52</v>
      </c>
      <c r="M1476" s="3" t="s">
        <v>53</v>
      </c>
      <c r="N1476" s="3" t="s">
        <v>2425</v>
      </c>
      <c r="O1476" s="3">
        <v>7601</v>
      </c>
      <c r="P1476" s="2">
        <v>42099</v>
      </c>
      <c r="Q1476" s="2">
        <v>42100</v>
      </c>
      <c r="R1476" s="4">
        <v>2225.0761200000002</v>
      </c>
      <c r="S1476" s="3">
        <v>22</v>
      </c>
      <c r="T1476" s="4">
        <v>3705.14</v>
      </c>
      <c r="U1476" s="3">
        <v>87383</v>
      </c>
      <c r="V1476" s="3" t="str">
        <f>IF(R1476&gt;F3432, "High","Low")</f>
        <v>High</v>
      </c>
      <c r="W1476" s="3" t="e">
        <f>IF(OR(D1476 &gt; 0.2,#REF! &lt; 0.25), "High Risk", "Low Risk")</f>
        <v>#REF!</v>
      </c>
      <c r="X1476" s="3" t="str">
        <f>IF(NOT(D1476 &gt; 0), "No Discount", "Discount Applied")</f>
        <v>Discount Applied</v>
      </c>
      <c r="Y1476" s="3" t="str">
        <f>IF(AND(R1476 &gt; 100, OR(I1476 = "Regular Air", I1476 = "Express Air"), NOT(D1476 &gt; 0)), "High Profit Non-Standard Shipping", "Other")</f>
        <v>Other</v>
      </c>
    </row>
    <row r="1477" spans="1:25" x14ac:dyDescent="0.3">
      <c r="A1477" s="3" t="s">
        <v>84</v>
      </c>
      <c r="B1477" s="3">
        <v>20850</v>
      </c>
      <c r="C1477" s="3" t="s">
        <v>46</v>
      </c>
      <c r="D1477" s="7">
        <v>0.01</v>
      </c>
      <c r="E1477" s="4">
        <v>297.48</v>
      </c>
      <c r="F1477" s="4">
        <v>18.059999999999999</v>
      </c>
      <c r="G1477" s="3">
        <v>2604</v>
      </c>
      <c r="H1477" s="3" t="s">
        <v>2426</v>
      </c>
      <c r="I1477" s="3" t="s">
        <v>38</v>
      </c>
      <c r="J1477" s="3" t="s">
        <v>27</v>
      </c>
      <c r="K1477" s="3" t="s">
        <v>76</v>
      </c>
      <c r="L1477" s="3" t="s">
        <v>52</v>
      </c>
      <c r="M1477" s="3" t="s">
        <v>53</v>
      </c>
      <c r="N1477" s="3" t="s">
        <v>2427</v>
      </c>
      <c r="O1477" s="3">
        <v>8830</v>
      </c>
      <c r="P1477" s="2">
        <v>42099</v>
      </c>
      <c r="Q1477" s="2">
        <v>42100</v>
      </c>
      <c r="R1477" s="4">
        <v>-338.18083200000001</v>
      </c>
      <c r="S1477" s="3">
        <v>3</v>
      </c>
      <c r="T1477" s="4">
        <v>945.36</v>
      </c>
      <c r="U1477" s="3">
        <v>87383</v>
      </c>
      <c r="V1477" s="3" t="str">
        <f>IF(R1477&gt;F3433, "High","Low")</f>
        <v>Low</v>
      </c>
      <c r="W1477" s="3" t="e">
        <f>IF(OR(D1477 &gt; 0.2,#REF! &lt; 0.25), "High Risk", "Low Risk")</f>
        <v>#REF!</v>
      </c>
      <c r="X1477" s="3" t="str">
        <f>IF(NOT(D1477 &gt; 0), "No Discount", "Discount Applied")</f>
        <v>Discount Applied</v>
      </c>
      <c r="Y1477" s="3" t="str">
        <f>IF(AND(R1477 &gt; 100, OR(I1477 = "Regular Air", I1477 = "Express Air"), NOT(D1477 &gt; 0)), "High Profit Non-Standard Shipping", "Other")</f>
        <v>Other</v>
      </c>
    </row>
    <row r="1478" spans="1:25" x14ac:dyDescent="0.3">
      <c r="A1478" s="3" t="s">
        <v>108</v>
      </c>
      <c r="B1478" s="3">
        <v>18046</v>
      </c>
      <c r="C1478" s="3" t="s">
        <v>24</v>
      </c>
      <c r="D1478" s="7">
        <v>0.09</v>
      </c>
      <c r="E1478" s="4">
        <v>5.4</v>
      </c>
      <c r="F1478" s="4">
        <v>7.78</v>
      </c>
      <c r="G1478" s="3">
        <v>2610</v>
      </c>
      <c r="H1478" s="3" t="s">
        <v>2428</v>
      </c>
      <c r="I1478" s="3" t="s">
        <v>48</v>
      </c>
      <c r="J1478" s="3" t="s">
        <v>27</v>
      </c>
      <c r="K1478" s="3" t="s">
        <v>28</v>
      </c>
      <c r="L1478" s="3" t="s">
        <v>33</v>
      </c>
      <c r="M1478" s="3" t="s">
        <v>44</v>
      </c>
      <c r="N1478" s="3" t="s">
        <v>2401</v>
      </c>
      <c r="O1478" s="3">
        <v>95616</v>
      </c>
      <c r="P1478" s="2">
        <v>42140</v>
      </c>
      <c r="Q1478" s="2">
        <v>42141</v>
      </c>
      <c r="R1478" s="4">
        <v>-136.25200000000001</v>
      </c>
      <c r="S1478" s="3">
        <v>9</v>
      </c>
      <c r="T1478" s="4">
        <v>49.24</v>
      </c>
      <c r="U1478" s="3">
        <v>86118</v>
      </c>
      <c r="V1478" s="3" t="str">
        <f>IF(R1478&gt;F3434, "High","Low")</f>
        <v>Low</v>
      </c>
      <c r="W1478" s="3" t="e">
        <f>IF(OR(D1478 &gt; 0.2,#REF! &lt; 0.25), "High Risk", "Low Risk")</f>
        <v>#REF!</v>
      </c>
      <c r="X1478" s="3" t="str">
        <f>IF(NOT(D1478 &gt; 0), "No Discount", "Discount Applied")</f>
        <v>Discount Applied</v>
      </c>
      <c r="Y1478" s="3" t="str">
        <f>IF(AND(R1478 &gt; 100, OR(I1478 = "Regular Air", I1478 = "Express Air"), NOT(D1478 &gt; 0)), "High Profit Non-Standard Shipping", "Other")</f>
        <v>Other</v>
      </c>
    </row>
    <row r="1479" spans="1:25" x14ac:dyDescent="0.3">
      <c r="A1479" s="3" t="s">
        <v>256</v>
      </c>
      <c r="B1479" s="3">
        <v>19971</v>
      </c>
      <c r="C1479" s="3" t="s">
        <v>105</v>
      </c>
      <c r="D1479" s="7">
        <v>0.02</v>
      </c>
      <c r="E1479" s="4">
        <v>50.98</v>
      </c>
      <c r="F1479" s="4">
        <v>13.66</v>
      </c>
      <c r="G1479" s="3">
        <v>2613</v>
      </c>
      <c r="H1479" s="3" t="s">
        <v>2429</v>
      </c>
      <c r="I1479" s="3" t="s">
        <v>26</v>
      </c>
      <c r="J1479" s="3" t="s">
        <v>27</v>
      </c>
      <c r="K1479" s="3" t="s">
        <v>28</v>
      </c>
      <c r="L1479" s="3" t="s">
        <v>52</v>
      </c>
      <c r="M1479" s="3" t="s">
        <v>53</v>
      </c>
      <c r="N1479" s="3" t="s">
        <v>2431</v>
      </c>
      <c r="O1479" s="3">
        <v>8863</v>
      </c>
      <c r="P1479" s="2">
        <v>42028</v>
      </c>
      <c r="Q1479" s="2">
        <v>42028</v>
      </c>
      <c r="R1479" s="4">
        <v>-25.76</v>
      </c>
      <c r="S1479" s="3">
        <v>1</v>
      </c>
      <c r="T1479" s="4">
        <v>68.45</v>
      </c>
      <c r="U1479" s="3">
        <v>86119</v>
      </c>
      <c r="V1479" s="3" t="str">
        <f>IF(R1479&gt;F3435, "High","Low")</f>
        <v>Low</v>
      </c>
      <c r="W1479" s="3" t="e">
        <f>IF(OR(D1479 &gt; 0.2,#REF! &lt; 0.25), "High Risk", "Low Risk")</f>
        <v>#REF!</v>
      </c>
      <c r="X1479" s="3" t="str">
        <f>IF(NOT(D1479 &gt; 0), "No Discount", "Discount Applied")</f>
        <v>Discount Applied</v>
      </c>
      <c r="Y1479" s="3" t="str">
        <f>IF(AND(R1479 &gt; 100, OR(I1479 = "Regular Air", I1479 = "Express Air"), NOT(D1479 &gt; 0)), "High Profit Non-Standard Shipping", "Other")</f>
        <v>Other</v>
      </c>
    </row>
    <row r="1480" spans="1:25" x14ac:dyDescent="0.3">
      <c r="A1480" s="3" t="s">
        <v>29</v>
      </c>
      <c r="B1480" s="3">
        <v>25962</v>
      </c>
      <c r="C1480" s="3" t="s">
        <v>46</v>
      </c>
      <c r="D1480" s="7">
        <v>0</v>
      </c>
      <c r="E1480" s="4">
        <v>2.6</v>
      </c>
      <c r="F1480" s="4">
        <v>2.4</v>
      </c>
      <c r="G1480" s="3">
        <v>2616</v>
      </c>
      <c r="H1480" s="3" t="s">
        <v>2432</v>
      </c>
      <c r="I1480" s="3" t="s">
        <v>48</v>
      </c>
      <c r="J1480" s="3" t="s">
        <v>27</v>
      </c>
      <c r="K1480" s="3" t="s">
        <v>28</v>
      </c>
      <c r="L1480" s="3" t="s">
        <v>60</v>
      </c>
      <c r="M1480" s="3" t="s">
        <v>299</v>
      </c>
      <c r="N1480" s="3" t="s">
        <v>2433</v>
      </c>
      <c r="O1480" s="3">
        <v>49002</v>
      </c>
      <c r="P1480" s="2">
        <v>42074</v>
      </c>
      <c r="Q1480" s="2">
        <v>42076</v>
      </c>
      <c r="R1480" s="4">
        <v>-45.21</v>
      </c>
      <c r="S1480" s="3">
        <v>16</v>
      </c>
      <c r="T1480" s="4">
        <v>44.75</v>
      </c>
      <c r="U1480" s="3">
        <v>91495</v>
      </c>
      <c r="V1480" s="3" t="str">
        <f>IF(R1480&gt;F3436, "High","Low")</f>
        <v>Low</v>
      </c>
      <c r="W1480" s="3" t="e">
        <f>IF(OR(D1480 &gt; 0.2,#REF! &lt; 0.25), "High Risk", "Low Risk")</f>
        <v>#REF!</v>
      </c>
      <c r="X1480" s="3" t="str">
        <f>IF(NOT(D1480 &gt; 0), "No Discount", "Discount Applied")</f>
        <v>No Discount</v>
      </c>
      <c r="Y1480" s="3" t="str">
        <f>IF(AND(R1480 &gt; 100, OR(I1480 = "Regular Air", I1480 = "Express Air"), NOT(D1480 &gt; 0)), "High Profit Non-Standard Shipping", "Other")</f>
        <v>Other</v>
      </c>
    </row>
    <row r="1481" spans="1:25" x14ac:dyDescent="0.3">
      <c r="A1481" s="3" t="s">
        <v>256</v>
      </c>
      <c r="B1481" s="3">
        <v>25478</v>
      </c>
      <c r="C1481" s="3" t="s">
        <v>36</v>
      </c>
      <c r="D1481" s="7">
        <v>0.1</v>
      </c>
      <c r="E1481" s="4">
        <v>3.25</v>
      </c>
      <c r="F1481" s="4">
        <v>49</v>
      </c>
      <c r="G1481" s="3">
        <v>2617</v>
      </c>
      <c r="H1481" s="3" t="s">
        <v>2434</v>
      </c>
      <c r="I1481" s="3" t="s">
        <v>48</v>
      </c>
      <c r="J1481" s="3" t="s">
        <v>27</v>
      </c>
      <c r="K1481" s="3" t="s">
        <v>28</v>
      </c>
      <c r="L1481" s="3" t="s">
        <v>60</v>
      </c>
      <c r="M1481" s="3" t="s">
        <v>2192</v>
      </c>
      <c r="N1481" s="3" t="s">
        <v>2435</v>
      </c>
      <c r="O1481" s="3">
        <v>57401</v>
      </c>
      <c r="P1481" s="2">
        <v>42182</v>
      </c>
      <c r="Q1481" s="2">
        <v>42183</v>
      </c>
      <c r="R1481" s="4">
        <v>-286.245</v>
      </c>
      <c r="S1481" s="3">
        <v>6</v>
      </c>
      <c r="T1481" s="4">
        <v>40.69</v>
      </c>
      <c r="U1481" s="3">
        <v>91496</v>
      </c>
      <c r="V1481" s="3" t="str">
        <f>IF(R1481&gt;F3437, "High","Low")</f>
        <v>Low</v>
      </c>
      <c r="W1481" s="3" t="e">
        <f>IF(OR(D1481 &gt; 0.2,#REF! &lt; 0.25), "High Risk", "Low Risk")</f>
        <v>#REF!</v>
      </c>
      <c r="X1481" s="3" t="str">
        <f>IF(NOT(D1481 &gt; 0), "No Discount", "Discount Applied")</f>
        <v>Discount Applied</v>
      </c>
      <c r="Y1481" s="3" t="str">
        <f>IF(AND(R1481 &gt; 100, OR(I1481 = "Regular Air", I1481 = "Express Air"), NOT(D1481 &gt; 0)), "High Profit Non-Standard Shipping", "Other")</f>
        <v>Other</v>
      </c>
    </row>
    <row r="1482" spans="1:25" x14ac:dyDescent="0.3">
      <c r="A1482" s="3" t="s">
        <v>68</v>
      </c>
      <c r="B1482" s="3">
        <v>6585</v>
      </c>
      <c r="C1482" s="3" t="s">
        <v>55</v>
      </c>
      <c r="D1482" s="7">
        <v>0.1</v>
      </c>
      <c r="E1482" s="4">
        <v>7.64</v>
      </c>
      <c r="F1482" s="4">
        <v>1.39</v>
      </c>
      <c r="G1482" s="3">
        <v>2618</v>
      </c>
      <c r="H1482" s="3" t="s">
        <v>2436</v>
      </c>
      <c r="I1482" s="3" t="s">
        <v>48</v>
      </c>
      <c r="J1482" s="3" t="s">
        <v>27</v>
      </c>
      <c r="K1482" s="3" t="s">
        <v>28</v>
      </c>
      <c r="L1482" s="3" t="s">
        <v>52</v>
      </c>
      <c r="M1482" s="3" t="s">
        <v>70</v>
      </c>
      <c r="N1482" s="3" t="s">
        <v>89</v>
      </c>
      <c r="O1482" s="3">
        <v>10004</v>
      </c>
      <c r="P1482" s="2">
        <v>42021</v>
      </c>
      <c r="Q1482" s="2">
        <v>42023</v>
      </c>
      <c r="R1482" s="4">
        <v>16.12</v>
      </c>
      <c r="S1482" s="3">
        <v>18</v>
      </c>
      <c r="T1482" s="4">
        <v>130.11000000000001</v>
      </c>
      <c r="U1482" s="3">
        <v>46884</v>
      </c>
      <c r="V1482" s="3" t="str">
        <f>IF(R1482&gt;F3438, "High","Low")</f>
        <v>High</v>
      </c>
      <c r="W1482" s="3" t="e">
        <f>IF(OR(D1482 &gt; 0.2,#REF! &lt; 0.25), "High Risk", "Low Risk")</f>
        <v>#REF!</v>
      </c>
      <c r="X1482" s="3" t="str">
        <f>IF(NOT(D1482 &gt; 0), "No Discount", "Discount Applied")</f>
        <v>Discount Applied</v>
      </c>
      <c r="Y1482" s="3" t="str">
        <f>IF(AND(R1482 &gt; 100, OR(I1482 = "Regular Air", I1482 = "Express Air"), NOT(D1482 &gt; 0)), "High Profit Non-Standard Shipping", "Other")</f>
        <v>Other</v>
      </c>
    </row>
    <row r="1483" spans="1:25" x14ac:dyDescent="0.3">
      <c r="A1483" s="3" t="s">
        <v>77</v>
      </c>
      <c r="B1483" s="3">
        <v>6586</v>
      </c>
      <c r="C1483" s="3" t="s">
        <v>55</v>
      </c>
      <c r="D1483" s="7">
        <v>0</v>
      </c>
      <c r="E1483" s="4">
        <v>125.99</v>
      </c>
      <c r="F1483" s="4">
        <v>2.5</v>
      </c>
      <c r="G1483" s="3">
        <v>2618</v>
      </c>
      <c r="H1483" s="3" t="s">
        <v>2436</v>
      </c>
      <c r="I1483" s="3" t="s">
        <v>48</v>
      </c>
      <c r="J1483" s="3" t="s">
        <v>27</v>
      </c>
      <c r="K1483" s="3" t="s">
        <v>76</v>
      </c>
      <c r="L1483" s="3" t="s">
        <v>52</v>
      </c>
      <c r="M1483" s="3" t="s">
        <v>70</v>
      </c>
      <c r="N1483" s="3" t="s">
        <v>89</v>
      </c>
      <c r="O1483" s="3">
        <v>10004</v>
      </c>
      <c r="P1483" s="2">
        <v>42021</v>
      </c>
      <c r="Q1483" s="2">
        <v>42023</v>
      </c>
      <c r="R1483" s="4">
        <v>-815.90079999999989</v>
      </c>
      <c r="S1483" s="3">
        <v>3</v>
      </c>
      <c r="T1483" s="4">
        <v>337.34</v>
      </c>
      <c r="U1483" s="3">
        <v>46884</v>
      </c>
      <c r="V1483" s="3" t="str">
        <f>IF(R1483&gt;F3439, "High","Low")</f>
        <v>Low</v>
      </c>
      <c r="W1483" s="3" t="e">
        <f>IF(OR(D1483 &gt; 0.2,#REF! &lt; 0.25), "High Risk", "Low Risk")</f>
        <v>#REF!</v>
      </c>
      <c r="X1483" s="3" t="str">
        <f>IF(NOT(D1483 &gt; 0), "No Discount", "Discount Applied")</f>
        <v>No Discount</v>
      </c>
      <c r="Y1483" s="3" t="str">
        <f>IF(AND(R1483 &gt; 100, OR(I1483 = "Regular Air", I1483 = "Express Air"), NOT(D1483 &gt; 0)), "High Profit Non-Standard Shipping", "Other")</f>
        <v>Other</v>
      </c>
    </row>
    <row r="1484" spans="1:25" x14ac:dyDescent="0.3">
      <c r="A1484" s="3" t="s">
        <v>29</v>
      </c>
      <c r="B1484" s="3">
        <v>6587</v>
      </c>
      <c r="C1484" s="3" t="s">
        <v>55</v>
      </c>
      <c r="D1484" s="7">
        <v>0.1</v>
      </c>
      <c r="E1484" s="4">
        <v>11.55</v>
      </c>
      <c r="F1484" s="4">
        <v>2.36</v>
      </c>
      <c r="G1484" s="3">
        <v>2618</v>
      </c>
      <c r="H1484" s="3" t="s">
        <v>2436</v>
      </c>
      <c r="I1484" s="3" t="s">
        <v>48</v>
      </c>
      <c r="J1484" s="3" t="s">
        <v>27</v>
      </c>
      <c r="K1484" s="3" t="s">
        <v>28</v>
      </c>
      <c r="L1484" s="3" t="s">
        <v>52</v>
      </c>
      <c r="M1484" s="3" t="s">
        <v>70</v>
      </c>
      <c r="N1484" s="3" t="s">
        <v>89</v>
      </c>
      <c r="O1484" s="3">
        <v>10004</v>
      </c>
      <c r="P1484" s="2">
        <v>42021</v>
      </c>
      <c r="Q1484" s="2">
        <v>42022</v>
      </c>
      <c r="R1484" s="4">
        <v>15.808000000000003</v>
      </c>
      <c r="S1484" s="3">
        <v>25</v>
      </c>
      <c r="T1484" s="4">
        <v>280.43</v>
      </c>
      <c r="U1484" s="3">
        <v>46884</v>
      </c>
      <c r="V1484" s="3" t="str">
        <f>IF(R1484&gt;F3440, "High","Low")</f>
        <v>High</v>
      </c>
      <c r="W1484" s="3" t="e">
        <f>IF(OR(D1484 &gt; 0.2,#REF! &lt; 0.25), "High Risk", "Low Risk")</f>
        <v>#REF!</v>
      </c>
      <c r="X1484" s="3" t="str">
        <f>IF(NOT(D1484 &gt; 0), "No Discount", "Discount Applied")</f>
        <v>Discount Applied</v>
      </c>
      <c r="Y1484" s="3" t="str">
        <f>IF(AND(R1484 &gt; 100, OR(I1484 = "Regular Air", I1484 = "Express Air"), NOT(D1484 &gt; 0)), "High Profit Non-Standard Shipping", "Other")</f>
        <v>Other</v>
      </c>
    </row>
    <row r="1485" spans="1:25" x14ac:dyDescent="0.3">
      <c r="A1485" s="3" t="s">
        <v>29</v>
      </c>
      <c r="B1485" s="3">
        <v>4788</v>
      </c>
      <c r="C1485" s="3" t="s">
        <v>24</v>
      </c>
      <c r="D1485" s="7">
        <v>0.05</v>
      </c>
      <c r="E1485" s="4">
        <v>4.84</v>
      </c>
      <c r="F1485" s="4">
        <v>0.71</v>
      </c>
      <c r="G1485" s="3">
        <v>2618</v>
      </c>
      <c r="H1485" s="3" t="s">
        <v>2436</v>
      </c>
      <c r="I1485" s="3" t="s">
        <v>26</v>
      </c>
      <c r="J1485" s="3" t="s">
        <v>27</v>
      </c>
      <c r="K1485" s="3" t="s">
        <v>28</v>
      </c>
      <c r="L1485" s="3" t="s">
        <v>52</v>
      </c>
      <c r="M1485" s="3" t="s">
        <v>70</v>
      </c>
      <c r="N1485" s="3" t="s">
        <v>89</v>
      </c>
      <c r="O1485" s="3">
        <v>10004</v>
      </c>
      <c r="P1485" s="2">
        <v>42086</v>
      </c>
      <c r="Q1485" s="2">
        <v>42086</v>
      </c>
      <c r="R1485" s="4">
        <v>29.17</v>
      </c>
      <c r="S1485" s="3">
        <v>20</v>
      </c>
      <c r="T1485" s="4">
        <v>103.39</v>
      </c>
      <c r="U1485" s="3">
        <v>34017</v>
      </c>
      <c r="V1485" s="3" t="str">
        <f>IF(R1485&gt;F3441, "High","Low")</f>
        <v>High</v>
      </c>
      <c r="W1485" s="3" t="e">
        <f>IF(OR(D1485 &gt; 0.2,#REF! &lt; 0.25), "High Risk", "Low Risk")</f>
        <v>#REF!</v>
      </c>
      <c r="X1485" s="3" t="str">
        <f>IF(NOT(D1485 &gt; 0), "No Discount", "Discount Applied")</f>
        <v>Discount Applied</v>
      </c>
      <c r="Y1485" s="3" t="str">
        <f>IF(AND(R1485 &gt; 100, OR(I1485 = "Regular Air", I1485 = "Express Air"), NOT(D1485 &gt; 0)), "High Profit Non-Standard Shipping", "Other")</f>
        <v>Other</v>
      </c>
    </row>
    <row r="1486" spans="1:25" x14ac:dyDescent="0.3">
      <c r="A1486" s="3" t="s">
        <v>140</v>
      </c>
      <c r="B1486" s="3">
        <v>4789</v>
      </c>
      <c r="C1486" s="3" t="s">
        <v>24</v>
      </c>
      <c r="D1486" s="7">
        <v>0.01</v>
      </c>
      <c r="E1486" s="4">
        <v>14.98</v>
      </c>
      <c r="F1486" s="4">
        <v>7.69</v>
      </c>
      <c r="G1486" s="3">
        <v>2618</v>
      </c>
      <c r="H1486" s="3" t="s">
        <v>2436</v>
      </c>
      <c r="I1486" s="3" t="s">
        <v>48</v>
      </c>
      <c r="J1486" s="3" t="s">
        <v>27</v>
      </c>
      <c r="K1486" s="3" t="s">
        <v>28</v>
      </c>
      <c r="L1486" s="3" t="s">
        <v>52</v>
      </c>
      <c r="M1486" s="3" t="s">
        <v>70</v>
      </c>
      <c r="N1486" s="3" t="s">
        <v>89</v>
      </c>
      <c r="O1486" s="3">
        <v>10004</v>
      </c>
      <c r="P1486" s="2">
        <v>42086</v>
      </c>
      <c r="Q1486" s="2">
        <v>42088</v>
      </c>
      <c r="R1486" s="4">
        <v>-48.97</v>
      </c>
      <c r="S1486" s="3">
        <v>28</v>
      </c>
      <c r="T1486" s="4">
        <v>435.39</v>
      </c>
      <c r="U1486" s="3">
        <v>34017</v>
      </c>
      <c r="V1486" s="3" t="str">
        <f>IF(R1486&gt;F3442, "High","Low")</f>
        <v>Low</v>
      </c>
      <c r="W1486" s="3" t="e">
        <f>IF(OR(D1486 &gt; 0.2,#REF! &lt; 0.25), "High Risk", "Low Risk")</f>
        <v>#REF!</v>
      </c>
      <c r="X1486" s="3" t="str">
        <f>IF(NOT(D1486 &gt; 0), "No Discount", "Discount Applied")</f>
        <v>Discount Applied</v>
      </c>
      <c r="Y1486" s="3" t="str">
        <f>IF(AND(R1486 &gt; 100, OR(I1486 = "Regular Air", I1486 = "Express Air"), NOT(D1486 &gt; 0)), "High Profit Non-Standard Shipping", "Other")</f>
        <v>Other</v>
      </c>
    </row>
    <row r="1487" spans="1:25" x14ac:dyDescent="0.3">
      <c r="A1487" s="3" t="s">
        <v>256</v>
      </c>
      <c r="B1487" s="3">
        <v>7452</v>
      </c>
      <c r="C1487" s="3" t="s">
        <v>46</v>
      </c>
      <c r="D1487" s="7">
        <v>0.1</v>
      </c>
      <c r="E1487" s="4">
        <v>20.27</v>
      </c>
      <c r="F1487" s="4">
        <v>3.99</v>
      </c>
      <c r="G1487" s="3">
        <v>2618</v>
      </c>
      <c r="H1487" s="3" t="s">
        <v>2436</v>
      </c>
      <c r="I1487" s="3" t="s">
        <v>48</v>
      </c>
      <c r="J1487" s="3" t="s">
        <v>27</v>
      </c>
      <c r="K1487" s="3" t="s">
        <v>28</v>
      </c>
      <c r="L1487" s="3" t="s">
        <v>52</v>
      </c>
      <c r="M1487" s="3" t="s">
        <v>70</v>
      </c>
      <c r="N1487" s="3" t="s">
        <v>89</v>
      </c>
      <c r="O1487" s="3">
        <v>10004</v>
      </c>
      <c r="P1487" s="2">
        <v>42086</v>
      </c>
      <c r="Q1487" s="2">
        <v>42087</v>
      </c>
      <c r="R1487" s="4">
        <v>84.05</v>
      </c>
      <c r="S1487" s="3">
        <v>53</v>
      </c>
      <c r="T1487" s="4">
        <v>1051.52</v>
      </c>
      <c r="U1487" s="3">
        <v>53153</v>
      </c>
      <c r="V1487" s="3" t="str">
        <f>IF(R1487&gt;F3443, "High","Low")</f>
        <v>High</v>
      </c>
      <c r="W1487" s="3" t="e">
        <f>IF(OR(D1487 &gt; 0.2,#REF! &lt; 0.25), "High Risk", "Low Risk")</f>
        <v>#REF!</v>
      </c>
      <c r="X1487" s="3" t="str">
        <f>IF(NOT(D1487 &gt; 0), "No Discount", "Discount Applied")</f>
        <v>Discount Applied</v>
      </c>
      <c r="Y1487" s="3" t="str">
        <f>IF(AND(R1487 &gt; 100, OR(I1487 = "Regular Air", I1487 = "Express Air"), NOT(D1487 &gt; 0)), "High Profit Non-Standard Shipping", "Other")</f>
        <v>Other</v>
      </c>
    </row>
    <row r="1488" spans="1:25" x14ac:dyDescent="0.3">
      <c r="A1488" s="3" t="s">
        <v>29</v>
      </c>
      <c r="B1488" s="3">
        <v>22788</v>
      </c>
      <c r="C1488" s="3" t="s">
        <v>24</v>
      </c>
      <c r="D1488" s="7">
        <v>0.05</v>
      </c>
      <c r="E1488" s="4">
        <v>4.84</v>
      </c>
      <c r="F1488" s="4">
        <v>0.71</v>
      </c>
      <c r="G1488" s="3">
        <v>2619</v>
      </c>
      <c r="H1488" s="3" t="s">
        <v>2439</v>
      </c>
      <c r="I1488" s="3" t="s">
        <v>26</v>
      </c>
      <c r="J1488" s="3" t="s">
        <v>27</v>
      </c>
      <c r="K1488" s="3" t="s">
        <v>28</v>
      </c>
      <c r="L1488" s="3" t="s">
        <v>60</v>
      </c>
      <c r="M1488" s="3" t="s">
        <v>2192</v>
      </c>
      <c r="N1488" s="3" t="s">
        <v>2440</v>
      </c>
      <c r="O1488" s="3">
        <v>57103</v>
      </c>
      <c r="P1488" s="2">
        <v>42086</v>
      </c>
      <c r="Q1488" s="2">
        <v>42086</v>
      </c>
      <c r="R1488" s="4">
        <v>17.836500000000001</v>
      </c>
      <c r="S1488" s="3">
        <v>5</v>
      </c>
      <c r="T1488" s="4">
        <v>25.85</v>
      </c>
      <c r="U1488" s="3">
        <v>88014</v>
      </c>
      <c r="V1488" s="3" t="str">
        <f>IF(R1488&gt;F3444, "High","Low")</f>
        <v>High</v>
      </c>
      <c r="W1488" s="3" t="e">
        <f>IF(OR(D1488 &gt; 0.2,#REF! &lt; 0.25), "High Risk", "Low Risk")</f>
        <v>#REF!</v>
      </c>
      <c r="X1488" s="3" t="str">
        <f>IF(NOT(D1488 &gt; 0), "No Discount", "Discount Applied")</f>
        <v>Discount Applied</v>
      </c>
      <c r="Y1488" s="3" t="str">
        <f>IF(AND(R1488 &gt; 100, OR(I1488 = "Regular Air", I1488 = "Express Air"), NOT(D1488 &gt; 0)), "High Profit Non-Standard Shipping", "Other")</f>
        <v>Other</v>
      </c>
    </row>
    <row r="1489" spans="1:25" x14ac:dyDescent="0.3">
      <c r="A1489" s="3" t="s">
        <v>29</v>
      </c>
      <c r="B1489" s="3">
        <v>18461</v>
      </c>
      <c r="C1489" s="3" t="s">
        <v>36</v>
      </c>
      <c r="D1489" s="7">
        <v>0.1</v>
      </c>
      <c r="E1489" s="4">
        <v>30.98</v>
      </c>
      <c r="F1489" s="4">
        <v>8.99</v>
      </c>
      <c r="G1489" s="3">
        <v>2619</v>
      </c>
      <c r="H1489" s="3" t="s">
        <v>2439</v>
      </c>
      <c r="I1489" s="3" t="s">
        <v>48</v>
      </c>
      <c r="J1489" s="3" t="s">
        <v>27</v>
      </c>
      <c r="K1489" s="3" t="s">
        <v>28</v>
      </c>
      <c r="L1489" s="3" t="s">
        <v>60</v>
      </c>
      <c r="M1489" s="3" t="s">
        <v>2192</v>
      </c>
      <c r="N1489" s="3" t="s">
        <v>2440</v>
      </c>
      <c r="O1489" s="3">
        <v>57103</v>
      </c>
      <c r="P1489" s="2">
        <v>42044</v>
      </c>
      <c r="Q1489" s="2">
        <v>42046</v>
      </c>
      <c r="R1489" s="4">
        <v>-20.222799999999999</v>
      </c>
      <c r="S1489" s="3">
        <v>4</v>
      </c>
      <c r="T1489" s="4">
        <v>119.37</v>
      </c>
      <c r="U1489" s="3">
        <v>88015</v>
      </c>
      <c r="V1489" s="3" t="str">
        <f>IF(R1489&gt;F3445, "High","Low")</f>
        <v>Low</v>
      </c>
      <c r="W1489" s="3" t="e">
        <f>IF(OR(D1489 &gt; 0.2,#REF! &lt; 0.25), "High Risk", "Low Risk")</f>
        <v>#REF!</v>
      </c>
      <c r="X1489" s="3" t="str">
        <f>IF(NOT(D1489 &gt; 0), "No Discount", "Discount Applied")</f>
        <v>Discount Applied</v>
      </c>
      <c r="Y1489" s="3" t="str">
        <f>IF(AND(R1489 &gt; 100, OR(I1489 = "Regular Air", I1489 = "Express Air"), NOT(D1489 &gt; 0)), "High Profit Non-Standard Shipping", "Other")</f>
        <v>Other</v>
      </c>
    </row>
    <row r="1490" spans="1:25" x14ac:dyDescent="0.3">
      <c r="A1490" s="3" t="s">
        <v>256</v>
      </c>
      <c r="B1490" s="3">
        <v>25452</v>
      </c>
      <c r="C1490" s="3" t="s">
        <v>46</v>
      </c>
      <c r="D1490" s="7">
        <v>0.1</v>
      </c>
      <c r="E1490" s="4">
        <v>20.27</v>
      </c>
      <c r="F1490" s="4">
        <v>3.99</v>
      </c>
      <c r="G1490" s="3">
        <v>2620</v>
      </c>
      <c r="H1490" s="3" t="s">
        <v>2441</v>
      </c>
      <c r="I1490" s="3" t="s">
        <v>48</v>
      </c>
      <c r="J1490" s="3" t="s">
        <v>27</v>
      </c>
      <c r="K1490" s="3" t="s">
        <v>28</v>
      </c>
      <c r="L1490" s="3" t="s">
        <v>135</v>
      </c>
      <c r="M1490" s="3" t="s">
        <v>243</v>
      </c>
      <c r="N1490" s="3" t="s">
        <v>2442</v>
      </c>
      <c r="O1490" s="3">
        <v>38134</v>
      </c>
      <c r="P1490" s="2">
        <v>42086</v>
      </c>
      <c r="Q1490" s="2">
        <v>42087</v>
      </c>
      <c r="R1490" s="4">
        <v>381.61799999999994</v>
      </c>
      <c r="S1490" s="3">
        <v>13</v>
      </c>
      <c r="T1490" s="4">
        <v>257.92</v>
      </c>
      <c r="U1490" s="3">
        <v>88017</v>
      </c>
      <c r="V1490" s="3" t="str">
        <f>IF(R1490&gt;F3446, "High","Low")</f>
        <v>High</v>
      </c>
      <c r="W1490" s="3" t="e">
        <f>IF(OR(D1490 &gt; 0.2,#REF! &lt; 0.25), "High Risk", "Low Risk")</f>
        <v>#REF!</v>
      </c>
      <c r="X1490" s="3" t="str">
        <f>IF(NOT(D1490 &gt; 0), "No Discount", "Discount Applied")</f>
        <v>Discount Applied</v>
      </c>
      <c r="Y1490" s="3" t="str">
        <f>IF(AND(R1490 &gt; 100, OR(I1490 = "Regular Air", I1490 = "Express Air"), NOT(D1490 &gt; 0)), "High Profit Non-Standard Shipping", "Other")</f>
        <v>Other</v>
      </c>
    </row>
    <row r="1491" spans="1:25" x14ac:dyDescent="0.3">
      <c r="A1491" s="3" t="s">
        <v>29</v>
      </c>
      <c r="B1491" s="3">
        <v>26296</v>
      </c>
      <c r="C1491" s="3" t="s">
        <v>24</v>
      </c>
      <c r="D1491" s="7">
        <v>0.03</v>
      </c>
      <c r="E1491" s="4">
        <v>40.97</v>
      </c>
      <c r="F1491" s="4">
        <v>8.99</v>
      </c>
      <c r="G1491" s="3">
        <v>2621</v>
      </c>
      <c r="H1491" s="3" t="s">
        <v>2443</v>
      </c>
      <c r="I1491" s="3" t="s">
        <v>26</v>
      </c>
      <c r="J1491" s="3" t="s">
        <v>27</v>
      </c>
      <c r="K1491" s="3" t="s">
        <v>28</v>
      </c>
      <c r="L1491" s="3" t="s">
        <v>135</v>
      </c>
      <c r="M1491" s="3" t="s">
        <v>243</v>
      </c>
      <c r="N1491" s="3" t="s">
        <v>2445</v>
      </c>
      <c r="O1491" s="3">
        <v>37027</v>
      </c>
      <c r="P1491" s="2">
        <v>42082</v>
      </c>
      <c r="Q1491" s="2">
        <v>42083</v>
      </c>
      <c r="R1491" s="4">
        <v>-177.05799999999999</v>
      </c>
      <c r="S1491" s="3">
        <v>5</v>
      </c>
      <c r="T1491" s="4">
        <v>207.22</v>
      </c>
      <c r="U1491" s="3">
        <v>88016</v>
      </c>
      <c r="V1491" s="3" t="str">
        <f>IF(R1491&gt;F3447, "High","Low")</f>
        <v>Low</v>
      </c>
      <c r="W1491" s="3" t="e">
        <f>IF(OR(D1491 &gt; 0.2,#REF! &lt; 0.25), "High Risk", "Low Risk")</f>
        <v>#REF!</v>
      </c>
      <c r="X1491" s="3" t="str">
        <f>IF(NOT(D1491 &gt; 0), "No Discount", "Discount Applied")</f>
        <v>Discount Applied</v>
      </c>
      <c r="Y1491" s="3" t="str">
        <f>IF(AND(R1491 &gt; 100, OR(I1491 = "Regular Air", I1491 = "Express Air"), NOT(D1491 &gt; 0)), "High Profit Non-Standard Shipping", "Other")</f>
        <v>Other</v>
      </c>
    </row>
    <row r="1492" spans="1:25" x14ac:dyDescent="0.3">
      <c r="A1492" s="3" t="s">
        <v>108</v>
      </c>
      <c r="B1492" s="3">
        <v>26032</v>
      </c>
      <c r="C1492" s="3" t="s">
        <v>24</v>
      </c>
      <c r="D1492" s="7">
        <v>0.1</v>
      </c>
      <c r="E1492" s="4">
        <v>41.94</v>
      </c>
      <c r="F1492" s="4">
        <v>2.99</v>
      </c>
      <c r="G1492" s="3">
        <v>2626</v>
      </c>
      <c r="H1492" s="3" t="s">
        <v>2446</v>
      </c>
      <c r="I1492" s="3" t="s">
        <v>48</v>
      </c>
      <c r="J1492" s="3" t="s">
        <v>113</v>
      </c>
      <c r="K1492" s="3" t="s">
        <v>28</v>
      </c>
      <c r="L1492" s="3" t="s">
        <v>33</v>
      </c>
      <c r="M1492" s="3" t="s">
        <v>44</v>
      </c>
      <c r="N1492" s="3" t="s">
        <v>1455</v>
      </c>
      <c r="O1492" s="3">
        <v>94025</v>
      </c>
      <c r="P1492" s="2">
        <v>42042</v>
      </c>
      <c r="Q1492" s="2">
        <v>42043</v>
      </c>
      <c r="R1492" s="4">
        <v>164.08199999999999</v>
      </c>
      <c r="S1492" s="3">
        <v>6</v>
      </c>
      <c r="T1492" s="4">
        <v>237.8</v>
      </c>
      <c r="U1492" s="3">
        <v>90927</v>
      </c>
      <c r="V1492" s="3" t="str">
        <f>IF(R1492&gt;F3448, "High","Low")</f>
        <v>High</v>
      </c>
      <c r="W1492" s="3" t="e">
        <f>IF(OR(D1492 &gt; 0.2,#REF! &lt; 0.25), "High Risk", "Low Risk")</f>
        <v>#REF!</v>
      </c>
      <c r="X1492" s="3" t="str">
        <f>IF(NOT(D1492 &gt; 0), "No Discount", "Discount Applied")</f>
        <v>Discount Applied</v>
      </c>
      <c r="Y1492" s="3" t="str">
        <f>IF(AND(R1492 &gt; 100, OR(I1492 = "Regular Air", I1492 = "Express Air"), NOT(D1492 &gt; 0)), "High Profit Non-Standard Shipping", "Other")</f>
        <v>Other</v>
      </c>
    </row>
    <row r="1493" spans="1:25" x14ac:dyDescent="0.3">
      <c r="A1493" s="3" t="s">
        <v>133</v>
      </c>
      <c r="B1493" s="3">
        <v>18623</v>
      </c>
      <c r="C1493" s="3" t="s">
        <v>55</v>
      </c>
      <c r="D1493" s="7">
        <v>0.02</v>
      </c>
      <c r="E1493" s="4">
        <v>30.53</v>
      </c>
      <c r="F1493" s="4">
        <v>19.989999999999998</v>
      </c>
      <c r="G1493" s="3">
        <v>2628</v>
      </c>
      <c r="H1493" s="3" t="s">
        <v>2448</v>
      </c>
      <c r="I1493" s="3" t="s">
        <v>26</v>
      </c>
      <c r="J1493" s="3" t="s">
        <v>27</v>
      </c>
      <c r="K1493" s="3" t="s">
        <v>28</v>
      </c>
      <c r="L1493" s="3" t="s">
        <v>60</v>
      </c>
      <c r="M1493" s="3" t="s">
        <v>303</v>
      </c>
      <c r="N1493" s="3" t="s">
        <v>2288</v>
      </c>
      <c r="O1493" s="3">
        <v>73160</v>
      </c>
      <c r="P1493" s="2">
        <v>42021</v>
      </c>
      <c r="Q1493" s="2">
        <v>42023</v>
      </c>
      <c r="R1493" s="4">
        <v>-54.63</v>
      </c>
      <c r="S1493" s="3">
        <v>14</v>
      </c>
      <c r="T1493" s="4">
        <v>448.47</v>
      </c>
      <c r="U1493" s="3">
        <v>85916</v>
      </c>
      <c r="V1493" s="3" t="str">
        <f>IF(R1493&gt;F3449, "High","Low")</f>
        <v>Low</v>
      </c>
      <c r="W1493" s="3" t="e">
        <f>IF(OR(D1493 &gt; 0.2,#REF! &lt; 0.25), "High Risk", "Low Risk")</f>
        <v>#REF!</v>
      </c>
      <c r="X1493" s="3" t="str">
        <f>IF(NOT(D1493 &gt; 0), "No Discount", "Discount Applied")</f>
        <v>Discount Applied</v>
      </c>
      <c r="Y1493" s="3" t="str">
        <f>IF(AND(R1493 &gt; 100, OR(I1493 = "Regular Air", I1493 = "Express Air"), NOT(D1493 &gt; 0)), "High Profit Non-Standard Shipping", "Other")</f>
        <v>Other</v>
      </c>
    </row>
    <row r="1494" spans="1:25" x14ac:dyDescent="0.3">
      <c r="A1494" s="3" t="s">
        <v>49</v>
      </c>
      <c r="B1494" s="3">
        <v>21981</v>
      </c>
      <c r="C1494" s="3" t="s">
        <v>46</v>
      </c>
      <c r="D1494" s="7">
        <v>0.01</v>
      </c>
      <c r="E1494" s="4">
        <v>194.3</v>
      </c>
      <c r="F1494" s="4">
        <v>11.54</v>
      </c>
      <c r="G1494" s="3">
        <v>2630</v>
      </c>
      <c r="H1494" s="3" t="s">
        <v>2449</v>
      </c>
      <c r="I1494" s="3" t="s">
        <v>48</v>
      </c>
      <c r="J1494" s="3" t="s">
        <v>57</v>
      </c>
      <c r="K1494" s="3" t="s">
        <v>40</v>
      </c>
      <c r="L1494" s="3" t="s">
        <v>60</v>
      </c>
      <c r="M1494" s="3" t="s">
        <v>303</v>
      </c>
      <c r="N1494" s="3" t="s">
        <v>2450</v>
      </c>
      <c r="O1494" s="3">
        <v>73071</v>
      </c>
      <c r="P1494" s="2">
        <v>42009</v>
      </c>
      <c r="Q1494" s="2">
        <v>42011</v>
      </c>
      <c r="R1494" s="4">
        <v>690.17939999999999</v>
      </c>
      <c r="S1494" s="3">
        <v>5</v>
      </c>
      <c r="T1494" s="4">
        <v>1000.26</v>
      </c>
      <c r="U1494" s="3">
        <v>85914</v>
      </c>
      <c r="V1494" s="3" t="str">
        <f>IF(R1494&gt;F3450, "High","Low")</f>
        <v>High</v>
      </c>
      <c r="W1494" s="3" t="e">
        <f>IF(OR(D1494 &gt; 0.2,#REF! &lt; 0.25), "High Risk", "Low Risk")</f>
        <v>#REF!</v>
      </c>
      <c r="X1494" s="3" t="str">
        <f>IF(NOT(D1494 &gt; 0), "No Discount", "Discount Applied")</f>
        <v>Discount Applied</v>
      </c>
      <c r="Y1494" s="3" t="str">
        <f>IF(AND(R1494 &gt; 100, OR(I1494 = "Regular Air", I1494 = "Express Air"), NOT(D1494 &gt; 0)), "High Profit Non-Standard Shipping", "Other")</f>
        <v>Other</v>
      </c>
    </row>
    <row r="1495" spans="1:25" x14ac:dyDescent="0.3">
      <c r="A1495" s="3" t="s">
        <v>49</v>
      </c>
      <c r="B1495" s="3">
        <v>21982</v>
      </c>
      <c r="C1495" s="3" t="s">
        <v>46</v>
      </c>
      <c r="D1495" s="7">
        <v>0.02</v>
      </c>
      <c r="E1495" s="4">
        <v>209.84</v>
      </c>
      <c r="F1495" s="4">
        <v>21.21</v>
      </c>
      <c r="G1495" s="3">
        <v>2630</v>
      </c>
      <c r="H1495" s="3" t="s">
        <v>2449</v>
      </c>
      <c r="I1495" s="3" t="s">
        <v>48</v>
      </c>
      <c r="J1495" s="3" t="s">
        <v>57</v>
      </c>
      <c r="K1495" s="3" t="s">
        <v>40</v>
      </c>
      <c r="L1495" s="3" t="s">
        <v>60</v>
      </c>
      <c r="M1495" s="3" t="s">
        <v>303</v>
      </c>
      <c r="N1495" s="3" t="s">
        <v>2450</v>
      </c>
      <c r="O1495" s="3">
        <v>73071</v>
      </c>
      <c r="P1495" s="2">
        <v>42009</v>
      </c>
      <c r="Q1495" s="2">
        <v>42010</v>
      </c>
      <c r="R1495" s="4">
        <v>1507.6430999999998</v>
      </c>
      <c r="S1495" s="3">
        <v>10</v>
      </c>
      <c r="T1495" s="4">
        <v>2184.9899999999998</v>
      </c>
      <c r="U1495" s="3">
        <v>85914</v>
      </c>
      <c r="V1495" s="3" t="str">
        <f>IF(R1495&gt;F3451, "High","Low")</f>
        <v>High</v>
      </c>
      <c r="W1495" s="3" t="e">
        <f>IF(OR(D1495 &gt; 0.2,#REF! &lt; 0.25), "High Risk", "Low Risk")</f>
        <v>#REF!</v>
      </c>
      <c r="X1495" s="3" t="str">
        <f>IF(NOT(D1495 &gt; 0), "No Discount", "Discount Applied")</f>
        <v>Discount Applied</v>
      </c>
      <c r="Y1495" s="3" t="str">
        <f>IF(AND(R1495 &gt; 100, OR(I1495 = "Regular Air", I1495 = "Express Air"), NOT(D1495 &gt; 0)), "High Profit Non-Standard Shipping", "Other")</f>
        <v>Other</v>
      </c>
    </row>
    <row r="1496" spans="1:25" x14ac:dyDescent="0.3">
      <c r="A1496" s="3" t="s">
        <v>84</v>
      </c>
      <c r="B1496" s="3">
        <v>21983</v>
      </c>
      <c r="C1496" s="3" t="s">
        <v>46</v>
      </c>
      <c r="D1496" s="7">
        <v>0</v>
      </c>
      <c r="E1496" s="4">
        <v>145.44999999999999</v>
      </c>
      <c r="F1496" s="4">
        <v>17.850000000000001</v>
      </c>
      <c r="G1496" s="3">
        <v>2630</v>
      </c>
      <c r="H1496" s="3" t="s">
        <v>2449</v>
      </c>
      <c r="I1496" s="3" t="s">
        <v>38</v>
      </c>
      <c r="J1496" s="3" t="s">
        <v>57</v>
      </c>
      <c r="K1496" s="3" t="s">
        <v>76</v>
      </c>
      <c r="L1496" s="3" t="s">
        <v>60</v>
      </c>
      <c r="M1496" s="3" t="s">
        <v>303</v>
      </c>
      <c r="N1496" s="3" t="s">
        <v>2450</v>
      </c>
      <c r="O1496" s="3">
        <v>73071</v>
      </c>
      <c r="P1496" s="2">
        <v>42009</v>
      </c>
      <c r="Q1496" s="2">
        <v>42011</v>
      </c>
      <c r="R1496" s="4">
        <v>801.74680000000012</v>
      </c>
      <c r="S1496" s="3">
        <v>8</v>
      </c>
      <c r="T1496" s="4">
        <v>1191.2</v>
      </c>
      <c r="U1496" s="3">
        <v>85914</v>
      </c>
      <c r="V1496" s="3" t="str">
        <f>IF(R1496&gt;F3452, "High","Low")</f>
        <v>High</v>
      </c>
      <c r="W1496" s="3" t="e">
        <f>IF(OR(D1496 &gt; 0.2,#REF! &lt; 0.25), "High Risk", "Low Risk")</f>
        <v>#REF!</v>
      </c>
      <c r="X1496" s="3" t="str">
        <f>IF(NOT(D1496 &gt; 0), "No Discount", "Discount Applied")</f>
        <v>No Discount</v>
      </c>
      <c r="Y1496" s="3" t="str">
        <f>IF(AND(R1496 &gt; 100, OR(I1496 = "Regular Air", I1496 = "Express Air"), NOT(D1496 &gt; 0)), "High Profit Non-Standard Shipping", "Other")</f>
        <v>Other</v>
      </c>
    </row>
    <row r="1497" spans="1:25" x14ac:dyDescent="0.3">
      <c r="A1497" s="3" t="s">
        <v>77</v>
      </c>
      <c r="B1497" s="3">
        <v>22540</v>
      </c>
      <c r="C1497" s="3" t="s">
        <v>24</v>
      </c>
      <c r="D1497" s="7">
        <v>7.0000000000000007E-2</v>
      </c>
      <c r="E1497" s="4">
        <v>65.989999999999995</v>
      </c>
      <c r="F1497" s="4">
        <v>5.99</v>
      </c>
      <c r="G1497" s="3">
        <v>2630</v>
      </c>
      <c r="H1497" s="3" t="s">
        <v>2449</v>
      </c>
      <c r="I1497" s="3" t="s">
        <v>48</v>
      </c>
      <c r="J1497" s="3" t="s">
        <v>57</v>
      </c>
      <c r="K1497" s="3" t="s">
        <v>76</v>
      </c>
      <c r="L1497" s="3" t="s">
        <v>60</v>
      </c>
      <c r="M1497" s="3" t="s">
        <v>303</v>
      </c>
      <c r="N1497" s="3" t="s">
        <v>2450</v>
      </c>
      <c r="O1497" s="3">
        <v>73071</v>
      </c>
      <c r="P1497" s="2">
        <v>42011</v>
      </c>
      <c r="Q1497" s="2">
        <v>42012</v>
      </c>
      <c r="R1497" s="4">
        <v>-139.18256</v>
      </c>
      <c r="S1497" s="3">
        <v>3</v>
      </c>
      <c r="T1497" s="4">
        <v>165.71</v>
      </c>
      <c r="U1497" s="3">
        <v>85915</v>
      </c>
      <c r="V1497" s="3" t="str">
        <f>IF(R1497&gt;F3453, "High","Low")</f>
        <v>Low</v>
      </c>
      <c r="W1497" s="3" t="e">
        <f>IF(OR(D1497 &gt; 0.2,#REF! &lt; 0.25), "High Risk", "Low Risk")</f>
        <v>#REF!</v>
      </c>
      <c r="X1497" s="3" t="str">
        <f>IF(NOT(D1497 &gt; 0), "No Discount", "Discount Applied")</f>
        <v>Discount Applied</v>
      </c>
      <c r="Y1497" s="3" t="str">
        <f>IF(AND(R1497 &gt; 100, OR(I1497 = "Regular Air", I1497 = "Express Air"), NOT(D1497 &gt; 0)), "High Profit Non-Standard Shipping", "Other")</f>
        <v>Other</v>
      </c>
    </row>
    <row r="1498" spans="1:25" x14ac:dyDescent="0.3">
      <c r="A1498" s="3" t="s">
        <v>179</v>
      </c>
      <c r="B1498" s="3">
        <v>25594</v>
      </c>
      <c r="C1498" s="3" t="s">
        <v>105</v>
      </c>
      <c r="D1498" s="7">
        <v>0.05</v>
      </c>
      <c r="E1498" s="4">
        <v>100.97</v>
      </c>
      <c r="F1498" s="4">
        <v>7.18</v>
      </c>
      <c r="G1498" s="3">
        <v>2638</v>
      </c>
      <c r="H1498" s="3" t="s">
        <v>2452</v>
      </c>
      <c r="I1498" s="3" t="s">
        <v>26</v>
      </c>
      <c r="J1498" s="3" t="s">
        <v>113</v>
      </c>
      <c r="K1498" s="3" t="s">
        <v>76</v>
      </c>
      <c r="L1498" s="3" t="s">
        <v>33</v>
      </c>
      <c r="M1498" s="3" t="s">
        <v>1740</v>
      </c>
      <c r="N1498" s="3" t="s">
        <v>2453</v>
      </c>
      <c r="O1498" s="3">
        <v>83704</v>
      </c>
      <c r="P1498" s="2">
        <v>42163</v>
      </c>
      <c r="Q1498" s="2">
        <v>42163</v>
      </c>
      <c r="R1498" s="4">
        <v>881.46809999999994</v>
      </c>
      <c r="S1498" s="3">
        <v>13</v>
      </c>
      <c r="T1498" s="4">
        <v>1277.49</v>
      </c>
      <c r="U1498" s="3">
        <v>90951</v>
      </c>
      <c r="V1498" s="3" t="str">
        <f>IF(R1498&gt;F3454, "High","Low")</f>
        <v>High</v>
      </c>
      <c r="W1498" s="3" t="e">
        <f>IF(OR(D1498 &gt; 0.2,#REF! &lt; 0.25), "High Risk", "Low Risk")</f>
        <v>#REF!</v>
      </c>
      <c r="X1498" s="3" t="str">
        <f>IF(NOT(D1498 &gt; 0), "No Discount", "Discount Applied")</f>
        <v>Discount Applied</v>
      </c>
      <c r="Y1498" s="3" t="str">
        <f>IF(AND(R1498 &gt; 100, OR(I1498 = "Regular Air", I1498 = "Express Air"), NOT(D1498 &gt; 0)), "High Profit Non-Standard Shipping", "Other")</f>
        <v>Other</v>
      </c>
    </row>
    <row r="1499" spans="1:25" x14ac:dyDescent="0.3">
      <c r="A1499" s="3" t="s">
        <v>133</v>
      </c>
      <c r="B1499" s="3">
        <v>21041</v>
      </c>
      <c r="C1499" s="3" t="s">
        <v>36</v>
      </c>
      <c r="D1499" s="7">
        <v>0.05</v>
      </c>
      <c r="E1499" s="4">
        <v>4.9800000000000004</v>
      </c>
      <c r="F1499" s="4">
        <v>0.49</v>
      </c>
      <c r="G1499" s="3">
        <v>2639</v>
      </c>
      <c r="H1499" s="3" t="s">
        <v>2454</v>
      </c>
      <c r="I1499" s="3" t="s">
        <v>48</v>
      </c>
      <c r="J1499" s="3" t="s">
        <v>113</v>
      </c>
      <c r="K1499" s="3" t="s">
        <v>28</v>
      </c>
      <c r="L1499" s="3" t="s">
        <v>33</v>
      </c>
      <c r="M1499" s="3" t="s">
        <v>365</v>
      </c>
      <c r="N1499" s="3" t="s">
        <v>651</v>
      </c>
      <c r="O1499" s="3">
        <v>88201</v>
      </c>
      <c r="P1499" s="2">
        <v>42082</v>
      </c>
      <c r="Q1499" s="2">
        <v>42082</v>
      </c>
      <c r="R1499" s="4">
        <v>3.84</v>
      </c>
      <c r="S1499" s="3">
        <v>3</v>
      </c>
      <c r="T1499" s="4">
        <v>14.2</v>
      </c>
      <c r="U1499" s="3">
        <v>90952</v>
      </c>
      <c r="V1499" s="3" t="str">
        <f>IF(R1499&gt;F3455, "High","Low")</f>
        <v>High</v>
      </c>
      <c r="W1499" s="3" t="e">
        <f>IF(OR(D1499 &gt; 0.2,#REF! &lt; 0.25), "High Risk", "Low Risk")</f>
        <v>#REF!</v>
      </c>
      <c r="X1499" s="3" t="str">
        <f>IF(NOT(D1499 &gt; 0), "No Discount", "Discount Applied")</f>
        <v>Discount Applied</v>
      </c>
      <c r="Y1499" s="3" t="str">
        <f>IF(AND(R1499 &gt; 100, OR(I1499 = "Regular Air", I1499 = "Express Air"), NOT(D1499 &gt; 0)), "High Profit Non-Standard Shipping", "Other")</f>
        <v>Other</v>
      </c>
    </row>
    <row r="1500" spans="1:25" x14ac:dyDescent="0.3">
      <c r="A1500" s="3" t="s">
        <v>256</v>
      </c>
      <c r="B1500" s="3">
        <v>22438</v>
      </c>
      <c r="C1500" s="3" t="s">
        <v>105</v>
      </c>
      <c r="D1500" s="7">
        <v>0.1</v>
      </c>
      <c r="E1500" s="4">
        <v>10.98</v>
      </c>
      <c r="F1500" s="4">
        <v>3.99</v>
      </c>
      <c r="G1500" s="3">
        <v>2647</v>
      </c>
      <c r="H1500" s="3" t="s">
        <v>2455</v>
      </c>
      <c r="I1500" s="3" t="s">
        <v>48</v>
      </c>
      <c r="J1500" s="3" t="s">
        <v>27</v>
      </c>
      <c r="K1500" s="3" t="s">
        <v>28</v>
      </c>
      <c r="L1500" s="3" t="s">
        <v>33</v>
      </c>
      <c r="M1500" s="3" t="s">
        <v>44</v>
      </c>
      <c r="N1500" s="3" t="s">
        <v>2456</v>
      </c>
      <c r="O1500" s="3">
        <v>93309</v>
      </c>
      <c r="P1500" s="2">
        <v>42080</v>
      </c>
      <c r="Q1500" s="2">
        <v>42087</v>
      </c>
      <c r="R1500" s="4">
        <v>-21.03</v>
      </c>
      <c r="S1500" s="3">
        <v>5</v>
      </c>
      <c r="T1500" s="4">
        <v>52.21</v>
      </c>
      <c r="U1500" s="3">
        <v>91386</v>
      </c>
      <c r="V1500" s="3" t="str">
        <f>IF(R1500&gt;F3456, "High","Low")</f>
        <v>Low</v>
      </c>
      <c r="W1500" s="3" t="e">
        <f>IF(OR(D1500 &gt; 0.2,#REF! &lt; 0.25), "High Risk", "Low Risk")</f>
        <v>#REF!</v>
      </c>
      <c r="X1500" s="3" t="str">
        <f>IF(NOT(D1500 &gt; 0), "No Discount", "Discount Applied")</f>
        <v>Discount Applied</v>
      </c>
      <c r="Y1500" s="3" t="str">
        <f>IF(AND(R1500 &gt; 100, OR(I1500 = "Regular Air", I1500 = "Express Air"), NOT(D1500 &gt; 0)), "High Profit Non-Standard Shipping", "Other")</f>
        <v>Other</v>
      </c>
    </row>
    <row r="1501" spans="1:25" x14ac:dyDescent="0.3">
      <c r="A1501" s="3" t="s">
        <v>49</v>
      </c>
      <c r="B1501" s="3">
        <v>22439</v>
      </c>
      <c r="C1501" s="3" t="s">
        <v>105</v>
      </c>
      <c r="D1501" s="7">
        <v>0.01</v>
      </c>
      <c r="E1501" s="4">
        <v>39.979999999999997</v>
      </c>
      <c r="F1501" s="4">
        <v>9.1999999999999993</v>
      </c>
      <c r="G1501" s="3">
        <v>2647</v>
      </c>
      <c r="H1501" s="3" t="s">
        <v>2455</v>
      </c>
      <c r="I1501" s="3" t="s">
        <v>48</v>
      </c>
      <c r="J1501" s="3" t="s">
        <v>27</v>
      </c>
      <c r="K1501" s="3" t="s">
        <v>40</v>
      </c>
      <c r="L1501" s="3" t="s">
        <v>33</v>
      </c>
      <c r="M1501" s="3" t="s">
        <v>44</v>
      </c>
      <c r="N1501" s="3" t="s">
        <v>2456</v>
      </c>
      <c r="O1501" s="3">
        <v>93309</v>
      </c>
      <c r="P1501" s="2">
        <v>42080</v>
      </c>
      <c r="Q1501" s="2">
        <v>42082</v>
      </c>
      <c r="R1501" s="4">
        <v>117.52079999999998</v>
      </c>
      <c r="S1501" s="3">
        <v>4</v>
      </c>
      <c r="T1501" s="4">
        <v>170.32</v>
      </c>
      <c r="U1501" s="3">
        <v>91386</v>
      </c>
      <c r="V1501" s="3" t="str">
        <f>IF(R1501&gt;F3457, "High","Low")</f>
        <v>High</v>
      </c>
      <c r="W1501" s="3" t="e">
        <f>IF(OR(D1501 &gt; 0.2,#REF! &lt; 0.25), "High Risk", "Low Risk")</f>
        <v>#REF!</v>
      </c>
      <c r="X1501" s="3" t="str">
        <f>IF(NOT(D1501 &gt; 0), "No Discount", "Discount Applied")</f>
        <v>Discount Applied</v>
      </c>
      <c r="Y1501" s="3" t="str">
        <f>IF(AND(R1501 &gt; 100, OR(I1501 = "Regular Air", I1501 = "Express Air"), NOT(D1501 &gt; 0)), "High Profit Non-Standard Shipping", "Other")</f>
        <v>Other</v>
      </c>
    </row>
    <row r="1502" spans="1:25" x14ac:dyDescent="0.3">
      <c r="A1502" s="3" t="s">
        <v>179</v>
      </c>
      <c r="B1502" s="3">
        <v>18720</v>
      </c>
      <c r="C1502" s="3" t="s">
        <v>24</v>
      </c>
      <c r="D1502" s="7">
        <v>0.01</v>
      </c>
      <c r="E1502" s="4">
        <v>39.979999999999997</v>
      </c>
      <c r="F1502" s="4">
        <v>4</v>
      </c>
      <c r="G1502" s="3">
        <v>2649</v>
      </c>
      <c r="H1502" s="3" t="s">
        <v>2458</v>
      </c>
      <c r="I1502" s="3" t="s">
        <v>48</v>
      </c>
      <c r="J1502" s="3" t="s">
        <v>27</v>
      </c>
      <c r="K1502" s="3" t="s">
        <v>76</v>
      </c>
      <c r="L1502" s="3" t="s">
        <v>52</v>
      </c>
      <c r="M1502" s="3" t="s">
        <v>414</v>
      </c>
      <c r="N1502" s="3" t="s">
        <v>2222</v>
      </c>
      <c r="O1502" s="3">
        <v>21040</v>
      </c>
      <c r="P1502" s="2">
        <v>42166</v>
      </c>
      <c r="Q1502" s="2">
        <v>42167</v>
      </c>
      <c r="R1502" s="4">
        <v>-30.808</v>
      </c>
      <c r="S1502" s="3">
        <v>5</v>
      </c>
      <c r="T1502" s="4">
        <v>203.29</v>
      </c>
      <c r="U1502" s="3">
        <v>88814</v>
      </c>
      <c r="V1502" s="3" t="str">
        <f>IF(R1502&gt;F3458, "High","Low")</f>
        <v>Low</v>
      </c>
      <c r="W1502" s="3" t="e">
        <f>IF(OR(D1502 &gt; 0.2,#REF! &lt; 0.25), "High Risk", "Low Risk")</f>
        <v>#REF!</v>
      </c>
      <c r="X1502" s="3" t="str">
        <f>IF(NOT(D1502 &gt; 0), "No Discount", "Discount Applied")</f>
        <v>Discount Applied</v>
      </c>
      <c r="Y1502" s="3" t="str">
        <f>IF(AND(R1502 &gt; 100, OR(I1502 = "Regular Air", I1502 = "Express Air"), NOT(D1502 &gt; 0)), "High Profit Non-Standard Shipping", "Other")</f>
        <v>Other</v>
      </c>
    </row>
    <row r="1503" spans="1:25" x14ac:dyDescent="0.3">
      <c r="A1503" s="3" t="s">
        <v>77</v>
      </c>
      <c r="B1503" s="3">
        <v>22904</v>
      </c>
      <c r="C1503" s="3" t="s">
        <v>46</v>
      </c>
      <c r="D1503" s="7">
        <v>0.05</v>
      </c>
      <c r="E1503" s="4">
        <v>35.99</v>
      </c>
      <c r="F1503" s="4">
        <v>5.99</v>
      </c>
      <c r="G1503" s="3">
        <v>2650</v>
      </c>
      <c r="H1503" s="3" t="s">
        <v>2459</v>
      </c>
      <c r="I1503" s="3" t="s">
        <v>48</v>
      </c>
      <c r="J1503" s="3" t="s">
        <v>27</v>
      </c>
      <c r="K1503" s="3" t="s">
        <v>76</v>
      </c>
      <c r="L1503" s="3" t="s">
        <v>52</v>
      </c>
      <c r="M1503" s="3" t="s">
        <v>233</v>
      </c>
      <c r="N1503" s="3" t="s">
        <v>2460</v>
      </c>
      <c r="O1503" s="3">
        <v>15234</v>
      </c>
      <c r="P1503" s="2">
        <v>42128</v>
      </c>
      <c r="Q1503" s="2">
        <v>42129</v>
      </c>
      <c r="R1503" s="4">
        <v>524.31719999999996</v>
      </c>
      <c r="S1503" s="3">
        <v>26</v>
      </c>
      <c r="T1503" s="4">
        <v>759.88</v>
      </c>
      <c r="U1503" s="3">
        <v>88815</v>
      </c>
      <c r="V1503" s="3" t="str">
        <f>IF(R1503&gt;F3459, "High","Low")</f>
        <v>High</v>
      </c>
      <c r="W1503" s="3" t="e">
        <f>IF(OR(D1503 &gt; 0.2,#REF! &lt; 0.25), "High Risk", "Low Risk")</f>
        <v>#REF!</v>
      </c>
      <c r="X1503" s="3" t="str">
        <f>IF(NOT(D1503 &gt; 0), "No Discount", "Discount Applied")</f>
        <v>Discount Applied</v>
      </c>
      <c r="Y1503" s="3" t="str">
        <f>IF(AND(R1503 &gt; 100, OR(I1503 = "Regular Air", I1503 = "Express Air"), NOT(D1503 &gt; 0)), "High Profit Non-Standard Shipping", "Other")</f>
        <v>Other</v>
      </c>
    </row>
    <row r="1504" spans="1:25" x14ac:dyDescent="0.3">
      <c r="A1504" s="3" t="s">
        <v>92</v>
      </c>
      <c r="B1504" s="3">
        <v>18949</v>
      </c>
      <c r="C1504" s="3" t="s">
        <v>55</v>
      </c>
      <c r="D1504" s="7">
        <v>0.06</v>
      </c>
      <c r="E1504" s="4">
        <v>47.9</v>
      </c>
      <c r="F1504" s="4">
        <v>5.86</v>
      </c>
      <c r="G1504" s="3">
        <v>2652</v>
      </c>
      <c r="H1504" s="3" t="s">
        <v>2461</v>
      </c>
      <c r="I1504" s="3" t="s">
        <v>48</v>
      </c>
      <c r="J1504" s="3" t="s">
        <v>113</v>
      </c>
      <c r="K1504" s="3" t="s">
        <v>28</v>
      </c>
      <c r="L1504" s="3" t="s">
        <v>33</v>
      </c>
      <c r="M1504" s="3" t="s">
        <v>44</v>
      </c>
      <c r="N1504" s="3" t="s">
        <v>2456</v>
      </c>
      <c r="O1504" s="3">
        <v>93309</v>
      </c>
      <c r="P1504" s="2">
        <v>42149</v>
      </c>
      <c r="Q1504" s="2">
        <v>42151</v>
      </c>
      <c r="R1504" s="4">
        <v>21.78</v>
      </c>
      <c r="S1504" s="3">
        <v>2</v>
      </c>
      <c r="T1504" s="4">
        <v>94.2</v>
      </c>
      <c r="U1504" s="3">
        <v>89361</v>
      </c>
      <c r="V1504" s="3" t="str">
        <f>IF(R1504&gt;F3460, "High","Low")</f>
        <v>High</v>
      </c>
      <c r="W1504" s="3" t="e">
        <f>IF(OR(D1504 &gt; 0.2,#REF! &lt; 0.25), "High Risk", "Low Risk")</f>
        <v>#REF!</v>
      </c>
      <c r="X1504" s="3" t="str">
        <f>IF(NOT(D1504 &gt; 0), "No Discount", "Discount Applied")</f>
        <v>Discount Applied</v>
      </c>
      <c r="Y1504" s="3" t="str">
        <f>IF(AND(R1504 &gt; 100, OR(I1504 = "Regular Air", I1504 = "Express Air"), NOT(D1504 &gt; 0)), "High Profit Non-Standard Shipping", "Other")</f>
        <v>Other</v>
      </c>
    </row>
    <row r="1505" spans="1:25" x14ac:dyDescent="0.3">
      <c r="A1505" s="3" t="s">
        <v>179</v>
      </c>
      <c r="B1505" s="3">
        <v>25662</v>
      </c>
      <c r="C1505" s="3" t="s">
        <v>36</v>
      </c>
      <c r="D1505" s="7">
        <v>0.05</v>
      </c>
      <c r="E1505" s="4">
        <v>4.9800000000000004</v>
      </c>
      <c r="F1505" s="4">
        <v>4.62</v>
      </c>
      <c r="G1505" s="3">
        <v>2653</v>
      </c>
      <c r="H1505" s="3" t="s">
        <v>2462</v>
      </c>
      <c r="I1505" s="3" t="s">
        <v>48</v>
      </c>
      <c r="J1505" s="3" t="s">
        <v>113</v>
      </c>
      <c r="K1505" s="3" t="s">
        <v>76</v>
      </c>
      <c r="L1505" s="3" t="s">
        <v>60</v>
      </c>
      <c r="M1505" s="3" t="s">
        <v>182</v>
      </c>
      <c r="N1505" s="3" t="s">
        <v>2463</v>
      </c>
      <c r="O1505" s="3">
        <v>67037</v>
      </c>
      <c r="P1505" s="2">
        <v>42057</v>
      </c>
      <c r="Q1505" s="2">
        <v>42058</v>
      </c>
      <c r="R1505" s="4">
        <v>-98.35</v>
      </c>
      <c r="S1505" s="3">
        <v>7</v>
      </c>
      <c r="T1505" s="4">
        <v>34.32</v>
      </c>
      <c r="U1505" s="3">
        <v>89360</v>
      </c>
      <c r="V1505" s="3" t="str">
        <f>IF(R1505&gt;F3461, "High","Low")</f>
        <v>Low</v>
      </c>
      <c r="W1505" s="3" t="e">
        <f>IF(OR(D1505 &gt; 0.2,#REF! &lt; 0.25), "High Risk", "Low Risk")</f>
        <v>#REF!</v>
      </c>
      <c r="X1505" s="3" t="str">
        <f>IF(NOT(D1505 &gt; 0), "No Discount", "Discount Applied")</f>
        <v>Discount Applied</v>
      </c>
      <c r="Y1505" s="3" t="str">
        <f>IF(AND(R1505 &gt; 100, OR(I1505 = "Regular Air", I1505 = "Express Air"), NOT(D1505 &gt; 0)), "High Profit Non-Standard Shipping", "Other")</f>
        <v>Other</v>
      </c>
    </row>
    <row r="1506" spans="1:25" x14ac:dyDescent="0.3">
      <c r="A1506" s="3" t="s">
        <v>49</v>
      </c>
      <c r="B1506" s="3">
        <v>25663</v>
      </c>
      <c r="C1506" s="3" t="s">
        <v>36</v>
      </c>
      <c r="D1506" s="7">
        <v>0.02</v>
      </c>
      <c r="E1506" s="4">
        <v>34.229999999999997</v>
      </c>
      <c r="F1506" s="4">
        <v>5.0199999999999996</v>
      </c>
      <c r="G1506" s="3">
        <v>2653</v>
      </c>
      <c r="H1506" s="3" t="s">
        <v>2462</v>
      </c>
      <c r="I1506" s="3" t="s">
        <v>48</v>
      </c>
      <c r="J1506" s="3" t="s">
        <v>113</v>
      </c>
      <c r="K1506" s="3" t="s">
        <v>40</v>
      </c>
      <c r="L1506" s="3" t="s">
        <v>60</v>
      </c>
      <c r="M1506" s="3" t="s">
        <v>182</v>
      </c>
      <c r="N1506" s="3" t="s">
        <v>2463</v>
      </c>
      <c r="O1506" s="3">
        <v>67037</v>
      </c>
      <c r="P1506" s="2">
        <v>42057</v>
      </c>
      <c r="Q1506" s="2">
        <v>42059</v>
      </c>
      <c r="R1506" s="4">
        <v>270.79049999999995</v>
      </c>
      <c r="S1506" s="3">
        <v>11</v>
      </c>
      <c r="T1506" s="4">
        <v>392.45</v>
      </c>
      <c r="U1506" s="3">
        <v>89360</v>
      </c>
      <c r="V1506" s="3" t="str">
        <f>IF(R1506&gt;F3462, "High","Low")</f>
        <v>High</v>
      </c>
      <c r="W1506" s="3" t="e">
        <f>IF(OR(D1506 &gt; 0.2,#REF! &lt; 0.25), "High Risk", "Low Risk")</f>
        <v>#REF!</v>
      </c>
      <c r="X1506" s="3" t="str">
        <f>IF(NOT(D1506 &gt; 0), "No Discount", "Discount Applied")</f>
        <v>Discount Applied</v>
      </c>
      <c r="Y1506" s="3" t="str">
        <f>IF(AND(R1506 &gt; 100, OR(I1506 = "Regular Air", I1506 = "Express Air"), NOT(D1506 &gt; 0)), "High Profit Non-Standard Shipping", "Other")</f>
        <v>Other</v>
      </c>
    </row>
    <row r="1507" spans="1:25" x14ac:dyDescent="0.3">
      <c r="A1507" s="3" t="s">
        <v>41</v>
      </c>
      <c r="B1507" s="3">
        <v>19131</v>
      </c>
      <c r="C1507" s="3" t="s">
        <v>55</v>
      </c>
      <c r="D1507" s="7">
        <v>0.09</v>
      </c>
      <c r="E1507" s="4">
        <v>89.99</v>
      </c>
      <c r="F1507" s="4">
        <v>42</v>
      </c>
      <c r="G1507" s="3">
        <v>2655</v>
      </c>
      <c r="H1507" s="3" t="s">
        <v>2464</v>
      </c>
      <c r="I1507" s="3" t="s">
        <v>38</v>
      </c>
      <c r="J1507" s="3" t="s">
        <v>113</v>
      </c>
      <c r="K1507" s="3" t="s">
        <v>40</v>
      </c>
      <c r="L1507" s="3" t="s">
        <v>135</v>
      </c>
      <c r="M1507" s="3" t="s">
        <v>386</v>
      </c>
      <c r="N1507" s="3" t="s">
        <v>579</v>
      </c>
      <c r="O1507" s="3">
        <v>30318</v>
      </c>
      <c r="P1507" s="2">
        <v>42112</v>
      </c>
      <c r="Q1507" s="2">
        <v>42112</v>
      </c>
      <c r="R1507" s="4">
        <v>223.416</v>
      </c>
      <c r="S1507" s="3">
        <v>6</v>
      </c>
      <c r="T1507" s="4">
        <v>511.25</v>
      </c>
      <c r="U1507" s="3">
        <v>86063</v>
      </c>
      <c r="V1507" s="3" t="str">
        <f>IF(R1507&gt;F3463, "High","Low")</f>
        <v>High</v>
      </c>
      <c r="W1507" s="3" t="e">
        <f>IF(OR(D1507 &gt; 0.2,#REF! &lt; 0.25), "High Risk", "Low Risk")</f>
        <v>#REF!</v>
      </c>
      <c r="X1507" s="3" t="str">
        <f>IF(NOT(D1507 &gt; 0), "No Discount", "Discount Applied")</f>
        <v>Discount Applied</v>
      </c>
      <c r="Y1507" s="3" t="str">
        <f>IF(AND(R1507 &gt; 100, OR(I1507 = "Regular Air", I1507 = "Express Air"), NOT(D1507 &gt; 0)), "High Profit Non-Standard Shipping", "Other")</f>
        <v>Other</v>
      </c>
    </row>
    <row r="1508" spans="1:25" x14ac:dyDescent="0.3">
      <c r="A1508" s="3" t="s">
        <v>29</v>
      </c>
      <c r="B1508" s="3">
        <v>22938</v>
      </c>
      <c r="C1508" s="3" t="s">
        <v>46</v>
      </c>
      <c r="D1508" s="7">
        <v>7.0000000000000007E-2</v>
      </c>
      <c r="E1508" s="4">
        <v>2.94</v>
      </c>
      <c r="F1508" s="4">
        <v>0.81</v>
      </c>
      <c r="G1508" s="3">
        <v>2655</v>
      </c>
      <c r="H1508" s="3" t="s">
        <v>2464</v>
      </c>
      <c r="I1508" s="3" t="s">
        <v>48</v>
      </c>
      <c r="J1508" s="3" t="s">
        <v>27</v>
      </c>
      <c r="K1508" s="3" t="s">
        <v>28</v>
      </c>
      <c r="L1508" s="3" t="s">
        <v>135</v>
      </c>
      <c r="M1508" s="3" t="s">
        <v>386</v>
      </c>
      <c r="N1508" s="3" t="s">
        <v>579</v>
      </c>
      <c r="O1508" s="3">
        <v>30318</v>
      </c>
      <c r="P1508" s="2">
        <v>42102</v>
      </c>
      <c r="Q1508" s="2">
        <v>42103</v>
      </c>
      <c r="R1508" s="4">
        <v>-93.927400000000006</v>
      </c>
      <c r="S1508" s="3">
        <v>10</v>
      </c>
      <c r="T1508" s="4">
        <v>29.88</v>
      </c>
      <c r="U1508" s="3">
        <v>86064</v>
      </c>
      <c r="V1508" s="3" t="str">
        <f>IF(R1508&gt;F3464, "High","Low")</f>
        <v>Low</v>
      </c>
      <c r="W1508" s="3" t="e">
        <f>IF(OR(D1508 &gt; 0.2,#REF! &lt; 0.25), "High Risk", "Low Risk")</f>
        <v>#REF!</v>
      </c>
      <c r="X1508" s="3" t="str">
        <f>IF(NOT(D1508 &gt; 0), "No Discount", "Discount Applied")</f>
        <v>Discount Applied</v>
      </c>
      <c r="Y1508" s="3" t="str">
        <f>IF(AND(R1508 &gt; 100, OR(I1508 = "Regular Air", I1508 = "Express Air"), NOT(D1508 &gt; 0)), "High Profit Non-Standard Shipping", "Other")</f>
        <v>Other</v>
      </c>
    </row>
    <row r="1509" spans="1:25" x14ac:dyDescent="0.3">
      <c r="A1509" s="3" t="s">
        <v>140</v>
      </c>
      <c r="B1509" s="3">
        <v>19525</v>
      </c>
      <c r="C1509" s="3" t="s">
        <v>46</v>
      </c>
      <c r="D1509" s="7">
        <v>0.01</v>
      </c>
      <c r="E1509" s="4">
        <v>138.13999999999999</v>
      </c>
      <c r="F1509" s="4">
        <v>35</v>
      </c>
      <c r="G1509" s="3">
        <v>2660</v>
      </c>
      <c r="H1509" s="3" t="s">
        <v>2467</v>
      </c>
      <c r="I1509" s="3" t="s">
        <v>48</v>
      </c>
      <c r="J1509" s="3" t="s">
        <v>57</v>
      </c>
      <c r="K1509" s="3" t="s">
        <v>28</v>
      </c>
      <c r="L1509" s="3" t="s">
        <v>52</v>
      </c>
      <c r="M1509" s="3" t="s">
        <v>187</v>
      </c>
      <c r="N1509" s="3" t="s">
        <v>1108</v>
      </c>
      <c r="O1509" s="3">
        <v>4038</v>
      </c>
      <c r="P1509" s="2">
        <v>42059</v>
      </c>
      <c r="Q1509" s="2">
        <v>42061</v>
      </c>
      <c r="R1509" s="4">
        <v>-321.51</v>
      </c>
      <c r="S1509" s="3">
        <v>4</v>
      </c>
      <c r="T1509" s="4">
        <v>599.03</v>
      </c>
      <c r="U1509" s="3">
        <v>86486</v>
      </c>
      <c r="V1509" s="3" t="str">
        <f>IF(R1509&gt;F3465, "High","Low")</f>
        <v>Low</v>
      </c>
      <c r="W1509" s="3" t="e">
        <f>IF(OR(D1509 &gt; 0.2,#REF! &lt; 0.25), "High Risk", "Low Risk")</f>
        <v>#REF!</v>
      </c>
      <c r="X1509" s="3" t="str">
        <f>IF(NOT(D1509 &gt; 0), "No Discount", "Discount Applied")</f>
        <v>Discount Applied</v>
      </c>
      <c r="Y1509" s="3" t="str">
        <f>IF(AND(R1509 &gt; 100, OR(I1509 = "Regular Air", I1509 = "Express Air"), NOT(D1509 &gt; 0)), "High Profit Non-Standard Shipping", "Other")</f>
        <v>Other</v>
      </c>
    </row>
    <row r="1510" spans="1:25" x14ac:dyDescent="0.3">
      <c r="A1510" s="3" t="s">
        <v>256</v>
      </c>
      <c r="B1510" s="3">
        <v>18400</v>
      </c>
      <c r="C1510" s="3" t="s">
        <v>24</v>
      </c>
      <c r="D1510" s="7">
        <v>0.04</v>
      </c>
      <c r="E1510" s="4">
        <v>90.24</v>
      </c>
      <c r="F1510" s="4">
        <v>0.99</v>
      </c>
      <c r="G1510" s="3">
        <v>2667</v>
      </c>
      <c r="H1510" s="3" t="s">
        <v>2469</v>
      </c>
      <c r="I1510" s="3" t="s">
        <v>48</v>
      </c>
      <c r="J1510" s="3" t="s">
        <v>39</v>
      </c>
      <c r="K1510" s="3" t="s">
        <v>28</v>
      </c>
      <c r="L1510" s="3" t="s">
        <v>52</v>
      </c>
      <c r="M1510" s="3" t="s">
        <v>153</v>
      </c>
      <c r="N1510" s="3" t="s">
        <v>98</v>
      </c>
      <c r="O1510" s="3">
        <v>44107</v>
      </c>
      <c r="P1510" s="2">
        <v>42096</v>
      </c>
      <c r="Q1510" s="2">
        <v>42098</v>
      </c>
      <c r="R1510" s="4">
        <v>246.2748</v>
      </c>
      <c r="S1510" s="3">
        <v>4</v>
      </c>
      <c r="T1510" s="4">
        <v>356.92</v>
      </c>
      <c r="U1510" s="3">
        <v>87831</v>
      </c>
      <c r="V1510" s="3" t="str">
        <f>IF(R1510&gt;F3466, "High","Low")</f>
        <v>High</v>
      </c>
      <c r="W1510" s="3" t="e">
        <f>IF(OR(D1510 &gt; 0.2,#REF! &lt; 0.25), "High Risk", "Low Risk")</f>
        <v>#REF!</v>
      </c>
      <c r="X1510" s="3" t="str">
        <f>IF(NOT(D1510 &gt; 0), "No Discount", "Discount Applied")</f>
        <v>Discount Applied</v>
      </c>
      <c r="Y1510" s="3" t="str">
        <f>IF(AND(R1510 &gt; 100, OR(I1510 = "Regular Air", I1510 = "Express Air"), NOT(D1510 &gt; 0)), "High Profit Non-Standard Shipping", "Other")</f>
        <v>Other</v>
      </c>
    </row>
    <row r="1511" spans="1:25" x14ac:dyDescent="0.3">
      <c r="A1511" s="3" t="s">
        <v>92</v>
      </c>
      <c r="B1511" s="3">
        <v>18401</v>
      </c>
      <c r="C1511" s="3" t="s">
        <v>24</v>
      </c>
      <c r="D1511" s="7">
        <v>0.09</v>
      </c>
      <c r="E1511" s="4">
        <v>47.9</v>
      </c>
      <c r="F1511" s="4">
        <v>5.86</v>
      </c>
      <c r="G1511" s="3">
        <v>2667</v>
      </c>
      <c r="H1511" s="3" t="s">
        <v>2469</v>
      </c>
      <c r="I1511" s="3" t="s">
        <v>26</v>
      </c>
      <c r="J1511" s="3" t="s">
        <v>39</v>
      </c>
      <c r="K1511" s="3" t="s">
        <v>28</v>
      </c>
      <c r="L1511" s="3" t="s">
        <v>52</v>
      </c>
      <c r="M1511" s="3" t="s">
        <v>153</v>
      </c>
      <c r="N1511" s="3" t="s">
        <v>98</v>
      </c>
      <c r="O1511" s="3">
        <v>44107</v>
      </c>
      <c r="P1511" s="2">
        <v>42096</v>
      </c>
      <c r="Q1511" s="2">
        <v>42098</v>
      </c>
      <c r="R1511" s="4">
        <v>93.950399999999988</v>
      </c>
      <c r="S1511" s="3">
        <v>3</v>
      </c>
      <c r="T1511" s="4">
        <v>136.16</v>
      </c>
      <c r="U1511" s="3">
        <v>87831</v>
      </c>
      <c r="V1511" s="3" t="str">
        <f>IF(R1511&gt;F3467, "High","Low")</f>
        <v>High</v>
      </c>
      <c r="W1511" s="3" t="e">
        <f>IF(OR(D1511 &gt; 0.2,#REF! &lt; 0.25), "High Risk", "Low Risk")</f>
        <v>#REF!</v>
      </c>
      <c r="X1511" s="3" t="str">
        <f>IF(NOT(D1511 &gt; 0), "No Discount", "Discount Applied")</f>
        <v>Discount Applied</v>
      </c>
      <c r="Y1511" s="3" t="str">
        <f>IF(AND(R1511 &gt; 100, OR(I1511 = "Regular Air", I1511 = "Express Air"), NOT(D1511 &gt; 0)), "High Profit Non-Standard Shipping", "Other")</f>
        <v>Other</v>
      </c>
    </row>
    <row r="1512" spans="1:25" x14ac:dyDescent="0.3">
      <c r="A1512" s="3" t="s">
        <v>49</v>
      </c>
      <c r="B1512" s="3">
        <v>19294</v>
      </c>
      <c r="C1512" s="3" t="s">
        <v>24</v>
      </c>
      <c r="D1512" s="7">
        <v>0.04</v>
      </c>
      <c r="E1512" s="4">
        <v>10.4</v>
      </c>
      <c r="F1512" s="4">
        <v>5.4</v>
      </c>
      <c r="G1512" s="3">
        <v>2668</v>
      </c>
      <c r="H1512" s="3" t="s">
        <v>2471</v>
      </c>
      <c r="I1512" s="3" t="s">
        <v>48</v>
      </c>
      <c r="J1512" s="3" t="s">
        <v>27</v>
      </c>
      <c r="K1512" s="3" t="s">
        <v>40</v>
      </c>
      <c r="L1512" s="3" t="s">
        <v>60</v>
      </c>
      <c r="M1512" s="3" t="s">
        <v>2192</v>
      </c>
      <c r="N1512" s="3" t="s">
        <v>2473</v>
      </c>
      <c r="O1512" s="3">
        <v>57701</v>
      </c>
      <c r="P1512" s="2">
        <v>42091</v>
      </c>
      <c r="Q1512" s="2">
        <v>42092</v>
      </c>
      <c r="R1512" s="4">
        <v>29.98</v>
      </c>
      <c r="S1512" s="3">
        <v>12</v>
      </c>
      <c r="T1512" s="4">
        <v>130.74</v>
      </c>
      <c r="U1512" s="3">
        <v>87830</v>
      </c>
      <c r="V1512" s="3" t="str">
        <f>IF(R1512&gt;F3468, "High","Low")</f>
        <v>High</v>
      </c>
      <c r="W1512" s="3" t="e">
        <f>IF(OR(D1512 &gt; 0.2,#REF! &lt; 0.25), "High Risk", "Low Risk")</f>
        <v>#REF!</v>
      </c>
      <c r="X1512" s="3" t="str">
        <f>IF(NOT(D1512 &gt; 0), "No Discount", "Discount Applied")</f>
        <v>Discount Applied</v>
      </c>
      <c r="Y1512" s="3" t="str">
        <f>IF(AND(R1512 &gt; 100, OR(I1512 = "Regular Air", I1512 = "Express Air"), NOT(D1512 &gt; 0)), "High Profit Non-Standard Shipping", "Other")</f>
        <v>Other</v>
      </c>
    </row>
    <row r="1513" spans="1:25" x14ac:dyDescent="0.3">
      <c r="A1513" s="3" t="s">
        <v>92</v>
      </c>
      <c r="B1513" s="3">
        <v>19295</v>
      </c>
      <c r="C1513" s="3" t="s">
        <v>24</v>
      </c>
      <c r="D1513" s="7">
        <v>0.08</v>
      </c>
      <c r="E1513" s="4">
        <v>4.28</v>
      </c>
      <c r="F1513" s="4">
        <v>4.79</v>
      </c>
      <c r="G1513" s="3">
        <v>2668</v>
      </c>
      <c r="H1513" s="3" t="s">
        <v>2471</v>
      </c>
      <c r="I1513" s="3" t="s">
        <v>48</v>
      </c>
      <c r="J1513" s="3" t="s">
        <v>27</v>
      </c>
      <c r="K1513" s="3" t="s">
        <v>28</v>
      </c>
      <c r="L1513" s="3" t="s">
        <v>60</v>
      </c>
      <c r="M1513" s="3" t="s">
        <v>2192</v>
      </c>
      <c r="N1513" s="3" t="s">
        <v>2473</v>
      </c>
      <c r="O1513" s="3">
        <v>57701</v>
      </c>
      <c r="P1513" s="2">
        <v>42091</v>
      </c>
      <c r="Q1513" s="2">
        <v>42093</v>
      </c>
      <c r="R1513" s="4">
        <v>-121.2</v>
      </c>
      <c r="S1513" s="3">
        <v>12</v>
      </c>
      <c r="T1513" s="4">
        <v>49.87</v>
      </c>
      <c r="U1513" s="3">
        <v>87830</v>
      </c>
      <c r="V1513" s="3" t="str">
        <f>IF(R1513&gt;F3469, "High","Low")</f>
        <v>Low</v>
      </c>
      <c r="W1513" s="3" t="e">
        <f>IF(OR(D1513 &gt; 0.2,#REF! &lt; 0.25), "High Risk", "Low Risk")</f>
        <v>#REF!</v>
      </c>
      <c r="X1513" s="3" t="str">
        <f>IF(NOT(D1513 &gt; 0), "No Discount", "Discount Applied")</f>
        <v>Discount Applied</v>
      </c>
      <c r="Y1513" s="3" t="str">
        <f>IF(AND(R1513 &gt; 100, OR(I1513 = "Regular Air", I1513 = "Express Air"), NOT(D1513 &gt; 0)), "High Profit Non-Standard Shipping", "Other")</f>
        <v>Other</v>
      </c>
    </row>
    <row r="1514" spans="1:25" x14ac:dyDescent="0.3">
      <c r="A1514" s="3" t="s">
        <v>65</v>
      </c>
      <c r="B1514" s="3">
        <v>18870</v>
      </c>
      <c r="C1514" s="3" t="s">
        <v>36</v>
      </c>
      <c r="D1514" s="7">
        <v>0.06</v>
      </c>
      <c r="E1514" s="4">
        <v>3.93</v>
      </c>
      <c r="F1514" s="4">
        <v>0.99</v>
      </c>
      <c r="G1514" s="3">
        <v>2668</v>
      </c>
      <c r="H1514" s="3" t="s">
        <v>2471</v>
      </c>
      <c r="I1514" s="3" t="s">
        <v>48</v>
      </c>
      <c r="J1514" s="3" t="s">
        <v>39</v>
      </c>
      <c r="K1514" s="3" t="s">
        <v>28</v>
      </c>
      <c r="L1514" s="3" t="s">
        <v>60</v>
      </c>
      <c r="M1514" s="3" t="s">
        <v>2192</v>
      </c>
      <c r="N1514" s="3" t="s">
        <v>2473</v>
      </c>
      <c r="O1514" s="3">
        <v>57701</v>
      </c>
      <c r="P1514" s="2">
        <v>42115</v>
      </c>
      <c r="Q1514" s="2">
        <v>42117</v>
      </c>
      <c r="R1514" s="4">
        <v>10.782400000000001</v>
      </c>
      <c r="S1514" s="3">
        <v>6</v>
      </c>
      <c r="T1514" s="4">
        <v>24.18</v>
      </c>
      <c r="U1514" s="3">
        <v>87832</v>
      </c>
      <c r="V1514" s="3" t="str">
        <f>IF(R1514&gt;F3470, "High","Low")</f>
        <v>High</v>
      </c>
      <c r="W1514" s="3" t="e">
        <f>IF(OR(D1514 &gt; 0.2,#REF! &lt; 0.25), "High Risk", "Low Risk")</f>
        <v>#REF!</v>
      </c>
      <c r="X1514" s="3" t="str">
        <f>IF(NOT(D1514 &gt; 0), "No Discount", "Discount Applied")</f>
        <v>Discount Applied</v>
      </c>
      <c r="Y1514" s="3" t="str">
        <f>IF(AND(R1514 &gt; 100, OR(I1514 = "Regular Air", I1514 = "Express Air"), NOT(D1514 &gt; 0)), "High Profit Non-Standard Shipping", "Other")</f>
        <v>Other</v>
      </c>
    </row>
    <row r="1515" spans="1:25" x14ac:dyDescent="0.3">
      <c r="A1515" s="3" t="s">
        <v>140</v>
      </c>
      <c r="B1515" s="3">
        <v>5338</v>
      </c>
      <c r="C1515" s="3" t="s">
        <v>24</v>
      </c>
      <c r="D1515" s="7">
        <v>0.05</v>
      </c>
      <c r="E1515" s="4">
        <v>165.2</v>
      </c>
      <c r="F1515" s="4">
        <v>19.989999999999998</v>
      </c>
      <c r="G1515" s="3">
        <v>2670</v>
      </c>
      <c r="H1515" s="3" t="s">
        <v>2476</v>
      </c>
      <c r="I1515" s="3" t="s">
        <v>48</v>
      </c>
      <c r="J1515" s="3" t="s">
        <v>39</v>
      </c>
      <c r="K1515" s="3" t="s">
        <v>28</v>
      </c>
      <c r="L1515" s="3" t="s">
        <v>33</v>
      </c>
      <c r="M1515" s="3" t="s">
        <v>44</v>
      </c>
      <c r="N1515" s="3" t="s">
        <v>662</v>
      </c>
      <c r="O1515" s="3">
        <v>90049</v>
      </c>
      <c r="P1515" s="2">
        <v>42153</v>
      </c>
      <c r="Q1515" s="2">
        <v>42153</v>
      </c>
      <c r="R1515" s="4">
        <v>2008.71</v>
      </c>
      <c r="S1515" s="3">
        <v>167</v>
      </c>
      <c r="T1515" s="4">
        <v>27587.55</v>
      </c>
      <c r="U1515" s="3">
        <v>37924</v>
      </c>
      <c r="V1515" s="3" t="str">
        <f>IF(R1515&gt;F3471, "High","Low")</f>
        <v>High</v>
      </c>
      <c r="W1515" s="3" t="e">
        <f>IF(OR(D1515 &gt; 0.2,#REF! &lt; 0.25), "High Risk", "Low Risk")</f>
        <v>#REF!</v>
      </c>
      <c r="X1515" s="3" t="str">
        <f>IF(NOT(D1515 &gt; 0), "No Discount", "Discount Applied")</f>
        <v>Discount Applied</v>
      </c>
      <c r="Y1515" s="3" t="str">
        <f>IF(AND(R1515 &gt; 100, OR(I1515 = "Regular Air", I1515 = "Express Air"), NOT(D1515 &gt; 0)), "High Profit Non-Standard Shipping", "Other")</f>
        <v>Other</v>
      </c>
    </row>
    <row r="1516" spans="1:25" x14ac:dyDescent="0.3">
      <c r="A1516" s="3" t="s">
        <v>29</v>
      </c>
      <c r="B1516" s="3">
        <v>5339</v>
      </c>
      <c r="C1516" s="3" t="s">
        <v>24</v>
      </c>
      <c r="D1516" s="7">
        <v>0.09</v>
      </c>
      <c r="E1516" s="4">
        <v>17.989999999999998</v>
      </c>
      <c r="F1516" s="4">
        <v>8.65</v>
      </c>
      <c r="G1516" s="3">
        <v>2670</v>
      </c>
      <c r="H1516" s="3" t="s">
        <v>2476</v>
      </c>
      <c r="I1516" s="3" t="s">
        <v>48</v>
      </c>
      <c r="J1516" s="3" t="s">
        <v>39</v>
      </c>
      <c r="K1516" s="3" t="s">
        <v>28</v>
      </c>
      <c r="L1516" s="3" t="s">
        <v>33</v>
      </c>
      <c r="M1516" s="3" t="s">
        <v>44</v>
      </c>
      <c r="N1516" s="3" t="s">
        <v>662</v>
      </c>
      <c r="O1516" s="3">
        <v>90049</v>
      </c>
      <c r="P1516" s="2">
        <v>42153</v>
      </c>
      <c r="Q1516" s="2">
        <v>42153</v>
      </c>
      <c r="R1516" s="4">
        <v>-80.53</v>
      </c>
      <c r="S1516" s="3">
        <v>71</v>
      </c>
      <c r="T1516" s="4">
        <v>1191.58</v>
      </c>
      <c r="U1516" s="3">
        <v>37924</v>
      </c>
      <c r="V1516" s="3" t="str">
        <f>IF(R1516&gt;F3472, "High","Low")</f>
        <v>Low</v>
      </c>
      <c r="W1516" s="3" t="e">
        <f>IF(OR(D1516 &gt; 0.2,#REF! &lt; 0.25), "High Risk", "Low Risk")</f>
        <v>#REF!</v>
      </c>
      <c r="X1516" s="3" t="str">
        <f>IF(NOT(D1516 &gt; 0), "No Discount", "Discount Applied")</f>
        <v>Discount Applied</v>
      </c>
      <c r="Y1516" s="3" t="str">
        <f>IF(AND(R1516 &gt; 100, OR(I1516 = "Regular Air", I1516 = "Express Air"), NOT(D1516 &gt; 0)), "High Profit Non-Standard Shipping", "Other")</f>
        <v>Other</v>
      </c>
    </row>
    <row r="1517" spans="1:25" x14ac:dyDescent="0.3">
      <c r="A1517" s="3" t="s">
        <v>140</v>
      </c>
      <c r="B1517" s="3">
        <v>23338</v>
      </c>
      <c r="C1517" s="3" t="s">
        <v>24</v>
      </c>
      <c r="D1517" s="7">
        <v>0.05</v>
      </c>
      <c r="E1517" s="4">
        <v>165.2</v>
      </c>
      <c r="F1517" s="4">
        <v>19.989999999999998</v>
      </c>
      <c r="G1517" s="3">
        <v>2671</v>
      </c>
      <c r="H1517" s="3" t="s">
        <v>2478</v>
      </c>
      <c r="I1517" s="3" t="s">
        <v>48</v>
      </c>
      <c r="J1517" s="3" t="s">
        <v>39</v>
      </c>
      <c r="K1517" s="3" t="s">
        <v>28</v>
      </c>
      <c r="L1517" s="3" t="s">
        <v>135</v>
      </c>
      <c r="M1517" s="3" t="s">
        <v>243</v>
      </c>
      <c r="N1517" s="3" t="s">
        <v>2445</v>
      </c>
      <c r="O1517" s="3">
        <v>37027</v>
      </c>
      <c r="P1517" s="2">
        <v>42153</v>
      </c>
      <c r="Q1517" s="2">
        <v>42153</v>
      </c>
      <c r="R1517" s="4">
        <v>-48.957999999999998</v>
      </c>
      <c r="S1517" s="3">
        <v>42</v>
      </c>
      <c r="T1517" s="4">
        <v>6938.19</v>
      </c>
      <c r="U1517" s="3">
        <v>90551</v>
      </c>
      <c r="V1517" s="3" t="str">
        <f>IF(R1517&gt;F3473, "High","Low")</f>
        <v>Low</v>
      </c>
      <c r="W1517" s="3" t="e">
        <f>IF(OR(D1517 &gt; 0.2,#REF! &lt; 0.25), "High Risk", "Low Risk")</f>
        <v>#REF!</v>
      </c>
      <c r="X1517" s="3" t="str">
        <f>IF(NOT(D1517 &gt; 0), "No Discount", "Discount Applied")</f>
        <v>Discount Applied</v>
      </c>
      <c r="Y1517" s="3" t="str">
        <f>IF(AND(R1517 &gt; 100, OR(I1517 = "Regular Air", I1517 = "Express Air"), NOT(D1517 &gt; 0)), "High Profit Non-Standard Shipping", "Other")</f>
        <v>Other</v>
      </c>
    </row>
    <row r="1518" spans="1:25" x14ac:dyDescent="0.3">
      <c r="A1518" s="3" t="s">
        <v>49</v>
      </c>
      <c r="B1518" s="3">
        <v>18147</v>
      </c>
      <c r="C1518" s="3" t="s">
        <v>46</v>
      </c>
      <c r="D1518" s="7">
        <v>0.03</v>
      </c>
      <c r="E1518" s="4">
        <v>41.32</v>
      </c>
      <c r="F1518" s="4">
        <v>58.66</v>
      </c>
      <c r="G1518" s="3">
        <v>2677</v>
      </c>
      <c r="H1518" s="3" t="s">
        <v>2479</v>
      </c>
      <c r="I1518" s="3" t="s">
        <v>26</v>
      </c>
      <c r="J1518" s="3" t="s">
        <v>57</v>
      </c>
      <c r="K1518" s="3" t="s">
        <v>40</v>
      </c>
      <c r="L1518" s="3" t="s">
        <v>135</v>
      </c>
      <c r="M1518" s="3" t="s">
        <v>136</v>
      </c>
      <c r="N1518" s="3" t="s">
        <v>2481</v>
      </c>
      <c r="O1518" s="3">
        <v>22601</v>
      </c>
      <c r="P1518" s="2">
        <v>42171</v>
      </c>
      <c r="Q1518" s="2">
        <v>42172</v>
      </c>
      <c r="R1518" s="4">
        <v>-32.816000000000003</v>
      </c>
      <c r="S1518" s="3">
        <v>10</v>
      </c>
      <c r="T1518" s="4">
        <v>419.27</v>
      </c>
      <c r="U1518" s="3">
        <v>86633</v>
      </c>
      <c r="V1518" s="3" t="str">
        <f>IF(R1518&gt;F3474, "High","Low")</f>
        <v>Low</v>
      </c>
      <c r="W1518" s="3" t="e">
        <f>IF(OR(D1518 &gt; 0.2,#REF! &lt; 0.25), "High Risk", "Low Risk")</f>
        <v>#REF!</v>
      </c>
      <c r="X1518" s="3" t="str">
        <f>IF(NOT(D1518 &gt; 0), "No Discount", "Discount Applied")</f>
        <v>Discount Applied</v>
      </c>
      <c r="Y1518" s="3" t="str">
        <f>IF(AND(R1518 &gt; 100, OR(I1518 = "Regular Air", I1518 = "Express Air"), NOT(D1518 &gt; 0)), "High Profit Non-Standard Shipping", "Other")</f>
        <v>Other</v>
      </c>
    </row>
    <row r="1519" spans="1:25" x14ac:dyDescent="0.3">
      <c r="A1519" s="3" t="s">
        <v>92</v>
      </c>
      <c r="B1519" s="3">
        <v>18148</v>
      </c>
      <c r="C1519" s="3" t="s">
        <v>46</v>
      </c>
      <c r="D1519" s="7">
        <v>0</v>
      </c>
      <c r="E1519" s="4">
        <v>6.88</v>
      </c>
      <c r="F1519" s="4">
        <v>2</v>
      </c>
      <c r="G1519" s="3">
        <v>2677</v>
      </c>
      <c r="H1519" s="3" t="s">
        <v>2479</v>
      </c>
      <c r="I1519" s="3" t="s">
        <v>48</v>
      </c>
      <c r="J1519" s="3" t="s">
        <v>57</v>
      </c>
      <c r="K1519" s="3" t="s">
        <v>28</v>
      </c>
      <c r="L1519" s="3" t="s">
        <v>135</v>
      </c>
      <c r="M1519" s="3" t="s">
        <v>136</v>
      </c>
      <c r="N1519" s="3" t="s">
        <v>2481</v>
      </c>
      <c r="O1519" s="3">
        <v>22601</v>
      </c>
      <c r="P1519" s="2">
        <v>42171</v>
      </c>
      <c r="Q1519" s="2">
        <v>42171</v>
      </c>
      <c r="R1519" s="4">
        <v>-15.61</v>
      </c>
      <c r="S1519" s="3">
        <v>5</v>
      </c>
      <c r="T1519" s="4">
        <v>36</v>
      </c>
      <c r="U1519" s="3">
        <v>86633</v>
      </c>
      <c r="V1519" s="3" t="str">
        <f>IF(R1519&gt;F3475, "High","Low")</f>
        <v>Low</v>
      </c>
      <c r="W1519" s="3" t="e">
        <f>IF(OR(D1519 &gt; 0.2,#REF! &lt; 0.25), "High Risk", "Low Risk")</f>
        <v>#REF!</v>
      </c>
      <c r="X1519" s="3" t="str">
        <f>IF(NOT(D1519 &gt; 0), "No Discount", "Discount Applied")</f>
        <v>No Discount</v>
      </c>
      <c r="Y1519" s="3" t="str">
        <f>IF(AND(R1519 &gt; 100, OR(I1519 = "Regular Air", I1519 = "Express Air"), NOT(D1519 &gt; 0)), "High Profit Non-Standard Shipping", "Other")</f>
        <v>Other</v>
      </c>
    </row>
    <row r="1520" spans="1:25" x14ac:dyDescent="0.3">
      <c r="A1520" s="3" t="s">
        <v>68</v>
      </c>
      <c r="B1520" s="3">
        <v>22848</v>
      </c>
      <c r="C1520" s="3" t="s">
        <v>105</v>
      </c>
      <c r="D1520" s="7">
        <v>0.09</v>
      </c>
      <c r="E1520" s="4">
        <v>8.74</v>
      </c>
      <c r="F1520" s="4">
        <v>1.39</v>
      </c>
      <c r="G1520" s="3">
        <v>2684</v>
      </c>
      <c r="H1520" s="3" t="s">
        <v>2482</v>
      </c>
      <c r="I1520" s="3" t="s">
        <v>26</v>
      </c>
      <c r="J1520" s="3" t="s">
        <v>57</v>
      </c>
      <c r="K1520" s="3" t="s">
        <v>28</v>
      </c>
      <c r="L1520" s="3" t="s">
        <v>135</v>
      </c>
      <c r="M1520" s="3" t="s">
        <v>361</v>
      </c>
      <c r="N1520" s="3" t="s">
        <v>2483</v>
      </c>
      <c r="O1520" s="3">
        <v>33952</v>
      </c>
      <c r="P1520" s="2">
        <v>42050</v>
      </c>
      <c r="Q1520" s="2">
        <v>42055</v>
      </c>
      <c r="R1520" s="4">
        <v>23.616</v>
      </c>
      <c r="S1520" s="3">
        <v>1</v>
      </c>
      <c r="T1520" s="4">
        <v>11.78</v>
      </c>
      <c r="U1520" s="3">
        <v>89146</v>
      </c>
      <c r="V1520" s="3" t="str">
        <f>IF(R1520&gt;F3476, "High","Low")</f>
        <v>High</v>
      </c>
      <c r="W1520" s="3" t="e">
        <f>IF(OR(D1520 &gt; 0.2,#REF! &lt; 0.25), "High Risk", "Low Risk")</f>
        <v>#REF!</v>
      </c>
      <c r="X1520" s="3" t="str">
        <f>IF(NOT(D1520 &gt; 0), "No Discount", "Discount Applied")</f>
        <v>Discount Applied</v>
      </c>
      <c r="Y1520" s="3" t="str">
        <f>IF(AND(R1520 &gt; 100, OR(I1520 = "Regular Air", I1520 = "Express Air"), NOT(D1520 &gt; 0)), "High Profit Non-Standard Shipping", "Other")</f>
        <v>Other</v>
      </c>
    </row>
    <row r="1521" spans="1:25" x14ac:dyDescent="0.3">
      <c r="A1521" s="3" t="s">
        <v>92</v>
      </c>
      <c r="B1521" s="3">
        <v>22849</v>
      </c>
      <c r="C1521" s="3" t="s">
        <v>105</v>
      </c>
      <c r="D1521" s="7">
        <v>0.09</v>
      </c>
      <c r="E1521" s="4">
        <v>18.97</v>
      </c>
      <c r="F1521" s="4">
        <v>9.0299999999999994</v>
      </c>
      <c r="G1521" s="3">
        <v>2684</v>
      </c>
      <c r="H1521" s="3" t="s">
        <v>2482</v>
      </c>
      <c r="I1521" s="3" t="s">
        <v>48</v>
      </c>
      <c r="J1521" s="3" t="s">
        <v>57</v>
      </c>
      <c r="K1521" s="3" t="s">
        <v>28</v>
      </c>
      <c r="L1521" s="3" t="s">
        <v>135</v>
      </c>
      <c r="M1521" s="3" t="s">
        <v>361</v>
      </c>
      <c r="N1521" s="3" t="s">
        <v>2483</v>
      </c>
      <c r="O1521" s="3">
        <v>33952</v>
      </c>
      <c r="P1521" s="2">
        <v>42050</v>
      </c>
      <c r="Q1521" s="2">
        <v>42055</v>
      </c>
      <c r="R1521" s="4">
        <v>-1748.0119999999999</v>
      </c>
      <c r="S1521" s="3">
        <v>1</v>
      </c>
      <c r="T1521" s="4">
        <v>20.96</v>
      </c>
      <c r="U1521" s="3">
        <v>89146</v>
      </c>
      <c r="V1521" s="3" t="str">
        <f>IF(R1521&gt;F3477, "High","Low")</f>
        <v>Low</v>
      </c>
      <c r="W1521" s="3" t="e">
        <f>IF(OR(D1521 &gt; 0.2,#REF! &lt; 0.25), "High Risk", "Low Risk")</f>
        <v>#REF!</v>
      </c>
      <c r="X1521" s="3" t="str">
        <f>IF(NOT(D1521 &gt; 0), "No Discount", "Discount Applied")</f>
        <v>Discount Applied</v>
      </c>
      <c r="Y1521" s="3" t="str">
        <f>IF(AND(R1521 &gt; 100, OR(I1521 = "Regular Air", I1521 = "Express Air"), NOT(D1521 &gt; 0)), "High Profit Non-Standard Shipping", "Other")</f>
        <v>Other</v>
      </c>
    </row>
    <row r="1522" spans="1:25" x14ac:dyDescent="0.3">
      <c r="A1522" s="3" t="s">
        <v>49</v>
      </c>
      <c r="B1522" s="3">
        <v>25649</v>
      </c>
      <c r="C1522" s="3" t="s">
        <v>105</v>
      </c>
      <c r="D1522" s="7">
        <v>7.0000000000000007E-2</v>
      </c>
      <c r="E1522" s="4">
        <v>4.97</v>
      </c>
      <c r="F1522" s="4">
        <v>5.71</v>
      </c>
      <c r="G1522" s="3">
        <v>2684</v>
      </c>
      <c r="H1522" s="3" t="s">
        <v>2482</v>
      </c>
      <c r="I1522" s="3" t="s">
        <v>48</v>
      </c>
      <c r="J1522" s="3" t="s">
        <v>57</v>
      </c>
      <c r="K1522" s="3" t="s">
        <v>40</v>
      </c>
      <c r="L1522" s="3" t="s">
        <v>135</v>
      </c>
      <c r="M1522" s="3" t="s">
        <v>361</v>
      </c>
      <c r="N1522" s="3" t="s">
        <v>2483</v>
      </c>
      <c r="O1522" s="3">
        <v>33952</v>
      </c>
      <c r="P1522" s="2">
        <v>42104</v>
      </c>
      <c r="Q1522" s="2">
        <v>42109</v>
      </c>
      <c r="R1522" s="4">
        <v>-180.15200000000002</v>
      </c>
      <c r="S1522" s="3">
        <v>5</v>
      </c>
      <c r="T1522" s="4">
        <v>26.66</v>
      </c>
      <c r="U1522" s="3">
        <v>89148</v>
      </c>
      <c r="V1522" s="3" t="str">
        <f>IF(R1522&gt;F3478, "High","Low")</f>
        <v>Low</v>
      </c>
      <c r="W1522" s="3" t="e">
        <f>IF(OR(D1522 &gt; 0.2,#REF! &lt; 0.25), "High Risk", "Low Risk")</f>
        <v>#REF!</v>
      </c>
      <c r="X1522" s="3" t="str">
        <f>IF(NOT(D1522 &gt; 0), "No Discount", "Discount Applied")</f>
        <v>Discount Applied</v>
      </c>
      <c r="Y1522" s="3" t="str">
        <f>IF(AND(R1522 &gt; 100, OR(I1522 = "Regular Air", I1522 = "Express Air"), NOT(D1522 &gt; 0)), "High Profit Non-Standard Shipping", "Other")</f>
        <v>Other</v>
      </c>
    </row>
    <row r="1523" spans="1:25" x14ac:dyDescent="0.3">
      <c r="A1523" s="3" t="s">
        <v>65</v>
      </c>
      <c r="B1523" s="3">
        <v>25650</v>
      </c>
      <c r="C1523" s="3" t="s">
        <v>105</v>
      </c>
      <c r="D1523" s="7">
        <v>0.09</v>
      </c>
      <c r="E1523" s="4">
        <v>2.62</v>
      </c>
      <c r="F1523" s="4">
        <v>0.8</v>
      </c>
      <c r="G1523" s="3">
        <v>2684</v>
      </c>
      <c r="H1523" s="3" t="s">
        <v>2482</v>
      </c>
      <c r="I1523" s="3" t="s">
        <v>48</v>
      </c>
      <c r="J1523" s="3" t="s">
        <v>57</v>
      </c>
      <c r="K1523" s="3" t="s">
        <v>28</v>
      </c>
      <c r="L1523" s="3" t="s">
        <v>135</v>
      </c>
      <c r="M1523" s="3" t="s">
        <v>361</v>
      </c>
      <c r="N1523" s="3" t="s">
        <v>2483</v>
      </c>
      <c r="O1523" s="3">
        <v>33952</v>
      </c>
      <c r="P1523" s="2">
        <v>42104</v>
      </c>
      <c r="Q1523" s="2">
        <v>42106</v>
      </c>
      <c r="R1523" s="4">
        <v>8.3879999999999999</v>
      </c>
      <c r="S1523" s="3">
        <v>12</v>
      </c>
      <c r="T1523" s="4">
        <v>29.55</v>
      </c>
      <c r="U1523" s="3">
        <v>89148</v>
      </c>
      <c r="V1523" s="3" t="str">
        <f>IF(R1523&gt;F3479, "High","Low")</f>
        <v>High</v>
      </c>
      <c r="W1523" s="3" t="e">
        <f>IF(OR(D1523 &gt; 0.2,#REF! &lt; 0.25), "High Risk", "Low Risk")</f>
        <v>#REF!</v>
      </c>
      <c r="X1523" s="3" t="str">
        <f>IF(NOT(D1523 &gt; 0), "No Discount", "Discount Applied")</f>
        <v>Discount Applied</v>
      </c>
      <c r="Y1523" s="3" t="str">
        <f>IF(AND(R1523 &gt; 100, OR(I1523 = "Regular Air", I1523 = "Express Air"), NOT(D1523 &gt; 0)), "High Profit Non-Standard Shipping", "Other")</f>
        <v>Other</v>
      </c>
    </row>
    <row r="1524" spans="1:25" x14ac:dyDescent="0.3">
      <c r="A1524" s="3" t="s">
        <v>77</v>
      </c>
      <c r="B1524" s="3">
        <v>25651</v>
      </c>
      <c r="C1524" s="3" t="s">
        <v>105</v>
      </c>
      <c r="D1524" s="7">
        <v>0.03</v>
      </c>
      <c r="E1524" s="4">
        <v>65.989999999999995</v>
      </c>
      <c r="F1524" s="4">
        <v>8.8000000000000007</v>
      </c>
      <c r="G1524" s="3">
        <v>2684</v>
      </c>
      <c r="H1524" s="3" t="s">
        <v>2482</v>
      </c>
      <c r="I1524" s="3" t="s">
        <v>48</v>
      </c>
      <c r="J1524" s="3" t="s">
        <v>57</v>
      </c>
      <c r="K1524" s="3" t="s">
        <v>76</v>
      </c>
      <c r="L1524" s="3" t="s">
        <v>135</v>
      </c>
      <c r="M1524" s="3" t="s">
        <v>361</v>
      </c>
      <c r="N1524" s="3" t="s">
        <v>2483</v>
      </c>
      <c r="O1524" s="3">
        <v>33952</v>
      </c>
      <c r="P1524" s="2">
        <v>42104</v>
      </c>
      <c r="Q1524" s="2">
        <v>42104</v>
      </c>
      <c r="R1524" s="4">
        <v>9.939899999999998</v>
      </c>
      <c r="S1524" s="3">
        <v>21</v>
      </c>
      <c r="T1524" s="4">
        <v>1237.4000000000001</v>
      </c>
      <c r="U1524" s="3">
        <v>89148</v>
      </c>
      <c r="V1524" s="3" t="str">
        <f>IF(R1524&gt;F3480, "High","Low")</f>
        <v>High</v>
      </c>
      <c r="W1524" s="3" t="e">
        <f>IF(OR(D1524 &gt; 0.2,#REF! &lt; 0.25), "High Risk", "Low Risk")</f>
        <v>#REF!</v>
      </c>
      <c r="X1524" s="3" t="str">
        <f>IF(NOT(D1524 &gt; 0), "No Discount", "Discount Applied")</f>
        <v>Discount Applied</v>
      </c>
      <c r="Y1524" s="3" t="str">
        <f>IF(AND(R1524 &gt; 100, OR(I1524 = "Regular Air", I1524 = "Express Air"), NOT(D1524 &gt; 0)), "High Profit Non-Standard Shipping", "Other")</f>
        <v>Other</v>
      </c>
    </row>
    <row r="1525" spans="1:25" x14ac:dyDescent="0.3">
      <c r="A1525" s="3" t="s">
        <v>108</v>
      </c>
      <c r="B1525" s="3">
        <v>21114</v>
      </c>
      <c r="C1525" s="3" t="s">
        <v>24</v>
      </c>
      <c r="D1525" s="7">
        <v>0</v>
      </c>
      <c r="E1525" s="4">
        <v>7.38</v>
      </c>
      <c r="F1525" s="4">
        <v>11.51</v>
      </c>
      <c r="G1525" s="3">
        <v>2685</v>
      </c>
      <c r="H1525" s="3" t="s">
        <v>2485</v>
      </c>
      <c r="I1525" s="3" t="s">
        <v>48</v>
      </c>
      <c r="J1525" s="3" t="s">
        <v>57</v>
      </c>
      <c r="K1525" s="3" t="s">
        <v>28</v>
      </c>
      <c r="L1525" s="3" t="s">
        <v>52</v>
      </c>
      <c r="M1525" s="3" t="s">
        <v>70</v>
      </c>
      <c r="N1525" s="3" t="s">
        <v>2487</v>
      </c>
      <c r="O1525" s="3">
        <v>11803</v>
      </c>
      <c r="P1525" s="2">
        <v>42098</v>
      </c>
      <c r="Q1525" s="2">
        <v>42099</v>
      </c>
      <c r="R1525" s="4">
        <v>-66.170999999999992</v>
      </c>
      <c r="S1525" s="3">
        <v>2</v>
      </c>
      <c r="T1525" s="4">
        <v>17.64</v>
      </c>
      <c r="U1525" s="3">
        <v>89147</v>
      </c>
      <c r="V1525" s="3" t="str">
        <f>IF(R1525&gt;F3481, "High","Low")</f>
        <v>Low</v>
      </c>
      <c r="W1525" s="3" t="e">
        <f>IF(OR(D1525 &gt; 0.2,#REF! &lt; 0.25), "High Risk", "Low Risk")</f>
        <v>#REF!</v>
      </c>
      <c r="X1525" s="3" t="str">
        <f>IF(NOT(D1525 &gt; 0), "No Discount", "Discount Applied")</f>
        <v>No Discount</v>
      </c>
      <c r="Y1525" s="3" t="str">
        <f>IF(AND(R1525 &gt; 100, OR(I1525 = "Regular Air", I1525 = "Express Air"), NOT(D1525 &gt; 0)), "High Profit Non-Standard Shipping", "Other")</f>
        <v>Other</v>
      </c>
    </row>
    <row r="1526" spans="1:25" x14ac:dyDescent="0.3">
      <c r="A1526" s="3" t="s">
        <v>133</v>
      </c>
      <c r="B1526" s="3">
        <v>23299</v>
      </c>
      <c r="C1526" s="3" t="s">
        <v>46</v>
      </c>
      <c r="D1526" s="7">
        <v>0.09</v>
      </c>
      <c r="E1526" s="4">
        <v>3.75</v>
      </c>
      <c r="F1526" s="4">
        <v>0.5</v>
      </c>
      <c r="G1526" s="3">
        <v>2689</v>
      </c>
      <c r="H1526" s="3" t="s">
        <v>2488</v>
      </c>
      <c r="I1526" s="3" t="s">
        <v>48</v>
      </c>
      <c r="J1526" s="3" t="s">
        <v>39</v>
      </c>
      <c r="K1526" s="3" t="s">
        <v>28</v>
      </c>
      <c r="L1526" s="3" t="s">
        <v>52</v>
      </c>
      <c r="M1526" s="3" t="s">
        <v>53</v>
      </c>
      <c r="N1526" s="3" t="s">
        <v>2490</v>
      </c>
      <c r="O1526" s="3">
        <v>7011</v>
      </c>
      <c r="P1526" s="2">
        <v>42128</v>
      </c>
      <c r="Q1526" s="2">
        <v>42130</v>
      </c>
      <c r="R1526" s="4">
        <v>51.218699999999998</v>
      </c>
      <c r="S1526" s="3">
        <v>21</v>
      </c>
      <c r="T1526" s="4">
        <v>74.23</v>
      </c>
      <c r="U1526" s="3">
        <v>90624</v>
      </c>
      <c r="V1526" s="3" t="str">
        <f>IF(R1526&gt;F3482, "High","Low")</f>
        <v>High</v>
      </c>
      <c r="W1526" s="3" t="e">
        <f>IF(OR(D1526 &gt; 0.2,#REF! &lt; 0.25), "High Risk", "Low Risk")</f>
        <v>#REF!</v>
      </c>
      <c r="X1526" s="3" t="str">
        <f>IF(NOT(D1526 &gt; 0), "No Discount", "Discount Applied")</f>
        <v>Discount Applied</v>
      </c>
      <c r="Y1526" s="3" t="str">
        <f>IF(AND(R1526 &gt; 100, OR(I1526 = "Regular Air", I1526 = "Express Air"), NOT(D1526 &gt; 0)), "High Profit Non-Standard Shipping", "Other")</f>
        <v>Other</v>
      </c>
    </row>
    <row r="1527" spans="1:25" x14ac:dyDescent="0.3">
      <c r="A1527" s="3" t="s">
        <v>92</v>
      </c>
      <c r="B1527" s="3">
        <v>23298</v>
      </c>
      <c r="C1527" s="3" t="s">
        <v>46</v>
      </c>
      <c r="D1527" s="7">
        <v>0.01</v>
      </c>
      <c r="E1527" s="4">
        <v>30.98</v>
      </c>
      <c r="F1527" s="4">
        <v>9.18</v>
      </c>
      <c r="G1527" s="3">
        <v>2693</v>
      </c>
      <c r="H1527" s="3" t="s">
        <v>2491</v>
      </c>
      <c r="I1527" s="3" t="s">
        <v>48</v>
      </c>
      <c r="J1527" s="3" t="s">
        <v>39</v>
      </c>
      <c r="K1527" s="3" t="s">
        <v>28</v>
      </c>
      <c r="L1527" s="3" t="s">
        <v>52</v>
      </c>
      <c r="M1527" s="3" t="s">
        <v>148</v>
      </c>
      <c r="N1527" s="3" t="s">
        <v>1103</v>
      </c>
      <c r="O1527" s="3">
        <v>5201</v>
      </c>
      <c r="P1527" s="2">
        <v>42128</v>
      </c>
      <c r="Q1527" s="2">
        <v>42128</v>
      </c>
      <c r="R1527" s="4">
        <v>380.46800000000002</v>
      </c>
      <c r="S1527" s="3">
        <v>20</v>
      </c>
      <c r="T1527" s="4">
        <v>627.19000000000005</v>
      </c>
      <c r="U1527" s="3">
        <v>90624</v>
      </c>
      <c r="V1527" s="3" t="str">
        <f>IF(R1527&gt;F3483, "High","Low")</f>
        <v>High</v>
      </c>
      <c r="W1527" s="3" t="e">
        <f>IF(OR(D1527 &gt; 0.2,#REF! &lt; 0.25), "High Risk", "Low Risk")</f>
        <v>#REF!</v>
      </c>
      <c r="X1527" s="3" t="str">
        <f>IF(NOT(D1527 &gt; 0), "No Discount", "Discount Applied")</f>
        <v>Discount Applied</v>
      </c>
      <c r="Y1527" s="3" t="str">
        <f>IF(AND(R1527 &gt; 100, OR(I1527 = "Regular Air", I1527 = "Express Air"), NOT(D1527 &gt; 0)), "High Profit Non-Standard Shipping", "Other")</f>
        <v>Other</v>
      </c>
    </row>
    <row r="1528" spans="1:25" x14ac:dyDescent="0.3">
      <c r="A1528" s="3" t="s">
        <v>49</v>
      </c>
      <c r="B1528" s="3">
        <v>18354</v>
      </c>
      <c r="C1528" s="3" t="s">
        <v>46</v>
      </c>
      <c r="D1528" s="7">
        <v>0.05</v>
      </c>
      <c r="E1528" s="4">
        <v>107.53</v>
      </c>
      <c r="F1528" s="4">
        <v>5.81</v>
      </c>
      <c r="G1528" s="3">
        <v>2696</v>
      </c>
      <c r="H1528" s="3" t="s">
        <v>2492</v>
      </c>
      <c r="I1528" s="3" t="s">
        <v>48</v>
      </c>
      <c r="J1528" s="3" t="s">
        <v>39</v>
      </c>
      <c r="K1528" s="3" t="s">
        <v>40</v>
      </c>
      <c r="L1528" s="3" t="s">
        <v>135</v>
      </c>
      <c r="M1528" s="3" t="s">
        <v>1277</v>
      </c>
      <c r="N1528" s="3" t="s">
        <v>2493</v>
      </c>
      <c r="O1528" s="3">
        <v>35401</v>
      </c>
      <c r="P1528" s="2">
        <v>42068</v>
      </c>
      <c r="Q1528" s="2">
        <v>42069</v>
      </c>
      <c r="R1528" s="4">
        <v>-89.418000000000006</v>
      </c>
      <c r="S1528" s="3">
        <v>6</v>
      </c>
      <c r="T1528" s="4">
        <v>612.91999999999996</v>
      </c>
      <c r="U1528" s="3">
        <v>87676</v>
      </c>
      <c r="V1528" s="3" t="str">
        <f>IF(R1528&gt;F3484, "High","Low")</f>
        <v>Low</v>
      </c>
      <c r="W1528" s="3" t="e">
        <f>IF(OR(D1528 &gt; 0.2,#REF! &lt; 0.25), "High Risk", "Low Risk")</f>
        <v>#REF!</v>
      </c>
      <c r="X1528" s="3" t="str">
        <f>IF(NOT(D1528 &gt; 0), "No Discount", "Discount Applied")</f>
        <v>Discount Applied</v>
      </c>
      <c r="Y1528" s="3" t="str">
        <f>IF(AND(R1528 &gt; 100, OR(I1528 = "Regular Air", I1528 = "Express Air"), NOT(D1528 &gt; 0)), "High Profit Non-Standard Shipping", "Other")</f>
        <v>Other</v>
      </c>
    </row>
    <row r="1529" spans="1:25" x14ac:dyDescent="0.3">
      <c r="A1529" s="3" t="s">
        <v>49</v>
      </c>
      <c r="B1529" s="3">
        <v>19506</v>
      </c>
      <c r="C1529" s="3" t="s">
        <v>46</v>
      </c>
      <c r="D1529" s="7">
        <v>0.04</v>
      </c>
      <c r="E1529" s="4">
        <v>1.74</v>
      </c>
      <c r="F1529" s="4">
        <v>4.08</v>
      </c>
      <c r="G1529" s="3">
        <v>2697</v>
      </c>
      <c r="H1529" s="3" t="s">
        <v>2494</v>
      </c>
      <c r="I1529" s="3" t="s">
        <v>48</v>
      </c>
      <c r="J1529" s="3" t="s">
        <v>27</v>
      </c>
      <c r="K1529" s="3" t="s">
        <v>40</v>
      </c>
      <c r="L1529" s="3" t="s">
        <v>135</v>
      </c>
      <c r="M1529" s="3" t="s">
        <v>1277</v>
      </c>
      <c r="N1529" s="3" t="s">
        <v>2495</v>
      </c>
      <c r="O1529" s="3">
        <v>35216</v>
      </c>
      <c r="P1529" s="2">
        <v>42058</v>
      </c>
      <c r="Q1529" s="2">
        <v>42060</v>
      </c>
      <c r="R1529" s="4">
        <v>9.2519999999999989</v>
      </c>
      <c r="S1529" s="3">
        <v>16</v>
      </c>
      <c r="T1529" s="4">
        <v>29.08</v>
      </c>
      <c r="U1529" s="3">
        <v>87678</v>
      </c>
      <c r="V1529" s="3" t="str">
        <f>IF(R1529&gt;F3485, "High","Low")</f>
        <v>High</v>
      </c>
      <c r="W1529" s="3" t="e">
        <f>IF(OR(D1529 &gt; 0.2,#REF! &lt; 0.25), "High Risk", "Low Risk")</f>
        <v>#REF!</v>
      </c>
      <c r="X1529" s="3" t="str">
        <f>IF(NOT(D1529 &gt; 0), "No Discount", "Discount Applied")</f>
        <v>Discount Applied</v>
      </c>
      <c r="Y1529" s="3" t="str">
        <f>IF(AND(R1529 &gt; 100, OR(I1529 = "Regular Air", I1529 = "Express Air"), NOT(D1529 &gt; 0)), "High Profit Non-Standard Shipping", "Other")</f>
        <v>Other</v>
      </c>
    </row>
    <row r="1530" spans="1:25" x14ac:dyDescent="0.3">
      <c r="A1530" s="3" t="s">
        <v>84</v>
      </c>
      <c r="B1530" s="3">
        <v>19507</v>
      </c>
      <c r="C1530" s="3" t="s">
        <v>46</v>
      </c>
      <c r="D1530" s="7">
        <v>0.01</v>
      </c>
      <c r="E1530" s="4">
        <v>119.99</v>
      </c>
      <c r="F1530" s="4">
        <v>56.14</v>
      </c>
      <c r="G1530" s="3">
        <v>2697</v>
      </c>
      <c r="H1530" s="3" t="s">
        <v>2494</v>
      </c>
      <c r="I1530" s="3" t="s">
        <v>38</v>
      </c>
      <c r="J1530" s="3" t="s">
        <v>27</v>
      </c>
      <c r="K1530" s="3" t="s">
        <v>76</v>
      </c>
      <c r="L1530" s="3" t="s">
        <v>135</v>
      </c>
      <c r="M1530" s="3" t="s">
        <v>1277</v>
      </c>
      <c r="N1530" s="3" t="s">
        <v>2495</v>
      </c>
      <c r="O1530" s="3">
        <v>35216</v>
      </c>
      <c r="P1530" s="2">
        <v>42058</v>
      </c>
      <c r="Q1530" s="2">
        <v>42059</v>
      </c>
      <c r="R1530" s="4">
        <v>-1197.0419999999999</v>
      </c>
      <c r="S1530" s="3">
        <v>21</v>
      </c>
      <c r="T1530" s="4">
        <v>2569.5700000000002</v>
      </c>
      <c r="U1530" s="3">
        <v>87678</v>
      </c>
      <c r="V1530" s="3" t="str">
        <f>IF(R1530&gt;F3486, "High","Low")</f>
        <v>Low</v>
      </c>
      <c r="W1530" s="3" t="e">
        <f>IF(OR(D1530 &gt; 0.2,#REF! &lt; 0.25), "High Risk", "Low Risk")</f>
        <v>#REF!</v>
      </c>
      <c r="X1530" s="3" t="str">
        <f>IF(NOT(D1530 &gt; 0), "No Discount", "Discount Applied")</f>
        <v>Discount Applied</v>
      </c>
      <c r="Y1530" s="3" t="str">
        <f>IF(AND(R1530 &gt; 100, OR(I1530 = "Regular Air", I1530 = "Express Air"), NOT(D1530 &gt; 0)), "High Profit Non-Standard Shipping", "Other")</f>
        <v>Other</v>
      </c>
    </row>
    <row r="1531" spans="1:25" x14ac:dyDescent="0.3">
      <c r="A1531" s="3" t="s">
        <v>108</v>
      </c>
      <c r="B1531" s="3">
        <v>21580</v>
      </c>
      <c r="C1531" s="3" t="s">
        <v>46</v>
      </c>
      <c r="D1531" s="7">
        <v>0.06</v>
      </c>
      <c r="E1531" s="4">
        <v>4.9800000000000004</v>
      </c>
      <c r="F1531" s="4">
        <v>4.95</v>
      </c>
      <c r="G1531" s="3">
        <v>2699</v>
      </c>
      <c r="H1531" s="3" t="s">
        <v>2496</v>
      </c>
      <c r="I1531" s="3" t="s">
        <v>48</v>
      </c>
      <c r="J1531" s="3" t="s">
        <v>27</v>
      </c>
      <c r="K1531" s="3" t="s">
        <v>28</v>
      </c>
      <c r="L1531" s="3" t="s">
        <v>33</v>
      </c>
      <c r="M1531" s="3" t="s">
        <v>377</v>
      </c>
      <c r="N1531" s="3" t="s">
        <v>2498</v>
      </c>
      <c r="O1531" s="3">
        <v>86442</v>
      </c>
      <c r="P1531" s="2">
        <v>42146</v>
      </c>
      <c r="Q1531" s="2">
        <v>42148</v>
      </c>
      <c r="R1531" s="4">
        <v>-103.224</v>
      </c>
      <c r="S1531" s="3">
        <v>16</v>
      </c>
      <c r="T1531" s="4">
        <v>78.989999999999995</v>
      </c>
      <c r="U1531" s="3">
        <v>87677</v>
      </c>
      <c r="V1531" s="3" t="str">
        <f>IF(R1531&gt;F3487, "High","Low")</f>
        <v>Low</v>
      </c>
      <c r="W1531" s="3" t="e">
        <f>IF(OR(D1531 &gt; 0.2,#REF! &lt; 0.25), "High Risk", "Low Risk")</f>
        <v>#REF!</v>
      </c>
      <c r="X1531" s="3" t="str">
        <f>IF(NOT(D1531 &gt; 0), "No Discount", "Discount Applied")</f>
        <v>Discount Applied</v>
      </c>
      <c r="Y1531" s="3" t="str">
        <f>IF(AND(R1531 &gt; 100, OR(I1531 = "Regular Air", I1531 = "Express Air"), NOT(D1531 &gt; 0)), "High Profit Non-Standard Shipping", "Other")</f>
        <v>Other</v>
      </c>
    </row>
    <row r="1532" spans="1:25" x14ac:dyDescent="0.3">
      <c r="A1532" s="3" t="s">
        <v>190</v>
      </c>
      <c r="B1532" s="3">
        <v>20983</v>
      </c>
      <c r="C1532" s="3" t="s">
        <v>36</v>
      </c>
      <c r="D1532" s="7">
        <v>0.04</v>
      </c>
      <c r="E1532" s="4">
        <v>70.98</v>
      </c>
      <c r="F1532" s="4">
        <v>26.74</v>
      </c>
      <c r="G1532" s="3">
        <v>2699</v>
      </c>
      <c r="H1532" s="3" t="s">
        <v>2496</v>
      </c>
      <c r="I1532" s="3" t="s">
        <v>38</v>
      </c>
      <c r="J1532" s="3" t="s">
        <v>27</v>
      </c>
      <c r="K1532" s="3" t="s">
        <v>40</v>
      </c>
      <c r="L1532" s="3" t="s">
        <v>33</v>
      </c>
      <c r="M1532" s="3" t="s">
        <v>377</v>
      </c>
      <c r="N1532" s="3" t="s">
        <v>2498</v>
      </c>
      <c r="O1532" s="3">
        <v>86442</v>
      </c>
      <c r="P1532" s="2">
        <v>42102</v>
      </c>
      <c r="Q1532" s="2">
        <v>42104</v>
      </c>
      <c r="R1532" s="4">
        <v>-84.628799999999998</v>
      </c>
      <c r="S1532" s="3">
        <v>19</v>
      </c>
      <c r="T1532" s="4">
        <v>1345.33</v>
      </c>
      <c r="U1532" s="3">
        <v>87679</v>
      </c>
      <c r="V1532" s="3" t="str">
        <f>IF(R1532&gt;F3488, "High","Low")</f>
        <v>Low</v>
      </c>
      <c r="W1532" s="3" t="e">
        <f>IF(OR(D1532 &gt; 0.2,#REF! &lt; 0.25), "High Risk", "Low Risk")</f>
        <v>#REF!</v>
      </c>
      <c r="X1532" s="3" t="str">
        <f>IF(NOT(D1532 &gt; 0), "No Discount", "Discount Applied")</f>
        <v>Discount Applied</v>
      </c>
      <c r="Y1532" s="3" t="str">
        <f>IF(AND(R1532 &gt; 100, OR(I1532 = "Regular Air", I1532 = "Express Air"), NOT(D1532 &gt; 0)), "High Profit Non-Standard Shipping", "Other")</f>
        <v>Other</v>
      </c>
    </row>
    <row r="1533" spans="1:25" x14ac:dyDescent="0.3">
      <c r="A1533" s="3" t="s">
        <v>92</v>
      </c>
      <c r="B1533" s="3">
        <v>24151</v>
      </c>
      <c r="C1533" s="3" t="s">
        <v>46</v>
      </c>
      <c r="D1533" s="7">
        <v>0.06</v>
      </c>
      <c r="E1533" s="4">
        <v>3.6</v>
      </c>
      <c r="F1533" s="4">
        <v>2.2000000000000002</v>
      </c>
      <c r="G1533" s="3">
        <v>2704</v>
      </c>
      <c r="H1533" s="3" t="s">
        <v>2500</v>
      </c>
      <c r="I1533" s="3" t="s">
        <v>48</v>
      </c>
      <c r="J1533" s="3" t="s">
        <v>113</v>
      </c>
      <c r="K1533" s="3" t="s">
        <v>28</v>
      </c>
      <c r="L1533" s="3" t="s">
        <v>135</v>
      </c>
      <c r="M1533" s="3" t="s">
        <v>361</v>
      </c>
      <c r="N1533" s="3" t="s">
        <v>2501</v>
      </c>
      <c r="O1533" s="3">
        <v>32503</v>
      </c>
      <c r="P1533" s="2">
        <v>42124</v>
      </c>
      <c r="Q1533" s="2">
        <v>42126</v>
      </c>
      <c r="R1533" s="4">
        <v>2755.6422000000002</v>
      </c>
      <c r="S1533" s="3">
        <v>4</v>
      </c>
      <c r="T1533" s="4">
        <v>15.19</v>
      </c>
      <c r="U1533" s="3">
        <v>91407</v>
      </c>
      <c r="V1533" s="3" t="str">
        <f>IF(R1533&gt;F3489, "High","Low")</f>
        <v>High</v>
      </c>
      <c r="W1533" s="3" t="e">
        <f>IF(OR(D1533 &gt; 0.2,#REF! &lt; 0.25), "High Risk", "Low Risk")</f>
        <v>#REF!</v>
      </c>
      <c r="X1533" s="3" t="str">
        <f>IF(NOT(D1533 &gt; 0), "No Discount", "Discount Applied")</f>
        <v>Discount Applied</v>
      </c>
      <c r="Y1533" s="3" t="str">
        <f>IF(AND(R1533 &gt; 100, OR(I1533 = "Regular Air", I1533 = "Express Air"), NOT(D1533 &gt; 0)), "High Profit Non-Standard Shipping", "Other")</f>
        <v>Other</v>
      </c>
    </row>
    <row r="1534" spans="1:25" x14ac:dyDescent="0.3">
      <c r="A1534" s="3" t="s">
        <v>140</v>
      </c>
      <c r="B1534" s="3">
        <v>21979</v>
      </c>
      <c r="C1534" s="3" t="s">
        <v>105</v>
      </c>
      <c r="D1534" s="7">
        <v>0.03</v>
      </c>
      <c r="E1534" s="4">
        <v>13.48</v>
      </c>
      <c r="F1534" s="4">
        <v>4.51</v>
      </c>
      <c r="G1534" s="3">
        <v>2704</v>
      </c>
      <c r="H1534" s="3" t="s">
        <v>2500</v>
      </c>
      <c r="I1534" s="3" t="s">
        <v>26</v>
      </c>
      <c r="J1534" s="3" t="s">
        <v>113</v>
      </c>
      <c r="K1534" s="3" t="s">
        <v>28</v>
      </c>
      <c r="L1534" s="3" t="s">
        <v>135</v>
      </c>
      <c r="M1534" s="3" t="s">
        <v>361</v>
      </c>
      <c r="N1534" s="3" t="s">
        <v>2501</v>
      </c>
      <c r="O1534" s="3">
        <v>32503</v>
      </c>
      <c r="P1534" s="2">
        <v>42124</v>
      </c>
      <c r="Q1534" s="2">
        <v>42128</v>
      </c>
      <c r="R1534" s="4">
        <v>-256.01800000000003</v>
      </c>
      <c r="S1534" s="3">
        <v>4</v>
      </c>
      <c r="T1534" s="4">
        <v>59.49</v>
      </c>
      <c r="U1534" s="3">
        <v>91408</v>
      </c>
      <c r="V1534" s="3" t="str">
        <f>IF(R1534&gt;F3490, "High","Low")</f>
        <v>Low</v>
      </c>
      <c r="W1534" s="3" t="e">
        <f>IF(OR(D1534 &gt; 0.2,#REF! &lt; 0.25), "High Risk", "Low Risk")</f>
        <v>#REF!</v>
      </c>
      <c r="X1534" s="3" t="str">
        <f>IF(NOT(D1534 &gt; 0), "No Discount", "Discount Applied")</f>
        <v>Discount Applied</v>
      </c>
      <c r="Y1534" s="3" t="str">
        <f>IF(AND(R1534 &gt; 100, OR(I1534 = "Regular Air", I1534 = "Express Air"), NOT(D1534 &gt; 0)), "High Profit Non-Standard Shipping", "Other")</f>
        <v>Other</v>
      </c>
    </row>
    <row r="1535" spans="1:25" x14ac:dyDescent="0.3">
      <c r="A1535" s="3" t="s">
        <v>256</v>
      </c>
      <c r="B1535" s="3">
        <v>18898</v>
      </c>
      <c r="C1535" s="3" t="s">
        <v>55</v>
      </c>
      <c r="D1535" s="7">
        <v>7.0000000000000007E-2</v>
      </c>
      <c r="E1535" s="4">
        <v>60.97</v>
      </c>
      <c r="F1535" s="4">
        <v>4.5</v>
      </c>
      <c r="G1535" s="3">
        <v>2709</v>
      </c>
      <c r="H1535" s="3" t="s">
        <v>2503</v>
      </c>
      <c r="I1535" s="3" t="s">
        <v>48</v>
      </c>
      <c r="J1535" s="3" t="s">
        <v>113</v>
      </c>
      <c r="K1535" s="3" t="s">
        <v>28</v>
      </c>
      <c r="L1535" s="3" t="s">
        <v>52</v>
      </c>
      <c r="M1535" s="3" t="s">
        <v>414</v>
      </c>
      <c r="N1535" s="3" t="s">
        <v>2504</v>
      </c>
      <c r="O1535" s="3">
        <v>21042</v>
      </c>
      <c r="P1535" s="2">
        <v>42152</v>
      </c>
      <c r="Q1535" s="2">
        <v>42154</v>
      </c>
      <c r="R1535" s="4">
        <v>-41.77</v>
      </c>
      <c r="S1535" s="3">
        <v>1</v>
      </c>
      <c r="T1535" s="4">
        <v>57.84</v>
      </c>
      <c r="U1535" s="3">
        <v>89240</v>
      </c>
      <c r="V1535" s="3" t="str">
        <f>IF(R1535&gt;F3491, "High","Low")</f>
        <v>Low</v>
      </c>
      <c r="W1535" s="3" t="e">
        <f>IF(OR(D1535 &gt; 0.2,#REF! &lt; 0.25), "High Risk", "Low Risk")</f>
        <v>#REF!</v>
      </c>
      <c r="X1535" s="3" t="str">
        <f>IF(NOT(D1535 &gt; 0), "No Discount", "Discount Applied")</f>
        <v>Discount Applied</v>
      </c>
      <c r="Y1535" s="3" t="str">
        <f>IF(AND(R1535 &gt; 100, OR(I1535 = "Regular Air", I1535 = "Express Air"), NOT(D1535 &gt; 0)), "High Profit Non-Standard Shipping", "Other")</f>
        <v>Other</v>
      </c>
    </row>
    <row r="1536" spans="1:25" x14ac:dyDescent="0.3">
      <c r="A1536" s="3" t="s">
        <v>49</v>
      </c>
      <c r="B1536" s="3">
        <v>18899</v>
      </c>
      <c r="C1536" s="3" t="s">
        <v>55</v>
      </c>
      <c r="D1536" s="7">
        <v>0</v>
      </c>
      <c r="E1536" s="4">
        <v>90.98</v>
      </c>
      <c r="F1536" s="4">
        <v>56.2</v>
      </c>
      <c r="G1536" s="3">
        <v>2709</v>
      </c>
      <c r="H1536" s="3" t="s">
        <v>2503</v>
      </c>
      <c r="I1536" s="3" t="s">
        <v>48</v>
      </c>
      <c r="J1536" s="3" t="s">
        <v>113</v>
      </c>
      <c r="K1536" s="3" t="s">
        <v>40</v>
      </c>
      <c r="L1536" s="3" t="s">
        <v>52</v>
      </c>
      <c r="M1536" s="3" t="s">
        <v>414</v>
      </c>
      <c r="N1536" s="3" t="s">
        <v>2504</v>
      </c>
      <c r="O1536" s="3">
        <v>21042</v>
      </c>
      <c r="P1536" s="2">
        <v>42152</v>
      </c>
      <c r="Q1536" s="2">
        <v>42154</v>
      </c>
      <c r="R1536" s="4">
        <v>-1014.11</v>
      </c>
      <c r="S1536" s="3">
        <v>15</v>
      </c>
      <c r="T1536" s="4">
        <v>1425.71</v>
      </c>
      <c r="U1536" s="3">
        <v>89240</v>
      </c>
      <c r="V1536" s="3" t="str">
        <f>IF(R1536&gt;F3492, "High","Low")</f>
        <v>Low</v>
      </c>
      <c r="W1536" s="3" t="e">
        <f>IF(OR(D1536 &gt; 0.2,#REF! &lt; 0.25), "High Risk", "Low Risk")</f>
        <v>#REF!</v>
      </c>
      <c r="X1536" s="3" t="str">
        <f>IF(NOT(D1536 &gt; 0), "No Discount", "Discount Applied")</f>
        <v>No Discount</v>
      </c>
      <c r="Y1536" s="3" t="str">
        <f>IF(AND(R1536 &gt; 100, OR(I1536 = "Regular Air", I1536 = "Express Air"), NOT(D1536 &gt; 0)), "High Profit Non-Standard Shipping", "Other")</f>
        <v>Other</v>
      </c>
    </row>
    <row r="1537" spans="1:25" x14ac:dyDescent="0.3">
      <c r="A1537" s="3" t="s">
        <v>133</v>
      </c>
      <c r="B1537" s="3">
        <v>18855</v>
      </c>
      <c r="C1537" s="3" t="s">
        <v>46</v>
      </c>
      <c r="D1537" s="7">
        <v>7.0000000000000007E-2</v>
      </c>
      <c r="E1537" s="4">
        <v>2.88</v>
      </c>
      <c r="F1537" s="4">
        <v>0.5</v>
      </c>
      <c r="G1537" s="3">
        <v>2713</v>
      </c>
      <c r="H1537" s="3" t="s">
        <v>2505</v>
      </c>
      <c r="I1537" s="3" t="s">
        <v>48</v>
      </c>
      <c r="J1537" s="3" t="s">
        <v>27</v>
      </c>
      <c r="K1537" s="3" t="s">
        <v>28</v>
      </c>
      <c r="L1537" s="3" t="s">
        <v>60</v>
      </c>
      <c r="M1537" s="3" t="s">
        <v>299</v>
      </c>
      <c r="N1537" s="3" t="s">
        <v>2507</v>
      </c>
      <c r="O1537" s="3">
        <v>49001</v>
      </c>
      <c r="P1537" s="2">
        <v>42176</v>
      </c>
      <c r="Q1537" s="2">
        <v>42179</v>
      </c>
      <c r="R1537" s="4">
        <v>17.429400000000001</v>
      </c>
      <c r="S1537" s="3">
        <v>9</v>
      </c>
      <c r="T1537" s="4">
        <v>25.26</v>
      </c>
      <c r="U1537" s="3">
        <v>88701</v>
      </c>
      <c r="V1537" s="3" t="str">
        <f>IF(R1537&gt;F3493, "High","Low")</f>
        <v>High</v>
      </c>
      <c r="W1537" s="3" t="e">
        <f>IF(OR(D1537 &gt; 0.2,#REF! &lt; 0.25), "High Risk", "Low Risk")</f>
        <v>#REF!</v>
      </c>
      <c r="X1537" s="3" t="str">
        <f>IF(NOT(D1537 &gt; 0), "No Discount", "Discount Applied")</f>
        <v>Discount Applied</v>
      </c>
      <c r="Y1537" s="3" t="str">
        <f>IF(AND(R1537 &gt; 100, OR(I1537 = "Regular Air", I1537 = "Express Air"), NOT(D1537 &gt; 0)), "High Profit Non-Standard Shipping", "Other")</f>
        <v>Other</v>
      </c>
    </row>
    <row r="1538" spans="1:25" x14ac:dyDescent="0.3">
      <c r="A1538" s="3" t="s">
        <v>151</v>
      </c>
      <c r="B1538" s="3">
        <v>18856</v>
      </c>
      <c r="C1538" s="3" t="s">
        <v>46</v>
      </c>
      <c r="D1538" s="7">
        <v>0.03</v>
      </c>
      <c r="E1538" s="4">
        <v>348.21</v>
      </c>
      <c r="F1538" s="4">
        <v>40.19</v>
      </c>
      <c r="G1538" s="3">
        <v>2713</v>
      </c>
      <c r="H1538" s="3" t="s">
        <v>2505</v>
      </c>
      <c r="I1538" s="3" t="s">
        <v>38</v>
      </c>
      <c r="J1538" s="3" t="s">
        <v>27</v>
      </c>
      <c r="K1538" s="3" t="s">
        <v>40</v>
      </c>
      <c r="L1538" s="3" t="s">
        <v>60</v>
      </c>
      <c r="M1538" s="3" t="s">
        <v>299</v>
      </c>
      <c r="N1538" s="3" t="s">
        <v>2507</v>
      </c>
      <c r="O1538" s="3">
        <v>49001</v>
      </c>
      <c r="P1538" s="2">
        <v>42176</v>
      </c>
      <c r="Q1538" s="2">
        <v>42177</v>
      </c>
      <c r="R1538" s="4">
        <v>-178.86960000000002</v>
      </c>
      <c r="S1538" s="3">
        <v>2</v>
      </c>
      <c r="T1538" s="4">
        <v>736.16</v>
      </c>
      <c r="U1538" s="3">
        <v>88701</v>
      </c>
      <c r="V1538" s="3" t="str">
        <f>IF(R1538&gt;F3494, "High","Low")</f>
        <v>Low</v>
      </c>
      <c r="W1538" s="3" t="e">
        <f>IF(OR(D1538 &gt; 0.2,#REF! &lt; 0.25), "High Risk", "Low Risk")</f>
        <v>#REF!</v>
      </c>
      <c r="X1538" s="3" t="str">
        <f>IF(NOT(D1538 &gt; 0), "No Discount", "Discount Applied")</f>
        <v>Discount Applied</v>
      </c>
      <c r="Y1538" s="3" t="str">
        <f>IF(AND(R1538 &gt; 100, OR(I1538 = "Regular Air", I1538 = "Express Air"), NOT(D1538 &gt; 0)), "High Profit Non-Standard Shipping", "Other")</f>
        <v>Other</v>
      </c>
    </row>
    <row r="1539" spans="1:25" x14ac:dyDescent="0.3">
      <c r="A1539" s="3" t="s">
        <v>179</v>
      </c>
      <c r="B1539" s="3">
        <v>21690</v>
      </c>
      <c r="C1539" s="3" t="s">
        <v>105</v>
      </c>
      <c r="D1539" s="7">
        <v>0.01</v>
      </c>
      <c r="E1539" s="4">
        <v>29.89</v>
      </c>
      <c r="F1539" s="4">
        <v>1.99</v>
      </c>
      <c r="G1539" s="3">
        <v>2715</v>
      </c>
      <c r="H1539" s="3" t="s">
        <v>2508</v>
      </c>
      <c r="I1539" s="3" t="s">
        <v>48</v>
      </c>
      <c r="J1539" s="3" t="s">
        <v>27</v>
      </c>
      <c r="K1539" s="3" t="s">
        <v>76</v>
      </c>
      <c r="L1539" s="3" t="s">
        <v>60</v>
      </c>
      <c r="M1539" s="3" t="s">
        <v>299</v>
      </c>
      <c r="N1539" s="3" t="s">
        <v>2509</v>
      </c>
      <c r="O1539" s="3">
        <v>48911</v>
      </c>
      <c r="P1539" s="2">
        <v>42016</v>
      </c>
      <c r="Q1539" s="2">
        <v>42020</v>
      </c>
      <c r="R1539" s="4">
        <v>-74.64</v>
      </c>
      <c r="S1539" s="3">
        <v>1</v>
      </c>
      <c r="T1539" s="4">
        <v>31.96</v>
      </c>
      <c r="U1539" s="3">
        <v>88702</v>
      </c>
      <c r="V1539" s="3" t="str">
        <f>IF(R1539&gt;F3495, "High","Low")</f>
        <v>Low</v>
      </c>
      <c r="W1539" s="3" t="e">
        <f>IF(OR(D1539 &gt; 0.2,#REF! &lt; 0.25), "High Risk", "Low Risk")</f>
        <v>#REF!</v>
      </c>
      <c r="X1539" s="3" t="str">
        <f>IF(NOT(D1539 &gt; 0), "No Discount", "Discount Applied")</f>
        <v>Discount Applied</v>
      </c>
      <c r="Y1539" s="3" t="str">
        <f>IF(AND(R1539 &gt; 100, OR(I1539 = "Regular Air", I1539 = "Express Air"), NOT(D1539 &gt; 0)), "High Profit Non-Standard Shipping", "Other")</f>
        <v>Other</v>
      </c>
    </row>
    <row r="1540" spans="1:25" x14ac:dyDescent="0.3">
      <c r="A1540" s="3" t="s">
        <v>92</v>
      </c>
      <c r="B1540" s="3">
        <v>21863</v>
      </c>
      <c r="C1540" s="3" t="s">
        <v>46</v>
      </c>
      <c r="D1540" s="7">
        <v>0.1</v>
      </c>
      <c r="E1540" s="4">
        <v>6.74</v>
      </c>
      <c r="F1540" s="4">
        <v>1.72</v>
      </c>
      <c r="G1540" s="3">
        <v>2718</v>
      </c>
      <c r="H1540" s="3" t="s">
        <v>2510</v>
      </c>
      <c r="I1540" s="3" t="s">
        <v>48</v>
      </c>
      <c r="J1540" s="3" t="s">
        <v>113</v>
      </c>
      <c r="K1540" s="3" t="s">
        <v>28</v>
      </c>
      <c r="L1540" s="3" t="s">
        <v>60</v>
      </c>
      <c r="M1540" s="3" t="s">
        <v>177</v>
      </c>
      <c r="N1540" s="3" t="s">
        <v>2509</v>
      </c>
      <c r="O1540" s="3">
        <v>60438</v>
      </c>
      <c r="P1540" s="2">
        <v>42064</v>
      </c>
      <c r="Q1540" s="2">
        <v>42066</v>
      </c>
      <c r="R1540" s="4">
        <v>65.41</v>
      </c>
      <c r="S1540" s="3">
        <v>15</v>
      </c>
      <c r="T1540" s="4">
        <v>98.17</v>
      </c>
      <c r="U1540" s="3">
        <v>89394</v>
      </c>
      <c r="V1540" s="3" t="str">
        <f>IF(R1540&gt;F3496, "High","Low")</f>
        <v>High</v>
      </c>
      <c r="W1540" s="3" t="e">
        <f>IF(OR(D1540 &gt; 0.2,#REF! &lt; 0.25), "High Risk", "Low Risk")</f>
        <v>#REF!</v>
      </c>
      <c r="X1540" s="3" t="str">
        <f>IF(NOT(D1540 &gt; 0), "No Discount", "Discount Applied")</f>
        <v>Discount Applied</v>
      </c>
      <c r="Y1540" s="3" t="str">
        <f>IF(AND(R1540 &gt; 100, OR(I1540 = "Regular Air", I1540 = "Express Air"), NOT(D1540 &gt; 0)), "High Profit Non-Standard Shipping", "Other")</f>
        <v>Other</v>
      </c>
    </row>
    <row r="1541" spans="1:25" x14ac:dyDescent="0.3">
      <c r="A1541" s="3" t="s">
        <v>179</v>
      </c>
      <c r="B1541" s="3">
        <v>21399</v>
      </c>
      <c r="C1541" s="3" t="s">
        <v>46</v>
      </c>
      <c r="D1541" s="7">
        <v>0</v>
      </c>
      <c r="E1541" s="4">
        <v>40.479999999999997</v>
      </c>
      <c r="F1541" s="4">
        <v>19.989999999999998</v>
      </c>
      <c r="G1541" s="3">
        <v>2720</v>
      </c>
      <c r="H1541" s="3" t="s">
        <v>2512</v>
      </c>
      <c r="I1541" s="3" t="s">
        <v>48</v>
      </c>
      <c r="J1541" s="3" t="s">
        <v>57</v>
      </c>
      <c r="K1541" s="3" t="s">
        <v>76</v>
      </c>
      <c r="L1541" s="3" t="s">
        <v>135</v>
      </c>
      <c r="M1541" s="3" t="s">
        <v>386</v>
      </c>
      <c r="N1541" s="3" t="s">
        <v>2513</v>
      </c>
      <c r="O1541" s="3">
        <v>30721</v>
      </c>
      <c r="P1541" s="2">
        <v>42171</v>
      </c>
      <c r="Q1541" s="2">
        <v>42172</v>
      </c>
      <c r="R1541" s="4">
        <v>-25.634</v>
      </c>
      <c r="S1541" s="3">
        <v>6</v>
      </c>
      <c r="T1541" s="4">
        <v>264.95</v>
      </c>
      <c r="U1541" s="3">
        <v>88766</v>
      </c>
      <c r="V1541" s="3" t="str">
        <f>IF(R1541&gt;F3497, "High","Low")</f>
        <v>Low</v>
      </c>
      <c r="W1541" s="3" t="e">
        <f>IF(OR(D1541 &gt; 0.2,#REF! &lt; 0.25), "High Risk", "Low Risk")</f>
        <v>#REF!</v>
      </c>
      <c r="X1541" s="3" t="str">
        <f>IF(NOT(D1541 &gt; 0), "No Discount", "Discount Applied")</f>
        <v>No Discount</v>
      </c>
      <c r="Y1541" s="3" t="str">
        <f>IF(AND(R1541 &gt; 100, OR(I1541 = "Regular Air", I1541 = "Express Air"), NOT(D1541 &gt; 0)), "High Profit Non-Standard Shipping", "Other")</f>
        <v>Other</v>
      </c>
    </row>
    <row r="1542" spans="1:25" x14ac:dyDescent="0.3">
      <c r="A1542" s="3" t="s">
        <v>92</v>
      </c>
      <c r="B1542" s="3">
        <v>19907</v>
      </c>
      <c r="C1542" s="3" t="s">
        <v>46</v>
      </c>
      <c r="D1542" s="7">
        <v>0.06</v>
      </c>
      <c r="E1542" s="4">
        <v>4.9800000000000004</v>
      </c>
      <c r="F1542" s="4">
        <v>7.44</v>
      </c>
      <c r="G1542" s="3">
        <v>2724</v>
      </c>
      <c r="H1542" s="3" t="s">
        <v>2514</v>
      </c>
      <c r="I1542" s="3" t="s">
        <v>48</v>
      </c>
      <c r="J1542" s="3" t="s">
        <v>39</v>
      </c>
      <c r="K1542" s="3" t="s">
        <v>28</v>
      </c>
      <c r="L1542" s="3" t="s">
        <v>135</v>
      </c>
      <c r="M1542" s="3" t="s">
        <v>243</v>
      </c>
      <c r="N1542" s="3" t="s">
        <v>2515</v>
      </c>
      <c r="O1542" s="3">
        <v>37421</v>
      </c>
      <c r="P1542" s="2">
        <v>42125</v>
      </c>
      <c r="Q1542" s="2">
        <v>42126</v>
      </c>
      <c r="R1542" s="4">
        <v>-37.561999999999998</v>
      </c>
      <c r="S1542" s="3">
        <v>10</v>
      </c>
      <c r="T1542" s="4">
        <v>53.21</v>
      </c>
      <c r="U1542" s="3">
        <v>88959</v>
      </c>
      <c r="V1542" s="3" t="str">
        <f>IF(R1542&gt;F3498, "High","Low")</f>
        <v>Low</v>
      </c>
      <c r="W1542" s="3" t="e">
        <f>IF(OR(D1542 &gt; 0.2,#REF! &lt; 0.25), "High Risk", "Low Risk")</f>
        <v>#REF!</v>
      </c>
      <c r="X1542" s="3" t="str">
        <f>IF(NOT(D1542 &gt; 0), "No Discount", "Discount Applied")</f>
        <v>Discount Applied</v>
      </c>
      <c r="Y1542" s="3" t="str">
        <f>IF(AND(R1542 &gt; 100, OR(I1542 = "Regular Air", I1542 = "Express Air"), NOT(D1542 &gt; 0)), "High Profit Non-Standard Shipping", "Other")</f>
        <v>Other</v>
      </c>
    </row>
    <row r="1543" spans="1:25" x14ac:dyDescent="0.3">
      <c r="A1543" s="3" t="s">
        <v>92</v>
      </c>
      <c r="B1543" s="3">
        <v>19908</v>
      </c>
      <c r="C1543" s="3" t="s">
        <v>46</v>
      </c>
      <c r="D1543" s="7">
        <v>0.01</v>
      </c>
      <c r="E1543" s="4">
        <v>6.48</v>
      </c>
      <c r="F1543" s="4">
        <v>7.37</v>
      </c>
      <c r="G1543" s="3">
        <v>2724</v>
      </c>
      <c r="H1543" s="3" t="s">
        <v>2514</v>
      </c>
      <c r="I1543" s="3" t="s">
        <v>48</v>
      </c>
      <c r="J1543" s="3" t="s">
        <v>39</v>
      </c>
      <c r="K1543" s="3" t="s">
        <v>28</v>
      </c>
      <c r="L1543" s="3" t="s">
        <v>135</v>
      </c>
      <c r="M1543" s="3" t="s">
        <v>243</v>
      </c>
      <c r="N1543" s="3" t="s">
        <v>2515</v>
      </c>
      <c r="O1543" s="3">
        <v>37421</v>
      </c>
      <c r="P1543" s="2">
        <v>42125</v>
      </c>
      <c r="Q1543" s="2">
        <v>42127</v>
      </c>
      <c r="R1543" s="4">
        <v>-449.69399999999996</v>
      </c>
      <c r="S1543" s="3">
        <v>18</v>
      </c>
      <c r="T1543" s="4">
        <v>122.8</v>
      </c>
      <c r="U1543" s="3">
        <v>88959</v>
      </c>
      <c r="V1543" s="3" t="str">
        <f>IF(R1543&gt;F3499, "High","Low")</f>
        <v>Low</v>
      </c>
      <c r="W1543" s="3" t="e">
        <f>IF(OR(D1543 &gt; 0.2,#REF! &lt; 0.25), "High Risk", "Low Risk")</f>
        <v>#REF!</v>
      </c>
      <c r="X1543" s="3" t="str">
        <f>IF(NOT(D1543 &gt; 0), "No Discount", "Discount Applied")</f>
        <v>Discount Applied</v>
      </c>
      <c r="Y1543" s="3" t="str">
        <f>IF(AND(R1543 &gt; 100, OR(I1543 = "Regular Air", I1543 = "Express Air"), NOT(D1543 &gt; 0)), "High Profit Non-Standard Shipping", "Other")</f>
        <v>Other</v>
      </c>
    </row>
    <row r="1544" spans="1:25" x14ac:dyDescent="0.3">
      <c r="A1544" s="3" t="s">
        <v>29</v>
      </c>
      <c r="B1544" s="3">
        <v>22612</v>
      </c>
      <c r="C1544" s="3" t="s">
        <v>36</v>
      </c>
      <c r="D1544" s="7">
        <v>0.05</v>
      </c>
      <c r="E1544" s="4">
        <v>28.15</v>
      </c>
      <c r="F1544" s="4">
        <v>6.17</v>
      </c>
      <c r="G1544" s="3">
        <v>2725</v>
      </c>
      <c r="H1544" s="3" t="s">
        <v>2516</v>
      </c>
      <c r="I1544" s="3" t="s">
        <v>48</v>
      </c>
      <c r="J1544" s="3" t="s">
        <v>39</v>
      </c>
      <c r="K1544" s="3" t="s">
        <v>28</v>
      </c>
      <c r="L1544" s="3" t="s">
        <v>135</v>
      </c>
      <c r="M1544" s="3" t="s">
        <v>243</v>
      </c>
      <c r="N1544" s="3" t="s">
        <v>2517</v>
      </c>
      <c r="O1544" s="3">
        <v>37042</v>
      </c>
      <c r="P1544" s="2">
        <v>42021</v>
      </c>
      <c r="Q1544" s="2">
        <v>42022</v>
      </c>
      <c r="R1544" s="4">
        <v>-66.248000000000005</v>
      </c>
      <c r="S1544" s="3">
        <v>10</v>
      </c>
      <c r="T1544" s="4">
        <v>282.38</v>
      </c>
      <c r="U1544" s="3">
        <v>88958</v>
      </c>
      <c r="V1544" s="3" t="str">
        <f>IF(R1544&gt;F3500, "High","Low")</f>
        <v>Low</v>
      </c>
      <c r="W1544" s="3" t="e">
        <f>IF(OR(D1544 &gt; 0.2,#REF! &lt; 0.25), "High Risk", "Low Risk")</f>
        <v>#REF!</v>
      </c>
      <c r="X1544" s="3" t="str">
        <f>IF(NOT(D1544 &gt; 0), "No Discount", "Discount Applied")</f>
        <v>Discount Applied</v>
      </c>
      <c r="Y1544" s="3" t="str">
        <f>IF(AND(R1544 &gt; 100, OR(I1544 = "Regular Air", I1544 = "Express Air"), NOT(D1544 &gt; 0)), "High Profit Non-Standard Shipping", "Other")</f>
        <v>Other</v>
      </c>
    </row>
    <row r="1545" spans="1:25" x14ac:dyDescent="0.3">
      <c r="A1545" s="3" t="s">
        <v>151</v>
      </c>
      <c r="B1545" s="3">
        <v>21422</v>
      </c>
      <c r="C1545" s="3" t="s">
        <v>105</v>
      </c>
      <c r="D1545" s="7">
        <v>0.08</v>
      </c>
      <c r="E1545" s="4">
        <v>230.98</v>
      </c>
      <c r="F1545" s="4">
        <v>23.78</v>
      </c>
      <c r="G1545" s="3">
        <v>2729</v>
      </c>
      <c r="H1545" s="3" t="s">
        <v>2518</v>
      </c>
      <c r="I1545" s="3" t="s">
        <v>38</v>
      </c>
      <c r="J1545" s="3" t="s">
        <v>113</v>
      </c>
      <c r="K1545" s="3" t="s">
        <v>40</v>
      </c>
      <c r="L1545" s="3" t="s">
        <v>33</v>
      </c>
      <c r="M1545" s="3" t="s">
        <v>34</v>
      </c>
      <c r="N1545" s="3" t="s">
        <v>565</v>
      </c>
      <c r="O1545" s="3">
        <v>98226</v>
      </c>
      <c r="P1545" s="2">
        <v>42069</v>
      </c>
      <c r="Q1545" s="2">
        <v>42073</v>
      </c>
      <c r="R1545" s="4">
        <v>501.69</v>
      </c>
      <c r="S1545" s="3">
        <v>4</v>
      </c>
      <c r="T1545" s="4">
        <v>924.8</v>
      </c>
      <c r="U1545" s="3">
        <v>88114</v>
      </c>
      <c r="V1545" s="3" t="str">
        <f>IF(R1545&gt;F3501, "High","Low")</f>
        <v>High</v>
      </c>
      <c r="W1545" s="3" t="e">
        <f>IF(OR(D1545 &gt; 0.2,#REF! &lt; 0.25), "High Risk", "Low Risk")</f>
        <v>#REF!</v>
      </c>
      <c r="X1545" s="3" t="str">
        <f>IF(NOT(D1545 &gt; 0), "No Discount", "Discount Applied")</f>
        <v>Discount Applied</v>
      </c>
      <c r="Y1545" s="3" t="str">
        <f>IF(AND(R1545 &gt; 100, OR(I1545 = "Regular Air", I1545 = "Express Air"), NOT(D1545 &gt; 0)), "High Profit Non-Standard Shipping", "Other")</f>
        <v>Other</v>
      </c>
    </row>
    <row r="1546" spans="1:25" x14ac:dyDescent="0.3">
      <c r="A1546" s="3" t="s">
        <v>179</v>
      </c>
      <c r="B1546" s="3">
        <v>19819</v>
      </c>
      <c r="C1546" s="3" t="s">
        <v>36</v>
      </c>
      <c r="D1546" s="7">
        <v>0.05</v>
      </c>
      <c r="E1546" s="4">
        <v>100.98</v>
      </c>
      <c r="F1546" s="4">
        <v>7.18</v>
      </c>
      <c r="G1546" s="3">
        <v>2737</v>
      </c>
      <c r="H1546" s="3" t="s">
        <v>2519</v>
      </c>
      <c r="I1546" s="3" t="s">
        <v>48</v>
      </c>
      <c r="J1546" s="3" t="s">
        <v>57</v>
      </c>
      <c r="K1546" s="3" t="s">
        <v>76</v>
      </c>
      <c r="L1546" s="3" t="s">
        <v>52</v>
      </c>
      <c r="M1546" s="3" t="s">
        <v>148</v>
      </c>
      <c r="N1546" s="3" t="s">
        <v>738</v>
      </c>
      <c r="O1546" s="3">
        <v>5701</v>
      </c>
      <c r="P1546" s="2">
        <v>42116</v>
      </c>
      <c r="Q1546" s="2">
        <v>42118</v>
      </c>
      <c r="R1546" s="4">
        <v>566.6072999999999</v>
      </c>
      <c r="S1546" s="3">
        <v>8</v>
      </c>
      <c r="T1546" s="4">
        <v>821.17</v>
      </c>
      <c r="U1546" s="3">
        <v>89018</v>
      </c>
      <c r="V1546" s="3" t="str">
        <f>IF(R1546&gt;F3502, "High","Low")</f>
        <v>High</v>
      </c>
      <c r="W1546" s="3" t="e">
        <f>IF(OR(D1546 &gt; 0.2,#REF! &lt; 0.25), "High Risk", "Low Risk")</f>
        <v>#REF!</v>
      </c>
      <c r="X1546" s="3" t="str">
        <f>IF(NOT(D1546 &gt; 0), "No Discount", "Discount Applied")</f>
        <v>Discount Applied</v>
      </c>
      <c r="Y1546" s="3" t="str">
        <f>IF(AND(R1546 &gt; 100, OR(I1546 = "Regular Air", I1546 = "Express Air"), NOT(D1546 &gt; 0)), "High Profit Non-Standard Shipping", "Other")</f>
        <v>Other</v>
      </c>
    </row>
    <row r="1547" spans="1:25" x14ac:dyDescent="0.3">
      <c r="A1547" s="3" t="s">
        <v>140</v>
      </c>
      <c r="B1547" s="3">
        <v>18790</v>
      </c>
      <c r="C1547" s="3" t="s">
        <v>55</v>
      </c>
      <c r="D1547" s="7">
        <v>0.03</v>
      </c>
      <c r="E1547" s="4">
        <v>15.31</v>
      </c>
      <c r="F1547" s="4">
        <v>8.7799999999999994</v>
      </c>
      <c r="G1547" s="3">
        <v>2737</v>
      </c>
      <c r="H1547" s="3" t="s">
        <v>2519</v>
      </c>
      <c r="I1547" s="3" t="s">
        <v>48</v>
      </c>
      <c r="J1547" s="3" t="s">
        <v>57</v>
      </c>
      <c r="K1547" s="3" t="s">
        <v>28</v>
      </c>
      <c r="L1547" s="3" t="s">
        <v>52</v>
      </c>
      <c r="M1547" s="3" t="s">
        <v>148</v>
      </c>
      <c r="N1547" s="3" t="s">
        <v>738</v>
      </c>
      <c r="O1547" s="3">
        <v>5701</v>
      </c>
      <c r="P1547" s="2">
        <v>42156</v>
      </c>
      <c r="Q1547" s="2">
        <v>42157</v>
      </c>
      <c r="R1547" s="4">
        <v>-57.56</v>
      </c>
      <c r="S1547" s="3">
        <v>12</v>
      </c>
      <c r="T1547" s="4">
        <v>194.08</v>
      </c>
      <c r="U1547" s="3">
        <v>89019</v>
      </c>
      <c r="V1547" s="3" t="str">
        <f>IF(R1547&gt;F3503, "High","Low")</f>
        <v>Low</v>
      </c>
      <c r="W1547" s="3" t="e">
        <f>IF(OR(D1547 &gt; 0.2,#REF! &lt; 0.25), "High Risk", "Low Risk")</f>
        <v>#REF!</v>
      </c>
      <c r="X1547" s="3" t="str">
        <f>IF(NOT(D1547 &gt; 0), "No Discount", "Discount Applied")</f>
        <v>Discount Applied</v>
      </c>
      <c r="Y1547" s="3" t="str">
        <f>IF(AND(R1547 &gt; 100, OR(I1547 = "Regular Air", I1547 = "Express Air"), NOT(D1547 &gt; 0)), "High Profit Non-Standard Shipping", "Other")</f>
        <v>Other</v>
      </c>
    </row>
    <row r="1548" spans="1:25" x14ac:dyDescent="0.3">
      <c r="A1548" s="3" t="s">
        <v>179</v>
      </c>
      <c r="B1548" s="3">
        <v>24278</v>
      </c>
      <c r="C1548" s="3" t="s">
        <v>46</v>
      </c>
      <c r="D1548" s="7">
        <v>0.02</v>
      </c>
      <c r="E1548" s="4">
        <v>33.979999999999997</v>
      </c>
      <c r="F1548" s="4">
        <v>1.99</v>
      </c>
      <c r="G1548" s="3">
        <v>2738</v>
      </c>
      <c r="H1548" s="3" t="s">
        <v>2520</v>
      </c>
      <c r="I1548" s="3" t="s">
        <v>48</v>
      </c>
      <c r="J1548" s="3" t="s">
        <v>57</v>
      </c>
      <c r="K1548" s="3" t="s">
        <v>76</v>
      </c>
      <c r="L1548" s="3" t="s">
        <v>52</v>
      </c>
      <c r="M1548" s="3" t="s">
        <v>148</v>
      </c>
      <c r="N1548" s="3" t="s">
        <v>777</v>
      </c>
      <c r="O1548" s="3">
        <v>5403</v>
      </c>
      <c r="P1548" s="2">
        <v>42107</v>
      </c>
      <c r="Q1548" s="2">
        <v>42109</v>
      </c>
      <c r="R1548" s="4">
        <v>164.06129999999999</v>
      </c>
      <c r="S1548" s="3">
        <v>7</v>
      </c>
      <c r="T1548" s="4">
        <v>237.77</v>
      </c>
      <c r="U1548" s="3">
        <v>89017</v>
      </c>
      <c r="V1548" s="3" t="str">
        <f>IF(R1548&gt;F3504, "High","Low")</f>
        <v>High</v>
      </c>
      <c r="W1548" s="3" t="e">
        <f>IF(OR(D1548 &gt; 0.2,#REF! &lt; 0.25), "High Risk", "Low Risk")</f>
        <v>#REF!</v>
      </c>
      <c r="X1548" s="3" t="str">
        <f>IF(NOT(D1548 &gt; 0), "No Discount", "Discount Applied")</f>
        <v>Discount Applied</v>
      </c>
      <c r="Y1548" s="3" t="str">
        <f>IF(AND(R1548 &gt; 100, OR(I1548 = "Regular Air", I1548 = "Express Air"), NOT(D1548 &gt; 0)), "High Profit Non-Standard Shipping", "Other")</f>
        <v>Other</v>
      </c>
    </row>
    <row r="1549" spans="1:25" x14ac:dyDescent="0.3">
      <c r="A1549" s="3" t="s">
        <v>77</v>
      </c>
      <c r="B1549" s="3">
        <v>19987</v>
      </c>
      <c r="C1549" s="3" t="s">
        <v>105</v>
      </c>
      <c r="D1549" s="7">
        <v>0.01</v>
      </c>
      <c r="E1549" s="4">
        <v>35.99</v>
      </c>
      <c r="F1549" s="4">
        <v>5.99</v>
      </c>
      <c r="G1549" s="3">
        <v>2741</v>
      </c>
      <c r="H1549" s="3" t="s">
        <v>2522</v>
      </c>
      <c r="I1549" s="3" t="s">
        <v>48</v>
      </c>
      <c r="J1549" s="3" t="s">
        <v>57</v>
      </c>
      <c r="K1549" s="3" t="s">
        <v>76</v>
      </c>
      <c r="L1549" s="3" t="s">
        <v>33</v>
      </c>
      <c r="M1549" s="3" t="s">
        <v>1740</v>
      </c>
      <c r="N1549" s="3" t="s">
        <v>2523</v>
      </c>
      <c r="O1549" s="3">
        <v>83605</v>
      </c>
      <c r="P1549" s="2">
        <v>42075</v>
      </c>
      <c r="Q1549" s="2">
        <v>42082</v>
      </c>
      <c r="R1549" s="4">
        <v>218.23319999999995</v>
      </c>
      <c r="S1549" s="3">
        <v>10</v>
      </c>
      <c r="T1549" s="4">
        <v>316.27999999999997</v>
      </c>
      <c r="U1549" s="3">
        <v>89481</v>
      </c>
      <c r="V1549" s="3" t="str">
        <f>IF(R1549&gt;F3505, "High","Low")</f>
        <v>High</v>
      </c>
      <c r="W1549" s="3" t="e">
        <f>IF(OR(D1549 &gt; 0.2,#REF! &lt; 0.25), "High Risk", "Low Risk")</f>
        <v>#REF!</v>
      </c>
      <c r="X1549" s="3" t="str">
        <f>IF(NOT(D1549 &gt; 0), "No Discount", "Discount Applied")</f>
        <v>Discount Applied</v>
      </c>
      <c r="Y1549" s="3" t="str">
        <f>IF(AND(R1549 &gt; 100, OR(I1549 = "Regular Air", I1549 = "Express Air"), NOT(D1549 &gt; 0)), "High Profit Non-Standard Shipping", "Other")</f>
        <v>Other</v>
      </c>
    </row>
    <row r="1550" spans="1:25" x14ac:dyDescent="0.3">
      <c r="A1550" s="3" t="s">
        <v>190</v>
      </c>
      <c r="B1550" s="3">
        <v>21323</v>
      </c>
      <c r="C1550" s="3" t="s">
        <v>55</v>
      </c>
      <c r="D1550" s="7">
        <v>0.01</v>
      </c>
      <c r="E1550" s="4">
        <v>220.98</v>
      </c>
      <c r="F1550" s="4">
        <v>64.66</v>
      </c>
      <c r="G1550" s="3">
        <v>2745</v>
      </c>
      <c r="H1550" s="3" t="s">
        <v>2524</v>
      </c>
      <c r="I1550" s="3" t="s">
        <v>38</v>
      </c>
      <c r="J1550" s="3" t="s">
        <v>27</v>
      </c>
      <c r="K1550" s="3" t="s">
        <v>40</v>
      </c>
      <c r="L1550" s="3" t="s">
        <v>33</v>
      </c>
      <c r="M1550" s="3" t="s">
        <v>377</v>
      </c>
      <c r="N1550" s="3" t="s">
        <v>2526</v>
      </c>
      <c r="O1550" s="3">
        <v>85224</v>
      </c>
      <c r="P1550" s="2">
        <v>42081</v>
      </c>
      <c r="Q1550" s="2">
        <v>42082</v>
      </c>
      <c r="R1550" s="4">
        <v>1049.03</v>
      </c>
      <c r="S1550" s="3">
        <v>11</v>
      </c>
      <c r="T1550" s="4">
        <v>2591.09</v>
      </c>
      <c r="U1550" s="3">
        <v>86184</v>
      </c>
      <c r="V1550" s="3" t="str">
        <f>IF(R1550&gt;F3506, "High","Low")</f>
        <v>High</v>
      </c>
      <c r="W1550" s="3" t="e">
        <f>IF(OR(D1550 &gt; 0.2,#REF! &lt; 0.25), "High Risk", "Low Risk")</f>
        <v>#REF!</v>
      </c>
      <c r="X1550" s="3" t="str">
        <f>IF(NOT(D1550 &gt; 0), "No Discount", "Discount Applied")</f>
        <v>Discount Applied</v>
      </c>
      <c r="Y1550" s="3" t="str">
        <f>IF(AND(R1550 &gt; 100, OR(I1550 = "Regular Air", I1550 = "Express Air"), NOT(D1550 &gt; 0)), "High Profit Non-Standard Shipping", "Other")</f>
        <v>Other</v>
      </c>
    </row>
    <row r="1551" spans="1:25" x14ac:dyDescent="0.3">
      <c r="A1551" s="3" t="s">
        <v>49</v>
      </c>
      <c r="B1551" s="3">
        <v>4949</v>
      </c>
      <c r="C1551" s="3" t="s">
        <v>55</v>
      </c>
      <c r="D1551" s="7">
        <v>0.08</v>
      </c>
      <c r="E1551" s="4">
        <v>9.98</v>
      </c>
      <c r="F1551" s="4">
        <v>12.52</v>
      </c>
      <c r="G1551" s="3">
        <v>2747</v>
      </c>
      <c r="H1551" s="3" t="s">
        <v>2527</v>
      </c>
      <c r="I1551" s="3" t="s">
        <v>48</v>
      </c>
      <c r="J1551" s="3" t="s">
        <v>27</v>
      </c>
      <c r="K1551" s="3" t="s">
        <v>40</v>
      </c>
      <c r="L1551" s="3" t="s">
        <v>52</v>
      </c>
      <c r="M1551" s="3" t="s">
        <v>70</v>
      </c>
      <c r="N1551" s="3" t="s">
        <v>89</v>
      </c>
      <c r="O1551" s="3">
        <v>10115</v>
      </c>
      <c r="P1551" s="2">
        <v>42040</v>
      </c>
      <c r="Q1551" s="2">
        <v>42042</v>
      </c>
      <c r="R1551" s="4">
        <v>-102.93</v>
      </c>
      <c r="S1551" s="3">
        <v>15</v>
      </c>
      <c r="T1551" s="4">
        <v>150.24</v>
      </c>
      <c r="U1551" s="3">
        <v>35200</v>
      </c>
      <c r="V1551" s="3" t="str">
        <f>IF(R1551&gt;F3507, "High","Low")</f>
        <v>Low</v>
      </c>
      <c r="W1551" s="3" t="e">
        <f>IF(OR(D1551 &gt; 0.2,#REF! &lt; 0.25), "High Risk", "Low Risk")</f>
        <v>#REF!</v>
      </c>
      <c r="X1551" s="3" t="str">
        <f>IF(NOT(D1551 &gt; 0), "No Discount", "Discount Applied")</f>
        <v>Discount Applied</v>
      </c>
      <c r="Y1551" s="3" t="str">
        <f>IF(AND(R1551 &gt; 100, OR(I1551 = "Regular Air", I1551 = "Express Air"), NOT(D1551 &gt; 0)), "High Profit Non-Standard Shipping", "Other")</f>
        <v>Other</v>
      </c>
    </row>
    <row r="1552" spans="1:25" x14ac:dyDescent="0.3">
      <c r="A1552" s="3" t="s">
        <v>190</v>
      </c>
      <c r="B1552" s="3">
        <v>3323</v>
      </c>
      <c r="C1552" s="3" t="s">
        <v>55</v>
      </c>
      <c r="D1552" s="7">
        <v>0.01</v>
      </c>
      <c r="E1552" s="4">
        <v>220.98</v>
      </c>
      <c r="F1552" s="4">
        <v>64.66</v>
      </c>
      <c r="G1552" s="3">
        <v>2747</v>
      </c>
      <c r="H1552" s="3" t="s">
        <v>2527</v>
      </c>
      <c r="I1552" s="3" t="s">
        <v>38</v>
      </c>
      <c r="J1552" s="3" t="s">
        <v>27</v>
      </c>
      <c r="K1552" s="3" t="s">
        <v>40</v>
      </c>
      <c r="L1552" s="3" t="s">
        <v>52</v>
      </c>
      <c r="M1552" s="3" t="s">
        <v>70</v>
      </c>
      <c r="N1552" s="3" t="s">
        <v>89</v>
      </c>
      <c r="O1552" s="3">
        <v>10115</v>
      </c>
      <c r="P1552" s="2">
        <v>42081</v>
      </c>
      <c r="Q1552" s="2">
        <v>42082</v>
      </c>
      <c r="R1552" s="4">
        <v>1049.03</v>
      </c>
      <c r="S1552" s="3">
        <v>44</v>
      </c>
      <c r="T1552" s="4">
        <v>10364.36</v>
      </c>
      <c r="U1552" s="3">
        <v>23751</v>
      </c>
      <c r="V1552" s="3" t="str">
        <f>IF(R1552&gt;F3508, "High","Low")</f>
        <v>High</v>
      </c>
      <c r="W1552" s="3" t="e">
        <f>IF(OR(D1552 &gt; 0.2,#REF! &lt; 0.25), "High Risk", "Low Risk")</f>
        <v>#REF!</v>
      </c>
      <c r="X1552" s="3" t="str">
        <f>IF(NOT(D1552 &gt; 0), "No Discount", "Discount Applied")</f>
        <v>Discount Applied</v>
      </c>
      <c r="Y1552" s="3" t="str">
        <f>IF(AND(R1552 &gt; 100, OR(I1552 = "Regular Air", I1552 = "Express Air"), NOT(D1552 &gt; 0)), "High Profit Non-Standard Shipping", "Other")</f>
        <v>Other</v>
      </c>
    </row>
    <row r="1553" spans="1:25" x14ac:dyDescent="0.3">
      <c r="A1553" s="3" t="s">
        <v>140</v>
      </c>
      <c r="B1553" s="3">
        <v>23271</v>
      </c>
      <c r="C1553" s="3" t="s">
        <v>46</v>
      </c>
      <c r="D1553" s="7">
        <v>0.02</v>
      </c>
      <c r="E1553" s="4">
        <v>161.55000000000001</v>
      </c>
      <c r="F1553" s="4">
        <v>19.989999999999998</v>
      </c>
      <c r="G1553" s="3">
        <v>2750</v>
      </c>
      <c r="H1553" s="3" t="s">
        <v>2529</v>
      </c>
      <c r="I1553" s="3" t="s">
        <v>48</v>
      </c>
      <c r="J1553" s="3" t="s">
        <v>57</v>
      </c>
      <c r="K1553" s="3" t="s">
        <v>28</v>
      </c>
      <c r="L1553" s="3" t="s">
        <v>135</v>
      </c>
      <c r="M1553" s="3" t="s">
        <v>136</v>
      </c>
      <c r="N1553" s="3" t="s">
        <v>2530</v>
      </c>
      <c r="O1553" s="3">
        <v>22980</v>
      </c>
      <c r="P1553" s="2">
        <v>42071</v>
      </c>
      <c r="Q1553" s="2">
        <v>42071</v>
      </c>
      <c r="R1553" s="4">
        <v>664.51800000000003</v>
      </c>
      <c r="S1553" s="3">
        <v>4</v>
      </c>
      <c r="T1553" s="4">
        <v>657.61</v>
      </c>
      <c r="U1553" s="3">
        <v>91424</v>
      </c>
      <c r="V1553" s="3" t="str">
        <f>IF(R1553&gt;F3509, "High","Low")</f>
        <v>High</v>
      </c>
      <c r="W1553" s="3" t="e">
        <f>IF(OR(D1553 &gt; 0.2,#REF! &lt; 0.25), "High Risk", "Low Risk")</f>
        <v>#REF!</v>
      </c>
      <c r="X1553" s="3" t="str">
        <f>IF(NOT(D1553 &gt; 0), "No Discount", "Discount Applied")</f>
        <v>Discount Applied</v>
      </c>
      <c r="Y1553" s="3" t="str">
        <f>IF(AND(R1553 &gt; 100, OR(I1553 = "Regular Air", I1553 = "Express Air"), NOT(D1553 &gt; 0)), "High Profit Non-Standard Shipping", "Other")</f>
        <v>Other</v>
      </c>
    </row>
    <row r="1554" spans="1:25" x14ac:dyDescent="0.3">
      <c r="A1554" s="3" t="s">
        <v>29</v>
      </c>
      <c r="B1554" s="3">
        <v>21630</v>
      </c>
      <c r="C1554" s="3" t="s">
        <v>55</v>
      </c>
      <c r="D1554" s="7">
        <v>0.08</v>
      </c>
      <c r="E1554" s="4">
        <v>22.01</v>
      </c>
      <c r="F1554" s="4">
        <v>5.53</v>
      </c>
      <c r="G1554" s="3">
        <v>2760</v>
      </c>
      <c r="H1554" s="3" t="s">
        <v>2531</v>
      </c>
      <c r="I1554" s="3" t="s">
        <v>48</v>
      </c>
      <c r="J1554" s="3" t="s">
        <v>27</v>
      </c>
      <c r="K1554" s="3" t="s">
        <v>28</v>
      </c>
      <c r="L1554" s="3" t="s">
        <v>52</v>
      </c>
      <c r="M1554" s="3" t="s">
        <v>227</v>
      </c>
      <c r="N1554" s="3" t="s">
        <v>2532</v>
      </c>
      <c r="O1554" s="3">
        <v>6708</v>
      </c>
      <c r="P1554" s="2">
        <v>42116</v>
      </c>
      <c r="Q1554" s="2">
        <v>42118</v>
      </c>
      <c r="R1554" s="4">
        <v>105.7</v>
      </c>
      <c r="S1554" s="3">
        <v>11</v>
      </c>
      <c r="T1554" s="4">
        <v>241.97</v>
      </c>
      <c r="U1554" s="3">
        <v>90724</v>
      </c>
      <c r="V1554" s="3" t="str">
        <f>IF(R1554&gt;F3510, "High","Low")</f>
        <v>High</v>
      </c>
      <c r="W1554" s="3" t="e">
        <f>IF(OR(D1554 &gt; 0.2,#REF! &lt; 0.25), "High Risk", "Low Risk")</f>
        <v>#REF!</v>
      </c>
      <c r="X1554" s="3" t="str">
        <f>IF(NOT(D1554 &gt; 0), "No Discount", "Discount Applied")</f>
        <v>Discount Applied</v>
      </c>
      <c r="Y1554" s="3" t="str">
        <f>IF(AND(R1554 &gt; 100, OR(I1554 = "Regular Air", I1554 = "Express Air"), NOT(D1554 &gt; 0)), "High Profit Non-Standard Shipping", "Other")</f>
        <v>Other</v>
      </c>
    </row>
    <row r="1555" spans="1:25" x14ac:dyDescent="0.3">
      <c r="A1555" s="3" t="s">
        <v>140</v>
      </c>
      <c r="B1555" s="3">
        <v>21629</v>
      </c>
      <c r="C1555" s="3" t="s">
        <v>55</v>
      </c>
      <c r="D1555" s="7">
        <v>0.02</v>
      </c>
      <c r="E1555" s="4">
        <v>29.74</v>
      </c>
      <c r="F1555" s="4">
        <v>6.64</v>
      </c>
      <c r="G1555" s="3">
        <v>2764</v>
      </c>
      <c r="H1555" s="3" t="s">
        <v>2533</v>
      </c>
      <c r="I1555" s="3" t="s">
        <v>48</v>
      </c>
      <c r="J1555" s="3" t="s">
        <v>27</v>
      </c>
      <c r="K1555" s="3" t="s">
        <v>28</v>
      </c>
      <c r="L1555" s="3" t="s">
        <v>52</v>
      </c>
      <c r="M1555" s="3" t="s">
        <v>53</v>
      </c>
      <c r="N1555" s="3" t="s">
        <v>2425</v>
      </c>
      <c r="O1555" s="3">
        <v>7601</v>
      </c>
      <c r="P1555" s="2">
        <v>42116</v>
      </c>
      <c r="Q1555" s="2">
        <v>42116</v>
      </c>
      <c r="R1555" s="4">
        <v>-21.06</v>
      </c>
      <c r="S1555" s="3">
        <v>4</v>
      </c>
      <c r="T1555" s="4">
        <v>120.81</v>
      </c>
      <c r="U1555" s="3">
        <v>90724</v>
      </c>
      <c r="V1555" s="3" t="str">
        <f>IF(R1555&gt;F3511, "High","Low")</f>
        <v>Low</v>
      </c>
      <c r="W1555" s="3" t="e">
        <f>IF(OR(D1555 &gt; 0.2,#REF! &lt; 0.25), "High Risk", "Low Risk")</f>
        <v>#REF!</v>
      </c>
      <c r="X1555" s="3" t="str">
        <f>IF(NOT(D1555 &gt; 0), "No Discount", "Discount Applied")</f>
        <v>Discount Applied</v>
      </c>
      <c r="Y1555" s="3" t="str">
        <f>IF(AND(R1555 &gt; 100, OR(I1555 = "Regular Air", I1555 = "Express Air"), NOT(D1555 &gt; 0)), "High Profit Non-Standard Shipping", "Other")</f>
        <v>Other</v>
      </c>
    </row>
    <row r="1556" spans="1:25" x14ac:dyDescent="0.3">
      <c r="A1556" s="3" t="s">
        <v>29</v>
      </c>
      <c r="B1556" s="3">
        <v>26156</v>
      </c>
      <c r="C1556" s="3" t="s">
        <v>105</v>
      </c>
      <c r="D1556" s="7">
        <v>0.03</v>
      </c>
      <c r="E1556" s="4">
        <v>5.85</v>
      </c>
      <c r="F1556" s="4">
        <v>2.27</v>
      </c>
      <c r="G1556" s="3">
        <v>2765</v>
      </c>
      <c r="H1556" s="3" t="s">
        <v>2535</v>
      </c>
      <c r="I1556" s="3" t="s">
        <v>48</v>
      </c>
      <c r="J1556" s="3" t="s">
        <v>27</v>
      </c>
      <c r="K1556" s="3" t="s">
        <v>28</v>
      </c>
      <c r="L1556" s="3" t="s">
        <v>52</v>
      </c>
      <c r="M1556" s="3" t="s">
        <v>53</v>
      </c>
      <c r="N1556" s="3" t="s">
        <v>2537</v>
      </c>
      <c r="O1556" s="3">
        <v>8021</v>
      </c>
      <c r="P1556" s="2">
        <v>42152</v>
      </c>
      <c r="Q1556" s="2">
        <v>42154</v>
      </c>
      <c r="R1556" s="4">
        <v>-5.08</v>
      </c>
      <c r="S1556" s="3">
        <v>7</v>
      </c>
      <c r="T1556" s="4">
        <v>41.4</v>
      </c>
      <c r="U1556" s="3">
        <v>90725</v>
      </c>
      <c r="V1556" s="3" t="str">
        <f>IF(R1556&gt;F3512, "High","Low")</f>
        <v>Low</v>
      </c>
      <c r="W1556" s="3" t="e">
        <f>IF(OR(D1556 &gt; 0.2,#REF! &lt; 0.25), "High Risk", "Low Risk")</f>
        <v>#REF!</v>
      </c>
      <c r="X1556" s="3" t="str">
        <f>IF(NOT(D1556 &gt; 0), "No Discount", "Discount Applied")</f>
        <v>Discount Applied</v>
      </c>
      <c r="Y1556" s="3" t="str">
        <f>IF(AND(R1556 &gt; 100, OR(I1556 = "Regular Air", I1556 = "Express Air"), NOT(D1556 &gt; 0)), "High Profit Non-Standard Shipping", "Other")</f>
        <v>Other</v>
      </c>
    </row>
    <row r="1557" spans="1:25" x14ac:dyDescent="0.3">
      <c r="A1557" s="3" t="s">
        <v>29</v>
      </c>
      <c r="B1557" s="3">
        <v>23342</v>
      </c>
      <c r="C1557" s="3" t="s">
        <v>46</v>
      </c>
      <c r="D1557" s="7">
        <v>0.02</v>
      </c>
      <c r="E1557" s="4">
        <v>11.55</v>
      </c>
      <c r="F1557" s="4">
        <v>2.36</v>
      </c>
      <c r="G1557" s="3">
        <v>2770</v>
      </c>
      <c r="H1557" s="3" t="s">
        <v>2538</v>
      </c>
      <c r="I1557" s="3" t="s">
        <v>48</v>
      </c>
      <c r="J1557" s="3" t="s">
        <v>27</v>
      </c>
      <c r="K1557" s="3" t="s">
        <v>28</v>
      </c>
      <c r="L1557" s="3" t="s">
        <v>135</v>
      </c>
      <c r="M1557" s="3" t="s">
        <v>386</v>
      </c>
      <c r="N1557" s="3" t="s">
        <v>2539</v>
      </c>
      <c r="O1557" s="3">
        <v>30338</v>
      </c>
      <c r="P1557" s="2">
        <v>42071</v>
      </c>
      <c r="Q1557" s="2">
        <v>42073</v>
      </c>
      <c r="R1557" s="4">
        <v>1289.3819999999998</v>
      </c>
      <c r="S1557" s="3">
        <v>14</v>
      </c>
      <c r="T1557" s="4">
        <v>159.53</v>
      </c>
      <c r="U1557" s="3">
        <v>88975</v>
      </c>
      <c r="V1557" s="3" t="str">
        <f>IF(R1557&gt;F3513, "High","Low")</f>
        <v>High</v>
      </c>
      <c r="W1557" s="3" t="e">
        <f>IF(OR(D1557 &gt; 0.2,#REF! &lt; 0.25), "High Risk", "Low Risk")</f>
        <v>#REF!</v>
      </c>
      <c r="X1557" s="3" t="str">
        <f>IF(NOT(D1557 &gt; 0), "No Discount", "Discount Applied")</f>
        <v>Discount Applied</v>
      </c>
      <c r="Y1557" s="3" t="str">
        <f>IF(AND(R1557 &gt; 100, OR(I1557 = "Regular Air", I1557 = "Express Air"), NOT(D1557 &gt; 0)), "High Profit Non-Standard Shipping", "Other")</f>
        <v>Other</v>
      </c>
    </row>
    <row r="1558" spans="1:25" x14ac:dyDescent="0.3">
      <c r="A1558" s="3" t="s">
        <v>256</v>
      </c>
      <c r="B1558" s="3">
        <v>26157</v>
      </c>
      <c r="C1558" s="3" t="s">
        <v>24</v>
      </c>
      <c r="D1558" s="7">
        <v>7.0000000000000007E-2</v>
      </c>
      <c r="E1558" s="4">
        <v>177.98</v>
      </c>
      <c r="F1558" s="4">
        <v>0.99</v>
      </c>
      <c r="G1558" s="3">
        <v>2771</v>
      </c>
      <c r="H1558" s="3" t="s">
        <v>2540</v>
      </c>
      <c r="I1558" s="3" t="s">
        <v>48</v>
      </c>
      <c r="J1558" s="3" t="s">
        <v>27</v>
      </c>
      <c r="K1558" s="3" t="s">
        <v>28</v>
      </c>
      <c r="L1558" s="3" t="s">
        <v>135</v>
      </c>
      <c r="M1558" s="3" t="s">
        <v>386</v>
      </c>
      <c r="N1558" s="3" t="s">
        <v>2541</v>
      </c>
      <c r="O1558" s="3">
        <v>30344</v>
      </c>
      <c r="P1558" s="2">
        <v>42168</v>
      </c>
      <c r="Q1558" s="2">
        <v>42168</v>
      </c>
      <c r="R1558" s="4">
        <v>-191.548</v>
      </c>
      <c r="S1558" s="3">
        <v>3</v>
      </c>
      <c r="T1558" s="4">
        <v>536.29</v>
      </c>
      <c r="U1558" s="3">
        <v>88974</v>
      </c>
      <c r="V1558" s="3" t="str">
        <f>IF(R1558&gt;F3514, "High","Low")</f>
        <v>Low</v>
      </c>
      <c r="W1558" s="3" t="e">
        <f>IF(OR(D1558 &gt; 0.2,#REF! &lt; 0.25), "High Risk", "Low Risk")</f>
        <v>#REF!</v>
      </c>
      <c r="X1558" s="3" t="str">
        <f>IF(NOT(D1558 &gt; 0), "No Discount", "Discount Applied")</f>
        <v>Discount Applied</v>
      </c>
      <c r="Y1558" s="3" t="str">
        <f>IF(AND(R1558 &gt; 100, OR(I1558 = "Regular Air", I1558 = "Express Air"), NOT(D1558 &gt; 0)), "High Profit Non-Standard Shipping", "Other")</f>
        <v>Other</v>
      </c>
    </row>
    <row r="1559" spans="1:25" x14ac:dyDescent="0.3">
      <c r="A1559" s="3" t="s">
        <v>108</v>
      </c>
      <c r="B1559" s="3">
        <v>24523</v>
      </c>
      <c r="C1559" s="3" t="s">
        <v>36</v>
      </c>
      <c r="D1559" s="7">
        <v>0.1</v>
      </c>
      <c r="E1559" s="4">
        <v>5.18</v>
      </c>
      <c r="F1559" s="4">
        <v>5.74</v>
      </c>
      <c r="G1559" s="3">
        <v>2773</v>
      </c>
      <c r="H1559" s="3" t="s">
        <v>2542</v>
      </c>
      <c r="I1559" s="3" t="s">
        <v>48</v>
      </c>
      <c r="J1559" s="3" t="s">
        <v>27</v>
      </c>
      <c r="K1559" s="3" t="s">
        <v>28</v>
      </c>
      <c r="L1559" s="3" t="s">
        <v>33</v>
      </c>
      <c r="M1559" s="3" t="s">
        <v>44</v>
      </c>
      <c r="N1559" s="3" t="s">
        <v>1151</v>
      </c>
      <c r="O1559" s="3">
        <v>94568</v>
      </c>
      <c r="P1559" s="2">
        <v>42089</v>
      </c>
      <c r="Q1559" s="2">
        <v>42091</v>
      </c>
      <c r="R1559" s="4">
        <v>-29.003</v>
      </c>
      <c r="S1559" s="3">
        <v>2</v>
      </c>
      <c r="T1559" s="4">
        <v>10.96</v>
      </c>
      <c r="U1559" s="3">
        <v>91584</v>
      </c>
      <c r="V1559" s="3" t="str">
        <f>IF(R1559&gt;F3515, "High","Low")</f>
        <v>Low</v>
      </c>
      <c r="W1559" s="3" t="e">
        <f>IF(OR(D1559 &gt; 0.2,#REF! &lt; 0.25), "High Risk", "Low Risk")</f>
        <v>#REF!</v>
      </c>
      <c r="X1559" s="3" t="str">
        <f>IF(NOT(D1559 &gt; 0), "No Discount", "Discount Applied")</f>
        <v>Discount Applied</v>
      </c>
      <c r="Y1559" s="3" t="str">
        <f>IF(AND(R1559 &gt; 100, OR(I1559 = "Regular Air", I1559 = "Express Air"), NOT(D1559 &gt; 0)), "High Profit Non-Standard Shipping", "Other")</f>
        <v>Other</v>
      </c>
    </row>
    <row r="1560" spans="1:25" x14ac:dyDescent="0.3">
      <c r="A1560" s="3" t="s">
        <v>84</v>
      </c>
      <c r="B1560" s="3">
        <v>20956</v>
      </c>
      <c r="C1560" s="3" t="s">
        <v>105</v>
      </c>
      <c r="D1560" s="7">
        <v>7.0000000000000007E-2</v>
      </c>
      <c r="E1560" s="4">
        <v>574.74</v>
      </c>
      <c r="F1560" s="4">
        <v>24.49</v>
      </c>
      <c r="G1560" s="3">
        <v>2775</v>
      </c>
      <c r="H1560" s="3" t="s">
        <v>2543</v>
      </c>
      <c r="I1560" s="3" t="s">
        <v>48</v>
      </c>
      <c r="J1560" s="3" t="s">
        <v>113</v>
      </c>
      <c r="K1560" s="3" t="s">
        <v>76</v>
      </c>
      <c r="L1560" s="3" t="s">
        <v>60</v>
      </c>
      <c r="M1560" s="3" t="s">
        <v>177</v>
      </c>
      <c r="N1560" s="3" t="s">
        <v>2544</v>
      </c>
      <c r="O1560" s="3">
        <v>60131</v>
      </c>
      <c r="P1560" s="2">
        <v>42034</v>
      </c>
      <c r="Q1560" s="2">
        <v>42039</v>
      </c>
      <c r="R1560" s="4">
        <v>2860.9331999999995</v>
      </c>
      <c r="S1560" s="3">
        <v>8</v>
      </c>
      <c r="T1560" s="4">
        <v>4146.28</v>
      </c>
      <c r="U1560" s="3">
        <v>91229</v>
      </c>
      <c r="V1560" s="3" t="str">
        <f>IF(R1560&gt;F3516, "High","Low")</f>
        <v>High</v>
      </c>
      <c r="W1560" s="3" t="e">
        <f>IF(OR(D1560 &gt; 0.2,#REF! &lt; 0.25), "High Risk", "Low Risk")</f>
        <v>#REF!</v>
      </c>
      <c r="X1560" s="3" t="str">
        <f>IF(NOT(D1560 &gt; 0), "No Discount", "Discount Applied")</f>
        <v>Discount Applied</v>
      </c>
      <c r="Y1560" s="3" t="str">
        <f>IF(AND(R1560 &gt; 100, OR(I1560 = "Regular Air", I1560 = "Express Air"), NOT(D1560 &gt; 0)), "High Profit Non-Standard Shipping", "Other")</f>
        <v>Other</v>
      </c>
    </row>
    <row r="1561" spans="1:25" x14ac:dyDescent="0.3">
      <c r="A1561" s="3" t="s">
        <v>41</v>
      </c>
      <c r="B1561" s="3">
        <v>24122</v>
      </c>
      <c r="C1561" s="3" t="s">
        <v>46</v>
      </c>
      <c r="D1561" s="7">
        <v>0.03</v>
      </c>
      <c r="E1561" s="4">
        <v>350.98</v>
      </c>
      <c r="F1561" s="4">
        <v>30</v>
      </c>
      <c r="G1561" s="3">
        <v>2776</v>
      </c>
      <c r="H1561" s="3" t="s">
        <v>2545</v>
      </c>
      <c r="I1561" s="3" t="s">
        <v>38</v>
      </c>
      <c r="J1561" s="3" t="s">
        <v>113</v>
      </c>
      <c r="K1561" s="3" t="s">
        <v>40</v>
      </c>
      <c r="L1561" s="3" t="s">
        <v>52</v>
      </c>
      <c r="M1561" s="3" t="s">
        <v>414</v>
      </c>
      <c r="N1561" s="3" t="s">
        <v>2546</v>
      </c>
      <c r="O1561" s="3">
        <v>20877</v>
      </c>
      <c r="P1561" s="2">
        <v>42016</v>
      </c>
      <c r="Q1561" s="2">
        <v>42019</v>
      </c>
      <c r="R1561" s="4">
        <v>2692.4420999999998</v>
      </c>
      <c r="S1561" s="3">
        <v>11</v>
      </c>
      <c r="T1561" s="4">
        <v>3902.09</v>
      </c>
      <c r="U1561" s="3">
        <v>91228</v>
      </c>
      <c r="V1561" s="3" t="str">
        <f>IF(R1561&gt;F3517, "High","Low")</f>
        <v>High</v>
      </c>
      <c r="W1561" s="3" t="e">
        <f>IF(OR(D1561 &gt; 0.2,#REF! &lt; 0.25), "High Risk", "Low Risk")</f>
        <v>#REF!</v>
      </c>
      <c r="X1561" s="3" t="str">
        <f>IF(NOT(D1561 &gt; 0), "No Discount", "Discount Applied")</f>
        <v>Discount Applied</v>
      </c>
      <c r="Y1561" s="3" t="str">
        <f>IF(AND(R1561 &gt; 100, OR(I1561 = "Regular Air", I1561 = "Express Air"), NOT(D1561 &gt; 0)), "High Profit Non-Standard Shipping", "Other")</f>
        <v>Other</v>
      </c>
    </row>
    <row r="1562" spans="1:25" x14ac:dyDescent="0.3">
      <c r="A1562" s="3" t="s">
        <v>29</v>
      </c>
      <c r="B1562" s="3">
        <v>24123</v>
      </c>
      <c r="C1562" s="3" t="s">
        <v>46</v>
      </c>
      <c r="D1562" s="7">
        <v>0.04</v>
      </c>
      <c r="E1562" s="4">
        <v>1.68</v>
      </c>
      <c r="F1562" s="4">
        <v>1</v>
      </c>
      <c r="G1562" s="3">
        <v>2776</v>
      </c>
      <c r="H1562" s="3" t="s">
        <v>2545</v>
      </c>
      <c r="I1562" s="3" t="s">
        <v>48</v>
      </c>
      <c r="J1562" s="3" t="s">
        <v>113</v>
      </c>
      <c r="K1562" s="3" t="s">
        <v>28</v>
      </c>
      <c r="L1562" s="3" t="s">
        <v>52</v>
      </c>
      <c r="M1562" s="3" t="s">
        <v>414</v>
      </c>
      <c r="N1562" s="3" t="s">
        <v>2546</v>
      </c>
      <c r="O1562" s="3">
        <v>20877</v>
      </c>
      <c r="P1562" s="2">
        <v>42016</v>
      </c>
      <c r="Q1562" s="2">
        <v>42018</v>
      </c>
      <c r="R1562" s="4">
        <v>2.0672000000000001</v>
      </c>
      <c r="S1562" s="3">
        <v>8</v>
      </c>
      <c r="T1562" s="4">
        <v>14.18</v>
      </c>
      <c r="U1562" s="3">
        <v>91228</v>
      </c>
      <c r="V1562" s="3" t="str">
        <f>IF(R1562&gt;F3518, "High","Low")</f>
        <v>High</v>
      </c>
      <c r="W1562" s="3" t="e">
        <f>IF(OR(D1562 &gt; 0.2,#REF! &lt; 0.25), "High Risk", "Low Risk")</f>
        <v>#REF!</v>
      </c>
      <c r="X1562" s="3" t="str">
        <f>IF(NOT(D1562 &gt; 0), "No Discount", "Discount Applied")</f>
        <v>Discount Applied</v>
      </c>
      <c r="Y1562" s="3" t="str">
        <f>IF(AND(R1562 &gt; 100, OR(I1562 = "Regular Air", I1562 = "Express Air"), NOT(D1562 &gt; 0)), "High Profit Non-Standard Shipping", "Other")</f>
        <v>Other</v>
      </c>
    </row>
    <row r="1563" spans="1:25" x14ac:dyDescent="0.3">
      <c r="A1563" s="3" t="s">
        <v>77</v>
      </c>
      <c r="B1563" s="3">
        <v>20097</v>
      </c>
      <c r="C1563" s="3" t="s">
        <v>24</v>
      </c>
      <c r="D1563" s="7">
        <v>0.05</v>
      </c>
      <c r="E1563" s="4">
        <v>205.99</v>
      </c>
      <c r="F1563" s="4">
        <v>8.99</v>
      </c>
      <c r="G1563" s="3">
        <v>2778</v>
      </c>
      <c r="H1563" s="3" t="s">
        <v>2548</v>
      </c>
      <c r="I1563" s="3" t="s">
        <v>26</v>
      </c>
      <c r="J1563" s="3" t="s">
        <v>113</v>
      </c>
      <c r="K1563" s="3" t="s">
        <v>76</v>
      </c>
      <c r="L1563" s="3" t="s">
        <v>135</v>
      </c>
      <c r="M1563" s="3" t="s">
        <v>321</v>
      </c>
      <c r="N1563" s="3" t="s">
        <v>1020</v>
      </c>
      <c r="O1563" s="3">
        <v>28403</v>
      </c>
      <c r="P1563" s="2">
        <v>42046</v>
      </c>
      <c r="Q1563" s="2">
        <v>42047</v>
      </c>
      <c r="R1563" s="4">
        <v>111.05249999999999</v>
      </c>
      <c r="S1563" s="3">
        <v>12</v>
      </c>
      <c r="T1563" s="4">
        <v>2118.9899999999998</v>
      </c>
      <c r="U1563" s="3">
        <v>87160</v>
      </c>
      <c r="V1563" s="3" t="str">
        <f>IF(R1563&gt;F3519, "High","Low")</f>
        <v>High</v>
      </c>
      <c r="W1563" s="3" t="e">
        <f>IF(OR(D1563 &gt; 0.2,#REF! &lt; 0.25), "High Risk", "Low Risk")</f>
        <v>#REF!</v>
      </c>
      <c r="X1563" s="3" t="str">
        <f>IF(NOT(D1563 &gt; 0), "No Discount", "Discount Applied")</f>
        <v>Discount Applied</v>
      </c>
      <c r="Y1563" s="3" t="str">
        <f>IF(AND(R1563 &gt; 100, OR(I1563 = "Regular Air", I1563 = "Express Air"), NOT(D1563 &gt; 0)), "High Profit Non-Standard Shipping", "Other")</f>
        <v>Other</v>
      </c>
    </row>
    <row r="1564" spans="1:25" x14ac:dyDescent="0.3">
      <c r="A1564" s="3" t="s">
        <v>77</v>
      </c>
      <c r="B1564" s="3">
        <v>20098</v>
      </c>
      <c r="C1564" s="3" t="s">
        <v>24</v>
      </c>
      <c r="D1564" s="7">
        <v>0.08</v>
      </c>
      <c r="E1564" s="4">
        <v>205.99</v>
      </c>
      <c r="F1564" s="4">
        <v>8.99</v>
      </c>
      <c r="G1564" s="3">
        <v>2778</v>
      </c>
      <c r="H1564" s="3" t="s">
        <v>2548</v>
      </c>
      <c r="I1564" s="3" t="s">
        <v>48</v>
      </c>
      <c r="J1564" s="3" t="s">
        <v>113</v>
      </c>
      <c r="K1564" s="3" t="s">
        <v>76</v>
      </c>
      <c r="L1564" s="3" t="s">
        <v>135</v>
      </c>
      <c r="M1564" s="3" t="s">
        <v>321</v>
      </c>
      <c r="N1564" s="3" t="s">
        <v>1020</v>
      </c>
      <c r="O1564" s="3">
        <v>28403</v>
      </c>
      <c r="P1564" s="2">
        <v>42046</v>
      </c>
      <c r="Q1564" s="2">
        <v>42047</v>
      </c>
      <c r="R1564" s="4">
        <v>-1963.752</v>
      </c>
      <c r="S1564" s="3">
        <v>5</v>
      </c>
      <c r="T1564" s="4">
        <v>837.64</v>
      </c>
      <c r="U1564" s="3">
        <v>87160</v>
      </c>
      <c r="V1564" s="3" t="str">
        <f>IF(R1564&gt;F3520, "High","Low")</f>
        <v>Low</v>
      </c>
      <c r="W1564" s="3" t="e">
        <f>IF(OR(D1564 &gt; 0.2,#REF! &lt; 0.25), "High Risk", "Low Risk")</f>
        <v>#REF!</v>
      </c>
      <c r="X1564" s="3" t="str">
        <f>IF(NOT(D1564 &gt; 0), "No Discount", "Discount Applied")</f>
        <v>Discount Applied</v>
      </c>
      <c r="Y1564" s="3" t="str">
        <f>IF(AND(R1564 &gt; 100, OR(I1564 = "Regular Air", I1564 = "Express Air"), NOT(D1564 &gt; 0)), "High Profit Non-Standard Shipping", "Other")</f>
        <v>Other</v>
      </c>
    </row>
    <row r="1565" spans="1:25" x14ac:dyDescent="0.3">
      <c r="A1565" s="3" t="s">
        <v>77</v>
      </c>
      <c r="B1565" s="3">
        <v>21707</v>
      </c>
      <c r="C1565" s="3" t="s">
        <v>46</v>
      </c>
      <c r="D1565" s="7">
        <v>0.01</v>
      </c>
      <c r="E1565" s="4">
        <v>35.99</v>
      </c>
      <c r="F1565" s="4">
        <v>5.99</v>
      </c>
      <c r="G1565" s="3">
        <v>2779</v>
      </c>
      <c r="H1565" s="3" t="s">
        <v>2550</v>
      </c>
      <c r="I1565" s="3" t="s">
        <v>48</v>
      </c>
      <c r="J1565" s="3" t="s">
        <v>27</v>
      </c>
      <c r="K1565" s="3" t="s">
        <v>76</v>
      </c>
      <c r="L1565" s="3" t="s">
        <v>135</v>
      </c>
      <c r="M1565" s="3" t="s">
        <v>321</v>
      </c>
      <c r="N1565" s="3" t="s">
        <v>2551</v>
      </c>
      <c r="O1565" s="3">
        <v>27893</v>
      </c>
      <c r="P1565" s="2">
        <v>42166</v>
      </c>
      <c r="Q1565" s="2">
        <v>42167</v>
      </c>
      <c r="R1565" s="4">
        <v>-60.704000000000001</v>
      </c>
      <c r="S1565" s="3">
        <v>11</v>
      </c>
      <c r="T1565" s="4">
        <v>345.07</v>
      </c>
      <c r="U1565" s="3">
        <v>87161</v>
      </c>
      <c r="V1565" s="3" t="str">
        <f>IF(R1565&gt;F3521, "High","Low")</f>
        <v>Low</v>
      </c>
      <c r="W1565" s="3" t="e">
        <f>IF(OR(D1565 &gt; 0.2,#REF! &lt; 0.25), "High Risk", "Low Risk")</f>
        <v>#REF!</v>
      </c>
      <c r="X1565" s="3" t="str">
        <f>IF(NOT(D1565 &gt; 0), "No Discount", "Discount Applied")</f>
        <v>Discount Applied</v>
      </c>
      <c r="Y1565" s="3" t="str">
        <f>IF(AND(R1565 &gt; 100, OR(I1565 = "Regular Air", I1565 = "Express Air"), NOT(D1565 &gt; 0)), "High Profit Non-Standard Shipping", "Other")</f>
        <v>Other</v>
      </c>
    </row>
    <row r="1566" spans="1:25" x14ac:dyDescent="0.3">
      <c r="A1566" s="3" t="s">
        <v>108</v>
      </c>
      <c r="B1566" s="3">
        <v>22095</v>
      </c>
      <c r="C1566" s="3" t="s">
        <v>105</v>
      </c>
      <c r="D1566" s="7">
        <v>0.09</v>
      </c>
      <c r="E1566" s="4">
        <v>2.16</v>
      </c>
      <c r="F1566" s="4">
        <v>6.05</v>
      </c>
      <c r="G1566" s="3">
        <v>2781</v>
      </c>
      <c r="H1566" s="3" t="s">
        <v>2552</v>
      </c>
      <c r="I1566" s="3" t="s">
        <v>48</v>
      </c>
      <c r="J1566" s="3" t="s">
        <v>113</v>
      </c>
      <c r="K1566" s="3" t="s">
        <v>28</v>
      </c>
      <c r="L1566" s="3" t="s">
        <v>33</v>
      </c>
      <c r="M1566" s="3" t="s">
        <v>101</v>
      </c>
      <c r="N1566" s="3" t="s">
        <v>2553</v>
      </c>
      <c r="O1566" s="3">
        <v>97071</v>
      </c>
      <c r="P1566" s="2">
        <v>42035</v>
      </c>
      <c r="Q1566" s="2">
        <v>42039</v>
      </c>
      <c r="R1566" s="4">
        <v>-37.789000000000001</v>
      </c>
      <c r="S1566" s="3">
        <v>2</v>
      </c>
      <c r="T1566" s="4">
        <v>5.48</v>
      </c>
      <c r="U1566" s="3">
        <v>87162</v>
      </c>
      <c r="V1566" s="3" t="str">
        <f>IF(R1566&gt;F3522, "High","Low")</f>
        <v>Low</v>
      </c>
      <c r="W1566" s="3" t="e">
        <f>IF(OR(D1566 &gt; 0.2,#REF! &lt; 0.25), "High Risk", "Low Risk")</f>
        <v>#REF!</v>
      </c>
      <c r="X1566" s="3" t="str">
        <f>IF(NOT(D1566 &gt; 0), "No Discount", "Discount Applied")</f>
        <v>Discount Applied</v>
      </c>
      <c r="Y1566" s="3" t="str">
        <f>IF(AND(R1566 &gt; 100, OR(I1566 = "Regular Air", I1566 = "Express Air"), NOT(D1566 &gt; 0)), "High Profit Non-Standard Shipping", "Other")</f>
        <v>Other</v>
      </c>
    </row>
    <row r="1567" spans="1:25" x14ac:dyDescent="0.3">
      <c r="A1567" s="3" t="s">
        <v>84</v>
      </c>
      <c r="B1567" s="3">
        <v>22096</v>
      </c>
      <c r="C1567" s="3" t="s">
        <v>105</v>
      </c>
      <c r="D1567" s="7">
        <v>0.03</v>
      </c>
      <c r="E1567" s="4">
        <v>808.49</v>
      </c>
      <c r="F1567" s="4">
        <v>55.3</v>
      </c>
      <c r="G1567" s="3">
        <v>2781</v>
      </c>
      <c r="H1567" s="3" t="s">
        <v>2552</v>
      </c>
      <c r="I1567" s="3" t="s">
        <v>38</v>
      </c>
      <c r="J1567" s="3" t="s">
        <v>113</v>
      </c>
      <c r="K1567" s="3" t="s">
        <v>76</v>
      </c>
      <c r="L1567" s="3" t="s">
        <v>33</v>
      </c>
      <c r="M1567" s="3" t="s">
        <v>101</v>
      </c>
      <c r="N1567" s="3" t="s">
        <v>2553</v>
      </c>
      <c r="O1567" s="3">
        <v>97071</v>
      </c>
      <c r="P1567" s="2">
        <v>42035</v>
      </c>
      <c r="Q1567" s="2">
        <v>42042</v>
      </c>
      <c r="R1567" s="4">
        <v>7576.11</v>
      </c>
      <c r="S1567" s="3">
        <v>11</v>
      </c>
      <c r="T1567" s="4">
        <v>8201.33</v>
      </c>
      <c r="U1567" s="3">
        <v>87162</v>
      </c>
      <c r="V1567" s="3" t="str">
        <f>IF(R1567&gt;F3523, "High","Low")</f>
        <v>High</v>
      </c>
      <c r="W1567" s="3" t="e">
        <f>IF(OR(D1567 &gt; 0.2,#REF! &lt; 0.25), "High Risk", "Low Risk")</f>
        <v>#REF!</v>
      </c>
      <c r="X1567" s="3" t="str">
        <f>IF(NOT(D1567 &gt; 0), "No Discount", "Discount Applied")</f>
        <v>Discount Applied</v>
      </c>
      <c r="Y1567" s="3" t="str">
        <f>IF(AND(R1567 &gt; 100, OR(I1567 = "Regular Air", I1567 = "Express Air"), NOT(D1567 &gt; 0)), "High Profit Non-Standard Shipping", "Other")</f>
        <v>Other</v>
      </c>
    </row>
    <row r="1568" spans="1:25" x14ac:dyDescent="0.3">
      <c r="A1568" s="3" t="s">
        <v>92</v>
      </c>
      <c r="B1568" s="3">
        <v>22097</v>
      </c>
      <c r="C1568" s="3" t="s">
        <v>105</v>
      </c>
      <c r="D1568" s="7">
        <v>0</v>
      </c>
      <c r="E1568" s="4">
        <v>6.48</v>
      </c>
      <c r="F1568" s="4">
        <v>8.19</v>
      </c>
      <c r="G1568" s="3">
        <v>2781</v>
      </c>
      <c r="H1568" s="3" t="s">
        <v>2552</v>
      </c>
      <c r="I1568" s="3" t="s">
        <v>48</v>
      </c>
      <c r="J1568" s="3" t="s">
        <v>113</v>
      </c>
      <c r="K1568" s="3" t="s">
        <v>28</v>
      </c>
      <c r="L1568" s="3" t="s">
        <v>33</v>
      </c>
      <c r="M1568" s="3" t="s">
        <v>101</v>
      </c>
      <c r="N1568" s="3" t="s">
        <v>2553</v>
      </c>
      <c r="O1568" s="3">
        <v>97071</v>
      </c>
      <c r="P1568" s="2">
        <v>42035</v>
      </c>
      <c r="Q1568" s="2">
        <v>42042</v>
      </c>
      <c r="R1568" s="4">
        <v>-43.26</v>
      </c>
      <c r="S1568" s="3">
        <v>3</v>
      </c>
      <c r="T1568" s="4">
        <v>22.67</v>
      </c>
      <c r="U1568" s="3">
        <v>87162</v>
      </c>
      <c r="V1568" s="3" t="str">
        <f>IF(R1568&gt;F3524, "High","Low")</f>
        <v>Low</v>
      </c>
      <c r="W1568" s="3" t="e">
        <f>IF(OR(D1568 &gt; 0.2,#REF! &lt; 0.25), "High Risk", "Low Risk")</f>
        <v>#REF!</v>
      </c>
      <c r="X1568" s="3" t="str">
        <f>IF(NOT(D1568 &gt; 0), "No Discount", "Discount Applied")</f>
        <v>No Discount</v>
      </c>
      <c r="Y1568" s="3" t="str">
        <f>IF(AND(R1568 &gt; 100, OR(I1568 = "Regular Air", I1568 = "Express Air"), NOT(D1568 &gt; 0)), "High Profit Non-Standard Shipping", "Other")</f>
        <v>Other</v>
      </c>
    </row>
    <row r="1569" spans="1:25" x14ac:dyDescent="0.3">
      <c r="A1569" s="3" t="s">
        <v>179</v>
      </c>
      <c r="B1569" s="3">
        <v>21587</v>
      </c>
      <c r="C1569" s="3" t="s">
        <v>36</v>
      </c>
      <c r="D1569" s="7">
        <v>0.01</v>
      </c>
      <c r="E1569" s="4">
        <v>47.98</v>
      </c>
      <c r="F1569" s="4">
        <v>3.61</v>
      </c>
      <c r="G1569" s="3">
        <v>2787</v>
      </c>
      <c r="H1569" s="3" t="s">
        <v>2556</v>
      </c>
      <c r="I1569" s="3" t="s">
        <v>26</v>
      </c>
      <c r="J1569" s="3" t="s">
        <v>113</v>
      </c>
      <c r="K1569" s="3" t="s">
        <v>76</v>
      </c>
      <c r="L1569" s="3" t="s">
        <v>135</v>
      </c>
      <c r="M1569" s="3" t="s">
        <v>170</v>
      </c>
      <c r="N1569" s="3" t="s">
        <v>2557</v>
      </c>
      <c r="O1569" s="3">
        <v>70003</v>
      </c>
      <c r="P1569" s="2">
        <v>42075</v>
      </c>
      <c r="Q1569" s="2">
        <v>42076</v>
      </c>
      <c r="R1569" s="4">
        <v>-44.436</v>
      </c>
      <c r="S1569" s="3">
        <v>8</v>
      </c>
      <c r="T1569" s="4">
        <v>393.98</v>
      </c>
      <c r="U1569" s="3">
        <v>91316</v>
      </c>
      <c r="V1569" s="3" t="str">
        <f>IF(R1569&gt;F3525, "High","Low")</f>
        <v>Low</v>
      </c>
      <c r="W1569" s="3" t="e">
        <f>IF(OR(D1569 &gt; 0.2,#REF! &lt; 0.25), "High Risk", "Low Risk")</f>
        <v>#REF!</v>
      </c>
      <c r="X1569" s="3" t="str">
        <f>IF(NOT(D1569 &gt; 0), "No Discount", "Discount Applied")</f>
        <v>Discount Applied</v>
      </c>
      <c r="Y1569" s="3" t="str">
        <f>IF(AND(R1569 &gt; 100, OR(I1569 = "Regular Air", I1569 = "Express Air"), NOT(D1569 &gt; 0)), "High Profit Non-Standard Shipping", "Other")</f>
        <v>Other</v>
      </c>
    </row>
    <row r="1570" spans="1:25" x14ac:dyDescent="0.3">
      <c r="A1570" s="3" t="s">
        <v>29</v>
      </c>
      <c r="B1570" s="3">
        <v>19860</v>
      </c>
      <c r="C1570" s="3" t="s">
        <v>46</v>
      </c>
      <c r="D1570" s="7">
        <v>0.09</v>
      </c>
      <c r="E1570" s="4">
        <v>2.88</v>
      </c>
      <c r="F1570" s="4">
        <v>0.7</v>
      </c>
      <c r="G1570" s="3">
        <v>2791</v>
      </c>
      <c r="H1570" s="3" t="s">
        <v>2558</v>
      </c>
      <c r="I1570" s="3" t="s">
        <v>48</v>
      </c>
      <c r="J1570" s="3" t="s">
        <v>27</v>
      </c>
      <c r="K1570" s="3" t="s">
        <v>28</v>
      </c>
      <c r="L1570" s="3" t="s">
        <v>60</v>
      </c>
      <c r="M1570" s="3" t="s">
        <v>299</v>
      </c>
      <c r="N1570" s="3" t="s">
        <v>2560</v>
      </c>
      <c r="O1570" s="3">
        <v>48071</v>
      </c>
      <c r="P1570" s="2">
        <v>42019</v>
      </c>
      <c r="Q1570" s="2">
        <v>42019</v>
      </c>
      <c r="R1570" s="4">
        <v>4.8499999999999996</v>
      </c>
      <c r="S1570" s="3">
        <v>7</v>
      </c>
      <c r="T1570" s="4">
        <v>19.29</v>
      </c>
      <c r="U1570" s="3">
        <v>88758</v>
      </c>
      <c r="V1570" s="3" t="str">
        <f>IF(R1570&gt;F3526, "High","Low")</f>
        <v>High</v>
      </c>
      <c r="W1570" s="3" t="e">
        <f>IF(OR(D1570 &gt; 0.2,#REF! &lt; 0.25), "High Risk", "Low Risk")</f>
        <v>#REF!</v>
      </c>
      <c r="X1570" s="3" t="str">
        <f>IF(NOT(D1570 &gt; 0), "No Discount", "Discount Applied")</f>
        <v>Discount Applied</v>
      </c>
      <c r="Y1570" s="3" t="str">
        <f>IF(AND(R1570 &gt; 100, OR(I1570 = "Regular Air", I1570 = "Express Air"), NOT(D1570 &gt; 0)), "High Profit Non-Standard Shipping", "Other")</f>
        <v>Other</v>
      </c>
    </row>
    <row r="1571" spans="1:25" x14ac:dyDescent="0.3">
      <c r="A1571" s="3" t="s">
        <v>133</v>
      </c>
      <c r="B1571" s="3">
        <v>18361</v>
      </c>
      <c r="C1571" s="3" t="s">
        <v>55</v>
      </c>
      <c r="D1571" s="7">
        <v>0.06</v>
      </c>
      <c r="E1571" s="4">
        <v>2.61</v>
      </c>
      <c r="F1571" s="4">
        <v>0.5</v>
      </c>
      <c r="G1571" s="3">
        <v>2794</v>
      </c>
      <c r="H1571" s="3" t="s">
        <v>2561</v>
      </c>
      <c r="I1571" s="3" t="s">
        <v>48</v>
      </c>
      <c r="J1571" s="3" t="s">
        <v>27</v>
      </c>
      <c r="K1571" s="3" t="s">
        <v>28</v>
      </c>
      <c r="L1571" s="3" t="s">
        <v>60</v>
      </c>
      <c r="M1571" s="3" t="s">
        <v>329</v>
      </c>
      <c r="N1571" s="3" t="s">
        <v>2562</v>
      </c>
      <c r="O1571" s="3">
        <v>50158</v>
      </c>
      <c r="P1571" s="2">
        <v>42083</v>
      </c>
      <c r="Q1571" s="2">
        <v>42085</v>
      </c>
      <c r="R1571" s="4">
        <v>3.5948999999999995</v>
      </c>
      <c r="S1571" s="3">
        <v>2</v>
      </c>
      <c r="T1571" s="4">
        <v>5.21</v>
      </c>
      <c r="U1571" s="3">
        <v>87554</v>
      </c>
      <c r="V1571" s="3" t="str">
        <f>IF(R1571&gt;F3527, "High","Low")</f>
        <v>High</v>
      </c>
      <c r="W1571" s="3" t="e">
        <f>IF(OR(D1571 &gt; 0.2,#REF! &lt; 0.25), "High Risk", "Low Risk")</f>
        <v>#REF!</v>
      </c>
      <c r="X1571" s="3" t="str">
        <f>IF(NOT(D1571 &gt; 0), "No Discount", "Discount Applied")</f>
        <v>Discount Applied</v>
      </c>
      <c r="Y1571" s="3" t="str">
        <f>IF(AND(R1571 &gt; 100, OR(I1571 = "Regular Air", I1571 = "Express Air"), NOT(D1571 &gt; 0)), "High Profit Non-Standard Shipping", "Other")</f>
        <v>Other</v>
      </c>
    </row>
    <row r="1572" spans="1:25" x14ac:dyDescent="0.3">
      <c r="A1572" s="3" t="s">
        <v>92</v>
      </c>
      <c r="B1572" s="3">
        <v>18895</v>
      </c>
      <c r="C1572" s="3" t="s">
        <v>24</v>
      </c>
      <c r="D1572" s="7">
        <v>7.0000000000000007E-2</v>
      </c>
      <c r="E1572" s="4">
        <v>4.76</v>
      </c>
      <c r="F1572" s="4">
        <v>0.88</v>
      </c>
      <c r="G1572" s="3">
        <v>2794</v>
      </c>
      <c r="H1572" s="3" t="s">
        <v>2561</v>
      </c>
      <c r="I1572" s="3" t="s">
        <v>48</v>
      </c>
      <c r="J1572" s="3" t="s">
        <v>27</v>
      </c>
      <c r="K1572" s="3" t="s">
        <v>28</v>
      </c>
      <c r="L1572" s="3" t="s">
        <v>60</v>
      </c>
      <c r="M1572" s="3" t="s">
        <v>329</v>
      </c>
      <c r="N1572" s="3" t="s">
        <v>2562</v>
      </c>
      <c r="O1572" s="3">
        <v>50158</v>
      </c>
      <c r="P1572" s="2">
        <v>42162</v>
      </c>
      <c r="Q1572" s="2">
        <v>42162</v>
      </c>
      <c r="R1572" s="4">
        <v>15.8148</v>
      </c>
      <c r="S1572" s="3">
        <v>5</v>
      </c>
      <c r="T1572" s="4">
        <v>22.92</v>
      </c>
      <c r="U1572" s="3">
        <v>87555</v>
      </c>
      <c r="V1572" s="3" t="str">
        <f>IF(R1572&gt;F3528, "High","Low")</f>
        <v>High</v>
      </c>
      <c r="W1572" s="3" t="e">
        <f>IF(OR(D1572 &gt; 0.2,#REF! &lt; 0.25), "High Risk", "Low Risk")</f>
        <v>#REF!</v>
      </c>
      <c r="X1572" s="3" t="str">
        <f>IF(NOT(D1572 &gt; 0), "No Discount", "Discount Applied")</f>
        <v>Discount Applied</v>
      </c>
      <c r="Y1572" s="3" t="str">
        <f>IF(AND(R1572 &gt; 100, OR(I1572 = "Regular Air", I1572 = "Express Air"), NOT(D1572 &gt; 0)), "High Profit Non-Standard Shipping", "Other")</f>
        <v>Other</v>
      </c>
    </row>
    <row r="1573" spans="1:25" x14ac:dyDescent="0.3">
      <c r="A1573" s="3" t="s">
        <v>29</v>
      </c>
      <c r="B1573" s="3">
        <v>19486</v>
      </c>
      <c r="C1573" s="3" t="s">
        <v>105</v>
      </c>
      <c r="D1573" s="7">
        <v>0.04</v>
      </c>
      <c r="E1573" s="4">
        <v>3.57</v>
      </c>
      <c r="F1573" s="4">
        <v>4.17</v>
      </c>
      <c r="G1573" s="3">
        <v>2795</v>
      </c>
      <c r="H1573" s="3" t="s">
        <v>2564</v>
      </c>
      <c r="I1573" s="3" t="s">
        <v>48</v>
      </c>
      <c r="J1573" s="3" t="s">
        <v>27</v>
      </c>
      <c r="K1573" s="3" t="s">
        <v>28</v>
      </c>
      <c r="L1573" s="3" t="s">
        <v>60</v>
      </c>
      <c r="M1573" s="3" t="s">
        <v>329</v>
      </c>
      <c r="N1573" s="3" t="s">
        <v>2566</v>
      </c>
      <c r="O1573" s="3">
        <v>50401</v>
      </c>
      <c r="P1573" s="2">
        <v>42030</v>
      </c>
      <c r="Q1573" s="2">
        <v>42032</v>
      </c>
      <c r="R1573" s="4">
        <v>-69.91</v>
      </c>
      <c r="S1573" s="3">
        <v>8</v>
      </c>
      <c r="T1573" s="4">
        <v>30.9</v>
      </c>
      <c r="U1573" s="3">
        <v>87556</v>
      </c>
      <c r="V1573" s="3" t="str">
        <f>IF(R1573&gt;F3529, "High","Low")</f>
        <v>Low</v>
      </c>
      <c r="W1573" s="3" t="e">
        <f>IF(OR(D1573 &gt; 0.2,#REF! &lt; 0.25), "High Risk", "Low Risk")</f>
        <v>#REF!</v>
      </c>
      <c r="X1573" s="3" t="str">
        <f>IF(NOT(D1573 &gt; 0), "No Discount", "Discount Applied")</f>
        <v>Discount Applied</v>
      </c>
      <c r="Y1573" s="3" t="str">
        <f>IF(AND(R1573 &gt; 100, OR(I1573 = "Regular Air", I1573 = "Express Air"), NOT(D1573 &gt; 0)), "High Profit Non-Standard Shipping", "Other")</f>
        <v>Other</v>
      </c>
    </row>
    <row r="1574" spans="1:25" x14ac:dyDescent="0.3">
      <c r="A1574" s="3" t="s">
        <v>77</v>
      </c>
      <c r="B1574" s="3">
        <v>19487</v>
      </c>
      <c r="C1574" s="3" t="s">
        <v>105</v>
      </c>
      <c r="D1574" s="7">
        <v>0.05</v>
      </c>
      <c r="E1574" s="4">
        <v>200.99</v>
      </c>
      <c r="F1574" s="4">
        <v>4.2</v>
      </c>
      <c r="G1574" s="3">
        <v>2795</v>
      </c>
      <c r="H1574" s="3" t="s">
        <v>2564</v>
      </c>
      <c r="I1574" s="3" t="s">
        <v>48</v>
      </c>
      <c r="J1574" s="3" t="s">
        <v>27</v>
      </c>
      <c r="K1574" s="3" t="s">
        <v>76</v>
      </c>
      <c r="L1574" s="3" t="s">
        <v>60</v>
      </c>
      <c r="M1574" s="3" t="s">
        <v>329</v>
      </c>
      <c r="N1574" s="3" t="s">
        <v>2566</v>
      </c>
      <c r="O1574" s="3">
        <v>50401</v>
      </c>
      <c r="P1574" s="2">
        <v>42030</v>
      </c>
      <c r="Q1574" s="2">
        <v>42034</v>
      </c>
      <c r="R1574" s="4">
        <v>1630.5251999999998</v>
      </c>
      <c r="S1574" s="3">
        <v>14</v>
      </c>
      <c r="T1574" s="4">
        <v>2363.08</v>
      </c>
      <c r="U1574" s="3">
        <v>87556</v>
      </c>
      <c r="V1574" s="3" t="str">
        <f>IF(R1574&gt;F3530, "High","Low")</f>
        <v>High</v>
      </c>
      <c r="W1574" s="3" t="e">
        <f>IF(OR(D1574 &gt; 0.2,#REF! &lt; 0.25), "High Risk", "Low Risk")</f>
        <v>#REF!</v>
      </c>
      <c r="X1574" s="3" t="str">
        <f>IF(NOT(D1574 &gt; 0), "No Discount", "Discount Applied")</f>
        <v>Discount Applied</v>
      </c>
      <c r="Y1574" s="3" t="str">
        <f>IF(AND(R1574 &gt; 100, OR(I1574 = "Regular Air", I1574 = "Express Air"), NOT(D1574 &gt; 0)), "High Profit Non-Standard Shipping", "Other")</f>
        <v>Other</v>
      </c>
    </row>
    <row r="1575" spans="1:25" x14ac:dyDescent="0.3">
      <c r="A1575" s="3" t="s">
        <v>77</v>
      </c>
      <c r="B1575" s="3">
        <v>19488</v>
      </c>
      <c r="C1575" s="3" t="s">
        <v>105</v>
      </c>
      <c r="D1575" s="7">
        <v>7.0000000000000007E-2</v>
      </c>
      <c r="E1575" s="4">
        <v>195.99</v>
      </c>
      <c r="F1575" s="4">
        <v>8.99</v>
      </c>
      <c r="G1575" s="3">
        <v>2795</v>
      </c>
      <c r="H1575" s="3" t="s">
        <v>2564</v>
      </c>
      <c r="I1575" s="3" t="s">
        <v>48</v>
      </c>
      <c r="J1575" s="3" t="s">
        <v>27</v>
      </c>
      <c r="K1575" s="3" t="s">
        <v>76</v>
      </c>
      <c r="L1575" s="3" t="s">
        <v>60</v>
      </c>
      <c r="M1575" s="3" t="s">
        <v>329</v>
      </c>
      <c r="N1575" s="3" t="s">
        <v>2566</v>
      </c>
      <c r="O1575" s="3">
        <v>50401</v>
      </c>
      <c r="P1575" s="2">
        <v>42030</v>
      </c>
      <c r="Q1575" s="2">
        <v>42030</v>
      </c>
      <c r="R1575" s="4">
        <v>-457.16</v>
      </c>
      <c r="S1575" s="3">
        <v>2</v>
      </c>
      <c r="T1575" s="4">
        <v>328.45</v>
      </c>
      <c r="U1575" s="3">
        <v>87556</v>
      </c>
      <c r="V1575" s="3" t="str">
        <f>IF(R1575&gt;F3531, "High","Low")</f>
        <v>Low</v>
      </c>
      <c r="W1575" s="3" t="e">
        <f>IF(OR(D1575 &gt; 0.2,#REF! &lt; 0.25), "High Risk", "Low Risk")</f>
        <v>#REF!</v>
      </c>
      <c r="X1575" s="3" t="str">
        <f>IF(NOT(D1575 &gt; 0), "No Discount", "Discount Applied")</f>
        <v>Discount Applied</v>
      </c>
      <c r="Y1575" s="3" t="str">
        <f>IF(AND(R1575 &gt; 100, OR(I1575 = "Regular Air", I1575 = "Express Air"), NOT(D1575 &gt; 0)), "High Profit Non-Standard Shipping", "Other")</f>
        <v>Other</v>
      </c>
    </row>
    <row r="1576" spans="1:25" x14ac:dyDescent="0.3">
      <c r="A1576" s="3" t="s">
        <v>108</v>
      </c>
      <c r="B1576" s="3">
        <v>23351</v>
      </c>
      <c r="C1576" s="3" t="s">
        <v>55</v>
      </c>
      <c r="D1576" s="7">
        <v>0.02</v>
      </c>
      <c r="E1576" s="4">
        <v>30.44</v>
      </c>
      <c r="F1576" s="4">
        <v>1.49</v>
      </c>
      <c r="G1576" s="3">
        <v>2796</v>
      </c>
      <c r="H1576" s="3" t="s">
        <v>2568</v>
      </c>
      <c r="I1576" s="3" t="s">
        <v>48</v>
      </c>
      <c r="J1576" s="3" t="s">
        <v>27</v>
      </c>
      <c r="K1576" s="3" t="s">
        <v>28</v>
      </c>
      <c r="L1576" s="3" t="s">
        <v>60</v>
      </c>
      <c r="M1576" s="3" t="s">
        <v>329</v>
      </c>
      <c r="N1576" s="3" t="s">
        <v>2570</v>
      </c>
      <c r="O1576" s="3">
        <v>51106</v>
      </c>
      <c r="P1576" s="2">
        <v>42025</v>
      </c>
      <c r="Q1576" s="2">
        <v>42027</v>
      </c>
      <c r="R1576" s="4">
        <v>266.76089999999999</v>
      </c>
      <c r="S1576" s="3">
        <v>12</v>
      </c>
      <c r="T1576" s="4">
        <v>386.61</v>
      </c>
      <c r="U1576" s="3">
        <v>87553</v>
      </c>
      <c r="V1576" s="3" t="str">
        <f>IF(R1576&gt;F3532, "High","Low")</f>
        <v>High</v>
      </c>
      <c r="W1576" s="3" t="e">
        <f>IF(OR(D1576 &gt; 0.2,#REF! &lt; 0.25), "High Risk", "Low Risk")</f>
        <v>#REF!</v>
      </c>
      <c r="X1576" s="3" t="str">
        <f>IF(NOT(D1576 &gt; 0), "No Discount", "Discount Applied")</f>
        <v>Discount Applied</v>
      </c>
      <c r="Y1576" s="3" t="str">
        <f>IF(AND(R1576 &gt; 100, OR(I1576 = "Regular Air", I1576 = "Express Air"), NOT(D1576 &gt; 0)), "High Profit Non-Standard Shipping", "Other")</f>
        <v>Other</v>
      </c>
    </row>
    <row r="1577" spans="1:25" x14ac:dyDescent="0.3">
      <c r="A1577" s="3" t="s">
        <v>179</v>
      </c>
      <c r="B1577" s="3">
        <v>22787</v>
      </c>
      <c r="C1577" s="3" t="s">
        <v>55</v>
      </c>
      <c r="D1577" s="7">
        <v>0</v>
      </c>
      <c r="E1577" s="4">
        <v>5.0199999999999996</v>
      </c>
      <c r="F1577" s="4">
        <v>5.14</v>
      </c>
      <c r="G1577" s="3">
        <v>2797</v>
      </c>
      <c r="H1577" s="3" t="s">
        <v>2571</v>
      </c>
      <c r="I1577" s="3" t="s">
        <v>48</v>
      </c>
      <c r="J1577" s="3" t="s">
        <v>113</v>
      </c>
      <c r="K1577" s="3" t="s">
        <v>76</v>
      </c>
      <c r="L1577" s="3" t="s">
        <v>52</v>
      </c>
      <c r="M1577" s="3" t="s">
        <v>233</v>
      </c>
      <c r="N1577" s="3" t="s">
        <v>2572</v>
      </c>
      <c r="O1577" s="3">
        <v>15122</v>
      </c>
      <c r="P1577" s="2">
        <v>42014</v>
      </c>
      <c r="Q1577" s="2">
        <v>42015</v>
      </c>
      <c r="R1577" s="4">
        <v>-159.30279999999999</v>
      </c>
      <c r="S1577" s="3">
        <v>8</v>
      </c>
      <c r="T1577" s="4">
        <v>43.94</v>
      </c>
      <c r="U1577" s="3">
        <v>87552</v>
      </c>
      <c r="V1577" s="3" t="str">
        <f>IF(R1577&gt;F3533, "High","Low")</f>
        <v>Low</v>
      </c>
      <c r="W1577" s="3" t="e">
        <f>IF(OR(D1577 &gt; 0.2,#REF! &lt; 0.25), "High Risk", "Low Risk")</f>
        <v>#REF!</v>
      </c>
      <c r="X1577" s="3" t="str">
        <f>IF(NOT(D1577 &gt; 0), "No Discount", "Discount Applied")</f>
        <v>No Discount</v>
      </c>
      <c r="Y1577" s="3" t="str">
        <f>IF(AND(R1577 &gt; 100, OR(I1577 = "Regular Air", I1577 = "Express Air"), NOT(D1577 &gt; 0)), "High Profit Non-Standard Shipping", "Other")</f>
        <v>Other</v>
      </c>
    </row>
    <row r="1578" spans="1:25" x14ac:dyDescent="0.3">
      <c r="A1578" s="3" t="s">
        <v>133</v>
      </c>
      <c r="B1578" s="3">
        <v>23350</v>
      </c>
      <c r="C1578" s="3" t="s">
        <v>55</v>
      </c>
      <c r="D1578" s="7">
        <v>0.02</v>
      </c>
      <c r="E1578" s="4">
        <v>4.91</v>
      </c>
      <c r="F1578" s="4">
        <v>0.5</v>
      </c>
      <c r="G1578" s="3">
        <v>2797</v>
      </c>
      <c r="H1578" s="3" t="s">
        <v>2571</v>
      </c>
      <c r="I1578" s="3" t="s">
        <v>48</v>
      </c>
      <c r="J1578" s="3" t="s">
        <v>27</v>
      </c>
      <c r="K1578" s="3" t="s">
        <v>28</v>
      </c>
      <c r="L1578" s="3" t="s">
        <v>52</v>
      </c>
      <c r="M1578" s="3" t="s">
        <v>233</v>
      </c>
      <c r="N1578" s="3" t="s">
        <v>2572</v>
      </c>
      <c r="O1578" s="3">
        <v>15122</v>
      </c>
      <c r="P1578" s="2">
        <v>42025</v>
      </c>
      <c r="Q1578" s="2">
        <v>42026</v>
      </c>
      <c r="R1578" s="4">
        <v>29.883900000000001</v>
      </c>
      <c r="S1578" s="3">
        <v>9</v>
      </c>
      <c r="T1578" s="4">
        <v>43.31</v>
      </c>
      <c r="U1578" s="3">
        <v>87553</v>
      </c>
      <c r="V1578" s="3" t="str">
        <f>IF(R1578&gt;F3534, "High","Low")</f>
        <v>High</v>
      </c>
      <c r="W1578" s="3" t="e">
        <f>IF(OR(D1578 &gt; 0.2,#REF! &lt; 0.25), "High Risk", "Low Risk")</f>
        <v>#REF!</v>
      </c>
      <c r="X1578" s="3" t="str">
        <f>IF(NOT(D1578 &gt; 0), "No Discount", "Discount Applied")</f>
        <v>Discount Applied</v>
      </c>
      <c r="Y1578" s="3" t="str">
        <f>IF(AND(R1578 &gt; 100, OR(I1578 = "Regular Air", I1578 = "Express Air"), NOT(D1578 &gt; 0)), "High Profit Non-Standard Shipping", "Other")</f>
        <v>Other</v>
      </c>
    </row>
    <row r="1579" spans="1:25" x14ac:dyDescent="0.3">
      <c r="A1579" s="3" t="s">
        <v>256</v>
      </c>
      <c r="B1579" s="3">
        <v>20618</v>
      </c>
      <c r="C1579" s="3" t="s">
        <v>105</v>
      </c>
      <c r="D1579" s="7">
        <v>0</v>
      </c>
      <c r="E1579" s="4">
        <v>17.52</v>
      </c>
      <c r="F1579" s="4">
        <v>8.17</v>
      </c>
      <c r="G1579" s="3">
        <v>2801</v>
      </c>
      <c r="H1579" s="3" t="s">
        <v>2573</v>
      </c>
      <c r="I1579" s="3" t="s">
        <v>48</v>
      </c>
      <c r="J1579" s="3" t="s">
        <v>39</v>
      </c>
      <c r="K1579" s="3" t="s">
        <v>28</v>
      </c>
      <c r="L1579" s="3" t="s">
        <v>33</v>
      </c>
      <c r="M1579" s="3" t="s">
        <v>377</v>
      </c>
      <c r="N1579" s="3" t="s">
        <v>2526</v>
      </c>
      <c r="O1579" s="3">
        <v>85224</v>
      </c>
      <c r="P1579" s="2">
        <v>42183</v>
      </c>
      <c r="Q1579" s="2">
        <v>42188</v>
      </c>
      <c r="R1579" s="4">
        <v>52.763999999999996</v>
      </c>
      <c r="S1579" s="3">
        <v>15</v>
      </c>
      <c r="T1579" s="4">
        <v>284.33999999999997</v>
      </c>
      <c r="U1579" s="3">
        <v>91049</v>
      </c>
      <c r="V1579" s="3" t="str">
        <f>IF(R1579&gt;F3535, "High","Low")</f>
        <v>High</v>
      </c>
      <c r="W1579" s="3" t="e">
        <f>IF(OR(D1579 &gt; 0.2,#REF! &lt; 0.25), "High Risk", "Low Risk")</f>
        <v>#REF!</v>
      </c>
      <c r="X1579" s="3" t="str">
        <f>IF(NOT(D1579 &gt; 0), "No Discount", "Discount Applied")</f>
        <v>No Discount</v>
      </c>
      <c r="Y1579" s="3" t="str">
        <f>IF(AND(R1579 &gt; 100, OR(I1579 = "Regular Air", I1579 = "Express Air"), NOT(D1579 &gt; 0)), "High Profit Non-Standard Shipping", "Other")</f>
        <v>Other</v>
      </c>
    </row>
    <row r="1580" spans="1:25" x14ac:dyDescent="0.3">
      <c r="A1580" s="3" t="s">
        <v>84</v>
      </c>
      <c r="B1580" s="3">
        <v>18070</v>
      </c>
      <c r="C1580" s="3" t="s">
        <v>55</v>
      </c>
      <c r="D1580" s="7">
        <v>7.0000000000000007E-2</v>
      </c>
      <c r="E1580" s="4">
        <v>500.98</v>
      </c>
      <c r="F1580" s="4">
        <v>28.14</v>
      </c>
      <c r="G1580" s="3">
        <v>2803</v>
      </c>
      <c r="H1580" s="3" t="s">
        <v>2575</v>
      </c>
      <c r="I1580" s="3" t="s">
        <v>38</v>
      </c>
      <c r="J1580" s="3" t="s">
        <v>57</v>
      </c>
      <c r="K1580" s="3" t="s">
        <v>76</v>
      </c>
      <c r="L1580" s="3" t="s">
        <v>33</v>
      </c>
      <c r="M1580" s="3" t="s">
        <v>44</v>
      </c>
      <c r="N1580" s="3" t="s">
        <v>2577</v>
      </c>
      <c r="O1580" s="3">
        <v>90022</v>
      </c>
      <c r="P1580" s="2">
        <v>42040</v>
      </c>
      <c r="Q1580" s="2">
        <v>42041</v>
      </c>
      <c r="R1580" s="4">
        <v>2699.9838</v>
      </c>
      <c r="S1580" s="3">
        <v>10</v>
      </c>
      <c r="T1580" s="4">
        <v>3913.02</v>
      </c>
      <c r="U1580" s="3">
        <v>86227</v>
      </c>
      <c r="V1580" s="3" t="str">
        <f>IF(R1580&gt;F3536, "High","Low")</f>
        <v>High</v>
      </c>
      <c r="W1580" s="3" t="e">
        <f>IF(OR(D1580 &gt; 0.2,#REF! &lt; 0.25), "High Risk", "Low Risk")</f>
        <v>#REF!</v>
      </c>
      <c r="X1580" s="3" t="str">
        <f>IF(NOT(D1580 &gt; 0), "No Discount", "Discount Applied")</f>
        <v>Discount Applied</v>
      </c>
      <c r="Y1580" s="3" t="str">
        <f>IF(AND(R1580 &gt; 100, OR(I1580 = "Regular Air", I1580 = "Express Air"), NOT(D1580 &gt; 0)), "High Profit Non-Standard Shipping", "Other")</f>
        <v>Other</v>
      </c>
    </row>
    <row r="1581" spans="1:25" x14ac:dyDescent="0.3">
      <c r="A1581" s="3" t="s">
        <v>140</v>
      </c>
      <c r="B1581" s="3">
        <v>18071</v>
      </c>
      <c r="C1581" s="3" t="s">
        <v>55</v>
      </c>
      <c r="D1581" s="7">
        <v>0.1</v>
      </c>
      <c r="E1581" s="4">
        <v>178.47</v>
      </c>
      <c r="F1581" s="4">
        <v>19.989999999999998</v>
      </c>
      <c r="G1581" s="3">
        <v>2803</v>
      </c>
      <c r="H1581" s="3" t="s">
        <v>2575</v>
      </c>
      <c r="I1581" s="3" t="s">
        <v>48</v>
      </c>
      <c r="J1581" s="3" t="s">
        <v>57</v>
      </c>
      <c r="K1581" s="3" t="s">
        <v>28</v>
      </c>
      <c r="L1581" s="3" t="s">
        <v>33</v>
      </c>
      <c r="M1581" s="3" t="s">
        <v>44</v>
      </c>
      <c r="N1581" s="3" t="s">
        <v>2577</v>
      </c>
      <c r="O1581" s="3">
        <v>90022</v>
      </c>
      <c r="P1581" s="2">
        <v>42040</v>
      </c>
      <c r="Q1581" s="2">
        <v>42042</v>
      </c>
      <c r="R1581" s="4">
        <v>-170.98</v>
      </c>
      <c r="S1581" s="3">
        <v>1</v>
      </c>
      <c r="T1581" s="4">
        <v>180.14</v>
      </c>
      <c r="U1581" s="3">
        <v>86227</v>
      </c>
      <c r="V1581" s="3" t="str">
        <f>IF(R1581&gt;F3537, "High","Low")</f>
        <v>Low</v>
      </c>
      <c r="W1581" s="3" t="e">
        <f>IF(OR(D1581 &gt; 0.2,#REF! &lt; 0.25), "High Risk", "Low Risk")</f>
        <v>#REF!</v>
      </c>
      <c r="X1581" s="3" t="str">
        <f>IF(NOT(D1581 &gt; 0), "No Discount", "Discount Applied")</f>
        <v>Discount Applied</v>
      </c>
      <c r="Y1581" s="3" t="str">
        <f>IF(AND(R1581 &gt; 100, OR(I1581 = "Regular Air", I1581 = "Express Air"), NOT(D1581 &gt; 0)), "High Profit Non-Standard Shipping", "Other")</f>
        <v>Other</v>
      </c>
    </row>
    <row r="1582" spans="1:25" x14ac:dyDescent="0.3">
      <c r="A1582" s="3" t="s">
        <v>108</v>
      </c>
      <c r="B1582" s="3">
        <v>24604</v>
      </c>
      <c r="C1582" s="3" t="s">
        <v>55</v>
      </c>
      <c r="D1582" s="7">
        <v>7.0000000000000007E-2</v>
      </c>
      <c r="E1582" s="4">
        <v>30.56</v>
      </c>
      <c r="F1582" s="4">
        <v>2.99</v>
      </c>
      <c r="G1582" s="3">
        <v>2813</v>
      </c>
      <c r="H1582" s="3" t="s">
        <v>2578</v>
      </c>
      <c r="I1582" s="3" t="s">
        <v>48</v>
      </c>
      <c r="J1582" s="3" t="s">
        <v>27</v>
      </c>
      <c r="K1582" s="3" t="s">
        <v>28</v>
      </c>
      <c r="L1582" s="3" t="s">
        <v>135</v>
      </c>
      <c r="M1582" s="3" t="s">
        <v>243</v>
      </c>
      <c r="N1582" s="3" t="s">
        <v>2580</v>
      </c>
      <c r="O1582" s="3">
        <v>37311</v>
      </c>
      <c r="P1582" s="2">
        <v>42042</v>
      </c>
      <c r="Q1582" s="2">
        <v>42042</v>
      </c>
      <c r="R1582" s="4">
        <v>-95.618600000000015</v>
      </c>
      <c r="S1582" s="3">
        <v>12</v>
      </c>
      <c r="T1582" s="4">
        <v>364.92</v>
      </c>
      <c r="U1582" s="3">
        <v>88819</v>
      </c>
      <c r="V1582" s="3" t="str">
        <f>IF(R1582&gt;F3538, "High","Low")</f>
        <v>Low</v>
      </c>
      <c r="W1582" s="3" t="e">
        <f>IF(OR(D1582 &gt; 0.2,#REF! &lt; 0.25), "High Risk", "Low Risk")</f>
        <v>#REF!</v>
      </c>
      <c r="X1582" s="3" t="str">
        <f>IF(NOT(D1582 &gt; 0), "No Discount", "Discount Applied")</f>
        <v>Discount Applied</v>
      </c>
      <c r="Y1582" s="3" t="str">
        <f>IF(AND(R1582 &gt; 100, OR(I1582 = "Regular Air", I1582 = "Express Air"), NOT(D1582 &gt; 0)), "High Profit Non-Standard Shipping", "Other")</f>
        <v>Other</v>
      </c>
    </row>
    <row r="1583" spans="1:25" x14ac:dyDescent="0.3">
      <c r="A1583" s="3" t="s">
        <v>65</v>
      </c>
      <c r="B1583" s="3">
        <v>24044</v>
      </c>
      <c r="C1583" s="3" t="s">
        <v>24</v>
      </c>
      <c r="D1583" s="7">
        <v>0.05</v>
      </c>
      <c r="E1583" s="4">
        <v>4.71</v>
      </c>
      <c r="F1583" s="4">
        <v>0.7</v>
      </c>
      <c r="G1583" s="3">
        <v>2817</v>
      </c>
      <c r="H1583" s="3" t="s">
        <v>2581</v>
      </c>
      <c r="I1583" s="3" t="s">
        <v>26</v>
      </c>
      <c r="J1583" s="3" t="s">
        <v>27</v>
      </c>
      <c r="K1583" s="3" t="s">
        <v>28</v>
      </c>
      <c r="L1583" s="3" t="s">
        <v>52</v>
      </c>
      <c r="M1583" s="3" t="s">
        <v>153</v>
      </c>
      <c r="N1583" s="3" t="s">
        <v>400</v>
      </c>
      <c r="O1583" s="3">
        <v>43055</v>
      </c>
      <c r="P1583" s="2">
        <v>42156</v>
      </c>
      <c r="Q1583" s="2">
        <v>42157</v>
      </c>
      <c r="R1583" s="4">
        <v>-2.3760000000000003</v>
      </c>
      <c r="S1583" s="3">
        <v>2</v>
      </c>
      <c r="T1583" s="4">
        <v>12.16</v>
      </c>
      <c r="U1583" s="3">
        <v>89743</v>
      </c>
      <c r="V1583" s="3" t="str">
        <f>IF(R1583&gt;F3539, "High","Low")</f>
        <v>Low</v>
      </c>
      <c r="W1583" s="3" t="e">
        <f>IF(OR(D1583 &gt; 0.2,#REF! &lt; 0.25), "High Risk", "Low Risk")</f>
        <v>#REF!</v>
      </c>
      <c r="X1583" s="3" t="str">
        <f>IF(NOT(D1583 &gt; 0), "No Discount", "Discount Applied")</f>
        <v>Discount Applied</v>
      </c>
      <c r="Y1583" s="3" t="str">
        <f>IF(AND(R1583 &gt; 100, OR(I1583 = "Regular Air", I1583 = "Express Air"), NOT(D1583 &gt; 0)), "High Profit Non-Standard Shipping", "Other")</f>
        <v>Other</v>
      </c>
    </row>
    <row r="1584" spans="1:25" x14ac:dyDescent="0.3">
      <c r="A1584" s="3" t="s">
        <v>77</v>
      </c>
      <c r="B1584" s="3">
        <v>24045</v>
      </c>
      <c r="C1584" s="3" t="s">
        <v>24</v>
      </c>
      <c r="D1584" s="7">
        <v>0.04</v>
      </c>
      <c r="E1584" s="4">
        <v>55.99</v>
      </c>
      <c r="F1584" s="4">
        <v>1.25</v>
      </c>
      <c r="G1584" s="3">
        <v>2817</v>
      </c>
      <c r="H1584" s="3" t="s">
        <v>2581</v>
      </c>
      <c r="I1584" s="3" t="s">
        <v>26</v>
      </c>
      <c r="J1584" s="3" t="s">
        <v>27</v>
      </c>
      <c r="K1584" s="3" t="s">
        <v>76</v>
      </c>
      <c r="L1584" s="3" t="s">
        <v>52</v>
      </c>
      <c r="M1584" s="3" t="s">
        <v>153</v>
      </c>
      <c r="N1584" s="3" t="s">
        <v>400</v>
      </c>
      <c r="O1584" s="3">
        <v>43055</v>
      </c>
      <c r="P1584" s="2">
        <v>42156</v>
      </c>
      <c r="Q1584" s="2">
        <v>42157</v>
      </c>
      <c r="R1584" s="4">
        <v>-18.3216</v>
      </c>
      <c r="S1584" s="3">
        <v>3</v>
      </c>
      <c r="T1584" s="4">
        <v>147.56</v>
      </c>
      <c r="U1584" s="3">
        <v>89743</v>
      </c>
      <c r="V1584" s="3" t="str">
        <f>IF(R1584&gt;F3540, "High","Low")</f>
        <v>Low</v>
      </c>
      <c r="W1584" s="3" t="e">
        <f>IF(OR(D1584 &gt; 0.2,#REF! &lt; 0.25), "High Risk", "Low Risk")</f>
        <v>#REF!</v>
      </c>
      <c r="X1584" s="3" t="str">
        <f>IF(NOT(D1584 &gt; 0), "No Discount", "Discount Applied")</f>
        <v>Discount Applied</v>
      </c>
      <c r="Y1584" s="3" t="str">
        <f>IF(AND(R1584 &gt; 100, OR(I1584 = "Regular Air", I1584 = "Express Air"), NOT(D1584 &gt; 0)), "High Profit Non-Standard Shipping", "Other")</f>
        <v>Other</v>
      </c>
    </row>
    <row r="1585" spans="1:25" x14ac:dyDescent="0.3">
      <c r="A1585" s="3" t="s">
        <v>179</v>
      </c>
      <c r="B1585" s="3">
        <v>24373</v>
      </c>
      <c r="C1585" s="3" t="s">
        <v>105</v>
      </c>
      <c r="D1585" s="7">
        <v>0.08</v>
      </c>
      <c r="E1585" s="4">
        <v>6.48</v>
      </c>
      <c r="F1585" s="4">
        <v>2.74</v>
      </c>
      <c r="G1585" s="3">
        <v>2820</v>
      </c>
      <c r="H1585" s="3" t="s">
        <v>2583</v>
      </c>
      <c r="I1585" s="3" t="s">
        <v>48</v>
      </c>
      <c r="J1585" s="3" t="s">
        <v>39</v>
      </c>
      <c r="K1585" s="3" t="s">
        <v>76</v>
      </c>
      <c r="L1585" s="3" t="s">
        <v>60</v>
      </c>
      <c r="M1585" s="3" t="s">
        <v>505</v>
      </c>
      <c r="N1585" s="3" t="s">
        <v>2584</v>
      </c>
      <c r="O1585" s="3">
        <v>63129</v>
      </c>
      <c r="P1585" s="2">
        <v>42134</v>
      </c>
      <c r="Q1585" s="2">
        <v>42136</v>
      </c>
      <c r="R1585" s="4">
        <v>-82.64</v>
      </c>
      <c r="S1585" s="3">
        <v>18</v>
      </c>
      <c r="T1585" s="4">
        <v>113.68</v>
      </c>
      <c r="U1585" s="3">
        <v>87899</v>
      </c>
      <c r="V1585" s="3" t="str">
        <f>IF(R1585&gt;F3541, "High","Low")</f>
        <v>Low</v>
      </c>
      <c r="W1585" s="3" t="e">
        <f>IF(OR(D1585 &gt; 0.2,#REF! &lt; 0.25), "High Risk", "Low Risk")</f>
        <v>#REF!</v>
      </c>
      <c r="X1585" s="3" t="str">
        <f>IF(NOT(D1585 &gt; 0), "No Discount", "Discount Applied")</f>
        <v>Discount Applied</v>
      </c>
      <c r="Y1585" s="3" t="str">
        <f>IF(AND(R1585 &gt; 100, OR(I1585 = "Regular Air", I1585 = "Express Air"), NOT(D1585 &gt; 0)), "High Profit Non-Standard Shipping", "Other")</f>
        <v>Other</v>
      </c>
    </row>
    <row r="1586" spans="1:25" x14ac:dyDescent="0.3">
      <c r="A1586" s="3" t="s">
        <v>29</v>
      </c>
      <c r="B1586" s="3">
        <v>24746</v>
      </c>
      <c r="C1586" s="3" t="s">
        <v>36</v>
      </c>
      <c r="D1586" s="7">
        <v>0.1</v>
      </c>
      <c r="E1586" s="4">
        <v>22.01</v>
      </c>
      <c r="F1586" s="4">
        <v>5.53</v>
      </c>
      <c r="G1586" s="3">
        <v>2820</v>
      </c>
      <c r="H1586" s="3" t="s">
        <v>2583</v>
      </c>
      <c r="I1586" s="3" t="s">
        <v>48</v>
      </c>
      <c r="J1586" s="3" t="s">
        <v>39</v>
      </c>
      <c r="K1586" s="3" t="s">
        <v>28</v>
      </c>
      <c r="L1586" s="3" t="s">
        <v>60</v>
      </c>
      <c r="M1586" s="3" t="s">
        <v>505</v>
      </c>
      <c r="N1586" s="3" t="s">
        <v>2584</v>
      </c>
      <c r="O1586" s="3">
        <v>63129</v>
      </c>
      <c r="P1586" s="2">
        <v>42018</v>
      </c>
      <c r="Q1586" s="2">
        <v>42019</v>
      </c>
      <c r="R1586" s="4">
        <v>31.59</v>
      </c>
      <c r="S1586" s="3">
        <v>14</v>
      </c>
      <c r="T1586" s="4">
        <v>281.75</v>
      </c>
      <c r="U1586" s="3">
        <v>87900</v>
      </c>
      <c r="V1586" s="3" t="str">
        <f>IF(R1586&gt;F3542, "High","Low")</f>
        <v>High</v>
      </c>
      <c r="W1586" s="3" t="e">
        <f>IF(OR(D1586 &gt; 0.2,#REF! &lt; 0.25), "High Risk", "Low Risk")</f>
        <v>#REF!</v>
      </c>
      <c r="X1586" s="3" t="str">
        <f>IF(NOT(D1586 &gt; 0), "No Discount", "Discount Applied")</f>
        <v>Discount Applied</v>
      </c>
      <c r="Y1586" s="3" t="str">
        <f>IF(AND(R1586 &gt; 100, OR(I1586 = "Regular Air", I1586 = "Express Air"), NOT(D1586 &gt; 0)), "High Profit Non-Standard Shipping", "Other")</f>
        <v>Other</v>
      </c>
    </row>
    <row r="1587" spans="1:25" x14ac:dyDescent="0.3">
      <c r="A1587" s="3" t="s">
        <v>29</v>
      </c>
      <c r="B1587" s="3">
        <v>23803</v>
      </c>
      <c r="C1587" s="3" t="s">
        <v>105</v>
      </c>
      <c r="D1587" s="7">
        <v>0.02</v>
      </c>
      <c r="E1587" s="4">
        <v>21.98</v>
      </c>
      <c r="F1587" s="4">
        <v>2.87</v>
      </c>
      <c r="G1587" s="3">
        <v>2823</v>
      </c>
      <c r="H1587" s="3" t="s">
        <v>2585</v>
      </c>
      <c r="I1587" s="3" t="s">
        <v>48</v>
      </c>
      <c r="J1587" s="3" t="s">
        <v>27</v>
      </c>
      <c r="K1587" s="3" t="s">
        <v>28</v>
      </c>
      <c r="L1587" s="3" t="s">
        <v>33</v>
      </c>
      <c r="M1587" s="3" t="s">
        <v>532</v>
      </c>
      <c r="N1587" s="3" t="s">
        <v>2587</v>
      </c>
      <c r="O1587" s="3">
        <v>89031</v>
      </c>
      <c r="P1587" s="2">
        <v>42124</v>
      </c>
      <c r="Q1587" s="2">
        <v>42126</v>
      </c>
      <c r="R1587" s="4">
        <v>165.6345</v>
      </c>
      <c r="S1587" s="3">
        <v>11</v>
      </c>
      <c r="T1587" s="4">
        <v>240.05</v>
      </c>
      <c r="U1587" s="3">
        <v>87240</v>
      </c>
      <c r="V1587" s="3" t="str">
        <f>IF(R1587&gt;F3543, "High","Low")</f>
        <v>High</v>
      </c>
      <c r="W1587" s="3" t="e">
        <f>IF(OR(D1587 &gt; 0.2,#REF! &lt; 0.25), "High Risk", "Low Risk")</f>
        <v>#REF!</v>
      </c>
      <c r="X1587" s="3" t="str">
        <f>IF(NOT(D1587 &gt; 0), "No Discount", "Discount Applied")</f>
        <v>Discount Applied</v>
      </c>
      <c r="Y1587" s="3" t="str">
        <f>IF(AND(R1587 &gt; 100, OR(I1587 = "Regular Air", I1587 = "Express Air"), NOT(D1587 &gt; 0)), "High Profit Non-Standard Shipping", "Other")</f>
        <v>Other</v>
      </c>
    </row>
    <row r="1588" spans="1:25" x14ac:dyDescent="0.3">
      <c r="A1588" s="3" t="s">
        <v>179</v>
      </c>
      <c r="B1588" s="3">
        <v>22660</v>
      </c>
      <c r="C1588" s="3" t="s">
        <v>105</v>
      </c>
      <c r="D1588" s="7">
        <v>0.02</v>
      </c>
      <c r="E1588" s="4">
        <v>27.48</v>
      </c>
      <c r="F1588" s="4">
        <v>4</v>
      </c>
      <c r="G1588" s="3">
        <v>2825</v>
      </c>
      <c r="H1588" s="3" t="s">
        <v>2588</v>
      </c>
      <c r="I1588" s="3" t="s">
        <v>48</v>
      </c>
      <c r="J1588" s="3" t="s">
        <v>113</v>
      </c>
      <c r="K1588" s="3" t="s">
        <v>76</v>
      </c>
      <c r="L1588" s="3" t="s">
        <v>33</v>
      </c>
      <c r="M1588" s="3" t="s">
        <v>1740</v>
      </c>
      <c r="N1588" s="3" t="s">
        <v>2453</v>
      </c>
      <c r="O1588" s="3">
        <v>83701</v>
      </c>
      <c r="P1588" s="2">
        <v>42144</v>
      </c>
      <c r="Q1588" s="2">
        <v>42151</v>
      </c>
      <c r="R1588" s="4">
        <v>19.308000000000021</v>
      </c>
      <c r="S1588" s="3">
        <v>3</v>
      </c>
      <c r="T1588" s="4">
        <v>87.21</v>
      </c>
      <c r="U1588" s="3">
        <v>89497</v>
      </c>
      <c r="V1588" s="3" t="str">
        <f>IF(R1588&gt;F3544, "High","Low")</f>
        <v>High</v>
      </c>
      <c r="W1588" s="3" t="e">
        <f>IF(OR(D1588 &gt; 0.2,#REF! &lt; 0.25), "High Risk", "Low Risk")</f>
        <v>#REF!</v>
      </c>
      <c r="X1588" s="3" t="str">
        <f>IF(NOT(D1588 &gt; 0), "No Discount", "Discount Applied")</f>
        <v>Discount Applied</v>
      </c>
      <c r="Y1588" s="3" t="str">
        <f>IF(AND(R1588 &gt; 100, OR(I1588 = "Regular Air", I1588 = "Express Air"), NOT(D1588 &gt; 0)), "High Profit Non-Standard Shipping", "Other")</f>
        <v>Other</v>
      </c>
    </row>
    <row r="1589" spans="1:25" x14ac:dyDescent="0.3">
      <c r="A1589" s="3" t="s">
        <v>92</v>
      </c>
      <c r="B1589" s="3">
        <v>22661</v>
      </c>
      <c r="C1589" s="3" t="s">
        <v>105</v>
      </c>
      <c r="D1589" s="7">
        <v>0.08</v>
      </c>
      <c r="E1589" s="4">
        <v>10.06</v>
      </c>
      <c r="F1589" s="4">
        <v>2.06</v>
      </c>
      <c r="G1589" s="3">
        <v>2825</v>
      </c>
      <c r="H1589" s="3" t="s">
        <v>2588</v>
      </c>
      <c r="I1589" s="3" t="s">
        <v>48</v>
      </c>
      <c r="J1589" s="3" t="s">
        <v>113</v>
      </c>
      <c r="K1589" s="3" t="s">
        <v>28</v>
      </c>
      <c r="L1589" s="3" t="s">
        <v>33</v>
      </c>
      <c r="M1589" s="3" t="s">
        <v>1740</v>
      </c>
      <c r="N1589" s="3" t="s">
        <v>2453</v>
      </c>
      <c r="O1589" s="3">
        <v>83701</v>
      </c>
      <c r="P1589" s="2">
        <v>42144</v>
      </c>
      <c r="Q1589" s="2">
        <v>42148</v>
      </c>
      <c r="R1589" s="4">
        <v>0.32999999999999691</v>
      </c>
      <c r="S1589" s="3">
        <v>4</v>
      </c>
      <c r="T1589" s="4">
        <v>40.15</v>
      </c>
      <c r="U1589" s="3">
        <v>89497</v>
      </c>
      <c r="V1589" s="3" t="str">
        <f>IF(R1589&gt;F3545, "High","Low")</f>
        <v>High</v>
      </c>
      <c r="W1589" s="3" t="e">
        <f>IF(OR(D1589 &gt; 0.2,#REF! &lt; 0.25), "High Risk", "Low Risk")</f>
        <v>#REF!</v>
      </c>
      <c r="X1589" s="3" t="str">
        <f>IF(NOT(D1589 &gt; 0), "No Discount", "Discount Applied")</f>
        <v>Discount Applied</v>
      </c>
      <c r="Y1589" s="3" t="str">
        <f>IF(AND(R1589 &gt; 100, OR(I1589 = "Regular Air", I1589 = "Express Air"), NOT(D1589 &gt; 0)), "High Profit Non-Standard Shipping", "Other")</f>
        <v>Other</v>
      </c>
    </row>
    <row r="1590" spans="1:25" x14ac:dyDescent="0.3">
      <c r="A1590" s="3" t="s">
        <v>140</v>
      </c>
      <c r="B1590" s="3">
        <v>24607</v>
      </c>
      <c r="C1590" s="3" t="s">
        <v>24</v>
      </c>
      <c r="D1590" s="7">
        <v>0.05</v>
      </c>
      <c r="E1590" s="4">
        <v>11.29</v>
      </c>
      <c r="F1590" s="4">
        <v>5.03</v>
      </c>
      <c r="G1590" s="3">
        <v>2828</v>
      </c>
      <c r="H1590" s="3" t="s">
        <v>2589</v>
      </c>
      <c r="I1590" s="3" t="s">
        <v>48</v>
      </c>
      <c r="J1590" s="3" t="s">
        <v>27</v>
      </c>
      <c r="K1590" s="3" t="s">
        <v>28</v>
      </c>
      <c r="L1590" s="3" t="s">
        <v>33</v>
      </c>
      <c r="M1590" s="3" t="s">
        <v>44</v>
      </c>
      <c r="N1590" s="3" t="s">
        <v>2590</v>
      </c>
      <c r="O1590" s="3">
        <v>92243</v>
      </c>
      <c r="P1590" s="2">
        <v>42054</v>
      </c>
      <c r="Q1590" s="2">
        <v>42056</v>
      </c>
      <c r="R1590" s="4">
        <v>-35.26</v>
      </c>
      <c r="S1590" s="3">
        <v>8</v>
      </c>
      <c r="T1590" s="4">
        <v>90.46</v>
      </c>
      <c r="U1590" s="3">
        <v>87720</v>
      </c>
      <c r="V1590" s="3" t="str">
        <f>IF(R1590&gt;F3546, "High","Low")</f>
        <v>Low</v>
      </c>
      <c r="W1590" s="3" t="e">
        <f>IF(OR(D1590 &gt; 0.2,#REF! &lt; 0.25), "High Risk", "Low Risk")</f>
        <v>#REF!</v>
      </c>
      <c r="X1590" s="3" t="str">
        <f>IF(NOT(D1590 &gt; 0), "No Discount", "Discount Applied")</f>
        <v>Discount Applied</v>
      </c>
      <c r="Y1590" s="3" t="str">
        <f>IF(AND(R1590 &gt; 100, OR(I1590 = "Regular Air", I1590 = "Express Air"), NOT(D1590 &gt; 0)), "High Profit Non-Standard Shipping", "Other")</f>
        <v>Other</v>
      </c>
    </row>
    <row r="1591" spans="1:25" x14ac:dyDescent="0.3">
      <c r="A1591" s="3" t="s">
        <v>179</v>
      </c>
      <c r="B1591" s="3">
        <v>23431</v>
      </c>
      <c r="C1591" s="3" t="s">
        <v>55</v>
      </c>
      <c r="D1591" s="7">
        <v>7.0000000000000007E-2</v>
      </c>
      <c r="E1591" s="4">
        <v>39.479999999999997</v>
      </c>
      <c r="F1591" s="4">
        <v>1.99</v>
      </c>
      <c r="G1591" s="3">
        <v>2828</v>
      </c>
      <c r="H1591" s="3" t="s">
        <v>2589</v>
      </c>
      <c r="I1591" s="3" t="s">
        <v>48</v>
      </c>
      <c r="J1591" s="3" t="s">
        <v>27</v>
      </c>
      <c r="K1591" s="3" t="s">
        <v>76</v>
      </c>
      <c r="L1591" s="3" t="s">
        <v>33</v>
      </c>
      <c r="M1591" s="3" t="s">
        <v>44</v>
      </c>
      <c r="N1591" s="3" t="s">
        <v>2590</v>
      </c>
      <c r="O1591" s="3">
        <v>92243</v>
      </c>
      <c r="P1591" s="2">
        <v>42156</v>
      </c>
      <c r="Q1591" s="2">
        <v>42157</v>
      </c>
      <c r="R1591" s="4">
        <v>322.25069999999994</v>
      </c>
      <c r="S1591" s="3">
        <v>12</v>
      </c>
      <c r="T1591" s="4">
        <v>467.03</v>
      </c>
      <c r="U1591" s="3">
        <v>87721</v>
      </c>
      <c r="V1591" s="3" t="str">
        <f>IF(R1591&gt;F3547, "High","Low")</f>
        <v>High</v>
      </c>
      <c r="W1591" s="3" t="e">
        <f>IF(OR(D1591 &gt; 0.2,#REF! &lt; 0.25), "High Risk", "Low Risk")</f>
        <v>#REF!</v>
      </c>
      <c r="X1591" s="3" t="str">
        <f>IF(NOT(D1591 &gt; 0), "No Discount", "Discount Applied")</f>
        <v>Discount Applied</v>
      </c>
      <c r="Y1591" s="3" t="str">
        <f>IF(AND(R1591 &gt; 100, OR(I1591 = "Regular Air", I1591 = "Express Air"), NOT(D1591 &gt; 0)), "High Profit Non-Standard Shipping", "Other")</f>
        <v>Other</v>
      </c>
    </row>
    <row r="1592" spans="1:25" x14ac:dyDescent="0.3">
      <c r="A1592" s="3" t="s">
        <v>190</v>
      </c>
      <c r="B1592" s="3">
        <v>20594</v>
      </c>
      <c r="C1592" s="3" t="s">
        <v>36</v>
      </c>
      <c r="D1592" s="7">
        <v>0.03</v>
      </c>
      <c r="E1592" s="4">
        <v>140.97999999999999</v>
      </c>
      <c r="F1592" s="4">
        <v>36.090000000000003</v>
      </c>
      <c r="G1592" s="3">
        <v>2833</v>
      </c>
      <c r="H1592" s="3" t="s">
        <v>2591</v>
      </c>
      <c r="I1592" s="3" t="s">
        <v>38</v>
      </c>
      <c r="J1592" s="3" t="s">
        <v>57</v>
      </c>
      <c r="K1592" s="3" t="s">
        <v>40</v>
      </c>
      <c r="L1592" s="3" t="s">
        <v>60</v>
      </c>
      <c r="M1592" s="3" t="s">
        <v>61</v>
      </c>
      <c r="N1592" s="3" t="s">
        <v>2592</v>
      </c>
      <c r="O1592" s="3">
        <v>55076</v>
      </c>
      <c r="P1592" s="2">
        <v>42088</v>
      </c>
      <c r="Q1592" s="2">
        <v>42090</v>
      </c>
      <c r="R1592" s="4">
        <v>-221.5</v>
      </c>
      <c r="S1592" s="3">
        <v>4</v>
      </c>
      <c r="T1592" s="4">
        <v>608.80999999999995</v>
      </c>
      <c r="U1592" s="3">
        <v>91030</v>
      </c>
      <c r="V1592" s="3" t="str">
        <f>IF(R1592&gt;F3548, "High","Low")</f>
        <v>Low</v>
      </c>
      <c r="W1592" s="3" t="e">
        <f>IF(OR(D1592 &gt; 0.2,#REF! &lt; 0.25), "High Risk", "Low Risk")</f>
        <v>#REF!</v>
      </c>
      <c r="X1592" s="3" t="str">
        <f>IF(NOT(D1592 &gt; 0), "No Discount", "Discount Applied")</f>
        <v>Discount Applied</v>
      </c>
      <c r="Y1592" s="3" t="str">
        <f>IF(AND(R1592 &gt; 100, OR(I1592 = "Regular Air", I1592 = "Express Air"), NOT(D1592 &gt; 0)), "High Profit Non-Standard Shipping", "Other")</f>
        <v>Other</v>
      </c>
    </row>
    <row r="1593" spans="1:25" x14ac:dyDescent="0.3">
      <c r="A1593" s="3" t="s">
        <v>77</v>
      </c>
      <c r="B1593" s="3">
        <v>20595</v>
      </c>
      <c r="C1593" s="3" t="s">
        <v>36</v>
      </c>
      <c r="D1593" s="7">
        <v>0.08</v>
      </c>
      <c r="E1593" s="4">
        <v>65.989999999999995</v>
      </c>
      <c r="F1593" s="4">
        <v>8.99</v>
      </c>
      <c r="G1593" s="3">
        <v>2833</v>
      </c>
      <c r="H1593" s="3" t="s">
        <v>2591</v>
      </c>
      <c r="I1593" s="3" t="s">
        <v>48</v>
      </c>
      <c r="J1593" s="3" t="s">
        <v>57</v>
      </c>
      <c r="K1593" s="3" t="s">
        <v>76</v>
      </c>
      <c r="L1593" s="3" t="s">
        <v>60</v>
      </c>
      <c r="M1593" s="3" t="s">
        <v>61</v>
      </c>
      <c r="N1593" s="3" t="s">
        <v>2592</v>
      </c>
      <c r="O1593" s="3">
        <v>55076</v>
      </c>
      <c r="P1593" s="2">
        <v>42088</v>
      </c>
      <c r="Q1593" s="2">
        <v>42089</v>
      </c>
      <c r="R1593" s="4">
        <v>206.352</v>
      </c>
      <c r="S1593" s="3">
        <v>15</v>
      </c>
      <c r="T1593" s="4">
        <v>808.61</v>
      </c>
      <c r="U1593" s="3">
        <v>91030</v>
      </c>
      <c r="V1593" s="3" t="str">
        <f>IF(R1593&gt;F3549, "High","Low")</f>
        <v>High</v>
      </c>
      <c r="W1593" s="3" t="e">
        <f>IF(OR(D1593 &gt; 0.2,#REF! &lt; 0.25), "High Risk", "Low Risk")</f>
        <v>#REF!</v>
      </c>
      <c r="X1593" s="3" t="str">
        <f>IF(NOT(D1593 &gt; 0), "No Discount", "Discount Applied")</f>
        <v>Discount Applied</v>
      </c>
      <c r="Y1593" s="3" t="str">
        <f>IF(AND(R1593 &gt; 100, OR(I1593 = "Regular Air", I1593 = "Express Air"), NOT(D1593 &gt; 0)), "High Profit Non-Standard Shipping", "Other")</f>
        <v>Other</v>
      </c>
    </row>
    <row r="1594" spans="1:25" x14ac:dyDescent="0.3">
      <c r="A1594" s="3" t="s">
        <v>84</v>
      </c>
      <c r="B1594" s="3">
        <v>19191</v>
      </c>
      <c r="C1594" s="3" t="s">
        <v>24</v>
      </c>
      <c r="D1594" s="7">
        <v>7.0000000000000007E-2</v>
      </c>
      <c r="E1594" s="4">
        <v>51.98</v>
      </c>
      <c r="F1594" s="4">
        <v>10.17</v>
      </c>
      <c r="G1594" s="3">
        <v>2837</v>
      </c>
      <c r="H1594" s="3" t="s">
        <v>2593</v>
      </c>
      <c r="I1594" s="3" t="s">
        <v>48</v>
      </c>
      <c r="J1594" s="3" t="s">
        <v>39</v>
      </c>
      <c r="K1594" s="3" t="s">
        <v>76</v>
      </c>
      <c r="L1594" s="3" t="s">
        <v>60</v>
      </c>
      <c r="M1594" s="3" t="s">
        <v>303</v>
      </c>
      <c r="N1594" s="3" t="s">
        <v>2594</v>
      </c>
      <c r="O1594" s="3">
        <v>74133</v>
      </c>
      <c r="P1594" s="2">
        <v>42071</v>
      </c>
      <c r="Q1594" s="2">
        <v>42073</v>
      </c>
      <c r="R1594" s="4">
        <v>439.78529999999995</v>
      </c>
      <c r="S1594" s="3">
        <v>13</v>
      </c>
      <c r="T1594" s="4">
        <v>637.37</v>
      </c>
      <c r="U1594" s="3">
        <v>89801</v>
      </c>
      <c r="V1594" s="3" t="str">
        <f>IF(R1594&gt;F3550, "High","Low")</f>
        <v>High</v>
      </c>
      <c r="W1594" s="3" t="e">
        <f>IF(OR(D1594 &gt; 0.2,#REF! &lt; 0.25), "High Risk", "Low Risk")</f>
        <v>#REF!</v>
      </c>
      <c r="X1594" s="3" t="str">
        <f>IF(NOT(D1594 &gt; 0), "No Discount", "Discount Applied")</f>
        <v>Discount Applied</v>
      </c>
      <c r="Y1594" s="3" t="str">
        <f>IF(AND(R1594 &gt; 100, OR(I1594 = "Regular Air", I1594 = "Express Air"), NOT(D1594 &gt; 0)), "High Profit Non-Standard Shipping", "Other")</f>
        <v>Other</v>
      </c>
    </row>
    <row r="1595" spans="1:25" x14ac:dyDescent="0.3">
      <c r="A1595" s="3" t="s">
        <v>84</v>
      </c>
      <c r="B1595" s="3">
        <v>19192</v>
      </c>
      <c r="C1595" s="3" t="s">
        <v>24</v>
      </c>
      <c r="D1595" s="7">
        <v>0.1</v>
      </c>
      <c r="E1595" s="4">
        <v>80.97</v>
      </c>
      <c r="F1595" s="4">
        <v>33.6</v>
      </c>
      <c r="G1595" s="3">
        <v>2837</v>
      </c>
      <c r="H1595" s="3" t="s">
        <v>2593</v>
      </c>
      <c r="I1595" s="3" t="s">
        <v>38</v>
      </c>
      <c r="J1595" s="3" t="s">
        <v>39</v>
      </c>
      <c r="K1595" s="3" t="s">
        <v>76</v>
      </c>
      <c r="L1595" s="3" t="s">
        <v>60</v>
      </c>
      <c r="M1595" s="3" t="s">
        <v>303</v>
      </c>
      <c r="N1595" s="3" t="s">
        <v>2594</v>
      </c>
      <c r="O1595" s="3">
        <v>74133</v>
      </c>
      <c r="P1595" s="2">
        <v>42071</v>
      </c>
      <c r="Q1595" s="2">
        <v>42074</v>
      </c>
      <c r="R1595" s="4">
        <v>-149.4573</v>
      </c>
      <c r="S1595" s="3">
        <v>3</v>
      </c>
      <c r="T1595" s="4">
        <v>232.16</v>
      </c>
      <c r="U1595" s="3">
        <v>89801</v>
      </c>
      <c r="V1595" s="3" t="str">
        <f>IF(R1595&gt;F3551, "High","Low")</f>
        <v>Low</v>
      </c>
      <c r="W1595" s="3" t="e">
        <f>IF(OR(D1595 &gt; 0.2,#REF! &lt; 0.25), "High Risk", "Low Risk")</f>
        <v>#REF!</v>
      </c>
      <c r="X1595" s="3" t="str">
        <f>IF(NOT(D1595 &gt; 0), "No Discount", "Discount Applied")</f>
        <v>Discount Applied</v>
      </c>
      <c r="Y1595" s="3" t="str">
        <f>IF(AND(R1595 &gt; 100, OR(I1595 = "Regular Air", I1595 = "Express Air"), NOT(D1595 &gt; 0)), "High Profit Non-Standard Shipping", "Other")</f>
        <v>Other</v>
      </c>
    </row>
    <row r="1596" spans="1:25" x14ac:dyDescent="0.3">
      <c r="A1596" s="3" t="s">
        <v>29</v>
      </c>
      <c r="B1596" s="3">
        <v>18416</v>
      </c>
      <c r="C1596" s="3" t="s">
        <v>24</v>
      </c>
      <c r="D1596" s="7">
        <v>0</v>
      </c>
      <c r="E1596" s="4">
        <v>21.98</v>
      </c>
      <c r="F1596" s="4">
        <v>2.87</v>
      </c>
      <c r="G1596" s="3">
        <v>2840</v>
      </c>
      <c r="H1596" s="3" t="s">
        <v>2595</v>
      </c>
      <c r="I1596" s="3" t="s">
        <v>48</v>
      </c>
      <c r="J1596" s="3" t="s">
        <v>27</v>
      </c>
      <c r="K1596" s="3" t="s">
        <v>28</v>
      </c>
      <c r="L1596" s="3" t="s">
        <v>135</v>
      </c>
      <c r="M1596" s="3" t="s">
        <v>361</v>
      </c>
      <c r="N1596" s="3" t="s">
        <v>2596</v>
      </c>
      <c r="O1596" s="3">
        <v>33161</v>
      </c>
      <c r="P1596" s="2">
        <v>42082</v>
      </c>
      <c r="Q1596" s="2">
        <v>42083</v>
      </c>
      <c r="R1596" s="4">
        <v>21.095999999999997</v>
      </c>
      <c r="S1596" s="3">
        <v>16</v>
      </c>
      <c r="T1596" s="4">
        <v>360.03</v>
      </c>
      <c r="U1596" s="3">
        <v>87884</v>
      </c>
      <c r="V1596" s="3" t="str">
        <f>IF(R1596&gt;F3552, "High","Low")</f>
        <v>High</v>
      </c>
      <c r="W1596" s="3" t="e">
        <f>IF(OR(D1596 &gt; 0.2,#REF! &lt; 0.25), "High Risk", "Low Risk")</f>
        <v>#REF!</v>
      </c>
      <c r="X1596" s="3" t="str">
        <f>IF(NOT(D1596 &gt; 0), "No Discount", "Discount Applied")</f>
        <v>No Discount</v>
      </c>
      <c r="Y1596" s="3" t="str">
        <f>IF(AND(R1596 &gt; 100, OR(I1596 = "Regular Air", I1596 = "Express Air"), NOT(D1596 &gt; 0)), "High Profit Non-Standard Shipping", "Other")</f>
        <v>Other</v>
      </c>
    </row>
    <row r="1597" spans="1:25" x14ac:dyDescent="0.3">
      <c r="A1597" s="3" t="s">
        <v>49</v>
      </c>
      <c r="B1597" s="3">
        <v>18419</v>
      </c>
      <c r="C1597" s="3" t="s">
        <v>55</v>
      </c>
      <c r="D1597" s="7">
        <v>0.05</v>
      </c>
      <c r="E1597" s="4">
        <v>15.68</v>
      </c>
      <c r="F1597" s="4">
        <v>3.73</v>
      </c>
      <c r="G1597" s="3">
        <v>2840</v>
      </c>
      <c r="H1597" s="3" t="s">
        <v>2595</v>
      </c>
      <c r="I1597" s="3" t="s">
        <v>48</v>
      </c>
      <c r="J1597" s="3" t="s">
        <v>27</v>
      </c>
      <c r="K1597" s="3" t="s">
        <v>40</v>
      </c>
      <c r="L1597" s="3" t="s">
        <v>135</v>
      </c>
      <c r="M1597" s="3" t="s">
        <v>361</v>
      </c>
      <c r="N1597" s="3" t="s">
        <v>2596</v>
      </c>
      <c r="O1597" s="3">
        <v>33161</v>
      </c>
      <c r="P1597" s="2">
        <v>42166</v>
      </c>
      <c r="Q1597" s="2">
        <v>42168</v>
      </c>
      <c r="R1597" s="4">
        <v>1166.6280000000002</v>
      </c>
      <c r="S1597" s="3">
        <v>17</v>
      </c>
      <c r="T1597" s="4">
        <v>260.01</v>
      </c>
      <c r="U1597" s="3">
        <v>87885</v>
      </c>
      <c r="V1597" s="3" t="str">
        <f>IF(R1597&gt;F3553, "High","Low")</f>
        <v>High</v>
      </c>
      <c r="W1597" s="3" t="e">
        <f>IF(OR(D1597 &gt; 0.2,#REF! &lt; 0.25), "High Risk", "Low Risk")</f>
        <v>#REF!</v>
      </c>
      <c r="X1597" s="3" t="str">
        <f>IF(NOT(D1597 &gt; 0), "No Discount", "Discount Applied")</f>
        <v>Discount Applied</v>
      </c>
      <c r="Y1597" s="3" t="str">
        <f>IF(AND(R1597 &gt; 100, OR(I1597 = "Regular Air", I1597 = "Express Air"), NOT(D1597 &gt; 0)), "High Profit Non-Standard Shipping", "Other")</f>
        <v>Other</v>
      </c>
    </row>
    <row r="1598" spans="1:25" x14ac:dyDescent="0.3">
      <c r="A1598" s="3" t="s">
        <v>49</v>
      </c>
      <c r="B1598" s="3">
        <v>18420</v>
      </c>
      <c r="C1598" s="3" t="s">
        <v>55</v>
      </c>
      <c r="D1598" s="7">
        <v>0</v>
      </c>
      <c r="E1598" s="4">
        <v>14.98</v>
      </c>
      <c r="F1598" s="4">
        <v>8.99</v>
      </c>
      <c r="G1598" s="3">
        <v>2840</v>
      </c>
      <c r="H1598" s="3" t="s">
        <v>2595</v>
      </c>
      <c r="I1598" s="3" t="s">
        <v>48</v>
      </c>
      <c r="J1598" s="3" t="s">
        <v>27</v>
      </c>
      <c r="K1598" s="3" t="s">
        <v>40</v>
      </c>
      <c r="L1598" s="3" t="s">
        <v>135</v>
      </c>
      <c r="M1598" s="3" t="s">
        <v>361</v>
      </c>
      <c r="N1598" s="3" t="s">
        <v>2596</v>
      </c>
      <c r="O1598" s="3">
        <v>33161</v>
      </c>
      <c r="P1598" s="2">
        <v>42166</v>
      </c>
      <c r="Q1598" s="2">
        <v>42167</v>
      </c>
      <c r="R1598" s="4">
        <v>-40.604199999999999</v>
      </c>
      <c r="S1598" s="3">
        <v>18</v>
      </c>
      <c r="T1598" s="4">
        <v>273.79000000000002</v>
      </c>
      <c r="U1598" s="3">
        <v>87885</v>
      </c>
      <c r="V1598" s="3" t="str">
        <f>IF(R1598&gt;F3554, "High","Low")</f>
        <v>Low</v>
      </c>
      <c r="W1598" s="3" t="e">
        <f>IF(OR(D1598 &gt; 0.2,#REF! &lt; 0.25), "High Risk", "Low Risk")</f>
        <v>#REF!</v>
      </c>
      <c r="X1598" s="3" t="str">
        <f>IF(NOT(D1598 &gt; 0), "No Discount", "Discount Applied")</f>
        <v>No Discount</v>
      </c>
      <c r="Y1598" s="3" t="str">
        <f>IF(AND(R1598 &gt; 100, OR(I1598 = "Regular Air", I1598 = "Express Air"), NOT(D1598 &gt; 0)), "High Profit Non-Standard Shipping", "Other")</f>
        <v>Other</v>
      </c>
    </row>
    <row r="1599" spans="1:25" x14ac:dyDescent="0.3">
      <c r="A1599" s="3" t="s">
        <v>92</v>
      </c>
      <c r="B1599" s="3">
        <v>18421</v>
      </c>
      <c r="C1599" s="3" t="s">
        <v>55</v>
      </c>
      <c r="D1599" s="7">
        <v>0.02</v>
      </c>
      <c r="E1599" s="4">
        <v>38.76</v>
      </c>
      <c r="F1599" s="4">
        <v>13.26</v>
      </c>
      <c r="G1599" s="3">
        <v>2840</v>
      </c>
      <c r="H1599" s="3" t="s">
        <v>2595</v>
      </c>
      <c r="I1599" s="3" t="s">
        <v>48</v>
      </c>
      <c r="J1599" s="3" t="s">
        <v>27</v>
      </c>
      <c r="K1599" s="3" t="s">
        <v>28</v>
      </c>
      <c r="L1599" s="3" t="s">
        <v>135</v>
      </c>
      <c r="M1599" s="3" t="s">
        <v>361</v>
      </c>
      <c r="N1599" s="3" t="s">
        <v>2596</v>
      </c>
      <c r="O1599" s="3">
        <v>33161</v>
      </c>
      <c r="P1599" s="2">
        <v>42166</v>
      </c>
      <c r="Q1599" s="2">
        <v>42167</v>
      </c>
      <c r="R1599" s="4">
        <v>-294.084</v>
      </c>
      <c r="S1599" s="3">
        <v>1</v>
      </c>
      <c r="T1599" s="4">
        <v>44.62</v>
      </c>
      <c r="U1599" s="3">
        <v>87885</v>
      </c>
      <c r="V1599" s="3" t="str">
        <f>IF(R1599&gt;F3555, "High","Low")</f>
        <v>Low</v>
      </c>
      <c r="W1599" s="3" t="e">
        <f>IF(OR(D1599 &gt; 0.2,#REF! &lt; 0.25), "High Risk", "Low Risk")</f>
        <v>#REF!</v>
      </c>
      <c r="X1599" s="3" t="str">
        <f>IF(NOT(D1599 &gt; 0), "No Discount", "Discount Applied")</f>
        <v>Discount Applied</v>
      </c>
      <c r="Y1599" s="3" t="str">
        <f>IF(AND(R1599 &gt; 100, OR(I1599 = "Regular Air", I1599 = "Express Air"), NOT(D1599 &gt; 0)), "High Profit Non-Standard Shipping", "Other")</f>
        <v>Other</v>
      </c>
    </row>
    <row r="1600" spans="1:25" x14ac:dyDescent="0.3">
      <c r="A1600" s="3" t="s">
        <v>68</v>
      </c>
      <c r="B1600" s="3">
        <v>21855</v>
      </c>
      <c r="C1600" s="3" t="s">
        <v>36</v>
      </c>
      <c r="D1600" s="7">
        <v>0.04</v>
      </c>
      <c r="E1600" s="4">
        <v>90.48</v>
      </c>
      <c r="F1600" s="4">
        <v>19.989999999999998</v>
      </c>
      <c r="G1600" s="3">
        <v>2847</v>
      </c>
      <c r="H1600" s="3" t="s">
        <v>2599</v>
      </c>
      <c r="I1600" s="3" t="s">
        <v>48</v>
      </c>
      <c r="J1600" s="3" t="s">
        <v>27</v>
      </c>
      <c r="K1600" s="3" t="s">
        <v>28</v>
      </c>
      <c r="L1600" s="3" t="s">
        <v>135</v>
      </c>
      <c r="M1600" s="3" t="s">
        <v>243</v>
      </c>
      <c r="N1600" s="3" t="s">
        <v>2600</v>
      </c>
      <c r="O1600" s="3">
        <v>38017</v>
      </c>
      <c r="P1600" s="2">
        <v>42103</v>
      </c>
      <c r="Q1600" s="2">
        <v>42105</v>
      </c>
      <c r="R1600" s="4">
        <v>55.555199999999999</v>
      </c>
      <c r="S1600" s="3">
        <v>3</v>
      </c>
      <c r="T1600" s="4">
        <v>268.64</v>
      </c>
      <c r="U1600" s="3">
        <v>85928</v>
      </c>
      <c r="V1600" s="3" t="str">
        <f>IF(R1600&gt;F3556, "High","Low")</f>
        <v>High</v>
      </c>
      <c r="W1600" s="3" t="e">
        <f>IF(OR(D1600 &gt; 0.2,#REF! &lt; 0.25), "High Risk", "Low Risk")</f>
        <v>#REF!</v>
      </c>
      <c r="X1600" s="3" t="str">
        <f>IF(NOT(D1600 &gt; 0), "No Discount", "Discount Applied")</f>
        <v>Discount Applied</v>
      </c>
      <c r="Y1600" s="3" t="str">
        <f>IF(AND(R1600 &gt; 100, OR(I1600 = "Regular Air", I1600 = "Express Air"), NOT(D1600 &gt; 0)), "High Profit Non-Standard Shipping", "Other")</f>
        <v>Other</v>
      </c>
    </row>
    <row r="1601" spans="1:25" x14ac:dyDescent="0.3">
      <c r="A1601" s="3" t="s">
        <v>49</v>
      </c>
      <c r="B1601" s="3">
        <v>21856</v>
      </c>
      <c r="C1601" s="3" t="s">
        <v>36</v>
      </c>
      <c r="D1601" s="7">
        <v>0.02</v>
      </c>
      <c r="E1601" s="4">
        <v>9.77</v>
      </c>
      <c r="F1601" s="4">
        <v>6.02</v>
      </c>
      <c r="G1601" s="3">
        <v>2847</v>
      </c>
      <c r="H1601" s="3" t="s">
        <v>2599</v>
      </c>
      <c r="I1601" s="3" t="s">
        <v>48</v>
      </c>
      <c r="J1601" s="3" t="s">
        <v>27</v>
      </c>
      <c r="K1601" s="3" t="s">
        <v>40</v>
      </c>
      <c r="L1601" s="3" t="s">
        <v>135</v>
      </c>
      <c r="M1601" s="3" t="s">
        <v>243</v>
      </c>
      <c r="N1601" s="3" t="s">
        <v>2600</v>
      </c>
      <c r="O1601" s="3">
        <v>38017</v>
      </c>
      <c r="P1601" s="2">
        <v>42103</v>
      </c>
      <c r="Q1601" s="2">
        <v>42104</v>
      </c>
      <c r="R1601" s="4">
        <v>-535.33199999999999</v>
      </c>
      <c r="S1601" s="3">
        <v>9</v>
      </c>
      <c r="T1601" s="4">
        <v>87.68</v>
      </c>
      <c r="U1601" s="3">
        <v>85928</v>
      </c>
      <c r="V1601" s="3" t="str">
        <f>IF(R1601&gt;F3557, "High","Low")</f>
        <v>Low</v>
      </c>
      <c r="W1601" s="3" t="e">
        <f>IF(OR(D1601 &gt; 0.2,#REF! &lt; 0.25), "High Risk", "Low Risk")</f>
        <v>#REF!</v>
      </c>
      <c r="X1601" s="3" t="str">
        <f>IF(NOT(D1601 &gt; 0), "No Discount", "Discount Applied")</f>
        <v>Discount Applied</v>
      </c>
      <c r="Y1601" s="3" t="str">
        <f>IF(AND(R1601 &gt; 100, OR(I1601 = "Regular Air", I1601 = "Express Air"), NOT(D1601 &gt; 0)), "High Profit Non-Standard Shipping", "Other")</f>
        <v>Other</v>
      </c>
    </row>
    <row r="1602" spans="1:25" x14ac:dyDescent="0.3">
      <c r="A1602" s="3" t="s">
        <v>29</v>
      </c>
      <c r="B1602" s="3">
        <v>21857</v>
      </c>
      <c r="C1602" s="3" t="s">
        <v>36</v>
      </c>
      <c r="D1602" s="7">
        <v>0.09</v>
      </c>
      <c r="E1602" s="4">
        <v>34.99</v>
      </c>
      <c r="F1602" s="4">
        <v>7.73</v>
      </c>
      <c r="G1602" s="3">
        <v>2847</v>
      </c>
      <c r="H1602" s="3" t="s">
        <v>2599</v>
      </c>
      <c r="I1602" s="3" t="s">
        <v>48</v>
      </c>
      <c r="J1602" s="3" t="s">
        <v>27</v>
      </c>
      <c r="K1602" s="3" t="s">
        <v>28</v>
      </c>
      <c r="L1602" s="3" t="s">
        <v>135</v>
      </c>
      <c r="M1602" s="3" t="s">
        <v>243</v>
      </c>
      <c r="N1602" s="3" t="s">
        <v>2600</v>
      </c>
      <c r="O1602" s="3">
        <v>38017</v>
      </c>
      <c r="P1602" s="2">
        <v>42103</v>
      </c>
      <c r="Q1602" s="2">
        <v>42105</v>
      </c>
      <c r="R1602" s="4">
        <v>-208.72039999999998</v>
      </c>
      <c r="S1602" s="3">
        <v>1</v>
      </c>
      <c r="T1602" s="4">
        <v>37.619999999999997</v>
      </c>
      <c r="U1602" s="3">
        <v>85928</v>
      </c>
      <c r="V1602" s="3" t="str">
        <f>IF(R1602&gt;F3558, "High","Low")</f>
        <v>Low</v>
      </c>
      <c r="W1602" s="3" t="e">
        <f>IF(OR(D1602 &gt; 0.2,#REF! &lt; 0.25), "High Risk", "Low Risk")</f>
        <v>#REF!</v>
      </c>
      <c r="X1602" s="3" t="str">
        <f>IF(NOT(D1602 &gt; 0), "No Discount", "Discount Applied")</f>
        <v>Discount Applied</v>
      </c>
      <c r="Y1602" s="3" t="str">
        <f>IF(AND(R1602 &gt; 100, OR(I1602 = "Regular Air", I1602 = "Express Air"), NOT(D1602 &gt; 0)), "High Profit Non-Standard Shipping", "Other")</f>
        <v>Other</v>
      </c>
    </row>
    <row r="1603" spans="1:25" x14ac:dyDescent="0.3">
      <c r="A1603" s="3" t="s">
        <v>179</v>
      </c>
      <c r="B1603" s="3">
        <v>24455</v>
      </c>
      <c r="C1603" s="3" t="s">
        <v>55</v>
      </c>
      <c r="D1603" s="7">
        <v>0</v>
      </c>
      <c r="E1603" s="4">
        <v>49.99</v>
      </c>
      <c r="F1603" s="4">
        <v>19.989999999999998</v>
      </c>
      <c r="G1603" s="3">
        <v>2848</v>
      </c>
      <c r="H1603" s="3" t="s">
        <v>2601</v>
      </c>
      <c r="I1603" s="3" t="s">
        <v>48</v>
      </c>
      <c r="J1603" s="3" t="s">
        <v>27</v>
      </c>
      <c r="K1603" s="3" t="s">
        <v>76</v>
      </c>
      <c r="L1603" s="3" t="s">
        <v>135</v>
      </c>
      <c r="M1603" s="3" t="s">
        <v>243</v>
      </c>
      <c r="N1603" s="3" t="s">
        <v>2602</v>
      </c>
      <c r="O1603" s="3">
        <v>38401</v>
      </c>
      <c r="P1603" s="2">
        <v>42161</v>
      </c>
      <c r="Q1603" s="2">
        <v>42163</v>
      </c>
      <c r="R1603" s="4">
        <v>38.885999999999996</v>
      </c>
      <c r="S1603" s="3">
        <v>16</v>
      </c>
      <c r="T1603" s="4">
        <v>832.97</v>
      </c>
      <c r="U1603" s="3">
        <v>85929</v>
      </c>
      <c r="V1603" s="3" t="str">
        <f>IF(R1603&gt;F3559, "High","Low")</f>
        <v>High</v>
      </c>
      <c r="W1603" s="3" t="e">
        <f>IF(OR(D1603 &gt; 0.2,#REF! &lt; 0.25), "High Risk", "Low Risk")</f>
        <v>#REF!</v>
      </c>
      <c r="X1603" s="3" t="str">
        <f>IF(NOT(D1603 &gt; 0), "No Discount", "Discount Applied")</f>
        <v>No Discount</v>
      </c>
      <c r="Y1603" s="3" t="str">
        <f>IF(AND(R1603 &gt; 100, OR(I1603 = "Regular Air", I1603 = "Express Air"), NOT(D1603 &gt; 0)), "High Profit Non-Standard Shipping", "Other")</f>
        <v>Other</v>
      </c>
    </row>
    <row r="1604" spans="1:25" x14ac:dyDescent="0.3">
      <c r="A1604" s="3" t="s">
        <v>77</v>
      </c>
      <c r="B1604" s="3">
        <v>23622</v>
      </c>
      <c r="C1604" s="3" t="s">
        <v>105</v>
      </c>
      <c r="D1604" s="7">
        <v>0.05</v>
      </c>
      <c r="E1604" s="4">
        <v>115.99</v>
      </c>
      <c r="F1604" s="4">
        <v>8.99</v>
      </c>
      <c r="G1604" s="3">
        <v>2851</v>
      </c>
      <c r="H1604" s="3" t="s">
        <v>2603</v>
      </c>
      <c r="I1604" s="3" t="s">
        <v>48</v>
      </c>
      <c r="J1604" s="3" t="s">
        <v>113</v>
      </c>
      <c r="K1604" s="3" t="s">
        <v>76</v>
      </c>
      <c r="L1604" s="3" t="s">
        <v>60</v>
      </c>
      <c r="M1604" s="3" t="s">
        <v>129</v>
      </c>
      <c r="N1604" s="3" t="s">
        <v>2604</v>
      </c>
      <c r="O1604" s="3">
        <v>79762</v>
      </c>
      <c r="P1604" s="2">
        <v>42103</v>
      </c>
      <c r="Q1604" s="2">
        <v>42107</v>
      </c>
      <c r="R1604" s="4">
        <v>719.35259999999994</v>
      </c>
      <c r="S1604" s="3">
        <v>11</v>
      </c>
      <c r="T1604" s="4">
        <v>1042.54</v>
      </c>
      <c r="U1604" s="3">
        <v>86454</v>
      </c>
      <c r="V1604" s="3" t="str">
        <f>IF(R1604&gt;F3560, "High","Low")</f>
        <v>High</v>
      </c>
      <c r="W1604" s="3" t="e">
        <f>IF(OR(D1604 &gt; 0.2,#REF! &lt; 0.25), "High Risk", "Low Risk")</f>
        <v>#REF!</v>
      </c>
      <c r="X1604" s="3" t="str">
        <f>IF(NOT(D1604 &gt; 0), "No Discount", "Discount Applied")</f>
        <v>Discount Applied</v>
      </c>
      <c r="Y1604" s="3" t="str">
        <f>IF(AND(R1604 &gt; 100, OR(I1604 = "Regular Air", I1604 = "Express Air"), NOT(D1604 &gt; 0)), "High Profit Non-Standard Shipping", "Other")</f>
        <v>Other</v>
      </c>
    </row>
    <row r="1605" spans="1:25" x14ac:dyDescent="0.3">
      <c r="A1605" s="3" t="s">
        <v>108</v>
      </c>
      <c r="B1605" s="3">
        <v>23042</v>
      </c>
      <c r="C1605" s="3" t="s">
        <v>55</v>
      </c>
      <c r="D1605" s="7">
        <v>0.08</v>
      </c>
      <c r="E1605" s="4">
        <v>7.84</v>
      </c>
      <c r="F1605" s="4">
        <v>4.71</v>
      </c>
      <c r="G1605" s="3">
        <v>2855</v>
      </c>
      <c r="H1605" s="3" t="s">
        <v>2605</v>
      </c>
      <c r="I1605" s="3" t="s">
        <v>48</v>
      </c>
      <c r="J1605" s="3" t="s">
        <v>27</v>
      </c>
      <c r="K1605" s="3" t="s">
        <v>28</v>
      </c>
      <c r="L1605" s="3" t="s">
        <v>33</v>
      </c>
      <c r="M1605" s="3" t="s">
        <v>34</v>
      </c>
      <c r="N1605" s="3" t="s">
        <v>2606</v>
      </c>
      <c r="O1605" s="3">
        <v>98198</v>
      </c>
      <c r="P1605" s="2">
        <v>42025</v>
      </c>
      <c r="Q1605" s="2">
        <v>42026</v>
      </c>
      <c r="R1605" s="4">
        <v>-12.876779999999998</v>
      </c>
      <c r="S1605" s="3">
        <v>10</v>
      </c>
      <c r="T1605" s="4">
        <v>76.16</v>
      </c>
      <c r="U1605" s="3">
        <v>87316</v>
      </c>
      <c r="V1605" s="3" t="str">
        <f>IF(R1605&gt;F3561, "High","Low")</f>
        <v>Low</v>
      </c>
      <c r="W1605" s="3" t="e">
        <f>IF(OR(D1605 &gt; 0.2,#REF! &lt; 0.25), "High Risk", "Low Risk")</f>
        <v>#REF!</v>
      </c>
      <c r="X1605" s="3" t="str">
        <f>IF(NOT(D1605 &gt; 0), "No Discount", "Discount Applied")</f>
        <v>Discount Applied</v>
      </c>
      <c r="Y1605" s="3" t="str">
        <f>IF(AND(R1605 &gt; 100, OR(I1605 = "Regular Air", I1605 = "Express Air"), NOT(D1605 &gt; 0)), "High Profit Non-Standard Shipping", "Other")</f>
        <v>Other</v>
      </c>
    </row>
    <row r="1606" spans="1:25" x14ac:dyDescent="0.3">
      <c r="A1606" s="3" t="s">
        <v>49</v>
      </c>
      <c r="B1606" s="3">
        <v>23043</v>
      </c>
      <c r="C1606" s="3" t="s">
        <v>55</v>
      </c>
      <c r="D1606" s="7">
        <v>0.03</v>
      </c>
      <c r="E1606" s="4">
        <v>105.34</v>
      </c>
      <c r="F1606" s="4">
        <v>24.49</v>
      </c>
      <c r="G1606" s="3">
        <v>2855</v>
      </c>
      <c r="H1606" s="3" t="s">
        <v>2605</v>
      </c>
      <c r="I1606" s="3" t="s">
        <v>48</v>
      </c>
      <c r="J1606" s="3" t="s">
        <v>27</v>
      </c>
      <c r="K1606" s="3" t="s">
        <v>40</v>
      </c>
      <c r="L1606" s="3" t="s">
        <v>33</v>
      </c>
      <c r="M1606" s="3" t="s">
        <v>34</v>
      </c>
      <c r="N1606" s="3" t="s">
        <v>2606</v>
      </c>
      <c r="O1606" s="3">
        <v>98198</v>
      </c>
      <c r="P1606" s="2">
        <v>42025</v>
      </c>
      <c r="Q1606" s="2">
        <v>42026</v>
      </c>
      <c r="R1606" s="4">
        <v>618.13080000000002</v>
      </c>
      <c r="S1606" s="3">
        <v>10</v>
      </c>
      <c r="T1606" s="4">
        <v>1038.1400000000001</v>
      </c>
      <c r="U1606" s="3">
        <v>87316</v>
      </c>
      <c r="V1606" s="3" t="str">
        <f>IF(R1606&gt;F3562, "High","Low")</f>
        <v>High</v>
      </c>
      <c r="W1606" s="3" t="e">
        <f>IF(OR(D1606 &gt; 0.2,#REF! &lt; 0.25), "High Risk", "Low Risk")</f>
        <v>#REF!</v>
      </c>
      <c r="X1606" s="3" t="str">
        <f>IF(NOT(D1606 &gt; 0), "No Discount", "Discount Applied")</f>
        <v>Discount Applied</v>
      </c>
      <c r="Y1606" s="3" t="str">
        <f>IF(AND(R1606 &gt; 100, OR(I1606 = "Regular Air", I1606 = "Express Air"), NOT(D1606 &gt; 0)), "High Profit Non-Standard Shipping", "Other")</f>
        <v>Other</v>
      </c>
    </row>
    <row r="1607" spans="1:25" x14ac:dyDescent="0.3">
      <c r="A1607" s="3" t="s">
        <v>84</v>
      </c>
      <c r="B1607" s="3">
        <v>23213</v>
      </c>
      <c r="C1607" s="3" t="s">
        <v>105</v>
      </c>
      <c r="D1607" s="7">
        <v>0.09</v>
      </c>
      <c r="E1607" s="4">
        <v>6783.02</v>
      </c>
      <c r="F1607" s="4">
        <v>24.49</v>
      </c>
      <c r="G1607" s="3">
        <v>2855</v>
      </c>
      <c r="H1607" s="3" t="s">
        <v>2605</v>
      </c>
      <c r="I1607" s="3" t="s">
        <v>48</v>
      </c>
      <c r="J1607" s="3" t="s">
        <v>113</v>
      </c>
      <c r="K1607" s="3" t="s">
        <v>76</v>
      </c>
      <c r="L1607" s="3" t="s">
        <v>33</v>
      </c>
      <c r="M1607" s="3" t="s">
        <v>34</v>
      </c>
      <c r="N1607" s="3" t="s">
        <v>2606</v>
      </c>
      <c r="O1607" s="3">
        <v>98198</v>
      </c>
      <c r="P1607" s="2">
        <v>42073</v>
      </c>
      <c r="Q1607" s="2">
        <v>42077</v>
      </c>
      <c r="R1607" s="4">
        <v>-14140.7016</v>
      </c>
      <c r="S1607" s="3">
        <v>1</v>
      </c>
      <c r="T1607" s="4">
        <v>6296</v>
      </c>
      <c r="U1607" s="3">
        <v>87317</v>
      </c>
      <c r="V1607" s="3" t="str">
        <f>IF(R1607&gt;F3563, "High","Low")</f>
        <v>Low</v>
      </c>
      <c r="W1607" s="3" t="e">
        <f>IF(OR(D1607 &gt; 0.2,#REF! &lt; 0.25), "High Risk", "Low Risk")</f>
        <v>#REF!</v>
      </c>
      <c r="X1607" s="3" t="str">
        <f>IF(NOT(D1607 &gt; 0), "No Discount", "Discount Applied")</f>
        <v>Discount Applied</v>
      </c>
      <c r="Y1607" s="3" t="str">
        <f>IF(AND(R1607 &gt; 100, OR(I1607 = "Regular Air", I1607 = "Express Air"), NOT(D1607 &gt; 0)), "High Profit Non-Standard Shipping", "Other")</f>
        <v>Other</v>
      </c>
    </row>
    <row r="1608" spans="1:25" x14ac:dyDescent="0.3">
      <c r="A1608" s="3" t="s">
        <v>29</v>
      </c>
      <c r="B1608" s="3">
        <v>18516</v>
      </c>
      <c r="C1608" s="3" t="s">
        <v>55</v>
      </c>
      <c r="D1608" s="7">
        <v>0.06</v>
      </c>
      <c r="E1608" s="4">
        <v>2.94</v>
      </c>
      <c r="F1608" s="4">
        <v>0.96</v>
      </c>
      <c r="G1608" s="3">
        <v>2858</v>
      </c>
      <c r="H1608" s="3" t="s">
        <v>2608</v>
      </c>
      <c r="I1608" s="3" t="s">
        <v>48</v>
      </c>
      <c r="J1608" s="3" t="s">
        <v>27</v>
      </c>
      <c r="K1608" s="3" t="s">
        <v>28</v>
      </c>
      <c r="L1608" s="3" t="s">
        <v>135</v>
      </c>
      <c r="M1608" s="3" t="s">
        <v>361</v>
      </c>
      <c r="N1608" s="3" t="s">
        <v>2232</v>
      </c>
      <c r="O1608" s="3">
        <v>32259</v>
      </c>
      <c r="P1608" s="2">
        <v>42141</v>
      </c>
      <c r="Q1608" s="2">
        <v>42142</v>
      </c>
      <c r="R1608" s="4">
        <v>-8.8759999999999994</v>
      </c>
      <c r="S1608" s="3">
        <v>3</v>
      </c>
      <c r="T1608" s="4">
        <v>8.7899999999999991</v>
      </c>
      <c r="U1608" s="3">
        <v>88279</v>
      </c>
      <c r="V1608" s="3" t="str">
        <f>IF(R1608&gt;F3564, "High","Low")</f>
        <v>Low</v>
      </c>
      <c r="W1608" s="3" t="e">
        <f>IF(OR(D1608 &gt; 0.2,#REF! &lt; 0.25), "High Risk", "Low Risk")</f>
        <v>#REF!</v>
      </c>
      <c r="X1608" s="3" t="str">
        <f>IF(NOT(D1608 &gt; 0), "No Discount", "Discount Applied")</f>
        <v>Discount Applied</v>
      </c>
      <c r="Y1608" s="3" t="str">
        <f>IF(AND(R1608 &gt; 100, OR(I1608 = "Regular Air", I1608 = "Express Air"), NOT(D1608 &gt; 0)), "High Profit Non-Standard Shipping", "Other")</f>
        <v>Other</v>
      </c>
    </row>
    <row r="1609" spans="1:25" x14ac:dyDescent="0.3">
      <c r="A1609" s="3" t="s">
        <v>108</v>
      </c>
      <c r="B1609" s="3">
        <v>18506</v>
      </c>
      <c r="C1609" s="3" t="s">
        <v>105</v>
      </c>
      <c r="D1609" s="7">
        <v>0.04</v>
      </c>
      <c r="E1609" s="4">
        <v>67.28</v>
      </c>
      <c r="F1609" s="4">
        <v>19.989999999999998</v>
      </c>
      <c r="G1609" s="3">
        <v>2858</v>
      </c>
      <c r="H1609" s="3" t="s">
        <v>2608</v>
      </c>
      <c r="I1609" s="3" t="s">
        <v>48</v>
      </c>
      <c r="J1609" s="3" t="s">
        <v>27</v>
      </c>
      <c r="K1609" s="3" t="s">
        <v>28</v>
      </c>
      <c r="L1609" s="3" t="s">
        <v>135</v>
      </c>
      <c r="M1609" s="3" t="s">
        <v>361</v>
      </c>
      <c r="N1609" s="3" t="s">
        <v>2232</v>
      </c>
      <c r="O1609" s="3">
        <v>32259</v>
      </c>
      <c r="P1609" s="2">
        <v>42147</v>
      </c>
      <c r="Q1609" s="2">
        <v>42152</v>
      </c>
      <c r="R1609" s="4">
        <v>14.754</v>
      </c>
      <c r="S1609" s="3">
        <v>30</v>
      </c>
      <c r="T1609" s="4">
        <v>2051.6799999999998</v>
      </c>
      <c r="U1609" s="3">
        <v>88282</v>
      </c>
      <c r="V1609" s="3" t="str">
        <f>IF(R1609&gt;F3565, "High","Low")</f>
        <v>High</v>
      </c>
      <c r="W1609" s="3" t="e">
        <f>IF(OR(D1609 &gt; 0.2,#REF! &lt; 0.25), "High Risk", "Low Risk")</f>
        <v>#REF!</v>
      </c>
      <c r="X1609" s="3" t="str">
        <f>IF(NOT(D1609 &gt; 0), "No Discount", "Discount Applied")</f>
        <v>Discount Applied</v>
      </c>
      <c r="Y1609" s="3" t="str">
        <f>IF(AND(R1609 &gt; 100, OR(I1609 = "Regular Air", I1609 = "Express Air"), NOT(D1609 &gt; 0)), "High Profit Non-Standard Shipping", "Other")</f>
        <v>Other</v>
      </c>
    </row>
    <row r="1610" spans="1:25" x14ac:dyDescent="0.3">
      <c r="A1610" s="3" t="s">
        <v>190</v>
      </c>
      <c r="B1610" s="3">
        <v>18507</v>
      </c>
      <c r="C1610" s="3" t="s">
        <v>105</v>
      </c>
      <c r="D1610" s="7">
        <v>0.1</v>
      </c>
      <c r="E1610" s="4">
        <v>130.97999999999999</v>
      </c>
      <c r="F1610" s="4">
        <v>54.74</v>
      </c>
      <c r="G1610" s="3">
        <v>2858</v>
      </c>
      <c r="H1610" s="3" t="s">
        <v>2608</v>
      </c>
      <c r="I1610" s="3" t="s">
        <v>38</v>
      </c>
      <c r="J1610" s="3" t="s">
        <v>27</v>
      </c>
      <c r="K1610" s="3" t="s">
        <v>40</v>
      </c>
      <c r="L1610" s="3" t="s">
        <v>135</v>
      </c>
      <c r="M1610" s="3" t="s">
        <v>361</v>
      </c>
      <c r="N1610" s="3" t="s">
        <v>2232</v>
      </c>
      <c r="O1610" s="3">
        <v>32259</v>
      </c>
      <c r="P1610" s="2">
        <v>42147</v>
      </c>
      <c r="Q1610" s="2">
        <v>42147</v>
      </c>
      <c r="R1610" s="4">
        <v>669.61199999999997</v>
      </c>
      <c r="S1610" s="3">
        <v>42</v>
      </c>
      <c r="T1610" s="4">
        <v>5295.03</v>
      </c>
      <c r="U1610" s="3">
        <v>88282</v>
      </c>
      <c r="V1610" s="3" t="str">
        <f>IF(R1610&gt;F3566, "High","Low")</f>
        <v>High</v>
      </c>
      <c r="W1610" s="3" t="e">
        <f>IF(OR(D1610 &gt; 0.2,#REF! &lt; 0.25), "High Risk", "Low Risk")</f>
        <v>#REF!</v>
      </c>
      <c r="X1610" s="3" t="str">
        <f>IF(NOT(D1610 &gt; 0), "No Discount", "Discount Applied")</f>
        <v>Discount Applied</v>
      </c>
      <c r="Y1610" s="3" t="str">
        <f>IF(AND(R1610 &gt; 100, OR(I1610 = "Regular Air", I1610 = "Express Air"), NOT(D1610 &gt; 0)), "High Profit Non-Standard Shipping", "Other")</f>
        <v>Other</v>
      </c>
    </row>
    <row r="1611" spans="1:25" x14ac:dyDescent="0.3">
      <c r="A1611" s="3" t="s">
        <v>29</v>
      </c>
      <c r="B1611" s="3">
        <v>18508</v>
      </c>
      <c r="C1611" s="3" t="s">
        <v>105</v>
      </c>
      <c r="D1611" s="7">
        <v>0.04</v>
      </c>
      <c r="E1611" s="4">
        <v>2.78</v>
      </c>
      <c r="F1611" s="4">
        <v>1.25</v>
      </c>
      <c r="G1611" s="3">
        <v>2858</v>
      </c>
      <c r="H1611" s="3" t="s">
        <v>2608</v>
      </c>
      <c r="I1611" s="3" t="s">
        <v>48</v>
      </c>
      <c r="J1611" s="3" t="s">
        <v>27</v>
      </c>
      <c r="K1611" s="3" t="s">
        <v>28</v>
      </c>
      <c r="L1611" s="3" t="s">
        <v>135</v>
      </c>
      <c r="M1611" s="3" t="s">
        <v>361</v>
      </c>
      <c r="N1611" s="3" t="s">
        <v>2232</v>
      </c>
      <c r="O1611" s="3">
        <v>32259</v>
      </c>
      <c r="P1611" s="2">
        <v>42147</v>
      </c>
      <c r="Q1611" s="2">
        <v>42147</v>
      </c>
      <c r="R1611" s="4">
        <v>213</v>
      </c>
      <c r="S1611" s="3">
        <v>28</v>
      </c>
      <c r="T1611" s="4">
        <v>80.27</v>
      </c>
      <c r="U1611" s="3">
        <v>88282</v>
      </c>
      <c r="V1611" s="3" t="str">
        <f>IF(R1611&gt;F3567, "High","Low")</f>
        <v>High</v>
      </c>
      <c r="W1611" s="3" t="e">
        <f>IF(OR(D1611 &gt; 0.2,#REF! &lt; 0.25), "High Risk", "Low Risk")</f>
        <v>#REF!</v>
      </c>
      <c r="X1611" s="3" t="str">
        <f>IF(NOT(D1611 &gt; 0), "No Discount", "Discount Applied")</f>
        <v>Discount Applied</v>
      </c>
      <c r="Y1611" s="3" t="str">
        <f>IF(AND(R1611 &gt; 100, OR(I1611 = "Regular Air", I1611 = "Express Air"), NOT(D1611 &gt; 0)), "High Profit Non-Standard Shipping", "Other")</f>
        <v>Other</v>
      </c>
    </row>
    <row r="1612" spans="1:25" x14ac:dyDescent="0.3">
      <c r="A1612" s="3" t="s">
        <v>140</v>
      </c>
      <c r="B1612" s="3">
        <v>20270</v>
      </c>
      <c r="C1612" s="3" t="s">
        <v>36</v>
      </c>
      <c r="D1612" s="7">
        <v>0.03</v>
      </c>
      <c r="E1612" s="4">
        <v>142.86000000000001</v>
      </c>
      <c r="F1612" s="4">
        <v>19.989999999999998</v>
      </c>
      <c r="G1612" s="3">
        <v>2859</v>
      </c>
      <c r="H1612" s="3" t="s">
        <v>2609</v>
      </c>
      <c r="I1612" s="3" t="s">
        <v>48</v>
      </c>
      <c r="J1612" s="3" t="s">
        <v>27</v>
      </c>
      <c r="K1612" s="3" t="s">
        <v>28</v>
      </c>
      <c r="L1612" s="3" t="s">
        <v>135</v>
      </c>
      <c r="M1612" s="3" t="s">
        <v>361</v>
      </c>
      <c r="N1612" s="3" t="s">
        <v>280</v>
      </c>
      <c r="O1612" s="3">
        <v>32601</v>
      </c>
      <c r="P1612" s="2">
        <v>42095</v>
      </c>
      <c r="Q1612" s="2">
        <v>42097</v>
      </c>
      <c r="R1612" s="4">
        <v>-8.3881000000000014</v>
      </c>
      <c r="S1612" s="3">
        <v>23</v>
      </c>
      <c r="T1612" s="4">
        <v>3292.02</v>
      </c>
      <c r="U1612" s="3">
        <v>88281</v>
      </c>
      <c r="V1612" s="3" t="str">
        <f>IF(R1612&gt;F3568, "High","Low")</f>
        <v>Low</v>
      </c>
      <c r="W1612" s="3" t="e">
        <f>IF(OR(D1612 &gt; 0.2,#REF! &lt; 0.25), "High Risk", "Low Risk")</f>
        <v>#REF!</v>
      </c>
      <c r="X1612" s="3" t="str">
        <f>IF(NOT(D1612 &gt; 0), "No Discount", "Discount Applied")</f>
        <v>Discount Applied</v>
      </c>
      <c r="Y1612" s="3" t="str">
        <f>IF(AND(R1612 &gt; 100, OR(I1612 = "Regular Air", I1612 = "Express Air"), NOT(D1612 &gt; 0)), "High Profit Non-Standard Shipping", "Other")</f>
        <v>Other</v>
      </c>
    </row>
    <row r="1613" spans="1:25" x14ac:dyDescent="0.3">
      <c r="A1613" s="3" t="s">
        <v>77</v>
      </c>
      <c r="B1613" s="3">
        <v>23238</v>
      </c>
      <c r="C1613" s="3" t="s">
        <v>55</v>
      </c>
      <c r="D1613" s="7">
        <v>0.05</v>
      </c>
      <c r="E1613" s="4">
        <v>20.99</v>
      </c>
      <c r="F1613" s="4">
        <v>4.8099999999999996</v>
      </c>
      <c r="G1613" s="3">
        <v>2861</v>
      </c>
      <c r="H1613" s="3" t="s">
        <v>2610</v>
      </c>
      <c r="I1613" s="3" t="s">
        <v>48</v>
      </c>
      <c r="J1613" s="3" t="s">
        <v>27</v>
      </c>
      <c r="K1613" s="3" t="s">
        <v>76</v>
      </c>
      <c r="L1613" s="3" t="s">
        <v>60</v>
      </c>
      <c r="M1613" s="3" t="s">
        <v>182</v>
      </c>
      <c r="N1613" s="3" t="s">
        <v>2611</v>
      </c>
      <c r="O1613" s="3">
        <v>67601</v>
      </c>
      <c r="P1613" s="2">
        <v>42063</v>
      </c>
      <c r="Q1613" s="2">
        <v>42063</v>
      </c>
      <c r="R1613" s="4">
        <v>4.9017600000000003</v>
      </c>
      <c r="S1613" s="3">
        <v>11</v>
      </c>
      <c r="T1613" s="4">
        <v>199.43</v>
      </c>
      <c r="U1613" s="3">
        <v>88280</v>
      </c>
      <c r="V1613" s="3" t="str">
        <f>IF(R1613&gt;F3569, "High","Low")</f>
        <v>High</v>
      </c>
      <c r="W1613" s="3" t="e">
        <f>IF(OR(D1613 &gt; 0.2,#REF! &lt; 0.25), "High Risk", "Low Risk")</f>
        <v>#REF!</v>
      </c>
      <c r="X1613" s="3" t="str">
        <f>IF(NOT(D1613 &gt; 0), "No Discount", "Discount Applied")</f>
        <v>Discount Applied</v>
      </c>
      <c r="Y1613" s="3" t="str">
        <f>IF(AND(R1613 &gt; 100, OR(I1613 = "Regular Air", I1613 = "Express Air"), NOT(D1613 &gt; 0)), "High Profit Non-Standard Shipping", "Other")</f>
        <v>Other</v>
      </c>
    </row>
    <row r="1614" spans="1:25" x14ac:dyDescent="0.3">
      <c r="A1614" s="3" t="s">
        <v>49</v>
      </c>
      <c r="B1614" s="3">
        <v>25932</v>
      </c>
      <c r="C1614" s="3" t="s">
        <v>24</v>
      </c>
      <c r="D1614" s="7">
        <v>0</v>
      </c>
      <c r="E1614" s="4">
        <v>12.22</v>
      </c>
      <c r="F1614" s="4">
        <v>2.85</v>
      </c>
      <c r="G1614" s="3">
        <v>2862</v>
      </c>
      <c r="H1614" s="3" t="s">
        <v>2612</v>
      </c>
      <c r="I1614" s="3" t="s">
        <v>48</v>
      </c>
      <c r="J1614" s="3" t="s">
        <v>27</v>
      </c>
      <c r="K1614" s="3" t="s">
        <v>40</v>
      </c>
      <c r="L1614" s="3" t="s">
        <v>60</v>
      </c>
      <c r="M1614" s="3" t="s">
        <v>495</v>
      </c>
      <c r="N1614" s="3" t="s">
        <v>2613</v>
      </c>
      <c r="O1614" s="3">
        <v>68128</v>
      </c>
      <c r="P1614" s="2">
        <v>42105</v>
      </c>
      <c r="Q1614" s="2">
        <v>42106</v>
      </c>
      <c r="R1614" s="4">
        <v>76.389899999999983</v>
      </c>
      <c r="S1614" s="3">
        <v>9</v>
      </c>
      <c r="T1614" s="4">
        <v>110.71</v>
      </c>
      <c r="U1614" s="3">
        <v>88278</v>
      </c>
      <c r="V1614" s="3" t="str">
        <f>IF(R1614&gt;F3570, "High","Low")</f>
        <v>High</v>
      </c>
      <c r="W1614" s="3" t="e">
        <f>IF(OR(D1614 &gt; 0.2,#REF! &lt; 0.25), "High Risk", "Low Risk")</f>
        <v>#REF!</v>
      </c>
      <c r="X1614" s="3" t="str">
        <f>IF(NOT(D1614 &gt; 0), "No Discount", "Discount Applied")</f>
        <v>No Discount</v>
      </c>
      <c r="Y1614" s="3" t="str">
        <f>IF(AND(R1614 &gt; 100, OR(I1614 = "Regular Air", I1614 = "Express Air"), NOT(D1614 &gt; 0)), "High Profit Non-Standard Shipping", "Other")</f>
        <v>Other</v>
      </c>
    </row>
    <row r="1615" spans="1:25" x14ac:dyDescent="0.3">
      <c r="A1615" s="3" t="s">
        <v>49</v>
      </c>
      <c r="B1615" s="3">
        <v>23136</v>
      </c>
      <c r="C1615" s="3" t="s">
        <v>46</v>
      </c>
      <c r="D1615" s="7">
        <v>0.01</v>
      </c>
      <c r="E1615" s="4">
        <v>13.79</v>
      </c>
      <c r="F1615" s="4">
        <v>8.7799999999999994</v>
      </c>
      <c r="G1615" s="3">
        <v>2865</v>
      </c>
      <c r="H1615" s="3" t="s">
        <v>2614</v>
      </c>
      <c r="I1615" s="3" t="s">
        <v>48</v>
      </c>
      <c r="J1615" s="3" t="s">
        <v>27</v>
      </c>
      <c r="K1615" s="3" t="s">
        <v>40</v>
      </c>
      <c r="L1615" s="3" t="s">
        <v>60</v>
      </c>
      <c r="M1615" s="3" t="s">
        <v>129</v>
      </c>
      <c r="N1615" s="3" t="s">
        <v>2615</v>
      </c>
      <c r="O1615" s="3">
        <v>75460</v>
      </c>
      <c r="P1615" s="2">
        <v>42058</v>
      </c>
      <c r="Q1615" s="2">
        <v>42060</v>
      </c>
      <c r="R1615" s="4">
        <v>-36.770000000000003</v>
      </c>
      <c r="S1615" s="3">
        <v>4</v>
      </c>
      <c r="T1615" s="4">
        <v>56.68</v>
      </c>
      <c r="U1615" s="3">
        <v>90871</v>
      </c>
      <c r="V1615" s="3" t="str">
        <f>IF(R1615&gt;F3571, "High","Low")</f>
        <v>Low</v>
      </c>
      <c r="W1615" s="3" t="e">
        <f>IF(OR(D1615 &gt; 0.2,#REF! &lt; 0.25), "High Risk", "Low Risk")</f>
        <v>#REF!</v>
      </c>
      <c r="X1615" s="3" t="str">
        <f>IF(NOT(D1615 &gt; 0), "No Discount", "Discount Applied")</f>
        <v>Discount Applied</v>
      </c>
      <c r="Y1615" s="3" t="str">
        <f>IF(AND(R1615 &gt; 100, OR(I1615 = "Regular Air", I1615 = "Express Air"), NOT(D1615 &gt; 0)), "High Profit Non-Standard Shipping", "Other")</f>
        <v>Other</v>
      </c>
    </row>
    <row r="1616" spans="1:25" x14ac:dyDescent="0.3">
      <c r="A1616" s="3" t="s">
        <v>140</v>
      </c>
      <c r="B1616" s="3">
        <v>23137</v>
      </c>
      <c r="C1616" s="3" t="s">
        <v>46</v>
      </c>
      <c r="D1616" s="7">
        <v>0.04</v>
      </c>
      <c r="E1616" s="4">
        <v>33.29</v>
      </c>
      <c r="F1616" s="4">
        <v>8.74</v>
      </c>
      <c r="G1616" s="3">
        <v>2865</v>
      </c>
      <c r="H1616" s="3" t="s">
        <v>2614</v>
      </c>
      <c r="I1616" s="3" t="s">
        <v>48</v>
      </c>
      <c r="J1616" s="3" t="s">
        <v>27</v>
      </c>
      <c r="K1616" s="3" t="s">
        <v>28</v>
      </c>
      <c r="L1616" s="3" t="s">
        <v>60</v>
      </c>
      <c r="M1616" s="3" t="s">
        <v>129</v>
      </c>
      <c r="N1616" s="3" t="s">
        <v>2615</v>
      </c>
      <c r="O1616" s="3">
        <v>75460</v>
      </c>
      <c r="P1616" s="2">
        <v>42058</v>
      </c>
      <c r="Q1616" s="2">
        <v>42059</v>
      </c>
      <c r="R1616" s="4">
        <v>87.03</v>
      </c>
      <c r="S1616" s="3">
        <v>8</v>
      </c>
      <c r="T1616" s="4">
        <v>273.33999999999997</v>
      </c>
      <c r="U1616" s="3">
        <v>90871</v>
      </c>
      <c r="V1616" s="3" t="str">
        <f>IF(R1616&gt;F3572, "High","Low")</f>
        <v>High</v>
      </c>
      <c r="W1616" s="3" t="e">
        <f>IF(OR(D1616 &gt; 0.2,#REF! &lt; 0.25), "High Risk", "Low Risk")</f>
        <v>#REF!</v>
      </c>
      <c r="X1616" s="3" t="str">
        <f>IF(NOT(D1616 &gt; 0), "No Discount", "Discount Applied")</f>
        <v>Discount Applied</v>
      </c>
      <c r="Y1616" s="3" t="str">
        <f>IF(AND(R1616 &gt; 100, OR(I1616 = "Regular Air", I1616 = "Express Air"), NOT(D1616 &gt; 0)), "High Profit Non-Standard Shipping", "Other")</f>
        <v>Other</v>
      </c>
    </row>
    <row r="1617" spans="1:25" x14ac:dyDescent="0.3">
      <c r="A1617" s="3" t="s">
        <v>77</v>
      </c>
      <c r="B1617" s="3">
        <v>1529</v>
      </c>
      <c r="C1617" s="3" t="s">
        <v>24</v>
      </c>
      <c r="D1617" s="7">
        <v>0.01</v>
      </c>
      <c r="E1617" s="4">
        <v>125.99</v>
      </c>
      <c r="F1617" s="4">
        <v>8.99</v>
      </c>
      <c r="G1617" s="3">
        <v>2867</v>
      </c>
      <c r="H1617" s="3" t="s">
        <v>2617</v>
      </c>
      <c r="I1617" s="3" t="s">
        <v>48</v>
      </c>
      <c r="J1617" s="3" t="s">
        <v>27</v>
      </c>
      <c r="K1617" s="3" t="s">
        <v>76</v>
      </c>
      <c r="L1617" s="3" t="s">
        <v>52</v>
      </c>
      <c r="M1617" s="3" t="s">
        <v>1007</v>
      </c>
      <c r="N1617" s="3" t="s">
        <v>34</v>
      </c>
      <c r="O1617" s="3">
        <v>20016</v>
      </c>
      <c r="P1617" s="2">
        <v>42111</v>
      </c>
      <c r="Q1617" s="2">
        <v>42112</v>
      </c>
      <c r="R1617" s="4">
        <v>-582.64799999999991</v>
      </c>
      <c r="S1617" s="3">
        <v>2</v>
      </c>
      <c r="T1617" s="4">
        <v>226.88</v>
      </c>
      <c r="U1617" s="3">
        <v>11013</v>
      </c>
      <c r="V1617" s="3" t="str">
        <f>IF(R1617&gt;F3573, "High","Low")</f>
        <v>Low</v>
      </c>
      <c r="W1617" s="3" t="e">
        <f>IF(OR(D1617 &gt; 0.2,#REF! &lt; 0.25), "High Risk", "Low Risk")</f>
        <v>#REF!</v>
      </c>
      <c r="X1617" s="3" t="str">
        <f>IF(NOT(D1617 &gt; 0), "No Discount", "Discount Applied")</f>
        <v>Discount Applied</v>
      </c>
      <c r="Y1617" s="3" t="str">
        <f>IF(AND(R1617 &gt; 100, OR(I1617 = "Regular Air", I1617 = "Express Air"), NOT(D1617 &gt; 0)), "High Profit Non-Standard Shipping", "Other")</f>
        <v>Other</v>
      </c>
    </row>
    <row r="1618" spans="1:25" x14ac:dyDescent="0.3">
      <c r="A1618" s="3" t="s">
        <v>108</v>
      </c>
      <c r="B1618" s="3">
        <v>18998</v>
      </c>
      <c r="C1618" s="3" t="s">
        <v>24</v>
      </c>
      <c r="D1618" s="7">
        <v>0.03</v>
      </c>
      <c r="E1618" s="4">
        <v>896.99</v>
      </c>
      <c r="F1618" s="4">
        <v>19.989999999999998</v>
      </c>
      <c r="G1618" s="3">
        <v>2868</v>
      </c>
      <c r="H1618" s="3" t="s">
        <v>2618</v>
      </c>
      <c r="I1618" s="3" t="s">
        <v>48</v>
      </c>
      <c r="J1618" s="3" t="s">
        <v>27</v>
      </c>
      <c r="K1618" s="3" t="s">
        <v>28</v>
      </c>
      <c r="L1618" s="3" t="s">
        <v>33</v>
      </c>
      <c r="M1618" s="3" t="s">
        <v>34</v>
      </c>
      <c r="N1618" s="3" t="s">
        <v>2619</v>
      </c>
      <c r="O1618" s="3">
        <v>98026</v>
      </c>
      <c r="P1618" s="2">
        <v>42012</v>
      </c>
      <c r="Q1618" s="2">
        <v>42014</v>
      </c>
      <c r="R1618" s="4">
        <v>3602.1311999999994</v>
      </c>
      <c r="S1618" s="3">
        <v>6</v>
      </c>
      <c r="T1618" s="4">
        <v>5220.4799999999996</v>
      </c>
      <c r="U1618" s="3">
        <v>85826</v>
      </c>
      <c r="V1618" s="3" t="str">
        <f>IF(R1618&gt;F3574, "High","Low")</f>
        <v>High</v>
      </c>
      <c r="W1618" s="3" t="e">
        <f>IF(OR(D1618 &gt; 0.2,#REF! &lt; 0.25), "High Risk", "Low Risk")</f>
        <v>#REF!</v>
      </c>
      <c r="X1618" s="3" t="str">
        <f>IF(NOT(D1618 &gt; 0), "No Discount", "Discount Applied")</f>
        <v>Discount Applied</v>
      </c>
      <c r="Y1618" s="3" t="str">
        <f>IF(AND(R1618 &gt; 100, OR(I1618 = "Regular Air", I1618 = "Express Air"), NOT(D1618 &gt; 0)), "High Profit Non-Standard Shipping", "Other")</f>
        <v>Other</v>
      </c>
    </row>
    <row r="1619" spans="1:25" x14ac:dyDescent="0.3">
      <c r="A1619" s="3" t="s">
        <v>77</v>
      </c>
      <c r="B1619" s="3">
        <v>19529</v>
      </c>
      <c r="C1619" s="3" t="s">
        <v>24</v>
      </c>
      <c r="D1619" s="7">
        <v>0.01</v>
      </c>
      <c r="E1619" s="4">
        <v>125.99</v>
      </c>
      <c r="F1619" s="4">
        <v>8.99</v>
      </c>
      <c r="G1619" s="3">
        <v>2868</v>
      </c>
      <c r="H1619" s="3" t="s">
        <v>2618</v>
      </c>
      <c r="I1619" s="3" t="s">
        <v>48</v>
      </c>
      <c r="J1619" s="3" t="s">
        <v>27</v>
      </c>
      <c r="K1619" s="3" t="s">
        <v>76</v>
      </c>
      <c r="L1619" s="3" t="s">
        <v>33</v>
      </c>
      <c r="M1619" s="3" t="s">
        <v>34</v>
      </c>
      <c r="N1619" s="3" t="s">
        <v>2619</v>
      </c>
      <c r="O1619" s="3">
        <v>98026</v>
      </c>
      <c r="P1619" s="2">
        <v>42111</v>
      </c>
      <c r="Q1619" s="2">
        <v>42112</v>
      </c>
      <c r="R1619" s="4">
        <v>-582.64799999999991</v>
      </c>
      <c r="S1619" s="3">
        <v>1</v>
      </c>
      <c r="T1619" s="4">
        <v>113.44</v>
      </c>
      <c r="U1619" s="3">
        <v>85827</v>
      </c>
      <c r="V1619" s="3" t="str">
        <f>IF(R1619&gt;F3575, "High","Low")</f>
        <v>Low</v>
      </c>
      <c r="W1619" s="3" t="e">
        <f>IF(OR(D1619 &gt; 0.2,#REF! &lt; 0.25), "High Risk", "Low Risk")</f>
        <v>#REF!</v>
      </c>
      <c r="X1619" s="3" t="str">
        <f>IF(NOT(D1619 &gt; 0), "No Discount", "Discount Applied")</f>
        <v>Discount Applied</v>
      </c>
      <c r="Y1619" s="3" t="str">
        <f>IF(AND(R1619 &gt; 100, OR(I1619 = "Regular Air", I1619 = "Express Air"), NOT(D1619 &gt; 0)), "High Profit Non-Standard Shipping", "Other")</f>
        <v>Other</v>
      </c>
    </row>
    <row r="1620" spans="1:25" x14ac:dyDescent="0.3">
      <c r="A1620" s="3" t="s">
        <v>108</v>
      </c>
      <c r="B1620" s="3">
        <v>19293</v>
      </c>
      <c r="C1620" s="3" t="s">
        <v>36</v>
      </c>
      <c r="D1620" s="7">
        <v>0.08</v>
      </c>
      <c r="E1620" s="4">
        <v>15.99</v>
      </c>
      <c r="F1620" s="4">
        <v>13.18</v>
      </c>
      <c r="G1620" s="3">
        <v>2868</v>
      </c>
      <c r="H1620" s="3" t="s">
        <v>2618</v>
      </c>
      <c r="I1620" s="3" t="s">
        <v>26</v>
      </c>
      <c r="J1620" s="3" t="s">
        <v>27</v>
      </c>
      <c r="K1620" s="3" t="s">
        <v>28</v>
      </c>
      <c r="L1620" s="3" t="s">
        <v>33</v>
      </c>
      <c r="M1620" s="3" t="s">
        <v>34</v>
      </c>
      <c r="N1620" s="3" t="s">
        <v>2619</v>
      </c>
      <c r="O1620" s="3">
        <v>98026</v>
      </c>
      <c r="P1620" s="2">
        <v>42149</v>
      </c>
      <c r="Q1620" s="2">
        <v>42151</v>
      </c>
      <c r="R1620" s="4">
        <v>-66.584999999999994</v>
      </c>
      <c r="S1620" s="3">
        <v>4</v>
      </c>
      <c r="T1620" s="4">
        <v>66.02</v>
      </c>
      <c r="U1620" s="3">
        <v>85828</v>
      </c>
      <c r="V1620" s="3" t="str">
        <f>IF(R1620&gt;F3576, "High","Low")</f>
        <v>Low</v>
      </c>
      <c r="W1620" s="3" t="e">
        <f>IF(OR(D1620 &gt; 0.2,#REF! &lt; 0.25), "High Risk", "Low Risk")</f>
        <v>#REF!</v>
      </c>
      <c r="X1620" s="3" t="str">
        <f>IF(NOT(D1620 &gt; 0), "No Discount", "Discount Applied")</f>
        <v>Discount Applied</v>
      </c>
      <c r="Y1620" s="3" t="str">
        <f>IF(AND(R1620 &gt; 100, OR(I1620 = "Regular Air", I1620 = "Express Air"), NOT(D1620 &gt; 0)), "High Profit Non-Standard Shipping", "Other")</f>
        <v>Other</v>
      </c>
    </row>
    <row r="1621" spans="1:25" x14ac:dyDescent="0.3">
      <c r="A1621" s="3" t="s">
        <v>133</v>
      </c>
      <c r="B1621" s="3">
        <v>25724</v>
      </c>
      <c r="C1621" s="3" t="s">
        <v>55</v>
      </c>
      <c r="D1621" s="7">
        <v>7.0000000000000007E-2</v>
      </c>
      <c r="E1621" s="4">
        <v>2.89</v>
      </c>
      <c r="F1621" s="4">
        <v>0.5</v>
      </c>
      <c r="G1621" s="3">
        <v>2873</v>
      </c>
      <c r="H1621" s="3" t="s">
        <v>2620</v>
      </c>
      <c r="I1621" s="3" t="s">
        <v>48</v>
      </c>
      <c r="J1621" s="3" t="s">
        <v>57</v>
      </c>
      <c r="K1621" s="3" t="s">
        <v>28</v>
      </c>
      <c r="L1621" s="3" t="s">
        <v>135</v>
      </c>
      <c r="M1621" s="3" t="s">
        <v>361</v>
      </c>
      <c r="N1621" s="3" t="s">
        <v>2621</v>
      </c>
      <c r="O1621" s="3">
        <v>33012</v>
      </c>
      <c r="P1621" s="2">
        <v>42026</v>
      </c>
      <c r="Q1621" s="2">
        <v>42028</v>
      </c>
      <c r="R1621" s="4">
        <v>441.59399999999999</v>
      </c>
      <c r="S1621" s="3">
        <v>12</v>
      </c>
      <c r="T1621" s="4">
        <v>33.020000000000003</v>
      </c>
      <c r="U1621" s="3">
        <v>89872</v>
      </c>
      <c r="V1621" s="3" t="str">
        <f>IF(R1621&gt;F3577, "High","Low")</f>
        <v>High</v>
      </c>
      <c r="W1621" s="3" t="e">
        <f>IF(OR(D1621 &gt; 0.2,#REF! &lt; 0.25), "High Risk", "Low Risk")</f>
        <v>#REF!</v>
      </c>
      <c r="X1621" s="3" t="str">
        <f>IF(NOT(D1621 &gt; 0), "No Discount", "Discount Applied")</f>
        <v>Discount Applied</v>
      </c>
      <c r="Y1621" s="3" t="str">
        <f>IF(AND(R1621 &gt; 100, OR(I1621 = "Regular Air", I1621 = "Express Air"), NOT(D1621 &gt; 0)), "High Profit Non-Standard Shipping", "Other")</f>
        <v>Other</v>
      </c>
    </row>
    <row r="1622" spans="1:25" x14ac:dyDescent="0.3">
      <c r="A1622" s="3" t="s">
        <v>151</v>
      </c>
      <c r="B1622" s="3">
        <v>25725</v>
      </c>
      <c r="C1622" s="3" t="s">
        <v>55</v>
      </c>
      <c r="D1622" s="7">
        <v>0</v>
      </c>
      <c r="E1622" s="4">
        <v>217.85</v>
      </c>
      <c r="F1622" s="4">
        <v>29.1</v>
      </c>
      <c r="G1622" s="3">
        <v>2873</v>
      </c>
      <c r="H1622" s="3" t="s">
        <v>2620</v>
      </c>
      <c r="I1622" s="3" t="s">
        <v>38</v>
      </c>
      <c r="J1622" s="3" t="s">
        <v>57</v>
      </c>
      <c r="K1622" s="3" t="s">
        <v>40</v>
      </c>
      <c r="L1622" s="3" t="s">
        <v>135</v>
      </c>
      <c r="M1622" s="3" t="s">
        <v>361</v>
      </c>
      <c r="N1622" s="3" t="s">
        <v>2621</v>
      </c>
      <c r="O1622" s="3">
        <v>33012</v>
      </c>
      <c r="P1622" s="2">
        <v>42026</v>
      </c>
      <c r="Q1622" s="2">
        <v>42027</v>
      </c>
      <c r="R1622" s="4">
        <v>394.17</v>
      </c>
      <c r="S1622" s="3">
        <v>10</v>
      </c>
      <c r="T1622" s="4">
        <v>2273.1</v>
      </c>
      <c r="U1622" s="3">
        <v>89872</v>
      </c>
      <c r="V1622" s="3" t="str">
        <f>IF(R1622&gt;F3578, "High","Low")</f>
        <v>High</v>
      </c>
      <c r="W1622" s="3" t="e">
        <f>IF(OR(D1622 &gt; 0.2,#REF! &lt; 0.25), "High Risk", "Low Risk")</f>
        <v>#REF!</v>
      </c>
      <c r="X1622" s="3" t="str">
        <f>IF(NOT(D1622 &gt; 0), "No Discount", "Discount Applied")</f>
        <v>No Discount</v>
      </c>
      <c r="Y1622" s="3" t="str">
        <f>IF(AND(R1622 &gt; 100, OR(I1622 = "Regular Air", I1622 = "Express Air"), NOT(D1622 &gt; 0)), "High Profit Non-Standard Shipping", "Other")</f>
        <v>Other</v>
      </c>
    </row>
    <row r="1623" spans="1:25" x14ac:dyDescent="0.3">
      <c r="A1623" s="3" t="s">
        <v>29</v>
      </c>
      <c r="B1623" s="3">
        <v>21768</v>
      </c>
      <c r="C1623" s="3" t="s">
        <v>105</v>
      </c>
      <c r="D1623" s="7">
        <v>0.05</v>
      </c>
      <c r="E1623" s="4">
        <v>4.84</v>
      </c>
      <c r="F1623" s="4">
        <v>0.71</v>
      </c>
      <c r="G1623" s="3">
        <v>2874</v>
      </c>
      <c r="H1623" s="3" t="s">
        <v>2623</v>
      </c>
      <c r="I1623" s="3" t="s">
        <v>48</v>
      </c>
      <c r="J1623" s="3" t="s">
        <v>39</v>
      </c>
      <c r="K1623" s="3" t="s">
        <v>28</v>
      </c>
      <c r="L1623" s="3" t="s">
        <v>60</v>
      </c>
      <c r="M1623" s="3" t="s">
        <v>495</v>
      </c>
      <c r="N1623" s="3" t="s">
        <v>2613</v>
      </c>
      <c r="O1623" s="3">
        <v>68128</v>
      </c>
      <c r="P1623" s="2">
        <v>42100</v>
      </c>
      <c r="Q1623" s="2">
        <v>42109</v>
      </c>
      <c r="R1623" s="4">
        <v>13.448099999999998</v>
      </c>
      <c r="S1623" s="3">
        <v>4</v>
      </c>
      <c r="T1623" s="4">
        <v>19.489999999999998</v>
      </c>
      <c r="U1623" s="3">
        <v>89873</v>
      </c>
      <c r="V1623" s="3" t="str">
        <f>IF(R1623&gt;F3579, "High","Low")</f>
        <v>High</v>
      </c>
      <c r="W1623" s="3" t="e">
        <f>IF(OR(D1623 &gt; 0.2,#REF! &lt; 0.25), "High Risk", "Low Risk")</f>
        <v>#REF!</v>
      </c>
      <c r="X1623" s="3" t="str">
        <f>IF(NOT(D1623 &gt; 0), "No Discount", "Discount Applied")</f>
        <v>Discount Applied</v>
      </c>
      <c r="Y1623" s="3" t="str">
        <f>IF(AND(R1623 &gt; 100, OR(I1623 = "Regular Air", I1623 = "Express Air"), NOT(D1623 &gt; 0)), "High Profit Non-Standard Shipping", "Other")</f>
        <v>Other</v>
      </c>
    </row>
    <row r="1624" spans="1:25" x14ac:dyDescent="0.3">
      <c r="A1624" s="3" t="s">
        <v>108</v>
      </c>
      <c r="B1624" s="3">
        <v>19246</v>
      </c>
      <c r="C1624" s="3" t="s">
        <v>46</v>
      </c>
      <c r="D1624" s="7">
        <v>0.03</v>
      </c>
      <c r="E1624" s="4">
        <v>304.99</v>
      </c>
      <c r="F1624" s="4">
        <v>19.989999999999998</v>
      </c>
      <c r="G1624" s="3">
        <v>2874</v>
      </c>
      <c r="H1624" s="3" t="s">
        <v>2623</v>
      </c>
      <c r="I1624" s="3" t="s">
        <v>48</v>
      </c>
      <c r="J1624" s="3" t="s">
        <v>39</v>
      </c>
      <c r="K1624" s="3" t="s">
        <v>28</v>
      </c>
      <c r="L1624" s="3" t="s">
        <v>60</v>
      </c>
      <c r="M1624" s="3" t="s">
        <v>495</v>
      </c>
      <c r="N1624" s="3" t="s">
        <v>2613</v>
      </c>
      <c r="O1624" s="3">
        <v>68128</v>
      </c>
      <c r="P1624" s="2">
        <v>42177</v>
      </c>
      <c r="Q1624" s="2">
        <v>42179</v>
      </c>
      <c r="R1624" s="4">
        <v>4033.6089000000002</v>
      </c>
      <c r="S1624" s="3">
        <v>19</v>
      </c>
      <c r="T1624" s="4">
        <v>5845.81</v>
      </c>
      <c r="U1624" s="3">
        <v>89874</v>
      </c>
      <c r="V1624" s="3" t="str">
        <f>IF(R1624&gt;F3580, "High","Low")</f>
        <v>High</v>
      </c>
      <c r="W1624" s="3" t="e">
        <f>IF(OR(D1624 &gt; 0.2,#REF! &lt; 0.25), "High Risk", "Low Risk")</f>
        <v>#REF!</v>
      </c>
      <c r="X1624" s="3" t="str">
        <f>IF(NOT(D1624 &gt; 0), "No Discount", "Discount Applied")</f>
        <v>Discount Applied</v>
      </c>
      <c r="Y1624" s="3" t="str">
        <f>IF(AND(R1624 &gt; 100, OR(I1624 = "Regular Air", I1624 = "Express Air"), NOT(D1624 &gt; 0)), "High Profit Non-Standard Shipping", "Other")</f>
        <v>Other</v>
      </c>
    </row>
    <row r="1625" spans="1:25" x14ac:dyDescent="0.3">
      <c r="A1625" s="3" t="s">
        <v>77</v>
      </c>
      <c r="B1625" s="3">
        <v>19247</v>
      </c>
      <c r="C1625" s="3" t="s">
        <v>46</v>
      </c>
      <c r="D1625" s="7">
        <v>0.09</v>
      </c>
      <c r="E1625" s="4">
        <v>65.989999999999995</v>
      </c>
      <c r="F1625" s="4">
        <v>8.99</v>
      </c>
      <c r="G1625" s="3">
        <v>2874</v>
      </c>
      <c r="H1625" s="3" t="s">
        <v>2623</v>
      </c>
      <c r="I1625" s="3" t="s">
        <v>48</v>
      </c>
      <c r="J1625" s="3" t="s">
        <v>39</v>
      </c>
      <c r="K1625" s="3" t="s">
        <v>76</v>
      </c>
      <c r="L1625" s="3" t="s">
        <v>60</v>
      </c>
      <c r="M1625" s="3" t="s">
        <v>495</v>
      </c>
      <c r="N1625" s="3" t="s">
        <v>2613</v>
      </c>
      <c r="O1625" s="3">
        <v>68128</v>
      </c>
      <c r="P1625" s="2">
        <v>42177</v>
      </c>
      <c r="Q1625" s="2">
        <v>42179</v>
      </c>
      <c r="R1625" s="4">
        <v>141.7824</v>
      </c>
      <c r="S1625" s="3">
        <v>12</v>
      </c>
      <c r="T1625" s="4">
        <v>633.85</v>
      </c>
      <c r="U1625" s="3">
        <v>89874</v>
      </c>
      <c r="V1625" s="3" t="str">
        <f>IF(R1625&gt;F3581, "High","Low")</f>
        <v>High</v>
      </c>
      <c r="W1625" s="3" t="e">
        <f>IF(OR(D1625 &gt; 0.2,#REF! &lt; 0.25), "High Risk", "Low Risk")</f>
        <v>#REF!</v>
      </c>
      <c r="X1625" s="3" t="str">
        <f>IF(NOT(D1625 &gt; 0), "No Discount", "Discount Applied")</f>
        <v>Discount Applied</v>
      </c>
      <c r="Y1625" s="3" t="str">
        <f>IF(AND(R1625 &gt; 100, OR(I1625 = "Regular Air", I1625 = "Express Air"), NOT(D1625 &gt; 0)), "High Profit Non-Standard Shipping", "Other")</f>
        <v>Other</v>
      </c>
    </row>
    <row r="1626" spans="1:25" x14ac:dyDescent="0.3">
      <c r="A1626" s="3" t="s">
        <v>179</v>
      </c>
      <c r="B1626" s="3">
        <v>25599</v>
      </c>
      <c r="C1626" s="3" t="s">
        <v>36</v>
      </c>
      <c r="D1626" s="7">
        <v>0</v>
      </c>
      <c r="E1626" s="4">
        <v>8.33</v>
      </c>
      <c r="F1626" s="4">
        <v>1.99</v>
      </c>
      <c r="G1626" s="3">
        <v>2877</v>
      </c>
      <c r="H1626" s="3" t="s">
        <v>2626</v>
      </c>
      <c r="I1626" s="3" t="s">
        <v>26</v>
      </c>
      <c r="J1626" s="3" t="s">
        <v>113</v>
      </c>
      <c r="K1626" s="3" t="s">
        <v>76</v>
      </c>
      <c r="L1626" s="3" t="s">
        <v>52</v>
      </c>
      <c r="M1626" s="3" t="s">
        <v>153</v>
      </c>
      <c r="N1626" s="3" t="s">
        <v>2627</v>
      </c>
      <c r="O1626" s="3">
        <v>44070</v>
      </c>
      <c r="P1626" s="2">
        <v>42065</v>
      </c>
      <c r="Q1626" s="2">
        <v>42067</v>
      </c>
      <c r="R1626" s="4">
        <v>74.181899999999999</v>
      </c>
      <c r="S1626" s="3">
        <v>12</v>
      </c>
      <c r="T1626" s="4">
        <v>107.51</v>
      </c>
      <c r="U1626" s="3">
        <v>91492</v>
      </c>
      <c r="V1626" s="3" t="str">
        <f>IF(R1626&gt;F3582, "High","Low")</f>
        <v>High</v>
      </c>
      <c r="W1626" s="3" t="e">
        <f>IF(OR(D1626 &gt; 0.2,#REF! &lt; 0.25), "High Risk", "Low Risk")</f>
        <v>#REF!</v>
      </c>
      <c r="X1626" s="3" t="str">
        <f>IF(NOT(D1626 &gt; 0), "No Discount", "Discount Applied")</f>
        <v>No Discount</v>
      </c>
      <c r="Y1626" s="3" t="str">
        <f>IF(AND(R1626 &gt; 100, OR(I1626 = "Regular Air", I1626 = "Express Air"), NOT(D1626 &gt; 0)), "High Profit Non-Standard Shipping", "Other")</f>
        <v>Other</v>
      </c>
    </row>
    <row r="1627" spans="1:25" x14ac:dyDescent="0.3">
      <c r="A1627" s="3" t="s">
        <v>179</v>
      </c>
      <c r="B1627" s="3">
        <v>7599</v>
      </c>
      <c r="C1627" s="3" t="s">
        <v>36</v>
      </c>
      <c r="D1627" s="7">
        <v>0</v>
      </c>
      <c r="E1627" s="4">
        <v>8.33</v>
      </c>
      <c r="F1627" s="4">
        <v>1.99</v>
      </c>
      <c r="G1627" s="3">
        <v>2878</v>
      </c>
      <c r="H1627" s="3" t="s">
        <v>2628</v>
      </c>
      <c r="I1627" s="3" t="s">
        <v>26</v>
      </c>
      <c r="J1627" s="3" t="s">
        <v>113</v>
      </c>
      <c r="K1627" s="3" t="s">
        <v>76</v>
      </c>
      <c r="L1627" s="3" t="s">
        <v>33</v>
      </c>
      <c r="M1627" s="3" t="s">
        <v>34</v>
      </c>
      <c r="N1627" s="3" t="s">
        <v>208</v>
      </c>
      <c r="O1627" s="3">
        <v>98107</v>
      </c>
      <c r="P1627" s="2">
        <v>42065</v>
      </c>
      <c r="Q1627" s="2">
        <v>42067</v>
      </c>
      <c r="R1627" s="4">
        <v>82.31</v>
      </c>
      <c r="S1627" s="3">
        <v>47</v>
      </c>
      <c r="T1627" s="4">
        <v>421.08</v>
      </c>
      <c r="U1627" s="3">
        <v>54369</v>
      </c>
      <c r="V1627" s="3" t="str">
        <f>IF(R1627&gt;F3583, "High","Low")</f>
        <v>High</v>
      </c>
      <c r="W1627" s="3" t="e">
        <f>IF(OR(D1627 &gt; 0.2,#REF! &lt; 0.25), "High Risk", "Low Risk")</f>
        <v>#REF!</v>
      </c>
      <c r="X1627" s="3" t="str">
        <f>IF(NOT(D1627 &gt; 0), "No Discount", "Discount Applied")</f>
        <v>No Discount</v>
      </c>
      <c r="Y1627" s="3" t="str">
        <f>IF(AND(R1627 &gt; 100, OR(I1627 = "Regular Air", I1627 = "Express Air"), NOT(D1627 &gt; 0)), "High Profit Non-Standard Shipping", "Other")</f>
        <v>Other</v>
      </c>
    </row>
    <row r="1628" spans="1:25" x14ac:dyDescent="0.3">
      <c r="A1628" s="3" t="s">
        <v>92</v>
      </c>
      <c r="B1628" s="3">
        <v>18642</v>
      </c>
      <c r="C1628" s="3" t="s">
        <v>55</v>
      </c>
      <c r="D1628" s="7">
        <v>0.05</v>
      </c>
      <c r="E1628" s="4">
        <v>6.68</v>
      </c>
      <c r="F1628" s="4">
        <v>6.93</v>
      </c>
      <c r="G1628" s="3">
        <v>2880</v>
      </c>
      <c r="H1628" s="3" t="s">
        <v>2629</v>
      </c>
      <c r="I1628" s="3" t="s">
        <v>48</v>
      </c>
      <c r="J1628" s="3" t="s">
        <v>57</v>
      </c>
      <c r="K1628" s="3" t="s">
        <v>28</v>
      </c>
      <c r="L1628" s="3" t="s">
        <v>135</v>
      </c>
      <c r="M1628" s="3" t="s">
        <v>361</v>
      </c>
      <c r="N1628" s="3" t="s">
        <v>2630</v>
      </c>
      <c r="O1628" s="3">
        <v>33160</v>
      </c>
      <c r="P1628" s="2">
        <v>42091</v>
      </c>
      <c r="Q1628" s="2">
        <v>42092</v>
      </c>
      <c r="R1628" s="4">
        <v>-2.3520000000000096</v>
      </c>
      <c r="S1628" s="3">
        <v>11</v>
      </c>
      <c r="T1628" s="4">
        <v>77.2</v>
      </c>
      <c r="U1628" s="3">
        <v>88626</v>
      </c>
      <c r="V1628" s="3" t="str">
        <f>IF(R1628&gt;F3584, "High","Low")</f>
        <v>Low</v>
      </c>
      <c r="W1628" s="3" t="e">
        <f>IF(OR(D1628 &gt; 0.2,#REF! &lt; 0.25), "High Risk", "Low Risk")</f>
        <v>#REF!</v>
      </c>
      <c r="X1628" s="3" t="str">
        <f>IF(NOT(D1628 &gt; 0), "No Discount", "Discount Applied")</f>
        <v>Discount Applied</v>
      </c>
      <c r="Y1628" s="3" t="str">
        <f>IF(AND(R1628 &gt; 100, OR(I1628 = "Regular Air", I1628 = "Express Air"), NOT(D1628 &gt; 0)), "High Profit Non-Standard Shipping", "Other")</f>
        <v>Other</v>
      </c>
    </row>
    <row r="1629" spans="1:25" x14ac:dyDescent="0.3">
      <c r="A1629" s="3" t="s">
        <v>41</v>
      </c>
      <c r="B1629" s="3">
        <v>20315</v>
      </c>
      <c r="C1629" s="3" t="s">
        <v>105</v>
      </c>
      <c r="D1629" s="7">
        <v>0.09</v>
      </c>
      <c r="E1629" s="4">
        <v>243.98</v>
      </c>
      <c r="F1629" s="4">
        <v>43.32</v>
      </c>
      <c r="G1629" s="3">
        <v>2880</v>
      </c>
      <c r="H1629" s="3" t="s">
        <v>2629</v>
      </c>
      <c r="I1629" s="3" t="s">
        <v>38</v>
      </c>
      <c r="J1629" s="3" t="s">
        <v>57</v>
      </c>
      <c r="K1629" s="3" t="s">
        <v>40</v>
      </c>
      <c r="L1629" s="3" t="s">
        <v>135</v>
      </c>
      <c r="M1629" s="3" t="s">
        <v>361</v>
      </c>
      <c r="N1629" s="3" t="s">
        <v>2630</v>
      </c>
      <c r="O1629" s="3">
        <v>33160</v>
      </c>
      <c r="P1629" s="2">
        <v>42132</v>
      </c>
      <c r="Q1629" s="2">
        <v>42137</v>
      </c>
      <c r="R1629" s="4">
        <v>1059.288</v>
      </c>
      <c r="S1629" s="3">
        <v>25</v>
      </c>
      <c r="T1629" s="4">
        <v>5587.89</v>
      </c>
      <c r="U1629" s="3">
        <v>88627</v>
      </c>
      <c r="V1629" s="3" t="str">
        <f>IF(R1629&gt;F3585, "High","Low")</f>
        <v>High</v>
      </c>
      <c r="W1629" s="3" t="e">
        <f>IF(OR(D1629 &gt; 0.2,#REF! &lt; 0.25), "High Risk", "Low Risk")</f>
        <v>#REF!</v>
      </c>
      <c r="X1629" s="3" t="str">
        <f>IF(NOT(D1629 &gt; 0), "No Discount", "Discount Applied")</f>
        <v>Discount Applied</v>
      </c>
      <c r="Y1629" s="3" t="str">
        <f>IF(AND(R1629 &gt; 100, OR(I1629 = "Regular Air", I1629 = "Express Air"), NOT(D1629 &gt; 0)), "High Profit Non-Standard Shipping", "Other")</f>
        <v>Other</v>
      </c>
    </row>
    <row r="1630" spans="1:25" x14ac:dyDescent="0.3">
      <c r="A1630" s="3" t="s">
        <v>256</v>
      </c>
      <c r="B1630" s="3">
        <v>7718</v>
      </c>
      <c r="C1630" s="3" t="s">
        <v>24</v>
      </c>
      <c r="D1630" s="7">
        <v>0.03</v>
      </c>
      <c r="E1630" s="4">
        <v>4.0599999999999996</v>
      </c>
      <c r="F1630" s="4">
        <v>6.89</v>
      </c>
      <c r="G1630" s="3">
        <v>2882</v>
      </c>
      <c r="H1630" s="3" t="s">
        <v>2631</v>
      </c>
      <c r="I1630" s="3" t="s">
        <v>48</v>
      </c>
      <c r="J1630" s="3" t="s">
        <v>113</v>
      </c>
      <c r="K1630" s="3" t="s">
        <v>28</v>
      </c>
      <c r="L1630" s="3" t="s">
        <v>135</v>
      </c>
      <c r="M1630" s="3" t="s">
        <v>321</v>
      </c>
      <c r="N1630" s="3" t="s">
        <v>389</v>
      </c>
      <c r="O1630" s="3">
        <v>28206</v>
      </c>
      <c r="P1630" s="2">
        <v>42055</v>
      </c>
      <c r="Q1630" s="2">
        <v>42057</v>
      </c>
      <c r="R1630" s="4">
        <v>-246.27609999999999</v>
      </c>
      <c r="S1630" s="3">
        <v>37</v>
      </c>
      <c r="T1630" s="4">
        <v>159.88999999999999</v>
      </c>
      <c r="U1630" s="3">
        <v>55300</v>
      </c>
      <c r="V1630" s="3" t="str">
        <f>IF(R1630&gt;F3586, "High","Low")</f>
        <v>Low</v>
      </c>
      <c r="W1630" s="3" t="e">
        <f>IF(OR(D1630 &gt; 0.2,#REF! &lt; 0.25), "High Risk", "Low Risk")</f>
        <v>#REF!</v>
      </c>
      <c r="X1630" s="3" t="str">
        <f>IF(NOT(D1630 &gt; 0), "No Discount", "Discount Applied")</f>
        <v>Discount Applied</v>
      </c>
      <c r="Y1630" s="3" t="str">
        <f>IF(AND(R1630 &gt; 100, OR(I1630 = "Regular Air", I1630 = "Express Air"), NOT(D1630 &gt; 0)), "High Profit Non-Standard Shipping", "Other")</f>
        <v>Other</v>
      </c>
    </row>
    <row r="1631" spans="1:25" x14ac:dyDescent="0.3">
      <c r="A1631" s="3" t="s">
        <v>133</v>
      </c>
      <c r="B1631" s="3">
        <v>7719</v>
      </c>
      <c r="C1631" s="3" t="s">
        <v>24</v>
      </c>
      <c r="D1631" s="7">
        <v>0.01</v>
      </c>
      <c r="E1631" s="4">
        <v>3.75</v>
      </c>
      <c r="F1631" s="4">
        <v>0.5</v>
      </c>
      <c r="G1631" s="3">
        <v>2882</v>
      </c>
      <c r="H1631" s="3" t="s">
        <v>2631</v>
      </c>
      <c r="I1631" s="3" t="s">
        <v>48</v>
      </c>
      <c r="J1631" s="3" t="s">
        <v>113</v>
      </c>
      <c r="K1631" s="3" t="s">
        <v>28</v>
      </c>
      <c r="L1631" s="3" t="s">
        <v>135</v>
      </c>
      <c r="M1631" s="3" t="s">
        <v>321</v>
      </c>
      <c r="N1631" s="3" t="s">
        <v>389</v>
      </c>
      <c r="O1631" s="3">
        <v>28206</v>
      </c>
      <c r="P1631" s="2">
        <v>42055</v>
      </c>
      <c r="Q1631" s="2">
        <v>42056</v>
      </c>
      <c r="R1631" s="4">
        <v>55.194599999999994</v>
      </c>
      <c r="S1631" s="3">
        <v>48</v>
      </c>
      <c r="T1631" s="4">
        <v>180.48</v>
      </c>
      <c r="U1631" s="3">
        <v>55300</v>
      </c>
      <c r="V1631" s="3" t="str">
        <f>IF(R1631&gt;F3587, "High","Low")</f>
        <v>High</v>
      </c>
      <c r="W1631" s="3" t="e">
        <f>IF(OR(D1631 &gt; 0.2,#REF! &lt; 0.25), "High Risk", "Low Risk")</f>
        <v>#REF!</v>
      </c>
      <c r="X1631" s="3" t="str">
        <f>IF(NOT(D1631 &gt; 0), "No Discount", "Discount Applied")</f>
        <v>Discount Applied</v>
      </c>
      <c r="Y1631" s="3" t="str">
        <f>IF(AND(R1631 &gt; 100, OR(I1631 = "Regular Air", I1631 = "Express Air"), NOT(D1631 &gt; 0)), "High Profit Non-Standard Shipping", "Other")</f>
        <v>Other</v>
      </c>
    </row>
    <row r="1632" spans="1:25" x14ac:dyDescent="0.3">
      <c r="A1632" s="3" t="s">
        <v>49</v>
      </c>
      <c r="B1632" s="3">
        <v>7720</v>
      </c>
      <c r="C1632" s="3" t="s">
        <v>24</v>
      </c>
      <c r="D1632" s="7">
        <v>0.02</v>
      </c>
      <c r="E1632" s="4">
        <v>10.68</v>
      </c>
      <c r="F1632" s="4">
        <v>13.04</v>
      </c>
      <c r="G1632" s="3">
        <v>2882</v>
      </c>
      <c r="H1632" s="3" t="s">
        <v>2631</v>
      </c>
      <c r="I1632" s="3" t="s">
        <v>48</v>
      </c>
      <c r="J1632" s="3" t="s">
        <v>113</v>
      </c>
      <c r="K1632" s="3" t="s">
        <v>40</v>
      </c>
      <c r="L1632" s="3" t="s">
        <v>135</v>
      </c>
      <c r="M1632" s="3" t="s">
        <v>321</v>
      </c>
      <c r="N1632" s="3" t="s">
        <v>389</v>
      </c>
      <c r="O1632" s="3">
        <v>28206</v>
      </c>
      <c r="P1632" s="2">
        <v>42055</v>
      </c>
      <c r="Q1632" s="2">
        <v>42057</v>
      </c>
      <c r="R1632" s="4">
        <v>-307.29650000000004</v>
      </c>
      <c r="S1632" s="3">
        <v>31</v>
      </c>
      <c r="T1632" s="4">
        <v>350.48</v>
      </c>
      <c r="U1632" s="3">
        <v>55300</v>
      </c>
      <c r="V1632" s="3" t="str">
        <f>IF(R1632&gt;F3588, "High","Low")</f>
        <v>Low</v>
      </c>
      <c r="W1632" s="3" t="e">
        <f>IF(OR(D1632 &gt; 0.2,#REF! &lt; 0.25), "High Risk", "Low Risk")</f>
        <v>#REF!</v>
      </c>
      <c r="X1632" s="3" t="str">
        <f>IF(NOT(D1632 &gt; 0), "No Discount", "Discount Applied")</f>
        <v>Discount Applied</v>
      </c>
      <c r="Y1632" s="3" t="str">
        <f>IF(AND(R1632 &gt; 100, OR(I1632 = "Regular Air", I1632 = "Express Air"), NOT(D1632 &gt; 0)), "High Profit Non-Standard Shipping", "Other")</f>
        <v>Other</v>
      </c>
    </row>
    <row r="1633" spans="1:25" x14ac:dyDescent="0.3">
      <c r="A1633" s="3" t="s">
        <v>77</v>
      </c>
      <c r="B1633" s="3">
        <v>2314</v>
      </c>
      <c r="C1633" s="3" t="s">
        <v>24</v>
      </c>
      <c r="D1633" s="7">
        <v>7.0000000000000007E-2</v>
      </c>
      <c r="E1633" s="4">
        <v>28.99</v>
      </c>
      <c r="F1633" s="4">
        <v>8.59</v>
      </c>
      <c r="G1633" s="3">
        <v>2882</v>
      </c>
      <c r="H1633" s="3" t="s">
        <v>2631</v>
      </c>
      <c r="I1633" s="3" t="s">
        <v>48</v>
      </c>
      <c r="J1633" s="3" t="s">
        <v>113</v>
      </c>
      <c r="K1633" s="3" t="s">
        <v>76</v>
      </c>
      <c r="L1633" s="3" t="s">
        <v>135</v>
      </c>
      <c r="M1633" s="3" t="s">
        <v>321</v>
      </c>
      <c r="N1633" s="3" t="s">
        <v>389</v>
      </c>
      <c r="O1633" s="3">
        <v>28206</v>
      </c>
      <c r="P1633" s="2">
        <v>42082</v>
      </c>
      <c r="Q1633" s="2">
        <v>42082</v>
      </c>
      <c r="R1633" s="4">
        <v>-16.063740000000003</v>
      </c>
      <c r="S1633" s="3">
        <v>39</v>
      </c>
      <c r="T1633" s="4">
        <v>936.8</v>
      </c>
      <c r="U1633" s="3">
        <v>16676</v>
      </c>
      <c r="V1633" s="3" t="str">
        <f>IF(R1633&gt;F3589, "High","Low")</f>
        <v>Low</v>
      </c>
      <c r="W1633" s="3" t="e">
        <f>IF(OR(D1633 &gt; 0.2,#REF! &lt; 0.25), "High Risk", "Low Risk")</f>
        <v>#REF!</v>
      </c>
      <c r="X1633" s="3" t="str">
        <f>IF(NOT(D1633 &gt; 0), "No Discount", "Discount Applied")</f>
        <v>Discount Applied</v>
      </c>
      <c r="Y1633" s="3" t="str">
        <f>IF(AND(R1633 &gt; 100, OR(I1633 = "Regular Air", I1633 = "Express Air"), NOT(D1633 &gt; 0)), "High Profit Non-Standard Shipping", "Other")</f>
        <v>Other</v>
      </c>
    </row>
    <row r="1634" spans="1:25" x14ac:dyDescent="0.3">
      <c r="A1634" s="3" t="s">
        <v>92</v>
      </c>
      <c r="B1634" s="3">
        <v>694</v>
      </c>
      <c r="C1634" s="3" t="s">
        <v>46</v>
      </c>
      <c r="D1634" s="7">
        <v>0.05</v>
      </c>
      <c r="E1634" s="4">
        <v>6.48</v>
      </c>
      <c r="F1634" s="4">
        <v>8.73</v>
      </c>
      <c r="G1634" s="3">
        <v>2882</v>
      </c>
      <c r="H1634" s="3" t="s">
        <v>2631</v>
      </c>
      <c r="I1634" s="3" t="s">
        <v>48</v>
      </c>
      <c r="J1634" s="3" t="s">
        <v>113</v>
      </c>
      <c r="K1634" s="3" t="s">
        <v>28</v>
      </c>
      <c r="L1634" s="3" t="s">
        <v>135</v>
      </c>
      <c r="M1634" s="3" t="s">
        <v>321</v>
      </c>
      <c r="N1634" s="3" t="s">
        <v>389</v>
      </c>
      <c r="O1634" s="3">
        <v>28206</v>
      </c>
      <c r="P1634" s="2">
        <v>42133</v>
      </c>
      <c r="Q1634" s="2">
        <v>42133</v>
      </c>
      <c r="R1634" s="4">
        <v>-160.38470000000001</v>
      </c>
      <c r="S1634" s="3">
        <v>35</v>
      </c>
      <c r="T1634" s="4">
        <v>232.5</v>
      </c>
      <c r="U1634" s="3">
        <v>4839</v>
      </c>
      <c r="V1634" s="3" t="str">
        <f>IF(R1634&gt;F3590, "High","Low")</f>
        <v>Low</v>
      </c>
      <c r="W1634" s="3" t="e">
        <f>IF(OR(D1634 &gt; 0.2,#REF! &lt; 0.25), "High Risk", "Low Risk")</f>
        <v>#REF!</v>
      </c>
      <c r="X1634" s="3" t="str">
        <f>IF(NOT(D1634 &gt; 0), "No Discount", "Discount Applied")</f>
        <v>Discount Applied</v>
      </c>
      <c r="Y1634" s="3" t="str">
        <f>IF(AND(R1634 &gt; 100, OR(I1634 = "Regular Air", I1634 = "Express Air"), NOT(D1634 &gt; 0)), "High Profit Non-Standard Shipping", "Other")</f>
        <v>Other</v>
      </c>
    </row>
    <row r="1635" spans="1:25" x14ac:dyDescent="0.3">
      <c r="A1635" s="3" t="s">
        <v>256</v>
      </c>
      <c r="B1635" s="3">
        <v>3065</v>
      </c>
      <c r="C1635" s="3" t="s">
        <v>24</v>
      </c>
      <c r="D1635" s="7">
        <v>0.09</v>
      </c>
      <c r="E1635" s="4">
        <v>363.25</v>
      </c>
      <c r="F1635" s="4">
        <v>19.989999999999998</v>
      </c>
      <c r="G1635" s="3">
        <v>2882</v>
      </c>
      <c r="H1635" s="3" t="s">
        <v>2631</v>
      </c>
      <c r="I1635" s="3" t="s">
        <v>48</v>
      </c>
      <c r="J1635" s="3" t="s">
        <v>113</v>
      </c>
      <c r="K1635" s="3" t="s">
        <v>28</v>
      </c>
      <c r="L1635" s="3" t="s">
        <v>135</v>
      </c>
      <c r="M1635" s="3" t="s">
        <v>321</v>
      </c>
      <c r="N1635" s="3" t="s">
        <v>389</v>
      </c>
      <c r="O1635" s="3">
        <v>28206</v>
      </c>
      <c r="P1635" s="2">
        <v>42160</v>
      </c>
      <c r="Q1635" s="2">
        <v>42161</v>
      </c>
      <c r="R1635" s="4">
        <v>732.26980000000003</v>
      </c>
      <c r="S1635" s="3">
        <v>21</v>
      </c>
      <c r="T1635" s="4">
        <v>7497.05</v>
      </c>
      <c r="U1635" s="3">
        <v>21958</v>
      </c>
      <c r="V1635" s="3" t="str">
        <f>IF(R1635&gt;F3591, "High","Low")</f>
        <v>High</v>
      </c>
      <c r="W1635" s="3" t="e">
        <f>IF(OR(D1635 &gt; 0.2,#REF! &lt; 0.25), "High Risk", "Low Risk")</f>
        <v>#REF!</v>
      </c>
      <c r="X1635" s="3" t="str">
        <f>IF(NOT(D1635 &gt; 0), "No Discount", "Discount Applied")</f>
        <v>Discount Applied</v>
      </c>
      <c r="Y1635" s="3" t="str">
        <f>IF(AND(R1635 &gt; 100, OR(I1635 = "Regular Air", I1635 = "Express Air"), NOT(D1635 &gt; 0)), "High Profit Non-Standard Shipping", "Other")</f>
        <v>Other</v>
      </c>
    </row>
    <row r="1636" spans="1:25" x14ac:dyDescent="0.3">
      <c r="A1636" s="3" t="s">
        <v>49</v>
      </c>
      <c r="B1636" s="3">
        <v>5689</v>
      </c>
      <c r="C1636" s="3" t="s">
        <v>105</v>
      </c>
      <c r="D1636" s="7">
        <v>0.05</v>
      </c>
      <c r="E1636" s="4">
        <v>63.94</v>
      </c>
      <c r="F1636" s="4">
        <v>14.48</v>
      </c>
      <c r="G1636" s="3">
        <v>2882</v>
      </c>
      <c r="H1636" s="3" t="s">
        <v>2631</v>
      </c>
      <c r="I1636" s="3" t="s">
        <v>26</v>
      </c>
      <c r="J1636" s="3" t="s">
        <v>113</v>
      </c>
      <c r="K1636" s="3" t="s">
        <v>40</v>
      </c>
      <c r="L1636" s="3" t="s">
        <v>135</v>
      </c>
      <c r="M1636" s="3" t="s">
        <v>321</v>
      </c>
      <c r="N1636" s="3" t="s">
        <v>389</v>
      </c>
      <c r="O1636" s="3">
        <v>28206</v>
      </c>
      <c r="P1636" s="2">
        <v>42185</v>
      </c>
      <c r="Q1636" s="2">
        <v>42192</v>
      </c>
      <c r="R1636" s="4">
        <v>270.87430000000001</v>
      </c>
      <c r="S1636" s="3">
        <v>21</v>
      </c>
      <c r="T1636" s="4">
        <v>1336.35</v>
      </c>
      <c r="U1636" s="3">
        <v>40224</v>
      </c>
      <c r="V1636" s="3" t="str">
        <f>IF(R1636&gt;F3592, "High","Low")</f>
        <v>High</v>
      </c>
      <c r="W1636" s="3" t="e">
        <f>IF(OR(D1636 &gt; 0.2,#REF! &lt; 0.25), "High Risk", "Low Risk")</f>
        <v>#REF!</v>
      </c>
      <c r="X1636" s="3" t="str">
        <f>IF(NOT(D1636 &gt; 0), "No Discount", "Discount Applied")</f>
        <v>Discount Applied</v>
      </c>
      <c r="Y1636" s="3" t="str">
        <f>IF(AND(R1636 &gt; 100, OR(I1636 = "Regular Air", I1636 = "Express Air"), NOT(D1636 &gt; 0)), "High Profit Non-Standard Shipping", "Other")</f>
        <v>Other</v>
      </c>
    </row>
    <row r="1637" spans="1:25" x14ac:dyDescent="0.3">
      <c r="A1637" s="3" t="s">
        <v>179</v>
      </c>
      <c r="B1637" s="3">
        <v>7137</v>
      </c>
      <c r="C1637" s="3" t="s">
        <v>105</v>
      </c>
      <c r="D1637" s="7">
        <v>0.02</v>
      </c>
      <c r="E1637" s="4">
        <v>43.98</v>
      </c>
      <c r="F1637" s="4">
        <v>1.99</v>
      </c>
      <c r="G1637" s="3">
        <v>2882</v>
      </c>
      <c r="H1637" s="3" t="s">
        <v>2631</v>
      </c>
      <c r="I1637" s="3" t="s">
        <v>48</v>
      </c>
      <c r="J1637" s="3" t="s">
        <v>113</v>
      </c>
      <c r="K1637" s="3" t="s">
        <v>76</v>
      </c>
      <c r="L1637" s="3" t="s">
        <v>135</v>
      </c>
      <c r="M1637" s="3" t="s">
        <v>321</v>
      </c>
      <c r="N1637" s="3" t="s">
        <v>389</v>
      </c>
      <c r="O1637" s="3">
        <v>28206</v>
      </c>
      <c r="P1637" s="2">
        <v>42025</v>
      </c>
      <c r="Q1637" s="2">
        <v>42029</v>
      </c>
      <c r="R1637" s="4">
        <v>333.76049999999998</v>
      </c>
      <c r="S1637" s="3">
        <v>40</v>
      </c>
      <c r="T1637" s="4">
        <v>1724.01</v>
      </c>
      <c r="U1637" s="3">
        <v>50917</v>
      </c>
      <c r="V1637" s="3" t="str">
        <f>IF(R1637&gt;F3593, "High","Low")</f>
        <v>High</v>
      </c>
      <c r="W1637" s="3" t="e">
        <f>IF(OR(D1637 &gt; 0.2,#REF! &lt; 0.25), "High Risk", "Low Risk")</f>
        <v>#REF!</v>
      </c>
      <c r="X1637" s="3" t="str">
        <f>IF(NOT(D1637 &gt; 0), "No Discount", "Discount Applied")</f>
        <v>Discount Applied</v>
      </c>
      <c r="Y1637" s="3" t="str">
        <f>IF(AND(R1637 &gt; 100, OR(I1637 = "Regular Air", I1637 = "Express Air"), NOT(D1637 &gt; 0)), "High Profit Non-Standard Shipping", "Other")</f>
        <v>Other</v>
      </c>
    </row>
    <row r="1638" spans="1:25" x14ac:dyDescent="0.3">
      <c r="A1638" s="3" t="s">
        <v>92</v>
      </c>
      <c r="B1638" s="3">
        <v>18694</v>
      </c>
      <c r="C1638" s="3" t="s">
        <v>46</v>
      </c>
      <c r="D1638" s="7">
        <v>0.05</v>
      </c>
      <c r="E1638" s="4">
        <v>6.48</v>
      </c>
      <c r="F1638" s="4">
        <v>8.73</v>
      </c>
      <c r="G1638" s="3">
        <v>2883</v>
      </c>
      <c r="H1638" s="3" t="s">
        <v>2635</v>
      </c>
      <c r="I1638" s="3" t="s">
        <v>48</v>
      </c>
      <c r="J1638" s="3" t="s">
        <v>113</v>
      </c>
      <c r="K1638" s="3" t="s">
        <v>28</v>
      </c>
      <c r="L1638" s="3" t="s">
        <v>52</v>
      </c>
      <c r="M1638" s="3" t="s">
        <v>153</v>
      </c>
      <c r="N1638" s="3" t="s">
        <v>2627</v>
      </c>
      <c r="O1638" s="3">
        <v>44070</v>
      </c>
      <c r="P1638" s="2">
        <v>42133</v>
      </c>
      <c r="Q1638" s="2">
        <v>42133</v>
      </c>
      <c r="R1638" s="4">
        <v>-120.59</v>
      </c>
      <c r="S1638" s="3">
        <v>9</v>
      </c>
      <c r="T1638" s="4">
        <v>59.79</v>
      </c>
      <c r="U1638" s="3">
        <v>87632</v>
      </c>
      <c r="V1638" s="3" t="str">
        <f>IF(R1638&gt;F3594, "High","Low")</f>
        <v>Low</v>
      </c>
      <c r="W1638" s="3" t="e">
        <f>IF(OR(D1638 &gt; 0.2,#REF! &lt; 0.25), "High Risk", "Low Risk")</f>
        <v>#REF!</v>
      </c>
      <c r="X1638" s="3" t="str">
        <f>IF(NOT(D1638 &gt; 0), "No Discount", "Discount Applied")</f>
        <v>Discount Applied</v>
      </c>
      <c r="Y1638" s="3" t="str">
        <f>IF(AND(R1638 &gt; 100, OR(I1638 = "Regular Air", I1638 = "Express Air"), NOT(D1638 &gt; 0)), "High Profit Non-Standard Shipping", "Other")</f>
        <v>Other</v>
      </c>
    </row>
    <row r="1639" spans="1:25" x14ac:dyDescent="0.3">
      <c r="A1639" s="3" t="s">
        <v>77</v>
      </c>
      <c r="B1639" s="3">
        <v>20314</v>
      </c>
      <c r="C1639" s="3" t="s">
        <v>24</v>
      </c>
      <c r="D1639" s="7">
        <v>7.0000000000000007E-2</v>
      </c>
      <c r="E1639" s="4">
        <v>28.99</v>
      </c>
      <c r="F1639" s="4">
        <v>8.59</v>
      </c>
      <c r="G1639" s="3">
        <v>2884</v>
      </c>
      <c r="H1639" s="3" t="s">
        <v>2636</v>
      </c>
      <c r="I1639" s="3" t="s">
        <v>48</v>
      </c>
      <c r="J1639" s="3" t="s">
        <v>113</v>
      </c>
      <c r="K1639" s="3" t="s">
        <v>76</v>
      </c>
      <c r="L1639" s="3" t="s">
        <v>52</v>
      </c>
      <c r="M1639" s="3" t="s">
        <v>153</v>
      </c>
      <c r="N1639" s="3" t="s">
        <v>2637</v>
      </c>
      <c r="O1639" s="3">
        <v>44039</v>
      </c>
      <c r="P1639" s="2">
        <v>42082</v>
      </c>
      <c r="Q1639" s="2">
        <v>42082</v>
      </c>
      <c r="R1639" s="4">
        <v>-12.078000000000001</v>
      </c>
      <c r="S1639" s="3">
        <v>10</v>
      </c>
      <c r="T1639" s="4">
        <v>240.21</v>
      </c>
      <c r="U1639" s="3">
        <v>87631</v>
      </c>
      <c r="V1639" s="3" t="str">
        <f>IF(R1639&gt;F3595, "High","Low")</f>
        <v>Low</v>
      </c>
      <c r="W1639" s="3" t="e">
        <f>IF(OR(D1639 &gt; 0.2,#REF! &lt; 0.25), "High Risk", "Low Risk")</f>
        <v>#REF!</v>
      </c>
      <c r="X1639" s="3" t="str">
        <f>IF(NOT(D1639 &gt; 0), "No Discount", "Discount Applied")</f>
        <v>Discount Applied</v>
      </c>
      <c r="Y1639" s="3" t="str">
        <f>IF(AND(R1639 &gt; 100, OR(I1639 = "Regular Air", I1639 = "Express Air"), NOT(D1639 &gt; 0)), "High Profit Non-Standard Shipping", "Other")</f>
        <v>Other</v>
      </c>
    </row>
    <row r="1640" spans="1:25" x14ac:dyDescent="0.3">
      <c r="A1640" s="3" t="s">
        <v>256</v>
      </c>
      <c r="B1640" s="3">
        <v>21065</v>
      </c>
      <c r="C1640" s="3" t="s">
        <v>24</v>
      </c>
      <c r="D1640" s="7">
        <v>0.09</v>
      </c>
      <c r="E1640" s="4">
        <v>363.25</v>
      </c>
      <c r="F1640" s="4">
        <v>19.989999999999998</v>
      </c>
      <c r="G1640" s="3">
        <v>2884</v>
      </c>
      <c r="H1640" s="3" t="s">
        <v>2636</v>
      </c>
      <c r="I1640" s="3" t="s">
        <v>48</v>
      </c>
      <c r="J1640" s="3" t="s">
        <v>113</v>
      </c>
      <c r="K1640" s="3" t="s">
        <v>28</v>
      </c>
      <c r="L1640" s="3" t="s">
        <v>52</v>
      </c>
      <c r="M1640" s="3" t="s">
        <v>153</v>
      </c>
      <c r="N1640" s="3" t="s">
        <v>2637</v>
      </c>
      <c r="O1640" s="3">
        <v>44039</v>
      </c>
      <c r="P1640" s="2">
        <v>42160</v>
      </c>
      <c r="Q1640" s="2">
        <v>42161</v>
      </c>
      <c r="R1640" s="4">
        <v>1231.6569</v>
      </c>
      <c r="S1640" s="3">
        <v>5</v>
      </c>
      <c r="T1640" s="4">
        <v>1785.01</v>
      </c>
      <c r="U1640" s="3">
        <v>87633</v>
      </c>
      <c r="V1640" s="3" t="str">
        <f>IF(R1640&gt;F3596, "High","Low")</f>
        <v>High</v>
      </c>
      <c r="W1640" s="3" t="e">
        <f>IF(OR(D1640 &gt; 0.2,#REF! &lt; 0.25), "High Risk", "Low Risk")</f>
        <v>#REF!</v>
      </c>
      <c r="X1640" s="3" t="str">
        <f>IF(NOT(D1640 &gt; 0), "No Discount", "Discount Applied")</f>
        <v>Discount Applied</v>
      </c>
      <c r="Y1640" s="3" t="str">
        <f>IF(AND(R1640 &gt; 100, OR(I1640 = "Regular Air", I1640 = "Express Air"), NOT(D1640 &gt; 0)), "High Profit Non-Standard Shipping", "Other")</f>
        <v>Other</v>
      </c>
    </row>
    <row r="1641" spans="1:25" x14ac:dyDescent="0.3">
      <c r="A1641" s="3" t="s">
        <v>49</v>
      </c>
      <c r="B1641" s="3">
        <v>23689</v>
      </c>
      <c r="C1641" s="3" t="s">
        <v>105</v>
      </c>
      <c r="D1641" s="7">
        <v>0.05</v>
      </c>
      <c r="E1641" s="4">
        <v>63.94</v>
      </c>
      <c r="F1641" s="4">
        <v>14.48</v>
      </c>
      <c r="G1641" s="3">
        <v>2885</v>
      </c>
      <c r="H1641" s="3" t="s">
        <v>2638</v>
      </c>
      <c r="I1641" s="3" t="s">
        <v>26</v>
      </c>
      <c r="J1641" s="3" t="s">
        <v>113</v>
      </c>
      <c r="K1641" s="3" t="s">
        <v>40</v>
      </c>
      <c r="L1641" s="3" t="s">
        <v>52</v>
      </c>
      <c r="M1641" s="3" t="s">
        <v>153</v>
      </c>
      <c r="N1641" s="3" t="s">
        <v>2639</v>
      </c>
      <c r="O1641" s="3">
        <v>44133</v>
      </c>
      <c r="P1641" s="2">
        <v>42185</v>
      </c>
      <c r="Q1641" s="2">
        <v>42192</v>
      </c>
      <c r="R1641" s="4">
        <v>219.54419999999999</v>
      </c>
      <c r="S1641" s="3">
        <v>5</v>
      </c>
      <c r="T1641" s="4">
        <v>318.18</v>
      </c>
      <c r="U1641" s="3">
        <v>87634</v>
      </c>
      <c r="V1641" s="3" t="str">
        <f>IF(R1641&gt;F3597, "High","Low")</f>
        <v>High</v>
      </c>
      <c r="W1641" s="3" t="e">
        <f>IF(OR(D1641 &gt; 0.2,#REF! &lt; 0.25), "High Risk", "Low Risk")</f>
        <v>#REF!</v>
      </c>
      <c r="X1641" s="3" t="str">
        <f>IF(NOT(D1641 &gt; 0), "No Discount", "Discount Applied")</f>
        <v>Discount Applied</v>
      </c>
      <c r="Y1641" s="3" t="str">
        <f>IF(AND(R1641 &gt; 100, OR(I1641 = "Regular Air", I1641 = "Express Air"), NOT(D1641 &gt; 0)), "High Profit Non-Standard Shipping", "Other")</f>
        <v>Other</v>
      </c>
    </row>
    <row r="1642" spans="1:25" x14ac:dyDescent="0.3">
      <c r="A1642" s="3" t="s">
        <v>256</v>
      </c>
      <c r="B1642" s="3">
        <v>25718</v>
      </c>
      <c r="C1642" s="3" t="s">
        <v>24</v>
      </c>
      <c r="D1642" s="7">
        <v>0.03</v>
      </c>
      <c r="E1642" s="4">
        <v>4.0599999999999996</v>
      </c>
      <c r="F1642" s="4">
        <v>6.89</v>
      </c>
      <c r="G1642" s="3">
        <v>2886</v>
      </c>
      <c r="H1642" s="3" t="s">
        <v>2640</v>
      </c>
      <c r="I1642" s="3" t="s">
        <v>48</v>
      </c>
      <c r="J1642" s="3" t="s">
        <v>113</v>
      </c>
      <c r="K1642" s="3" t="s">
        <v>28</v>
      </c>
      <c r="L1642" s="3" t="s">
        <v>52</v>
      </c>
      <c r="M1642" s="3" t="s">
        <v>153</v>
      </c>
      <c r="N1642" s="3" t="s">
        <v>2641</v>
      </c>
      <c r="O1642" s="3">
        <v>44134</v>
      </c>
      <c r="P1642" s="2">
        <v>42055</v>
      </c>
      <c r="Q1642" s="2">
        <v>42057</v>
      </c>
      <c r="R1642" s="4">
        <v>-185.17</v>
      </c>
      <c r="S1642" s="3">
        <v>9</v>
      </c>
      <c r="T1642" s="4">
        <v>38.89</v>
      </c>
      <c r="U1642" s="3">
        <v>87630</v>
      </c>
      <c r="V1642" s="3" t="str">
        <f>IF(R1642&gt;F3598, "High","Low")</f>
        <v>Low</v>
      </c>
      <c r="W1642" s="3" t="e">
        <f>IF(OR(D1642 &gt; 0.2,#REF! &lt; 0.25), "High Risk", "Low Risk")</f>
        <v>#REF!</v>
      </c>
      <c r="X1642" s="3" t="str">
        <f>IF(NOT(D1642 &gt; 0), "No Discount", "Discount Applied")</f>
        <v>Discount Applied</v>
      </c>
      <c r="Y1642" s="3" t="str">
        <f>IF(AND(R1642 &gt; 100, OR(I1642 = "Regular Air", I1642 = "Express Air"), NOT(D1642 &gt; 0)), "High Profit Non-Standard Shipping", "Other")</f>
        <v>Other</v>
      </c>
    </row>
    <row r="1643" spans="1:25" x14ac:dyDescent="0.3">
      <c r="A1643" s="3" t="s">
        <v>133</v>
      </c>
      <c r="B1643" s="3">
        <v>25719</v>
      </c>
      <c r="C1643" s="3" t="s">
        <v>24</v>
      </c>
      <c r="D1643" s="7">
        <v>0.01</v>
      </c>
      <c r="E1643" s="4">
        <v>3.75</v>
      </c>
      <c r="F1643" s="4">
        <v>0.5</v>
      </c>
      <c r="G1643" s="3">
        <v>2886</v>
      </c>
      <c r="H1643" s="3" t="s">
        <v>2640</v>
      </c>
      <c r="I1643" s="3" t="s">
        <v>48</v>
      </c>
      <c r="J1643" s="3" t="s">
        <v>113</v>
      </c>
      <c r="K1643" s="3" t="s">
        <v>28</v>
      </c>
      <c r="L1643" s="3" t="s">
        <v>52</v>
      </c>
      <c r="M1643" s="3" t="s">
        <v>153</v>
      </c>
      <c r="N1643" s="3" t="s">
        <v>2641</v>
      </c>
      <c r="O1643" s="3">
        <v>44134</v>
      </c>
      <c r="P1643" s="2">
        <v>42055</v>
      </c>
      <c r="Q1643" s="2">
        <v>42056</v>
      </c>
      <c r="R1643" s="4">
        <v>31.132799999999996</v>
      </c>
      <c r="S1643" s="3">
        <v>12</v>
      </c>
      <c r="T1643" s="4">
        <v>45.12</v>
      </c>
      <c r="U1643" s="3">
        <v>87630</v>
      </c>
      <c r="V1643" s="3" t="str">
        <f>IF(R1643&gt;F3599, "High","Low")</f>
        <v>High</v>
      </c>
      <c r="W1643" s="3" t="e">
        <f>IF(OR(D1643 &gt; 0.2,#REF! &lt; 0.25), "High Risk", "Low Risk")</f>
        <v>#REF!</v>
      </c>
      <c r="X1643" s="3" t="str">
        <f>IF(NOT(D1643 &gt; 0), "No Discount", "Discount Applied")</f>
        <v>Discount Applied</v>
      </c>
      <c r="Y1643" s="3" t="str">
        <f>IF(AND(R1643 &gt; 100, OR(I1643 = "Regular Air", I1643 = "Express Air"), NOT(D1643 &gt; 0)), "High Profit Non-Standard Shipping", "Other")</f>
        <v>Other</v>
      </c>
    </row>
    <row r="1644" spans="1:25" x14ac:dyDescent="0.3">
      <c r="A1644" s="3" t="s">
        <v>49</v>
      </c>
      <c r="B1644" s="3">
        <v>25720</v>
      </c>
      <c r="C1644" s="3" t="s">
        <v>24</v>
      </c>
      <c r="D1644" s="7">
        <v>0.02</v>
      </c>
      <c r="E1644" s="4">
        <v>10.68</v>
      </c>
      <c r="F1644" s="4">
        <v>13.04</v>
      </c>
      <c r="G1644" s="3">
        <v>2886</v>
      </c>
      <c r="H1644" s="3" t="s">
        <v>2640</v>
      </c>
      <c r="I1644" s="3" t="s">
        <v>48</v>
      </c>
      <c r="J1644" s="3" t="s">
        <v>113</v>
      </c>
      <c r="K1644" s="3" t="s">
        <v>40</v>
      </c>
      <c r="L1644" s="3" t="s">
        <v>52</v>
      </c>
      <c r="M1644" s="3" t="s">
        <v>153</v>
      </c>
      <c r="N1644" s="3" t="s">
        <v>2641</v>
      </c>
      <c r="O1644" s="3">
        <v>44134</v>
      </c>
      <c r="P1644" s="2">
        <v>42055</v>
      </c>
      <c r="Q1644" s="2">
        <v>42057</v>
      </c>
      <c r="R1644" s="4">
        <v>-231.05</v>
      </c>
      <c r="S1644" s="3">
        <v>8</v>
      </c>
      <c r="T1644" s="4">
        <v>90.45</v>
      </c>
      <c r="U1644" s="3">
        <v>87630</v>
      </c>
      <c r="V1644" s="3" t="str">
        <f>IF(R1644&gt;F3600, "High","Low")</f>
        <v>Low</v>
      </c>
      <c r="W1644" s="3" t="e">
        <f>IF(OR(D1644 &gt; 0.2,#REF! &lt; 0.25), "High Risk", "Low Risk")</f>
        <v>#REF!</v>
      </c>
      <c r="X1644" s="3" t="str">
        <f>IF(NOT(D1644 &gt; 0), "No Discount", "Discount Applied")</f>
        <v>Discount Applied</v>
      </c>
      <c r="Y1644" s="3" t="str">
        <f>IF(AND(R1644 &gt; 100, OR(I1644 = "Regular Air", I1644 = "Express Air"), NOT(D1644 &gt; 0)), "High Profit Non-Standard Shipping", "Other")</f>
        <v>Other</v>
      </c>
    </row>
    <row r="1645" spans="1:25" x14ac:dyDescent="0.3">
      <c r="A1645" s="3" t="s">
        <v>151</v>
      </c>
      <c r="B1645" s="3">
        <v>21514</v>
      </c>
      <c r="C1645" s="3" t="s">
        <v>24</v>
      </c>
      <c r="D1645" s="7">
        <v>0.1</v>
      </c>
      <c r="E1645" s="4">
        <v>209.37</v>
      </c>
      <c r="F1645" s="4">
        <v>69</v>
      </c>
      <c r="G1645" s="3">
        <v>2892</v>
      </c>
      <c r="H1645" s="3" t="s">
        <v>2642</v>
      </c>
      <c r="I1645" s="3" t="s">
        <v>48</v>
      </c>
      <c r="J1645" s="3" t="s">
        <v>113</v>
      </c>
      <c r="K1645" s="3" t="s">
        <v>40</v>
      </c>
      <c r="L1645" s="3" t="s">
        <v>60</v>
      </c>
      <c r="M1645" s="3" t="s">
        <v>299</v>
      </c>
      <c r="N1645" s="3" t="s">
        <v>2643</v>
      </c>
      <c r="O1645" s="3">
        <v>48154</v>
      </c>
      <c r="P1645" s="2">
        <v>42058</v>
      </c>
      <c r="Q1645" s="2">
        <v>42060</v>
      </c>
      <c r="R1645" s="4">
        <v>-165.59492040000003</v>
      </c>
      <c r="S1645" s="3">
        <v>11</v>
      </c>
      <c r="T1645" s="4">
        <v>2125.12</v>
      </c>
      <c r="U1645" s="3">
        <v>90011</v>
      </c>
      <c r="V1645" s="3" t="str">
        <f>IF(R1645&gt;F3601, "High","Low")</f>
        <v>Low</v>
      </c>
      <c r="W1645" s="3" t="e">
        <f>IF(OR(D1645 &gt; 0.2,#REF! &lt; 0.25), "High Risk", "Low Risk")</f>
        <v>#REF!</v>
      </c>
      <c r="X1645" s="3" t="str">
        <f>IF(NOT(D1645 &gt; 0), "No Discount", "Discount Applied")</f>
        <v>Discount Applied</v>
      </c>
      <c r="Y1645" s="3" t="str">
        <f>IF(AND(R1645 &gt; 100, OR(I1645 = "Regular Air", I1645 = "Express Air"), NOT(D1645 &gt; 0)), "High Profit Non-Standard Shipping", "Other")</f>
        <v>Other</v>
      </c>
    </row>
    <row r="1646" spans="1:25" x14ac:dyDescent="0.3">
      <c r="A1646" s="3" t="s">
        <v>92</v>
      </c>
      <c r="B1646" s="3">
        <v>21515</v>
      </c>
      <c r="C1646" s="3" t="s">
        <v>24</v>
      </c>
      <c r="D1646" s="7">
        <v>7.0000000000000007E-2</v>
      </c>
      <c r="E1646" s="4">
        <v>4.9800000000000004</v>
      </c>
      <c r="F1646" s="4">
        <v>4.7</v>
      </c>
      <c r="G1646" s="3">
        <v>2893</v>
      </c>
      <c r="H1646" s="3" t="s">
        <v>2644</v>
      </c>
      <c r="I1646" s="3" t="s">
        <v>48</v>
      </c>
      <c r="J1646" s="3" t="s">
        <v>113</v>
      </c>
      <c r="K1646" s="3" t="s">
        <v>28</v>
      </c>
      <c r="L1646" s="3" t="s">
        <v>60</v>
      </c>
      <c r="M1646" s="3" t="s">
        <v>299</v>
      </c>
      <c r="N1646" s="3" t="s">
        <v>2560</v>
      </c>
      <c r="O1646" s="3">
        <v>48071</v>
      </c>
      <c r="P1646" s="2">
        <v>42058</v>
      </c>
      <c r="Q1646" s="2">
        <v>42059</v>
      </c>
      <c r="R1646" s="4">
        <v>-21.684000000000001</v>
      </c>
      <c r="S1646" s="3">
        <v>9</v>
      </c>
      <c r="T1646" s="4">
        <v>45.05</v>
      </c>
      <c r="U1646" s="3">
        <v>90011</v>
      </c>
      <c r="V1646" s="3" t="str">
        <f>IF(R1646&gt;F3602, "High","Low")</f>
        <v>Low</v>
      </c>
      <c r="W1646" s="3" t="e">
        <f>IF(OR(D1646 &gt; 0.2,#REF! &lt; 0.25), "High Risk", "Low Risk")</f>
        <v>#REF!</v>
      </c>
      <c r="X1646" s="3" t="str">
        <f>IF(NOT(D1646 &gt; 0), "No Discount", "Discount Applied")</f>
        <v>Discount Applied</v>
      </c>
      <c r="Y1646" s="3" t="str">
        <f>IF(AND(R1646 &gt; 100, OR(I1646 = "Regular Air", I1646 = "Express Air"), NOT(D1646 &gt; 0)), "High Profit Non-Standard Shipping", "Other")</f>
        <v>Other</v>
      </c>
    </row>
    <row r="1647" spans="1:25" x14ac:dyDescent="0.3">
      <c r="A1647" s="3" t="s">
        <v>190</v>
      </c>
      <c r="B1647" s="3">
        <v>19909</v>
      </c>
      <c r="C1647" s="3" t="s">
        <v>105</v>
      </c>
      <c r="D1647" s="7">
        <v>0.02</v>
      </c>
      <c r="E1647" s="4">
        <v>880.98</v>
      </c>
      <c r="F1647" s="4">
        <v>44.55</v>
      </c>
      <c r="G1647" s="3">
        <v>2896</v>
      </c>
      <c r="H1647" s="3" t="s">
        <v>2645</v>
      </c>
      <c r="I1647" s="3" t="s">
        <v>38</v>
      </c>
      <c r="J1647" s="3" t="s">
        <v>39</v>
      </c>
      <c r="K1647" s="3" t="s">
        <v>40</v>
      </c>
      <c r="L1647" s="3" t="s">
        <v>60</v>
      </c>
      <c r="M1647" s="3" t="s">
        <v>61</v>
      </c>
      <c r="N1647" s="3" t="s">
        <v>2646</v>
      </c>
      <c r="O1647" s="3">
        <v>56001</v>
      </c>
      <c r="P1647" s="2">
        <v>42026</v>
      </c>
      <c r="Q1647" s="2">
        <v>42030</v>
      </c>
      <c r="R1647" s="4">
        <v>4861.0637999999999</v>
      </c>
      <c r="S1647" s="3">
        <v>8</v>
      </c>
      <c r="T1647" s="4">
        <v>7045.02</v>
      </c>
      <c r="U1647" s="3">
        <v>86925</v>
      </c>
      <c r="V1647" s="3" t="str">
        <f>IF(R1647&gt;F3603, "High","Low")</f>
        <v>High</v>
      </c>
      <c r="W1647" s="3" t="e">
        <f>IF(OR(D1647 &gt; 0.2,#REF! &lt; 0.25), "High Risk", "Low Risk")</f>
        <v>#REF!</v>
      </c>
      <c r="X1647" s="3" t="str">
        <f>IF(NOT(D1647 &gt; 0), "No Discount", "Discount Applied")</f>
        <v>Discount Applied</v>
      </c>
      <c r="Y1647" s="3" t="str">
        <f>IF(AND(R1647 &gt; 100, OR(I1647 = "Regular Air", I1647 = "Express Air"), NOT(D1647 &gt; 0)), "High Profit Non-Standard Shipping", "Other")</f>
        <v>Other</v>
      </c>
    </row>
    <row r="1648" spans="1:25" x14ac:dyDescent="0.3">
      <c r="A1648" s="3" t="s">
        <v>92</v>
      </c>
      <c r="B1648" s="3">
        <v>18198</v>
      </c>
      <c r="C1648" s="3" t="s">
        <v>46</v>
      </c>
      <c r="D1648" s="7">
        <v>0</v>
      </c>
      <c r="E1648" s="4">
        <v>22.84</v>
      </c>
      <c r="F1648" s="4">
        <v>16.920000000000002</v>
      </c>
      <c r="G1648" s="3">
        <v>2896</v>
      </c>
      <c r="H1648" s="3" t="s">
        <v>2645</v>
      </c>
      <c r="I1648" s="3" t="s">
        <v>48</v>
      </c>
      <c r="J1648" s="3" t="s">
        <v>39</v>
      </c>
      <c r="K1648" s="3" t="s">
        <v>28</v>
      </c>
      <c r="L1648" s="3" t="s">
        <v>60</v>
      </c>
      <c r="M1648" s="3" t="s">
        <v>61</v>
      </c>
      <c r="N1648" s="3" t="s">
        <v>2646</v>
      </c>
      <c r="O1648" s="3">
        <v>56001</v>
      </c>
      <c r="P1648" s="2">
        <v>42075</v>
      </c>
      <c r="Q1648" s="2">
        <v>42077</v>
      </c>
      <c r="R1648" s="4">
        <v>-83.75</v>
      </c>
      <c r="S1648" s="3">
        <v>15</v>
      </c>
      <c r="T1648" s="4">
        <v>370.62</v>
      </c>
      <c r="U1648" s="3">
        <v>86927</v>
      </c>
      <c r="V1648" s="3" t="str">
        <f>IF(R1648&gt;F3604, "High","Low")</f>
        <v>Low</v>
      </c>
      <c r="W1648" s="3" t="e">
        <f>IF(OR(D1648 &gt; 0.2,#REF! &lt; 0.25), "High Risk", "Low Risk")</f>
        <v>#REF!</v>
      </c>
      <c r="X1648" s="3" t="str">
        <f>IF(NOT(D1648 &gt; 0), "No Discount", "Discount Applied")</f>
        <v>No Discount</v>
      </c>
      <c r="Y1648" s="3" t="str">
        <f>IF(AND(R1648 &gt; 100, OR(I1648 = "Regular Air", I1648 = "Express Air"), NOT(D1648 &gt; 0)), "High Profit Non-Standard Shipping", "Other")</f>
        <v>Other</v>
      </c>
    </row>
    <row r="1649" spans="1:25" x14ac:dyDescent="0.3">
      <c r="A1649" s="3" t="s">
        <v>84</v>
      </c>
      <c r="B1649" s="3">
        <v>20304</v>
      </c>
      <c r="C1649" s="3" t="s">
        <v>24</v>
      </c>
      <c r="D1649" s="7">
        <v>0.05</v>
      </c>
      <c r="E1649" s="4">
        <v>80.97</v>
      </c>
      <c r="F1649" s="4">
        <v>30.06</v>
      </c>
      <c r="G1649" s="3">
        <v>2897</v>
      </c>
      <c r="H1649" s="3" t="s">
        <v>2648</v>
      </c>
      <c r="I1649" s="3" t="s">
        <v>38</v>
      </c>
      <c r="J1649" s="3" t="s">
        <v>39</v>
      </c>
      <c r="K1649" s="3" t="s">
        <v>76</v>
      </c>
      <c r="L1649" s="3" t="s">
        <v>60</v>
      </c>
      <c r="M1649" s="3" t="s">
        <v>61</v>
      </c>
      <c r="N1649" s="3" t="s">
        <v>2649</v>
      </c>
      <c r="O1649" s="3">
        <v>55369</v>
      </c>
      <c r="P1649" s="2">
        <v>42048</v>
      </c>
      <c r="Q1649" s="2">
        <v>42049</v>
      </c>
      <c r="R1649" s="4">
        <v>565.17999999999995</v>
      </c>
      <c r="S1649" s="3">
        <v>11</v>
      </c>
      <c r="T1649" s="4">
        <v>904.25</v>
      </c>
      <c r="U1649" s="3">
        <v>86926</v>
      </c>
      <c r="V1649" s="3" t="str">
        <f>IF(R1649&gt;F3605, "High","Low")</f>
        <v>High</v>
      </c>
      <c r="W1649" s="3" t="e">
        <f>IF(OR(D1649 &gt; 0.2,#REF! &lt; 0.25), "High Risk", "Low Risk")</f>
        <v>#REF!</v>
      </c>
      <c r="X1649" s="3" t="str">
        <f>IF(NOT(D1649 &gt; 0), "No Discount", "Discount Applied")</f>
        <v>Discount Applied</v>
      </c>
      <c r="Y1649" s="3" t="str">
        <f>IF(AND(R1649 &gt; 100, OR(I1649 = "Regular Air", I1649 = "Express Air"), NOT(D1649 &gt; 0)), "High Profit Non-Standard Shipping", "Other")</f>
        <v>Other</v>
      </c>
    </row>
    <row r="1650" spans="1:25" x14ac:dyDescent="0.3">
      <c r="A1650" s="3" t="s">
        <v>92</v>
      </c>
      <c r="B1650" s="3">
        <v>20305</v>
      </c>
      <c r="C1650" s="3" t="s">
        <v>24</v>
      </c>
      <c r="D1650" s="7">
        <v>0</v>
      </c>
      <c r="E1650" s="4">
        <v>6.48</v>
      </c>
      <c r="F1650" s="4">
        <v>10.050000000000001</v>
      </c>
      <c r="G1650" s="3">
        <v>2897</v>
      </c>
      <c r="H1650" s="3" t="s">
        <v>2648</v>
      </c>
      <c r="I1650" s="3" t="s">
        <v>48</v>
      </c>
      <c r="J1650" s="3" t="s">
        <v>39</v>
      </c>
      <c r="K1650" s="3" t="s">
        <v>28</v>
      </c>
      <c r="L1650" s="3" t="s">
        <v>60</v>
      </c>
      <c r="M1650" s="3" t="s">
        <v>61</v>
      </c>
      <c r="N1650" s="3" t="s">
        <v>2649</v>
      </c>
      <c r="O1650" s="3">
        <v>55369</v>
      </c>
      <c r="P1650" s="2">
        <v>42048</v>
      </c>
      <c r="Q1650" s="2">
        <v>42050</v>
      </c>
      <c r="R1650" s="4">
        <v>-38.72</v>
      </c>
      <c r="S1650" s="3">
        <v>2</v>
      </c>
      <c r="T1650" s="4">
        <v>16.309999999999999</v>
      </c>
      <c r="U1650" s="3">
        <v>86926</v>
      </c>
      <c r="V1650" s="3" t="str">
        <f>IF(R1650&gt;F3606, "High","Low")</f>
        <v>Low</v>
      </c>
      <c r="W1650" s="3" t="e">
        <f>IF(OR(D1650 &gt; 0.2,#REF! &lt; 0.25), "High Risk", "Low Risk")</f>
        <v>#REF!</v>
      </c>
      <c r="X1650" s="3" t="str">
        <f>IF(NOT(D1650 &gt; 0), "No Discount", "Discount Applied")</f>
        <v>No Discount</v>
      </c>
      <c r="Y1650" s="3" t="str">
        <f>IF(AND(R1650 &gt; 100, OR(I1650 = "Regular Air", I1650 = "Express Air"), NOT(D1650 &gt; 0)), "High Profit Non-Standard Shipping", "Other")</f>
        <v>Other</v>
      </c>
    </row>
    <row r="1651" spans="1:25" x14ac:dyDescent="0.3">
      <c r="A1651" s="3" t="s">
        <v>151</v>
      </c>
      <c r="B1651" s="3">
        <v>23151</v>
      </c>
      <c r="C1651" s="3" t="s">
        <v>36</v>
      </c>
      <c r="D1651" s="7">
        <v>0.06</v>
      </c>
      <c r="E1651" s="4">
        <v>70.89</v>
      </c>
      <c r="F1651" s="4">
        <v>89.3</v>
      </c>
      <c r="G1651" s="3">
        <v>2903</v>
      </c>
      <c r="H1651" s="3" t="s">
        <v>2651</v>
      </c>
      <c r="I1651" s="3" t="s">
        <v>38</v>
      </c>
      <c r="J1651" s="3" t="s">
        <v>57</v>
      </c>
      <c r="K1651" s="3" t="s">
        <v>40</v>
      </c>
      <c r="L1651" s="3" t="s">
        <v>52</v>
      </c>
      <c r="M1651" s="3" t="s">
        <v>153</v>
      </c>
      <c r="N1651" s="3" t="s">
        <v>2653</v>
      </c>
      <c r="O1651" s="3">
        <v>43068</v>
      </c>
      <c r="P1651" s="2">
        <v>42180</v>
      </c>
      <c r="Q1651" s="2">
        <v>42180</v>
      </c>
      <c r="R1651" s="4">
        <v>65.077020000000005</v>
      </c>
      <c r="S1651" s="3">
        <v>6</v>
      </c>
      <c r="T1651" s="4">
        <v>364.26</v>
      </c>
      <c r="U1651" s="3">
        <v>87374</v>
      </c>
      <c r="V1651" s="3" t="str">
        <f>IF(R1651&gt;F3607, "High","Low")</f>
        <v>High</v>
      </c>
      <c r="W1651" s="3" t="e">
        <f>IF(OR(D1651 &gt; 0.2,#REF! &lt; 0.25), "High Risk", "Low Risk")</f>
        <v>#REF!</v>
      </c>
      <c r="X1651" s="3" t="str">
        <f>IF(NOT(D1651 &gt; 0), "No Discount", "Discount Applied")</f>
        <v>Discount Applied</v>
      </c>
      <c r="Y1651" s="3" t="str">
        <f>IF(AND(R1651 &gt; 100, OR(I1651 = "Regular Air", I1651 = "Express Air"), NOT(D1651 &gt; 0)), "High Profit Non-Standard Shipping", "Other")</f>
        <v>Other</v>
      </c>
    </row>
    <row r="1652" spans="1:25" x14ac:dyDescent="0.3">
      <c r="A1652" s="3" t="s">
        <v>133</v>
      </c>
      <c r="B1652" s="3">
        <v>18611</v>
      </c>
      <c r="C1652" s="3" t="s">
        <v>24</v>
      </c>
      <c r="D1652" s="7">
        <v>7.0000000000000007E-2</v>
      </c>
      <c r="E1652" s="4">
        <v>4.13</v>
      </c>
      <c r="F1652" s="4">
        <v>0.99</v>
      </c>
      <c r="G1652" s="3">
        <v>2908</v>
      </c>
      <c r="H1652" s="3" t="s">
        <v>2654</v>
      </c>
      <c r="I1652" s="3" t="s">
        <v>48</v>
      </c>
      <c r="J1652" s="3" t="s">
        <v>39</v>
      </c>
      <c r="K1652" s="3" t="s">
        <v>28</v>
      </c>
      <c r="L1652" s="3" t="s">
        <v>52</v>
      </c>
      <c r="M1652" s="3" t="s">
        <v>153</v>
      </c>
      <c r="N1652" s="3" t="s">
        <v>2655</v>
      </c>
      <c r="O1652" s="3">
        <v>44125</v>
      </c>
      <c r="P1652" s="2">
        <v>42012</v>
      </c>
      <c r="Q1652" s="2">
        <v>42012</v>
      </c>
      <c r="R1652" s="4">
        <v>10.959199999999999</v>
      </c>
      <c r="S1652" s="3">
        <v>4</v>
      </c>
      <c r="T1652" s="4">
        <v>16.07</v>
      </c>
      <c r="U1652" s="3">
        <v>88156</v>
      </c>
      <c r="V1652" s="3" t="str">
        <f>IF(R1652&gt;F3608, "High","Low")</f>
        <v>High</v>
      </c>
      <c r="W1652" s="3" t="e">
        <f>IF(OR(D1652 &gt; 0.2,#REF! &lt; 0.25), "High Risk", "Low Risk")</f>
        <v>#REF!</v>
      </c>
      <c r="X1652" s="3" t="str">
        <f>IF(NOT(D1652 &gt; 0), "No Discount", "Discount Applied")</f>
        <v>Discount Applied</v>
      </c>
      <c r="Y1652" s="3" t="str">
        <f>IF(AND(R1652 &gt; 100, OR(I1652 = "Regular Air", I1652 = "Express Air"), NOT(D1652 &gt; 0)), "High Profit Non-Standard Shipping", "Other")</f>
        <v>Other</v>
      </c>
    </row>
    <row r="1653" spans="1:25" x14ac:dyDescent="0.3">
      <c r="A1653" s="3" t="s">
        <v>49</v>
      </c>
      <c r="B1653" s="3">
        <v>18612</v>
      </c>
      <c r="C1653" s="3" t="s">
        <v>24</v>
      </c>
      <c r="D1653" s="7">
        <v>0.03</v>
      </c>
      <c r="E1653" s="4">
        <v>22.72</v>
      </c>
      <c r="F1653" s="4">
        <v>8.99</v>
      </c>
      <c r="G1653" s="3">
        <v>2908</v>
      </c>
      <c r="H1653" s="3" t="s">
        <v>2654</v>
      </c>
      <c r="I1653" s="3" t="s">
        <v>48</v>
      </c>
      <c r="J1653" s="3" t="s">
        <v>39</v>
      </c>
      <c r="K1653" s="3" t="s">
        <v>40</v>
      </c>
      <c r="L1653" s="3" t="s">
        <v>52</v>
      </c>
      <c r="M1653" s="3" t="s">
        <v>153</v>
      </c>
      <c r="N1653" s="3" t="s">
        <v>2655</v>
      </c>
      <c r="O1653" s="3">
        <v>44125</v>
      </c>
      <c r="P1653" s="2">
        <v>42012</v>
      </c>
      <c r="Q1653" s="2">
        <v>42012</v>
      </c>
      <c r="R1653" s="4">
        <v>17.429400000000001</v>
      </c>
      <c r="S1653" s="3">
        <v>1</v>
      </c>
      <c r="T1653" s="4">
        <v>25.26</v>
      </c>
      <c r="U1653" s="3">
        <v>88156</v>
      </c>
      <c r="V1653" s="3" t="str">
        <f>IF(R1653&gt;F3609, "High","Low")</f>
        <v>High</v>
      </c>
      <c r="W1653" s="3" t="e">
        <f>IF(OR(D1653 &gt; 0.2,#REF! &lt; 0.25), "High Risk", "Low Risk")</f>
        <v>#REF!</v>
      </c>
      <c r="X1653" s="3" t="str">
        <f>IF(NOT(D1653 &gt; 0), "No Discount", "Discount Applied")</f>
        <v>Discount Applied</v>
      </c>
      <c r="Y1653" s="3" t="str">
        <f>IF(AND(R1653 &gt; 100, OR(I1653 = "Regular Air", I1653 = "Express Air"), NOT(D1653 &gt; 0)), "High Profit Non-Standard Shipping", "Other")</f>
        <v>Other</v>
      </c>
    </row>
    <row r="1654" spans="1:25" x14ac:dyDescent="0.3">
      <c r="A1654" s="3" t="s">
        <v>179</v>
      </c>
      <c r="B1654" s="3">
        <v>20827</v>
      </c>
      <c r="C1654" s="3" t="s">
        <v>36</v>
      </c>
      <c r="D1654" s="7">
        <v>0.05</v>
      </c>
      <c r="E1654" s="4">
        <v>34.979999999999997</v>
      </c>
      <c r="F1654" s="4">
        <v>7.53</v>
      </c>
      <c r="G1654" s="3">
        <v>2908</v>
      </c>
      <c r="H1654" s="3" t="s">
        <v>2654</v>
      </c>
      <c r="I1654" s="3" t="s">
        <v>26</v>
      </c>
      <c r="J1654" s="3" t="s">
        <v>39</v>
      </c>
      <c r="K1654" s="3" t="s">
        <v>76</v>
      </c>
      <c r="L1654" s="3" t="s">
        <v>52</v>
      </c>
      <c r="M1654" s="3" t="s">
        <v>153</v>
      </c>
      <c r="N1654" s="3" t="s">
        <v>2655</v>
      </c>
      <c r="O1654" s="3">
        <v>44125</v>
      </c>
      <c r="P1654" s="2">
        <v>42063</v>
      </c>
      <c r="Q1654" s="2">
        <v>42066</v>
      </c>
      <c r="R1654" s="4">
        <v>-32.666400000000003</v>
      </c>
      <c r="S1654" s="3">
        <v>16</v>
      </c>
      <c r="T1654" s="4">
        <v>581.08000000000004</v>
      </c>
      <c r="U1654" s="3">
        <v>88157</v>
      </c>
      <c r="V1654" s="3" t="str">
        <f>IF(R1654&gt;F3610, "High","Low")</f>
        <v>Low</v>
      </c>
      <c r="W1654" s="3" t="e">
        <f>IF(OR(D1654 &gt; 0.2,#REF! &lt; 0.25), "High Risk", "Low Risk")</f>
        <v>#REF!</v>
      </c>
      <c r="X1654" s="3" t="str">
        <f>IF(NOT(D1654 &gt; 0), "No Discount", "Discount Applied")</f>
        <v>Discount Applied</v>
      </c>
      <c r="Y1654" s="3" t="str">
        <f>IF(AND(R1654 &gt; 100, OR(I1654 = "Regular Air", I1654 = "Express Air"), NOT(D1654 &gt; 0)), "High Profit Non-Standard Shipping", "Other")</f>
        <v>Other</v>
      </c>
    </row>
    <row r="1655" spans="1:25" x14ac:dyDescent="0.3">
      <c r="A1655" s="3" t="s">
        <v>173</v>
      </c>
      <c r="B1655" s="3">
        <v>20828</v>
      </c>
      <c r="C1655" s="3" t="s">
        <v>36</v>
      </c>
      <c r="D1655" s="7">
        <v>0</v>
      </c>
      <c r="E1655" s="4">
        <v>3.14</v>
      </c>
      <c r="F1655" s="4">
        <v>1.92</v>
      </c>
      <c r="G1655" s="3">
        <v>2908</v>
      </c>
      <c r="H1655" s="3" t="s">
        <v>2654</v>
      </c>
      <c r="I1655" s="3" t="s">
        <v>48</v>
      </c>
      <c r="J1655" s="3" t="s">
        <v>39</v>
      </c>
      <c r="K1655" s="3" t="s">
        <v>28</v>
      </c>
      <c r="L1655" s="3" t="s">
        <v>52</v>
      </c>
      <c r="M1655" s="3" t="s">
        <v>153</v>
      </c>
      <c r="N1655" s="3" t="s">
        <v>2655</v>
      </c>
      <c r="O1655" s="3">
        <v>44125</v>
      </c>
      <c r="P1655" s="2">
        <v>42063</v>
      </c>
      <c r="Q1655" s="2">
        <v>42065</v>
      </c>
      <c r="R1655" s="4">
        <v>-13.135200000000001</v>
      </c>
      <c r="S1655" s="3">
        <v>8</v>
      </c>
      <c r="T1655" s="4">
        <v>27.53</v>
      </c>
      <c r="U1655" s="3">
        <v>88157</v>
      </c>
      <c r="V1655" s="3" t="str">
        <f>IF(R1655&gt;F3611, "High","Low")</f>
        <v>Low</v>
      </c>
      <c r="W1655" s="3" t="e">
        <f>IF(OR(D1655 &gt; 0.2,#REF! &lt; 0.25), "High Risk", "Low Risk")</f>
        <v>#REF!</v>
      </c>
      <c r="X1655" s="3" t="str">
        <f>IF(NOT(D1655 &gt; 0), "No Discount", "Discount Applied")</f>
        <v>No Discount</v>
      </c>
      <c r="Y1655" s="3" t="str">
        <f>IF(AND(R1655 &gt; 100, OR(I1655 = "Regular Air", I1655 = "Express Air"), NOT(D1655 &gt; 0)), "High Profit Non-Standard Shipping", "Other")</f>
        <v>Other</v>
      </c>
    </row>
    <row r="1656" spans="1:25" x14ac:dyDescent="0.3">
      <c r="A1656" s="3" t="s">
        <v>133</v>
      </c>
      <c r="B1656" s="3">
        <v>21290</v>
      </c>
      <c r="C1656" s="3" t="s">
        <v>24</v>
      </c>
      <c r="D1656" s="7">
        <v>0.04</v>
      </c>
      <c r="E1656" s="4">
        <v>4.13</v>
      </c>
      <c r="F1656" s="4">
        <v>0.99</v>
      </c>
      <c r="G1656" s="3">
        <v>2912</v>
      </c>
      <c r="H1656" s="3" t="s">
        <v>2657</v>
      </c>
      <c r="I1656" s="3" t="s">
        <v>26</v>
      </c>
      <c r="J1656" s="3" t="s">
        <v>39</v>
      </c>
      <c r="K1656" s="3" t="s">
        <v>28</v>
      </c>
      <c r="L1656" s="3" t="s">
        <v>60</v>
      </c>
      <c r="M1656" s="3" t="s">
        <v>2658</v>
      </c>
      <c r="N1656" s="3" t="s">
        <v>2659</v>
      </c>
      <c r="O1656" s="3">
        <v>58201</v>
      </c>
      <c r="P1656" s="2">
        <v>42122</v>
      </c>
      <c r="Q1656" s="2">
        <v>42124</v>
      </c>
      <c r="R1656" s="4">
        <v>22.307699999999997</v>
      </c>
      <c r="S1656" s="3">
        <v>7</v>
      </c>
      <c r="T1656" s="4">
        <v>32.33</v>
      </c>
      <c r="U1656" s="3">
        <v>87396</v>
      </c>
      <c r="V1656" s="3" t="str">
        <f>IF(R1656&gt;F3612, "High","Low")</f>
        <v>High</v>
      </c>
      <c r="W1656" s="3" t="e">
        <f>IF(OR(D1656 &gt; 0.2,#REF! &lt; 0.25), "High Risk", "Low Risk")</f>
        <v>#REF!</v>
      </c>
      <c r="X1656" s="3" t="str">
        <f>IF(NOT(D1656 &gt; 0), "No Discount", "Discount Applied")</f>
        <v>Discount Applied</v>
      </c>
      <c r="Y1656" s="3" t="str">
        <f>IF(AND(R1656 &gt; 100, OR(I1656 = "Regular Air", I1656 = "Express Air"), NOT(D1656 &gt; 0)), "High Profit Non-Standard Shipping", "Other")</f>
        <v>Other</v>
      </c>
    </row>
    <row r="1657" spans="1:25" x14ac:dyDescent="0.3">
      <c r="A1657" s="3" t="s">
        <v>92</v>
      </c>
      <c r="B1657" s="3">
        <v>21291</v>
      </c>
      <c r="C1657" s="3" t="s">
        <v>24</v>
      </c>
      <c r="D1657" s="7">
        <v>0.06</v>
      </c>
      <c r="E1657" s="4">
        <v>55.48</v>
      </c>
      <c r="F1657" s="4">
        <v>14.3</v>
      </c>
      <c r="G1657" s="3">
        <v>2912</v>
      </c>
      <c r="H1657" s="3" t="s">
        <v>2657</v>
      </c>
      <c r="I1657" s="3" t="s">
        <v>48</v>
      </c>
      <c r="J1657" s="3" t="s">
        <v>39</v>
      </c>
      <c r="K1657" s="3" t="s">
        <v>28</v>
      </c>
      <c r="L1657" s="3" t="s">
        <v>60</v>
      </c>
      <c r="M1657" s="3" t="s">
        <v>2658</v>
      </c>
      <c r="N1657" s="3" t="s">
        <v>2659</v>
      </c>
      <c r="O1657" s="3">
        <v>58201</v>
      </c>
      <c r="P1657" s="2">
        <v>42122</v>
      </c>
      <c r="Q1657" s="2">
        <v>42124</v>
      </c>
      <c r="R1657" s="4">
        <v>443.02139999999991</v>
      </c>
      <c r="S1657" s="3">
        <v>12</v>
      </c>
      <c r="T1657" s="4">
        <v>642.05999999999995</v>
      </c>
      <c r="U1657" s="3">
        <v>87396</v>
      </c>
      <c r="V1657" s="3" t="str">
        <f>IF(R1657&gt;F3613, "High","Low")</f>
        <v>High</v>
      </c>
      <c r="W1657" s="3" t="e">
        <f>IF(OR(D1657 &gt; 0.2,#REF! &lt; 0.25), "High Risk", "Low Risk")</f>
        <v>#REF!</v>
      </c>
      <c r="X1657" s="3" t="str">
        <f>IF(NOT(D1657 &gt; 0), "No Discount", "Discount Applied")</f>
        <v>Discount Applied</v>
      </c>
      <c r="Y1657" s="3" t="str">
        <f>IF(AND(R1657 &gt; 100, OR(I1657 = "Regular Air", I1657 = "Express Air"), NOT(D1657 &gt; 0)), "High Profit Non-Standard Shipping", "Other")</f>
        <v>Other</v>
      </c>
    </row>
    <row r="1658" spans="1:25" x14ac:dyDescent="0.3">
      <c r="A1658" s="3" t="s">
        <v>84</v>
      </c>
      <c r="B1658" s="3">
        <v>8310</v>
      </c>
      <c r="C1658" s="3" t="s">
        <v>55</v>
      </c>
      <c r="D1658" s="7">
        <v>0.05</v>
      </c>
      <c r="E1658" s="4">
        <v>535.64</v>
      </c>
      <c r="F1658" s="4">
        <v>14.7</v>
      </c>
      <c r="G1658" s="3">
        <v>2920</v>
      </c>
      <c r="H1658" s="3" t="s">
        <v>2660</v>
      </c>
      <c r="I1658" s="3" t="s">
        <v>38</v>
      </c>
      <c r="J1658" s="3" t="s">
        <v>39</v>
      </c>
      <c r="K1658" s="3" t="s">
        <v>76</v>
      </c>
      <c r="L1658" s="3" t="s">
        <v>60</v>
      </c>
      <c r="M1658" s="3" t="s">
        <v>177</v>
      </c>
      <c r="N1658" s="3" t="s">
        <v>178</v>
      </c>
      <c r="O1658" s="3">
        <v>60603</v>
      </c>
      <c r="P1658" s="2">
        <v>42162</v>
      </c>
      <c r="Q1658" s="2">
        <v>42164</v>
      </c>
      <c r="R1658" s="4">
        <v>-1220.9144999999999</v>
      </c>
      <c r="S1658" s="3">
        <v>2</v>
      </c>
      <c r="T1658" s="4">
        <v>1068.5999999999999</v>
      </c>
      <c r="U1658" s="3">
        <v>59365</v>
      </c>
      <c r="V1658" s="3" t="str">
        <f>IF(R1658&gt;F3614, "High","Low")</f>
        <v>Low</v>
      </c>
      <c r="W1658" s="3" t="e">
        <f>IF(OR(D1658 &gt; 0.2,#REF! &lt; 0.25), "High Risk", "Low Risk")</f>
        <v>#REF!</v>
      </c>
      <c r="X1658" s="3" t="str">
        <f>IF(NOT(D1658 &gt; 0), "No Discount", "Discount Applied")</f>
        <v>Discount Applied</v>
      </c>
      <c r="Y1658" s="3" t="str">
        <f>IF(AND(R1658 &gt; 100, OR(I1658 = "Regular Air", I1658 = "Express Air"), NOT(D1658 &gt; 0)), "High Profit Non-Standard Shipping", "Other")</f>
        <v>Other</v>
      </c>
    </row>
    <row r="1659" spans="1:25" x14ac:dyDescent="0.3">
      <c r="A1659" s="3" t="s">
        <v>108</v>
      </c>
      <c r="B1659" s="3">
        <v>18166</v>
      </c>
      <c r="C1659" s="3" t="s">
        <v>55</v>
      </c>
      <c r="D1659" s="7">
        <v>0</v>
      </c>
      <c r="E1659" s="4">
        <v>6.37</v>
      </c>
      <c r="F1659" s="4">
        <v>5.19</v>
      </c>
      <c r="G1659" s="3">
        <v>2923</v>
      </c>
      <c r="H1659" s="3" t="s">
        <v>2661</v>
      </c>
      <c r="I1659" s="3" t="s">
        <v>48</v>
      </c>
      <c r="J1659" s="3" t="s">
        <v>113</v>
      </c>
      <c r="K1659" s="3" t="s">
        <v>28</v>
      </c>
      <c r="L1659" s="3" t="s">
        <v>52</v>
      </c>
      <c r="M1659" s="3" t="s">
        <v>414</v>
      </c>
      <c r="N1659" s="3" t="s">
        <v>2662</v>
      </c>
      <c r="O1659" s="3">
        <v>21740</v>
      </c>
      <c r="P1659" s="2">
        <v>42063</v>
      </c>
      <c r="Q1659" s="2">
        <v>42065</v>
      </c>
      <c r="R1659" s="4">
        <v>-27.1492</v>
      </c>
      <c r="S1659" s="3">
        <v>15</v>
      </c>
      <c r="T1659" s="4">
        <v>99.75</v>
      </c>
      <c r="U1659" s="3">
        <v>86592</v>
      </c>
      <c r="V1659" s="3" t="str">
        <f>IF(R1659&gt;F3615, "High","Low")</f>
        <v>Low</v>
      </c>
      <c r="W1659" s="3" t="e">
        <f>IF(OR(D1659 &gt; 0.2,#REF! &lt; 0.25), "High Risk", "Low Risk")</f>
        <v>#REF!</v>
      </c>
      <c r="X1659" s="3" t="str">
        <f>IF(NOT(D1659 &gt; 0), "No Discount", "Discount Applied")</f>
        <v>No Discount</v>
      </c>
      <c r="Y1659" s="3" t="str">
        <f>IF(AND(R1659 &gt; 100, OR(I1659 = "Regular Air", I1659 = "Express Air"), NOT(D1659 &gt; 0)), "High Profit Non-Standard Shipping", "Other")</f>
        <v>Other</v>
      </c>
    </row>
    <row r="1660" spans="1:25" x14ac:dyDescent="0.3">
      <c r="A1660" s="3" t="s">
        <v>49</v>
      </c>
      <c r="B1660" s="3">
        <v>18345</v>
      </c>
      <c r="C1660" s="3" t="s">
        <v>46</v>
      </c>
      <c r="D1660" s="7">
        <v>0.02</v>
      </c>
      <c r="E1660" s="4">
        <v>110.98</v>
      </c>
      <c r="F1660" s="4">
        <v>13.99</v>
      </c>
      <c r="G1660" s="3">
        <v>2924</v>
      </c>
      <c r="H1660" s="3" t="s">
        <v>2663</v>
      </c>
      <c r="I1660" s="3" t="s">
        <v>48</v>
      </c>
      <c r="J1660" s="3" t="s">
        <v>113</v>
      </c>
      <c r="K1660" s="3" t="s">
        <v>40</v>
      </c>
      <c r="L1660" s="3" t="s">
        <v>52</v>
      </c>
      <c r="M1660" s="3" t="s">
        <v>414</v>
      </c>
      <c r="N1660" s="3" t="s">
        <v>2664</v>
      </c>
      <c r="O1660" s="3">
        <v>20707</v>
      </c>
      <c r="P1660" s="2">
        <v>42020</v>
      </c>
      <c r="Q1660" s="2">
        <v>42022</v>
      </c>
      <c r="R1660" s="4">
        <v>-106.3424</v>
      </c>
      <c r="S1660" s="3">
        <v>2</v>
      </c>
      <c r="T1660" s="4">
        <v>226.53</v>
      </c>
      <c r="U1660" s="3">
        <v>86591</v>
      </c>
      <c r="V1660" s="3" t="str">
        <f>IF(R1660&gt;F3616, "High","Low")</f>
        <v>Low</v>
      </c>
      <c r="W1660" s="3" t="e">
        <f>IF(OR(D1660 &gt; 0.2,#REF! &lt; 0.25), "High Risk", "Low Risk")</f>
        <v>#REF!</v>
      </c>
      <c r="X1660" s="3" t="str">
        <f>IF(NOT(D1660 &gt; 0), "No Discount", "Discount Applied")</f>
        <v>Discount Applied</v>
      </c>
      <c r="Y1660" s="3" t="str">
        <f>IF(AND(R1660 &gt; 100, OR(I1660 = "Regular Air", I1660 = "Express Air"), NOT(D1660 &gt; 0)), "High Profit Non-Standard Shipping", "Other")</f>
        <v>Other</v>
      </c>
    </row>
    <row r="1661" spans="1:25" x14ac:dyDescent="0.3">
      <c r="A1661" s="3" t="s">
        <v>92</v>
      </c>
      <c r="B1661" s="3">
        <v>18346</v>
      </c>
      <c r="C1661" s="3" t="s">
        <v>46</v>
      </c>
      <c r="D1661" s="7">
        <v>0.01</v>
      </c>
      <c r="E1661" s="4">
        <v>8.01</v>
      </c>
      <c r="F1661" s="4">
        <v>2.87</v>
      </c>
      <c r="G1661" s="3">
        <v>2924</v>
      </c>
      <c r="H1661" s="3" t="s">
        <v>2663</v>
      </c>
      <c r="I1661" s="3" t="s">
        <v>48</v>
      </c>
      <c r="J1661" s="3" t="s">
        <v>113</v>
      </c>
      <c r="K1661" s="3" t="s">
        <v>28</v>
      </c>
      <c r="L1661" s="3" t="s">
        <v>52</v>
      </c>
      <c r="M1661" s="3" t="s">
        <v>414</v>
      </c>
      <c r="N1661" s="3" t="s">
        <v>2664</v>
      </c>
      <c r="O1661" s="3">
        <v>20707</v>
      </c>
      <c r="P1661" s="2">
        <v>42020</v>
      </c>
      <c r="Q1661" s="2">
        <v>42022</v>
      </c>
      <c r="R1661" s="4">
        <v>44.976799999999997</v>
      </c>
      <c r="S1661" s="3">
        <v>8</v>
      </c>
      <c r="T1661" s="4">
        <v>68.650000000000006</v>
      </c>
      <c r="U1661" s="3">
        <v>86591</v>
      </c>
      <c r="V1661" s="3" t="str">
        <f>IF(R1661&gt;F3617, "High","Low")</f>
        <v>High</v>
      </c>
      <c r="W1661" s="3" t="e">
        <f>IF(OR(D1661 &gt; 0.2,#REF! &lt; 0.25), "High Risk", "Low Risk")</f>
        <v>#REF!</v>
      </c>
      <c r="X1661" s="3" t="str">
        <f>IF(NOT(D1661 &gt; 0), "No Discount", "Discount Applied")</f>
        <v>Discount Applied</v>
      </c>
      <c r="Y1661" s="3" t="str">
        <f>IF(AND(R1661 &gt; 100, OR(I1661 = "Regular Air", I1661 = "Express Air"), NOT(D1661 &gt; 0)), "High Profit Non-Standard Shipping", "Other")</f>
        <v>Other</v>
      </c>
    </row>
    <row r="1662" spans="1:25" x14ac:dyDescent="0.3">
      <c r="A1662" s="3" t="s">
        <v>108</v>
      </c>
      <c r="B1662" s="3">
        <v>25817</v>
      </c>
      <c r="C1662" s="3" t="s">
        <v>46</v>
      </c>
      <c r="D1662" s="7">
        <v>0.02</v>
      </c>
      <c r="E1662" s="4">
        <v>5.58</v>
      </c>
      <c r="F1662" s="4">
        <v>2.99</v>
      </c>
      <c r="G1662" s="3">
        <v>2928</v>
      </c>
      <c r="H1662" s="3" t="s">
        <v>2666</v>
      </c>
      <c r="I1662" s="3" t="s">
        <v>48</v>
      </c>
      <c r="J1662" s="3" t="s">
        <v>113</v>
      </c>
      <c r="K1662" s="3" t="s">
        <v>28</v>
      </c>
      <c r="L1662" s="3" t="s">
        <v>135</v>
      </c>
      <c r="M1662" s="3" t="s">
        <v>931</v>
      </c>
      <c r="N1662" s="3" t="s">
        <v>2668</v>
      </c>
      <c r="O1662" s="3">
        <v>29418</v>
      </c>
      <c r="P1662" s="2">
        <v>42150</v>
      </c>
      <c r="Q1662" s="2">
        <v>42152</v>
      </c>
      <c r="R1662" s="4">
        <v>689.32799999999997</v>
      </c>
      <c r="S1662" s="3">
        <v>42</v>
      </c>
      <c r="T1662" s="4">
        <v>236.83</v>
      </c>
      <c r="U1662" s="3">
        <v>90218</v>
      </c>
      <c r="V1662" s="3" t="str">
        <f>IF(R1662&gt;F3618, "High","Low")</f>
        <v>High</v>
      </c>
      <c r="W1662" s="3" t="e">
        <f>IF(OR(D1662 &gt; 0.2,#REF! &lt; 0.25), "High Risk", "Low Risk")</f>
        <v>#REF!</v>
      </c>
      <c r="X1662" s="3" t="str">
        <f>IF(NOT(D1662 &gt; 0), "No Discount", "Discount Applied")</f>
        <v>Discount Applied</v>
      </c>
      <c r="Y1662" s="3" t="str">
        <f>IF(AND(R1662 &gt; 100, OR(I1662 = "Regular Air", I1662 = "Express Air"), NOT(D1662 &gt; 0)), "High Profit Non-Standard Shipping", "Other")</f>
        <v>Other</v>
      </c>
    </row>
    <row r="1663" spans="1:25" x14ac:dyDescent="0.3">
      <c r="A1663" s="3" t="s">
        <v>140</v>
      </c>
      <c r="B1663" s="3">
        <v>25819</v>
      </c>
      <c r="C1663" s="3" t="s">
        <v>46</v>
      </c>
      <c r="D1663" s="7">
        <v>0.02</v>
      </c>
      <c r="E1663" s="4">
        <v>54.1</v>
      </c>
      <c r="F1663" s="4">
        <v>19.989999999999998</v>
      </c>
      <c r="G1663" s="3">
        <v>2928</v>
      </c>
      <c r="H1663" s="3" t="s">
        <v>2666</v>
      </c>
      <c r="I1663" s="3" t="s">
        <v>48</v>
      </c>
      <c r="J1663" s="3" t="s">
        <v>113</v>
      </c>
      <c r="K1663" s="3" t="s">
        <v>28</v>
      </c>
      <c r="L1663" s="3" t="s">
        <v>135</v>
      </c>
      <c r="M1663" s="3" t="s">
        <v>931</v>
      </c>
      <c r="N1663" s="3" t="s">
        <v>2668</v>
      </c>
      <c r="O1663" s="3">
        <v>29418</v>
      </c>
      <c r="P1663" s="2">
        <v>42150</v>
      </c>
      <c r="Q1663" s="2">
        <v>42151</v>
      </c>
      <c r="R1663" s="4">
        <v>-33.585999999999999</v>
      </c>
      <c r="S1663" s="3">
        <v>36</v>
      </c>
      <c r="T1663" s="4">
        <v>1944.87</v>
      </c>
      <c r="U1663" s="3">
        <v>90218</v>
      </c>
      <c r="V1663" s="3" t="str">
        <f>IF(R1663&gt;F3619, "High","Low")</f>
        <v>Low</v>
      </c>
      <c r="W1663" s="3" t="e">
        <f>IF(OR(D1663 &gt; 0.2,#REF! &lt; 0.25), "High Risk", "Low Risk")</f>
        <v>#REF!</v>
      </c>
      <c r="X1663" s="3" t="str">
        <f>IF(NOT(D1663 &gt; 0), "No Discount", "Discount Applied")</f>
        <v>Discount Applied</v>
      </c>
      <c r="Y1663" s="3" t="str">
        <f>IF(AND(R1663 &gt; 100, OR(I1663 = "Regular Air", I1663 = "Express Air"), NOT(D1663 &gt; 0)), "High Profit Non-Standard Shipping", "Other")</f>
        <v>Other</v>
      </c>
    </row>
    <row r="1664" spans="1:25" x14ac:dyDescent="0.3">
      <c r="A1664" s="3" t="s">
        <v>29</v>
      </c>
      <c r="B1664" s="3">
        <v>21313</v>
      </c>
      <c r="C1664" s="3" t="s">
        <v>36</v>
      </c>
      <c r="D1664" s="7">
        <v>0.1</v>
      </c>
      <c r="E1664" s="4">
        <v>11.55</v>
      </c>
      <c r="F1664" s="4">
        <v>2.36</v>
      </c>
      <c r="G1664" s="3">
        <v>2931</v>
      </c>
      <c r="H1664" s="3" t="s">
        <v>2669</v>
      </c>
      <c r="I1664" s="3" t="s">
        <v>48</v>
      </c>
      <c r="J1664" s="3" t="s">
        <v>57</v>
      </c>
      <c r="K1664" s="3" t="s">
        <v>28</v>
      </c>
      <c r="L1664" s="3" t="s">
        <v>33</v>
      </c>
      <c r="M1664" s="3" t="s">
        <v>44</v>
      </c>
      <c r="N1664" s="3" t="s">
        <v>2670</v>
      </c>
      <c r="O1664" s="3">
        <v>95630</v>
      </c>
      <c r="P1664" s="2">
        <v>42063</v>
      </c>
      <c r="Q1664" s="2">
        <v>42063</v>
      </c>
      <c r="R1664" s="4">
        <v>69.767200000000003</v>
      </c>
      <c r="S1664" s="3">
        <v>12</v>
      </c>
      <c r="T1664" s="4">
        <v>135.77000000000001</v>
      </c>
      <c r="U1664" s="3">
        <v>87619</v>
      </c>
      <c r="V1664" s="3" t="str">
        <f>IF(R1664&gt;F3620, "High","Low")</f>
        <v>High</v>
      </c>
      <c r="W1664" s="3" t="e">
        <f>IF(OR(D1664 &gt; 0.2,#REF! &lt; 0.25), "High Risk", "Low Risk")</f>
        <v>#REF!</v>
      </c>
      <c r="X1664" s="3" t="str">
        <f>IF(NOT(D1664 &gt; 0), "No Discount", "Discount Applied")</f>
        <v>Discount Applied</v>
      </c>
      <c r="Y1664" s="3" t="str">
        <f>IF(AND(R1664 &gt; 100, OR(I1664 = "Regular Air", I1664 = "Express Air"), NOT(D1664 &gt; 0)), "High Profit Non-Standard Shipping", "Other")</f>
        <v>Other</v>
      </c>
    </row>
    <row r="1665" spans="1:25" x14ac:dyDescent="0.3">
      <c r="A1665" s="3" t="s">
        <v>92</v>
      </c>
      <c r="B1665" s="3">
        <v>24866</v>
      </c>
      <c r="C1665" s="3" t="s">
        <v>24</v>
      </c>
      <c r="D1665" s="7">
        <v>0.01</v>
      </c>
      <c r="E1665" s="4">
        <v>35.44</v>
      </c>
      <c r="F1665" s="4">
        <v>19.989999999999998</v>
      </c>
      <c r="G1665" s="3">
        <v>2932</v>
      </c>
      <c r="H1665" s="3" t="s">
        <v>2671</v>
      </c>
      <c r="I1665" s="3" t="s">
        <v>48</v>
      </c>
      <c r="J1665" s="3" t="s">
        <v>57</v>
      </c>
      <c r="K1665" s="3" t="s">
        <v>28</v>
      </c>
      <c r="L1665" s="3" t="s">
        <v>52</v>
      </c>
      <c r="M1665" s="3" t="s">
        <v>227</v>
      </c>
      <c r="N1665" s="3" t="s">
        <v>856</v>
      </c>
      <c r="O1665" s="3">
        <v>6614</v>
      </c>
      <c r="P1665" s="2">
        <v>42116</v>
      </c>
      <c r="Q1665" s="2">
        <v>42117</v>
      </c>
      <c r="R1665" s="4">
        <v>-52.822799999999994</v>
      </c>
      <c r="S1665" s="3">
        <v>1</v>
      </c>
      <c r="T1665" s="4">
        <v>55.43</v>
      </c>
      <c r="U1665" s="3">
        <v>87620</v>
      </c>
      <c r="V1665" s="3" t="str">
        <f>IF(R1665&gt;F3621, "High","Low")</f>
        <v>Low</v>
      </c>
      <c r="W1665" s="3" t="e">
        <f>IF(OR(D1665 &gt; 0.2,#REF! &lt; 0.25), "High Risk", "Low Risk")</f>
        <v>#REF!</v>
      </c>
      <c r="X1665" s="3" t="str">
        <f>IF(NOT(D1665 &gt; 0), "No Discount", "Discount Applied")</f>
        <v>Discount Applied</v>
      </c>
      <c r="Y1665" s="3" t="str">
        <f>IF(AND(R1665 &gt; 100, OR(I1665 = "Regular Air", I1665 = "Express Air"), NOT(D1665 &gt; 0)), "High Profit Non-Standard Shipping", "Other")</f>
        <v>Other</v>
      </c>
    </row>
    <row r="1666" spans="1:25" x14ac:dyDescent="0.3">
      <c r="A1666" s="3" t="s">
        <v>108</v>
      </c>
      <c r="B1666" s="3">
        <v>24995</v>
      </c>
      <c r="C1666" s="3" t="s">
        <v>105</v>
      </c>
      <c r="D1666" s="7">
        <v>0.02</v>
      </c>
      <c r="E1666" s="4">
        <v>3.8</v>
      </c>
      <c r="F1666" s="4">
        <v>1.49</v>
      </c>
      <c r="G1666" s="3">
        <v>2935</v>
      </c>
      <c r="H1666" s="3" t="s">
        <v>2672</v>
      </c>
      <c r="I1666" s="3" t="s">
        <v>48</v>
      </c>
      <c r="J1666" s="3" t="s">
        <v>57</v>
      </c>
      <c r="K1666" s="3" t="s">
        <v>28</v>
      </c>
      <c r="L1666" s="3" t="s">
        <v>52</v>
      </c>
      <c r="M1666" s="3" t="s">
        <v>192</v>
      </c>
      <c r="N1666" s="3" t="s">
        <v>193</v>
      </c>
      <c r="O1666" s="3">
        <v>2215</v>
      </c>
      <c r="P1666" s="2">
        <v>42135</v>
      </c>
      <c r="Q1666" s="2">
        <v>42139</v>
      </c>
      <c r="R1666" s="4">
        <v>7.31</v>
      </c>
      <c r="S1666" s="3">
        <v>5</v>
      </c>
      <c r="T1666" s="4">
        <v>20.46</v>
      </c>
      <c r="U1666" s="3">
        <v>87617</v>
      </c>
      <c r="V1666" s="3" t="str">
        <f>IF(R1666&gt;F3622, "High","Low")</f>
        <v>High</v>
      </c>
      <c r="W1666" s="3" t="e">
        <f>IF(OR(D1666 &gt; 0.2,#REF! &lt; 0.25), "High Risk", "Low Risk")</f>
        <v>#REF!</v>
      </c>
      <c r="X1666" s="3" t="str">
        <f>IF(NOT(D1666 &gt; 0), "No Discount", "Discount Applied")</f>
        <v>Discount Applied</v>
      </c>
      <c r="Y1666" s="3" t="str">
        <f>IF(AND(R1666 &gt; 100, OR(I1666 = "Regular Air", I1666 = "Express Air"), NOT(D1666 &gt; 0)), "High Profit Non-Standard Shipping", "Other")</f>
        <v>Other</v>
      </c>
    </row>
    <row r="1667" spans="1:25" x14ac:dyDescent="0.3">
      <c r="A1667" s="3" t="s">
        <v>92</v>
      </c>
      <c r="B1667" s="3">
        <v>24865</v>
      </c>
      <c r="C1667" s="3" t="s">
        <v>24</v>
      </c>
      <c r="D1667" s="7">
        <v>0.03</v>
      </c>
      <c r="E1667" s="4">
        <v>47.9</v>
      </c>
      <c r="F1667" s="4">
        <v>5.86</v>
      </c>
      <c r="G1667" s="3">
        <v>2938</v>
      </c>
      <c r="H1667" s="3" t="s">
        <v>2673</v>
      </c>
      <c r="I1667" s="3" t="s">
        <v>48</v>
      </c>
      <c r="J1667" s="3" t="s">
        <v>57</v>
      </c>
      <c r="K1667" s="3" t="s">
        <v>28</v>
      </c>
      <c r="L1667" s="3" t="s">
        <v>52</v>
      </c>
      <c r="M1667" s="3" t="s">
        <v>192</v>
      </c>
      <c r="N1667" s="3" t="s">
        <v>2674</v>
      </c>
      <c r="O1667" s="3">
        <v>2180</v>
      </c>
      <c r="P1667" s="2">
        <v>42116</v>
      </c>
      <c r="Q1667" s="2">
        <v>42119</v>
      </c>
      <c r="R1667" s="4">
        <v>642.99029999999993</v>
      </c>
      <c r="S1667" s="3">
        <v>20</v>
      </c>
      <c r="T1667" s="4">
        <v>931.87</v>
      </c>
      <c r="U1667" s="3">
        <v>87620</v>
      </c>
      <c r="V1667" s="3" t="str">
        <f>IF(R1667&gt;F3623, "High","Low")</f>
        <v>High</v>
      </c>
      <c r="W1667" s="3" t="e">
        <f>IF(OR(D1667 &gt; 0.2,#REF! &lt; 0.25), "High Risk", "Low Risk")</f>
        <v>#REF!</v>
      </c>
      <c r="X1667" s="3" t="str">
        <f>IF(NOT(D1667 &gt; 0), "No Discount", "Discount Applied")</f>
        <v>Discount Applied</v>
      </c>
      <c r="Y1667" s="3" t="str">
        <f>IF(AND(R1667 &gt; 100, OR(I1667 = "Regular Air", I1667 = "Express Air"), NOT(D1667 &gt; 0)), "High Profit Non-Standard Shipping", "Other")</f>
        <v>Other</v>
      </c>
    </row>
    <row r="1668" spans="1:25" x14ac:dyDescent="0.3">
      <c r="A1668" s="3" t="s">
        <v>65</v>
      </c>
      <c r="B1668" s="3">
        <v>23567</v>
      </c>
      <c r="C1668" s="3" t="s">
        <v>46</v>
      </c>
      <c r="D1668" s="7">
        <v>0.05</v>
      </c>
      <c r="E1668" s="4">
        <v>2.62</v>
      </c>
      <c r="F1668" s="4">
        <v>0.8</v>
      </c>
      <c r="G1668" s="3">
        <v>2941</v>
      </c>
      <c r="H1668" s="3" t="s">
        <v>2675</v>
      </c>
      <c r="I1668" s="3" t="s">
        <v>48</v>
      </c>
      <c r="J1668" s="3" t="s">
        <v>57</v>
      </c>
      <c r="K1668" s="3" t="s">
        <v>28</v>
      </c>
      <c r="L1668" s="3" t="s">
        <v>52</v>
      </c>
      <c r="M1668" s="3" t="s">
        <v>53</v>
      </c>
      <c r="N1668" s="3" t="s">
        <v>483</v>
      </c>
      <c r="O1668" s="3">
        <v>7960</v>
      </c>
      <c r="P1668" s="2">
        <v>42150</v>
      </c>
      <c r="Q1668" s="2">
        <v>42151</v>
      </c>
      <c r="R1668" s="4">
        <v>12.71</v>
      </c>
      <c r="S1668" s="3">
        <v>8</v>
      </c>
      <c r="T1668" s="4">
        <v>21.41</v>
      </c>
      <c r="U1668" s="3">
        <v>87618</v>
      </c>
      <c r="V1668" s="3" t="str">
        <f>IF(R1668&gt;F3624, "High","Low")</f>
        <v>High</v>
      </c>
      <c r="W1668" s="3" t="e">
        <f>IF(OR(D1668 &gt; 0.2,#REF! &lt; 0.25), "High Risk", "Low Risk")</f>
        <v>#REF!</v>
      </c>
      <c r="X1668" s="3" t="str">
        <f>IF(NOT(D1668 &gt; 0), "No Discount", "Discount Applied")</f>
        <v>Discount Applied</v>
      </c>
      <c r="Y1668" s="3" t="str">
        <f>IF(AND(R1668 &gt; 100, OR(I1668 = "Regular Air", I1668 = "Express Air"), NOT(D1668 &gt; 0)), "High Profit Non-Standard Shipping", "Other")</f>
        <v>Other</v>
      </c>
    </row>
    <row r="1669" spans="1:25" x14ac:dyDescent="0.3">
      <c r="A1669" s="3" t="s">
        <v>108</v>
      </c>
      <c r="B1669" s="3">
        <v>19575</v>
      </c>
      <c r="C1669" s="3" t="s">
        <v>105</v>
      </c>
      <c r="D1669" s="7">
        <v>0.04</v>
      </c>
      <c r="E1669" s="4">
        <v>4.55</v>
      </c>
      <c r="F1669" s="4">
        <v>1.49</v>
      </c>
      <c r="G1669" s="3">
        <v>2944</v>
      </c>
      <c r="H1669" s="3" t="s">
        <v>2676</v>
      </c>
      <c r="I1669" s="3" t="s">
        <v>48</v>
      </c>
      <c r="J1669" s="3" t="s">
        <v>27</v>
      </c>
      <c r="K1669" s="3" t="s">
        <v>28</v>
      </c>
      <c r="L1669" s="3" t="s">
        <v>60</v>
      </c>
      <c r="M1669" s="3" t="s">
        <v>299</v>
      </c>
      <c r="N1669" s="3" t="s">
        <v>1928</v>
      </c>
      <c r="O1669" s="3">
        <v>48640</v>
      </c>
      <c r="P1669" s="2">
        <v>42068</v>
      </c>
      <c r="Q1669" s="2">
        <v>42070</v>
      </c>
      <c r="R1669" s="4">
        <v>28.288</v>
      </c>
      <c r="S1669" s="3">
        <v>13</v>
      </c>
      <c r="T1669" s="4">
        <v>59.75</v>
      </c>
      <c r="U1669" s="3">
        <v>90309</v>
      </c>
      <c r="V1669" s="3" t="str">
        <f>IF(R1669&gt;F3625, "High","Low")</f>
        <v>High</v>
      </c>
      <c r="W1669" s="3" t="e">
        <f>IF(OR(D1669 &gt; 0.2,#REF! &lt; 0.25), "High Risk", "Low Risk")</f>
        <v>#REF!</v>
      </c>
      <c r="X1669" s="3" t="str">
        <f>IF(NOT(D1669 &gt; 0), "No Discount", "Discount Applied")</f>
        <v>Discount Applied</v>
      </c>
      <c r="Y1669" s="3" t="str">
        <f>IF(AND(R1669 &gt; 100, OR(I1669 = "Regular Air", I1669 = "Express Air"), NOT(D1669 &gt; 0)), "High Profit Non-Standard Shipping", "Other")</f>
        <v>Other</v>
      </c>
    </row>
    <row r="1670" spans="1:25" x14ac:dyDescent="0.3">
      <c r="A1670" s="3" t="s">
        <v>68</v>
      </c>
      <c r="B1670" s="3">
        <v>26054</v>
      </c>
      <c r="C1670" s="3" t="s">
        <v>36</v>
      </c>
      <c r="D1670" s="7">
        <v>0.01</v>
      </c>
      <c r="E1670" s="4">
        <v>7.64</v>
      </c>
      <c r="F1670" s="4">
        <v>1.39</v>
      </c>
      <c r="G1670" s="3">
        <v>2947</v>
      </c>
      <c r="H1670" s="3" t="s">
        <v>2677</v>
      </c>
      <c r="I1670" s="3" t="s">
        <v>48</v>
      </c>
      <c r="J1670" s="3" t="s">
        <v>113</v>
      </c>
      <c r="K1670" s="3" t="s">
        <v>28</v>
      </c>
      <c r="L1670" s="3" t="s">
        <v>52</v>
      </c>
      <c r="M1670" s="3" t="s">
        <v>70</v>
      </c>
      <c r="N1670" s="3" t="s">
        <v>2678</v>
      </c>
      <c r="O1670" s="3">
        <v>14043</v>
      </c>
      <c r="P1670" s="2">
        <v>42039</v>
      </c>
      <c r="Q1670" s="2">
        <v>42042</v>
      </c>
      <c r="R1670" s="4">
        <v>112.1181</v>
      </c>
      <c r="S1670" s="3">
        <v>20</v>
      </c>
      <c r="T1670" s="4">
        <v>162.49</v>
      </c>
      <c r="U1670" s="3">
        <v>87511</v>
      </c>
      <c r="V1670" s="3" t="str">
        <f>IF(R1670&gt;F3626, "High","Low")</f>
        <v>High</v>
      </c>
      <c r="W1670" s="3" t="e">
        <f>IF(OR(D1670 &gt; 0.2,#REF! &lt; 0.25), "High Risk", "Low Risk")</f>
        <v>#REF!</v>
      </c>
      <c r="X1670" s="3" t="str">
        <f>IF(NOT(D1670 &gt; 0), "No Discount", "Discount Applied")</f>
        <v>Discount Applied</v>
      </c>
      <c r="Y1670" s="3" t="str">
        <f>IF(AND(R1670 &gt; 100, OR(I1670 = "Regular Air", I1670 = "Express Air"), NOT(D1670 &gt; 0)), "High Profit Non-Standard Shipping", "Other")</f>
        <v>Other</v>
      </c>
    </row>
    <row r="1671" spans="1:25" x14ac:dyDescent="0.3">
      <c r="A1671" s="3" t="s">
        <v>256</v>
      </c>
      <c r="B1671" s="3">
        <v>25051</v>
      </c>
      <c r="C1671" s="3" t="s">
        <v>55</v>
      </c>
      <c r="D1671" s="7">
        <v>7.0000000000000007E-2</v>
      </c>
      <c r="E1671" s="4">
        <v>42.98</v>
      </c>
      <c r="F1671" s="4">
        <v>4.62</v>
      </c>
      <c r="G1671" s="3">
        <v>2951</v>
      </c>
      <c r="H1671" s="3" t="s">
        <v>2679</v>
      </c>
      <c r="I1671" s="3" t="s">
        <v>26</v>
      </c>
      <c r="J1671" s="3" t="s">
        <v>27</v>
      </c>
      <c r="K1671" s="3" t="s">
        <v>28</v>
      </c>
      <c r="L1671" s="3" t="s">
        <v>60</v>
      </c>
      <c r="M1671" s="3" t="s">
        <v>182</v>
      </c>
      <c r="N1671" s="3" t="s">
        <v>2611</v>
      </c>
      <c r="O1671" s="3">
        <v>67601</v>
      </c>
      <c r="P1671" s="2">
        <v>42050</v>
      </c>
      <c r="Q1671" s="2">
        <v>42052</v>
      </c>
      <c r="R1671" s="4">
        <v>565.38599999999997</v>
      </c>
      <c r="S1671" s="3">
        <v>19</v>
      </c>
      <c r="T1671" s="4">
        <v>819.4</v>
      </c>
      <c r="U1671" s="3">
        <v>91397</v>
      </c>
      <c r="V1671" s="3" t="str">
        <f>IF(R1671&gt;F3627, "High","Low")</f>
        <v>High</v>
      </c>
      <c r="W1671" s="3" t="e">
        <f>IF(OR(D1671 &gt; 0.2,#REF! &lt; 0.25), "High Risk", "Low Risk")</f>
        <v>#REF!</v>
      </c>
      <c r="X1671" s="3" t="str">
        <f>IF(NOT(D1671 &gt; 0), "No Discount", "Discount Applied")</f>
        <v>Discount Applied</v>
      </c>
      <c r="Y1671" s="3" t="str">
        <f>IF(AND(R1671 &gt; 100, OR(I1671 = "Regular Air", I1671 = "Express Air"), NOT(D1671 &gt; 0)), "High Profit Non-Standard Shipping", "Other")</f>
        <v>Other</v>
      </c>
    </row>
    <row r="1672" spans="1:25" x14ac:dyDescent="0.3">
      <c r="A1672" s="3" t="s">
        <v>41</v>
      </c>
      <c r="B1672" s="3">
        <v>25052</v>
      </c>
      <c r="C1672" s="3" t="s">
        <v>55</v>
      </c>
      <c r="D1672" s="7">
        <v>0.03</v>
      </c>
      <c r="E1672" s="4">
        <v>89.99</v>
      </c>
      <c r="F1672" s="4">
        <v>42</v>
      </c>
      <c r="G1672" s="3">
        <v>2951</v>
      </c>
      <c r="H1672" s="3" t="s">
        <v>2679</v>
      </c>
      <c r="I1672" s="3" t="s">
        <v>38</v>
      </c>
      <c r="J1672" s="3" t="s">
        <v>27</v>
      </c>
      <c r="K1672" s="3" t="s">
        <v>40</v>
      </c>
      <c r="L1672" s="3" t="s">
        <v>60</v>
      </c>
      <c r="M1672" s="3" t="s">
        <v>182</v>
      </c>
      <c r="N1672" s="3" t="s">
        <v>2611</v>
      </c>
      <c r="O1672" s="3">
        <v>67601</v>
      </c>
      <c r="P1672" s="2">
        <v>42050</v>
      </c>
      <c r="Q1672" s="2">
        <v>42053</v>
      </c>
      <c r="R1672" s="4">
        <v>-230.9528</v>
      </c>
      <c r="S1672" s="3">
        <v>19</v>
      </c>
      <c r="T1672" s="4">
        <v>1809.75</v>
      </c>
      <c r="U1672" s="3">
        <v>91397</v>
      </c>
      <c r="V1672" s="3" t="str">
        <f>IF(R1672&gt;F3628, "High","Low")</f>
        <v>Low</v>
      </c>
      <c r="W1672" s="3" t="e">
        <f>IF(OR(D1672 &gt; 0.2,#REF! &lt; 0.25), "High Risk", "Low Risk")</f>
        <v>#REF!</v>
      </c>
      <c r="X1672" s="3" t="str">
        <f>IF(NOT(D1672 &gt; 0), "No Discount", "Discount Applied")</f>
        <v>Discount Applied</v>
      </c>
      <c r="Y1672" s="3" t="str">
        <f>IF(AND(R1672 &gt; 100, OR(I1672 = "Regular Air", I1672 = "Express Air"), NOT(D1672 &gt; 0)), "High Profit Non-Standard Shipping", "Other")</f>
        <v>Other</v>
      </c>
    </row>
    <row r="1673" spans="1:25" x14ac:dyDescent="0.3">
      <c r="A1673" s="3" t="s">
        <v>108</v>
      </c>
      <c r="B1673" s="3">
        <v>25970</v>
      </c>
      <c r="C1673" s="3" t="s">
        <v>55</v>
      </c>
      <c r="D1673" s="7">
        <v>0.08</v>
      </c>
      <c r="E1673" s="4">
        <v>5.74</v>
      </c>
      <c r="F1673" s="4">
        <v>5.01</v>
      </c>
      <c r="G1673" s="3">
        <v>2952</v>
      </c>
      <c r="H1673" s="3" t="s">
        <v>2680</v>
      </c>
      <c r="I1673" s="3" t="s">
        <v>26</v>
      </c>
      <c r="J1673" s="3" t="s">
        <v>27</v>
      </c>
      <c r="K1673" s="3" t="s">
        <v>28</v>
      </c>
      <c r="L1673" s="3" t="s">
        <v>52</v>
      </c>
      <c r="M1673" s="3" t="s">
        <v>153</v>
      </c>
      <c r="N1673" s="3" t="s">
        <v>2681</v>
      </c>
      <c r="O1673" s="3">
        <v>43123</v>
      </c>
      <c r="P1673" s="2">
        <v>42109</v>
      </c>
      <c r="Q1673" s="2">
        <v>42111</v>
      </c>
      <c r="R1673" s="4">
        <v>-61.628039999999999</v>
      </c>
      <c r="S1673" s="3">
        <v>12</v>
      </c>
      <c r="T1673" s="4">
        <v>70.03</v>
      </c>
      <c r="U1673" s="3">
        <v>91398</v>
      </c>
      <c r="V1673" s="3" t="str">
        <f>IF(R1673&gt;F3629, "High","Low")</f>
        <v>Low</v>
      </c>
      <c r="W1673" s="3" t="e">
        <f>IF(OR(D1673 &gt; 0.2,#REF! &lt; 0.25), "High Risk", "Low Risk")</f>
        <v>#REF!</v>
      </c>
      <c r="X1673" s="3" t="str">
        <f>IF(NOT(D1673 &gt; 0), "No Discount", "Discount Applied")</f>
        <v>Discount Applied</v>
      </c>
      <c r="Y1673" s="3" t="str">
        <f>IF(AND(R1673 &gt; 100, OR(I1673 = "Regular Air", I1673 = "Express Air"), NOT(D1673 &gt; 0)), "High Profit Non-Standard Shipping", "Other")</f>
        <v>Other</v>
      </c>
    </row>
    <row r="1674" spans="1:25" x14ac:dyDescent="0.3">
      <c r="A1674" s="3" t="s">
        <v>49</v>
      </c>
      <c r="B1674" s="3">
        <v>21200</v>
      </c>
      <c r="C1674" s="3" t="s">
        <v>105</v>
      </c>
      <c r="D1674" s="7">
        <v>0.09</v>
      </c>
      <c r="E1674" s="4">
        <v>12.22</v>
      </c>
      <c r="F1674" s="4">
        <v>2.85</v>
      </c>
      <c r="G1674" s="3">
        <v>2954</v>
      </c>
      <c r="H1674" s="3" t="s">
        <v>2682</v>
      </c>
      <c r="I1674" s="3" t="s">
        <v>48</v>
      </c>
      <c r="J1674" s="3" t="s">
        <v>113</v>
      </c>
      <c r="K1674" s="3" t="s">
        <v>40</v>
      </c>
      <c r="L1674" s="3" t="s">
        <v>60</v>
      </c>
      <c r="M1674" s="3" t="s">
        <v>61</v>
      </c>
      <c r="N1674" s="3" t="s">
        <v>2683</v>
      </c>
      <c r="O1674" s="3">
        <v>55119</v>
      </c>
      <c r="P1674" s="2">
        <v>42173</v>
      </c>
      <c r="Q1674" s="2">
        <v>42180</v>
      </c>
      <c r="R1674" s="4">
        <v>70.676699999999997</v>
      </c>
      <c r="S1674" s="3">
        <v>9</v>
      </c>
      <c r="T1674" s="4">
        <v>102.43</v>
      </c>
      <c r="U1674" s="3">
        <v>86427</v>
      </c>
      <c r="V1674" s="3" t="str">
        <f>IF(R1674&gt;F3630, "High","Low")</f>
        <v>High</v>
      </c>
      <c r="W1674" s="3" t="e">
        <f>IF(OR(D1674 &gt; 0.2,#REF! &lt; 0.25), "High Risk", "Low Risk")</f>
        <v>#REF!</v>
      </c>
      <c r="X1674" s="3" t="str">
        <f>IF(NOT(D1674 &gt; 0), "No Discount", "Discount Applied")</f>
        <v>Discount Applied</v>
      </c>
      <c r="Y1674" s="3" t="str">
        <f>IF(AND(R1674 &gt; 100, OR(I1674 = "Regular Air", I1674 = "Express Air"), NOT(D1674 &gt; 0)), "High Profit Non-Standard Shipping", "Other")</f>
        <v>Other</v>
      </c>
    </row>
    <row r="1675" spans="1:25" x14ac:dyDescent="0.3">
      <c r="A1675" s="3" t="s">
        <v>92</v>
      </c>
      <c r="B1675" s="3">
        <v>24817</v>
      </c>
      <c r="C1675" s="3" t="s">
        <v>55</v>
      </c>
      <c r="D1675" s="7">
        <v>0.1</v>
      </c>
      <c r="E1675" s="4">
        <v>37.94</v>
      </c>
      <c r="F1675" s="4">
        <v>5.08</v>
      </c>
      <c r="G1675" s="3">
        <v>2957</v>
      </c>
      <c r="H1675" s="3" t="s">
        <v>2684</v>
      </c>
      <c r="I1675" s="3" t="s">
        <v>26</v>
      </c>
      <c r="J1675" s="3" t="s">
        <v>27</v>
      </c>
      <c r="K1675" s="3" t="s">
        <v>28</v>
      </c>
      <c r="L1675" s="3" t="s">
        <v>60</v>
      </c>
      <c r="M1675" s="3" t="s">
        <v>1857</v>
      </c>
      <c r="N1675" s="3" t="s">
        <v>2685</v>
      </c>
      <c r="O1675" s="3">
        <v>53209</v>
      </c>
      <c r="P1675" s="2">
        <v>42096</v>
      </c>
      <c r="Q1675" s="2">
        <v>42098</v>
      </c>
      <c r="R1675" s="4">
        <v>95.054399999999987</v>
      </c>
      <c r="S1675" s="3">
        <v>4</v>
      </c>
      <c r="T1675" s="4">
        <v>137.76</v>
      </c>
      <c r="U1675" s="3">
        <v>90264</v>
      </c>
      <c r="V1675" s="3" t="str">
        <f>IF(R1675&gt;F3631, "High","Low")</f>
        <v>High</v>
      </c>
      <c r="W1675" s="3" t="e">
        <f>IF(OR(D1675 &gt; 0.2,#REF! &lt; 0.25), "High Risk", "Low Risk")</f>
        <v>#REF!</v>
      </c>
      <c r="X1675" s="3" t="str">
        <f>IF(NOT(D1675 &gt; 0), "No Discount", "Discount Applied")</f>
        <v>Discount Applied</v>
      </c>
      <c r="Y1675" s="3" t="str">
        <f>IF(AND(R1675 &gt; 100, OR(I1675 = "Regular Air", I1675 = "Express Air"), NOT(D1675 &gt; 0)), "High Profit Non-Standard Shipping", "Other")</f>
        <v>Other</v>
      </c>
    </row>
    <row r="1676" spans="1:25" x14ac:dyDescent="0.3">
      <c r="A1676" s="3" t="s">
        <v>77</v>
      </c>
      <c r="B1676" s="3">
        <v>25709</v>
      </c>
      <c r="C1676" s="3" t="s">
        <v>105</v>
      </c>
      <c r="D1676" s="7">
        <v>0.06</v>
      </c>
      <c r="E1676" s="4">
        <v>20.99</v>
      </c>
      <c r="F1676" s="4">
        <v>0.99</v>
      </c>
      <c r="G1676" s="3">
        <v>2958</v>
      </c>
      <c r="H1676" s="3" t="s">
        <v>2686</v>
      </c>
      <c r="I1676" s="3" t="s">
        <v>48</v>
      </c>
      <c r="J1676" s="3" t="s">
        <v>27</v>
      </c>
      <c r="K1676" s="3" t="s">
        <v>76</v>
      </c>
      <c r="L1676" s="3" t="s">
        <v>60</v>
      </c>
      <c r="M1676" s="3" t="s">
        <v>1857</v>
      </c>
      <c r="N1676" s="3" t="s">
        <v>2688</v>
      </c>
      <c r="O1676" s="3">
        <v>54956</v>
      </c>
      <c r="P1676" s="2">
        <v>42086</v>
      </c>
      <c r="Q1676" s="2">
        <v>42091</v>
      </c>
      <c r="R1676" s="4">
        <v>224.96069999999997</v>
      </c>
      <c r="S1676" s="3">
        <v>18</v>
      </c>
      <c r="T1676" s="4">
        <v>326.02999999999997</v>
      </c>
      <c r="U1676" s="3">
        <v>90265</v>
      </c>
      <c r="V1676" s="3" t="str">
        <f>IF(R1676&gt;F3632, "High","Low")</f>
        <v>High</v>
      </c>
      <c r="W1676" s="3" t="e">
        <f>IF(OR(D1676 &gt; 0.2,#REF! &lt; 0.25), "High Risk", "Low Risk")</f>
        <v>#REF!</v>
      </c>
      <c r="X1676" s="3" t="str">
        <f>IF(NOT(D1676 &gt; 0), "No Discount", "Discount Applied")</f>
        <v>Discount Applied</v>
      </c>
      <c r="Y1676" s="3" t="str">
        <f>IF(AND(R1676 &gt; 100, OR(I1676 = "Regular Air", I1676 = "Express Air"), NOT(D1676 &gt; 0)), "High Profit Non-Standard Shipping", "Other")</f>
        <v>Other</v>
      </c>
    </row>
    <row r="1677" spans="1:25" x14ac:dyDescent="0.3">
      <c r="A1677" s="3" t="s">
        <v>29</v>
      </c>
      <c r="B1677" s="3">
        <v>19923</v>
      </c>
      <c r="C1677" s="3" t="s">
        <v>36</v>
      </c>
      <c r="D1677" s="7">
        <v>0.1</v>
      </c>
      <c r="E1677" s="4">
        <v>36.549999999999997</v>
      </c>
      <c r="F1677" s="4">
        <v>13.89</v>
      </c>
      <c r="G1677" s="3">
        <v>2960</v>
      </c>
      <c r="H1677" s="3" t="s">
        <v>2689</v>
      </c>
      <c r="I1677" s="3" t="s">
        <v>48</v>
      </c>
      <c r="J1677" s="3" t="s">
        <v>27</v>
      </c>
      <c r="K1677" s="3" t="s">
        <v>28</v>
      </c>
      <c r="L1677" s="3" t="s">
        <v>135</v>
      </c>
      <c r="M1677" s="3" t="s">
        <v>957</v>
      </c>
      <c r="N1677" s="3" t="s">
        <v>2690</v>
      </c>
      <c r="O1677" s="3">
        <v>72956</v>
      </c>
      <c r="P1677" s="2">
        <v>42099</v>
      </c>
      <c r="Q1677" s="2">
        <v>42101</v>
      </c>
      <c r="R1677" s="4">
        <v>-89.572000000000003</v>
      </c>
      <c r="S1677" s="3">
        <v>11</v>
      </c>
      <c r="T1677" s="4">
        <v>379.72</v>
      </c>
      <c r="U1677" s="3">
        <v>90646</v>
      </c>
      <c r="V1677" s="3" t="str">
        <f>IF(R1677&gt;F3633, "High","Low")</f>
        <v>Low</v>
      </c>
      <c r="W1677" s="3" t="e">
        <f>IF(OR(D1677 &gt; 0.2,#REF! &lt; 0.25), "High Risk", "Low Risk")</f>
        <v>#REF!</v>
      </c>
      <c r="X1677" s="3" t="str">
        <f>IF(NOT(D1677 &gt; 0), "No Discount", "Discount Applied")</f>
        <v>Discount Applied</v>
      </c>
      <c r="Y1677" s="3" t="str">
        <f>IF(AND(R1677 &gt; 100, OR(I1677 = "Regular Air", I1677 = "Express Air"), NOT(D1677 &gt; 0)), "High Profit Non-Standard Shipping", "Other")</f>
        <v>Other</v>
      </c>
    </row>
    <row r="1678" spans="1:25" x14ac:dyDescent="0.3">
      <c r="A1678" s="3" t="s">
        <v>92</v>
      </c>
      <c r="B1678" s="3">
        <v>20390</v>
      </c>
      <c r="C1678" s="3" t="s">
        <v>24</v>
      </c>
      <c r="D1678" s="7">
        <v>7.0000000000000007E-2</v>
      </c>
      <c r="E1678" s="4">
        <v>4.76</v>
      </c>
      <c r="F1678" s="4">
        <v>0.88</v>
      </c>
      <c r="G1678" s="3">
        <v>2962</v>
      </c>
      <c r="H1678" s="3" t="s">
        <v>2691</v>
      </c>
      <c r="I1678" s="3" t="s">
        <v>26</v>
      </c>
      <c r="J1678" s="3" t="s">
        <v>113</v>
      </c>
      <c r="K1678" s="3" t="s">
        <v>28</v>
      </c>
      <c r="L1678" s="3" t="s">
        <v>33</v>
      </c>
      <c r="M1678" s="3" t="s">
        <v>254</v>
      </c>
      <c r="N1678" s="3" t="s">
        <v>336</v>
      </c>
      <c r="O1678" s="3">
        <v>80027</v>
      </c>
      <c r="P1678" s="2">
        <v>42131</v>
      </c>
      <c r="Q1678" s="2">
        <v>42133</v>
      </c>
      <c r="R1678" s="4">
        <v>33.347699999999996</v>
      </c>
      <c r="S1678" s="3">
        <v>10</v>
      </c>
      <c r="T1678" s="4">
        <v>48.33</v>
      </c>
      <c r="U1678" s="3">
        <v>88611</v>
      </c>
      <c r="V1678" s="3" t="str">
        <f>IF(R1678&gt;F3634, "High","Low")</f>
        <v>High</v>
      </c>
      <c r="W1678" s="3" t="e">
        <f>IF(OR(D1678 &gt; 0.2,#REF! &lt; 0.25), "High Risk", "Low Risk")</f>
        <v>#REF!</v>
      </c>
      <c r="X1678" s="3" t="str">
        <f>IF(NOT(D1678 &gt; 0), "No Discount", "Discount Applied")</f>
        <v>Discount Applied</v>
      </c>
      <c r="Y1678" s="3" t="str">
        <f>IF(AND(R1678 &gt; 100, OR(I1678 = "Regular Air", I1678 = "Express Air"), NOT(D1678 &gt; 0)), "High Profit Non-Standard Shipping", "Other")</f>
        <v>Other</v>
      </c>
    </row>
    <row r="1679" spans="1:25" x14ac:dyDescent="0.3">
      <c r="A1679" s="3" t="s">
        <v>140</v>
      </c>
      <c r="B1679" s="3">
        <v>22175</v>
      </c>
      <c r="C1679" s="3" t="s">
        <v>46</v>
      </c>
      <c r="D1679" s="7">
        <v>0.01</v>
      </c>
      <c r="E1679" s="4">
        <v>7.98</v>
      </c>
      <c r="F1679" s="4">
        <v>6.5</v>
      </c>
      <c r="G1679" s="3">
        <v>2963</v>
      </c>
      <c r="H1679" s="3" t="s">
        <v>2692</v>
      </c>
      <c r="I1679" s="3" t="s">
        <v>48</v>
      </c>
      <c r="J1679" s="3" t="s">
        <v>113</v>
      </c>
      <c r="K1679" s="3" t="s">
        <v>28</v>
      </c>
      <c r="L1679" s="3" t="s">
        <v>52</v>
      </c>
      <c r="M1679" s="3" t="s">
        <v>414</v>
      </c>
      <c r="N1679" s="3" t="s">
        <v>2694</v>
      </c>
      <c r="O1679" s="3">
        <v>21220</v>
      </c>
      <c r="P1679" s="2">
        <v>42177</v>
      </c>
      <c r="Q1679" s="2">
        <v>42178</v>
      </c>
      <c r="R1679" s="4">
        <v>-34.591999999999999</v>
      </c>
      <c r="S1679" s="3">
        <v>4</v>
      </c>
      <c r="T1679" s="4">
        <v>34.909999999999997</v>
      </c>
      <c r="U1679" s="3">
        <v>88612</v>
      </c>
      <c r="V1679" s="3" t="str">
        <f>IF(R1679&gt;F3635, "High","Low")</f>
        <v>Low</v>
      </c>
      <c r="W1679" s="3" t="e">
        <f>IF(OR(D1679 &gt; 0.2,#REF! &lt; 0.25), "High Risk", "Low Risk")</f>
        <v>#REF!</v>
      </c>
      <c r="X1679" s="3" t="str">
        <f>IF(NOT(D1679 &gt; 0), "No Discount", "Discount Applied")</f>
        <v>Discount Applied</v>
      </c>
      <c r="Y1679" s="3" t="str">
        <f>IF(AND(R1679 &gt; 100, OR(I1679 = "Regular Air", I1679 = "Express Air"), NOT(D1679 &gt; 0)), "High Profit Non-Standard Shipping", "Other")</f>
        <v>Other</v>
      </c>
    </row>
    <row r="1680" spans="1:25" x14ac:dyDescent="0.3">
      <c r="A1680" s="3" t="s">
        <v>256</v>
      </c>
      <c r="B1680" s="3">
        <v>25953</v>
      </c>
      <c r="C1680" s="3" t="s">
        <v>24</v>
      </c>
      <c r="D1680" s="7">
        <v>0.06</v>
      </c>
      <c r="E1680" s="4">
        <v>42.98</v>
      </c>
      <c r="F1680" s="4">
        <v>4.62</v>
      </c>
      <c r="G1680" s="3">
        <v>2964</v>
      </c>
      <c r="H1680" s="3" t="s">
        <v>2695</v>
      </c>
      <c r="I1680" s="3" t="s">
        <v>48</v>
      </c>
      <c r="J1680" s="3" t="s">
        <v>113</v>
      </c>
      <c r="K1680" s="3" t="s">
        <v>28</v>
      </c>
      <c r="L1680" s="3" t="s">
        <v>52</v>
      </c>
      <c r="M1680" s="3" t="s">
        <v>153</v>
      </c>
      <c r="N1680" s="3" t="s">
        <v>1960</v>
      </c>
      <c r="O1680" s="3">
        <v>43050</v>
      </c>
      <c r="P1680" s="2">
        <v>42115</v>
      </c>
      <c r="Q1680" s="2">
        <v>42117</v>
      </c>
      <c r="R1680" s="4">
        <v>-24.63</v>
      </c>
      <c r="S1680" s="3">
        <v>1</v>
      </c>
      <c r="T1680" s="4">
        <v>47.04</v>
      </c>
      <c r="U1680" s="3">
        <v>88610</v>
      </c>
      <c r="V1680" s="3" t="str">
        <f>IF(R1680&gt;F3636, "High","Low")</f>
        <v>Low</v>
      </c>
      <c r="W1680" s="3" t="e">
        <f>IF(OR(D1680 &gt; 0.2,#REF! &lt; 0.25), "High Risk", "Low Risk")</f>
        <v>#REF!</v>
      </c>
      <c r="X1680" s="3" t="str">
        <f>IF(NOT(D1680 &gt; 0), "No Discount", "Discount Applied")</f>
        <v>Discount Applied</v>
      </c>
      <c r="Y1680" s="3" t="str">
        <f>IF(AND(R1680 &gt; 100, OR(I1680 = "Regular Air", I1680 = "Express Air"), NOT(D1680 &gt; 0)), "High Profit Non-Standard Shipping", "Other")</f>
        <v>Other</v>
      </c>
    </row>
    <row r="1681" spans="1:25" x14ac:dyDescent="0.3">
      <c r="A1681" s="3" t="s">
        <v>92</v>
      </c>
      <c r="B1681" s="3">
        <v>21390</v>
      </c>
      <c r="C1681" s="3" t="s">
        <v>36</v>
      </c>
      <c r="D1681" s="7">
        <v>0.08</v>
      </c>
      <c r="E1681" s="4">
        <v>9.68</v>
      </c>
      <c r="F1681" s="4">
        <v>2.0299999999999998</v>
      </c>
      <c r="G1681" s="3">
        <v>2968</v>
      </c>
      <c r="H1681" s="3" t="s">
        <v>2696</v>
      </c>
      <c r="I1681" s="3" t="s">
        <v>48</v>
      </c>
      <c r="J1681" s="3" t="s">
        <v>57</v>
      </c>
      <c r="K1681" s="3" t="s">
        <v>28</v>
      </c>
      <c r="L1681" s="3" t="s">
        <v>135</v>
      </c>
      <c r="M1681" s="3" t="s">
        <v>361</v>
      </c>
      <c r="N1681" s="3" t="s">
        <v>2698</v>
      </c>
      <c r="O1681" s="3">
        <v>33021</v>
      </c>
      <c r="P1681" s="2">
        <v>42057</v>
      </c>
      <c r="Q1681" s="2">
        <v>42059</v>
      </c>
      <c r="R1681" s="4">
        <v>-536.24199999999996</v>
      </c>
      <c r="S1681" s="3">
        <v>1</v>
      </c>
      <c r="T1681" s="4">
        <v>10.94</v>
      </c>
      <c r="U1681" s="3">
        <v>86085</v>
      </c>
      <c r="V1681" s="3" t="str">
        <f>IF(R1681&gt;F3637, "High","Low")</f>
        <v>Low</v>
      </c>
      <c r="W1681" s="3" t="e">
        <f>IF(OR(D1681 &gt; 0.2,#REF! &lt; 0.25), "High Risk", "Low Risk")</f>
        <v>#REF!</v>
      </c>
      <c r="X1681" s="3" t="str">
        <f>IF(NOT(D1681 &gt; 0), "No Discount", "Discount Applied")</f>
        <v>Discount Applied</v>
      </c>
      <c r="Y1681" s="3" t="str">
        <f>IF(AND(R1681 &gt; 100, OR(I1681 = "Regular Air", I1681 = "Express Air"), NOT(D1681 &gt; 0)), "High Profit Non-Standard Shipping", "Other")</f>
        <v>Other</v>
      </c>
    </row>
    <row r="1682" spans="1:25" x14ac:dyDescent="0.3">
      <c r="A1682" s="3" t="s">
        <v>151</v>
      </c>
      <c r="B1682" s="3">
        <v>21391</v>
      </c>
      <c r="C1682" s="3" t="s">
        <v>36</v>
      </c>
      <c r="D1682" s="7">
        <v>0.04</v>
      </c>
      <c r="E1682" s="4">
        <v>150.97999999999999</v>
      </c>
      <c r="F1682" s="4">
        <v>16.010000000000002</v>
      </c>
      <c r="G1682" s="3">
        <v>2968</v>
      </c>
      <c r="H1682" s="3" t="s">
        <v>2696</v>
      </c>
      <c r="I1682" s="3" t="s">
        <v>38</v>
      </c>
      <c r="J1682" s="3" t="s">
        <v>57</v>
      </c>
      <c r="K1682" s="3" t="s">
        <v>40</v>
      </c>
      <c r="L1682" s="3" t="s">
        <v>135</v>
      </c>
      <c r="M1682" s="3" t="s">
        <v>361</v>
      </c>
      <c r="N1682" s="3" t="s">
        <v>2698</v>
      </c>
      <c r="O1682" s="3">
        <v>33021</v>
      </c>
      <c r="P1682" s="2">
        <v>42057</v>
      </c>
      <c r="Q1682" s="2">
        <v>42058</v>
      </c>
      <c r="R1682" s="4">
        <v>-125.86000000000001</v>
      </c>
      <c r="S1682" s="3">
        <v>5</v>
      </c>
      <c r="T1682" s="4">
        <v>731.38</v>
      </c>
      <c r="U1682" s="3">
        <v>86085</v>
      </c>
      <c r="V1682" s="3" t="str">
        <f>IF(R1682&gt;F3638, "High","Low")</f>
        <v>Low</v>
      </c>
      <c r="W1682" s="3" t="e">
        <f>IF(OR(D1682 &gt; 0.2,#REF! &lt; 0.25), "High Risk", "Low Risk")</f>
        <v>#REF!</v>
      </c>
      <c r="X1682" s="3" t="str">
        <f>IF(NOT(D1682 &gt; 0), "No Discount", "Discount Applied")</f>
        <v>Discount Applied</v>
      </c>
      <c r="Y1682" s="3" t="str">
        <f>IF(AND(R1682 &gt; 100, OR(I1682 = "Regular Air", I1682 = "Express Air"), NOT(D1682 &gt; 0)), "High Profit Non-Standard Shipping", "Other")</f>
        <v>Other</v>
      </c>
    </row>
    <row r="1683" spans="1:25" x14ac:dyDescent="0.3">
      <c r="A1683" s="3" t="s">
        <v>256</v>
      </c>
      <c r="B1683" s="3">
        <v>18041</v>
      </c>
      <c r="C1683" s="3" t="s">
        <v>24</v>
      </c>
      <c r="D1683" s="7">
        <v>0.06</v>
      </c>
      <c r="E1683" s="4">
        <v>363.25</v>
      </c>
      <c r="F1683" s="4">
        <v>19.989999999999998</v>
      </c>
      <c r="G1683" s="3">
        <v>2968</v>
      </c>
      <c r="H1683" s="3" t="s">
        <v>2696</v>
      </c>
      <c r="I1683" s="3" t="s">
        <v>48</v>
      </c>
      <c r="J1683" s="3" t="s">
        <v>57</v>
      </c>
      <c r="K1683" s="3" t="s">
        <v>28</v>
      </c>
      <c r="L1683" s="3" t="s">
        <v>135</v>
      </c>
      <c r="M1683" s="3" t="s">
        <v>361</v>
      </c>
      <c r="N1683" s="3" t="s">
        <v>2698</v>
      </c>
      <c r="O1683" s="3">
        <v>33021</v>
      </c>
      <c r="P1683" s="2">
        <v>42091</v>
      </c>
      <c r="Q1683" s="2">
        <v>42093</v>
      </c>
      <c r="R1683" s="4">
        <v>36.164099999999998</v>
      </c>
      <c r="S1683" s="3">
        <v>1</v>
      </c>
      <c r="T1683" s="4">
        <v>344.87</v>
      </c>
      <c r="U1683" s="3">
        <v>86086</v>
      </c>
      <c r="V1683" s="3" t="str">
        <f>IF(R1683&gt;F3639, "High","Low")</f>
        <v>High</v>
      </c>
      <c r="W1683" s="3" t="e">
        <f>IF(OR(D1683 &gt; 0.2,#REF! &lt; 0.25), "High Risk", "Low Risk")</f>
        <v>#REF!</v>
      </c>
      <c r="X1683" s="3" t="str">
        <f>IF(NOT(D1683 &gt; 0), "No Discount", "Discount Applied")</f>
        <v>Discount Applied</v>
      </c>
      <c r="Y1683" s="3" t="str">
        <f>IF(AND(R1683 &gt; 100, OR(I1683 = "Regular Air", I1683 = "Express Air"), NOT(D1683 &gt; 0)), "High Profit Non-Standard Shipping", "Other")</f>
        <v>Other</v>
      </c>
    </row>
    <row r="1684" spans="1:25" x14ac:dyDescent="0.3">
      <c r="A1684" s="3" t="s">
        <v>179</v>
      </c>
      <c r="B1684" s="3">
        <v>21096</v>
      </c>
      <c r="C1684" s="3" t="s">
        <v>24</v>
      </c>
      <c r="D1684" s="7">
        <v>0.01</v>
      </c>
      <c r="E1684" s="4">
        <v>30.97</v>
      </c>
      <c r="F1684" s="4">
        <v>4</v>
      </c>
      <c r="G1684" s="3">
        <v>2973</v>
      </c>
      <c r="H1684" s="3" t="s">
        <v>2700</v>
      </c>
      <c r="I1684" s="3" t="s">
        <v>48</v>
      </c>
      <c r="J1684" s="3" t="s">
        <v>39</v>
      </c>
      <c r="K1684" s="3" t="s">
        <v>76</v>
      </c>
      <c r="L1684" s="3" t="s">
        <v>60</v>
      </c>
      <c r="M1684" s="3" t="s">
        <v>1857</v>
      </c>
      <c r="N1684" s="3" t="s">
        <v>2702</v>
      </c>
      <c r="O1684" s="3">
        <v>53151</v>
      </c>
      <c r="P1684" s="2">
        <v>42107</v>
      </c>
      <c r="Q1684" s="2">
        <v>42109</v>
      </c>
      <c r="R1684" s="4">
        <v>17.102799999999998</v>
      </c>
      <c r="S1684" s="3">
        <v>17</v>
      </c>
      <c r="T1684" s="4">
        <v>523.05999999999995</v>
      </c>
      <c r="U1684" s="3">
        <v>87186</v>
      </c>
      <c r="V1684" s="3" t="str">
        <f>IF(R1684&gt;F3640, "High","Low")</f>
        <v>High</v>
      </c>
      <c r="W1684" s="3" t="e">
        <f>IF(OR(D1684 &gt; 0.2,#REF! &lt; 0.25), "High Risk", "Low Risk")</f>
        <v>#REF!</v>
      </c>
      <c r="X1684" s="3" t="str">
        <f>IF(NOT(D1684 &gt; 0), "No Discount", "Discount Applied")</f>
        <v>Discount Applied</v>
      </c>
      <c r="Y1684" s="3" t="str">
        <f>IF(AND(R1684 &gt; 100, OR(I1684 = "Regular Air", I1684 = "Express Air"), NOT(D1684 &gt; 0)), "High Profit Non-Standard Shipping", "Other")</f>
        <v>Other</v>
      </c>
    </row>
    <row r="1685" spans="1:25" x14ac:dyDescent="0.3">
      <c r="A1685" s="3" t="s">
        <v>77</v>
      </c>
      <c r="B1685" s="3">
        <v>21097</v>
      </c>
      <c r="C1685" s="3" t="s">
        <v>24</v>
      </c>
      <c r="D1685" s="7">
        <v>0.08</v>
      </c>
      <c r="E1685" s="4">
        <v>125.99</v>
      </c>
      <c r="F1685" s="4">
        <v>7.69</v>
      </c>
      <c r="G1685" s="3">
        <v>2973</v>
      </c>
      <c r="H1685" s="3" t="s">
        <v>2700</v>
      </c>
      <c r="I1685" s="3" t="s">
        <v>48</v>
      </c>
      <c r="J1685" s="3" t="s">
        <v>39</v>
      </c>
      <c r="K1685" s="3" t="s">
        <v>76</v>
      </c>
      <c r="L1685" s="3" t="s">
        <v>60</v>
      </c>
      <c r="M1685" s="3" t="s">
        <v>1857</v>
      </c>
      <c r="N1685" s="3" t="s">
        <v>2702</v>
      </c>
      <c r="O1685" s="3">
        <v>53151</v>
      </c>
      <c r="P1685" s="2">
        <v>42107</v>
      </c>
      <c r="Q1685" s="2">
        <v>42109</v>
      </c>
      <c r="R1685" s="4">
        <v>1269.3819599999999</v>
      </c>
      <c r="S1685" s="3">
        <v>23</v>
      </c>
      <c r="T1685" s="4">
        <v>2424.6799999999998</v>
      </c>
      <c r="U1685" s="3">
        <v>87186</v>
      </c>
      <c r="V1685" s="3" t="str">
        <f>IF(R1685&gt;F3641, "High","Low")</f>
        <v>High</v>
      </c>
      <c r="W1685" s="3" t="e">
        <f>IF(OR(D1685 &gt; 0.2,#REF! &lt; 0.25), "High Risk", "Low Risk")</f>
        <v>#REF!</v>
      </c>
      <c r="X1685" s="3" t="str">
        <f>IF(NOT(D1685 &gt; 0), "No Discount", "Discount Applied")</f>
        <v>Discount Applied</v>
      </c>
      <c r="Y1685" s="3" t="str">
        <f>IF(AND(R1685 &gt; 100, OR(I1685 = "Regular Air", I1685 = "Express Air"), NOT(D1685 &gt; 0)), "High Profit Non-Standard Shipping", "Other")</f>
        <v>Other</v>
      </c>
    </row>
    <row r="1686" spans="1:25" x14ac:dyDescent="0.3">
      <c r="A1686" s="3" t="s">
        <v>84</v>
      </c>
      <c r="B1686" s="3">
        <v>24770</v>
      </c>
      <c r="C1686" s="3" t="s">
        <v>46</v>
      </c>
      <c r="D1686" s="7">
        <v>0.1</v>
      </c>
      <c r="E1686" s="4">
        <v>442.14</v>
      </c>
      <c r="F1686" s="4">
        <v>14.7</v>
      </c>
      <c r="G1686" s="3">
        <v>2973</v>
      </c>
      <c r="H1686" s="3" t="s">
        <v>2700</v>
      </c>
      <c r="I1686" s="3" t="s">
        <v>38</v>
      </c>
      <c r="J1686" s="3" t="s">
        <v>39</v>
      </c>
      <c r="K1686" s="3" t="s">
        <v>76</v>
      </c>
      <c r="L1686" s="3" t="s">
        <v>60</v>
      </c>
      <c r="M1686" s="3" t="s">
        <v>1857</v>
      </c>
      <c r="N1686" s="3" t="s">
        <v>2702</v>
      </c>
      <c r="O1686" s="3">
        <v>53151</v>
      </c>
      <c r="P1686" s="2">
        <v>42144</v>
      </c>
      <c r="Q1686" s="2">
        <v>42145</v>
      </c>
      <c r="R1686" s="4">
        <v>137.68794000000014</v>
      </c>
      <c r="S1686" s="3">
        <v>6</v>
      </c>
      <c r="T1686" s="4">
        <v>2411.4299999999998</v>
      </c>
      <c r="U1686" s="3">
        <v>87187</v>
      </c>
      <c r="V1686" s="3" t="str">
        <f>IF(R1686&gt;F3642, "High","Low")</f>
        <v>High</v>
      </c>
      <c r="W1686" s="3" t="e">
        <f>IF(OR(D1686 &gt; 0.2,#REF! &lt; 0.25), "High Risk", "Low Risk")</f>
        <v>#REF!</v>
      </c>
      <c r="X1686" s="3" t="str">
        <f>IF(NOT(D1686 &gt; 0), "No Discount", "Discount Applied")</f>
        <v>Discount Applied</v>
      </c>
      <c r="Y1686" s="3" t="str">
        <f>IF(AND(R1686 &gt; 100, OR(I1686 = "Regular Air", I1686 = "Express Air"), NOT(D1686 &gt; 0)), "High Profit Non-Standard Shipping", "Other")</f>
        <v>Other</v>
      </c>
    </row>
    <row r="1687" spans="1:25" x14ac:dyDescent="0.3">
      <c r="A1687" s="3" t="s">
        <v>77</v>
      </c>
      <c r="B1687" s="3">
        <v>19599</v>
      </c>
      <c r="C1687" s="3" t="s">
        <v>55</v>
      </c>
      <c r="D1687" s="7">
        <v>0.01</v>
      </c>
      <c r="E1687" s="4">
        <v>35.99</v>
      </c>
      <c r="F1687" s="4">
        <v>0.99</v>
      </c>
      <c r="G1687" s="3">
        <v>2976</v>
      </c>
      <c r="H1687" s="3" t="s">
        <v>2703</v>
      </c>
      <c r="I1687" s="3" t="s">
        <v>48</v>
      </c>
      <c r="J1687" s="3" t="s">
        <v>57</v>
      </c>
      <c r="K1687" s="3" t="s">
        <v>76</v>
      </c>
      <c r="L1687" s="3" t="s">
        <v>60</v>
      </c>
      <c r="M1687" s="3" t="s">
        <v>1857</v>
      </c>
      <c r="N1687" s="3" t="s">
        <v>2704</v>
      </c>
      <c r="O1687" s="3">
        <v>53154</v>
      </c>
      <c r="P1687" s="2">
        <v>42146</v>
      </c>
      <c r="Q1687" s="2">
        <v>42147</v>
      </c>
      <c r="R1687" s="4">
        <v>882.48239999999998</v>
      </c>
      <c r="S1687" s="3">
        <v>41</v>
      </c>
      <c r="T1687" s="4">
        <v>1278.96</v>
      </c>
      <c r="U1687" s="3">
        <v>89047</v>
      </c>
      <c r="V1687" s="3" t="str">
        <f>IF(R1687&gt;F3643, "High","Low")</f>
        <v>High</v>
      </c>
      <c r="W1687" s="3" t="e">
        <f>IF(OR(D1687 &gt; 0.2,#REF! &lt; 0.25), "High Risk", "Low Risk")</f>
        <v>#REF!</v>
      </c>
      <c r="X1687" s="3" t="str">
        <f>IF(NOT(D1687 &gt; 0), "No Discount", "Discount Applied")</f>
        <v>Discount Applied</v>
      </c>
      <c r="Y1687" s="3" t="str">
        <f>IF(AND(R1687 &gt; 100, OR(I1687 = "Regular Air", I1687 = "Express Air"), NOT(D1687 &gt; 0)), "High Profit Non-Standard Shipping", "Other")</f>
        <v>Other</v>
      </c>
    </row>
    <row r="1688" spans="1:25" x14ac:dyDescent="0.3">
      <c r="A1688" s="3" t="s">
        <v>29</v>
      </c>
      <c r="B1688" s="3">
        <v>20182</v>
      </c>
      <c r="C1688" s="3" t="s">
        <v>46</v>
      </c>
      <c r="D1688" s="7">
        <v>0.09</v>
      </c>
      <c r="E1688" s="4">
        <v>2.94</v>
      </c>
      <c r="F1688" s="4">
        <v>0.7</v>
      </c>
      <c r="G1688" s="3">
        <v>2979</v>
      </c>
      <c r="H1688" s="3" t="s">
        <v>2705</v>
      </c>
      <c r="I1688" s="3" t="s">
        <v>48</v>
      </c>
      <c r="J1688" s="3" t="s">
        <v>27</v>
      </c>
      <c r="K1688" s="3" t="s">
        <v>28</v>
      </c>
      <c r="L1688" s="3" t="s">
        <v>60</v>
      </c>
      <c r="M1688" s="3" t="s">
        <v>2658</v>
      </c>
      <c r="N1688" s="3" t="s">
        <v>2706</v>
      </c>
      <c r="O1688" s="3">
        <v>58601</v>
      </c>
      <c r="P1688" s="2">
        <v>42031</v>
      </c>
      <c r="Q1688" s="2">
        <v>42032</v>
      </c>
      <c r="R1688" s="4">
        <v>6.3840000000000003</v>
      </c>
      <c r="S1688" s="3">
        <v>9</v>
      </c>
      <c r="T1688" s="4">
        <v>25.22</v>
      </c>
      <c r="U1688" s="3">
        <v>86544</v>
      </c>
      <c r="V1688" s="3" t="str">
        <f>IF(R1688&gt;F3644, "High","Low")</f>
        <v>High</v>
      </c>
      <c r="W1688" s="3" t="e">
        <f>IF(OR(D1688 &gt; 0.2,#REF! &lt; 0.25), "High Risk", "Low Risk")</f>
        <v>#REF!</v>
      </c>
      <c r="X1688" s="3" t="str">
        <f>IF(NOT(D1688 &gt; 0), "No Discount", "Discount Applied")</f>
        <v>Discount Applied</v>
      </c>
      <c r="Y1688" s="3" t="str">
        <f>IF(AND(R1688 &gt; 100, OR(I1688 = "Regular Air", I1688 = "Express Air"), NOT(D1688 &gt; 0)), "High Profit Non-Standard Shipping", "Other")</f>
        <v>Other</v>
      </c>
    </row>
    <row r="1689" spans="1:25" x14ac:dyDescent="0.3">
      <c r="A1689" s="3" t="s">
        <v>108</v>
      </c>
      <c r="B1689" s="3">
        <v>18169</v>
      </c>
      <c r="C1689" s="3" t="s">
        <v>46</v>
      </c>
      <c r="D1689" s="7">
        <v>0.02</v>
      </c>
      <c r="E1689" s="4">
        <v>5.34</v>
      </c>
      <c r="F1689" s="4">
        <v>2.99</v>
      </c>
      <c r="G1689" s="3">
        <v>2979</v>
      </c>
      <c r="H1689" s="3" t="s">
        <v>2705</v>
      </c>
      <c r="I1689" s="3" t="s">
        <v>48</v>
      </c>
      <c r="J1689" s="3" t="s">
        <v>27</v>
      </c>
      <c r="K1689" s="3" t="s">
        <v>28</v>
      </c>
      <c r="L1689" s="3" t="s">
        <v>60</v>
      </c>
      <c r="M1689" s="3" t="s">
        <v>2658</v>
      </c>
      <c r="N1689" s="3" t="s">
        <v>2706</v>
      </c>
      <c r="O1689" s="3">
        <v>58601</v>
      </c>
      <c r="P1689" s="2">
        <v>42061</v>
      </c>
      <c r="Q1689" s="2">
        <v>42063</v>
      </c>
      <c r="R1689" s="4">
        <v>5.2955000000000005</v>
      </c>
      <c r="S1689" s="3">
        <v>6</v>
      </c>
      <c r="T1689" s="4">
        <v>34.729999999999997</v>
      </c>
      <c r="U1689" s="3">
        <v>86545</v>
      </c>
      <c r="V1689" s="3" t="str">
        <f>IF(R1689&gt;F3645, "High","Low")</f>
        <v>High</v>
      </c>
      <c r="W1689" s="3" t="e">
        <f>IF(OR(D1689 &gt; 0.2,#REF! &lt; 0.25), "High Risk", "Low Risk")</f>
        <v>#REF!</v>
      </c>
      <c r="X1689" s="3" t="str">
        <f>IF(NOT(D1689 &gt; 0), "No Discount", "Discount Applied")</f>
        <v>Discount Applied</v>
      </c>
      <c r="Y1689" s="3" t="str">
        <f>IF(AND(R1689 &gt; 100, OR(I1689 = "Regular Air", I1689 = "Express Air"), NOT(D1689 &gt; 0)), "High Profit Non-Standard Shipping", "Other")</f>
        <v>Other</v>
      </c>
    </row>
    <row r="1690" spans="1:25" x14ac:dyDescent="0.3">
      <c r="A1690" s="3" t="s">
        <v>108</v>
      </c>
      <c r="B1690" s="3">
        <v>18170</v>
      </c>
      <c r="C1690" s="3" t="s">
        <v>46</v>
      </c>
      <c r="D1690" s="7">
        <v>0.03</v>
      </c>
      <c r="E1690" s="4">
        <v>40.98</v>
      </c>
      <c r="F1690" s="4">
        <v>7.47</v>
      </c>
      <c r="G1690" s="3">
        <v>2979</v>
      </c>
      <c r="H1690" s="3" t="s">
        <v>2705</v>
      </c>
      <c r="I1690" s="3" t="s">
        <v>48</v>
      </c>
      <c r="J1690" s="3" t="s">
        <v>27</v>
      </c>
      <c r="K1690" s="3" t="s">
        <v>28</v>
      </c>
      <c r="L1690" s="3" t="s">
        <v>60</v>
      </c>
      <c r="M1690" s="3" t="s">
        <v>2658</v>
      </c>
      <c r="N1690" s="3" t="s">
        <v>2706</v>
      </c>
      <c r="O1690" s="3">
        <v>58601</v>
      </c>
      <c r="P1690" s="2">
        <v>42061</v>
      </c>
      <c r="Q1690" s="2">
        <v>42062</v>
      </c>
      <c r="R1690" s="4">
        <v>170.79569999999998</v>
      </c>
      <c r="S1690" s="3">
        <v>6</v>
      </c>
      <c r="T1690" s="4">
        <v>247.53</v>
      </c>
      <c r="U1690" s="3">
        <v>86545</v>
      </c>
      <c r="V1690" s="3" t="str">
        <f>IF(R1690&gt;F3646, "High","Low")</f>
        <v>High</v>
      </c>
      <c r="W1690" s="3" t="e">
        <f>IF(OR(D1690 &gt; 0.2,#REF! &lt; 0.25), "High Risk", "Low Risk")</f>
        <v>#REF!</v>
      </c>
      <c r="X1690" s="3" t="str">
        <f>IF(NOT(D1690 &gt; 0), "No Discount", "Discount Applied")</f>
        <v>Discount Applied</v>
      </c>
      <c r="Y1690" s="3" t="str">
        <f>IF(AND(R1690 &gt; 100, OR(I1690 = "Regular Air", I1690 = "Express Air"), NOT(D1690 &gt; 0)), "High Profit Non-Standard Shipping", "Other")</f>
        <v>Other</v>
      </c>
    </row>
    <row r="1691" spans="1:25" x14ac:dyDescent="0.3">
      <c r="A1691" s="3" t="s">
        <v>29</v>
      </c>
      <c r="B1691" s="3">
        <v>18133</v>
      </c>
      <c r="C1691" s="3" t="s">
        <v>36</v>
      </c>
      <c r="D1691" s="7">
        <v>0.01</v>
      </c>
      <c r="E1691" s="4">
        <v>5.84</v>
      </c>
      <c r="F1691" s="4">
        <v>0.83</v>
      </c>
      <c r="G1691" s="3">
        <v>2979</v>
      </c>
      <c r="H1691" s="3" t="s">
        <v>2705</v>
      </c>
      <c r="I1691" s="3" t="s">
        <v>48</v>
      </c>
      <c r="J1691" s="3" t="s">
        <v>27</v>
      </c>
      <c r="K1691" s="3" t="s">
        <v>28</v>
      </c>
      <c r="L1691" s="3" t="s">
        <v>60</v>
      </c>
      <c r="M1691" s="3" t="s">
        <v>2658</v>
      </c>
      <c r="N1691" s="3" t="s">
        <v>2706</v>
      </c>
      <c r="O1691" s="3">
        <v>58601</v>
      </c>
      <c r="P1691" s="2">
        <v>42169</v>
      </c>
      <c r="Q1691" s="2">
        <v>42171</v>
      </c>
      <c r="R1691" s="4">
        <v>16.091999999999999</v>
      </c>
      <c r="S1691" s="3">
        <v>4</v>
      </c>
      <c r="T1691" s="4">
        <v>23.89</v>
      </c>
      <c r="U1691" s="3">
        <v>86546</v>
      </c>
      <c r="V1691" s="3" t="str">
        <f>IF(R1691&gt;F3647, "High","Low")</f>
        <v>High</v>
      </c>
      <c r="W1691" s="3" t="e">
        <f>IF(OR(D1691 &gt; 0.2,#REF! &lt; 0.25), "High Risk", "Low Risk")</f>
        <v>#REF!</v>
      </c>
      <c r="X1691" s="3" t="str">
        <f>IF(NOT(D1691 &gt; 0), "No Discount", "Discount Applied")</f>
        <v>Discount Applied</v>
      </c>
      <c r="Y1691" s="3" t="str">
        <f>IF(AND(R1691 &gt; 100, OR(I1691 = "Regular Air", I1691 = "Express Air"), NOT(D1691 &gt; 0)), "High Profit Non-Standard Shipping", "Other")</f>
        <v>Other</v>
      </c>
    </row>
    <row r="1692" spans="1:25" x14ac:dyDescent="0.3">
      <c r="A1692" s="3" t="s">
        <v>29</v>
      </c>
      <c r="B1692" s="3">
        <v>20183</v>
      </c>
      <c r="C1692" s="3" t="s">
        <v>46</v>
      </c>
      <c r="D1692" s="7">
        <v>0.03</v>
      </c>
      <c r="E1692" s="4">
        <v>43.98</v>
      </c>
      <c r="F1692" s="4">
        <v>8.99</v>
      </c>
      <c r="G1692" s="3">
        <v>2980</v>
      </c>
      <c r="H1692" s="3" t="s">
        <v>2707</v>
      </c>
      <c r="I1692" s="3" t="s">
        <v>48</v>
      </c>
      <c r="J1692" s="3" t="s">
        <v>27</v>
      </c>
      <c r="K1692" s="3" t="s">
        <v>28</v>
      </c>
      <c r="L1692" s="3" t="s">
        <v>52</v>
      </c>
      <c r="M1692" s="3" t="s">
        <v>153</v>
      </c>
      <c r="N1692" s="3" t="s">
        <v>2708</v>
      </c>
      <c r="O1692" s="3">
        <v>44870</v>
      </c>
      <c r="P1692" s="2">
        <v>42031</v>
      </c>
      <c r="Q1692" s="2">
        <v>42033</v>
      </c>
      <c r="R1692" s="4">
        <v>274.0788</v>
      </c>
      <c r="S1692" s="3">
        <v>10</v>
      </c>
      <c r="T1692" s="4">
        <v>454.4</v>
      </c>
      <c r="U1692" s="3">
        <v>86544</v>
      </c>
      <c r="V1692" s="3" t="str">
        <f>IF(R1692&gt;F3648, "High","Low")</f>
        <v>High</v>
      </c>
      <c r="W1692" s="3" t="e">
        <f>IF(OR(D1692 &gt; 0.2,#REF! &lt; 0.25), "High Risk", "Low Risk")</f>
        <v>#REF!</v>
      </c>
      <c r="X1692" s="3" t="str">
        <f>IF(NOT(D1692 &gt; 0), "No Discount", "Discount Applied")</f>
        <v>Discount Applied</v>
      </c>
      <c r="Y1692" s="3" t="str">
        <f>IF(AND(R1692 &gt; 100, OR(I1692 = "Regular Air", I1692 = "Express Air"), NOT(D1692 &gt; 0)), "High Profit Non-Standard Shipping", "Other")</f>
        <v>Other</v>
      </c>
    </row>
    <row r="1693" spans="1:25" x14ac:dyDescent="0.3">
      <c r="A1693" s="3" t="s">
        <v>65</v>
      </c>
      <c r="B1693" s="3">
        <v>20184</v>
      </c>
      <c r="C1693" s="3" t="s">
        <v>46</v>
      </c>
      <c r="D1693" s="7">
        <v>0.06</v>
      </c>
      <c r="E1693" s="4">
        <v>1.1399999999999999</v>
      </c>
      <c r="F1693" s="4">
        <v>0.7</v>
      </c>
      <c r="G1693" s="3">
        <v>2980</v>
      </c>
      <c r="H1693" s="3" t="s">
        <v>2707</v>
      </c>
      <c r="I1693" s="3" t="s">
        <v>48</v>
      </c>
      <c r="J1693" s="3" t="s">
        <v>27</v>
      </c>
      <c r="K1693" s="3" t="s">
        <v>28</v>
      </c>
      <c r="L1693" s="3" t="s">
        <v>52</v>
      </c>
      <c r="M1693" s="3" t="s">
        <v>153</v>
      </c>
      <c r="N1693" s="3" t="s">
        <v>2708</v>
      </c>
      <c r="O1693" s="3">
        <v>44870</v>
      </c>
      <c r="P1693" s="2">
        <v>42031</v>
      </c>
      <c r="Q1693" s="2">
        <v>42034</v>
      </c>
      <c r="R1693" s="4">
        <v>-3.782</v>
      </c>
      <c r="S1693" s="3">
        <v>13</v>
      </c>
      <c r="T1693" s="4">
        <v>14.53</v>
      </c>
      <c r="U1693" s="3">
        <v>86544</v>
      </c>
      <c r="V1693" s="3" t="str">
        <f>IF(R1693&gt;F3649, "High","Low")</f>
        <v>Low</v>
      </c>
      <c r="W1693" s="3" t="e">
        <f>IF(OR(D1693 &gt; 0.2,#REF! &lt; 0.25), "High Risk", "Low Risk")</f>
        <v>#REF!</v>
      </c>
      <c r="X1693" s="3" t="str">
        <f>IF(NOT(D1693 &gt; 0), "No Discount", "Discount Applied")</f>
        <v>Discount Applied</v>
      </c>
      <c r="Y1693" s="3" t="str">
        <f>IF(AND(R1693 &gt; 100, OR(I1693 = "Regular Air", I1693 = "Express Air"), NOT(D1693 &gt; 0)), "High Profit Non-Standard Shipping", "Other")</f>
        <v>Other</v>
      </c>
    </row>
    <row r="1694" spans="1:25" x14ac:dyDescent="0.3">
      <c r="A1694" s="3" t="s">
        <v>133</v>
      </c>
      <c r="B1694" s="3">
        <v>20435</v>
      </c>
      <c r="C1694" s="3" t="s">
        <v>55</v>
      </c>
      <c r="D1694" s="7">
        <v>7.0000000000000007E-2</v>
      </c>
      <c r="E1694" s="4">
        <v>2.61</v>
      </c>
      <c r="F1694" s="4">
        <v>0.5</v>
      </c>
      <c r="G1694" s="3">
        <v>2980</v>
      </c>
      <c r="H1694" s="3" t="s">
        <v>2707</v>
      </c>
      <c r="I1694" s="3" t="s">
        <v>48</v>
      </c>
      <c r="J1694" s="3" t="s">
        <v>27</v>
      </c>
      <c r="K1694" s="3" t="s">
        <v>28</v>
      </c>
      <c r="L1694" s="3" t="s">
        <v>52</v>
      </c>
      <c r="M1694" s="3" t="s">
        <v>153</v>
      </c>
      <c r="N1694" s="3" t="s">
        <v>2708</v>
      </c>
      <c r="O1694" s="3">
        <v>44870</v>
      </c>
      <c r="P1694" s="2">
        <v>42060</v>
      </c>
      <c r="Q1694" s="2">
        <v>42062</v>
      </c>
      <c r="R1694" s="4">
        <v>10.798499999999999</v>
      </c>
      <c r="S1694" s="3">
        <v>6</v>
      </c>
      <c r="T1694" s="4">
        <v>15.65</v>
      </c>
      <c r="U1694" s="3">
        <v>86547</v>
      </c>
      <c r="V1694" s="3" t="str">
        <f>IF(R1694&gt;F3650, "High","Low")</f>
        <v>High</v>
      </c>
      <c r="W1694" s="3" t="e">
        <f>IF(OR(D1694 &gt; 0.2,#REF! &lt; 0.25), "High Risk", "Low Risk")</f>
        <v>#REF!</v>
      </c>
      <c r="X1694" s="3" t="str">
        <f>IF(NOT(D1694 &gt; 0), "No Discount", "Discount Applied")</f>
        <v>Discount Applied</v>
      </c>
      <c r="Y1694" s="3" t="str">
        <f>IF(AND(R1694 &gt; 100, OR(I1694 = "Regular Air", I1694 = "Express Air"), NOT(D1694 &gt; 0)), "High Profit Non-Standard Shipping", "Other")</f>
        <v>Other</v>
      </c>
    </row>
    <row r="1695" spans="1:25" x14ac:dyDescent="0.3">
      <c r="A1695" s="3" t="s">
        <v>29</v>
      </c>
      <c r="B1695" s="3">
        <v>23110</v>
      </c>
      <c r="C1695" s="3" t="s">
        <v>105</v>
      </c>
      <c r="D1695" s="7">
        <v>0.04</v>
      </c>
      <c r="E1695" s="4">
        <v>2.88</v>
      </c>
      <c r="F1695" s="4">
        <v>1.01</v>
      </c>
      <c r="G1695" s="3">
        <v>2980</v>
      </c>
      <c r="H1695" s="3" t="s">
        <v>2707</v>
      </c>
      <c r="I1695" s="3" t="s">
        <v>48</v>
      </c>
      <c r="J1695" s="3" t="s">
        <v>27</v>
      </c>
      <c r="K1695" s="3" t="s">
        <v>28</v>
      </c>
      <c r="L1695" s="3" t="s">
        <v>52</v>
      </c>
      <c r="M1695" s="3" t="s">
        <v>153</v>
      </c>
      <c r="N1695" s="3" t="s">
        <v>2708</v>
      </c>
      <c r="O1695" s="3">
        <v>44870</v>
      </c>
      <c r="P1695" s="2">
        <v>42154</v>
      </c>
      <c r="Q1695" s="2">
        <v>42159</v>
      </c>
      <c r="R1695" s="4">
        <v>15.246</v>
      </c>
      <c r="S1695" s="3">
        <v>39</v>
      </c>
      <c r="T1695" s="4">
        <v>111.92</v>
      </c>
      <c r="U1695" s="3">
        <v>86548</v>
      </c>
      <c r="V1695" s="3" t="str">
        <f>IF(R1695&gt;F3651, "High","Low")</f>
        <v>High</v>
      </c>
      <c r="W1695" s="3" t="e">
        <f>IF(OR(D1695 &gt; 0.2,#REF! &lt; 0.25), "High Risk", "Low Risk")</f>
        <v>#REF!</v>
      </c>
      <c r="X1695" s="3" t="str">
        <f>IF(NOT(D1695 &gt; 0), "No Discount", "Discount Applied")</f>
        <v>Discount Applied</v>
      </c>
      <c r="Y1695" s="3" t="str">
        <f>IF(AND(R1695 &gt; 100, OR(I1695 = "Regular Air", I1695 = "Express Air"), NOT(D1695 &gt; 0)), "High Profit Non-Standard Shipping", "Other")</f>
        <v>Other</v>
      </c>
    </row>
    <row r="1696" spans="1:25" x14ac:dyDescent="0.3">
      <c r="A1696" s="3" t="s">
        <v>190</v>
      </c>
      <c r="B1696" s="3">
        <v>20816</v>
      </c>
      <c r="C1696" s="3" t="s">
        <v>46</v>
      </c>
      <c r="D1696" s="7">
        <v>0.09</v>
      </c>
      <c r="E1696" s="4">
        <v>100.98</v>
      </c>
      <c r="F1696" s="4">
        <v>35.840000000000003</v>
      </c>
      <c r="G1696" s="3">
        <v>2987</v>
      </c>
      <c r="H1696" s="3" t="s">
        <v>2709</v>
      </c>
      <c r="I1696" s="3" t="s">
        <v>38</v>
      </c>
      <c r="J1696" s="3" t="s">
        <v>39</v>
      </c>
      <c r="K1696" s="3" t="s">
        <v>40</v>
      </c>
      <c r="L1696" s="3" t="s">
        <v>60</v>
      </c>
      <c r="M1696" s="3" t="s">
        <v>329</v>
      </c>
      <c r="N1696" s="3" t="s">
        <v>2710</v>
      </c>
      <c r="O1696" s="3">
        <v>50265</v>
      </c>
      <c r="P1696" s="2">
        <v>42183</v>
      </c>
      <c r="Q1696" s="2">
        <v>42183</v>
      </c>
      <c r="R1696" s="4">
        <v>-103.624</v>
      </c>
      <c r="S1696" s="3">
        <v>17</v>
      </c>
      <c r="T1696" s="4">
        <v>1700.38</v>
      </c>
      <c r="U1696" s="3">
        <v>91180</v>
      </c>
      <c r="V1696" s="3" t="str">
        <f>IF(R1696&gt;F3652, "High","Low")</f>
        <v>Low</v>
      </c>
      <c r="W1696" s="3" t="e">
        <f>IF(OR(D1696 &gt; 0.2,#REF! &lt; 0.25), "High Risk", "Low Risk")</f>
        <v>#REF!</v>
      </c>
      <c r="X1696" s="3" t="str">
        <f>IF(NOT(D1696 &gt; 0), "No Discount", "Discount Applied")</f>
        <v>Discount Applied</v>
      </c>
      <c r="Y1696" s="3" t="str">
        <f>IF(AND(R1696 &gt; 100, OR(I1696 = "Regular Air", I1696 = "Express Air"), NOT(D1696 &gt; 0)), "High Profit Non-Standard Shipping", "Other")</f>
        <v>Other</v>
      </c>
    </row>
    <row r="1697" spans="1:25" x14ac:dyDescent="0.3">
      <c r="A1697" s="3" t="s">
        <v>92</v>
      </c>
      <c r="B1697" s="3">
        <v>20817</v>
      </c>
      <c r="C1697" s="3" t="s">
        <v>46</v>
      </c>
      <c r="D1697" s="7">
        <v>0.1</v>
      </c>
      <c r="E1697" s="4">
        <v>5.78</v>
      </c>
      <c r="F1697" s="4">
        <v>7.96</v>
      </c>
      <c r="G1697" s="3">
        <v>2987</v>
      </c>
      <c r="H1697" s="3" t="s">
        <v>2709</v>
      </c>
      <c r="I1697" s="3" t="s">
        <v>48</v>
      </c>
      <c r="J1697" s="3" t="s">
        <v>39</v>
      </c>
      <c r="K1697" s="3" t="s">
        <v>28</v>
      </c>
      <c r="L1697" s="3" t="s">
        <v>60</v>
      </c>
      <c r="M1697" s="3" t="s">
        <v>329</v>
      </c>
      <c r="N1697" s="3" t="s">
        <v>2710</v>
      </c>
      <c r="O1697" s="3">
        <v>50265</v>
      </c>
      <c r="P1697" s="2">
        <v>42183</v>
      </c>
      <c r="Q1697" s="2">
        <v>42183</v>
      </c>
      <c r="R1697" s="4">
        <v>-57.823999999999998</v>
      </c>
      <c r="S1697" s="3">
        <v>6</v>
      </c>
      <c r="T1697" s="4">
        <v>35.96</v>
      </c>
      <c r="U1697" s="3">
        <v>91180</v>
      </c>
      <c r="V1697" s="3" t="str">
        <f>IF(R1697&gt;F3653, "High","Low")</f>
        <v>Low</v>
      </c>
      <c r="W1697" s="3" t="e">
        <f>IF(OR(D1697 &gt; 0.2,#REF! &lt; 0.25), "High Risk", "Low Risk")</f>
        <v>#REF!</v>
      </c>
      <c r="X1697" s="3" t="str">
        <f>IF(NOT(D1697 &gt; 0), "No Discount", "Discount Applied")</f>
        <v>Discount Applied</v>
      </c>
      <c r="Y1697" s="3" t="str">
        <f>IF(AND(R1697 &gt; 100, OR(I1697 = "Regular Air", I1697 = "Express Air"), NOT(D1697 &gt; 0)), "High Profit Non-Standard Shipping", "Other")</f>
        <v>Other</v>
      </c>
    </row>
    <row r="1698" spans="1:25" x14ac:dyDescent="0.3">
      <c r="A1698" s="3" t="s">
        <v>256</v>
      </c>
      <c r="B1698" s="3">
        <v>22473</v>
      </c>
      <c r="C1698" s="3" t="s">
        <v>105</v>
      </c>
      <c r="D1698" s="7">
        <v>0.05</v>
      </c>
      <c r="E1698" s="4">
        <v>70.97</v>
      </c>
      <c r="F1698" s="4">
        <v>3.5</v>
      </c>
      <c r="G1698" s="3">
        <v>2991</v>
      </c>
      <c r="H1698" s="3" t="s">
        <v>2712</v>
      </c>
      <c r="I1698" s="3" t="s">
        <v>48</v>
      </c>
      <c r="J1698" s="3" t="s">
        <v>39</v>
      </c>
      <c r="K1698" s="3" t="s">
        <v>28</v>
      </c>
      <c r="L1698" s="3" t="s">
        <v>60</v>
      </c>
      <c r="M1698" s="3" t="s">
        <v>1857</v>
      </c>
      <c r="N1698" s="3" t="s">
        <v>2713</v>
      </c>
      <c r="O1698" s="3">
        <v>53402</v>
      </c>
      <c r="P1698" s="2">
        <v>42132</v>
      </c>
      <c r="Q1698" s="2">
        <v>42137</v>
      </c>
      <c r="R1698" s="4">
        <v>18.218000000000018</v>
      </c>
      <c r="S1698" s="3">
        <v>2</v>
      </c>
      <c r="T1698" s="4">
        <v>141.59</v>
      </c>
      <c r="U1698" s="3">
        <v>91466</v>
      </c>
      <c r="V1698" s="3" t="str">
        <f>IF(R1698&gt;F3654, "High","Low")</f>
        <v>High</v>
      </c>
      <c r="W1698" s="3" t="e">
        <f>IF(OR(D1698 &gt; 0.2,#REF! &lt; 0.25), "High Risk", "Low Risk")</f>
        <v>#REF!</v>
      </c>
      <c r="X1698" s="3" t="str">
        <f>IF(NOT(D1698 &gt; 0), "No Discount", "Discount Applied")</f>
        <v>Discount Applied</v>
      </c>
      <c r="Y1698" s="3" t="str">
        <f>IF(AND(R1698 &gt; 100, OR(I1698 = "Regular Air", I1698 = "Express Air"), NOT(D1698 &gt; 0)), "High Profit Non-Standard Shipping", "Other")</f>
        <v>Other</v>
      </c>
    </row>
    <row r="1699" spans="1:25" x14ac:dyDescent="0.3">
      <c r="A1699" s="3" t="s">
        <v>92</v>
      </c>
      <c r="B1699" s="3">
        <v>22476</v>
      </c>
      <c r="C1699" s="3" t="s">
        <v>105</v>
      </c>
      <c r="D1699" s="7">
        <v>0</v>
      </c>
      <c r="E1699" s="4">
        <v>5.28</v>
      </c>
      <c r="F1699" s="4">
        <v>6.26</v>
      </c>
      <c r="G1699" s="3">
        <v>2992</v>
      </c>
      <c r="H1699" s="3" t="s">
        <v>2714</v>
      </c>
      <c r="I1699" s="3" t="s">
        <v>48</v>
      </c>
      <c r="J1699" s="3" t="s">
        <v>39</v>
      </c>
      <c r="K1699" s="3" t="s">
        <v>28</v>
      </c>
      <c r="L1699" s="3" t="s">
        <v>60</v>
      </c>
      <c r="M1699" s="3" t="s">
        <v>1857</v>
      </c>
      <c r="N1699" s="3" t="s">
        <v>2715</v>
      </c>
      <c r="O1699" s="3">
        <v>53081</v>
      </c>
      <c r="P1699" s="2">
        <v>42132</v>
      </c>
      <c r="Q1699" s="2">
        <v>42139</v>
      </c>
      <c r="R1699" s="4">
        <v>25.058000000000035</v>
      </c>
      <c r="S1699" s="3">
        <v>36</v>
      </c>
      <c r="T1699" s="4">
        <v>203.05</v>
      </c>
      <c r="U1699" s="3">
        <v>91466</v>
      </c>
      <c r="V1699" s="3" t="str">
        <f>IF(R1699&gt;F3655, "High","Low")</f>
        <v>High</v>
      </c>
      <c r="W1699" s="3" t="e">
        <f>IF(OR(D1699 &gt; 0.2,#REF! &lt; 0.25), "High Risk", "Low Risk")</f>
        <v>#REF!</v>
      </c>
      <c r="X1699" s="3" t="str">
        <f>IF(NOT(D1699 &gt; 0), "No Discount", "Discount Applied")</f>
        <v>No Discount</v>
      </c>
      <c r="Y1699" s="3" t="str">
        <f>IF(AND(R1699 &gt; 100, OR(I1699 = "Regular Air", I1699 = "Express Air"), NOT(D1699 &gt; 0)), "High Profit Non-Standard Shipping", "Other")</f>
        <v>Other</v>
      </c>
    </row>
    <row r="1700" spans="1:25" x14ac:dyDescent="0.3">
      <c r="A1700" s="3" t="s">
        <v>173</v>
      </c>
      <c r="B1700" s="3">
        <v>20891</v>
      </c>
      <c r="C1700" s="3" t="s">
        <v>36</v>
      </c>
      <c r="D1700" s="7">
        <v>0.03</v>
      </c>
      <c r="E1700" s="4">
        <v>10.98</v>
      </c>
      <c r="F1700" s="4">
        <v>3.37</v>
      </c>
      <c r="G1700" s="3">
        <v>2999</v>
      </c>
      <c r="H1700" s="3" t="s">
        <v>2716</v>
      </c>
      <c r="I1700" s="3" t="s">
        <v>48</v>
      </c>
      <c r="J1700" s="3" t="s">
        <v>113</v>
      </c>
      <c r="K1700" s="3" t="s">
        <v>28</v>
      </c>
      <c r="L1700" s="3" t="s">
        <v>60</v>
      </c>
      <c r="M1700" s="3" t="s">
        <v>299</v>
      </c>
      <c r="N1700" s="3" t="s">
        <v>2717</v>
      </c>
      <c r="O1700" s="3">
        <v>48237</v>
      </c>
      <c r="P1700" s="2">
        <v>42104</v>
      </c>
      <c r="Q1700" s="2">
        <v>42105</v>
      </c>
      <c r="R1700" s="4">
        <v>11.82</v>
      </c>
      <c r="S1700" s="3">
        <v>5</v>
      </c>
      <c r="T1700" s="4">
        <v>56.19</v>
      </c>
      <c r="U1700" s="3">
        <v>87041</v>
      </c>
      <c r="V1700" s="3" t="str">
        <f>IF(R1700&gt;F3656, "High","Low")</f>
        <v>High</v>
      </c>
      <c r="W1700" s="3" t="e">
        <f>IF(OR(D1700 &gt; 0.2,#REF! &lt; 0.25), "High Risk", "Low Risk")</f>
        <v>#REF!</v>
      </c>
      <c r="X1700" s="3" t="str">
        <f>IF(NOT(D1700 &gt; 0), "No Discount", "Discount Applied")</f>
        <v>Discount Applied</v>
      </c>
      <c r="Y1700" s="3" t="str">
        <f>IF(AND(R1700 &gt; 100, OR(I1700 = "Regular Air", I1700 = "Express Air"), NOT(D1700 &gt; 0)), "High Profit Non-Standard Shipping", "Other")</f>
        <v>Other</v>
      </c>
    </row>
    <row r="1701" spans="1:25" x14ac:dyDescent="0.3">
      <c r="A1701" s="3" t="s">
        <v>92</v>
      </c>
      <c r="B1701" s="3">
        <v>21499</v>
      </c>
      <c r="C1701" s="3" t="s">
        <v>105</v>
      </c>
      <c r="D1701" s="7">
        <v>0.01</v>
      </c>
      <c r="E1701" s="4">
        <v>10.14</v>
      </c>
      <c r="F1701" s="4">
        <v>2.27</v>
      </c>
      <c r="G1701" s="3">
        <v>3000</v>
      </c>
      <c r="H1701" s="3" t="s">
        <v>2718</v>
      </c>
      <c r="I1701" s="3" t="s">
        <v>48</v>
      </c>
      <c r="J1701" s="3" t="s">
        <v>113</v>
      </c>
      <c r="K1701" s="3" t="s">
        <v>28</v>
      </c>
      <c r="L1701" s="3" t="s">
        <v>60</v>
      </c>
      <c r="M1701" s="3" t="s">
        <v>299</v>
      </c>
      <c r="N1701" s="3" t="s">
        <v>2719</v>
      </c>
      <c r="O1701" s="3">
        <v>48342</v>
      </c>
      <c r="P1701" s="2">
        <v>42030</v>
      </c>
      <c r="Q1701" s="2">
        <v>42032</v>
      </c>
      <c r="R1701" s="4">
        <v>28.151999999999997</v>
      </c>
      <c r="S1701" s="3">
        <v>4</v>
      </c>
      <c r="T1701" s="4">
        <v>40.799999999999997</v>
      </c>
      <c r="U1701" s="3">
        <v>87042</v>
      </c>
      <c r="V1701" s="3" t="str">
        <f>IF(R1701&gt;F3657, "High","Low")</f>
        <v>High</v>
      </c>
      <c r="W1701" s="3" t="e">
        <f>IF(OR(D1701 &gt; 0.2,#REF! &lt; 0.25), "High Risk", "Low Risk")</f>
        <v>#REF!</v>
      </c>
      <c r="X1701" s="3" t="str">
        <f>IF(NOT(D1701 &gt; 0), "No Discount", "Discount Applied")</f>
        <v>Discount Applied</v>
      </c>
      <c r="Y1701" s="3" t="str">
        <f>IF(AND(R1701 &gt; 100, OR(I1701 = "Regular Air", I1701 = "Express Air"), NOT(D1701 &gt; 0)), "High Profit Non-Standard Shipping", "Other")</f>
        <v>Other</v>
      </c>
    </row>
    <row r="1702" spans="1:25" x14ac:dyDescent="0.3">
      <c r="A1702" s="3" t="s">
        <v>108</v>
      </c>
      <c r="B1702" s="3">
        <v>23836</v>
      </c>
      <c r="C1702" s="3" t="s">
        <v>36</v>
      </c>
      <c r="D1702" s="7">
        <v>0.03</v>
      </c>
      <c r="E1702" s="4">
        <v>5.4</v>
      </c>
      <c r="F1702" s="4">
        <v>7.78</v>
      </c>
      <c r="G1702" s="3">
        <v>3001</v>
      </c>
      <c r="H1702" s="3" t="s">
        <v>2720</v>
      </c>
      <c r="I1702" s="3" t="s">
        <v>48</v>
      </c>
      <c r="J1702" s="3" t="s">
        <v>113</v>
      </c>
      <c r="K1702" s="3" t="s">
        <v>28</v>
      </c>
      <c r="L1702" s="3" t="s">
        <v>60</v>
      </c>
      <c r="M1702" s="3" t="s">
        <v>299</v>
      </c>
      <c r="N1702" s="3" t="s">
        <v>2721</v>
      </c>
      <c r="O1702" s="3">
        <v>48060</v>
      </c>
      <c r="P1702" s="2">
        <v>42080</v>
      </c>
      <c r="Q1702" s="2">
        <v>42082</v>
      </c>
      <c r="R1702" s="4">
        <v>-237.54400000000001</v>
      </c>
      <c r="S1702" s="3">
        <v>21</v>
      </c>
      <c r="T1702" s="4">
        <v>117.87</v>
      </c>
      <c r="U1702" s="3">
        <v>87043</v>
      </c>
      <c r="V1702" s="3" t="str">
        <f>IF(R1702&gt;F3658, "High","Low")</f>
        <v>Low</v>
      </c>
      <c r="W1702" s="3" t="e">
        <f>IF(OR(D1702 &gt; 0.2,#REF! &lt; 0.25), "High Risk", "Low Risk")</f>
        <v>#REF!</v>
      </c>
      <c r="X1702" s="3" t="str">
        <f>IF(NOT(D1702 &gt; 0), "No Discount", "Discount Applied")</f>
        <v>Discount Applied</v>
      </c>
      <c r="Y1702" s="3" t="str">
        <f>IF(AND(R1702 &gt; 100, OR(I1702 = "Regular Air", I1702 = "Express Air"), NOT(D1702 &gt; 0)), "High Profit Non-Standard Shipping", "Other")</f>
        <v>Other</v>
      </c>
    </row>
    <row r="1703" spans="1:25" x14ac:dyDescent="0.3">
      <c r="A1703" s="3" t="s">
        <v>77</v>
      </c>
      <c r="B1703" s="3">
        <v>25282</v>
      </c>
      <c r="C1703" s="3" t="s">
        <v>55</v>
      </c>
      <c r="D1703" s="7">
        <v>0.03</v>
      </c>
      <c r="E1703" s="4">
        <v>85.99</v>
      </c>
      <c r="F1703" s="4">
        <v>0.99</v>
      </c>
      <c r="G1703" s="3">
        <v>3003</v>
      </c>
      <c r="H1703" s="3" t="s">
        <v>2722</v>
      </c>
      <c r="I1703" s="3" t="s">
        <v>48</v>
      </c>
      <c r="J1703" s="3" t="s">
        <v>39</v>
      </c>
      <c r="K1703" s="3" t="s">
        <v>76</v>
      </c>
      <c r="L1703" s="3" t="s">
        <v>33</v>
      </c>
      <c r="M1703" s="3" t="s">
        <v>1740</v>
      </c>
      <c r="N1703" s="3" t="s">
        <v>2723</v>
      </c>
      <c r="O1703" s="3">
        <v>83814</v>
      </c>
      <c r="P1703" s="2">
        <v>42068</v>
      </c>
      <c r="Q1703" s="2">
        <v>42069</v>
      </c>
      <c r="R1703" s="4">
        <v>1037.1044999999999</v>
      </c>
      <c r="S1703" s="3">
        <v>20</v>
      </c>
      <c r="T1703" s="4">
        <v>1503.05</v>
      </c>
      <c r="U1703" s="3">
        <v>91586</v>
      </c>
      <c r="V1703" s="3" t="str">
        <f>IF(R1703&gt;F3659, "High","Low")</f>
        <v>High</v>
      </c>
      <c r="W1703" s="3" t="e">
        <f>IF(OR(D1703 &gt; 0.2,#REF! &lt; 0.25), "High Risk", "Low Risk")</f>
        <v>#REF!</v>
      </c>
      <c r="X1703" s="3" t="str">
        <f>IF(NOT(D1703 &gt; 0), "No Discount", "Discount Applied")</f>
        <v>Discount Applied</v>
      </c>
      <c r="Y1703" s="3" t="str">
        <f>IF(AND(R1703 &gt; 100, OR(I1703 = "Regular Air", I1703 = "Express Air"), NOT(D1703 &gt; 0)), "High Profit Non-Standard Shipping", "Other")</f>
        <v>Other</v>
      </c>
    </row>
    <row r="1704" spans="1:25" x14ac:dyDescent="0.3">
      <c r="A1704" s="3" t="s">
        <v>92</v>
      </c>
      <c r="B1704" s="3">
        <v>7664</v>
      </c>
      <c r="C1704" s="3" t="s">
        <v>105</v>
      </c>
      <c r="D1704" s="7">
        <v>0.08</v>
      </c>
      <c r="E1704" s="4">
        <v>6.48</v>
      </c>
      <c r="F1704" s="4">
        <v>6.81</v>
      </c>
      <c r="G1704" s="3">
        <v>3004</v>
      </c>
      <c r="H1704" s="3" t="s">
        <v>2724</v>
      </c>
      <c r="I1704" s="3" t="s">
        <v>48</v>
      </c>
      <c r="J1704" s="3" t="s">
        <v>27</v>
      </c>
      <c r="K1704" s="3" t="s">
        <v>28</v>
      </c>
      <c r="L1704" s="3" t="s">
        <v>33</v>
      </c>
      <c r="M1704" s="3" t="s">
        <v>44</v>
      </c>
      <c r="N1704" s="3" t="s">
        <v>662</v>
      </c>
      <c r="O1704" s="3">
        <v>90049</v>
      </c>
      <c r="P1704" s="2">
        <v>42045</v>
      </c>
      <c r="Q1704" s="2">
        <v>42050</v>
      </c>
      <c r="R1704" s="4">
        <v>-94.59</v>
      </c>
      <c r="S1704" s="3">
        <v>58</v>
      </c>
      <c r="T1704" s="4">
        <v>382.33</v>
      </c>
      <c r="U1704" s="3">
        <v>54949</v>
      </c>
      <c r="V1704" s="3" t="str">
        <f>IF(R1704&gt;F3660, "High","Low")</f>
        <v>Low</v>
      </c>
      <c r="W1704" s="3" t="e">
        <f>IF(OR(D1704 &gt; 0.2,#REF! &lt; 0.25), "High Risk", "Low Risk")</f>
        <v>#REF!</v>
      </c>
      <c r="X1704" s="3" t="str">
        <f>IF(NOT(D1704 &gt; 0), "No Discount", "Discount Applied")</f>
        <v>Discount Applied</v>
      </c>
      <c r="Y1704" s="3" t="str">
        <f>IF(AND(R1704 &gt; 100, OR(I1704 = "Regular Air", I1704 = "Express Air"), NOT(D1704 &gt; 0)), "High Profit Non-Standard Shipping", "Other")</f>
        <v>Other</v>
      </c>
    </row>
    <row r="1705" spans="1:25" x14ac:dyDescent="0.3">
      <c r="A1705" s="3" t="s">
        <v>140</v>
      </c>
      <c r="B1705" s="3">
        <v>7665</v>
      </c>
      <c r="C1705" s="3" t="s">
        <v>105</v>
      </c>
      <c r="D1705" s="7">
        <v>0.09</v>
      </c>
      <c r="E1705" s="4">
        <v>20.98</v>
      </c>
      <c r="F1705" s="4">
        <v>53.03</v>
      </c>
      <c r="G1705" s="3">
        <v>3004</v>
      </c>
      <c r="H1705" s="3" t="s">
        <v>2724</v>
      </c>
      <c r="I1705" s="3" t="s">
        <v>38</v>
      </c>
      <c r="J1705" s="3" t="s">
        <v>27</v>
      </c>
      <c r="K1705" s="3" t="s">
        <v>28</v>
      </c>
      <c r="L1705" s="3" t="s">
        <v>33</v>
      </c>
      <c r="M1705" s="3" t="s">
        <v>44</v>
      </c>
      <c r="N1705" s="3" t="s">
        <v>662</v>
      </c>
      <c r="O1705" s="3">
        <v>90049</v>
      </c>
      <c r="P1705" s="2">
        <v>42045</v>
      </c>
      <c r="Q1705" s="2">
        <v>42052</v>
      </c>
      <c r="R1705" s="4">
        <v>-293.74</v>
      </c>
      <c r="S1705" s="3">
        <v>13</v>
      </c>
      <c r="T1705" s="4">
        <v>356.61</v>
      </c>
      <c r="U1705" s="3">
        <v>54949</v>
      </c>
      <c r="V1705" s="3" t="str">
        <f>IF(R1705&gt;F3661, "High","Low")</f>
        <v>Low</v>
      </c>
      <c r="W1705" s="3" t="e">
        <f>IF(OR(D1705 &gt; 0.2,#REF! &lt; 0.25), "High Risk", "Low Risk")</f>
        <v>#REF!</v>
      </c>
      <c r="X1705" s="3" t="str">
        <f>IF(NOT(D1705 &gt; 0), "No Discount", "Discount Applied")</f>
        <v>Discount Applied</v>
      </c>
      <c r="Y1705" s="3" t="str">
        <f>IF(AND(R1705 &gt; 100, OR(I1705 = "Regular Air", I1705 = "Express Air"), NOT(D1705 &gt; 0)), "High Profit Non-Standard Shipping", "Other")</f>
        <v>Other</v>
      </c>
    </row>
    <row r="1706" spans="1:25" x14ac:dyDescent="0.3">
      <c r="A1706" s="3" t="s">
        <v>108</v>
      </c>
      <c r="B1706" s="3">
        <v>23295</v>
      </c>
      <c r="C1706" s="3" t="s">
        <v>46</v>
      </c>
      <c r="D1706" s="7">
        <v>0.05</v>
      </c>
      <c r="E1706" s="4">
        <v>122.99</v>
      </c>
      <c r="F1706" s="4">
        <v>19.989999999999998</v>
      </c>
      <c r="G1706" s="3">
        <v>3005</v>
      </c>
      <c r="H1706" s="3" t="s">
        <v>2726</v>
      </c>
      <c r="I1706" s="3" t="s">
        <v>26</v>
      </c>
      <c r="J1706" s="3" t="s">
        <v>27</v>
      </c>
      <c r="K1706" s="3" t="s">
        <v>28</v>
      </c>
      <c r="L1706" s="3" t="s">
        <v>33</v>
      </c>
      <c r="M1706" s="3" t="s">
        <v>1740</v>
      </c>
      <c r="N1706" s="3" t="s">
        <v>2723</v>
      </c>
      <c r="O1706" s="3">
        <v>83814</v>
      </c>
      <c r="P1706" s="2">
        <v>42163</v>
      </c>
      <c r="Q1706" s="2">
        <v>42166</v>
      </c>
      <c r="R1706" s="4">
        <v>1039.7540999999999</v>
      </c>
      <c r="S1706" s="3">
        <v>12</v>
      </c>
      <c r="T1706" s="4">
        <v>1506.89</v>
      </c>
      <c r="U1706" s="3">
        <v>91389</v>
      </c>
      <c r="V1706" s="3" t="str">
        <f>IF(R1706&gt;F3662, "High","Low")</f>
        <v>High</v>
      </c>
      <c r="W1706" s="3" t="e">
        <f>IF(OR(D1706 &gt; 0.2,#REF! &lt; 0.25), "High Risk", "Low Risk")</f>
        <v>#REF!</v>
      </c>
      <c r="X1706" s="3" t="str">
        <f>IF(NOT(D1706 &gt; 0), "No Discount", "Discount Applied")</f>
        <v>Discount Applied</v>
      </c>
      <c r="Y1706" s="3" t="str">
        <f>IF(AND(R1706 &gt; 100, OR(I1706 = "Regular Air", I1706 = "Express Air"), NOT(D1706 &gt; 0)), "High Profit Non-Standard Shipping", "Other")</f>
        <v>Other</v>
      </c>
    </row>
    <row r="1707" spans="1:25" x14ac:dyDescent="0.3">
      <c r="A1707" s="3" t="s">
        <v>92</v>
      </c>
      <c r="B1707" s="3">
        <v>25664</v>
      </c>
      <c r="C1707" s="3" t="s">
        <v>105</v>
      </c>
      <c r="D1707" s="7">
        <v>0.08</v>
      </c>
      <c r="E1707" s="4">
        <v>6.48</v>
      </c>
      <c r="F1707" s="4">
        <v>6.81</v>
      </c>
      <c r="G1707" s="3">
        <v>3006</v>
      </c>
      <c r="H1707" s="3" t="s">
        <v>2727</v>
      </c>
      <c r="I1707" s="3" t="s">
        <v>48</v>
      </c>
      <c r="J1707" s="3" t="s">
        <v>27</v>
      </c>
      <c r="K1707" s="3" t="s">
        <v>28</v>
      </c>
      <c r="L1707" s="3" t="s">
        <v>33</v>
      </c>
      <c r="M1707" s="3" t="s">
        <v>1740</v>
      </c>
      <c r="N1707" s="3" t="s">
        <v>2728</v>
      </c>
      <c r="O1707" s="3">
        <v>83402</v>
      </c>
      <c r="P1707" s="2">
        <v>42045</v>
      </c>
      <c r="Q1707" s="2">
        <v>42050</v>
      </c>
      <c r="R1707" s="4">
        <v>-49.186800000000005</v>
      </c>
      <c r="S1707" s="3">
        <v>14</v>
      </c>
      <c r="T1707" s="4">
        <v>92.29</v>
      </c>
      <c r="U1707" s="3">
        <v>91388</v>
      </c>
      <c r="V1707" s="3" t="str">
        <f>IF(R1707&gt;F3663, "High","Low")</f>
        <v>Low</v>
      </c>
      <c r="W1707" s="3" t="e">
        <f>IF(OR(D1707 &gt; 0.2,#REF! &lt; 0.25), "High Risk", "Low Risk")</f>
        <v>#REF!</v>
      </c>
      <c r="X1707" s="3" t="str">
        <f>IF(NOT(D1707 &gt; 0), "No Discount", "Discount Applied")</f>
        <v>Discount Applied</v>
      </c>
      <c r="Y1707" s="3" t="str">
        <f>IF(AND(R1707 &gt; 100, OR(I1707 = "Regular Air", I1707 = "Express Air"), NOT(D1707 &gt; 0)), "High Profit Non-Standard Shipping", "Other")</f>
        <v>Other</v>
      </c>
    </row>
    <row r="1708" spans="1:25" x14ac:dyDescent="0.3">
      <c r="A1708" s="3" t="s">
        <v>140</v>
      </c>
      <c r="B1708" s="3">
        <v>25665</v>
      </c>
      <c r="C1708" s="3" t="s">
        <v>105</v>
      </c>
      <c r="D1708" s="7">
        <v>0.09</v>
      </c>
      <c r="E1708" s="4">
        <v>20.98</v>
      </c>
      <c r="F1708" s="4">
        <v>53.03</v>
      </c>
      <c r="G1708" s="3">
        <v>3006</v>
      </c>
      <c r="H1708" s="3" t="s">
        <v>2727</v>
      </c>
      <c r="I1708" s="3" t="s">
        <v>38</v>
      </c>
      <c r="J1708" s="3" t="s">
        <v>27</v>
      </c>
      <c r="K1708" s="3" t="s">
        <v>28</v>
      </c>
      <c r="L1708" s="3" t="s">
        <v>33</v>
      </c>
      <c r="M1708" s="3" t="s">
        <v>1740</v>
      </c>
      <c r="N1708" s="3" t="s">
        <v>2728</v>
      </c>
      <c r="O1708" s="3">
        <v>83402</v>
      </c>
      <c r="P1708" s="2">
        <v>42045</v>
      </c>
      <c r="Q1708" s="2">
        <v>42052</v>
      </c>
      <c r="R1708" s="4">
        <v>-152.7448</v>
      </c>
      <c r="S1708" s="3">
        <v>3</v>
      </c>
      <c r="T1708" s="4">
        <v>82.29</v>
      </c>
      <c r="U1708" s="3">
        <v>91388</v>
      </c>
      <c r="V1708" s="3" t="str">
        <f>IF(R1708&gt;F3664, "High","Low")</f>
        <v>Low</v>
      </c>
      <c r="W1708" s="3" t="e">
        <f>IF(OR(D1708 &gt; 0.2,#REF! &lt; 0.25), "High Risk", "Low Risk")</f>
        <v>#REF!</v>
      </c>
      <c r="X1708" s="3" t="str">
        <f>IF(NOT(D1708 &gt; 0), "No Discount", "Discount Applied")</f>
        <v>Discount Applied</v>
      </c>
      <c r="Y1708" s="3" t="str">
        <f>IF(AND(R1708 &gt; 100, OR(I1708 = "Regular Air", I1708 = "Express Air"), NOT(D1708 &gt; 0)), "High Profit Non-Standard Shipping", "Other")</f>
        <v>Other</v>
      </c>
    </row>
    <row r="1709" spans="1:25" x14ac:dyDescent="0.3">
      <c r="A1709" s="3" t="s">
        <v>92</v>
      </c>
      <c r="B1709" s="3">
        <v>23627</v>
      </c>
      <c r="C1709" s="3" t="s">
        <v>46</v>
      </c>
      <c r="D1709" s="7">
        <v>0.05</v>
      </c>
      <c r="E1709" s="4">
        <v>9.99</v>
      </c>
      <c r="F1709" s="4">
        <v>4.78</v>
      </c>
      <c r="G1709" s="3">
        <v>3008</v>
      </c>
      <c r="H1709" s="3" t="s">
        <v>2729</v>
      </c>
      <c r="I1709" s="3" t="s">
        <v>48</v>
      </c>
      <c r="J1709" s="3" t="s">
        <v>39</v>
      </c>
      <c r="K1709" s="3" t="s">
        <v>28</v>
      </c>
      <c r="L1709" s="3" t="s">
        <v>60</v>
      </c>
      <c r="M1709" s="3" t="s">
        <v>61</v>
      </c>
      <c r="N1709" s="3" t="s">
        <v>2730</v>
      </c>
      <c r="O1709" s="3">
        <v>55343</v>
      </c>
      <c r="P1709" s="2">
        <v>42069</v>
      </c>
      <c r="Q1709" s="2">
        <v>42070</v>
      </c>
      <c r="R1709" s="4">
        <v>41.3</v>
      </c>
      <c r="S1709" s="3">
        <v>20</v>
      </c>
      <c r="T1709" s="4">
        <v>203.37</v>
      </c>
      <c r="U1709" s="3">
        <v>89414</v>
      </c>
      <c r="V1709" s="3" t="str">
        <f>IF(R1709&gt;F3665, "High","Low")</f>
        <v>High</v>
      </c>
      <c r="W1709" s="3" t="e">
        <f>IF(OR(D1709 &gt; 0.2,#REF! &lt; 0.25), "High Risk", "Low Risk")</f>
        <v>#REF!</v>
      </c>
      <c r="X1709" s="3" t="str">
        <f>IF(NOT(D1709 &gt; 0), "No Discount", "Discount Applied")</f>
        <v>Discount Applied</v>
      </c>
      <c r="Y1709" s="3" t="str">
        <f>IF(AND(R1709 &gt; 100, OR(I1709 = "Regular Air", I1709 = "Express Air"), NOT(D1709 &gt; 0)), "High Profit Non-Standard Shipping", "Other")</f>
        <v>Other</v>
      </c>
    </row>
    <row r="1710" spans="1:25" x14ac:dyDescent="0.3">
      <c r="A1710" s="3" t="s">
        <v>92</v>
      </c>
      <c r="B1710" s="3">
        <v>24908</v>
      </c>
      <c r="C1710" s="3" t="s">
        <v>24</v>
      </c>
      <c r="D1710" s="7">
        <v>0.01</v>
      </c>
      <c r="E1710" s="4">
        <v>12.28</v>
      </c>
      <c r="F1710" s="4">
        <v>6.47</v>
      </c>
      <c r="G1710" s="3">
        <v>3008</v>
      </c>
      <c r="H1710" s="3" t="s">
        <v>2729</v>
      </c>
      <c r="I1710" s="3" t="s">
        <v>48</v>
      </c>
      <c r="J1710" s="3" t="s">
        <v>39</v>
      </c>
      <c r="K1710" s="3" t="s">
        <v>28</v>
      </c>
      <c r="L1710" s="3" t="s">
        <v>60</v>
      </c>
      <c r="M1710" s="3" t="s">
        <v>61</v>
      </c>
      <c r="N1710" s="3" t="s">
        <v>2730</v>
      </c>
      <c r="O1710" s="3">
        <v>55343</v>
      </c>
      <c r="P1710" s="2">
        <v>42166</v>
      </c>
      <c r="Q1710" s="2">
        <v>42167</v>
      </c>
      <c r="R1710" s="4">
        <v>47.61</v>
      </c>
      <c r="S1710" s="3">
        <v>12</v>
      </c>
      <c r="T1710" s="4">
        <v>160.66</v>
      </c>
      <c r="U1710" s="3">
        <v>89415</v>
      </c>
      <c r="V1710" s="3" t="str">
        <f>IF(R1710&gt;F3666, "High","Low")</f>
        <v>High</v>
      </c>
      <c r="W1710" s="3" t="e">
        <f>IF(OR(D1710 &gt; 0.2,#REF! &lt; 0.25), "High Risk", "Low Risk")</f>
        <v>#REF!</v>
      </c>
      <c r="X1710" s="3" t="str">
        <f>IF(NOT(D1710 &gt; 0), "No Discount", "Discount Applied")</f>
        <v>Discount Applied</v>
      </c>
      <c r="Y1710" s="3" t="str">
        <f>IF(AND(R1710 &gt; 100, OR(I1710 = "Regular Air", I1710 = "Express Air"), NOT(D1710 &gt; 0)), "High Profit Non-Standard Shipping", "Other")</f>
        <v>Other</v>
      </c>
    </row>
    <row r="1711" spans="1:25" x14ac:dyDescent="0.3">
      <c r="A1711" s="3" t="s">
        <v>92</v>
      </c>
      <c r="B1711" s="3">
        <v>7898</v>
      </c>
      <c r="C1711" s="3" t="s">
        <v>46</v>
      </c>
      <c r="D1711" s="7">
        <v>0.03</v>
      </c>
      <c r="E1711" s="4">
        <v>5.98</v>
      </c>
      <c r="F1711" s="4">
        <v>5.35</v>
      </c>
      <c r="G1711" s="3">
        <v>3011</v>
      </c>
      <c r="H1711" s="3" t="s">
        <v>2732</v>
      </c>
      <c r="I1711" s="3" t="s">
        <v>48</v>
      </c>
      <c r="J1711" s="3" t="s">
        <v>27</v>
      </c>
      <c r="K1711" s="3" t="s">
        <v>28</v>
      </c>
      <c r="L1711" s="3" t="s">
        <v>52</v>
      </c>
      <c r="M1711" s="3" t="s">
        <v>192</v>
      </c>
      <c r="N1711" s="3" t="s">
        <v>193</v>
      </c>
      <c r="O1711" s="3">
        <v>2113</v>
      </c>
      <c r="P1711" s="2">
        <v>42152</v>
      </c>
      <c r="Q1711" s="2">
        <v>42153</v>
      </c>
      <c r="R1711" s="4">
        <v>-23.5</v>
      </c>
      <c r="S1711" s="3">
        <v>16</v>
      </c>
      <c r="T1711" s="4">
        <v>107.08</v>
      </c>
      <c r="U1711" s="3">
        <v>56486</v>
      </c>
      <c r="V1711" s="3" t="str">
        <f>IF(R1711&gt;F3667, "High","Low")</f>
        <v>Low</v>
      </c>
      <c r="W1711" s="3" t="e">
        <f>IF(OR(D1711 &gt; 0.2,#REF! &lt; 0.25), "High Risk", "Low Risk")</f>
        <v>#REF!</v>
      </c>
      <c r="X1711" s="3" t="str">
        <f>IF(NOT(D1711 &gt; 0), "No Discount", "Discount Applied")</f>
        <v>Discount Applied</v>
      </c>
      <c r="Y1711" s="3" t="str">
        <f>IF(AND(R1711 &gt; 100, OR(I1711 = "Regular Air", I1711 = "Express Air"), NOT(D1711 &gt; 0)), "High Profit Non-Standard Shipping", "Other")</f>
        <v>Other</v>
      </c>
    </row>
    <row r="1712" spans="1:25" x14ac:dyDescent="0.3">
      <c r="A1712" s="3" t="s">
        <v>256</v>
      </c>
      <c r="B1712" s="3">
        <v>1041</v>
      </c>
      <c r="C1712" s="3" t="s">
        <v>46</v>
      </c>
      <c r="D1712" s="7">
        <v>0.03</v>
      </c>
      <c r="E1712" s="4">
        <v>300.64999999999998</v>
      </c>
      <c r="F1712" s="4">
        <v>24.49</v>
      </c>
      <c r="G1712" s="3">
        <v>3011</v>
      </c>
      <c r="H1712" s="3" t="s">
        <v>2732</v>
      </c>
      <c r="I1712" s="3" t="s">
        <v>48</v>
      </c>
      <c r="J1712" s="3" t="s">
        <v>27</v>
      </c>
      <c r="K1712" s="3" t="s">
        <v>28</v>
      </c>
      <c r="L1712" s="3" t="s">
        <v>52</v>
      </c>
      <c r="M1712" s="3" t="s">
        <v>192</v>
      </c>
      <c r="N1712" s="3" t="s">
        <v>193</v>
      </c>
      <c r="O1712" s="3">
        <v>2113</v>
      </c>
      <c r="P1712" s="2">
        <v>42122</v>
      </c>
      <c r="Q1712" s="2">
        <v>42124</v>
      </c>
      <c r="R1712" s="4">
        <v>1282.4959999999999</v>
      </c>
      <c r="S1712" s="3">
        <v>32</v>
      </c>
      <c r="T1712" s="4">
        <v>9705.4599999999991</v>
      </c>
      <c r="U1712" s="3">
        <v>7623</v>
      </c>
      <c r="V1712" s="3" t="str">
        <f>IF(R1712&gt;F3668, "High","Low")</f>
        <v>High</v>
      </c>
      <c r="W1712" s="3" t="e">
        <f>IF(OR(D1712 &gt; 0.2,#REF! &lt; 0.25), "High Risk", "Low Risk")</f>
        <v>#REF!</v>
      </c>
      <c r="X1712" s="3" t="str">
        <f>IF(NOT(D1712 &gt; 0), "No Discount", "Discount Applied")</f>
        <v>Discount Applied</v>
      </c>
      <c r="Y1712" s="3" t="str">
        <f>IF(AND(R1712 &gt; 100, OR(I1712 = "Regular Air", I1712 = "Express Air"), NOT(D1712 &gt; 0)), "High Profit Non-Standard Shipping", "Other")</f>
        <v>Other</v>
      </c>
    </row>
    <row r="1713" spans="1:25" x14ac:dyDescent="0.3">
      <c r="A1713" s="3" t="s">
        <v>179</v>
      </c>
      <c r="B1713" s="3">
        <v>1042</v>
      </c>
      <c r="C1713" s="3" t="s">
        <v>46</v>
      </c>
      <c r="D1713" s="7">
        <v>0.06</v>
      </c>
      <c r="E1713" s="4">
        <v>49.99</v>
      </c>
      <c r="F1713" s="4">
        <v>19.989999999999998</v>
      </c>
      <c r="G1713" s="3">
        <v>3011</v>
      </c>
      <c r="H1713" s="3" t="s">
        <v>2732</v>
      </c>
      <c r="I1713" s="3" t="s">
        <v>48</v>
      </c>
      <c r="J1713" s="3" t="s">
        <v>27</v>
      </c>
      <c r="K1713" s="3" t="s">
        <v>76</v>
      </c>
      <c r="L1713" s="3" t="s">
        <v>52</v>
      </c>
      <c r="M1713" s="3" t="s">
        <v>192</v>
      </c>
      <c r="N1713" s="3" t="s">
        <v>193</v>
      </c>
      <c r="O1713" s="3">
        <v>2113</v>
      </c>
      <c r="P1713" s="2">
        <v>42122</v>
      </c>
      <c r="Q1713" s="2">
        <v>42124</v>
      </c>
      <c r="R1713" s="4">
        <v>17.2</v>
      </c>
      <c r="S1713" s="3">
        <v>67</v>
      </c>
      <c r="T1713" s="4">
        <v>3247.54</v>
      </c>
      <c r="U1713" s="3">
        <v>7623</v>
      </c>
      <c r="V1713" s="3" t="str">
        <f>IF(R1713&gt;F3669, "High","Low")</f>
        <v>High</v>
      </c>
      <c r="W1713" s="3" t="e">
        <f>IF(OR(D1713 &gt; 0.2,#REF! &lt; 0.25), "High Risk", "Low Risk")</f>
        <v>#REF!</v>
      </c>
      <c r="X1713" s="3" t="str">
        <f>IF(NOT(D1713 &gt; 0), "No Discount", "Discount Applied")</f>
        <v>Discount Applied</v>
      </c>
      <c r="Y1713" s="3" t="str">
        <f>IF(AND(R1713 &gt; 100, OR(I1713 = "Regular Air", I1713 = "Express Air"), NOT(D1713 &gt; 0)), "High Profit Non-Standard Shipping", "Other")</f>
        <v>Other</v>
      </c>
    </row>
    <row r="1714" spans="1:25" x14ac:dyDescent="0.3">
      <c r="A1714" s="3" t="s">
        <v>92</v>
      </c>
      <c r="B1714" s="3">
        <v>1043</v>
      </c>
      <c r="C1714" s="3" t="s">
        <v>46</v>
      </c>
      <c r="D1714" s="7">
        <v>0.1</v>
      </c>
      <c r="E1714" s="4">
        <v>104.85</v>
      </c>
      <c r="F1714" s="4">
        <v>4.6500000000000004</v>
      </c>
      <c r="G1714" s="3">
        <v>3011</v>
      </c>
      <c r="H1714" s="3" t="s">
        <v>2732</v>
      </c>
      <c r="I1714" s="3" t="s">
        <v>48</v>
      </c>
      <c r="J1714" s="3" t="s">
        <v>27</v>
      </c>
      <c r="K1714" s="3" t="s">
        <v>28</v>
      </c>
      <c r="L1714" s="3" t="s">
        <v>52</v>
      </c>
      <c r="M1714" s="3" t="s">
        <v>192</v>
      </c>
      <c r="N1714" s="3" t="s">
        <v>193</v>
      </c>
      <c r="O1714" s="3">
        <v>2113</v>
      </c>
      <c r="P1714" s="2">
        <v>42122</v>
      </c>
      <c r="Q1714" s="2">
        <v>42123</v>
      </c>
      <c r="R1714" s="4">
        <v>1184.1200000000001</v>
      </c>
      <c r="S1714" s="3">
        <v>58</v>
      </c>
      <c r="T1714" s="4">
        <v>5582.63</v>
      </c>
      <c r="U1714" s="3">
        <v>7623</v>
      </c>
      <c r="V1714" s="3" t="str">
        <f>IF(R1714&gt;F3670, "High","Low")</f>
        <v>High</v>
      </c>
      <c r="W1714" s="3" t="e">
        <f>IF(OR(D1714 &gt; 0.2,#REF! &lt; 0.25), "High Risk", "Low Risk")</f>
        <v>#REF!</v>
      </c>
      <c r="X1714" s="3" t="str">
        <f>IF(NOT(D1714 &gt; 0), "No Discount", "Discount Applied")</f>
        <v>Discount Applied</v>
      </c>
      <c r="Y1714" s="3" t="str">
        <f>IF(AND(R1714 &gt; 100, OR(I1714 = "Regular Air", I1714 = "Express Air"), NOT(D1714 &gt; 0)), "High Profit Non-Standard Shipping", "Other")</f>
        <v>Other</v>
      </c>
    </row>
    <row r="1715" spans="1:25" x14ac:dyDescent="0.3">
      <c r="A1715" s="3" t="s">
        <v>256</v>
      </c>
      <c r="B1715" s="3">
        <v>19041</v>
      </c>
      <c r="C1715" s="3" t="s">
        <v>46</v>
      </c>
      <c r="D1715" s="7">
        <v>0.03</v>
      </c>
      <c r="E1715" s="4">
        <v>300.64999999999998</v>
      </c>
      <c r="F1715" s="4">
        <v>24.49</v>
      </c>
      <c r="G1715" s="3">
        <v>3012</v>
      </c>
      <c r="H1715" s="3" t="s">
        <v>2735</v>
      </c>
      <c r="I1715" s="3" t="s">
        <v>48</v>
      </c>
      <c r="J1715" s="3" t="s">
        <v>27</v>
      </c>
      <c r="K1715" s="3" t="s">
        <v>28</v>
      </c>
      <c r="L1715" s="3" t="s">
        <v>52</v>
      </c>
      <c r="M1715" s="3" t="s">
        <v>70</v>
      </c>
      <c r="N1715" s="3" t="s">
        <v>2736</v>
      </c>
      <c r="O1715" s="3">
        <v>14609</v>
      </c>
      <c r="P1715" s="2">
        <v>42122</v>
      </c>
      <c r="Q1715" s="2">
        <v>42124</v>
      </c>
      <c r="R1715" s="4">
        <v>1474.8703999999998</v>
      </c>
      <c r="S1715" s="3">
        <v>8</v>
      </c>
      <c r="T1715" s="4">
        <v>2426.36</v>
      </c>
      <c r="U1715" s="3">
        <v>86346</v>
      </c>
      <c r="V1715" s="3" t="str">
        <f>IF(R1715&gt;F3671, "High","Low")</f>
        <v>High</v>
      </c>
      <c r="W1715" s="3" t="e">
        <f>IF(OR(D1715 &gt; 0.2,#REF! &lt; 0.25), "High Risk", "Low Risk")</f>
        <v>#REF!</v>
      </c>
      <c r="X1715" s="3" t="str">
        <f>IF(NOT(D1715 &gt; 0), "No Discount", "Discount Applied")</f>
        <v>Discount Applied</v>
      </c>
      <c r="Y1715" s="3" t="str">
        <f>IF(AND(R1715 &gt; 100, OR(I1715 = "Regular Air", I1715 = "Express Air"), NOT(D1715 &gt; 0)), "High Profit Non-Standard Shipping", "Other")</f>
        <v>Other</v>
      </c>
    </row>
    <row r="1716" spans="1:25" x14ac:dyDescent="0.3">
      <c r="A1716" s="3" t="s">
        <v>179</v>
      </c>
      <c r="B1716" s="3">
        <v>19042</v>
      </c>
      <c r="C1716" s="3" t="s">
        <v>46</v>
      </c>
      <c r="D1716" s="7">
        <v>0.06</v>
      </c>
      <c r="E1716" s="4">
        <v>49.99</v>
      </c>
      <c r="F1716" s="4">
        <v>19.989999999999998</v>
      </c>
      <c r="G1716" s="3">
        <v>3012</v>
      </c>
      <c r="H1716" s="3" t="s">
        <v>2735</v>
      </c>
      <c r="I1716" s="3" t="s">
        <v>48</v>
      </c>
      <c r="J1716" s="3" t="s">
        <v>27</v>
      </c>
      <c r="K1716" s="3" t="s">
        <v>76</v>
      </c>
      <c r="L1716" s="3" t="s">
        <v>52</v>
      </c>
      <c r="M1716" s="3" t="s">
        <v>70</v>
      </c>
      <c r="N1716" s="3" t="s">
        <v>2736</v>
      </c>
      <c r="O1716" s="3">
        <v>14609</v>
      </c>
      <c r="P1716" s="2">
        <v>42122</v>
      </c>
      <c r="Q1716" s="2">
        <v>42124</v>
      </c>
      <c r="R1716" s="4">
        <v>19.78</v>
      </c>
      <c r="S1716" s="3">
        <v>17</v>
      </c>
      <c r="T1716" s="4">
        <v>824</v>
      </c>
      <c r="U1716" s="3">
        <v>86346</v>
      </c>
      <c r="V1716" s="3" t="str">
        <f>IF(R1716&gt;F3672, "High","Low")</f>
        <v>High</v>
      </c>
      <c r="W1716" s="3" t="e">
        <f>IF(OR(D1716 &gt; 0.2,#REF! &lt; 0.25), "High Risk", "Low Risk")</f>
        <v>#REF!</v>
      </c>
      <c r="X1716" s="3" t="str">
        <f>IF(NOT(D1716 &gt; 0), "No Discount", "Discount Applied")</f>
        <v>Discount Applied</v>
      </c>
      <c r="Y1716" s="3" t="str">
        <f>IF(AND(R1716 &gt; 100, OR(I1716 = "Regular Air", I1716 = "Express Air"), NOT(D1716 &gt; 0)), "High Profit Non-Standard Shipping", "Other")</f>
        <v>Other</v>
      </c>
    </row>
    <row r="1717" spans="1:25" x14ac:dyDescent="0.3">
      <c r="A1717" s="3" t="s">
        <v>92</v>
      </c>
      <c r="B1717" s="3">
        <v>19043</v>
      </c>
      <c r="C1717" s="3" t="s">
        <v>46</v>
      </c>
      <c r="D1717" s="7">
        <v>0.1</v>
      </c>
      <c r="E1717" s="4">
        <v>104.85</v>
      </c>
      <c r="F1717" s="4">
        <v>4.6500000000000004</v>
      </c>
      <c r="G1717" s="3">
        <v>3012</v>
      </c>
      <c r="H1717" s="3" t="s">
        <v>2735</v>
      </c>
      <c r="I1717" s="3" t="s">
        <v>48</v>
      </c>
      <c r="J1717" s="3" t="s">
        <v>27</v>
      </c>
      <c r="K1717" s="3" t="s">
        <v>28</v>
      </c>
      <c r="L1717" s="3" t="s">
        <v>52</v>
      </c>
      <c r="M1717" s="3" t="s">
        <v>70</v>
      </c>
      <c r="N1717" s="3" t="s">
        <v>2736</v>
      </c>
      <c r="O1717" s="3">
        <v>14609</v>
      </c>
      <c r="P1717" s="2">
        <v>42122</v>
      </c>
      <c r="Q1717" s="2">
        <v>42123</v>
      </c>
      <c r="R1717" s="4">
        <v>929.7956999999999</v>
      </c>
      <c r="S1717" s="3">
        <v>14</v>
      </c>
      <c r="T1717" s="4">
        <v>1347.53</v>
      </c>
      <c r="U1717" s="3">
        <v>86346</v>
      </c>
      <c r="V1717" s="3" t="str">
        <f>IF(R1717&gt;F3673, "High","Low")</f>
        <v>High</v>
      </c>
      <c r="W1717" s="3" t="e">
        <f>IF(OR(D1717 &gt; 0.2,#REF! &lt; 0.25), "High Risk", "Low Risk")</f>
        <v>#REF!</v>
      </c>
      <c r="X1717" s="3" t="str">
        <f>IF(NOT(D1717 &gt; 0), "No Discount", "Discount Applied")</f>
        <v>Discount Applied</v>
      </c>
      <c r="Y1717" s="3" t="str">
        <f>IF(AND(R1717 &gt; 100, OR(I1717 = "Regular Air", I1717 = "Express Air"), NOT(D1717 &gt; 0)), "High Profit Non-Standard Shipping", "Other")</f>
        <v>Other</v>
      </c>
    </row>
    <row r="1718" spans="1:25" x14ac:dyDescent="0.3">
      <c r="A1718" s="3" t="s">
        <v>68</v>
      </c>
      <c r="B1718" s="3">
        <v>22064</v>
      </c>
      <c r="C1718" s="3" t="s">
        <v>46</v>
      </c>
      <c r="D1718" s="7">
        <v>0.01</v>
      </c>
      <c r="E1718" s="4">
        <v>5.58</v>
      </c>
      <c r="F1718" s="4">
        <v>5.3</v>
      </c>
      <c r="G1718" s="3">
        <v>3017</v>
      </c>
      <c r="H1718" s="3" t="s">
        <v>2737</v>
      </c>
      <c r="I1718" s="3" t="s">
        <v>48</v>
      </c>
      <c r="J1718" s="3" t="s">
        <v>27</v>
      </c>
      <c r="K1718" s="3" t="s">
        <v>28</v>
      </c>
      <c r="L1718" s="3" t="s">
        <v>33</v>
      </c>
      <c r="M1718" s="3" t="s">
        <v>44</v>
      </c>
      <c r="N1718" s="3" t="s">
        <v>2738</v>
      </c>
      <c r="O1718" s="3">
        <v>92024</v>
      </c>
      <c r="P1718" s="2">
        <v>42013</v>
      </c>
      <c r="Q1718" s="2">
        <v>42014</v>
      </c>
      <c r="R1718" s="4">
        <v>-7.25</v>
      </c>
      <c r="S1718" s="3">
        <v>1</v>
      </c>
      <c r="T1718" s="4">
        <v>11.16</v>
      </c>
      <c r="U1718" s="3">
        <v>89071</v>
      </c>
      <c r="V1718" s="3" t="str">
        <f>IF(R1718&gt;F3674, "High","Low")</f>
        <v>Low</v>
      </c>
      <c r="W1718" s="3" t="e">
        <f>IF(OR(D1718 &gt; 0.2,#REF! &lt; 0.25), "High Risk", "Low Risk")</f>
        <v>#REF!</v>
      </c>
      <c r="X1718" s="3" t="str">
        <f>IF(NOT(D1718 &gt; 0), "No Discount", "Discount Applied")</f>
        <v>Discount Applied</v>
      </c>
      <c r="Y1718" s="3" t="str">
        <f>IF(AND(R1718 &gt; 100, OR(I1718 = "Regular Air", I1718 = "Express Air"), NOT(D1718 &gt; 0)), "High Profit Non-Standard Shipping", "Other")</f>
        <v>Other</v>
      </c>
    </row>
    <row r="1719" spans="1:25" x14ac:dyDescent="0.3">
      <c r="A1719" s="3" t="s">
        <v>29</v>
      </c>
      <c r="B1719" s="3">
        <v>22065</v>
      </c>
      <c r="C1719" s="3" t="s">
        <v>46</v>
      </c>
      <c r="D1719" s="7">
        <v>0.03</v>
      </c>
      <c r="E1719" s="4">
        <v>3.98</v>
      </c>
      <c r="F1719" s="4">
        <v>0.7</v>
      </c>
      <c r="G1719" s="3">
        <v>3017</v>
      </c>
      <c r="H1719" s="3" t="s">
        <v>2737</v>
      </c>
      <c r="I1719" s="3" t="s">
        <v>48</v>
      </c>
      <c r="J1719" s="3" t="s">
        <v>27</v>
      </c>
      <c r="K1719" s="3" t="s">
        <v>28</v>
      </c>
      <c r="L1719" s="3" t="s">
        <v>33</v>
      </c>
      <c r="M1719" s="3" t="s">
        <v>44</v>
      </c>
      <c r="N1719" s="3" t="s">
        <v>2738</v>
      </c>
      <c r="O1719" s="3">
        <v>92024</v>
      </c>
      <c r="P1719" s="2">
        <v>42013</v>
      </c>
      <c r="Q1719" s="2">
        <v>42014</v>
      </c>
      <c r="R1719" s="4">
        <v>31.201799999999995</v>
      </c>
      <c r="S1719" s="3">
        <v>11</v>
      </c>
      <c r="T1719" s="4">
        <v>45.22</v>
      </c>
      <c r="U1719" s="3">
        <v>89071</v>
      </c>
      <c r="V1719" s="3" t="str">
        <f>IF(R1719&gt;F3675, "High","Low")</f>
        <v>High</v>
      </c>
      <c r="W1719" s="3" t="e">
        <f>IF(OR(D1719 &gt; 0.2,#REF! &lt; 0.25), "High Risk", "Low Risk")</f>
        <v>#REF!</v>
      </c>
      <c r="X1719" s="3" t="str">
        <f>IF(NOT(D1719 &gt; 0), "No Discount", "Discount Applied")</f>
        <v>Discount Applied</v>
      </c>
      <c r="Y1719" s="3" t="str">
        <f>IF(AND(R1719 &gt; 100, OR(I1719 = "Regular Air", I1719 = "Express Air"), NOT(D1719 &gt; 0)), "High Profit Non-Standard Shipping", "Other")</f>
        <v>Other</v>
      </c>
    </row>
    <row r="1720" spans="1:25" x14ac:dyDescent="0.3">
      <c r="A1720" s="3" t="s">
        <v>92</v>
      </c>
      <c r="B1720" s="3">
        <v>18950</v>
      </c>
      <c r="C1720" s="3" t="s">
        <v>105</v>
      </c>
      <c r="D1720" s="7">
        <v>0.01</v>
      </c>
      <c r="E1720" s="4">
        <v>4.9800000000000004</v>
      </c>
      <c r="F1720" s="4">
        <v>4.75</v>
      </c>
      <c r="G1720" s="3">
        <v>3035</v>
      </c>
      <c r="H1720" s="3" t="s">
        <v>2740</v>
      </c>
      <c r="I1720" s="3" t="s">
        <v>48</v>
      </c>
      <c r="J1720" s="3" t="s">
        <v>39</v>
      </c>
      <c r="K1720" s="3" t="s">
        <v>28</v>
      </c>
      <c r="L1720" s="3" t="s">
        <v>60</v>
      </c>
      <c r="M1720" s="3" t="s">
        <v>177</v>
      </c>
      <c r="N1720" s="3" t="s">
        <v>2742</v>
      </c>
      <c r="O1720" s="3">
        <v>60148</v>
      </c>
      <c r="P1720" s="2">
        <v>42019</v>
      </c>
      <c r="Q1720" s="2">
        <v>42024</v>
      </c>
      <c r="R1720" s="4">
        <v>-75.900400000000005</v>
      </c>
      <c r="S1720" s="3">
        <v>10</v>
      </c>
      <c r="T1720" s="4">
        <v>52.93</v>
      </c>
      <c r="U1720" s="3">
        <v>89128</v>
      </c>
      <c r="V1720" s="3" t="str">
        <f>IF(R1720&gt;F3676, "High","Low")</f>
        <v>Low</v>
      </c>
      <c r="W1720" s="3" t="e">
        <f>IF(OR(D1720 &gt; 0.2,#REF! &lt; 0.25), "High Risk", "Low Risk")</f>
        <v>#REF!</v>
      </c>
      <c r="X1720" s="3" t="str">
        <f>IF(NOT(D1720 &gt; 0), "No Discount", "Discount Applied")</f>
        <v>Discount Applied</v>
      </c>
      <c r="Y1720" s="3" t="str">
        <f>IF(AND(R1720 &gt; 100, OR(I1720 = "Regular Air", I1720 = "Express Air"), NOT(D1720 &gt; 0)), "High Profit Non-Standard Shipping", "Other")</f>
        <v>Other</v>
      </c>
    </row>
    <row r="1721" spans="1:25" x14ac:dyDescent="0.3">
      <c r="A1721" s="3" t="s">
        <v>92</v>
      </c>
      <c r="B1721" s="3">
        <v>18951</v>
      </c>
      <c r="C1721" s="3" t="s">
        <v>105</v>
      </c>
      <c r="D1721" s="7">
        <v>0.04</v>
      </c>
      <c r="E1721" s="4">
        <v>6.35</v>
      </c>
      <c r="F1721" s="4">
        <v>1.02</v>
      </c>
      <c r="G1721" s="3">
        <v>3035</v>
      </c>
      <c r="H1721" s="3" t="s">
        <v>2740</v>
      </c>
      <c r="I1721" s="3" t="s">
        <v>48</v>
      </c>
      <c r="J1721" s="3" t="s">
        <v>39</v>
      </c>
      <c r="K1721" s="3" t="s">
        <v>28</v>
      </c>
      <c r="L1721" s="3" t="s">
        <v>60</v>
      </c>
      <c r="M1721" s="3" t="s">
        <v>177</v>
      </c>
      <c r="N1721" s="3" t="s">
        <v>2742</v>
      </c>
      <c r="O1721" s="3">
        <v>60148</v>
      </c>
      <c r="P1721" s="2">
        <v>42019</v>
      </c>
      <c r="Q1721" s="2">
        <v>42024</v>
      </c>
      <c r="R1721" s="4">
        <v>52.170899999999996</v>
      </c>
      <c r="S1721" s="3">
        <v>12</v>
      </c>
      <c r="T1721" s="4">
        <v>75.61</v>
      </c>
      <c r="U1721" s="3">
        <v>89128</v>
      </c>
      <c r="V1721" s="3" t="str">
        <f>IF(R1721&gt;F3677, "High","Low")</f>
        <v>High</v>
      </c>
      <c r="W1721" s="3" t="e">
        <f>IF(OR(D1721 &gt; 0.2,#REF! &lt; 0.25), "High Risk", "Low Risk")</f>
        <v>#REF!</v>
      </c>
      <c r="X1721" s="3" t="str">
        <f>IF(NOT(D1721 &gt; 0), "No Discount", "Discount Applied")</f>
        <v>Discount Applied</v>
      </c>
      <c r="Y1721" s="3" t="str">
        <f>IF(AND(R1721 &gt; 100, OR(I1721 = "Regular Air", I1721 = "Express Air"), NOT(D1721 &gt; 0)), "High Profit Non-Standard Shipping", "Other")</f>
        <v>Other</v>
      </c>
    </row>
    <row r="1722" spans="1:25" x14ac:dyDescent="0.3">
      <c r="A1722" s="3" t="s">
        <v>49</v>
      </c>
      <c r="B1722" s="3">
        <v>19849</v>
      </c>
      <c r="C1722" s="3" t="s">
        <v>36</v>
      </c>
      <c r="D1722" s="7">
        <v>0.02</v>
      </c>
      <c r="E1722" s="4">
        <v>12.99</v>
      </c>
      <c r="F1722" s="4">
        <v>14.37</v>
      </c>
      <c r="G1722" s="3">
        <v>3036</v>
      </c>
      <c r="H1722" s="3" t="s">
        <v>2743</v>
      </c>
      <c r="I1722" s="3" t="s">
        <v>48</v>
      </c>
      <c r="J1722" s="3" t="s">
        <v>39</v>
      </c>
      <c r="K1722" s="3" t="s">
        <v>40</v>
      </c>
      <c r="L1722" s="3" t="s">
        <v>60</v>
      </c>
      <c r="M1722" s="3" t="s">
        <v>2658</v>
      </c>
      <c r="N1722" s="3" t="s">
        <v>2744</v>
      </c>
      <c r="O1722" s="3">
        <v>58554</v>
      </c>
      <c r="P1722" s="2">
        <v>42020</v>
      </c>
      <c r="Q1722" s="2">
        <v>42022</v>
      </c>
      <c r="R1722" s="4">
        <v>-159.86000000000001</v>
      </c>
      <c r="S1722" s="3">
        <v>5</v>
      </c>
      <c r="T1722" s="4">
        <v>67.64</v>
      </c>
      <c r="U1722" s="3">
        <v>89129</v>
      </c>
      <c r="V1722" s="3" t="str">
        <f>IF(R1722&gt;F3678, "High","Low")</f>
        <v>Low</v>
      </c>
      <c r="W1722" s="3" t="e">
        <f>IF(OR(D1722 &gt; 0.2,#REF! &lt; 0.25), "High Risk", "Low Risk")</f>
        <v>#REF!</v>
      </c>
      <c r="X1722" s="3" t="str">
        <f>IF(NOT(D1722 &gt; 0), "No Discount", "Discount Applied")</f>
        <v>Discount Applied</v>
      </c>
      <c r="Y1722" s="3" t="str">
        <f>IF(AND(R1722 &gt; 100, OR(I1722 = "Regular Air", I1722 = "Express Air"), NOT(D1722 &gt; 0)), "High Profit Non-Standard Shipping", "Other")</f>
        <v>Other</v>
      </c>
    </row>
    <row r="1723" spans="1:25" x14ac:dyDescent="0.3">
      <c r="A1723" s="3" t="s">
        <v>92</v>
      </c>
      <c r="B1723" s="3">
        <v>19850</v>
      </c>
      <c r="C1723" s="3" t="s">
        <v>36</v>
      </c>
      <c r="D1723" s="7">
        <v>0.05</v>
      </c>
      <c r="E1723" s="4">
        <v>35.44</v>
      </c>
      <c r="F1723" s="4">
        <v>7.5</v>
      </c>
      <c r="G1723" s="3">
        <v>3036</v>
      </c>
      <c r="H1723" s="3" t="s">
        <v>2743</v>
      </c>
      <c r="I1723" s="3" t="s">
        <v>48</v>
      </c>
      <c r="J1723" s="3" t="s">
        <v>39</v>
      </c>
      <c r="K1723" s="3" t="s">
        <v>28</v>
      </c>
      <c r="L1723" s="3" t="s">
        <v>60</v>
      </c>
      <c r="M1723" s="3" t="s">
        <v>2658</v>
      </c>
      <c r="N1723" s="3" t="s">
        <v>2744</v>
      </c>
      <c r="O1723" s="3">
        <v>58554</v>
      </c>
      <c r="P1723" s="2">
        <v>42020</v>
      </c>
      <c r="Q1723" s="2">
        <v>42022</v>
      </c>
      <c r="R1723" s="4">
        <v>165.88979999999998</v>
      </c>
      <c r="S1723" s="3">
        <v>7</v>
      </c>
      <c r="T1723" s="4">
        <v>240.42</v>
      </c>
      <c r="U1723" s="3">
        <v>89129</v>
      </c>
      <c r="V1723" s="3" t="str">
        <f>IF(R1723&gt;F3679, "High","Low")</f>
        <v>High</v>
      </c>
      <c r="W1723" s="3" t="e">
        <f>IF(OR(D1723 &gt; 0.2,#REF! &lt; 0.25), "High Risk", "Low Risk")</f>
        <v>#REF!</v>
      </c>
      <c r="X1723" s="3" t="str">
        <f>IF(NOT(D1723 &gt; 0), "No Discount", "Discount Applied")</f>
        <v>Discount Applied</v>
      </c>
      <c r="Y1723" s="3" t="str">
        <f>IF(AND(R1723 &gt; 100, OR(I1723 = "Regular Air", I1723 = "Express Air"), NOT(D1723 &gt; 0)), "High Profit Non-Standard Shipping", "Other")</f>
        <v>Other</v>
      </c>
    </row>
    <row r="1724" spans="1:25" x14ac:dyDescent="0.3">
      <c r="A1724" s="3" t="s">
        <v>173</v>
      </c>
      <c r="B1724" s="3">
        <v>19851</v>
      </c>
      <c r="C1724" s="3" t="s">
        <v>36</v>
      </c>
      <c r="D1724" s="7">
        <v>0.02</v>
      </c>
      <c r="E1724" s="4">
        <v>12.98</v>
      </c>
      <c r="F1724" s="4">
        <v>3.14</v>
      </c>
      <c r="G1724" s="3">
        <v>3036</v>
      </c>
      <c r="H1724" s="3" t="s">
        <v>2743</v>
      </c>
      <c r="I1724" s="3" t="s">
        <v>48</v>
      </c>
      <c r="J1724" s="3" t="s">
        <v>39</v>
      </c>
      <c r="K1724" s="3" t="s">
        <v>28</v>
      </c>
      <c r="L1724" s="3" t="s">
        <v>60</v>
      </c>
      <c r="M1724" s="3" t="s">
        <v>2658</v>
      </c>
      <c r="N1724" s="3" t="s">
        <v>2744</v>
      </c>
      <c r="O1724" s="3">
        <v>58554</v>
      </c>
      <c r="P1724" s="2">
        <v>42020</v>
      </c>
      <c r="Q1724" s="2">
        <v>42023</v>
      </c>
      <c r="R1724" s="4">
        <v>75.010000000000005</v>
      </c>
      <c r="S1724" s="3">
        <v>14</v>
      </c>
      <c r="T1724" s="4">
        <v>184.4</v>
      </c>
      <c r="U1724" s="3">
        <v>89129</v>
      </c>
      <c r="V1724" s="3" t="str">
        <f>IF(R1724&gt;F3680, "High","Low")</f>
        <v>High</v>
      </c>
      <c r="W1724" s="3" t="e">
        <f>IF(OR(D1724 &gt; 0.2,#REF! &lt; 0.25), "High Risk", "Low Risk")</f>
        <v>#REF!</v>
      </c>
      <c r="X1724" s="3" t="str">
        <f>IF(NOT(D1724 &gt; 0), "No Discount", "Discount Applied")</f>
        <v>Discount Applied</v>
      </c>
      <c r="Y1724" s="3" t="str">
        <f>IF(AND(R1724 &gt; 100, OR(I1724 = "Regular Air", I1724 = "Express Air"), NOT(D1724 &gt; 0)), "High Profit Non-Standard Shipping", "Other")</f>
        <v>Other</v>
      </c>
    </row>
    <row r="1725" spans="1:25" x14ac:dyDescent="0.3">
      <c r="A1725" s="3" t="s">
        <v>140</v>
      </c>
      <c r="B1725" s="3">
        <v>22201</v>
      </c>
      <c r="C1725" s="3" t="s">
        <v>46</v>
      </c>
      <c r="D1725" s="7">
        <v>0.08</v>
      </c>
      <c r="E1725" s="4">
        <v>178.47</v>
      </c>
      <c r="F1725" s="4">
        <v>19.989999999999998</v>
      </c>
      <c r="G1725" s="3">
        <v>3036</v>
      </c>
      <c r="H1725" s="3" t="s">
        <v>2743</v>
      </c>
      <c r="I1725" s="3" t="s">
        <v>48</v>
      </c>
      <c r="J1725" s="3" t="s">
        <v>39</v>
      </c>
      <c r="K1725" s="3" t="s">
        <v>28</v>
      </c>
      <c r="L1725" s="3" t="s">
        <v>60</v>
      </c>
      <c r="M1725" s="3" t="s">
        <v>2658</v>
      </c>
      <c r="N1725" s="3" t="s">
        <v>2744</v>
      </c>
      <c r="O1725" s="3">
        <v>58554</v>
      </c>
      <c r="P1725" s="2">
        <v>42076</v>
      </c>
      <c r="Q1725" s="2">
        <v>42079</v>
      </c>
      <c r="R1725" s="4">
        <v>2267.2199999999998</v>
      </c>
      <c r="S1725" s="3">
        <v>22</v>
      </c>
      <c r="T1725" s="4">
        <v>3802.01</v>
      </c>
      <c r="U1725" s="3">
        <v>89130</v>
      </c>
      <c r="V1725" s="3" t="str">
        <f>IF(R1725&gt;F3681, "High","Low")</f>
        <v>High</v>
      </c>
      <c r="W1725" s="3" t="e">
        <f>IF(OR(D1725 &gt; 0.2,#REF! &lt; 0.25), "High Risk", "Low Risk")</f>
        <v>#REF!</v>
      </c>
      <c r="X1725" s="3" t="str">
        <f>IF(NOT(D1725 &gt; 0), "No Discount", "Discount Applied")</f>
        <v>Discount Applied</v>
      </c>
      <c r="Y1725" s="3" t="str">
        <f>IF(AND(R1725 &gt; 100, OR(I1725 = "Regular Air", I1725 = "Express Air"), NOT(D1725 &gt; 0)), "High Profit Non-Standard Shipping", "Other")</f>
        <v>Other</v>
      </c>
    </row>
    <row r="1726" spans="1:25" x14ac:dyDescent="0.3">
      <c r="A1726" s="3" t="s">
        <v>179</v>
      </c>
      <c r="B1726" s="3">
        <v>19381</v>
      </c>
      <c r="C1726" s="3" t="s">
        <v>36</v>
      </c>
      <c r="D1726" s="7">
        <v>0.08</v>
      </c>
      <c r="E1726" s="4">
        <v>73.98</v>
      </c>
      <c r="F1726" s="4">
        <v>4</v>
      </c>
      <c r="G1726" s="3">
        <v>3041</v>
      </c>
      <c r="H1726" s="3" t="s">
        <v>2746</v>
      </c>
      <c r="I1726" s="3" t="s">
        <v>48</v>
      </c>
      <c r="J1726" s="3" t="s">
        <v>27</v>
      </c>
      <c r="K1726" s="3" t="s">
        <v>76</v>
      </c>
      <c r="L1726" s="3" t="s">
        <v>60</v>
      </c>
      <c r="M1726" s="3" t="s">
        <v>182</v>
      </c>
      <c r="N1726" s="3" t="s">
        <v>2000</v>
      </c>
      <c r="O1726" s="3">
        <v>67846</v>
      </c>
      <c r="P1726" s="2">
        <v>42139</v>
      </c>
      <c r="Q1726" s="2">
        <v>42142</v>
      </c>
      <c r="R1726" s="4">
        <v>97.159999999999926</v>
      </c>
      <c r="S1726" s="3">
        <v>17</v>
      </c>
      <c r="T1726" s="4">
        <v>1181.67</v>
      </c>
      <c r="U1726" s="3">
        <v>86102</v>
      </c>
      <c r="V1726" s="3" t="str">
        <f>IF(R1726&gt;F3682, "High","Low")</f>
        <v>High</v>
      </c>
      <c r="W1726" s="3" t="e">
        <f>IF(OR(D1726 &gt; 0.2,#REF! &lt; 0.25), "High Risk", "Low Risk")</f>
        <v>#REF!</v>
      </c>
      <c r="X1726" s="3" t="str">
        <f>IF(NOT(D1726 &gt; 0), "No Discount", "Discount Applied")</f>
        <v>Discount Applied</v>
      </c>
      <c r="Y1726" s="3" t="str">
        <f>IF(AND(R1726 &gt; 100, OR(I1726 = "Regular Air", I1726 = "Express Air"), NOT(D1726 &gt; 0)), "High Profit Non-Standard Shipping", "Other")</f>
        <v>Other</v>
      </c>
    </row>
    <row r="1727" spans="1:25" x14ac:dyDescent="0.3">
      <c r="A1727" s="3" t="s">
        <v>173</v>
      </c>
      <c r="B1727" s="3">
        <v>19382</v>
      </c>
      <c r="C1727" s="3" t="s">
        <v>36</v>
      </c>
      <c r="D1727" s="7">
        <v>0.02</v>
      </c>
      <c r="E1727" s="4">
        <v>3.68</v>
      </c>
      <c r="F1727" s="4">
        <v>1.32</v>
      </c>
      <c r="G1727" s="3">
        <v>3041</v>
      </c>
      <c r="H1727" s="3" t="s">
        <v>2746</v>
      </c>
      <c r="I1727" s="3" t="s">
        <v>48</v>
      </c>
      <c r="J1727" s="3" t="s">
        <v>27</v>
      </c>
      <c r="K1727" s="3" t="s">
        <v>28</v>
      </c>
      <c r="L1727" s="3" t="s">
        <v>60</v>
      </c>
      <c r="M1727" s="3" t="s">
        <v>182</v>
      </c>
      <c r="N1727" s="3" t="s">
        <v>2000</v>
      </c>
      <c r="O1727" s="3">
        <v>67846</v>
      </c>
      <c r="P1727" s="2">
        <v>42139</v>
      </c>
      <c r="Q1727" s="2">
        <v>42141</v>
      </c>
      <c r="R1727" s="4">
        <v>-20.65</v>
      </c>
      <c r="S1727" s="3">
        <v>8</v>
      </c>
      <c r="T1727" s="4">
        <v>29.93</v>
      </c>
      <c r="U1727" s="3">
        <v>86102</v>
      </c>
      <c r="V1727" s="3" t="str">
        <f>IF(R1727&gt;F3683, "High","Low")</f>
        <v>Low</v>
      </c>
      <c r="W1727" s="3" t="e">
        <f>IF(OR(D1727 &gt; 0.2,#REF! &lt; 0.25), "High Risk", "Low Risk")</f>
        <v>#REF!</v>
      </c>
      <c r="X1727" s="3" t="str">
        <f>IF(NOT(D1727 &gt; 0), "No Discount", "Discount Applied")</f>
        <v>Discount Applied</v>
      </c>
      <c r="Y1727" s="3" t="str">
        <f>IF(AND(R1727 &gt; 100, OR(I1727 = "Regular Air", I1727 = "Express Air"), NOT(D1727 &gt; 0)), "High Profit Non-Standard Shipping", "Other")</f>
        <v>Other</v>
      </c>
    </row>
    <row r="1728" spans="1:25" x14ac:dyDescent="0.3">
      <c r="A1728" s="3" t="s">
        <v>108</v>
      </c>
      <c r="B1728" s="3">
        <v>20049</v>
      </c>
      <c r="C1728" s="3" t="s">
        <v>55</v>
      </c>
      <c r="D1728" s="7">
        <v>7.0000000000000007E-2</v>
      </c>
      <c r="E1728" s="4">
        <v>14.48</v>
      </c>
      <c r="F1728" s="4">
        <v>6.46</v>
      </c>
      <c r="G1728" s="3">
        <v>3042</v>
      </c>
      <c r="H1728" s="3" t="s">
        <v>2747</v>
      </c>
      <c r="I1728" s="3" t="s">
        <v>48</v>
      </c>
      <c r="J1728" s="3" t="s">
        <v>57</v>
      </c>
      <c r="K1728" s="3" t="s">
        <v>28</v>
      </c>
      <c r="L1728" s="3" t="s">
        <v>60</v>
      </c>
      <c r="M1728" s="3" t="s">
        <v>182</v>
      </c>
      <c r="N1728" s="3" t="s">
        <v>2749</v>
      </c>
      <c r="O1728" s="3">
        <v>67501</v>
      </c>
      <c r="P1728" s="2">
        <v>42039</v>
      </c>
      <c r="Q1728" s="2">
        <v>42040</v>
      </c>
      <c r="R1728" s="4">
        <v>67.864000000000004</v>
      </c>
      <c r="S1728" s="3">
        <v>12</v>
      </c>
      <c r="T1728" s="4">
        <v>171.33</v>
      </c>
      <c r="U1728" s="3">
        <v>86101</v>
      </c>
      <c r="V1728" s="3" t="str">
        <f>IF(R1728&gt;F3684, "High","Low")</f>
        <v>High</v>
      </c>
      <c r="W1728" s="3" t="e">
        <f>IF(OR(D1728 &gt; 0.2,#REF! &lt; 0.25), "High Risk", "Low Risk")</f>
        <v>#REF!</v>
      </c>
      <c r="X1728" s="3" t="str">
        <f>IF(NOT(D1728 &gt; 0), "No Discount", "Discount Applied")</f>
        <v>Discount Applied</v>
      </c>
      <c r="Y1728" s="3" t="str">
        <f>IF(AND(R1728 &gt; 100, OR(I1728 = "Regular Air", I1728 = "Express Air"), NOT(D1728 &gt; 0)), "High Profit Non-Standard Shipping", "Other")</f>
        <v>Other</v>
      </c>
    </row>
    <row r="1729" spans="1:25" x14ac:dyDescent="0.3">
      <c r="A1729" s="3" t="s">
        <v>92</v>
      </c>
      <c r="B1729" s="3">
        <v>21475</v>
      </c>
      <c r="C1729" s="3" t="s">
        <v>24</v>
      </c>
      <c r="D1729" s="7">
        <v>0</v>
      </c>
      <c r="E1729" s="4">
        <v>6.48</v>
      </c>
      <c r="F1729" s="4">
        <v>5.19</v>
      </c>
      <c r="G1729" s="3">
        <v>3045</v>
      </c>
      <c r="H1729" s="3" t="s">
        <v>2750</v>
      </c>
      <c r="I1729" s="3" t="s">
        <v>48</v>
      </c>
      <c r="J1729" s="3" t="s">
        <v>57</v>
      </c>
      <c r="K1729" s="3" t="s">
        <v>28</v>
      </c>
      <c r="L1729" s="3" t="s">
        <v>60</v>
      </c>
      <c r="M1729" s="3" t="s">
        <v>182</v>
      </c>
      <c r="N1729" s="3" t="s">
        <v>2752</v>
      </c>
      <c r="O1729" s="3">
        <v>66048</v>
      </c>
      <c r="P1729" s="2">
        <v>42161</v>
      </c>
      <c r="Q1729" s="2">
        <v>42162</v>
      </c>
      <c r="R1729" s="4">
        <v>-14.074999999999999</v>
      </c>
      <c r="S1729" s="3">
        <v>12</v>
      </c>
      <c r="T1729" s="4">
        <v>84.04</v>
      </c>
      <c r="U1729" s="3">
        <v>86104</v>
      </c>
      <c r="V1729" s="3" t="str">
        <f>IF(R1729&gt;F3685, "High","Low")</f>
        <v>Low</v>
      </c>
      <c r="W1729" s="3" t="e">
        <f>IF(OR(D1729 &gt; 0.2,#REF! &lt; 0.25), "High Risk", "Low Risk")</f>
        <v>#REF!</v>
      </c>
      <c r="X1729" s="3" t="str">
        <f>IF(NOT(D1729 &gt; 0), "No Discount", "Discount Applied")</f>
        <v>No Discount</v>
      </c>
      <c r="Y1729" s="3" t="str">
        <f>IF(AND(R1729 &gt; 100, OR(I1729 = "Regular Air", I1729 = "Express Air"), NOT(D1729 &gt; 0)), "High Profit Non-Standard Shipping", "Other")</f>
        <v>Other</v>
      </c>
    </row>
    <row r="1730" spans="1:25" x14ac:dyDescent="0.3">
      <c r="A1730" s="3" t="s">
        <v>41</v>
      </c>
      <c r="B1730" s="3">
        <v>24415</v>
      </c>
      <c r="C1730" s="3" t="s">
        <v>24</v>
      </c>
      <c r="D1730" s="7">
        <v>0.05</v>
      </c>
      <c r="E1730" s="4">
        <v>120.98</v>
      </c>
      <c r="F1730" s="4">
        <v>30</v>
      </c>
      <c r="G1730" s="3">
        <v>3046</v>
      </c>
      <c r="H1730" s="3" t="s">
        <v>2753</v>
      </c>
      <c r="I1730" s="3" t="s">
        <v>38</v>
      </c>
      <c r="J1730" s="3" t="s">
        <v>57</v>
      </c>
      <c r="K1730" s="3" t="s">
        <v>40</v>
      </c>
      <c r="L1730" s="3" t="s">
        <v>60</v>
      </c>
      <c r="M1730" s="3" t="s">
        <v>182</v>
      </c>
      <c r="N1730" s="3" t="s">
        <v>2754</v>
      </c>
      <c r="O1730" s="3">
        <v>66209</v>
      </c>
      <c r="P1730" s="2">
        <v>42047</v>
      </c>
      <c r="Q1730" s="2">
        <v>42049</v>
      </c>
      <c r="R1730" s="4">
        <v>-78.759200000000007</v>
      </c>
      <c r="S1730" s="3">
        <v>2</v>
      </c>
      <c r="T1730" s="4">
        <v>251.06</v>
      </c>
      <c r="U1730" s="3">
        <v>86103</v>
      </c>
      <c r="V1730" s="3" t="str">
        <f>IF(R1730&gt;F3686, "High","Low")</f>
        <v>Low</v>
      </c>
      <c r="W1730" s="3" t="e">
        <f>IF(OR(D1730 &gt; 0.2,#REF! &lt; 0.25), "High Risk", "Low Risk")</f>
        <v>#REF!</v>
      </c>
      <c r="X1730" s="3" t="str">
        <f>IF(NOT(D1730 &gt; 0), "No Discount", "Discount Applied")</f>
        <v>Discount Applied</v>
      </c>
      <c r="Y1730" s="3" t="str">
        <f>IF(AND(R1730 &gt; 100, OR(I1730 = "Regular Air", I1730 = "Express Air"), NOT(D1730 &gt; 0)), "High Profit Non-Standard Shipping", "Other")</f>
        <v>Other</v>
      </c>
    </row>
    <row r="1731" spans="1:25" x14ac:dyDescent="0.3">
      <c r="A1731" s="3" t="s">
        <v>41</v>
      </c>
      <c r="B1731" s="3">
        <v>23188</v>
      </c>
      <c r="C1731" s="3" t="s">
        <v>24</v>
      </c>
      <c r="D1731" s="7">
        <v>0.06</v>
      </c>
      <c r="E1731" s="4">
        <v>276.2</v>
      </c>
      <c r="F1731" s="4">
        <v>24.49</v>
      </c>
      <c r="G1731" s="3">
        <v>3048</v>
      </c>
      <c r="H1731" s="3" t="s">
        <v>2755</v>
      </c>
      <c r="I1731" s="3" t="s">
        <v>26</v>
      </c>
      <c r="J1731" s="3" t="s">
        <v>27</v>
      </c>
      <c r="K1731" s="3" t="s">
        <v>40</v>
      </c>
      <c r="L1731" s="3" t="s">
        <v>33</v>
      </c>
      <c r="M1731" s="3" t="s">
        <v>44</v>
      </c>
      <c r="N1731" s="3" t="s">
        <v>2756</v>
      </c>
      <c r="O1731" s="3">
        <v>94704</v>
      </c>
      <c r="P1731" s="2">
        <v>42068</v>
      </c>
      <c r="Q1731" s="2">
        <v>42070</v>
      </c>
      <c r="R1731" s="4">
        <v>1167.3800000000001</v>
      </c>
      <c r="S1731" s="3">
        <v>10</v>
      </c>
      <c r="T1731" s="4">
        <v>2610.56</v>
      </c>
      <c r="U1731" s="3">
        <v>89789</v>
      </c>
      <c r="V1731" s="3" t="str">
        <f>IF(R1731&gt;F3687, "High","Low")</f>
        <v>High</v>
      </c>
      <c r="W1731" s="3" t="e">
        <f>IF(OR(D1731 &gt; 0.2,#REF! &lt; 0.25), "High Risk", "Low Risk")</f>
        <v>#REF!</v>
      </c>
      <c r="X1731" s="3" t="str">
        <f>IF(NOT(D1731 &gt; 0), "No Discount", "Discount Applied")</f>
        <v>Discount Applied</v>
      </c>
      <c r="Y1731" s="3" t="str">
        <f>IF(AND(R1731 &gt; 100, OR(I1731 = "Regular Air", I1731 = "Express Air"), NOT(D1731 &gt; 0)), "High Profit Non-Standard Shipping", "Other")</f>
        <v>Other</v>
      </c>
    </row>
    <row r="1732" spans="1:25" x14ac:dyDescent="0.3">
      <c r="A1732" s="3" t="s">
        <v>77</v>
      </c>
      <c r="B1732" s="3">
        <v>25904</v>
      </c>
      <c r="C1732" s="3" t="s">
        <v>55</v>
      </c>
      <c r="D1732" s="7">
        <v>0.06</v>
      </c>
      <c r="E1732" s="4">
        <v>125.99</v>
      </c>
      <c r="F1732" s="4">
        <v>2.5</v>
      </c>
      <c r="G1732" s="3">
        <v>3053</v>
      </c>
      <c r="H1732" s="3" t="s">
        <v>2757</v>
      </c>
      <c r="I1732" s="3" t="s">
        <v>48</v>
      </c>
      <c r="J1732" s="3" t="s">
        <v>27</v>
      </c>
      <c r="K1732" s="3" t="s">
        <v>76</v>
      </c>
      <c r="L1732" s="3" t="s">
        <v>135</v>
      </c>
      <c r="M1732" s="3" t="s">
        <v>612</v>
      </c>
      <c r="N1732" s="3" t="s">
        <v>318</v>
      </c>
      <c r="O1732" s="3">
        <v>42071</v>
      </c>
      <c r="P1732" s="2">
        <v>42038</v>
      </c>
      <c r="Q1732" s="2">
        <v>42040</v>
      </c>
      <c r="R1732" s="4">
        <v>402.06599999999997</v>
      </c>
      <c r="S1732" s="3">
        <v>11</v>
      </c>
      <c r="T1732" s="4">
        <v>1173.76</v>
      </c>
      <c r="U1732" s="3">
        <v>86662</v>
      </c>
      <c r="V1732" s="3" t="str">
        <f>IF(R1732&gt;F3688, "High","Low")</f>
        <v>High</v>
      </c>
      <c r="W1732" s="3" t="e">
        <f>IF(OR(D1732 &gt; 0.2,#REF! &lt; 0.25), "High Risk", "Low Risk")</f>
        <v>#REF!</v>
      </c>
      <c r="X1732" s="3" t="str">
        <f>IF(NOT(D1732 &gt; 0), "No Discount", "Discount Applied")</f>
        <v>Discount Applied</v>
      </c>
      <c r="Y1732" s="3" t="str">
        <f>IF(AND(R1732 &gt; 100, OR(I1732 = "Regular Air", I1732 = "Express Air"), NOT(D1732 &gt; 0)), "High Profit Non-Standard Shipping", "Other")</f>
        <v>Other</v>
      </c>
    </row>
    <row r="1733" spans="1:25" x14ac:dyDescent="0.3">
      <c r="A1733" s="3" t="s">
        <v>179</v>
      </c>
      <c r="B1733" s="3">
        <v>20516</v>
      </c>
      <c r="C1733" s="3" t="s">
        <v>55</v>
      </c>
      <c r="D1733" s="7">
        <v>7.0000000000000007E-2</v>
      </c>
      <c r="E1733" s="4">
        <v>8.33</v>
      </c>
      <c r="F1733" s="4">
        <v>1.99</v>
      </c>
      <c r="G1733" s="3">
        <v>3063</v>
      </c>
      <c r="H1733" s="3" t="s">
        <v>2758</v>
      </c>
      <c r="I1733" s="3" t="s">
        <v>48</v>
      </c>
      <c r="J1733" s="3" t="s">
        <v>113</v>
      </c>
      <c r="K1733" s="3" t="s">
        <v>76</v>
      </c>
      <c r="L1733" s="3" t="s">
        <v>33</v>
      </c>
      <c r="M1733" s="3" t="s">
        <v>34</v>
      </c>
      <c r="N1733" s="3" t="s">
        <v>2759</v>
      </c>
      <c r="O1733" s="3">
        <v>98034</v>
      </c>
      <c r="P1733" s="2">
        <v>42061</v>
      </c>
      <c r="Q1733" s="2">
        <v>42063</v>
      </c>
      <c r="R1733" s="4">
        <v>11.95</v>
      </c>
      <c r="S1733" s="3">
        <v>6</v>
      </c>
      <c r="T1733" s="4">
        <v>50.28</v>
      </c>
      <c r="U1733" s="3">
        <v>88447</v>
      </c>
      <c r="V1733" s="3" t="str">
        <f>IF(R1733&gt;F3689, "High","Low")</f>
        <v>High</v>
      </c>
      <c r="W1733" s="3" t="e">
        <f>IF(OR(D1733 &gt; 0.2,#REF! &lt; 0.25), "High Risk", "Low Risk")</f>
        <v>#REF!</v>
      </c>
      <c r="X1733" s="3" t="str">
        <f>IF(NOT(D1733 &gt; 0), "No Discount", "Discount Applied")</f>
        <v>Discount Applied</v>
      </c>
      <c r="Y1733" s="3" t="str">
        <f>IF(AND(R1733 &gt; 100, OR(I1733 = "Regular Air", I1733 = "Express Air"), NOT(D1733 &gt; 0)), "High Profit Non-Standard Shipping", "Other")</f>
        <v>Other</v>
      </c>
    </row>
    <row r="1734" spans="1:25" x14ac:dyDescent="0.3">
      <c r="A1734" s="3" t="s">
        <v>586</v>
      </c>
      <c r="B1734" s="3">
        <v>20517</v>
      </c>
      <c r="C1734" s="3" t="s">
        <v>55</v>
      </c>
      <c r="D1734" s="7">
        <v>0.03</v>
      </c>
      <c r="E1734" s="4">
        <v>499.99</v>
      </c>
      <c r="F1734" s="4">
        <v>24.49</v>
      </c>
      <c r="G1734" s="3">
        <v>3063</v>
      </c>
      <c r="H1734" s="3" t="s">
        <v>2758</v>
      </c>
      <c r="I1734" s="3" t="s">
        <v>48</v>
      </c>
      <c r="J1734" s="3" t="s">
        <v>113</v>
      </c>
      <c r="K1734" s="3" t="s">
        <v>76</v>
      </c>
      <c r="L1734" s="3" t="s">
        <v>33</v>
      </c>
      <c r="M1734" s="3" t="s">
        <v>34</v>
      </c>
      <c r="N1734" s="3" t="s">
        <v>2759</v>
      </c>
      <c r="O1734" s="3">
        <v>98034</v>
      </c>
      <c r="P1734" s="2">
        <v>42061</v>
      </c>
      <c r="Q1734" s="2">
        <v>42062</v>
      </c>
      <c r="R1734" s="4">
        <v>1773.6104999999998</v>
      </c>
      <c r="S1734" s="3">
        <v>5</v>
      </c>
      <c r="T1734" s="4">
        <v>2570.4499999999998</v>
      </c>
      <c r="U1734" s="3">
        <v>88447</v>
      </c>
      <c r="V1734" s="3" t="str">
        <f>IF(R1734&gt;F3690, "High","Low")</f>
        <v>High</v>
      </c>
      <c r="W1734" s="3" t="e">
        <f>IF(OR(D1734 &gt; 0.2,#REF! &lt; 0.25), "High Risk", "Low Risk")</f>
        <v>#REF!</v>
      </c>
      <c r="X1734" s="3" t="str">
        <f>IF(NOT(D1734 &gt; 0), "No Discount", "Discount Applied")</f>
        <v>Discount Applied</v>
      </c>
      <c r="Y1734" s="3" t="str">
        <f>IF(AND(R1734 &gt; 100, OR(I1734 = "Regular Air", I1734 = "Express Air"), NOT(D1734 &gt; 0)), "High Profit Non-Standard Shipping", "Other")</f>
        <v>Other</v>
      </c>
    </row>
    <row r="1735" spans="1:25" x14ac:dyDescent="0.3">
      <c r="A1735" s="3" t="s">
        <v>77</v>
      </c>
      <c r="B1735" s="3">
        <v>19652</v>
      </c>
      <c r="C1735" s="3" t="s">
        <v>36</v>
      </c>
      <c r="D1735" s="7">
        <v>0.03</v>
      </c>
      <c r="E1735" s="4">
        <v>20.99</v>
      </c>
      <c r="F1735" s="4">
        <v>0.99</v>
      </c>
      <c r="G1735" s="3">
        <v>3063</v>
      </c>
      <c r="H1735" s="3" t="s">
        <v>2758</v>
      </c>
      <c r="I1735" s="3" t="s">
        <v>48</v>
      </c>
      <c r="J1735" s="3" t="s">
        <v>113</v>
      </c>
      <c r="K1735" s="3" t="s">
        <v>76</v>
      </c>
      <c r="L1735" s="3" t="s">
        <v>33</v>
      </c>
      <c r="M1735" s="3" t="s">
        <v>34</v>
      </c>
      <c r="N1735" s="3" t="s">
        <v>2759</v>
      </c>
      <c r="O1735" s="3">
        <v>98034</v>
      </c>
      <c r="P1735" s="2">
        <v>42148</v>
      </c>
      <c r="Q1735" s="2">
        <v>42150</v>
      </c>
      <c r="R1735" s="4">
        <v>4.1822000000000052</v>
      </c>
      <c r="S1735" s="3">
        <v>9</v>
      </c>
      <c r="T1735" s="4">
        <v>158.87</v>
      </c>
      <c r="U1735" s="3">
        <v>88449</v>
      </c>
      <c r="V1735" s="3" t="str">
        <f>IF(R1735&gt;F3691, "High","Low")</f>
        <v>High</v>
      </c>
      <c r="W1735" s="3" t="e">
        <f>IF(OR(D1735 &gt; 0.2,#REF! &lt; 0.25), "High Risk", "Low Risk")</f>
        <v>#REF!</v>
      </c>
      <c r="X1735" s="3" t="str">
        <f>IF(NOT(D1735 &gt; 0), "No Discount", "Discount Applied")</f>
        <v>Discount Applied</v>
      </c>
      <c r="Y1735" s="3" t="str">
        <f>IF(AND(R1735 &gt; 100, OR(I1735 = "Regular Air", I1735 = "Express Air"), NOT(D1735 &gt; 0)), "High Profit Non-Standard Shipping", "Other")</f>
        <v>Other</v>
      </c>
    </row>
    <row r="1736" spans="1:25" x14ac:dyDescent="0.3">
      <c r="A1736" s="3" t="s">
        <v>92</v>
      </c>
      <c r="B1736" s="3">
        <v>23811</v>
      </c>
      <c r="C1736" s="3" t="s">
        <v>105</v>
      </c>
      <c r="D1736" s="7">
        <v>0.03</v>
      </c>
      <c r="E1736" s="4">
        <v>6.45</v>
      </c>
      <c r="F1736" s="4">
        <v>1.34</v>
      </c>
      <c r="G1736" s="3">
        <v>3064</v>
      </c>
      <c r="H1736" s="3" t="s">
        <v>2761</v>
      </c>
      <c r="I1736" s="3" t="s">
        <v>48</v>
      </c>
      <c r="J1736" s="3" t="s">
        <v>113</v>
      </c>
      <c r="K1736" s="3" t="s">
        <v>28</v>
      </c>
      <c r="L1736" s="3" t="s">
        <v>33</v>
      </c>
      <c r="M1736" s="3" t="s">
        <v>34</v>
      </c>
      <c r="N1736" s="3" t="s">
        <v>2763</v>
      </c>
      <c r="O1736" s="3">
        <v>98503</v>
      </c>
      <c r="P1736" s="2">
        <v>42018</v>
      </c>
      <c r="Q1736" s="2">
        <v>42023</v>
      </c>
      <c r="R1736" s="4">
        <v>39.129899999999999</v>
      </c>
      <c r="S1736" s="3">
        <v>9</v>
      </c>
      <c r="T1736" s="4">
        <v>56.71</v>
      </c>
      <c r="U1736" s="3">
        <v>88448</v>
      </c>
      <c r="V1736" s="3" t="str">
        <f>IF(R1736&gt;F3692, "High","Low")</f>
        <v>High</v>
      </c>
      <c r="W1736" s="3" t="e">
        <f>IF(OR(D1736 &gt; 0.2,#REF! &lt; 0.25), "High Risk", "Low Risk")</f>
        <v>#REF!</v>
      </c>
      <c r="X1736" s="3" t="str">
        <f>IF(NOT(D1736 &gt; 0), "No Discount", "Discount Applied")</f>
        <v>Discount Applied</v>
      </c>
      <c r="Y1736" s="3" t="str">
        <f>IF(AND(R1736 &gt; 100, OR(I1736 = "Regular Air", I1736 = "Express Air"), NOT(D1736 &gt; 0)), "High Profit Non-Standard Shipping", "Other")</f>
        <v>Other</v>
      </c>
    </row>
    <row r="1737" spans="1:25" x14ac:dyDescent="0.3">
      <c r="A1737" s="3" t="s">
        <v>41</v>
      </c>
      <c r="B1737" s="3">
        <v>25239</v>
      </c>
      <c r="C1737" s="3" t="s">
        <v>36</v>
      </c>
      <c r="D1737" s="7">
        <v>0.06</v>
      </c>
      <c r="E1737" s="4">
        <v>355.98</v>
      </c>
      <c r="F1737" s="4">
        <v>58.92</v>
      </c>
      <c r="G1737" s="3">
        <v>3067</v>
      </c>
      <c r="H1737" s="3" t="s">
        <v>2764</v>
      </c>
      <c r="I1737" s="3" t="s">
        <v>38</v>
      </c>
      <c r="J1737" s="3" t="s">
        <v>113</v>
      </c>
      <c r="K1737" s="3" t="s">
        <v>40</v>
      </c>
      <c r="L1737" s="3" t="s">
        <v>52</v>
      </c>
      <c r="M1737" s="3" t="s">
        <v>153</v>
      </c>
      <c r="N1737" s="3" t="s">
        <v>2765</v>
      </c>
      <c r="O1737" s="3">
        <v>44515</v>
      </c>
      <c r="P1737" s="2">
        <v>42065</v>
      </c>
      <c r="Q1737" s="2">
        <v>42066</v>
      </c>
      <c r="R1737" s="4">
        <v>1660.92</v>
      </c>
      <c r="S1737" s="3">
        <v>14</v>
      </c>
      <c r="T1737" s="4">
        <v>5086.08</v>
      </c>
      <c r="U1737" s="3">
        <v>91376</v>
      </c>
      <c r="V1737" s="3" t="str">
        <f>IF(R1737&gt;F3693, "High","Low")</f>
        <v>High</v>
      </c>
      <c r="W1737" s="3" t="e">
        <f>IF(OR(D1737 &gt; 0.2,#REF! &lt; 0.25), "High Risk", "Low Risk")</f>
        <v>#REF!</v>
      </c>
      <c r="X1737" s="3" t="str">
        <f>IF(NOT(D1737 &gt; 0), "No Discount", "Discount Applied")</f>
        <v>Discount Applied</v>
      </c>
      <c r="Y1737" s="3" t="str">
        <f>IF(AND(R1737 &gt; 100, OR(I1737 = "Regular Air", I1737 = "Express Air"), NOT(D1737 &gt; 0)), "High Profit Non-Standard Shipping", "Other")</f>
        <v>Other</v>
      </c>
    </row>
    <row r="1738" spans="1:25" x14ac:dyDescent="0.3">
      <c r="A1738" s="3" t="s">
        <v>41</v>
      </c>
      <c r="B1738" s="3">
        <v>21027</v>
      </c>
      <c r="C1738" s="3" t="s">
        <v>24</v>
      </c>
      <c r="D1738" s="7">
        <v>0.03</v>
      </c>
      <c r="E1738" s="4">
        <v>120.98</v>
      </c>
      <c r="F1738" s="4">
        <v>30</v>
      </c>
      <c r="G1738" s="3">
        <v>3069</v>
      </c>
      <c r="H1738" s="3" t="s">
        <v>2766</v>
      </c>
      <c r="I1738" s="3" t="s">
        <v>38</v>
      </c>
      <c r="J1738" s="3" t="s">
        <v>113</v>
      </c>
      <c r="K1738" s="3" t="s">
        <v>40</v>
      </c>
      <c r="L1738" s="3" t="s">
        <v>60</v>
      </c>
      <c r="M1738" s="3" t="s">
        <v>61</v>
      </c>
      <c r="N1738" s="3" t="s">
        <v>2767</v>
      </c>
      <c r="O1738" s="3">
        <v>55128</v>
      </c>
      <c r="P1738" s="2">
        <v>42156</v>
      </c>
      <c r="Q1738" s="2">
        <v>42158</v>
      </c>
      <c r="R1738" s="4">
        <v>638.02800000000002</v>
      </c>
      <c r="S1738" s="3">
        <v>15</v>
      </c>
      <c r="T1738" s="4">
        <v>1894.45</v>
      </c>
      <c r="U1738" s="3">
        <v>88191</v>
      </c>
      <c r="V1738" s="3" t="str">
        <f>IF(R1738&gt;F3694, "High","Low")</f>
        <v>High</v>
      </c>
      <c r="W1738" s="3" t="e">
        <f>IF(OR(D1738 &gt; 0.2,#REF! &lt; 0.25), "High Risk", "Low Risk")</f>
        <v>#REF!</v>
      </c>
      <c r="X1738" s="3" t="str">
        <f>IF(NOT(D1738 &gt; 0), "No Discount", "Discount Applied")</f>
        <v>Discount Applied</v>
      </c>
      <c r="Y1738" s="3" t="str">
        <f>IF(AND(R1738 &gt; 100, OR(I1738 = "Regular Air", I1738 = "Express Air"), NOT(D1738 &gt; 0)), "High Profit Non-Standard Shipping", "Other")</f>
        <v>Other</v>
      </c>
    </row>
    <row r="1739" spans="1:25" x14ac:dyDescent="0.3">
      <c r="A1739" s="3" t="s">
        <v>49</v>
      </c>
      <c r="B1739" s="3">
        <v>21028</v>
      </c>
      <c r="C1739" s="3" t="s">
        <v>24</v>
      </c>
      <c r="D1739" s="7">
        <v>0.01</v>
      </c>
      <c r="E1739" s="4">
        <v>15.68</v>
      </c>
      <c r="F1739" s="4">
        <v>3.73</v>
      </c>
      <c r="G1739" s="3">
        <v>3069</v>
      </c>
      <c r="H1739" s="3" t="s">
        <v>2766</v>
      </c>
      <c r="I1739" s="3" t="s">
        <v>48</v>
      </c>
      <c r="J1739" s="3" t="s">
        <v>113</v>
      </c>
      <c r="K1739" s="3" t="s">
        <v>40</v>
      </c>
      <c r="L1739" s="3" t="s">
        <v>60</v>
      </c>
      <c r="M1739" s="3" t="s">
        <v>61</v>
      </c>
      <c r="N1739" s="3" t="s">
        <v>2767</v>
      </c>
      <c r="O1739" s="3">
        <v>55128</v>
      </c>
      <c r="P1739" s="2">
        <v>42156</v>
      </c>
      <c r="Q1739" s="2">
        <v>42158</v>
      </c>
      <c r="R1739" s="4">
        <v>138.49679999999998</v>
      </c>
      <c r="S1739" s="3">
        <v>12</v>
      </c>
      <c r="T1739" s="4">
        <v>200.72</v>
      </c>
      <c r="U1739" s="3">
        <v>88191</v>
      </c>
      <c r="V1739" s="3" t="str">
        <f>IF(R1739&gt;F3695, "High","Low")</f>
        <v>High</v>
      </c>
      <c r="W1739" s="3" t="e">
        <f>IF(OR(D1739 &gt; 0.2,#REF! &lt; 0.25), "High Risk", "Low Risk")</f>
        <v>#REF!</v>
      </c>
      <c r="X1739" s="3" t="str">
        <f>IF(NOT(D1739 &gt; 0), "No Discount", "Discount Applied")</f>
        <v>Discount Applied</v>
      </c>
      <c r="Y1739" s="3" t="str">
        <f>IF(AND(R1739 &gt; 100, OR(I1739 = "Regular Air", I1739 = "Express Air"), NOT(D1739 &gt; 0)), "High Profit Non-Standard Shipping", "Other")</f>
        <v>Other</v>
      </c>
    </row>
    <row r="1740" spans="1:25" x14ac:dyDescent="0.3">
      <c r="A1740" s="3" t="s">
        <v>29</v>
      </c>
      <c r="B1740" s="3">
        <v>22213</v>
      </c>
      <c r="C1740" s="3" t="s">
        <v>46</v>
      </c>
      <c r="D1740" s="7">
        <v>0.09</v>
      </c>
      <c r="E1740" s="4">
        <v>1.82</v>
      </c>
      <c r="F1740" s="4">
        <v>0.83</v>
      </c>
      <c r="G1740" s="3">
        <v>3069</v>
      </c>
      <c r="H1740" s="3" t="s">
        <v>2766</v>
      </c>
      <c r="I1740" s="3" t="s">
        <v>48</v>
      </c>
      <c r="J1740" s="3" t="s">
        <v>113</v>
      </c>
      <c r="K1740" s="3" t="s">
        <v>28</v>
      </c>
      <c r="L1740" s="3" t="s">
        <v>60</v>
      </c>
      <c r="M1740" s="3" t="s">
        <v>61</v>
      </c>
      <c r="N1740" s="3" t="s">
        <v>2767</v>
      </c>
      <c r="O1740" s="3">
        <v>55128</v>
      </c>
      <c r="P1740" s="2">
        <v>42049</v>
      </c>
      <c r="Q1740" s="2">
        <v>42050</v>
      </c>
      <c r="R1740" s="4">
        <v>-6.734</v>
      </c>
      <c r="S1740" s="3">
        <v>22</v>
      </c>
      <c r="T1740" s="4">
        <v>36.82</v>
      </c>
      <c r="U1740" s="3">
        <v>88192</v>
      </c>
      <c r="V1740" s="3" t="str">
        <f>IF(R1740&gt;F3696, "High","Low")</f>
        <v>Low</v>
      </c>
      <c r="W1740" s="3" t="e">
        <f>IF(OR(D1740 &gt; 0.2,#REF! &lt; 0.25), "High Risk", "Low Risk")</f>
        <v>#REF!</v>
      </c>
      <c r="X1740" s="3" t="str">
        <f>IF(NOT(D1740 &gt; 0), "No Discount", "Discount Applied")</f>
        <v>Discount Applied</v>
      </c>
      <c r="Y1740" s="3" t="str">
        <f>IF(AND(R1740 &gt; 100, OR(I1740 = "Regular Air", I1740 = "Express Air"), NOT(D1740 &gt; 0)), "High Profit Non-Standard Shipping", "Other")</f>
        <v>Other</v>
      </c>
    </row>
    <row r="1741" spans="1:25" x14ac:dyDescent="0.3">
      <c r="A1741" s="3" t="s">
        <v>49</v>
      </c>
      <c r="B1741" s="3">
        <v>2063</v>
      </c>
      <c r="C1741" s="3" t="s">
        <v>105</v>
      </c>
      <c r="D1741" s="7">
        <v>0.06</v>
      </c>
      <c r="E1741" s="4">
        <v>19.23</v>
      </c>
      <c r="F1741" s="4">
        <v>6.15</v>
      </c>
      <c r="G1741" s="3">
        <v>3075</v>
      </c>
      <c r="H1741" s="3" t="s">
        <v>2769</v>
      </c>
      <c r="I1741" s="3" t="s">
        <v>48</v>
      </c>
      <c r="J1741" s="3" t="s">
        <v>27</v>
      </c>
      <c r="K1741" s="3" t="s">
        <v>40</v>
      </c>
      <c r="L1741" s="3" t="s">
        <v>33</v>
      </c>
      <c r="M1741" s="3" t="s">
        <v>44</v>
      </c>
      <c r="N1741" s="3" t="s">
        <v>662</v>
      </c>
      <c r="O1741" s="3">
        <v>90061</v>
      </c>
      <c r="P1741" s="2">
        <v>42063</v>
      </c>
      <c r="Q1741" s="2">
        <v>42063</v>
      </c>
      <c r="R1741" s="4">
        <v>-25.38</v>
      </c>
      <c r="S1741" s="3">
        <v>4</v>
      </c>
      <c r="T1741" s="4">
        <v>84.6</v>
      </c>
      <c r="U1741" s="3">
        <v>14756</v>
      </c>
      <c r="V1741" s="3" t="str">
        <f>IF(R1741&gt;F3697, "High","Low")</f>
        <v>Low</v>
      </c>
      <c r="W1741" s="3" t="e">
        <f>IF(OR(D1741 &gt; 0.2,#REF! &lt; 0.25), "High Risk", "Low Risk")</f>
        <v>#REF!</v>
      </c>
      <c r="X1741" s="3" t="str">
        <f>IF(NOT(D1741 &gt; 0), "No Discount", "Discount Applied")</f>
        <v>Discount Applied</v>
      </c>
      <c r="Y1741" s="3" t="str">
        <f>IF(AND(R1741 &gt; 100, OR(I1741 = "Regular Air", I1741 = "Express Air"), NOT(D1741 &gt; 0)), "High Profit Non-Standard Shipping", "Other")</f>
        <v>Other</v>
      </c>
    </row>
    <row r="1742" spans="1:25" x14ac:dyDescent="0.3">
      <c r="A1742" s="3" t="s">
        <v>190</v>
      </c>
      <c r="B1742" s="3">
        <v>19739</v>
      </c>
      <c r="C1742" s="3" t="s">
        <v>55</v>
      </c>
      <c r="D1742" s="7">
        <v>0</v>
      </c>
      <c r="E1742" s="4">
        <v>137.47999999999999</v>
      </c>
      <c r="F1742" s="4">
        <v>32.18</v>
      </c>
      <c r="G1742" s="3">
        <v>3076</v>
      </c>
      <c r="H1742" s="3" t="s">
        <v>2770</v>
      </c>
      <c r="I1742" s="3" t="s">
        <v>38</v>
      </c>
      <c r="J1742" s="3" t="s">
        <v>57</v>
      </c>
      <c r="K1742" s="3" t="s">
        <v>40</v>
      </c>
      <c r="L1742" s="3" t="s">
        <v>52</v>
      </c>
      <c r="M1742" s="3" t="s">
        <v>153</v>
      </c>
      <c r="N1742" s="3" t="s">
        <v>2772</v>
      </c>
      <c r="O1742" s="3">
        <v>44224</v>
      </c>
      <c r="P1742" s="2">
        <v>42011</v>
      </c>
      <c r="Q1742" s="2">
        <v>42012</v>
      </c>
      <c r="R1742" s="4">
        <v>-203.27</v>
      </c>
      <c r="S1742" s="3">
        <v>2</v>
      </c>
      <c r="T1742" s="4">
        <v>296.75</v>
      </c>
      <c r="U1742" s="3">
        <v>88241</v>
      </c>
      <c r="V1742" s="3" t="str">
        <f>IF(R1742&gt;F3698, "High","Low")</f>
        <v>Low</v>
      </c>
      <c r="W1742" s="3" t="e">
        <f>IF(OR(D1742 &gt; 0.2,#REF! &lt; 0.25), "High Risk", "Low Risk")</f>
        <v>#REF!</v>
      </c>
      <c r="X1742" s="3" t="str">
        <f>IF(NOT(D1742 &gt; 0), "No Discount", "Discount Applied")</f>
        <v>No Discount</v>
      </c>
      <c r="Y1742" s="3" t="str">
        <f>IF(AND(R1742 &gt; 100, OR(I1742 = "Regular Air", I1742 = "Express Air"), NOT(D1742 &gt; 0)), "High Profit Non-Standard Shipping", "Other")</f>
        <v>Other</v>
      </c>
    </row>
    <row r="1743" spans="1:25" x14ac:dyDescent="0.3">
      <c r="A1743" s="3" t="s">
        <v>179</v>
      </c>
      <c r="B1743" s="3">
        <v>23816</v>
      </c>
      <c r="C1743" s="3" t="s">
        <v>55</v>
      </c>
      <c r="D1743" s="7">
        <v>7.0000000000000007E-2</v>
      </c>
      <c r="E1743" s="4">
        <v>300.97000000000003</v>
      </c>
      <c r="F1743" s="4">
        <v>7.18</v>
      </c>
      <c r="G1743" s="3">
        <v>3077</v>
      </c>
      <c r="H1743" s="3" t="s">
        <v>2773</v>
      </c>
      <c r="I1743" s="3" t="s">
        <v>48</v>
      </c>
      <c r="J1743" s="3" t="s">
        <v>57</v>
      </c>
      <c r="K1743" s="3" t="s">
        <v>76</v>
      </c>
      <c r="L1743" s="3" t="s">
        <v>52</v>
      </c>
      <c r="M1743" s="3" t="s">
        <v>153</v>
      </c>
      <c r="N1743" s="3" t="s">
        <v>2774</v>
      </c>
      <c r="O1743" s="3">
        <v>44136</v>
      </c>
      <c r="P1743" s="2">
        <v>42131</v>
      </c>
      <c r="Q1743" s="2">
        <v>42133</v>
      </c>
      <c r="R1743" s="4">
        <v>-807.59</v>
      </c>
      <c r="S1743" s="3">
        <v>2</v>
      </c>
      <c r="T1743" s="4">
        <v>582.20000000000005</v>
      </c>
      <c r="U1743" s="3">
        <v>88239</v>
      </c>
      <c r="V1743" s="3" t="str">
        <f>IF(R1743&gt;F3699, "High","Low")</f>
        <v>Low</v>
      </c>
      <c r="W1743" s="3" t="e">
        <f>IF(OR(D1743 &gt; 0.2,#REF! &lt; 0.25), "High Risk", "Low Risk")</f>
        <v>#REF!</v>
      </c>
      <c r="X1743" s="3" t="str">
        <f>IF(NOT(D1743 &gt; 0), "No Discount", "Discount Applied")</f>
        <v>Discount Applied</v>
      </c>
      <c r="Y1743" s="3" t="str">
        <f>IF(AND(R1743 &gt; 100, OR(I1743 = "Regular Air", I1743 = "Express Air"), NOT(D1743 &gt; 0)), "High Profit Non-Standard Shipping", "Other")</f>
        <v>Other</v>
      </c>
    </row>
    <row r="1744" spans="1:25" x14ac:dyDescent="0.3">
      <c r="A1744" s="3" t="s">
        <v>92</v>
      </c>
      <c r="B1744" s="3">
        <v>25489</v>
      </c>
      <c r="C1744" s="3" t="s">
        <v>36</v>
      </c>
      <c r="D1744" s="7">
        <v>0.04</v>
      </c>
      <c r="E1744" s="4">
        <v>35.44</v>
      </c>
      <c r="F1744" s="4">
        <v>5.09</v>
      </c>
      <c r="G1744" s="3">
        <v>3078</v>
      </c>
      <c r="H1744" s="3" t="s">
        <v>2775</v>
      </c>
      <c r="I1744" s="3" t="s">
        <v>48</v>
      </c>
      <c r="J1744" s="3" t="s">
        <v>57</v>
      </c>
      <c r="K1744" s="3" t="s">
        <v>28</v>
      </c>
      <c r="L1744" s="3" t="s">
        <v>52</v>
      </c>
      <c r="M1744" s="3" t="s">
        <v>153</v>
      </c>
      <c r="N1744" s="3" t="s">
        <v>2777</v>
      </c>
      <c r="O1744" s="3">
        <v>43615</v>
      </c>
      <c r="P1744" s="2">
        <v>42166</v>
      </c>
      <c r="Q1744" s="2">
        <v>42166</v>
      </c>
      <c r="R1744" s="4">
        <v>118.6317</v>
      </c>
      <c r="S1744" s="3">
        <v>5</v>
      </c>
      <c r="T1744" s="4">
        <v>171.93</v>
      </c>
      <c r="U1744" s="3">
        <v>88240</v>
      </c>
      <c r="V1744" s="3" t="str">
        <f>IF(R1744&gt;F3700, "High","Low")</f>
        <v>High</v>
      </c>
      <c r="W1744" s="3" t="e">
        <f>IF(OR(D1744 &gt; 0.2,#REF! &lt; 0.25), "High Risk", "Low Risk")</f>
        <v>#REF!</v>
      </c>
      <c r="X1744" s="3" t="str">
        <f>IF(NOT(D1744 &gt; 0), "No Discount", "Discount Applied")</f>
        <v>Discount Applied</v>
      </c>
      <c r="Y1744" s="3" t="str">
        <f>IF(AND(R1744 &gt; 100, OR(I1744 = "Regular Air", I1744 = "Express Air"), NOT(D1744 &gt; 0)), "High Profit Non-Standard Shipping", "Other")</f>
        <v>Other</v>
      </c>
    </row>
    <row r="1745" spans="1:25" x14ac:dyDescent="0.3">
      <c r="A1745" s="3" t="s">
        <v>29</v>
      </c>
      <c r="B1745" s="3">
        <v>25490</v>
      </c>
      <c r="C1745" s="3" t="s">
        <v>36</v>
      </c>
      <c r="D1745" s="7">
        <v>0.08</v>
      </c>
      <c r="E1745" s="4">
        <v>3.98</v>
      </c>
      <c r="F1745" s="4">
        <v>0.7</v>
      </c>
      <c r="G1745" s="3">
        <v>3078</v>
      </c>
      <c r="H1745" s="3" t="s">
        <v>2775</v>
      </c>
      <c r="I1745" s="3" t="s">
        <v>48</v>
      </c>
      <c r="J1745" s="3" t="s">
        <v>57</v>
      </c>
      <c r="K1745" s="3" t="s">
        <v>28</v>
      </c>
      <c r="L1745" s="3" t="s">
        <v>52</v>
      </c>
      <c r="M1745" s="3" t="s">
        <v>153</v>
      </c>
      <c r="N1745" s="3" t="s">
        <v>2777</v>
      </c>
      <c r="O1745" s="3">
        <v>43615</v>
      </c>
      <c r="P1745" s="2">
        <v>42166</v>
      </c>
      <c r="Q1745" s="2">
        <v>42169</v>
      </c>
      <c r="R1745" s="4">
        <v>23.304000000000002</v>
      </c>
      <c r="S1745" s="3">
        <v>9</v>
      </c>
      <c r="T1745" s="4">
        <v>35.19</v>
      </c>
      <c r="U1745" s="3">
        <v>88240</v>
      </c>
      <c r="V1745" s="3" t="str">
        <f>IF(R1745&gt;F3701, "High","Low")</f>
        <v>High</v>
      </c>
      <c r="W1745" s="3" t="e">
        <f>IF(OR(D1745 &gt; 0.2,#REF! &lt; 0.25), "High Risk", "Low Risk")</f>
        <v>#REF!</v>
      </c>
      <c r="X1745" s="3" t="str">
        <f>IF(NOT(D1745 &gt; 0), "No Discount", "Discount Applied")</f>
        <v>Discount Applied</v>
      </c>
      <c r="Y1745" s="3" t="str">
        <f>IF(AND(R1745 &gt; 100, OR(I1745 = "Regular Air", I1745 = "Express Air"), NOT(D1745 &gt; 0)), "High Profit Non-Standard Shipping", "Other")</f>
        <v>Other</v>
      </c>
    </row>
    <row r="1746" spans="1:25" x14ac:dyDescent="0.3">
      <c r="A1746" s="3" t="s">
        <v>179</v>
      </c>
      <c r="B1746" s="3">
        <v>5816</v>
      </c>
      <c r="C1746" s="3" t="s">
        <v>55</v>
      </c>
      <c r="D1746" s="7">
        <v>7.0000000000000007E-2</v>
      </c>
      <c r="E1746" s="4">
        <v>300.97000000000003</v>
      </c>
      <c r="F1746" s="4">
        <v>7.18</v>
      </c>
      <c r="G1746" s="3">
        <v>3079</v>
      </c>
      <c r="H1746" s="3" t="s">
        <v>2778</v>
      </c>
      <c r="I1746" s="3" t="s">
        <v>48</v>
      </c>
      <c r="J1746" s="3" t="s">
        <v>57</v>
      </c>
      <c r="K1746" s="3" t="s">
        <v>76</v>
      </c>
      <c r="L1746" s="3" t="s">
        <v>52</v>
      </c>
      <c r="M1746" s="3" t="s">
        <v>233</v>
      </c>
      <c r="N1746" s="3" t="s">
        <v>1318</v>
      </c>
      <c r="O1746" s="3">
        <v>19112</v>
      </c>
      <c r="P1746" s="2">
        <v>42131</v>
      </c>
      <c r="Q1746" s="2">
        <v>42133</v>
      </c>
      <c r="R1746" s="4">
        <v>-807.59</v>
      </c>
      <c r="S1746" s="3">
        <v>7</v>
      </c>
      <c r="T1746" s="4">
        <v>2037.69</v>
      </c>
      <c r="U1746" s="3">
        <v>41253</v>
      </c>
      <c r="V1746" s="3" t="str">
        <f>IF(R1746&gt;F3702, "High","Low")</f>
        <v>Low</v>
      </c>
      <c r="W1746" s="3" t="e">
        <f>IF(OR(D1746 &gt; 0.2,#REF! &lt; 0.25), "High Risk", "Low Risk")</f>
        <v>#REF!</v>
      </c>
      <c r="X1746" s="3" t="str">
        <f>IF(NOT(D1746 &gt; 0), "No Discount", "Discount Applied")</f>
        <v>Discount Applied</v>
      </c>
      <c r="Y1746" s="3" t="str">
        <f>IF(AND(R1746 &gt; 100, OR(I1746 = "Regular Air", I1746 = "Express Air"), NOT(D1746 &gt; 0)), "High Profit Non-Standard Shipping", "Other")</f>
        <v>Other</v>
      </c>
    </row>
    <row r="1747" spans="1:25" x14ac:dyDescent="0.3">
      <c r="A1747" s="3" t="s">
        <v>92</v>
      </c>
      <c r="B1747" s="3">
        <v>7489</v>
      </c>
      <c r="C1747" s="3" t="s">
        <v>36</v>
      </c>
      <c r="D1747" s="7">
        <v>0.04</v>
      </c>
      <c r="E1747" s="4">
        <v>35.44</v>
      </c>
      <c r="F1747" s="4">
        <v>5.09</v>
      </c>
      <c r="G1747" s="3">
        <v>3079</v>
      </c>
      <c r="H1747" s="3" t="s">
        <v>2778</v>
      </c>
      <c r="I1747" s="3" t="s">
        <v>48</v>
      </c>
      <c r="J1747" s="3" t="s">
        <v>57</v>
      </c>
      <c r="K1747" s="3" t="s">
        <v>28</v>
      </c>
      <c r="L1747" s="3" t="s">
        <v>52</v>
      </c>
      <c r="M1747" s="3" t="s">
        <v>233</v>
      </c>
      <c r="N1747" s="3" t="s">
        <v>1318</v>
      </c>
      <c r="O1747" s="3">
        <v>19112</v>
      </c>
      <c r="P1747" s="2">
        <v>42166</v>
      </c>
      <c r="Q1747" s="2">
        <v>42166</v>
      </c>
      <c r="R1747" s="4">
        <v>150.72</v>
      </c>
      <c r="S1747" s="3">
        <v>21</v>
      </c>
      <c r="T1747" s="4">
        <v>722.1</v>
      </c>
      <c r="U1747" s="3">
        <v>53476</v>
      </c>
      <c r="V1747" s="3" t="str">
        <f>IF(R1747&gt;F3703, "High","Low")</f>
        <v>High</v>
      </c>
      <c r="W1747" s="3" t="e">
        <f>IF(OR(D1747 &gt; 0.2,#REF! &lt; 0.25), "High Risk", "Low Risk")</f>
        <v>#REF!</v>
      </c>
      <c r="X1747" s="3" t="str">
        <f>IF(NOT(D1747 &gt; 0), "No Discount", "Discount Applied")</f>
        <v>Discount Applied</v>
      </c>
      <c r="Y1747" s="3" t="str">
        <f>IF(AND(R1747 &gt; 100, OR(I1747 = "Regular Air", I1747 = "Express Air"), NOT(D1747 &gt; 0)), "High Profit Non-Standard Shipping", "Other")</f>
        <v>Other</v>
      </c>
    </row>
    <row r="1748" spans="1:25" x14ac:dyDescent="0.3">
      <c r="A1748" s="3" t="s">
        <v>29</v>
      </c>
      <c r="B1748" s="3">
        <v>7490</v>
      </c>
      <c r="C1748" s="3" t="s">
        <v>36</v>
      </c>
      <c r="D1748" s="7">
        <v>0.08</v>
      </c>
      <c r="E1748" s="4">
        <v>3.98</v>
      </c>
      <c r="F1748" s="4">
        <v>0.7</v>
      </c>
      <c r="G1748" s="3">
        <v>3079</v>
      </c>
      <c r="H1748" s="3" t="s">
        <v>2778</v>
      </c>
      <c r="I1748" s="3" t="s">
        <v>48</v>
      </c>
      <c r="J1748" s="3" t="s">
        <v>57</v>
      </c>
      <c r="K1748" s="3" t="s">
        <v>28</v>
      </c>
      <c r="L1748" s="3" t="s">
        <v>52</v>
      </c>
      <c r="M1748" s="3" t="s">
        <v>233</v>
      </c>
      <c r="N1748" s="3" t="s">
        <v>1318</v>
      </c>
      <c r="O1748" s="3">
        <v>19112</v>
      </c>
      <c r="P1748" s="2">
        <v>42166</v>
      </c>
      <c r="Q1748" s="2">
        <v>42169</v>
      </c>
      <c r="R1748" s="4">
        <v>19.420000000000002</v>
      </c>
      <c r="S1748" s="3">
        <v>36</v>
      </c>
      <c r="T1748" s="4">
        <v>140.78</v>
      </c>
      <c r="U1748" s="3">
        <v>53476</v>
      </c>
      <c r="V1748" s="3" t="str">
        <f>IF(R1748&gt;F3704, "High","Low")</f>
        <v>High</v>
      </c>
      <c r="W1748" s="3" t="e">
        <f>IF(OR(D1748 &gt; 0.2,#REF! &lt; 0.25), "High Risk", "Low Risk")</f>
        <v>#REF!</v>
      </c>
      <c r="X1748" s="3" t="str">
        <f>IF(NOT(D1748 &gt; 0), "No Discount", "Discount Applied")</f>
        <v>Discount Applied</v>
      </c>
      <c r="Y1748" s="3" t="str">
        <f>IF(AND(R1748 &gt; 100, OR(I1748 = "Regular Air", I1748 = "Express Air"), NOT(D1748 &gt; 0)), "High Profit Non-Standard Shipping", "Other")</f>
        <v>Other</v>
      </c>
    </row>
    <row r="1749" spans="1:25" x14ac:dyDescent="0.3">
      <c r="A1749" s="3" t="s">
        <v>29</v>
      </c>
      <c r="B1749" s="3">
        <v>7491</v>
      </c>
      <c r="C1749" s="3" t="s">
        <v>36</v>
      </c>
      <c r="D1749" s="7">
        <v>0.01</v>
      </c>
      <c r="E1749" s="4">
        <v>1.76</v>
      </c>
      <c r="F1749" s="4">
        <v>0.7</v>
      </c>
      <c r="G1749" s="3">
        <v>3079</v>
      </c>
      <c r="H1749" s="3" t="s">
        <v>2778</v>
      </c>
      <c r="I1749" s="3" t="s">
        <v>48</v>
      </c>
      <c r="J1749" s="3" t="s">
        <v>57</v>
      </c>
      <c r="K1749" s="3" t="s">
        <v>28</v>
      </c>
      <c r="L1749" s="3" t="s">
        <v>52</v>
      </c>
      <c r="M1749" s="3" t="s">
        <v>233</v>
      </c>
      <c r="N1749" s="3" t="s">
        <v>1318</v>
      </c>
      <c r="O1749" s="3">
        <v>19112</v>
      </c>
      <c r="P1749" s="2">
        <v>42166</v>
      </c>
      <c r="Q1749" s="2">
        <v>42167</v>
      </c>
      <c r="R1749" s="4">
        <v>3.13</v>
      </c>
      <c r="S1749" s="3">
        <v>71</v>
      </c>
      <c r="T1749" s="4">
        <v>129.72</v>
      </c>
      <c r="U1749" s="3">
        <v>53476</v>
      </c>
      <c r="V1749" s="3" t="str">
        <f>IF(R1749&gt;F3705, "High","Low")</f>
        <v>High</v>
      </c>
      <c r="W1749" s="3" t="e">
        <f>IF(OR(D1749 &gt; 0.2,#REF! &lt; 0.25), "High Risk", "Low Risk")</f>
        <v>#REF!</v>
      </c>
      <c r="X1749" s="3" t="str">
        <f>IF(NOT(D1749 &gt; 0), "No Discount", "Discount Applied")</f>
        <v>Discount Applied</v>
      </c>
      <c r="Y1749" s="3" t="str">
        <f>IF(AND(R1749 &gt; 100, OR(I1749 = "Regular Air", I1749 = "Express Air"), NOT(D1749 &gt; 0)), "High Profit Non-Standard Shipping", "Other")</f>
        <v>Other</v>
      </c>
    </row>
    <row r="1750" spans="1:25" x14ac:dyDescent="0.3">
      <c r="A1750" s="3" t="s">
        <v>140</v>
      </c>
      <c r="B1750" s="3">
        <v>7492</v>
      </c>
      <c r="C1750" s="3" t="s">
        <v>36</v>
      </c>
      <c r="D1750" s="7">
        <v>0.01</v>
      </c>
      <c r="E1750" s="4">
        <v>193.17</v>
      </c>
      <c r="F1750" s="4">
        <v>19.989999999999998</v>
      </c>
      <c r="G1750" s="3">
        <v>3079</v>
      </c>
      <c r="H1750" s="3" t="s">
        <v>2778</v>
      </c>
      <c r="I1750" s="3" t="s">
        <v>26</v>
      </c>
      <c r="J1750" s="3" t="s">
        <v>57</v>
      </c>
      <c r="K1750" s="3" t="s">
        <v>28</v>
      </c>
      <c r="L1750" s="3" t="s">
        <v>52</v>
      </c>
      <c r="M1750" s="3" t="s">
        <v>233</v>
      </c>
      <c r="N1750" s="3" t="s">
        <v>1318</v>
      </c>
      <c r="O1750" s="3">
        <v>19112</v>
      </c>
      <c r="P1750" s="2">
        <v>42166</v>
      </c>
      <c r="Q1750" s="2">
        <v>42166</v>
      </c>
      <c r="R1750" s="4">
        <v>1141.07</v>
      </c>
      <c r="S1750" s="3">
        <v>63</v>
      </c>
      <c r="T1750" s="4">
        <v>12190.98</v>
      </c>
      <c r="U1750" s="3">
        <v>53476</v>
      </c>
      <c r="V1750" s="3" t="str">
        <f>IF(R1750&gt;F3706, "High","Low")</f>
        <v>High</v>
      </c>
      <c r="W1750" s="3" t="e">
        <f>IF(OR(D1750 &gt; 0.2,#REF! &lt; 0.25), "High Risk", "Low Risk")</f>
        <v>#REF!</v>
      </c>
      <c r="X1750" s="3" t="str">
        <f>IF(NOT(D1750 &gt; 0), "No Discount", "Discount Applied")</f>
        <v>Discount Applied</v>
      </c>
      <c r="Y1750" s="3" t="str">
        <f>IF(AND(R1750 &gt; 100, OR(I1750 = "Regular Air", I1750 = "Express Air"), NOT(D1750 &gt; 0)), "High Profit Non-Standard Shipping", "Other")</f>
        <v>Other</v>
      </c>
    </row>
    <row r="1751" spans="1:25" x14ac:dyDescent="0.3">
      <c r="A1751" s="3" t="s">
        <v>190</v>
      </c>
      <c r="B1751" s="3">
        <v>1739</v>
      </c>
      <c r="C1751" s="3" t="s">
        <v>55</v>
      </c>
      <c r="D1751" s="7">
        <v>0</v>
      </c>
      <c r="E1751" s="4">
        <v>137.47999999999999</v>
      </c>
      <c r="F1751" s="4">
        <v>32.18</v>
      </c>
      <c r="G1751" s="3">
        <v>3079</v>
      </c>
      <c r="H1751" s="3" t="s">
        <v>2778</v>
      </c>
      <c r="I1751" s="3" t="s">
        <v>38</v>
      </c>
      <c r="J1751" s="3" t="s">
        <v>57</v>
      </c>
      <c r="K1751" s="3" t="s">
        <v>40</v>
      </c>
      <c r="L1751" s="3" t="s">
        <v>52</v>
      </c>
      <c r="M1751" s="3" t="s">
        <v>233</v>
      </c>
      <c r="N1751" s="3" t="s">
        <v>1318</v>
      </c>
      <c r="O1751" s="3">
        <v>19112</v>
      </c>
      <c r="P1751" s="2">
        <v>42011</v>
      </c>
      <c r="Q1751" s="2">
        <v>42012</v>
      </c>
      <c r="R1751" s="4">
        <v>-203.27</v>
      </c>
      <c r="S1751" s="3">
        <v>10</v>
      </c>
      <c r="T1751" s="4">
        <v>1483.76</v>
      </c>
      <c r="U1751" s="3">
        <v>12480</v>
      </c>
      <c r="V1751" s="3" t="str">
        <f>IF(R1751&gt;F3707, "High","Low")</f>
        <v>Low</v>
      </c>
      <c r="W1751" s="3" t="e">
        <f>IF(OR(D1751 &gt; 0.2,#REF! &lt; 0.25), "High Risk", "Low Risk")</f>
        <v>#REF!</v>
      </c>
      <c r="X1751" s="3" t="str">
        <f>IF(NOT(D1751 &gt; 0), "No Discount", "Discount Applied")</f>
        <v>No Discount</v>
      </c>
      <c r="Y1751" s="3" t="str">
        <f>IF(AND(R1751 &gt; 100, OR(I1751 = "Regular Air", I1751 = "Express Air"), NOT(D1751 &gt; 0)), "High Profit Non-Standard Shipping", "Other")</f>
        <v>Other</v>
      </c>
    </row>
    <row r="1752" spans="1:25" x14ac:dyDescent="0.3">
      <c r="A1752" s="3" t="s">
        <v>29</v>
      </c>
      <c r="B1752" s="3">
        <v>6807</v>
      </c>
      <c r="C1752" s="3" t="s">
        <v>46</v>
      </c>
      <c r="D1752" s="7">
        <v>0</v>
      </c>
      <c r="E1752" s="4">
        <v>2.21</v>
      </c>
      <c r="F1752" s="4">
        <v>1</v>
      </c>
      <c r="G1752" s="3">
        <v>3079</v>
      </c>
      <c r="H1752" s="3" t="s">
        <v>2778</v>
      </c>
      <c r="I1752" s="3" t="s">
        <v>26</v>
      </c>
      <c r="J1752" s="3" t="s">
        <v>57</v>
      </c>
      <c r="K1752" s="3" t="s">
        <v>28</v>
      </c>
      <c r="L1752" s="3" t="s">
        <v>52</v>
      </c>
      <c r="M1752" s="3" t="s">
        <v>233</v>
      </c>
      <c r="N1752" s="3" t="s">
        <v>1318</v>
      </c>
      <c r="O1752" s="3">
        <v>19112</v>
      </c>
      <c r="P1752" s="2">
        <v>42165</v>
      </c>
      <c r="Q1752" s="2">
        <v>42166</v>
      </c>
      <c r="R1752" s="4">
        <v>10.01</v>
      </c>
      <c r="S1752" s="3">
        <v>33</v>
      </c>
      <c r="T1752" s="4">
        <v>87.18</v>
      </c>
      <c r="U1752" s="3">
        <v>48483</v>
      </c>
      <c r="V1752" s="3" t="str">
        <f>IF(R1752&gt;F3708, "High","Low")</f>
        <v>High</v>
      </c>
      <c r="W1752" s="3" t="e">
        <f>IF(OR(D1752 &gt; 0.2,#REF! &lt; 0.25), "High Risk", "Low Risk")</f>
        <v>#REF!</v>
      </c>
      <c r="X1752" s="3" t="str">
        <f>IF(NOT(D1752 &gt; 0), "No Discount", "Discount Applied")</f>
        <v>No Discount</v>
      </c>
      <c r="Y1752" s="3" t="str">
        <f>IF(AND(R1752 &gt; 100, OR(I1752 = "Regular Air", I1752 = "Express Air"), NOT(D1752 &gt; 0)), "High Profit Non-Standard Shipping", "Other")</f>
        <v>Other</v>
      </c>
    </row>
    <row r="1753" spans="1:25" x14ac:dyDescent="0.3">
      <c r="A1753" s="3" t="s">
        <v>77</v>
      </c>
      <c r="B1753" s="3">
        <v>19756</v>
      </c>
      <c r="C1753" s="3" t="s">
        <v>24</v>
      </c>
      <c r="D1753" s="7">
        <v>0</v>
      </c>
      <c r="E1753" s="4">
        <v>65.989999999999995</v>
      </c>
      <c r="F1753" s="4">
        <v>5.99</v>
      </c>
      <c r="G1753" s="3">
        <v>3084</v>
      </c>
      <c r="H1753" s="3" t="s">
        <v>2780</v>
      </c>
      <c r="I1753" s="3" t="s">
        <v>26</v>
      </c>
      <c r="J1753" s="3" t="s">
        <v>57</v>
      </c>
      <c r="K1753" s="3" t="s">
        <v>76</v>
      </c>
      <c r="L1753" s="3" t="s">
        <v>33</v>
      </c>
      <c r="M1753" s="3" t="s">
        <v>34</v>
      </c>
      <c r="N1753" s="3" t="s">
        <v>2763</v>
      </c>
      <c r="O1753" s="3">
        <v>98503</v>
      </c>
      <c r="P1753" s="2">
        <v>42114</v>
      </c>
      <c r="Q1753" s="2">
        <v>42116</v>
      </c>
      <c r="R1753" s="4">
        <v>313.81200000000001</v>
      </c>
      <c r="S1753" s="3">
        <v>14</v>
      </c>
      <c r="T1753" s="4">
        <v>798.89</v>
      </c>
      <c r="U1753" s="3">
        <v>89879</v>
      </c>
      <c r="V1753" s="3" t="str">
        <f>IF(R1753&gt;F3709, "High","Low")</f>
        <v>High</v>
      </c>
      <c r="W1753" s="3" t="e">
        <f>IF(OR(D1753 &gt; 0.2,#REF! &lt; 0.25), "High Risk", "Low Risk")</f>
        <v>#REF!</v>
      </c>
      <c r="X1753" s="3" t="str">
        <f>IF(NOT(D1753 &gt; 0), "No Discount", "Discount Applied")</f>
        <v>No Discount</v>
      </c>
      <c r="Y1753" s="3" t="str">
        <f>IF(AND(R1753 &gt; 100, OR(I1753 = "Regular Air", I1753 = "Express Air"), NOT(D1753 &gt; 0)), "High Profit Non-Standard Shipping", "Other")</f>
        <v>High Profit Non-Standard Shipping</v>
      </c>
    </row>
    <row r="1754" spans="1:25" x14ac:dyDescent="0.3">
      <c r="A1754" s="3" t="s">
        <v>108</v>
      </c>
      <c r="B1754" s="3">
        <v>20589</v>
      </c>
      <c r="C1754" s="3" t="s">
        <v>36</v>
      </c>
      <c r="D1754" s="7">
        <v>0.01</v>
      </c>
      <c r="E1754" s="4">
        <v>7.1</v>
      </c>
      <c r="F1754" s="4">
        <v>6.05</v>
      </c>
      <c r="G1754" s="3">
        <v>3084</v>
      </c>
      <c r="H1754" s="3" t="s">
        <v>2780</v>
      </c>
      <c r="I1754" s="3" t="s">
        <v>48</v>
      </c>
      <c r="J1754" s="3" t="s">
        <v>57</v>
      </c>
      <c r="K1754" s="3" t="s">
        <v>28</v>
      </c>
      <c r="L1754" s="3" t="s">
        <v>33</v>
      </c>
      <c r="M1754" s="3" t="s">
        <v>34</v>
      </c>
      <c r="N1754" s="3" t="s">
        <v>2763</v>
      </c>
      <c r="O1754" s="3">
        <v>98503</v>
      </c>
      <c r="P1754" s="2">
        <v>42179</v>
      </c>
      <c r="Q1754" s="2">
        <v>42180</v>
      </c>
      <c r="R1754" s="4">
        <v>-39.186250000000001</v>
      </c>
      <c r="S1754" s="3">
        <v>18</v>
      </c>
      <c r="T1754" s="4">
        <v>133.19</v>
      </c>
      <c r="U1754" s="3">
        <v>89880</v>
      </c>
      <c r="V1754" s="3" t="str">
        <f>IF(R1754&gt;F3710, "High","Low")</f>
        <v>Low</v>
      </c>
      <c r="W1754" s="3" t="e">
        <f>IF(OR(D1754 &gt; 0.2,#REF! &lt; 0.25), "High Risk", "Low Risk")</f>
        <v>#REF!</v>
      </c>
      <c r="X1754" s="3" t="str">
        <f>IF(NOT(D1754 &gt; 0), "No Discount", "Discount Applied")</f>
        <v>Discount Applied</v>
      </c>
      <c r="Y1754" s="3" t="str">
        <f>IF(AND(R1754 &gt; 100, OR(I1754 = "Regular Air", I1754 = "Express Air"), NOT(D1754 &gt; 0)), "High Profit Non-Standard Shipping", "Other")</f>
        <v>Other</v>
      </c>
    </row>
    <row r="1755" spans="1:25" x14ac:dyDescent="0.3">
      <c r="A1755" s="3" t="s">
        <v>92</v>
      </c>
      <c r="B1755" s="3">
        <v>20590</v>
      </c>
      <c r="C1755" s="3" t="s">
        <v>36</v>
      </c>
      <c r="D1755" s="7">
        <v>0.05</v>
      </c>
      <c r="E1755" s="4">
        <v>18.97</v>
      </c>
      <c r="F1755" s="4">
        <v>9.0299999999999994</v>
      </c>
      <c r="G1755" s="3">
        <v>3084</v>
      </c>
      <c r="H1755" s="3" t="s">
        <v>2780</v>
      </c>
      <c r="I1755" s="3" t="s">
        <v>48</v>
      </c>
      <c r="J1755" s="3" t="s">
        <v>57</v>
      </c>
      <c r="K1755" s="3" t="s">
        <v>28</v>
      </c>
      <c r="L1755" s="3" t="s">
        <v>33</v>
      </c>
      <c r="M1755" s="3" t="s">
        <v>34</v>
      </c>
      <c r="N1755" s="3" t="s">
        <v>2763</v>
      </c>
      <c r="O1755" s="3">
        <v>98503</v>
      </c>
      <c r="P1755" s="2">
        <v>42179</v>
      </c>
      <c r="Q1755" s="2">
        <v>42180</v>
      </c>
      <c r="R1755" s="4">
        <v>-1.89</v>
      </c>
      <c r="S1755" s="3">
        <v>5</v>
      </c>
      <c r="T1755" s="4">
        <v>97.33</v>
      </c>
      <c r="U1755" s="3">
        <v>89880</v>
      </c>
      <c r="V1755" s="3" t="str">
        <f>IF(R1755&gt;F3711, "High","Low")</f>
        <v>Low</v>
      </c>
      <c r="W1755" s="3" t="e">
        <f>IF(OR(D1755 &gt; 0.2,#REF! &lt; 0.25), "High Risk", "Low Risk")</f>
        <v>#REF!</v>
      </c>
      <c r="X1755" s="3" t="str">
        <f>IF(NOT(D1755 &gt; 0), "No Discount", "Discount Applied")</f>
        <v>Discount Applied</v>
      </c>
      <c r="Y1755" s="3" t="str">
        <f>IF(AND(R1755 &gt; 100, OR(I1755 = "Regular Air", I1755 = "Express Air"), NOT(D1755 &gt; 0)), "High Profit Non-Standard Shipping", "Other")</f>
        <v>Other</v>
      </c>
    </row>
    <row r="1756" spans="1:25" x14ac:dyDescent="0.3">
      <c r="A1756" s="3" t="s">
        <v>179</v>
      </c>
      <c r="B1756" s="3">
        <v>20008</v>
      </c>
      <c r="C1756" s="3" t="s">
        <v>24</v>
      </c>
      <c r="D1756" s="7">
        <v>0.05</v>
      </c>
      <c r="E1756" s="4">
        <v>39.99</v>
      </c>
      <c r="F1756" s="4">
        <v>10.25</v>
      </c>
      <c r="G1756" s="3">
        <v>3086</v>
      </c>
      <c r="H1756" s="3" t="s">
        <v>2781</v>
      </c>
      <c r="I1756" s="3" t="s">
        <v>26</v>
      </c>
      <c r="J1756" s="3" t="s">
        <v>113</v>
      </c>
      <c r="K1756" s="3" t="s">
        <v>76</v>
      </c>
      <c r="L1756" s="3" t="s">
        <v>135</v>
      </c>
      <c r="M1756" s="3" t="s">
        <v>361</v>
      </c>
      <c r="N1756" s="3" t="s">
        <v>2783</v>
      </c>
      <c r="O1756" s="3">
        <v>34287</v>
      </c>
      <c r="P1756" s="2">
        <v>42142</v>
      </c>
      <c r="Q1756" s="2">
        <v>42143</v>
      </c>
      <c r="R1756" s="4">
        <v>4.29</v>
      </c>
      <c r="S1756" s="3">
        <v>3</v>
      </c>
      <c r="T1756" s="4">
        <v>130.91</v>
      </c>
      <c r="U1756" s="3">
        <v>88380</v>
      </c>
      <c r="V1756" s="3" t="str">
        <f>IF(R1756&gt;F3712, "High","Low")</f>
        <v>High</v>
      </c>
      <c r="W1756" s="3" t="e">
        <f>IF(OR(D1756 &gt; 0.2,#REF! &lt; 0.25), "High Risk", "Low Risk")</f>
        <v>#REF!</v>
      </c>
      <c r="X1756" s="3" t="str">
        <f>IF(NOT(D1756 &gt; 0), "No Discount", "Discount Applied")</f>
        <v>Discount Applied</v>
      </c>
      <c r="Y1756" s="3" t="str">
        <f>IF(AND(R1756 &gt; 100, OR(I1756 = "Regular Air", I1756 = "Express Air"), NOT(D1756 &gt; 0)), "High Profit Non-Standard Shipping", "Other")</f>
        <v>Other</v>
      </c>
    </row>
    <row r="1757" spans="1:25" x14ac:dyDescent="0.3">
      <c r="A1757" s="3" t="s">
        <v>256</v>
      </c>
      <c r="B1757" s="3">
        <v>21085</v>
      </c>
      <c r="C1757" s="3" t="s">
        <v>105</v>
      </c>
      <c r="D1757" s="7">
        <v>7.0000000000000007E-2</v>
      </c>
      <c r="E1757" s="4">
        <v>49.43</v>
      </c>
      <c r="F1757" s="4">
        <v>19.989999999999998</v>
      </c>
      <c r="G1757" s="3">
        <v>3089</v>
      </c>
      <c r="H1757" s="3" t="s">
        <v>2784</v>
      </c>
      <c r="I1757" s="3" t="s">
        <v>48</v>
      </c>
      <c r="J1757" s="3" t="s">
        <v>27</v>
      </c>
      <c r="K1757" s="3" t="s">
        <v>28</v>
      </c>
      <c r="L1757" s="3" t="s">
        <v>60</v>
      </c>
      <c r="M1757" s="3" t="s">
        <v>182</v>
      </c>
      <c r="N1757" s="3" t="s">
        <v>2754</v>
      </c>
      <c r="O1757" s="3">
        <v>66209</v>
      </c>
      <c r="P1757" s="2">
        <v>42028</v>
      </c>
      <c r="Q1757" s="2">
        <v>42033</v>
      </c>
      <c r="R1757" s="4">
        <v>-122.77</v>
      </c>
      <c r="S1757" s="3">
        <v>6</v>
      </c>
      <c r="T1757" s="4">
        <v>281.82</v>
      </c>
      <c r="U1757" s="3">
        <v>91219</v>
      </c>
      <c r="V1757" s="3" t="str">
        <f>IF(R1757&gt;F3713, "High","Low")</f>
        <v>Low</v>
      </c>
      <c r="W1757" s="3" t="e">
        <f>IF(OR(D1757 &gt; 0.2,#REF! &lt; 0.25), "High Risk", "Low Risk")</f>
        <v>#REF!</v>
      </c>
      <c r="X1757" s="3" t="str">
        <f>IF(NOT(D1757 &gt; 0), "No Discount", "Discount Applied")</f>
        <v>Discount Applied</v>
      </c>
      <c r="Y1757" s="3" t="str">
        <f>IF(AND(R1757 &gt; 100, OR(I1757 = "Regular Air", I1757 = "Express Air"), NOT(D1757 &gt; 0)), "High Profit Non-Standard Shipping", "Other")</f>
        <v>Other</v>
      </c>
    </row>
    <row r="1758" spans="1:25" x14ac:dyDescent="0.3">
      <c r="A1758" s="3" t="s">
        <v>256</v>
      </c>
      <c r="B1758" s="3">
        <v>20357</v>
      </c>
      <c r="C1758" s="3" t="s">
        <v>46</v>
      </c>
      <c r="D1758" s="7">
        <v>0.09</v>
      </c>
      <c r="E1758" s="4">
        <v>207.48</v>
      </c>
      <c r="F1758" s="4">
        <v>0.99</v>
      </c>
      <c r="G1758" s="3">
        <v>3095</v>
      </c>
      <c r="H1758" s="3" t="s">
        <v>2786</v>
      </c>
      <c r="I1758" s="3" t="s">
        <v>48</v>
      </c>
      <c r="J1758" s="3" t="s">
        <v>113</v>
      </c>
      <c r="K1758" s="3" t="s">
        <v>28</v>
      </c>
      <c r="L1758" s="3" t="s">
        <v>52</v>
      </c>
      <c r="M1758" s="3" t="s">
        <v>153</v>
      </c>
      <c r="N1758" s="3" t="s">
        <v>2787</v>
      </c>
      <c r="O1758" s="3">
        <v>45011</v>
      </c>
      <c r="P1758" s="2">
        <v>42023</v>
      </c>
      <c r="Q1758" s="2">
        <v>42025</v>
      </c>
      <c r="R1758" s="4">
        <v>683.9556</v>
      </c>
      <c r="S1758" s="3">
        <v>5</v>
      </c>
      <c r="T1758" s="4">
        <v>991.24</v>
      </c>
      <c r="U1758" s="3">
        <v>86220</v>
      </c>
      <c r="V1758" s="3" t="str">
        <f>IF(R1758&gt;F3714, "High","Low")</f>
        <v>High</v>
      </c>
      <c r="W1758" s="3" t="e">
        <f>IF(OR(D1758 &gt; 0.2,#REF! &lt; 0.25), "High Risk", "Low Risk")</f>
        <v>#REF!</v>
      </c>
      <c r="X1758" s="3" t="str">
        <f>IF(NOT(D1758 &gt; 0), "No Discount", "Discount Applied")</f>
        <v>Discount Applied</v>
      </c>
      <c r="Y1758" s="3" t="str">
        <f>IF(AND(R1758 &gt; 100, OR(I1758 = "Regular Air", I1758 = "Express Air"), NOT(D1758 &gt; 0)), "High Profit Non-Standard Shipping", "Other")</f>
        <v>Other</v>
      </c>
    </row>
    <row r="1759" spans="1:25" x14ac:dyDescent="0.3">
      <c r="A1759" s="3" t="s">
        <v>256</v>
      </c>
      <c r="B1759" s="3">
        <v>21235</v>
      </c>
      <c r="C1759" s="3" t="s">
        <v>24</v>
      </c>
      <c r="D1759" s="7">
        <v>0.08</v>
      </c>
      <c r="E1759" s="4">
        <v>40.98</v>
      </c>
      <c r="F1759" s="4">
        <v>7.2</v>
      </c>
      <c r="G1759" s="3">
        <v>3096</v>
      </c>
      <c r="H1759" s="3" t="s">
        <v>2788</v>
      </c>
      <c r="I1759" s="3" t="s">
        <v>26</v>
      </c>
      <c r="J1759" s="3" t="s">
        <v>113</v>
      </c>
      <c r="K1759" s="3" t="s">
        <v>28</v>
      </c>
      <c r="L1759" s="3" t="s">
        <v>52</v>
      </c>
      <c r="M1759" s="3" t="s">
        <v>153</v>
      </c>
      <c r="N1759" s="3" t="s">
        <v>1733</v>
      </c>
      <c r="O1759" s="3">
        <v>43026</v>
      </c>
      <c r="P1759" s="2">
        <v>42148</v>
      </c>
      <c r="Q1759" s="2">
        <v>42149</v>
      </c>
      <c r="R1759" s="4">
        <v>-16.64</v>
      </c>
      <c r="S1759" s="3">
        <v>3</v>
      </c>
      <c r="T1759" s="4">
        <v>119.86</v>
      </c>
      <c r="U1759" s="3">
        <v>86221</v>
      </c>
      <c r="V1759" s="3" t="str">
        <f>IF(R1759&gt;F3715, "High","Low")</f>
        <v>Low</v>
      </c>
      <c r="W1759" s="3" t="e">
        <f>IF(OR(D1759 &gt; 0.2,#REF! &lt; 0.25), "High Risk", "Low Risk")</f>
        <v>#REF!</v>
      </c>
      <c r="X1759" s="3" t="str">
        <f>IF(NOT(D1759 &gt; 0), "No Discount", "Discount Applied")</f>
        <v>Discount Applied</v>
      </c>
      <c r="Y1759" s="3" t="str">
        <f>IF(AND(R1759 &gt; 100, OR(I1759 = "Regular Air", I1759 = "Express Air"), NOT(D1759 &gt; 0)), "High Profit Non-Standard Shipping", "Other")</f>
        <v>Other</v>
      </c>
    </row>
    <row r="1760" spans="1:25" x14ac:dyDescent="0.3">
      <c r="A1760" s="3" t="s">
        <v>179</v>
      </c>
      <c r="B1760" s="3">
        <v>21236</v>
      </c>
      <c r="C1760" s="3" t="s">
        <v>24</v>
      </c>
      <c r="D1760" s="7">
        <v>0.08</v>
      </c>
      <c r="E1760" s="4">
        <v>8.1199999999999992</v>
      </c>
      <c r="F1760" s="4">
        <v>2.83</v>
      </c>
      <c r="G1760" s="3">
        <v>3096</v>
      </c>
      <c r="H1760" s="3" t="s">
        <v>2788</v>
      </c>
      <c r="I1760" s="3" t="s">
        <v>26</v>
      </c>
      <c r="J1760" s="3" t="s">
        <v>113</v>
      </c>
      <c r="K1760" s="3" t="s">
        <v>76</v>
      </c>
      <c r="L1760" s="3" t="s">
        <v>52</v>
      </c>
      <c r="M1760" s="3" t="s">
        <v>153</v>
      </c>
      <c r="N1760" s="3" t="s">
        <v>1733</v>
      </c>
      <c r="O1760" s="3">
        <v>43026</v>
      </c>
      <c r="P1760" s="2">
        <v>42148</v>
      </c>
      <c r="Q1760" s="2">
        <v>42149</v>
      </c>
      <c r="R1760" s="4">
        <v>-59.73</v>
      </c>
      <c r="S1760" s="3">
        <v>12</v>
      </c>
      <c r="T1760" s="4">
        <v>98.77</v>
      </c>
      <c r="U1760" s="3">
        <v>86221</v>
      </c>
      <c r="V1760" s="3" t="str">
        <f>IF(R1760&gt;F3716, "High","Low")</f>
        <v>Low</v>
      </c>
      <c r="W1760" s="3" t="e">
        <f>IF(OR(D1760 &gt; 0.2,#REF! &lt; 0.25), "High Risk", "Low Risk")</f>
        <v>#REF!</v>
      </c>
      <c r="X1760" s="3" t="str">
        <f>IF(NOT(D1760 &gt; 0), "No Discount", "Discount Applied")</f>
        <v>Discount Applied</v>
      </c>
      <c r="Y1760" s="3" t="str">
        <f>IF(AND(R1760 &gt; 100, OR(I1760 = "Regular Air", I1760 = "Express Air"), NOT(D1760 &gt; 0)), "High Profit Non-Standard Shipping", "Other")</f>
        <v>Other</v>
      </c>
    </row>
    <row r="1761" spans="1:25" x14ac:dyDescent="0.3">
      <c r="A1761" s="3" t="s">
        <v>151</v>
      </c>
      <c r="B1761" s="3">
        <v>21237</v>
      </c>
      <c r="C1761" s="3" t="s">
        <v>24</v>
      </c>
      <c r="D1761" s="7">
        <v>0.02</v>
      </c>
      <c r="E1761" s="4">
        <v>262.11</v>
      </c>
      <c r="F1761" s="4">
        <v>62.74</v>
      </c>
      <c r="G1761" s="3">
        <v>3096</v>
      </c>
      <c r="H1761" s="3" t="s">
        <v>2788</v>
      </c>
      <c r="I1761" s="3" t="s">
        <v>38</v>
      </c>
      <c r="J1761" s="3" t="s">
        <v>113</v>
      </c>
      <c r="K1761" s="3" t="s">
        <v>40</v>
      </c>
      <c r="L1761" s="3" t="s">
        <v>52</v>
      </c>
      <c r="M1761" s="3" t="s">
        <v>153</v>
      </c>
      <c r="N1761" s="3" t="s">
        <v>1733</v>
      </c>
      <c r="O1761" s="3">
        <v>43026</v>
      </c>
      <c r="P1761" s="2">
        <v>42148</v>
      </c>
      <c r="Q1761" s="2">
        <v>42149</v>
      </c>
      <c r="R1761" s="4">
        <v>-633.44123700000023</v>
      </c>
      <c r="S1761" s="3">
        <v>9</v>
      </c>
      <c r="T1761" s="4">
        <v>2495.35</v>
      </c>
      <c r="U1761" s="3">
        <v>86221</v>
      </c>
      <c r="V1761" s="3" t="str">
        <f>IF(R1761&gt;F3717, "High","Low")</f>
        <v>Low</v>
      </c>
      <c r="W1761" s="3" t="e">
        <f>IF(OR(D1761 &gt; 0.2,#REF! &lt; 0.25), "High Risk", "Low Risk")</f>
        <v>#REF!</v>
      </c>
      <c r="X1761" s="3" t="str">
        <f>IF(NOT(D1761 &gt; 0), "No Discount", "Discount Applied")</f>
        <v>Discount Applied</v>
      </c>
      <c r="Y1761" s="3" t="str">
        <f>IF(AND(R1761 &gt; 100, OR(I1761 = "Regular Air", I1761 = "Express Air"), NOT(D1761 &gt; 0)), "High Profit Non-Standard Shipping", "Other")</f>
        <v>Other</v>
      </c>
    </row>
    <row r="1762" spans="1:25" x14ac:dyDescent="0.3">
      <c r="A1762" s="3" t="s">
        <v>140</v>
      </c>
      <c r="B1762" s="3">
        <v>25999</v>
      </c>
      <c r="C1762" s="3" t="s">
        <v>46</v>
      </c>
      <c r="D1762" s="7">
        <v>0.04</v>
      </c>
      <c r="E1762" s="4">
        <v>33.89</v>
      </c>
      <c r="F1762" s="4">
        <v>5.0999999999999996</v>
      </c>
      <c r="G1762" s="3">
        <v>3096</v>
      </c>
      <c r="H1762" s="3" t="s">
        <v>2788</v>
      </c>
      <c r="I1762" s="3" t="s">
        <v>26</v>
      </c>
      <c r="J1762" s="3" t="s">
        <v>113</v>
      </c>
      <c r="K1762" s="3" t="s">
        <v>28</v>
      </c>
      <c r="L1762" s="3" t="s">
        <v>52</v>
      </c>
      <c r="M1762" s="3" t="s">
        <v>153</v>
      </c>
      <c r="N1762" s="3" t="s">
        <v>1733</v>
      </c>
      <c r="O1762" s="3">
        <v>43026</v>
      </c>
      <c r="P1762" s="2">
        <v>42172</v>
      </c>
      <c r="Q1762" s="2">
        <v>42173</v>
      </c>
      <c r="R1762" s="4">
        <v>72.984000000000009</v>
      </c>
      <c r="S1762" s="3">
        <v>6</v>
      </c>
      <c r="T1762" s="4">
        <v>200.83</v>
      </c>
      <c r="U1762" s="3">
        <v>86222</v>
      </c>
      <c r="V1762" s="3" t="str">
        <f>IF(R1762&gt;F3718, "High","Low")</f>
        <v>High</v>
      </c>
      <c r="W1762" s="3" t="e">
        <f>IF(OR(D1762 &gt; 0.2,#REF! &lt; 0.25), "High Risk", "Low Risk")</f>
        <v>#REF!</v>
      </c>
      <c r="X1762" s="3" t="str">
        <f>IF(NOT(D1762 &gt; 0), "No Discount", "Discount Applied")</f>
        <v>Discount Applied</v>
      </c>
      <c r="Y1762" s="3" t="str">
        <f>IF(AND(R1762 &gt; 100, OR(I1762 = "Regular Air", I1762 = "Express Air"), NOT(D1762 &gt; 0)), "High Profit Non-Standard Shipping", "Other")</f>
        <v>Other</v>
      </c>
    </row>
    <row r="1763" spans="1:25" x14ac:dyDescent="0.3">
      <c r="A1763" s="3" t="s">
        <v>92</v>
      </c>
      <c r="B1763" s="3">
        <v>19816</v>
      </c>
      <c r="C1763" s="3" t="s">
        <v>46</v>
      </c>
      <c r="D1763" s="7">
        <v>0.05</v>
      </c>
      <c r="E1763" s="4">
        <v>35.44</v>
      </c>
      <c r="F1763" s="4">
        <v>5.09</v>
      </c>
      <c r="G1763" s="3">
        <v>3098</v>
      </c>
      <c r="H1763" s="3" t="s">
        <v>2792</v>
      </c>
      <c r="I1763" s="3" t="s">
        <v>48</v>
      </c>
      <c r="J1763" s="3" t="s">
        <v>113</v>
      </c>
      <c r="K1763" s="3" t="s">
        <v>28</v>
      </c>
      <c r="L1763" s="3" t="s">
        <v>52</v>
      </c>
      <c r="M1763" s="3" t="s">
        <v>70</v>
      </c>
      <c r="N1763" s="3" t="s">
        <v>2793</v>
      </c>
      <c r="O1763" s="3">
        <v>11967</v>
      </c>
      <c r="P1763" s="2">
        <v>42102</v>
      </c>
      <c r="Q1763" s="2">
        <v>42103</v>
      </c>
      <c r="R1763" s="4">
        <v>240.17519999999996</v>
      </c>
      <c r="S1763" s="3">
        <v>10</v>
      </c>
      <c r="T1763" s="4">
        <v>348.08</v>
      </c>
      <c r="U1763" s="3">
        <v>89314</v>
      </c>
      <c r="V1763" s="3" t="str">
        <f>IF(R1763&gt;F3719, "High","Low")</f>
        <v>High</v>
      </c>
      <c r="W1763" s="3" t="e">
        <f>IF(OR(D1763 &gt; 0.2,#REF! &lt; 0.25), "High Risk", "Low Risk")</f>
        <v>#REF!</v>
      </c>
      <c r="X1763" s="3" t="str">
        <f>IF(NOT(D1763 &gt; 0), "No Discount", "Discount Applied")</f>
        <v>Discount Applied</v>
      </c>
      <c r="Y1763" s="3" t="str">
        <f>IF(AND(R1763 &gt; 100, OR(I1763 = "Regular Air", I1763 = "Express Air"), NOT(D1763 &gt; 0)), "High Profit Non-Standard Shipping", "Other")</f>
        <v>Other</v>
      </c>
    </row>
    <row r="1764" spans="1:25" x14ac:dyDescent="0.3">
      <c r="A1764" s="3" t="s">
        <v>256</v>
      </c>
      <c r="B1764" s="3">
        <v>22503</v>
      </c>
      <c r="C1764" s="3" t="s">
        <v>105</v>
      </c>
      <c r="D1764" s="7">
        <v>0</v>
      </c>
      <c r="E1764" s="4">
        <v>11.7</v>
      </c>
      <c r="F1764" s="4">
        <v>6.96</v>
      </c>
      <c r="G1764" s="3">
        <v>3098</v>
      </c>
      <c r="H1764" s="3" t="s">
        <v>2792</v>
      </c>
      <c r="I1764" s="3" t="s">
        <v>26</v>
      </c>
      <c r="J1764" s="3" t="s">
        <v>113</v>
      </c>
      <c r="K1764" s="3" t="s">
        <v>28</v>
      </c>
      <c r="L1764" s="3" t="s">
        <v>52</v>
      </c>
      <c r="M1764" s="3" t="s">
        <v>70</v>
      </c>
      <c r="N1764" s="3" t="s">
        <v>2793</v>
      </c>
      <c r="O1764" s="3">
        <v>11967</v>
      </c>
      <c r="P1764" s="2">
        <v>42172</v>
      </c>
      <c r="Q1764" s="2">
        <v>42174</v>
      </c>
      <c r="R1764" s="4">
        <v>-11.248000000000001</v>
      </c>
      <c r="S1764" s="3">
        <v>10</v>
      </c>
      <c r="T1764" s="4">
        <v>131.69</v>
      </c>
      <c r="U1764" s="3">
        <v>89315</v>
      </c>
      <c r="V1764" s="3" t="str">
        <f>IF(R1764&gt;F3720, "High","Low")</f>
        <v>Low</v>
      </c>
      <c r="W1764" s="3" t="e">
        <f>IF(OR(D1764 &gt; 0.2,#REF! &lt; 0.25), "High Risk", "Low Risk")</f>
        <v>#REF!</v>
      </c>
      <c r="X1764" s="3" t="str">
        <f>IF(NOT(D1764 &gt; 0), "No Discount", "Discount Applied")</f>
        <v>No Discount</v>
      </c>
      <c r="Y1764" s="3" t="str">
        <f>IF(AND(R1764 &gt; 100, OR(I1764 = "Regular Air", I1764 = "Express Air"), NOT(D1764 &gt; 0)), "High Profit Non-Standard Shipping", "Other")</f>
        <v>Other</v>
      </c>
    </row>
    <row r="1765" spans="1:25" x14ac:dyDescent="0.3">
      <c r="A1765" s="3" t="s">
        <v>133</v>
      </c>
      <c r="B1765" s="3">
        <v>18930</v>
      </c>
      <c r="C1765" s="3" t="s">
        <v>105</v>
      </c>
      <c r="D1765" s="7">
        <v>0.06</v>
      </c>
      <c r="E1765" s="4">
        <v>2.89</v>
      </c>
      <c r="F1765" s="4">
        <v>0.5</v>
      </c>
      <c r="G1765" s="3">
        <v>3098</v>
      </c>
      <c r="H1765" s="3" t="s">
        <v>2792</v>
      </c>
      <c r="I1765" s="3" t="s">
        <v>48</v>
      </c>
      <c r="J1765" s="3" t="s">
        <v>113</v>
      </c>
      <c r="K1765" s="3" t="s">
        <v>28</v>
      </c>
      <c r="L1765" s="3" t="s">
        <v>52</v>
      </c>
      <c r="M1765" s="3" t="s">
        <v>70</v>
      </c>
      <c r="N1765" s="3" t="s">
        <v>2793</v>
      </c>
      <c r="O1765" s="3">
        <v>11967</v>
      </c>
      <c r="P1765" s="2">
        <v>42063</v>
      </c>
      <c r="Q1765" s="2">
        <v>42063</v>
      </c>
      <c r="R1765" s="4">
        <v>9.611699999999999</v>
      </c>
      <c r="S1765" s="3">
        <v>5</v>
      </c>
      <c r="T1765" s="4">
        <v>13.93</v>
      </c>
      <c r="U1765" s="3">
        <v>89316</v>
      </c>
      <c r="V1765" s="3" t="str">
        <f>IF(R1765&gt;F3721, "High","Low")</f>
        <v>High</v>
      </c>
      <c r="W1765" s="3" t="e">
        <f>IF(OR(D1765 &gt; 0.2,#REF! &lt; 0.25), "High Risk", "Low Risk")</f>
        <v>#REF!</v>
      </c>
      <c r="X1765" s="3" t="str">
        <f>IF(NOT(D1765 &gt; 0), "No Discount", "Discount Applied")</f>
        <v>Discount Applied</v>
      </c>
      <c r="Y1765" s="3" t="str">
        <f>IF(AND(R1765 &gt; 100, OR(I1765 = "Regular Air", I1765 = "Express Air"), NOT(D1765 &gt; 0)), "High Profit Non-Standard Shipping", "Other")</f>
        <v>Other</v>
      </c>
    </row>
    <row r="1766" spans="1:25" x14ac:dyDescent="0.3">
      <c r="A1766" s="3" t="s">
        <v>77</v>
      </c>
      <c r="B1766" s="3">
        <v>19805</v>
      </c>
      <c r="C1766" s="3" t="s">
        <v>46</v>
      </c>
      <c r="D1766" s="7">
        <v>7.0000000000000007E-2</v>
      </c>
      <c r="E1766" s="4">
        <v>35.99</v>
      </c>
      <c r="F1766" s="4">
        <v>5</v>
      </c>
      <c r="G1766" s="3">
        <v>3100</v>
      </c>
      <c r="H1766" s="3" t="s">
        <v>2794</v>
      </c>
      <c r="I1766" s="3" t="s">
        <v>48</v>
      </c>
      <c r="J1766" s="3" t="s">
        <v>113</v>
      </c>
      <c r="K1766" s="3" t="s">
        <v>76</v>
      </c>
      <c r="L1766" s="3" t="s">
        <v>135</v>
      </c>
      <c r="M1766" s="3" t="s">
        <v>361</v>
      </c>
      <c r="N1766" s="3" t="s">
        <v>2795</v>
      </c>
      <c r="O1766" s="3">
        <v>33334</v>
      </c>
      <c r="P1766" s="2">
        <v>42088</v>
      </c>
      <c r="Q1766" s="2">
        <v>42090</v>
      </c>
      <c r="R1766" s="4">
        <v>-299.81420000000003</v>
      </c>
      <c r="S1766" s="3">
        <v>1</v>
      </c>
      <c r="T1766" s="4">
        <v>31.71</v>
      </c>
      <c r="U1766" s="3">
        <v>89988</v>
      </c>
      <c r="V1766" s="3" t="str">
        <f>IF(R1766&gt;F3722, "High","Low")</f>
        <v>Low</v>
      </c>
      <c r="W1766" s="3" t="e">
        <f>IF(OR(D1766 &gt; 0.2,#REF! &lt; 0.25), "High Risk", "Low Risk")</f>
        <v>#REF!</v>
      </c>
      <c r="X1766" s="3" t="str">
        <f>IF(NOT(D1766 &gt; 0), "No Discount", "Discount Applied")</f>
        <v>Discount Applied</v>
      </c>
      <c r="Y1766" s="3" t="str">
        <f>IF(AND(R1766 &gt; 100, OR(I1766 = "Regular Air", I1766 = "Express Air"), NOT(D1766 &gt; 0)), "High Profit Non-Standard Shipping", "Other")</f>
        <v>Other</v>
      </c>
    </row>
    <row r="1767" spans="1:25" x14ac:dyDescent="0.3">
      <c r="A1767" s="3" t="s">
        <v>133</v>
      </c>
      <c r="B1767" s="3">
        <v>18087</v>
      </c>
      <c r="C1767" s="3" t="s">
        <v>46</v>
      </c>
      <c r="D1767" s="7">
        <v>0.04</v>
      </c>
      <c r="E1767" s="4">
        <v>3.08</v>
      </c>
      <c r="F1767" s="4">
        <v>0.99</v>
      </c>
      <c r="G1767" s="3">
        <v>3105</v>
      </c>
      <c r="H1767" s="3" t="s">
        <v>2796</v>
      </c>
      <c r="I1767" s="3" t="s">
        <v>48</v>
      </c>
      <c r="J1767" s="3" t="s">
        <v>39</v>
      </c>
      <c r="K1767" s="3" t="s">
        <v>28</v>
      </c>
      <c r="L1767" s="3" t="s">
        <v>135</v>
      </c>
      <c r="M1767" s="3" t="s">
        <v>612</v>
      </c>
      <c r="N1767" s="3" t="s">
        <v>318</v>
      </c>
      <c r="O1767" s="3">
        <v>42071</v>
      </c>
      <c r="P1767" s="2">
        <v>42083</v>
      </c>
      <c r="Q1767" s="2">
        <v>42084</v>
      </c>
      <c r="R1767" s="4">
        <v>13.799999999999999</v>
      </c>
      <c r="S1767" s="3">
        <v>19</v>
      </c>
      <c r="T1767" s="4">
        <v>60.01</v>
      </c>
      <c r="U1767" s="3">
        <v>86327</v>
      </c>
      <c r="V1767" s="3" t="str">
        <f>IF(R1767&gt;F3723, "High","Low")</f>
        <v>High</v>
      </c>
      <c r="W1767" s="3" t="e">
        <f>IF(OR(D1767 &gt; 0.2,#REF! &lt; 0.25), "High Risk", "Low Risk")</f>
        <v>#REF!</v>
      </c>
      <c r="X1767" s="3" t="str">
        <f>IF(NOT(D1767 &gt; 0), "No Discount", "Discount Applied")</f>
        <v>Discount Applied</v>
      </c>
      <c r="Y1767" s="3" t="str">
        <f>IF(AND(R1767 &gt; 100, OR(I1767 = "Regular Air", I1767 = "Express Air"), NOT(D1767 &gt; 0)), "High Profit Non-Standard Shipping", "Other")</f>
        <v>Other</v>
      </c>
    </row>
    <row r="1768" spans="1:25" x14ac:dyDescent="0.3">
      <c r="A1768" s="3" t="s">
        <v>92</v>
      </c>
      <c r="B1768" s="3">
        <v>18088</v>
      </c>
      <c r="C1768" s="3" t="s">
        <v>46</v>
      </c>
      <c r="D1768" s="7">
        <v>0.02</v>
      </c>
      <c r="E1768" s="4">
        <v>6.48</v>
      </c>
      <c r="F1768" s="4">
        <v>5.9</v>
      </c>
      <c r="G1768" s="3">
        <v>3105</v>
      </c>
      <c r="H1768" s="3" t="s">
        <v>2796</v>
      </c>
      <c r="I1768" s="3" t="s">
        <v>48</v>
      </c>
      <c r="J1768" s="3" t="s">
        <v>39</v>
      </c>
      <c r="K1768" s="3" t="s">
        <v>28</v>
      </c>
      <c r="L1768" s="3" t="s">
        <v>135</v>
      </c>
      <c r="M1768" s="3" t="s">
        <v>612</v>
      </c>
      <c r="N1768" s="3" t="s">
        <v>318</v>
      </c>
      <c r="O1768" s="3">
        <v>42071</v>
      </c>
      <c r="P1768" s="2">
        <v>42083</v>
      </c>
      <c r="Q1768" s="2">
        <v>42084</v>
      </c>
      <c r="R1768" s="4">
        <v>4.3919999999999995</v>
      </c>
      <c r="S1768" s="3">
        <v>13</v>
      </c>
      <c r="T1768" s="4">
        <v>90.98</v>
      </c>
      <c r="U1768" s="3">
        <v>86327</v>
      </c>
      <c r="V1768" s="3" t="str">
        <f>IF(R1768&gt;F3724, "High","Low")</f>
        <v>High</v>
      </c>
      <c r="W1768" s="3" t="e">
        <f>IF(OR(D1768 &gt; 0.2,#REF! &lt; 0.25), "High Risk", "Low Risk")</f>
        <v>#REF!</v>
      </c>
      <c r="X1768" s="3" t="str">
        <f>IF(NOT(D1768 &gt; 0), "No Discount", "Discount Applied")</f>
        <v>Discount Applied</v>
      </c>
      <c r="Y1768" s="3" t="str">
        <f>IF(AND(R1768 &gt; 100, OR(I1768 = "Regular Air", I1768 = "Express Air"), NOT(D1768 &gt; 0)), "High Profit Non-Standard Shipping", "Other")</f>
        <v>Other</v>
      </c>
    </row>
    <row r="1769" spans="1:25" x14ac:dyDescent="0.3">
      <c r="A1769" s="3" t="s">
        <v>77</v>
      </c>
      <c r="B1769" s="3">
        <v>18089</v>
      </c>
      <c r="C1769" s="3" t="s">
        <v>46</v>
      </c>
      <c r="D1769" s="7">
        <v>0.04</v>
      </c>
      <c r="E1769" s="4">
        <v>125.99</v>
      </c>
      <c r="F1769" s="4">
        <v>4.2</v>
      </c>
      <c r="G1769" s="3">
        <v>3105</v>
      </c>
      <c r="H1769" s="3" t="s">
        <v>2796</v>
      </c>
      <c r="I1769" s="3" t="s">
        <v>48</v>
      </c>
      <c r="J1769" s="3" t="s">
        <v>39</v>
      </c>
      <c r="K1769" s="3" t="s">
        <v>76</v>
      </c>
      <c r="L1769" s="3" t="s">
        <v>135</v>
      </c>
      <c r="M1769" s="3" t="s">
        <v>612</v>
      </c>
      <c r="N1769" s="3" t="s">
        <v>318</v>
      </c>
      <c r="O1769" s="3">
        <v>42071</v>
      </c>
      <c r="P1769" s="2">
        <v>42083</v>
      </c>
      <c r="Q1769" s="2">
        <v>42085</v>
      </c>
      <c r="R1769" s="4">
        <v>-236.25</v>
      </c>
      <c r="S1769" s="3">
        <v>12</v>
      </c>
      <c r="T1769" s="4">
        <v>1270.7</v>
      </c>
      <c r="U1769" s="3">
        <v>86327</v>
      </c>
      <c r="V1769" s="3" t="str">
        <f>IF(R1769&gt;F3725, "High","Low")</f>
        <v>Low</v>
      </c>
      <c r="W1769" s="3" t="e">
        <f>IF(OR(D1769 &gt; 0.2,#REF! &lt; 0.25), "High Risk", "Low Risk")</f>
        <v>#REF!</v>
      </c>
      <c r="X1769" s="3" t="str">
        <f>IF(NOT(D1769 &gt; 0), "No Discount", "Discount Applied")</f>
        <v>Discount Applied</v>
      </c>
      <c r="Y1769" s="3" t="str">
        <f>IF(AND(R1769 &gt; 100, OR(I1769 = "Regular Air", I1769 = "Express Air"), NOT(D1769 &gt; 0)), "High Profit Non-Standard Shipping", "Other")</f>
        <v>Other</v>
      </c>
    </row>
    <row r="1770" spans="1:25" x14ac:dyDescent="0.3">
      <c r="A1770" s="3" t="s">
        <v>133</v>
      </c>
      <c r="B1770" s="3">
        <v>87</v>
      </c>
      <c r="C1770" s="3" t="s">
        <v>46</v>
      </c>
      <c r="D1770" s="7">
        <v>0.04</v>
      </c>
      <c r="E1770" s="4">
        <v>3.08</v>
      </c>
      <c r="F1770" s="4">
        <v>0.99</v>
      </c>
      <c r="G1770" s="3">
        <v>3106</v>
      </c>
      <c r="H1770" s="3" t="s">
        <v>2798</v>
      </c>
      <c r="I1770" s="3" t="s">
        <v>48</v>
      </c>
      <c r="J1770" s="3" t="s">
        <v>39</v>
      </c>
      <c r="K1770" s="3" t="s">
        <v>28</v>
      </c>
      <c r="L1770" s="3" t="s">
        <v>60</v>
      </c>
      <c r="M1770" s="3" t="s">
        <v>129</v>
      </c>
      <c r="N1770" s="3" t="s">
        <v>2163</v>
      </c>
      <c r="O1770" s="3">
        <v>77041</v>
      </c>
      <c r="P1770" s="2">
        <v>42083</v>
      </c>
      <c r="Q1770" s="2">
        <v>42084</v>
      </c>
      <c r="R1770" s="4">
        <v>36.020000000000003</v>
      </c>
      <c r="S1770" s="3">
        <v>75</v>
      </c>
      <c r="T1770" s="4">
        <v>236.87</v>
      </c>
      <c r="U1770" s="3">
        <v>548</v>
      </c>
      <c r="V1770" s="3" t="str">
        <f>IF(R1770&gt;F3726, "High","Low")</f>
        <v>High</v>
      </c>
      <c r="W1770" s="3" t="e">
        <f>IF(OR(D1770 &gt; 0.2,#REF! &lt; 0.25), "High Risk", "Low Risk")</f>
        <v>#REF!</v>
      </c>
      <c r="X1770" s="3" t="str">
        <f>IF(NOT(D1770 &gt; 0), "No Discount", "Discount Applied")</f>
        <v>Discount Applied</v>
      </c>
      <c r="Y1770" s="3" t="str">
        <f>IF(AND(R1770 &gt; 100, OR(I1770 = "Regular Air", I1770 = "Express Air"), NOT(D1770 &gt; 0)), "High Profit Non-Standard Shipping", "Other")</f>
        <v>Other</v>
      </c>
    </row>
    <row r="1771" spans="1:25" x14ac:dyDescent="0.3">
      <c r="A1771" s="3" t="s">
        <v>92</v>
      </c>
      <c r="B1771" s="3">
        <v>88</v>
      </c>
      <c r="C1771" s="3" t="s">
        <v>46</v>
      </c>
      <c r="D1771" s="7">
        <v>0.02</v>
      </c>
      <c r="E1771" s="4">
        <v>6.48</v>
      </c>
      <c r="F1771" s="4">
        <v>5.9</v>
      </c>
      <c r="G1771" s="3">
        <v>3106</v>
      </c>
      <c r="H1771" s="3" t="s">
        <v>2798</v>
      </c>
      <c r="I1771" s="3" t="s">
        <v>48</v>
      </c>
      <c r="J1771" s="3" t="s">
        <v>39</v>
      </c>
      <c r="K1771" s="3" t="s">
        <v>28</v>
      </c>
      <c r="L1771" s="3" t="s">
        <v>60</v>
      </c>
      <c r="M1771" s="3" t="s">
        <v>129</v>
      </c>
      <c r="N1771" s="3" t="s">
        <v>2163</v>
      </c>
      <c r="O1771" s="3">
        <v>77041</v>
      </c>
      <c r="P1771" s="2">
        <v>42083</v>
      </c>
      <c r="Q1771" s="2">
        <v>42084</v>
      </c>
      <c r="R1771" s="4">
        <v>-50.64</v>
      </c>
      <c r="S1771" s="3">
        <v>53</v>
      </c>
      <c r="T1771" s="4">
        <v>370.91</v>
      </c>
      <c r="U1771" s="3">
        <v>548</v>
      </c>
      <c r="V1771" s="3" t="str">
        <f>IF(R1771&gt;F3727, "High","Low")</f>
        <v>Low</v>
      </c>
      <c r="W1771" s="3" t="e">
        <f>IF(OR(D1771 &gt; 0.2,#REF! &lt; 0.25), "High Risk", "Low Risk")</f>
        <v>#REF!</v>
      </c>
      <c r="X1771" s="3" t="str">
        <f>IF(NOT(D1771 &gt; 0), "No Discount", "Discount Applied")</f>
        <v>Discount Applied</v>
      </c>
      <c r="Y1771" s="3" t="str">
        <f>IF(AND(R1771 &gt; 100, OR(I1771 = "Regular Air", I1771 = "Express Air"), NOT(D1771 &gt; 0)), "High Profit Non-Standard Shipping", "Other")</f>
        <v>Other</v>
      </c>
    </row>
    <row r="1772" spans="1:25" x14ac:dyDescent="0.3">
      <c r="A1772" s="3" t="s">
        <v>77</v>
      </c>
      <c r="B1772" s="3">
        <v>89</v>
      </c>
      <c r="C1772" s="3" t="s">
        <v>46</v>
      </c>
      <c r="D1772" s="7">
        <v>0.04</v>
      </c>
      <c r="E1772" s="4">
        <v>125.99</v>
      </c>
      <c r="F1772" s="4">
        <v>4.2</v>
      </c>
      <c r="G1772" s="3">
        <v>3106</v>
      </c>
      <c r="H1772" s="3" t="s">
        <v>2798</v>
      </c>
      <c r="I1772" s="3" t="s">
        <v>48</v>
      </c>
      <c r="J1772" s="3" t="s">
        <v>39</v>
      </c>
      <c r="K1772" s="3" t="s">
        <v>76</v>
      </c>
      <c r="L1772" s="3" t="s">
        <v>60</v>
      </c>
      <c r="M1772" s="3" t="s">
        <v>129</v>
      </c>
      <c r="N1772" s="3" t="s">
        <v>2163</v>
      </c>
      <c r="O1772" s="3">
        <v>77041</v>
      </c>
      <c r="P1772" s="2">
        <v>42083</v>
      </c>
      <c r="Q1772" s="2">
        <v>42085</v>
      </c>
      <c r="R1772" s="4">
        <v>510.48900000000003</v>
      </c>
      <c r="S1772" s="3">
        <v>47</v>
      </c>
      <c r="T1772" s="4">
        <v>4976.92</v>
      </c>
      <c r="U1772" s="3">
        <v>548</v>
      </c>
      <c r="V1772" s="3" t="str">
        <f>IF(R1772&gt;F3728, "High","Low")</f>
        <v>High</v>
      </c>
      <c r="W1772" s="3" t="e">
        <f>IF(OR(D1772 &gt; 0.2,#REF! &lt; 0.25), "High Risk", "Low Risk")</f>
        <v>#REF!</v>
      </c>
      <c r="X1772" s="3" t="str">
        <f>IF(NOT(D1772 &gt; 0), "No Discount", "Discount Applied")</f>
        <v>Discount Applied</v>
      </c>
      <c r="Y1772" s="3" t="str">
        <f>IF(AND(R1772 &gt; 100, OR(I1772 = "Regular Air", I1772 = "Express Air"), NOT(D1772 &gt; 0)), "High Profit Non-Standard Shipping", "Other")</f>
        <v>Other</v>
      </c>
    </row>
    <row r="1773" spans="1:25" x14ac:dyDescent="0.3">
      <c r="A1773" s="3" t="s">
        <v>108</v>
      </c>
      <c r="B1773" s="3">
        <v>21120</v>
      </c>
      <c r="C1773" s="3" t="s">
        <v>36</v>
      </c>
      <c r="D1773" s="7">
        <v>7.0000000000000007E-2</v>
      </c>
      <c r="E1773" s="4">
        <v>34.54</v>
      </c>
      <c r="F1773" s="4">
        <v>14.72</v>
      </c>
      <c r="G1773" s="3">
        <v>3113</v>
      </c>
      <c r="H1773" s="3" t="s">
        <v>2799</v>
      </c>
      <c r="I1773" s="3" t="s">
        <v>48</v>
      </c>
      <c r="J1773" s="3" t="s">
        <v>27</v>
      </c>
      <c r="K1773" s="3" t="s">
        <v>28</v>
      </c>
      <c r="L1773" s="3" t="s">
        <v>135</v>
      </c>
      <c r="M1773" s="3" t="s">
        <v>170</v>
      </c>
      <c r="N1773" s="3" t="s">
        <v>2801</v>
      </c>
      <c r="O1773" s="3">
        <v>70560</v>
      </c>
      <c r="P1773" s="2">
        <v>42141</v>
      </c>
      <c r="Q1773" s="2">
        <v>42142</v>
      </c>
      <c r="R1773" s="4">
        <v>-20.182259999999999</v>
      </c>
      <c r="S1773" s="3">
        <v>17</v>
      </c>
      <c r="T1773" s="4">
        <v>574.97</v>
      </c>
      <c r="U1773" s="3">
        <v>86860</v>
      </c>
      <c r="V1773" s="3" t="str">
        <f>IF(R1773&gt;F3729, "High","Low")</f>
        <v>Low</v>
      </c>
      <c r="W1773" s="3" t="e">
        <f>IF(OR(D1773 &gt; 0.2,#REF! &lt; 0.25), "High Risk", "Low Risk")</f>
        <v>#REF!</v>
      </c>
      <c r="X1773" s="3" t="str">
        <f>IF(NOT(D1773 &gt; 0), "No Discount", "Discount Applied")</f>
        <v>Discount Applied</v>
      </c>
      <c r="Y1773" s="3" t="str">
        <f>IF(AND(R1773 &gt; 100, OR(I1773 = "Regular Air", I1773 = "Express Air"), NOT(D1773 &gt; 0)), "High Profit Non-Standard Shipping", "Other")</f>
        <v>Other</v>
      </c>
    </row>
    <row r="1774" spans="1:25" x14ac:dyDescent="0.3">
      <c r="A1774" s="3" t="s">
        <v>92</v>
      </c>
      <c r="B1774" s="3">
        <v>21121</v>
      </c>
      <c r="C1774" s="3" t="s">
        <v>36</v>
      </c>
      <c r="D1774" s="7">
        <v>0.02</v>
      </c>
      <c r="E1774" s="4">
        <v>12.28</v>
      </c>
      <c r="F1774" s="4">
        <v>6.47</v>
      </c>
      <c r="G1774" s="3">
        <v>3113</v>
      </c>
      <c r="H1774" s="3" t="s">
        <v>2799</v>
      </c>
      <c r="I1774" s="3" t="s">
        <v>48</v>
      </c>
      <c r="J1774" s="3" t="s">
        <v>27</v>
      </c>
      <c r="K1774" s="3" t="s">
        <v>28</v>
      </c>
      <c r="L1774" s="3" t="s">
        <v>135</v>
      </c>
      <c r="M1774" s="3" t="s">
        <v>170</v>
      </c>
      <c r="N1774" s="3" t="s">
        <v>2801</v>
      </c>
      <c r="O1774" s="3">
        <v>70560</v>
      </c>
      <c r="P1774" s="2">
        <v>42141</v>
      </c>
      <c r="Q1774" s="2">
        <v>42141</v>
      </c>
      <c r="R1774" s="4">
        <v>-156.97220000000002</v>
      </c>
      <c r="S1774" s="3">
        <v>9</v>
      </c>
      <c r="T1774" s="4">
        <v>115.22</v>
      </c>
      <c r="U1774" s="3">
        <v>86860</v>
      </c>
      <c r="V1774" s="3" t="str">
        <f>IF(R1774&gt;F3730, "High","Low")</f>
        <v>Low</v>
      </c>
      <c r="W1774" s="3" t="e">
        <f>IF(OR(D1774 &gt; 0.2,#REF! &lt; 0.25), "High Risk", "Low Risk")</f>
        <v>#REF!</v>
      </c>
      <c r="X1774" s="3" t="str">
        <f>IF(NOT(D1774 &gt; 0), "No Discount", "Discount Applied")</f>
        <v>Discount Applied</v>
      </c>
      <c r="Y1774" s="3" t="str">
        <f>IF(AND(R1774 &gt; 100, OR(I1774 = "Regular Air", I1774 = "Express Air"), NOT(D1774 &gt; 0)), "High Profit Non-Standard Shipping", "Other")</f>
        <v>Other</v>
      </c>
    </row>
    <row r="1775" spans="1:25" x14ac:dyDescent="0.3">
      <c r="A1775" s="3" t="s">
        <v>29</v>
      </c>
      <c r="B1775" s="3">
        <v>21122</v>
      </c>
      <c r="C1775" s="3" t="s">
        <v>36</v>
      </c>
      <c r="D1775" s="7">
        <v>0.06</v>
      </c>
      <c r="E1775" s="4">
        <v>34.58</v>
      </c>
      <c r="F1775" s="4">
        <v>8.99</v>
      </c>
      <c r="G1775" s="3">
        <v>3113</v>
      </c>
      <c r="H1775" s="3" t="s">
        <v>2799</v>
      </c>
      <c r="I1775" s="3" t="s">
        <v>26</v>
      </c>
      <c r="J1775" s="3" t="s">
        <v>27</v>
      </c>
      <c r="K1775" s="3" t="s">
        <v>28</v>
      </c>
      <c r="L1775" s="3" t="s">
        <v>135</v>
      </c>
      <c r="M1775" s="3" t="s">
        <v>170</v>
      </c>
      <c r="N1775" s="3" t="s">
        <v>2801</v>
      </c>
      <c r="O1775" s="3">
        <v>70560</v>
      </c>
      <c r="P1775" s="2">
        <v>42141</v>
      </c>
      <c r="Q1775" s="2">
        <v>42143</v>
      </c>
      <c r="R1775" s="4">
        <v>384.5043</v>
      </c>
      <c r="S1775" s="3">
        <v>13</v>
      </c>
      <c r="T1775" s="4">
        <v>456.58</v>
      </c>
      <c r="U1775" s="3">
        <v>86860</v>
      </c>
      <c r="V1775" s="3" t="str">
        <f>IF(R1775&gt;F3731, "High","Low")</f>
        <v>High</v>
      </c>
      <c r="W1775" s="3" t="e">
        <f>IF(OR(D1775 &gt; 0.2,#REF! &lt; 0.25), "High Risk", "Low Risk")</f>
        <v>#REF!</v>
      </c>
      <c r="X1775" s="3" t="str">
        <f>IF(NOT(D1775 &gt; 0), "No Discount", "Discount Applied")</f>
        <v>Discount Applied</v>
      </c>
      <c r="Y1775" s="3" t="str">
        <f>IF(AND(R1775 &gt; 100, OR(I1775 = "Regular Air", I1775 = "Express Air"), NOT(D1775 &gt; 0)), "High Profit Non-Standard Shipping", "Other")</f>
        <v>Other</v>
      </c>
    </row>
    <row r="1776" spans="1:25" x14ac:dyDescent="0.3">
      <c r="A1776" s="3" t="s">
        <v>151</v>
      </c>
      <c r="B1776" s="3">
        <v>20795</v>
      </c>
      <c r="C1776" s="3" t="s">
        <v>46</v>
      </c>
      <c r="D1776" s="7">
        <v>0.08</v>
      </c>
      <c r="E1776" s="4">
        <v>349.45</v>
      </c>
      <c r="F1776" s="4">
        <v>60</v>
      </c>
      <c r="G1776" s="3">
        <v>3119</v>
      </c>
      <c r="H1776" s="3" t="s">
        <v>2803</v>
      </c>
      <c r="I1776" s="3" t="s">
        <v>38</v>
      </c>
      <c r="J1776" s="3" t="s">
        <v>27</v>
      </c>
      <c r="K1776" s="3" t="s">
        <v>40</v>
      </c>
      <c r="L1776" s="3" t="s">
        <v>135</v>
      </c>
      <c r="M1776" s="3" t="s">
        <v>361</v>
      </c>
      <c r="N1776" s="3" t="s">
        <v>2804</v>
      </c>
      <c r="O1776" s="3">
        <v>32839</v>
      </c>
      <c r="P1776" s="2">
        <v>42185</v>
      </c>
      <c r="Q1776" s="2">
        <v>42187</v>
      </c>
      <c r="R1776" s="4">
        <v>513.08399999999995</v>
      </c>
      <c r="S1776" s="3">
        <v>11</v>
      </c>
      <c r="T1776" s="4">
        <v>3772.19</v>
      </c>
      <c r="U1776" s="3">
        <v>86432</v>
      </c>
      <c r="V1776" s="3" t="str">
        <f>IF(R1776&gt;F3732, "High","Low")</f>
        <v>High</v>
      </c>
      <c r="W1776" s="3" t="e">
        <f>IF(OR(D1776 &gt; 0.2,#REF! &lt; 0.25), "High Risk", "Low Risk")</f>
        <v>#REF!</v>
      </c>
      <c r="X1776" s="3" t="str">
        <f>IF(NOT(D1776 &gt; 0), "No Discount", "Discount Applied")</f>
        <v>Discount Applied</v>
      </c>
      <c r="Y1776" s="3" t="str">
        <f>IF(AND(R1776 &gt; 100, OR(I1776 = "Regular Air", I1776 = "Express Air"), NOT(D1776 &gt; 0)), "High Profit Non-Standard Shipping", "Other")</f>
        <v>Other</v>
      </c>
    </row>
    <row r="1777" spans="1:25" x14ac:dyDescent="0.3">
      <c r="A1777" s="3" t="s">
        <v>108</v>
      </c>
      <c r="B1777" s="3">
        <v>25473</v>
      </c>
      <c r="C1777" s="3" t="s">
        <v>36</v>
      </c>
      <c r="D1777" s="7">
        <v>0.08</v>
      </c>
      <c r="E1777" s="4">
        <v>315.98</v>
      </c>
      <c r="F1777" s="4">
        <v>19.989999999999998</v>
      </c>
      <c r="G1777" s="3">
        <v>3120</v>
      </c>
      <c r="H1777" s="3" t="s">
        <v>2805</v>
      </c>
      <c r="I1777" s="3" t="s">
        <v>48</v>
      </c>
      <c r="J1777" s="3" t="s">
        <v>39</v>
      </c>
      <c r="K1777" s="3" t="s">
        <v>28</v>
      </c>
      <c r="L1777" s="3" t="s">
        <v>135</v>
      </c>
      <c r="M1777" s="3" t="s">
        <v>170</v>
      </c>
      <c r="N1777" s="3" t="s">
        <v>2807</v>
      </c>
      <c r="O1777" s="3">
        <v>70117</v>
      </c>
      <c r="P1777" s="2">
        <v>42169</v>
      </c>
      <c r="Q1777" s="2">
        <v>42169</v>
      </c>
      <c r="R1777" s="4">
        <v>44.519999999999996</v>
      </c>
      <c r="S1777" s="3">
        <v>9</v>
      </c>
      <c r="T1777" s="4">
        <v>2642.48</v>
      </c>
      <c r="U1777" s="3">
        <v>90160</v>
      </c>
      <c r="V1777" s="3" t="str">
        <f>IF(R1777&gt;F3733, "High","Low")</f>
        <v>High</v>
      </c>
      <c r="W1777" s="3" t="e">
        <f>IF(OR(D1777 &gt; 0.2,#REF! &lt; 0.25), "High Risk", "Low Risk")</f>
        <v>#REF!</v>
      </c>
      <c r="X1777" s="3" t="str">
        <f>IF(NOT(D1777 &gt; 0), "No Discount", "Discount Applied")</f>
        <v>Discount Applied</v>
      </c>
      <c r="Y1777" s="3" t="str">
        <f>IF(AND(R1777 &gt; 100, OR(I1777 = "Regular Air", I1777 = "Express Air"), NOT(D1777 &gt; 0)), "High Profit Non-Standard Shipping", "Other")</f>
        <v>Other</v>
      </c>
    </row>
    <row r="1778" spans="1:25" x14ac:dyDescent="0.3">
      <c r="A1778" s="3" t="s">
        <v>108</v>
      </c>
      <c r="B1778" s="3">
        <v>23764</v>
      </c>
      <c r="C1778" s="3" t="s">
        <v>105</v>
      </c>
      <c r="D1778" s="7">
        <v>0.02</v>
      </c>
      <c r="E1778" s="4">
        <v>7.1</v>
      </c>
      <c r="F1778" s="4">
        <v>6.05</v>
      </c>
      <c r="G1778" s="3">
        <v>3123</v>
      </c>
      <c r="H1778" s="3" t="s">
        <v>2808</v>
      </c>
      <c r="I1778" s="3" t="s">
        <v>48</v>
      </c>
      <c r="J1778" s="3" t="s">
        <v>39</v>
      </c>
      <c r="K1778" s="3" t="s">
        <v>28</v>
      </c>
      <c r="L1778" s="3" t="s">
        <v>60</v>
      </c>
      <c r="M1778" s="3" t="s">
        <v>177</v>
      </c>
      <c r="N1778" s="3" t="s">
        <v>2809</v>
      </c>
      <c r="O1778" s="3">
        <v>60160</v>
      </c>
      <c r="P1778" s="2">
        <v>42011</v>
      </c>
      <c r="Q1778" s="2">
        <v>42013</v>
      </c>
      <c r="R1778" s="4">
        <v>-48.875</v>
      </c>
      <c r="S1778" s="3">
        <v>8</v>
      </c>
      <c r="T1778" s="4">
        <v>61.5</v>
      </c>
      <c r="U1778" s="3">
        <v>87287</v>
      </c>
      <c r="V1778" s="3" t="str">
        <f>IF(R1778&gt;F3734, "High","Low")</f>
        <v>Low</v>
      </c>
      <c r="W1778" s="3" t="e">
        <f>IF(OR(D1778 &gt; 0.2,#REF! &lt; 0.25), "High Risk", "Low Risk")</f>
        <v>#REF!</v>
      </c>
      <c r="X1778" s="3" t="str">
        <f>IF(NOT(D1778 &gt; 0), "No Discount", "Discount Applied")</f>
        <v>Discount Applied</v>
      </c>
      <c r="Y1778" s="3" t="str">
        <f>IF(AND(R1778 &gt; 100, OR(I1778 = "Regular Air", I1778 = "Express Air"), NOT(D1778 &gt; 0)), "High Profit Non-Standard Shipping", "Other")</f>
        <v>Other</v>
      </c>
    </row>
    <row r="1779" spans="1:25" x14ac:dyDescent="0.3">
      <c r="A1779" s="3" t="s">
        <v>108</v>
      </c>
      <c r="B1779" s="3">
        <v>25060</v>
      </c>
      <c r="C1779" s="3" t="s">
        <v>36</v>
      </c>
      <c r="D1779" s="7">
        <v>0.05</v>
      </c>
      <c r="E1779" s="4">
        <v>120.98</v>
      </c>
      <c r="F1779" s="4">
        <v>9.07</v>
      </c>
      <c r="G1779" s="3">
        <v>3124</v>
      </c>
      <c r="H1779" s="3" t="s">
        <v>2810</v>
      </c>
      <c r="I1779" s="3" t="s">
        <v>48</v>
      </c>
      <c r="J1779" s="3" t="s">
        <v>39</v>
      </c>
      <c r="K1779" s="3" t="s">
        <v>28</v>
      </c>
      <c r="L1779" s="3" t="s">
        <v>60</v>
      </c>
      <c r="M1779" s="3" t="s">
        <v>177</v>
      </c>
      <c r="N1779" s="3" t="s">
        <v>2811</v>
      </c>
      <c r="O1779" s="3">
        <v>61265</v>
      </c>
      <c r="P1779" s="2">
        <v>42154</v>
      </c>
      <c r="Q1779" s="2">
        <v>42155</v>
      </c>
      <c r="R1779" s="4">
        <v>881.04719999999998</v>
      </c>
      <c r="S1779" s="3">
        <v>11</v>
      </c>
      <c r="T1779" s="4">
        <v>1276.8800000000001</v>
      </c>
      <c r="U1779" s="3">
        <v>87286</v>
      </c>
      <c r="V1779" s="3" t="str">
        <f>IF(R1779&gt;F3735, "High","Low")</f>
        <v>High</v>
      </c>
      <c r="W1779" s="3" t="e">
        <f>IF(OR(D1779 &gt; 0.2,#REF! &lt; 0.25), "High Risk", "Low Risk")</f>
        <v>#REF!</v>
      </c>
      <c r="X1779" s="3" t="str">
        <f>IF(NOT(D1779 &gt; 0), "No Discount", "Discount Applied")</f>
        <v>Discount Applied</v>
      </c>
      <c r="Y1779" s="3" t="str">
        <f>IF(AND(R1779 &gt; 100, OR(I1779 = "Regular Air", I1779 = "Express Air"), NOT(D1779 &gt; 0)), "High Profit Non-Standard Shipping", "Other")</f>
        <v>Other</v>
      </c>
    </row>
    <row r="1780" spans="1:25" x14ac:dyDescent="0.3">
      <c r="A1780" s="3" t="s">
        <v>84</v>
      </c>
      <c r="B1780" s="3">
        <v>25352</v>
      </c>
      <c r="C1780" s="3" t="s">
        <v>24</v>
      </c>
      <c r="D1780" s="7">
        <v>0.08</v>
      </c>
      <c r="E1780" s="4">
        <v>120.97</v>
      </c>
      <c r="F1780" s="4">
        <v>26.3</v>
      </c>
      <c r="G1780" s="3">
        <v>3125</v>
      </c>
      <c r="H1780" s="3" t="s">
        <v>2812</v>
      </c>
      <c r="I1780" s="3" t="s">
        <v>38</v>
      </c>
      <c r="J1780" s="3" t="s">
        <v>39</v>
      </c>
      <c r="K1780" s="3" t="s">
        <v>76</v>
      </c>
      <c r="L1780" s="3" t="s">
        <v>60</v>
      </c>
      <c r="M1780" s="3" t="s">
        <v>177</v>
      </c>
      <c r="N1780" s="3" t="s">
        <v>2814</v>
      </c>
      <c r="O1780" s="3">
        <v>60056</v>
      </c>
      <c r="P1780" s="2">
        <v>42009</v>
      </c>
      <c r="Q1780" s="2">
        <v>42011</v>
      </c>
      <c r="R1780" s="4">
        <v>-233.840688</v>
      </c>
      <c r="S1780" s="3">
        <v>2</v>
      </c>
      <c r="T1780" s="4">
        <v>233.58</v>
      </c>
      <c r="U1780" s="3">
        <v>87285</v>
      </c>
      <c r="V1780" s="3" t="str">
        <f>IF(R1780&gt;F3736, "High","Low")</f>
        <v>Low</v>
      </c>
      <c r="W1780" s="3" t="e">
        <f>IF(OR(D1780 &gt; 0.2,#REF! &lt; 0.25), "High Risk", "Low Risk")</f>
        <v>#REF!</v>
      </c>
      <c r="X1780" s="3" t="str">
        <f>IF(NOT(D1780 &gt; 0), "No Discount", "Discount Applied")</f>
        <v>Discount Applied</v>
      </c>
      <c r="Y1780" s="3" t="str">
        <f>IF(AND(R1780 &gt; 100, OR(I1780 = "Regular Air", I1780 = "Express Air"), NOT(D1780 &gt; 0)), "High Profit Non-Standard Shipping", "Other")</f>
        <v>Other</v>
      </c>
    </row>
    <row r="1781" spans="1:25" x14ac:dyDescent="0.3">
      <c r="A1781" s="3" t="s">
        <v>68</v>
      </c>
      <c r="B1781" s="3">
        <v>24457</v>
      </c>
      <c r="C1781" s="3" t="s">
        <v>105</v>
      </c>
      <c r="D1781" s="7">
        <v>0.08</v>
      </c>
      <c r="E1781" s="4">
        <v>3.69</v>
      </c>
      <c r="F1781" s="4">
        <v>2.5</v>
      </c>
      <c r="G1781" s="3">
        <v>3128</v>
      </c>
      <c r="H1781" s="3" t="s">
        <v>2815</v>
      </c>
      <c r="I1781" s="3" t="s">
        <v>48</v>
      </c>
      <c r="J1781" s="3" t="s">
        <v>57</v>
      </c>
      <c r="K1781" s="3" t="s">
        <v>28</v>
      </c>
      <c r="L1781" s="3" t="s">
        <v>135</v>
      </c>
      <c r="M1781" s="3" t="s">
        <v>170</v>
      </c>
      <c r="N1781" s="3" t="s">
        <v>2816</v>
      </c>
      <c r="O1781" s="3">
        <v>71109</v>
      </c>
      <c r="P1781" s="2">
        <v>42180</v>
      </c>
      <c r="Q1781" s="2">
        <v>42185</v>
      </c>
      <c r="R1781" s="4">
        <v>-139.07600000000002</v>
      </c>
      <c r="S1781" s="3">
        <v>9</v>
      </c>
      <c r="T1781" s="4">
        <v>31.98</v>
      </c>
      <c r="U1781" s="3">
        <v>89810</v>
      </c>
      <c r="V1781" s="3" t="str">
        <f>IF(R1781&gt;F3737, "High","Low")</f>
        <v>Low</v>
      </c>
      <c r="W1781" s="3" t="e">
        <f>IF(OR(D1781 &gt; 0.2,#REF! &lt; 0.25), "High Risk", "Low Risk")</f>
        <v>#REF!</v>
      </c>
      <c r="X1781" s="3" t="str">
        <f>IF(NOT(D1781 &gt; 0), "No Discount", "Discount Applied")</f>
        <v>Discount Applied</v>
      </c>
      <c r="Y1781" s="3" t="str">
        <f>IF(AND(R1781 &gt; 100, OR(I1781 = "Regular Air", I1781 = "Express Air"), NOT(D1781 &gt; 0)), "High Profit Non-Standard Shipping", "Other")</f>
        <v>Other</v>
      </c>
    </row>
    <row r="1782" spans="1:25" x14ac:dyDescent="0.3">
      <c r="A1782" s="3" t="s">
        <v>41</v>
      </c>
      <c r="B1782" s="3">
        <v>20483</v>
      </c>
      <c r="C1782" s="3" t="s">
        <v>24</v>
      </c>
      <c r="D1782" s="7">
        <v>0.1</v>
      </c>
      <c r="E1782" s="4">
        <v>180.98</v>
      </c>
      <c r="F1782" s="4">
        <v>26.2</v>
      </c>
      <c r="G1782" s="3">
        <v>3132</v>
      </c>
      <c r="H1782" s="3" t="s">
        <v>2817</v>
      </c>
      <c r="I1782" s="3" t="s">
        <v>38</v>
      </c>
      <c r="J1782" s="3" t="s">
        <v>27</v>
      </c>
      <c r="K1782" s="3" t="s">
        <v>40</v>
      </c>
      <c r="L1782" s="3" t="s">
        <v>60</v>
      </c>
      <c r="M1782" s="3" t="s">
        <v>177</v>
      </c>
      <c r="N1782" s="3" t="s">
        <v>2818</v>
      </c>
      <c r="O1782" s="3">
        <v>60060</v>
      </c>
      <c r="P1782" s="2">
        <v>42177</v>
      </c>
      <c r="Q1782" s="2">
        <v>42178</v>
      </c>
      <c r="R1782" s="4">
        <v>-64.664000000000001</v>
      </c>
      <c r="S1782" s="3">
        <v>3</v>
      </c>
      <c r="T1782" s="4">
        <v>519.41999999999996</v>
      </c>
      <c r="U1782" s="3">
        <v>86790</v>
      </c>
      <c r="V1782" s="3" t="str">
        <f>IF(R1782&gt;F3738, "High","Low")</f>
        <v>Low</v>
      </c>
      <c r="W1782" s="3" t="e">
        <f>IF(OR(D1782 &gt; 0.2,#REF! &lt; 0.25), "High Risk", "Low Risk")</f>
        <v>#REF!</v>
      </c>
      <c r="X1782" s="3" t="str">
        <f>IF(NOT(D1782 &gt; 0), "No Discount", "Discount Applied")</f>
        <v>Discount Applied</v>
      </c>
      <c r="Y1782" s="3" t="str">
        <f>IF(AND(R1782 &gt; 100, OR(I1782 = "Regular Air", I1782 = "Express Air"), NOT(D1782 &gt; 0)), "High Profit Non-Standard Shipping", "Other")</f>
        <v>Other</v>
      </c>
    </row>
    <row r="1783" spans="1:25" x14ac:dyDescent="0.3">
      <c r="A1783" s="3" t="s">
        <v>256</v>
      </c>
      <c r="B1783" s="3">
        <v>19258</v>
      </c>
      <c r="C1783" s="3" t="s">
        <v>55</v>
      </c>
      <c r="D1783" s="7">
        <v>0.04</v>
      </c>
      <c r="E1783" s="4">
        <v>62.05</v>
      </c>
      <c r="F1783" s="4">
        <v>3.99</v>
      </c>
      <c r="G1783" s="3">
        <v>3132</v>
      </c>
      <c r="H1783" s="3" t="s">
        <v>2817</v>
      </c>
      <c r="I1783" s="3" t="s">
        <v>48</v>
      </c>
      <c r="J1783" s="3" t="s">
        <v>27</v>
      </c>
      <c r="K1783" s="3" t="s">
        <v>28</v>
      </c>
      <c r="L1783" s="3" t="s">
        <v>60</v>
      </c>
      <c r="M1783" s="3" t="s">
        <v>177</v>
      </c>
      <c r="N1783" s="3" t="s">
        <v>2818</v>
      </c>
      <c r="O1783" s="3">
        <v>60060</v>
      </c>
      <c r="P1783" s="2">
        <v>42141</v>
      </c>
      <c r="Q1783" s="2">
        <v>42142</v>
      </c>
      <c r="R1783" s="4">
        <v>1644.0767999999998</v>
      </c>
      <c r="S1783" s="3">
        <v>40</v>
      </c>
      <c r="T1783" s="4">
        <v>2382.7199999999998</v>
      </c>
      <c r="U1783" s="3">
        <v>86794</v>
      </c>
      <c r="V1783" s="3" t="str">
        <f>IF(R1783&gt;F3739, "High","Low")</f>
        <v>High</v>
      </c>
      <c r="W1783" s="3" t="e">
        <f>IF(OR(D1783 &gt; 0.2,#REF! &lt; 0.25), "High Risk", "Low Risk")</f>
        <v>#REF!</v>
      </c>
      <c r="X1783" s="3" t="str">
        <f>IF(NOT(D1783 &gt; 0), "No Discount", "Discount Applied")</f>
        <v>Discount Applied</v>
      </c>
      <c r="Y1783" s="3" t="str">
        <f>IF(AND(R1783 &gt; 100, OR(I1783 = "Regular Air", I1783 = "Express Air"), NOT(D1783 &gt; 0)), "High Profit Non-Standard Shipping", "Other")</f>
        <v>Other</v>
      </c>
    </row>
    <row r="1784" spans="1:25" x14ac:dyDescent="0.3">
      <c r="A1784" s="3" t="s">
        <v>108</v>
      </c>
      <c r="B1784" s="3">
        <v>22459</v>
      </c>
      <c r="C1784" s="3" t="s">
        <v>55</v>
      </c>
      <c r="D1784" s="7">
        <v>0.1</v>
      </c>
      <c r="E1784" s="4">
        <v>5.81</v>
      </c>
      <c r="F1784" s="4">
        <v>8.49</v>
      </c>
      <c r="G1784" s="3">
        <v>3133</v>
      </c>
      <c r="H1784" s="3" t="s">
        <v>2820</v>
      </c>
      <c r="I1784" s="3" t="s">
        <v>48</v>
      </c>
      <c r="J1784" s="3" t="s">
        <v>27</v>
      </c>
      <c r="K1784" s="3" t="s">
        <v>28</v>
      </c>
      <c r="L1784" s="3" t="s">
        <v>60</v>
      </c>
      <c r="M1784" s="3" t="s">
        <v>177</v>
      </c>
      <c r="N1784" s="3" t="s">
        <v>2821</v>
      </c>
      <c r="O1784" s="3">
        <v>60540</v>
      </c>
      <c r="P1784" s="2">
        <v>42020</v>
      </c>
      <c r="Q1784" s="2">
        <v>42021</v>
      </c>
      <c r="R1784" s="4">
        <v>-350.43950000000001</v>
      </c>
      <c r="S1784" s="3">
        <v>12</v>
      </c>
      <c r="T1784" s="4">
        <v>64.959999999999994</v>
      </c>
      <c r="U1784" s="3">
        <v>86789</v>
      </c>
      <c r="V1784" s="3" t="str">
        <f>IF(R1784&gt;F3740, "High","Low")</f>
        <v>Low</v>
      </c>
      <c r="W1784" s="3" t="e">
        <f>IF(OR(D1784 &gt; 0.2,#REF! &lt; 0.25), "High Risk", "Low Risk")</f>
        <v>#REF!</v>
      </c>
      <c r="X1784" s="3" t="str">
        <f>IF(NOT(D1784 &gt; 0), "No Discount", "Discount Applied")</f>
        <v>Discount Applied</v>
      </c>
      <c r="Y1784" s="3" t="str">
        <f>IF(AND(R1784 &gt; 100, OR(I1784 = "Regular Air", I1784 = "Express Air"), NOT(D1784 &gt; 0)), "High Profit Non-Standard Shipping", "Other")</f>
        <v>Other</v>
      </c>
    </row>
    <row r="1785" spans="1:25" x14ac:dyDescent="0.3">
      <c r="A1785" s="3" t="s">
        <v>65</v>
      </c>
      <c r="B1785" s="3">
        <v>22460</v>
      </c>
      <c r="C1785" s="3" t="s">
        <v>55</v>
      </c>
      <c r="D1785" s="7">
        <v>0.03</v>
      </c>
      <c r="E1785" s="4">
        <v>1.81</v>
      </c>
      <c r="F1785" s="4">
        <v>0.75</v>
      </c>
      <c r="G1785" s="3">
        <v>3133</v>
      </c>
      <c r="H1785" s="3" t="s">
        <v>2820</v>
      </c>
      <c r="I1785" s="3" t="s">
        <v>48</v>
      </c>
      <c r="J1785" s="3" t="s">
        <v>27</v>
      </c>
      <c r="K1785" s="3" t="s">
        <v>28</v>
      </c>
      <c r="L1785" s="3" t="s">
        <v>60</v>
      </c>
      <c r="M1785" s="3" t="s">
        <v>177</v>
      </c>
      <c r="N1785" s="3" t="s">
        <v>2821</v>
      </c>
      <c r="O1785" s="3">
        <v>60540</v>
      </c>
      <c r="P1785" s="2">
        <v>42020</v>
      </c>
      <c r="Q1785" s="2">
        <v>42021</v>
      </c>
      <c r="R1785" s="4">
        <v>4.2027999999999999</v>
      </c>
      <c r="S1785" s="3">
        <v>10</v>
      </c>
      <c r="T1785" s="4">
        <v>19.14</v>
      </c>
      <c r="U1785" s="3">
        <v>86789</v>
      </c>
      <c r="V1785" s="3" t="str">
        <f>IF(R1785&gt;F3741, "High","Low")</f>
        <v>High</v>
      </c>
      <c r="W1785" s="3" t="e">
        <f>IF(OR(D1785 &gt; 0.2,#REF! &lt; 0.25), "High Risk", "Low Risk")</f>
        <v>#REF!</v>
      </c>
      <c r="X1785" s="3" t="str">
        <f>IF(NOT(D1785 &gt; 0), "No Discount", "Discount Applied")</f>
        <v>Discount Applied</v>
      </c>
      <c r="Y1785" s="3" t="str">
        <f>IF(AND(R1785 &gt; 100, OR(I1785 = "Regular Air", I1785 = "Express Air"), NOT(D1785 &gt; 0)), "High Profit Non-Standard Shipping", "Other")</f>
        <v>Other</v>
      </c>
    </row>
    <row r="1786" spans="1:25" x14ac:dyDescent="0.3">
      <c r="A1786" s="3" t="s">
        <v>108</v>
      </c>
      <c r="B1786" s="3">
        <v>21719</v>
      </c>
      <c r="C1786" s="3" t="s">
        <v>46</v>
      </c>
      <c r="D1786" s="7">
        <v>0.08</v>
      </c>
      <c r="E1786" s="4">
        <v>5.4</v>
      </c>
      <c r="F1786" s="4">
        <v>7.78</v>
      </c>
      <c r="G1786" s="3">
        <v>3133</v>
      </c>
      <c r="H1786" s="3" t="s">
        <v>2820</v>
      </c>
      <c r="I1786" s="3" t="s">
        <v>48</v>
      </c>
      <c r="J1786" s="3" t="s">
        <v>27</v>
      </c>
      <c r="K1786" s="3" t="s">
        <v>28</v>
      </c>
      <c r="L1786" s="3" t="s">
        <v>60</v>
      </c>
      <c r="M1786" s="3" t="s">
        <v>177</v>
      </c>
      <c r="N1786" s="3" t="s">
        <v>2821</v>
      </c>
      <c r="O1786" s="3">
        <v>60540</v>
      </c>
      <c r="P1786" s="2">
        <v>42067</v>
      </c>
      <c r="Q1786" s="2">
        <v>42067</v>
      </c>
      <c r="R1786" s="4">
        <v>-44.067999999999998</v>
      </c>
      <c r="S1786" s="3">
        <v>4</v>
      </c>
      <c r="T1786" s="4">
        <v>25.35</v>
      </c>
      <c r="U1786" s="3">
        <v>86792</v>
      </c>
      <c r="V1786" s="3" t="str">
        <f>IF(R1786&gt;F3742, "High","Low")</f>
        <v>Low</v>
      </c>
      <c r="W1786" s="3" t="e">
        <f>IF(OR(D1786 &gt; 0.2,#REF! &lt; 0.25), "High Risk", "Low Risk")</f>
        <v>#REF!</v>
      </c>
      <c r="X1786" s="3" t="str">
        <f>IF(NOT(D1786 &gt; 0), "No Discount", "Discount Applied")</f>
        <v>Discount Applied</v>
      </c>
      <c r="Y1786" s="3" t="str">
        <f>IF(AND(R1786 &gt; 100, OR(I1786 = "Regular Air", I1786 = "Express Air"), NOT(D1786 &gt; 0)), "High Profit Non-Standard Shipping", "Other")</f>
        <v>Other</v>
      </c>
    </row>
    <row r="1787" spans="1:25" x14ac:dyDescent="0.3">
      <c r="A1787" s="3" t="s">
        <v>179</v>
      </c>
      <c r="B1787" s="3">
        <v>21720</v>
      </c>
      <c r="C1787" s="3" t="s">
        <v>46</v>
      </c>
      <c r="D1787" s="7">
        <v>0.09</v>
      </c>
      <c r="E1787" s="4">
        <v>8.4600000000000009</v>
      </c>
      <c r="F1787" s="4">
        <v>8.99</v>
      </c>
      <c r="G1787" s="3">
        <v>3133</v>
      </c>
      <c r="H1787" s="3" t="s">
        <v>2820</v>
      </c>
      <c r="I1787" s="3" t="s">
        <v>26</v>
      </c>
      <c r="J1787" s="3" t="s">
        <v>27</v>
      </c>
      <c r="K1787" s="3" t="s">
        <v>76</v>
      </c>
      <c r="L1787" s="3" t="s">
        <v>60</v>
      </c>
      <c r="M1787" s="3" t="s">
        <v>177</v>
      </c>
      <c r="N1787" s="3" t="s">
        <v>2821</v>
      </c>
      <c r="O1787" s="3">
        <v>60540</v>
      </c>
      <c r="P1787" s="2">
        <v>42067</v>
      </c>
      <c r="Q1787" s="2">
        <v>42070</v>
      </c>
      <c r="R1787" s="4">
        <v>-100.51</v>
      </c>
      <c r="S1787" s="3">
        <v>5</v>
      </c>
      <c r="T1787" s="4">
        <v>45.03</v>
      </c>
      <c r="U1787" s="3">
        <v>86792</v>
      </c>
      <c r="V1787" s="3" t="str">
        <f>IF(R1787&gt;F3743, "High","Low")</f>
        <v>Low</v>
      </c>
      <c r="W1787" s="3" t="e">
        <f>IF(OR(D1787 &gt; 0.2,#REF! &lt; 0.25), "High Risk", "Low Risk")</f>
        <v>#REF!</v>
      </c>
      <c r="X1787" s="3" t="str">
        <f>IF(NOT(D1787 &gt; 0), "No Discount", "Discount Applied")</f>
        <v>Discount Applied</v>
      </c>
      <c r="Y1787" s="3" t="str">
        <f>IF(AND(R1787 &gt; 100, OR(I1787 = "Regular Air", I1787 = "Express Air"), NOT(D1787 &gt; 0)), "High Profit Non-Standard Shipping", "Other")</f>
        <v>Other</v>
      </c>
    </row>
    <row r="1788" spans="1:25" x14ac:dyDescent="0.3">
      <c r="A1788" s="3" t="s">
        <v>49</v>
      </c>
      <c r="B1788" s="3">
        <v>21721</v>
      </c>
      <c r="C1788" s="3" t="s">
        <v>46</v>
      </c>
      <c r="D1788" s="7">
        <v>0.21</v>
      </c>
      <c r="E1788" s="4">
        <v>14.98</v>
      </c>
      <c r="F1788" s="4">
        <v>8.99</v>
      </c>
      <c r="G1788" s="3">
        <v>3133</v>
      </c>
      <c r="H1788" s="3" t="s">
        <v>2820</v>
      </c>
      <c r="I1788" s="3" t="s">
        <v>48</v>
      </c>
      <c r="J1788" s="3" t="s">
        <v>27</v>
      </c>
      <c r="K1788" s="3" t="s">
        <v>40</v>
      </c>
      <c r="L1788" s="3" t="s">
        <v>60</v>
      </c>
      <c r="M1788" s="3" t="s">
        <v>177</v>
      </c>
      <c r="N1788" s="3" t="s">
        <v>2821</v>
      </c>
      <c r="O1788" s="3">
        <v>60540</v>
      </c>
      <c r="P1788" s="2">
        <v>42067</v>
      </c>
      <c r="Q1788" s="2">
        <v>42068</v>
      </c>
      <c r="R1788" s="4">
        <v>-17.75</v>
      </c>
      <c r="S1788" s="3">
        <v>10</v>
      </c>
      <c r="T1788" s="4">
        <v>153.87</v>
      </c>
      <c r="U1788" s="3">
        <v>86792</v>
      </c>
      <c r="V1788" s="3" t="str">
        <f>IF(R1788&gt;F3744, "High","Low")</f>
        <v>Low</v>
      </c>
      <c r="W1788" s="3" t="e">
        <f>IF(OR(D1788 &gt; 0.2,#REF! &lt; 0.25), "High Risk", "Low Risk")</f>
        <v>#REF!</v>
      </c>
      <c r="X1788" s="3" t="str">
        <f>IF(NOT(D1788 &gt; 0), "No Discount", "Discount Applied")</f>
        <v>Discount Applied</v>
      </c>
      <c r="Y1788" s="3" t="str">
        <f>IF(AND(R1788 &gt; 100, OR(I1788 = "Regular Air", I1788 = "Express Air"), NOT(D1788 &gt; 0)), "High Profit Non-Standard Shipping", "Other")</f>
        <v>Other</v>
      </c>
    </row>
    <row r="1789" spans="1:25" x14ac:dyDescent="0.3">
      <c r="A1789" s="3" t="s">
        <v>77</v>
      </c>
      <c r="B1789" s="3">
        <v>21722</v>
      </c>
      <c r="C1789" s="3" t="s">
        <v>46</v>
      </c>
      <c r="D1789" s="7">
        <v>0.04</v>
      </c>
      <c r="E1789" s="4">
        <v>155.99</v>
      </c>
      <c r="F1789" s="4">
        <v>8.08</v>
      </c>
      <c r="G1789" s="3">
        <v>3133</v>
      </c>
      <c r="H1789" s="3" t="s">
        <v>2820</v>
      </c>
      <c r="I1789" s="3" t="s">
        <v>48</v>
      </c>
      <c r="J1789" s="3" t="s">
        <v>27</v>
      </c>
      <c r="K1789" s="3" t="s">
        <v>76</v>
      </c>
      <c r="L1789" s="3" t="s">
        <v>60</v>
      </c>
      <c r="M1789" s="3" t="s">
        <v>177</v>
      </c>
      <c r="N1789" s="3" t="s">
        <v>2821</v>
      </c>
      <c r="O1789" s="3">
        <v>60540</v>
      </c>
      <c r="P1789" s="2">
        <v>42067</v>
      </c>
      <c r="Q1789" s="2">
        <v>42068</v>
      </c>
      <c r="R1789" s="4">
        <v>1374.9480000000001</v>
      </c>
      <c r="S1789" s="3">
        <v>22</v>
      </c>
      <c r="T1789" s="4">
        <v>2800.33</v>
      </c>
      <c r="U1789" s="3">
        <v>86792</v>
      </c>
      <c r="V1789" s="3" t="str">
        <f>IF(R1789&gt;F3745, "High","Low")</f>
        <v>High</v>
      </c>
      <c r="W1789" s="3" t="e">
        <f>IF(OR(D1789 &gt; 0.2,#REF! &lt; 0.25), "High Risk", "Low Risk")</f>
        <v>#REF!</v>
      </c>
      <c r="X1789" s="3" t="str">
        <f>IF(NOT(D1789 &gt; 0), "No Discount", "Discount Applied")</f>
        <v>Discount Applied</v>
      </c>
      <c r="Y1789" s="3" t="str">
        <f>IF(AND(R1789 &gt; 100, OR(I1789 = "Regular Air", I1789 = "Express Air"), NOT(D1789 &gt; 0)), "High Profit Non-Standard Shipping", "Other")</f>
        <v>Other</v>
      </c>
    </row>
    <row r="1790" spans="1:25" x14ac:dyDescent="0.3">
      <c r="A1790" s="3" t="s">
        <v>41</v>
      </c>
      <c r="B1790" s="3">
        <v>23898</v>
      </c>
      <c r="C1790" s="3" t="s">
        <v>46</v>
      </c>
      <c r="D1790" s="7">
        <v>0.03</v>
      </c>
      <c r="E1790" s="4">
        <v>150.88999999999999</v>
      </c>
      <c r="F1790" s="4">
        <v>60.2</v>
      </c>
      <c r="G1790" s="3">
        <v>3136</v>
      </c>
      <c r="H1790" s="3" t="s">
        <v>2825</v>
      </c>
      <c r="I1790" s="3" t="s">
        <v>38</v>
      </c>
      <c r="J1790" s="3" t="s">
        <v>113</v>
      </c>
      <c r="K1790" s="3" t="s">
        <v>40</v>
      </c>
      <c r="L1790" s="3" t="s">
        <v>52</v>
      </c>
      <c r="M1790" s="3" t="s">
        <v>187</v>
      </c>
      <c r="N1790" s="3" t="s">
        <v>432</v>
      </c>
      <c r="O1790" s="3">
        <v>4073</v>
      </c>
      <c r="P1790" s="2">
        <v>42057</v>
      </c>
      <c r="Q1790" s="2">
        <v>42057</v>
      </c>
      <c r="R1790" s="4">
        <v>-677.87199999999996</v>
      </c>
      <c r="S1790" s="3">
        <v>23</v>
      </c>
      <c r="T1790" s="4">
        <v>3596.03</v>
      </c>
      <c r="U1790" s="3">
        <v>86791</v>
      </c>
      <c r="V1790" s="3" t="str">
        <f>IF(R1790&gt;F3746, "High","Low")</f>
        <v>Low</v>
      </c>
      <c r="W1790" s="3" t="e">
        <f>IF(OR(D1790 &gt; 0.2,#REF! &lt; 0.25), "High Risk", "Low Risk")</f>
        <v>#REF!</v>
      </c>
      <c r="X1790" s="3" t="str">
        <f>IF(NOT(D1790 &gt; 0), "No Discount", "Discount Applied")</f>
        <v>Discount Applied</v>
      </c>
      <c r="Y1790" s="3" t="str">
        <f>IF(AND(R1790 &gt; 100, OR(I1790 = "Regular Air", I1790 = "Express Air"), NOT(D1790 &gt; 0)), "High Profit Non-Standard Shipping", "Other")</f>
        <v>Other</v>
      </c>
    </row>
    <row r="1791" spans="1:25" x14ac:dyDescent="0.3">
      <c r="A1791" s="3" t="s">
        <v>108</v>
      </c>
      <c r="B1791" s="3">
        <v>24691</v>
      </c>
      <c r="C1791" s="3" t="s">
        <v>36</v>
      </c>
      <c r="D1791" s="7">
        <v>0.09</v>
      </c>
      <c r="E1791" s="4">
        <v>304.99</v>
      </c>
      <c r="F1791" s="4">
        <v>19.989999999999998</v>
      </c>
      <c r="G1791" s="3">
        <v>3137</v>
      </c>
      <c r="H1791" s="3" t="s">
        <v>2826</v>
      </c>
      <c r="I1791" s="3" t="s">
        <v>48</v>
      </c>
      <c r="J1791" s="3" t="s">
        <v>27</v>
      </c>
      <c r="K1791" s="3" t="s">
        <v>28</v>
      </c>
      <c r="L1791" s="3" t="s">
        <v>52</v>
      </c>
      <c r="M1791" s="3" t="s">
        <v>196</v>
      </c>
      <c r="N1791" s="3" t="s">
        <v>2827</v>
      </c>
      <c r="O1791" s="3">
        <v>3246</v>
      </c>
      <c r="P1791" s="2">
        <v>42163</v>
      </c>
      <c r="Q1791" s="2">
        <v>42164</v>
      </c>
      <c r="R1791" s="4">
        <v>1623.9494999999999</v>
      </c>
      <c r="S1791" s="3">
        <v>8</v>
      </c>
      <c r="T1791" s="4">
        <v>2353.5500000000002</v>
      </c>
      <c r="U1791" s="3">
        <v>86795</v>
      </c>
      <c r="V1791" s="3" t="str">
        <f>IF(R1791&gt;F3747, "High","Low")</f>
        <v>High</v>
      </c>
      <c r="W1791" s="3" t="e">
        <f>IF(OR(D1791 &gt; 0.2,#REF! &lt; 0.25), "High Risk", "Low Risk")</f>
        <v>#REF!</v>
      </c>
      <c r="X1791" s="3" t="str">
        <f>IF(NOT(D1791 &gt; 0), "No Discount", "Discount Applied")</f>
        <v>Discount Applied</v>
      </c>
      <c r="Y1791" s="3" t="str">
        <f>IF(AND(R1791 &gt; 100, OR(I1791 = "Regular Air", I1791 = "Express Air"), NOT(D1791 &gt; 0)), "High Profit Non-Standard Shipping", "Other")</f>
        <v>Other</v>
      </c>
    </row>
    <row r="1792" spans="1:25" x14ac:dyDescent="0.3">
      <c r="A1792" s="3" t="s">
        <v>256</v>
      </c>
      <c r="B1792" s="3">
        <v>23706</v>
      </c>
      <c r="C1792" s="3" t="s">
        <v>36</v>
      </c>
      <c r="D1792" s="7">
        <v>0.05</v>
      </c>
      <c r="E1792" s="4">
        <v>4.0599999999999996</v>
      </c>
      <c r="F1792" s="4">
        <v>6.89</v>
      </c>
      <c r="G1792" s="3">
        <v>3138</v>
      </c>
      <c r="H1792" s="3" t="s">
        <v>2828</v>
      </c>
      <c r="I1792" s="3" t="s">
        <v>26</v>
      </c>
      <c r="J1792" s="3" t="s">
        <v>27</v>
      </c>
      <c r="K1792" s="3" t="s">
        <v>28</v>
      </c>
      <c r="L1792" s="3" t="s">
        <v>52</v>
      </c>
      <c r="M1792" s="3" t="s">
        <v>196</v>
      </c>
      <c r="N1792" s="3" t="s">
        <v>2829</v>
      </c>
      <c r="O1792" s="3">
        <v>3053</v>
      </c>
      <c r="P1792" s="2">
        <v>42174</v>
      </c>
      <c r="Q1792" s="2">
        <v>42176</v>
      </c>
      <c r="R1792" s="4">
        <v>-122.83499999999999</v>
      </c>
      <c r="S1792" s="3">
        <v>22</v>
      </c>
      <c r="T1792" s="4">
        <v>92.57</v>
      </c>
      <c r="U1792" s="3">
        <v>86796</v>
      </c>
      <c r="V1792" s="3" t="str">
        <f>IF(R1792&gt;F3748, "High","Low")</f>
        <v>Low</v>
      </c>
      <c r="W1792" s="3" t="e">
        <f>IF(OR(D1792 &gt; 0.2,#REF! &lt; 0.25), "High Risk", "Low Risk")</f>
        <v>#REF!</v>
      </c>
      <c r="X1792" s="3" t="str">
        <f>IF(NOT(D1792 &gt; 0), "No Discount", "Discount Applied")</f>
        <v>Discount Applied</v>
      </c>
      <c r="Y1792" s="3" t="str">
        <f>IF(AND(R1792 &gt; 100, OR(I1792 = "Regular Air", I1792 = "Express Air"), NOT(D1792 &gt; 0)), "High Profit Non-Standard Shipping", "Other")</f>
        <v>Other</v>
      </c>
    </row>
    <row r="1793" spans="1:25" x14ac:dyDescent="0.3">
      <c r="A1793" s="3" t="s">
        <v>41</v>
      </c>
      <c r="B1793" s="3">
        <v>23427</v>
      </c>
      <c r="C1793" s="3" t="s">
        <v>46</v>
      </c>
      <c r="D1793" s="7">
        <v>0.09</v>
      </c>
      <c r="E1793" s="4">
        <v>280.98</v>
      </c>
      <c r="F1793" s="4">
        <v>57</v>
      </c>
      <c r="G1793" s="3">
        <v>3139</v>
      </c>
      <c r="H1793" s="3" t="s">
        <v>2830</v>
      </c>
      <c r="I1793" s="3" t="s">
        <v>38</v>
      </c>
      <c r="J1793" s="3" t="s">
        <v>39</v>
      </c>
      <c r="K1793" s="3" t="s">
        <v>40</v>
      </c>
      <c r="L1793" s="3" t="s">
        <v>52</v>
      </c>
      <c r="M1793" s="3" t="s">
        <v>53</v>
      </c>
      <c r="N1793" s="3" t="s">
        <v>867</v>
      </c>
      <c r="O1793" s="3">
        <v>7016</v>
      </c>
      <c r="P1793" s="2">
        <v>42126</v>
      </c>
      <c r="Q1793" s="2">
        <v>42129</v>
      </c>
      <c r="R1793" s="4">
        <v>252.48800000000028</v>
      </c>
      <c r="S1793" s="3">
        <v>31</v>
      </c>
      <c r="T1793" s="4">
        <v>7974.21</v>
      </c>
      <c r="U1793" s="3">
        <v>86793</v>
      </c>
      <c r="V1793" s="3" t="str">
        <f>IF(R1793&gt;F3749, "High","Low")</f>
        <v>High</v>
      </c>
      <c r="W1793" s="3" t="e">
        <f>IF(OR(D1793 &gt; 0.2,#REF! &lt; 0.25), "High Risk", "Low Risk")</f>
        <v>#REF!</v>
      </c>
      <c r="X1793" s="3" t="str">
        <f>IF(NOT(D1793 &gt; 0), "No Discount", "Discount Applied")</f>
        <v>Discount Applied</v>
      </c>
      <c r="Y1793" s="3" t="str">
        <f>IF(AND(R1793 &gt; 100, OR(I1793 = "Regular Air", I1793 = "Express Air"), NOT(D1793 &gt; 0)), "High Profit Non-Standard Shipping", "Other")</f>
        <v>Other</v>
      </c>
    </row>
    <row r="1794" spans="1:25" x14ac:dyDescent="0.3">
      <c r="A1794" s="3" t="s">
        <v>173</v>
      </c>
      <c r="B1794" s="3">
        <v>18917</v>
      </c>
      <c r="C1794" s="3" t="s">
        <v>105</v>
      </c>
      <c r="D1794" s="7">
        <v>0.09</v>
      </c>
      <c r="E1794" s="4">
        <v>6.84</v>
      </c>
      <c r="F1794" s="4">
        <v>8.3699999999999992</v>
      </c>
      <c r="G1794" s="3">
        <v>3141</v>
      </c>
      <c r="H1794" s="3" t="s">
        <v>2831</v>
      </c>
      <c r="I1794" s="3" t="s">
        <v>48</v>
      </c>
      <c r="J1794" s="3" t="s">
        <v>113</v>
      </c>
      <c r="K1794" s="3" t="s">
        <v>28</v>
      </c>
      <c r="L1794" s="3" t="s">
        <v>60</v>
      </c>
      <c r="M1794" s="3" t="s">
        <v>129</v>
      </c>
      <c r="N1794" s="3" t="s">
        <v>2072</v>
      </c>
      <c r="O1794" s="3">
        <v>77506</v>
      </c>
      <c r="P1794" s="2">
        <v>42156</v>
      </c>
      <c r="Q1794" s="2">
        <v>42163</v>
      </c>
      <c r="R1794" s="4">
        <v>-88.584999999999994</v>
      </c>
      <c r="S1794" s="3">
        <v>13</v>
      </c>
      <c r="T1794" s="4">
        <v>87.1</v>
      </c>
      <c r="U1794" s="3">
        <v>86369</v>
      </c>
      <c r="V1794" s="3" t="str">
        <f>IF(R1794&gt;F3750, "High","Low")</f>
        <v>Low</v>
      </c>
      <c r="W1794" s="3" t="e">
        <f>IF(OR(D1794 &gt; 0.2,#REF! &lt; 0.25), "High Risk", "Low Risk")</f>
        <v>#REF!</v>
      </c>
      <c r="X1794" s="3" t="str">
        <f>IF(NOT(D1794 &gt; 0), "No Discount", "Discount Applied")</f>
        <v>Discount Applied</v>
      </c>
      <c r="Y1794" s="3" t="str">
        <f>IF(AND(R1794 &gt; 100, OR(I1794 = "Regular Air", I1794 = "Express Air"), NOT(D1794 &gt; 0)), "High Profit Non-Standard Shipping", "Other")</f>
        <v>Other</v>
      </c>
    </row>
    <row r="1795" spans="1:25" x14ac:dyDescent="0.3">
      <c r="A1795" s="3" t="s">
        <v>140</v>
      </c>
      <c r="B1795" s="3">
        <v>18918</v>
      </c>
      <c r="C1795" s="3" t="s">
        <v>105</v>
      </c>
      <c r="D1795" s="7">
        <v>7.0000000000000007E-2</v>
      </c>
      <c r="E1795" s="4">
        <v>48.91</v>
      </c>
      <c r="F1795" s="4">
        <v>35</v>
      </c>
      <c r="G1795" s="3">
        <v>3141</v>
      </c>
      <c r="H1795" s="3" t="s">
        <v>2831</v>
      </c>
      <c r="I1795" s="3" t="s">
        <v>26</v>
      </c>
      <c r="J1795" s="3" t="s">
        <v>113</v>
      </c>
      <c r="K1795" s="3" t="s">
        <v>28</v>
      </c>
      <c r="L1795" s="3" t="s">
        <v>60</v>
      </c>
      <c r="M1795" s="3" t="s">
        <v>129</v>
      </c>
      <c r="N1795" s="3" t="s">
        <v>2072</v>
      </c>
      <c r="O1795" s="3">
        <v>77506</v>
      </c>
      <c r="P1795" s="2">
        <v>42156</v>
      </c>
      <c r="Q1795" s="2">
        <v>42158</v>
      </c>
      <c r="R1795" s="4">
        <v>-485.68</v>
      </c>
      <c r="S1795" s="3">
        <v>15</v>
      </c>
      <c r="T1795" s="4">
        <v>736.86</v>
      </c>
      <c r="U1795" s="3">
        <v>86369</v>
      </c>
      <c r="V1795" s="3" t="str">
        <f>IF(R1795&gt;F3751, "High","Low")</f>
        <v>Low</v>
      </c>
      <c r="W1795" s="3" t="e">
        <f>IF(OR(D1795 &gt; 0.2,#REF! &lt; 0.25), "High Risk", "Low Risk")</f>
        <v>#REF!</v>
      </c>
      <c r="X1795" s="3" t="str">
        <f>IF(NOT(D1795 &gt; 0), "No Discount", "Discount Applied")</f>
        <v>Discount Applied</v>
      </c>
      <c r="Y1795" s="3" t="str">
        <f>IF(AND(R1795 &gt; 100, OR(I1795 = "Regular Air", I1795 = "Express Air"), NOT(D1795 &gt; 0)), "High Profit Non-Standard Shipping", "Other")</f>
        <v>Other</v>
      </c>
    </row>
    <row r="1796" spans="1:25" x14ac:dyDescent="0.3">
      <c r="A1796" s="3" t="s">
        <v>140</v>
      </c>
      <c r="B1796" s="3">
        <v>26039</v>
      </c>
      <c r="C1796" s="3" t="s">
        <v>55</v>
      </c>
      <c r="D1796" s="7">
        <v>0.02</v>
      </c>
      <c r="E1796" s="4">
        <v>15.42</v>
      </c>
      <c r="F1796" s="4">
        <v>5.41</v>
      </c>
      <c r="G1796" s="3">
        <v>3143</v>
      </c>
      <c r="H1796" s="3" t="s">
        <v>2832</v>
      </c>
      <c r="I1796" s="3" t="s">
        <v>48</v>
      </c>
      <c r="J1796" s="3" t="s">
        <v>113</v>
      </c>
      <c r="K1796" s="3" t="s">
        <v>28</v>
      </c>
      <c r="L1796" s="3" t="s">
        <v>60</v>
      </c>
      <c r="M1796" s="3" t="s">
        <v>129</v>
      </c>
      <c r="N1796" s="3" t="s">
        <v>2834</v>
      </c>
      <c r="O1796" s="3">
        <v>78660</v>
      </c>
      <c r="P1796" s="2">
        <v>42087</v>
      </c>
      <c r="Q1796" s="2">
        <v>42088</v>
      </c>
      <c r="R1796" s="4">
        <v>-16.37</v>
      </c>
      <c r="S1796" s="3">
        <v>2</v>
      </c>
      <c r="T1796" s="4">
        <v>33.840000000000003</v>
      </c>
      <c r="U1796" s="3">
        <v>86368</v>
      </c>
      <c r="V1796" s="3" t="str">
        <f>IF(R1796&gt;F3752, "High","Low")</f>
        <v>Low</v>
      </c>
      <c r="W1796" s="3" t="e">
        <f>IF(OR(D1796 &gt; 0.2,#REF! &lt; 0.25), "High Risk", "Low Risk")</f>
        <v>#REF!</v>
      </c>
      <c r="X1796" s="3" t="str">
        <f>IF(NOT(D1796 &gt; 0), "No Discount", "Discount Applied")</f>
        <v>Discount Applied</v>
      </c>
      <c r="Y1796" s="3" t="str">
        <f>IF(AND(R1796 &gt; 100, OR(I1796 = "Regular Air", I1796 = "Express Air"), NOT(D1796 &gt; 0)), "High Profit Non-Standard Shipping", "Other")</f>
        <v>Other</v>
      </c>
    </row>
    <row r="1797" spans="1:25" x14ac:dyDescent="0.3">
      <c r="A1797" s="3" t="s">
        <v>108</v>
      </c>
      <c r="B1797" s="3">
        <v>19193</v>
      </c>
      <c r="C1797" s="3" t="s">
        <v>46</v>
      </c>
      <c r="D1797" s="7">
        <v>0.03</v>
      </c>
      <c r="E1797" s="4">
        <v>3.36</v>
      </c>
      <c r="F1797" s="4">
        <v>6.27</v>
      </c>
      <c r="G1797" s="3">
        <v>3146</v>
      </c>
      <c r="H1797" s="3" t="s">
        <v>2835</v>
      </c>
      <c r="I1797" s="3" t="s">
        <v>48</v>
      </c>
      <c r="J1797" s="3" t="s">
        <v>27</v>
      </c>
      <c r="K1797" s="3" t="s">
        <v>28</v>
      </c>
      <c r="L1797" s="3" t="s">
        <v>60</v>
      </c>
      <c r="M1797" s="3" t="s">
        <v>129</v>
      </c>
      <c r="N1797" s="3" t="s">
        <v>2836</v>
      </c>
      <c r="O1797" s="3">
        <v>78577</v>
      </c>
      <c r="P1797" s="2">
        <v>42008</v>
      </c>
      <c r="Q1797" s="2">
        <v>42009</v>
      </c>
      <c r="R1797" s="4">
        <v>-94.258600000000001</v>
      </c>
      <c r="S1797" s="3">
        <v>4</v>
      </c>
      <c r="T1797" s="4">
        <v>14.9</v>
      </c>
      <c r="U1797" s="3">
        <v>85850</v>
      </c>
      <c r="V1797" s="3" t="str">
        <f>IF(R1797&gt;F3753, "High","Low")</f>
        <v>Low</v>
      </c>
      <c r="W1797" s="3" t="e">
        <f>IF(OR(D1797 &gt; 0.2,#REF! &lt; 0.25), "High Risk", "Low Risk")</f>
        <v>#REF!</v>
      </c>
      <c r="X1797" s="3" t="str">
        <f>IF(NOT(D1797 &gt; 0), "No Discount", "Discount Applied")</f>
        <v>Discount Applied</v>
      </c>
      <c r="Y1797" s="3" t="str">
        <f>IF(AND(R1797 &gt; 100, OR(I1797 = "Regular Air", I1797 = "Express Air"), NOT(D1797 &gt; 0)), "High Profit Non-Standard Shipping", "Other")</f>
        <v>Other</v>
      </c>
    </row>
    <row r="1798" spans="1:25" x14ac:dyDescent="0.3">
      <c r="A1798" s="3" t="s">
        <v>92</v>
      </c>
      <c r="B1798" s="3">
        <v>19194</v>
      </c>
      <c r="C1798" s="3" t="s">
        <v>46</v>
      </c>
      <c r="D1798" s="7">
        <v>7.0000000000000007E-2</v>
      </c>
      <c r="E1798" s="4">
        <v>3.71</v>
      </c>
      <c r="F1798" s="4">
        <v>1.93</v>
      </c>
      <c r="G1798" s="3">
        <v>3146</v>
      </c>
      <c r="H1798" s="3" t="s">
        <v>2835</v>
      </c>
      <c r="I1798" s="3" t="s">
        <v>26</v>
      </c>
      <c r="J1798" s="3" t="s">
        <v>27</v>
      </c>
      <c r="K1798" s="3" t="s">
        <v>28</v>
      </c>
      <c r="L1798" s="3" t="s">
        <v>60</v>
      </c>
      <c r="M1798" s="3" t="s">
        <v>129</v>
      </c>
      <c r="N1798" s="3" t="s">
        <v>2836</v>
      </c>
      <c r="O1798" s="3">
        <v>78577</v>
      </c>
      <c r="P1798" s="2">
        <v>42008</v>
      </c>
      <c r="Q1798" s="2">
        <v>42010</v>
      </c>
      <c r="R1798" s="4">
        <v>6.3308</v>
      </c>
      <c r="S1798" s="3">
        <v>11</v>
      </c>
      <c r="T1798" s="4">
        <v>39.64</v>
      </c>
      <c r="U1798" s="3">
        <v>85850</v>
      </c>
      <c r="V1798" s="3" t="str">
        <f>IF(R1798&gt;F3754, "High","Low")</f>
        <v>High</v>
      </c>
      <c r="W1798" s="3" t="e">
        <f>IF(OR(D1798 &gt; 0.2,#REF! &lt; 0.25), "High Risk", "Low Risk")</f>
        <v>#REF!</v>
      </c>
      <c r="X1798" s="3" t="str">
        <f>IF(NOT(D1798 &gt; 0), "No Discount", "Discount Applied")</f>
        <v>Discount Applied</v>
      </c>
      <c r="Y1798" s="3" t="str">
        <f>IF(AND(R1798 &gt; 100, OR(I1798 = "Regular Air", I1798 = "Express Air"), NOT(D1798 &gt; 0)), "High Profit Non-Standard Shipping", "Other")</f>
        <v>Other</v>
      </c>
    </row>
    <row r="1799" spans="1:25" x14ac:dyDescent="0.3">
      <c r="A1799" s="3" t="s">
        <v>49</v>
      </c>
      <c r="B1799" s="3">
        <v>24200</v>
      </c>
      <c r="C1799" s="3" t="s">
        <v>55</v>
      </c>
      <c r="D1799" s="7">
        <v>0.06</v>
      </c>
      <c r="E1799" s="4">
        <v>19.989999999999998</v>
      </c>
      <c r="F1799" s="4">
        <v>11.17</v>
      </c>
      <c r="G1799" s="3">
        <v>3148</v>
      </c>
      <c r="H1799" s="3" t="s">
        <v>2838</v>
      </c>
      <c r="I1799" s="3" t="s">
        <v>48</v>
      </c>
      <c r="J1799" s="3" t="s">
        <v>27</v>
      </c>
      <c r="K1799" s="3" t="s">
        <v>40</v>
      </c>
      <c r="L1799" s="3" t="s">
        <v>33</v>
      </c>
      <c r="M1799" s="3" t="s">
        <v>1740</v>
      </c>
      <c r="N1799" s="3" t="s">
        <v>2839</v>
      </c>
      <c r="O1799" s="3">
        <v>83854</v>
      </c>
      <c r="P1799" s="2">
        <v>42018</v>
      </c>
      <c r="Q1799" s="2">
        <v>42018</v>
      </c>
      <c r="R1799" s="4">
        <v>-66.823599999999999</v>
      </c>
      <c r="S1799" s="3">
        <v>7</v>
      </c>
      <c r="T1799" s="4">
        <v>139.49</v>
      </c>
      <c r="U1799" s="3">
        <v>89716</v>
      </c>
      <c r="V1799" s="3" t="str">
        <f>IF(R1799&gt;F3755, "High","Low")</f>
        <v>Low</v>
      </c>
      <c r="W1799" s="3" t="e">
        <f>IF(OR(D1799 &gt; 0.2,#REF! &lt; 0.25), "High Risk", "Low Risk")</f>
        <v>#REF!</v>
      </c>
      <c r="X1799" s="3" t="str">
        <f>IF(NOT(D1799 &gt; 0), "No Discount", "Discount Applied")</f>
        <v>Discount Applied</v>
      </c>
      <c r="Y1799" s="3" t="str">
        <f>IF(AND(R1799 &gt; 100, OR(I1799 = "Regular Air", I1799 = "Express Air"), NOT(D1799 &gt; 0)), "High Profit Non-Standard Shipping", "Other")</f>
        <v>Other</v>
      </c>
    </row>
    <row r="1800" spans="1:25" x14ac:dyDescent="0.3">
      <c r="A1800" s="3" t="s">
        <v>41</v>
      </c>
      <c r="B1800" s="3">
        <v>24202</v>
      </c>
      <c r="C1800" s="3" t="s">
        <v>55</v>
      </c>
      <c r="D1800" s="7">
        <v>0.06</v>
      </c>
      <c r="E1800" s="4">
        <v>320.98</v>
      </c>
      <c r="F1800" s="4">
        <v>58.95</v>
      </c>
      <c r="G1800" s="3">
        <v>3149</v>
      </c>
      <c r="H1800" s="3" t="s">
        <v>2840</v>
      </c>
      <c r="I1800" s="3" t="s">
        <v>38</v>
      </c>
      <c r="J1800" s="3" t="s">
        <v>27</v>
      </c>
      <c r="K1800" s="3" t="s">
        <v>40</v>
      </c>
      <c r="L1800" s="3" t="s">
        <v>33</v>
      </c>
      <c r="M1800" s="3" t="s">
        <v>1740</v>
      </c>
      <c r="N1800" s="3" t="s">
        <v>2842</v>
      </c>
      <c r="O1800" s="3">
        <v>83440</v>
      </c>
      <c r="P1800" s="2">
        <v>42018</v>
      </c>
      <c r="Q1800" s="2">
        <v>42020</v>
      </c>
      <c r="R1800" s="4">
        <v>971.62200000000007</v>
      </c>
      <c r="S1800" s="3">
        <v>6</v>
      </c>
      <c r="T1800" s="4">
        <v>1952.43</v>
      </c>
      <c r="U1800" s="3">
        <v>89716</v>
      </c>
      <c r="V1800" s="3" t="str">
        <f>IF(R1800&gt;F3756, "High","Low")</f>
        <v>High</v>
      </c>
      <c r="W1800" s="3" t="e">
        <f>IF(OR(D1800 &gt; 0.2,#REF! &lt; 0.25), "High Risk", "Low Risk")</f>
        <v>#REF!</v>
      </c>
      <c r="X1800" s="3" t="str">
        <f>IF(NOT(D1800 &gt; 0), "No Discount", "Discount Applied")</f>
        <v>Discount Applied</v>
      </c>
      <c r="Y1800" s="3" t="str">
        <f>IF(AND(R1800 &gt; 100, OR(I1800 = "Regular Air", I1800 = "Express Air"), NOT(D1800 &gt; 0)), "High Profit Non-Standard Shipping", "Other")</f>
        <v>Other</v>
      </c>
    </row>
    <row r="1801" spans="1:25" x14ac:dyDescent="0.3">
      <c r="A1801" s="3" t="s">
        <v>151</v>
      </c>
      <c r="B1801" s="3">
        <v>19625</v>
      </c>
      <c r="C1801" s="3" t="s">
        <v>36</v>
      </c>
      <c r="D1801" s="7">
        <v>0.01</v>
      </c>
      <c r="E1801" s="4">
        <v>145.97999999999999</v>
      </c>
      <c r="F1801" s="4">
        <v>46.2</v>
      </c>
      <c r="G1801" s="3">
        <v>3151</v>
      </c>
      <c r="H1801" s="3" t="s">
        <v>2843</v>
      </c>
      <c r="I1801" s="3" t="s">
        <v>38</v>
      </c>
      <c r="J1801" s="3" t="s">
        <v>27</v>
      </c>
      <c r="K1801" s="3" t="s">
        <v>40</v>
      </c>
      <c r="L1801" s="3" t="s">
        <v>33</v>
      </c>
      <c r="M1801" s="3" t="s">
        <v>44</v>
      </c>
      <c r="N1801" s="3" t="s">
        <v>2845</v>
      </c>
      <c r="O1801" s="3">
        <v>92277</v>
      </c>
      <c r="P1801" s="2">
        <v>42158</v>
      </c>
      <c r="Q1801" s="2">
        <v>42158</v>
      </c>
      <c r="R1801" s="4">
        <v>-134.512</v>
      </c>
      <c r="S1801" s="3">
        <v>9</v>
      </c>
      <c r="T1801" s="4">
        <v>1370.79</v>
      </c>
      <c r="U1801" s="3">
        <v>88543</v>
      </c>
      <c r="V1801" s="3" t="str">
        <f>IF(R1801&gt;F3757, "High","Low")</f>
        <v>Low</v>
      </c>
      <c r="W1801" s="3" t="e">
        <f>IF(OR(D1801 &gt; 0.2,#REF! &lt; 0.25), "High Risk", "Low Risk")</f>
        <v>#REF!</v>
      </c>
      <c r="X1801" s="3" t="str">
        <f>IF(NOT(D1801 &gt; 0), "No Discount", "Discount Applied")</f>
        <v>Discount Applied</v>
      </c>
      <c r="Y1801" s="3" t="str">
        <f>IF(AND(R1801 &gt; 100, OR(I1801 = "Regular Air", I1801 = "Express Air"), NOT(D1801 &gt; 0)), "High Profit Non-Standard Shipping", "Other")</f>
        <v>Other</v>
      </c>
    </row>
    <row r="1802" spans="1:25" x14ac:dyDescent="0.3">
      <c r="A1802" s="3" t="s">
        <v>84</v>
      </c>
      <c r="B1802" s="3">
        <v>19618</v>
      </c>
      <c r="C1802" s="3" t="s">
        <v>46</v>
      </c>
      <c r="D1802" s="7">
        <v>0.01</v>
      </c>
      <c r="E1802" s="4">
        <v>3502.14</v>
      </c>
      <c r="F1802" s="4">
        <v>8.73</v>
      </c>
      <c r="G1802" s="3">
        <v>3151</v>
      </c>
      <c r="H1802" s="3" t="s">
        <v>2843</v>
      </c>
      <c r="I1802" s="3" t="s">
        <v>38</v>
      </c>
      <c r="J1802" s="3" t="s">
        <v>27</v>
      </c>
      <c r="K1802" s="3" t="s">
        <v>76</v>
      </c>
      <c r="L1802" s="3" t="s">
        <v>33</v>
      </c>
      <c r="M1802" s="3" t="s">
        <v>44</v>
      </c>
      <c r="N1802" s="3" t="s">
        <v>2845</v>
      </c>
      <c r="O1802" s="3">
        <v>92277</v>
      </c>
      <c r="P1802" s="2">
        <v>42039</v>
      </c>
      <c r="Q1802" s="2">
        <v>42040</v>
      </c>
      <c r="R1802" s="4">
        <v>-4075.9339920000002</v>
      </c>
      <c r="S1802" s="3">
        <v>1</v>
      </c>
      <c r="T1802" s="4">
        <v>3501.79</v>
      </c>
      <c r="U1802" s="3">
        <v>88544</v>
      </c>
      <c r="V1802" s="3" t="str">
        <f>IF(R1802&gt;F3758, "High","Low")</f>
        <v>Low</v>
      </c>
      <c r="W1802" s="3" t="e">
        <f>IF(OR(D1802 &gt; 0.2,#REF! &lt; 0.25), "High Risk", "Low Risk")</f>
        <v>#REF!</v>
      </c>
      <c r="X1802" s="3" t="str">
        <f>IF(NOT(D1802 &gt; 0), "No Discount", "Discount Applied")</f>
        <v>Discount Applied</v>
      </c>
      <c r="Y1802" s="3" t="str">
        <f>IF(AND(R1802 &gt; 100, OR(I1802 = "Regular Air", I1802 = "Express Air"), NOT(D1802 &gt; 0)), "High Profit Non-Standard Shipping", "Other")</f>
        <v>Other</v>
      </c>
    </row>
    <row r="1803" spans="1:25" x14ac:dyDescent="0.3">
      <c r="A1803" s="3" t="s">
        <v>173</v>
      </c>
      <c r="B1803" s="3">
        <v>19619</v>
      </c>
      <c r="C1803" s="3" t="s">
        <v>46</v>
      </c>
      <c r="D1803" s="7">
        <v>0.06</v>
      </c>
      <c r="E1803" s="4">
        <v>15.73</v>
      </c>
      <c r="F1803" s="4">
        <v>7.42</v>
      </c>
      <c r="G1803" s="3">
        <v>3151</v>
      </c>
      <c r="H1803" s="3" t="s">
        <v>2843</v>
      </c>
      <c r="I1803" s="3" t="s">
        <v>48</v>
      </c>
      <c r="J1803" s="3" t="s">
        <v>27</v>
      </c>
      <c r="K1803" s="3" t="s">
        <v>28</v>
      </c>
      <c r="L1803" s="3" t="s">
        <v>33</v>
      </c>
      <c r="M1803" s="3" t="s">
        <v>44</v>
      </c>
      <c r="N1803" s="3" t="s">
        <v>2845</v>
      </c>
      <c r="O1803" s="3">
        <v>92277</v>
      </c>
      <c r="P1803" s="2">
        <v>42039</v>
      </c>
      <c r="Q1803" s="2">
        <v>42040</v>
      </c>
      <c r="R1803" s="4">
        <v>-18.558799999999998</v>
      </c>
      <c r="S1803" s="3">
        <v>4</v>
      </c>
      <c r="T1803" s="4">
        <v>63.04</v>
      </c>
      <c r="U1803" s="3">
        <v>88544</v>
      </c>
      <c r="V1803" s="3" t="str">
        <f>IF(R1803&gt;F3759, "High","Low")</f>
        <v>Low</v>
      </c>
      <c r="W1803" s="3" t="e">
        <f>IF(OR(D1803 &gt; 0.2,#REF! &lt; 0.25), "High Risk", "Low Risk")</f>
        <v>#REF!</v>
      </c>
      <c r="X1803" s="3" t="str">
        <f>IF(NOT(D1803 &gt; 0), "No Discount", "Discount Applied")</f>
        <v>Discount Applied</v>
      </c>
      <c r="Y1803" s="3" t="str">
        <f>IF(AND(R1803 &gt; 100, OR(I1803 = "Regular Air", I1803 = "Express Air"), NOT(D1803 &gt; 0)), "High Profit Non-Standard Shipping", "Other")</f>
        <v>Other</v>
      </c>
    </row>
    <row r="1804" spans="1:25" x14ac:dyDescent="0.3">
      <c r="A1804" s="3" t="s">
        <v>29</v>
      </c>
      <c r="B1804" s="3">
        <v>23322</v>
      </c>
      <c r="C1804" s="3" t="s">
        <v>36</v>
      </c>
      <c r="D1804" s="7">
        <v>0.05</v>
      </c>
      <c r="E1804" s="4">
        <v>25.99</v>
      </c>
      <c r="F1804" s="4">
        <v>5.37</v>
      </c>
      <c r="G1804" s="3">
        <v>3151</v>
      </c>
      <c r="H1804" s="3" t="s">
        <v>2843</v>
      </c>
      <c r="I1804" s="3" t="s">
        <v>26</v>
      </c>
      <c r="J1804" s="3" t="s">
        <v>27</v>
      </c>
      <c r="K1804" s="3" t="s">
        <v>28</v>
      </c>
      <c r="L1804" s="3" t="s">
        <v>33</v>
      </c>
      <c r="M1804" s="3" t="s">
        <v>44</v>
      </c>
      <c r="N1804" s="3" t="s">
        <v>2845</v>
      </c>
      <c r="O1804" s="3">
        <v>92277</v>
      </c>
      <c r="P1804" s="2">
        <v>42051</v>
      </c>
      <c r="Q1804" s="2">
        <v>42053</v>
      </c>
      <c r="R1804" s="4">
        <v>220.35719999999998</v>
      </c>
      <c r="S1804" s="3">
        <v>18</v>
      </c>
      <c r="T1804" s="4">
        <v>451.35</v>
      </c>
      <c r="U1804" s="3">
        <v>88545</v>
      </c>
      <c r="V1804" s="3" t="str">
        <f>IF(R1804&gt;F3760, "High","Low")</f>
        <v>High</v>
      </c>
      <c r="W1804" s="3" t="e">
        <f>IF(OR(D1804 &gt; 0.2,#REF! &lt; 0.25), "High Risk", "Low Risk")</f>
        <v>#REF!</v>
      </c>
      <c r="X1804" s="3" t="str">
        <f>IF(NOT(D1804 &gt; 0), "No Discount", "Discount Applied")</f>
        <v>Discount Applied</v>
      </c>
      <c r="Y1804" s="3" t="str">
        <f>IF(AND(R1804 &gt; 100, OR(I1804 = "Regular Air", I1804 = "Express Air"), NOT(D1804 &gt; 0)), "High Profit Non-Standard Shipping", "Other")</f>
        <v>Other</v>
      </c>
    </row>
    <row r="1805" spans="1:25" x14ac:dyDescent="0.3">
      <c r="A1805" s="3" t="s">
        <v>173</v>
      </c>
      <c r="B1805" s="3">
        <v>24723</v>
      </c>
      <c r="C1805" s="3" t="s">
        <v>55</v>
      </c>
      <c r="D1805" s="7">
        <v>0.04</v>
      </c>
      <c r="E1805" s="4">
        <v>17.239999999999998</v>
      </c>
      <c r="F1805" s="4">
        <v>3.26</v>
      </c>
      <c r="G1805" s="3">
        <v>3151</v>
      </c>
      <c r="H1805" s="3" t="s">
        <v>2843</v>
      </c>
      <c r="I1805" s="3" t="s">
        <v>48</v>
      </c>
      <c r="J1805" s="3" t="s">
        <v>39</v>
      </c>
      <c r="K1805" s="3" t="s">
        <v>28</v>
      </c>
      <c r="L1805" s="3" t="s">
        <v>33</v>
      </c>
      <c r="M1805" s="3" t="s">
        <v>44</v>
      </c>
      <c r="N1805" s="3" t="s">
        <v>2845</v>
      </c>
      <c r="O1805" s="3">
        <v>92277</v>
      </c>
      <c r="P1805" s="2">
        <v>42063</v>
      </c>
      <c r="Q1805" s="2">
        <v>42063</v>
      </c>
      <c r="R1805" s="4">
        <v>47.73</v>
      </c>
      <c r="S1805" s="3">
        <v>7</v>
      </c>
      <c r="T1805" s="4">
        <v>119.6</v>
      </c>
      <c r="U1805" s="3">
        <v>88546</v>
      </c>
      <c r="V1805" s="3" t="str">
        <f>IF(R1805&gt;F3761, "High","Low")</f>
        <v>High</v>
      </c>
      <c r="W1805" s="3" t="e">
        <f>IF(OR(D1805 &gt; 0.2,#REF! &lt; 0.25), "High Risk", "Low Risk")</f>
        <v>#REF!</v>
      </c>
      <c r="X1805" s="3" t="str">
        <f>IF(NOT(D1805 &gt; 0), "No Discount", "Discount Applied")</f>
        <v>Discount Applied</v>
      </c>
      <c r="Y1805" s="3" t="str">
        <f>IF(AND(R1805 &gt; 100, OR(I1805 = "Regular Air", I1805 = "Express Air"), NOT(D1805 &gt; 0)), "High Profit Non-Standard Shipping", "Other")</f>
        <v>Other</v>
      </c>
    </row>
    <row r="1806" spans="1:25" x14ac:dyDescent="0.3">
      <c r="A1806" s="3" t="s">
        <v>108</v>
      </c>
      <c r="B1806" s="3">
        <v>24329</v>
      </c>
      <c r="C1806" s="3" t="s">
        <v>55</v>
      </c>
      <c r="D1806" s="7">
        <v>0.02</v>
      </c>
      <c r="E1806" s="4">
        <v>5.98</v>
      </c>
      <c r="F1806" s="4">
        <v>1.49</v>
      </c>
      <c r="G1806" s="3">
        <v>3151</v>
      </c>
      <c r="H1806" s="3" t="s">
        <v>2843</v>
      </c>
      <c r="I1806" s="3" t="s">
        <v>48</v>
      </c>
      <c r="J1806" s="3" t="s">
        <v>27</v>
      </c>
      <c r="K1806" s="3" t="s">
        <v>28</v>
      </c>
      <c r="L1806" s="3" t="s">
        <v>33</v>
      </c>
      <c r="M1806" s="3" t="s">
        <v>44</v>
      </c>
      <c r="N1806" s="3" t="s">
        <v>2845</v>
      </c>
      <c r="O1806" s="3">
        <v>92277</v>
      </c>
      <c r="P1806" s="2">
        <v>42074</v>
      </c>
      <c r="Q1806" s="2">
        <v>42075</v>
      </c>
      <c r="R1806" s="4">
        <v>28.526000000000003</v>
      </c>
      <c r="S1806" s="3">
        <v>10</v>
      </c>
      <c r="T1806" s="4">
        <v>59.9</v>
      </c>
      <c r="U1806" s="3">
        <v>88547</v>
      </c>
      <c r="V1806" s="3" t="str">
        <f>IF(R1806&gt;F3762, "High","Low")</f>
        <v>High</v>
      </c>
      <c r="W1806" s="3" t="e">
        <f>IF(OR(D1806 &gt; 0.2,#REF! &lt; 0.25), "High Risk", "Low Risk")</f>
        <v>#REF!</v>
      </c>
      <c r="X1806" s="3" t="str">
        <f>IF(NOT(D1806 &gt; 0), "No Discount", "Discount Applied")</f>
        <v>Discount Applied</v>
      </c>
      <c r="Y1806" s="3" t="str">
        <f>IF(AND(R1806 &gt; 100, OR(I1806 = "Regular Air", I1806 = "Express Air"), NOT(D1806 &gt; 0)), "High Profit Non-Standard Shipping", "Other")</f>
        <v>Other</v>
      </c>
    </row>
    <row r="1807" spans="1:25" x14ac:dyDescent="0.3">
      <c r="A1807" s="3" t="s">
        <v>49</v>
      </c>
      <c r="B1807" s="3">
        <v>21734</v>
      </c>
      <c r="C1807" s="3" t="s">
        <v>24</v>
      </c>
      <c r="D1807" s="7">
        <v>0.01</v>
      </c>
      <c r="E1807" s="4">
        <v>99.23</v>
      </c>
      <c r="F1807" s="4">
        <v>8.99</v>
      </c>
      <c r="G1807" s="3">
        <v>3151</v>
      </c>
      <c r="H1807" s="3" t="s">
        <v>2843</v>
      </c>
      <c r="I1807" s="3" t="s">
        <v>48</v>
      </c>
      <c r="J1807" s="3" t="s">
        <v>27</v>
      </c>
      <c r="K1807" s="3" t="s">
        <v>40</v>
      </c>
      <c r="L1807" s="3" t="s">
        <v>33</v>
      </c>
      <c r="M1807" s="3" t="s">
        <v>44</v>
      </c>
      <c r="N1807" s="3" t="s">
        <v>2845</v>
      </c>
      <c r="O1807" s="3">
        <v>92277</v>
      </c>
      <c r="P1807" s="2">
        <v>42092</v>
      </c>
      <c r="Q1807" s="2">
        <v>42096</v>
      </c>
      <c r="R1807" s="4">
        <v>-87.46</v>
      </c>
      <c r="S1807" s="3">
        <v>1</v>
      </c>
      <c r="T1807" s="4">
        <v>99.22</v>
      </c>
      <c r="U1807" s="3">
        <v>88548</v>
      </c>
      <c r="V1807" s="3" t="str">
        <f>IF(R1807&gt;F3763, "High","Low")</f>
        <v>Low</v>
      </c>
      <c r="W1807" s="3" t="e">
        <f>IF(OR(D1807 &gt; 0.2,#REF! &lt; 0.25), "High Risk", "Low Risk")</f>
        <v>#REF!</v>
      </c>
      <c r="X1807" s="3" t="str">
        <f>IF(NOT(D1807 &gt; 0), "No Discount", "Discount Applied")</f>
        <v>Discount Applied</v>
      </c>
      <c r="Y1807" s="3" t="str">
        <f>IF(AND(R1807 &gt; 100, OR(I1807 = "Regular Air", I1807 = "Express Air"), NOT(D1807 &gt; 0)), "High Profit Non-Standard Shipping", "Other")</f>
        <v>Other</v>
      </c>
    </row>
    <row r="1808" spans="1:25" x14ac:dyDescent="0.3">
      <c r="A1808" s="3" t="s">
        <v>84</v>
      </c>
      <c r="B1808" s="3">
        <v>21436</v>
      </c>
      <c r="C1808" s="3" t="s">
        <v>24</v>
      </c>
      <c r="D1808" s="7">
        <v>0.08</v>
      </c>
      <c r="E1808" s="4">
        <v>150.97999999999999</v>
      </c>
      <c r="F1808" s="4">
        <v>13.99</v>
      </c>
      <c r="G1808" s="3">
        <v>3154</v>
      </c>
      <c r="H1808" s="3" t="s">
        <v>2847</v>
      </c>
      <c r="I1808" s="3" t="s">
        <v>26</v>
      </c>
      <c r="J1808" s="3" t="s">
        <v>27</v>
      </c>
      <c r="K1808" s="3" t="s">
        <v>76</v>
      </c>
      <c r="L1808" s="3" t="s">
        <v>135</v>
      </c>
      <c r="M1808" s="3" t="s">
        <v>361</v>
      </c>
      <c r="N1808" s="3" t="s">
        <v>2848</v>
      </c>
      <c r="O1808" s="3">
        <v>33710</v>
      </c>
      <c r="P1808" s="2">
        <v>42030</v>
      </c>
      <c r="Q1808" s="2">
        <v>42031</v>
      </c>
      <c r="R1808" s="4">
        <v>-3.9479999999999995</v>
      </c>
      <c r="S1808" s="3">
        <v>8</v>
      </c>
      <c r="T1808" s="4">
        <v>1183.82</v>
      </c>
      <c r="U1808" s="3">
        <v>86899</v>
      </c>
      <c r="V1808" s="3" t="str">
        <f>IF(R1808&gt;F3764, "High","Low")</f>
        <v>Low</v>
      </c>
      <c r="W1808" s="3" t="e">
        <f>IF(OR(D1808 &gt; 0.2,#REF! &lt; 0.25), "High Risk", "Low Risk")</f>
        <v>#REF!</v>
      </c>
      <c r="X1808" s="3" t="str">
        <f>IF(NOT(D1808 &gt; 0), "No Discount", "Discount Applied")</f>
        <v>Discount Applied</v>
      </c>
      <c r="Y1808" s="3" t="str">
        <f>IF(AND(R1808 &gt; 100, OR(I1808 = "Regular Air", I1808 = "Express Air"), NOT(D1808 &gt; 0)), "High Profit Non-Standard Shipping", "Other")</f>
        <v>Other</v>
      </c>
    </row>
    <row r="1809" spans="1:25" x14ac:dyDescent="0.3">
      <c r="A1809" s="3" t="s">
        <v>140</v>
      </c>
      <c r="B1809" s="3">
        <v>20253</v>
      </c>
      <c r="C1809" s="3" t="s">
        <v>46</v>
      </c>
      <c r="D1809" s="7">
        <v>0.03</v>
      </c>
      <c r="E1809" s="4">
        <v>17.7</v>
      </c>
      <c r="F1809" s="4">
        <v>9.4700000000000006</v>
      </c>
      <c r="G1809" s="3">
        <v>3154</v>
      </c>
      <c r="H1809" s="3" t="s">
        <v>2847</v>
      </c>
      <c r="I1809" s="3" t="s">
        <v>48</v>
      </c>
      <c r="J1809" s="3" t="s">
        <v>113</v>
      </c>
      <c r="K1809" s="3" t="s">
        <v>28</v>
      </c>
      <c r="L1809" s="3" t="s">
        <v>135</v>
      </c>
      <c r="M1809" s="3" t="s">
        <v>361</v>
      </c>
      <c r="N1809" s="3" t="s">
        <v>2848</v>
      </c>
      <c r="O1809" s="3">
        <v>33710</v>
      </c>
      <c r="P1809" s="2">
        <v>42152</v>
      </c>
      <c r="Q1809" s="2">
        <v>42154</v>
      </c>
      <c r="R1809" s="4">
        <v>28.182599999999997</v>
      </c>
      <c r="S1809" s="3">
        <v>11</v>
      </c>
      <c r="T1809" s="4">
        <v>201.77</v>
      </c>
      <c r="U1809" s="3">
        <v>86900</v>
      </c>
      <c r="V1809" s="3" t="str">
        <f>IF(R1809&gt;F3765, "High","Low")</f>
        <v>High</v>
      </c>
      <c r="W1809" s="3" t="e">
        <f>IF(OR(D1809 &gt; 0.2,#REF! &lt; 0.25), "High Risk", "Low Risk")</f>
        <v>#REF!</v>
      </c>
      <c r="X1809" s="3" t="str">
        <f>IF(NOT(D1809 &gt; 0), "No Discount", "Discount Applied")</f>
        <v>Discount Applied</v>
      </c>
      <c r="Y1809" s="3" t="str">
        <f>IF(AND(R1809 &gt; 100, OR(I1809 = "Regular Air", I1809 = "Express Air"), NOT(D1809 &gt; 0)), "High Profit Non-Standard Shipping", "Other")</f>
        <v>Other</v>
      </c>
    </row>
    <row r="1810" spans="1:25" x14ac:dyDescent="0.3">
      <c r="A1810" s="3" t="s">
        <v>29</v>
      </c>
      <c r="B1810" s="3">
        <v>18635</v>
      </c>
      <c r="C1810" s="3" t="s">
        <v>46</v>
      </c>
      <c r="D1810" s="7">
        <v>0.04</v>
      </c>
      <c r="E1810" s="4">
        <v>21.38</v>
      </c>
      <c r="F1810" s="4">
        <v>8.99</v>
      </c>
      <c r="G1810" s="3">
        <v>3154</v>
      </c>
      <c r="H1810" s="3" t="s">
        <v>2847</v>
      </c>
      <c r="I1810" s="3" t="s">
        <v>48</v>
      </c>
      <c r="J1810" s="3" t="s">
        <v>27</v>
      </c>
      <c r="K1810" s="3" t="s">
        <v>28</v>
      </c>
      <c r="L1810" s="3" t="s">
        <v>135</v>
      </c>
      <c r="M1810" s="3" t="s">
        <v>361</v>
      </c>
      <c r="N1810" s="3" t="s">
        <v>2848</v>
      </c>
      <c r="O1810" s="3">
        <v>33710</v>
      </c>
      <c r="P1810" s="2">
        <v>42093</v>
      </c>
      <c r="Q1810" s="2">
        <v>42093</v>
      </c>
      <c r="R1810" s="4">
        <v>-51.66</v>
      </c>
      <c r="S1810" s="3">
        <v>21</v>
      </c>
      <c r="T1810" s="4">
        <v>443.66</v>
      </c>
      <c r="U1810" s="3">
        <v>86901</v>
      </c>
      <c r="V1810" s="3" t="str">
        <f>IF(R1810&gt;F3766, "High","Low")</f>
        <v>Low</v>
      </c>
      <c r="W1810" s="3" t="e">
        <f>IF(OR(D1810 &gt; 0.2,#REF! &lt; 0.25), "High Risk", "Low Risk")</f>
        <v>#REF!</v>
      </c>
      <c r="X1810" s="3" t="str">
        <f>IF(NOT(D1810 &gt; 0), "No Discount", "Discount Applied")</f>
        <v>Discount Applied</v>
      </c>
      <c r="Y1810" s="3" t="str">
        <f>IF(AND(R1810 &gt; 100, OR(I1810 = "Regular Air", I1810 = "Express Air"), NOT(D1810 &gt; 0)), "High Profit Non-Standard Shipping", "Other")</f>
        <v>Other</v>
      </c>
    </row>
    <row r="1811" spans="1:25" x14ac:dyDescent="0.3">
      <c r="A1811" s="3" t="s">
        <v>256</v>
      </c>
      <c r="B1811" s="3">
        <v>23392</v>
      </c>
      <c r="C1811" s="3" t="s">
        <v>46</v>
      </c>
      <c r="D1811" s="7">
        <v>0.02</v>
      </c>
      <c r="E1811" s="4">
        <v>60.22</v>
      </c>
      <c r="F1811" s="4">
        <v>3.5</v>
      </c>
      <c r="G1811" s="3">
        <v>3155</v>
      </c>
      <c r="H1811" s="3" t="s">
        <v>2849</v>
      </c>
      <c r="I1811" s="3" t="s">
        <v>48</v>
      </c>
      <c r="J1811" s="3" t="s">
        <v>27</v>
      </c>
      <c r="K1811" s="3" t="s">
        <v>28</v>
      </c>
      <c r="L1811" s="3" t="s">
        <v>135</v>
      </c>
      <c r="M1811" s="3" t="s">
        <v>361</v>
      </c>
      <c r="N1811" s="3" t="s">
        <v>432</v>
      </c>
      <c r="O1811" s="3">
        <v>32771</v>
      </c>
      <c r="P1811" s="2">
        <v>42024</v>
      </c>
      <c r="Q1811" s="2">
        <v>42025</v>
      </c>
      <c r="R1811" s="4">
        <v>-193.91399999999999</v>
      </c>
      <c r="S1811" s="3">
        <v>9</v>
      </c>
      <c r="T1811" s="4">
        <v>541.76</v>
      </c>
      <c r="U1811" s="3">
        <v>86898</v>
      </c>
      <c r="V1811" s="3" t="str">
        <f>IF(R1811&gt;F3767, "High","Low")</f>
        <v>Low</v>
      </c>
      <c r="W1811" s="3" t="e">
        <f>IF(OR(D1811 &gt; 0.2,#REF! &lt; 0.25), "High Risk", "Low Risk")</f>
        <v>#REF!</v>
      </c>
      <c r="X1811" s="3" t="str">
        <f>IF(NOT(D1811 &gt; 0), "No Discount", "Discount Applied")</f>
        <v>Discount Applied</v>
      </c>
      <c r="Y1811" s="3" t="str">
        <f>IF(AND(R1811 &gt; 100, OR(I1811 = "Regular Air", I1811 = "Express Air"), NOT(D1811 &gt; 0)), "High Profit Non-Standard Shipping", "Other")</f>
        <v>Other</v>
      </c>
    </row>
    <row r="1812" spans="1:25" x14ac:dyDescent="0.3">
      <c r="A1812" s="3" t="s">
        <v>41</v>
      </c>
      <c r="B1812" s="3">
        <v>21437</v>
      </c>
      <c r="C1812" s="3" t="s">
        <v>24</v>
      </c>
      <c r="D1812" s="7">
        <v>0.03</v>
      </c>
      <c r="E1812" s="4">
        <v>25.98</v>
      </c>
      <c r="F1812" s="4">
        <v>14.36</v>
      </c>
      <c r="G1812" s="3">
        <v>3155</v>
      </c>
      <c r="H1812" s="3" t="s">
        <v>2849</v>
      </c>
      <c r="I1812" s="3" t="s">
        <v>38</v>
      </c>
      <c r="J1812" s="3" t="s">
        <v>27</v>
      </c>
      <c r="K1812" s="3" t="s">
        <v>40</v>
      </c>
      <c r="L1812" s="3" t="s">
        <v>135</v>
      </c>
      <c r="M1812" s="3" t="s">
        <v>361</v>
      </c>
      <c r="N1812" s="3" t="s">
        <v>432</v>
      </c>
      <c r="O1812" s="3">
        <v>32771</v>
      </c>
      <c r="P1812" s="2">
        <v>42030</v>
      </c>
      <c r="Q1812" s="2">
        <v>42031</v>
      </c>
      <c r="R1812" s="4">
        <v>57.545999999999999</v>
      </c>
      <c r="S1812" s="3">
        <v>4</v>
      </c>
      <c r="T1812" s="4">
        <v>107.66</v>
      </c>
      <c r="U1812" s="3">
        <v>86899</v>
      </c>
      <c r="V1812" s="3" t="str">
        <f>IF(R1812&gt;F3768, "High","Low")</f>
        <v>High</v>
      </c>
      <c r="W1812" s="3" t="e">
        <f>IF(OR(D1812 &gt; 0.2,#REF! &lt; 0.25), "High Risk", "Low Risk")</f>
        <v>#REF!</v>
      </c>
      <c r="X1812" s="3" t="str">
        <f>IF(NOT(D1812 &gt; 0), "No Discount", "Discount Applied")</f>
        <v>Discount Applied</v>
      </c>
      <c r="Y1812" s="3" t="str">
        <f>IF(AND(R1812 &gt; 100, OR(I1812 = "Regular Air", I1812 = "Express Air"), NOT(D1812 &gt; 0)), "High Profit Non-Standard Shipping", "Other")</f>
        <v>Other</v>
      </c>
    </row>
    <row r="1813" spans="1:25" x14ac:dyDescent="0.3">
      <c r="A1813" s="3" t="s">
        <v>140</v>
      </c>
      <c r="B1813" s="3">
        <v>21438</v>
      </c>
      <c r="C1813" s="3" t="s">
        <v>24</v>
      </c>
      <c r="D1813" s="7">
        <v>0.1</v>
      </c>
      <c r="E1813" s="4">
        <v>32.479999999999997</v>
      </c>
      <c r="F1813" s="4">
        <v>35</v>
      </c>
      <c r="G1813" s="3">
        <v>3155</v>
      </c>
      <c r="H1813" s="3" t="s">
        <v>2849</v>
      </c>
      <c r="I1813" s="3" t="s">
        <v>48</v>
      </c>
      <c r="J1813" s="3" t="s">
        <v>27</v>
      </c>
      <c r="K1813" s="3" t="s">
        <v>28</v>
      </c>
      <c r="L1813" s="3" t="s">
        <v>135</v>
      </c>
      <c r="M1813" s="3" t="s">
        <v>361</v>
      </c>
      <c r="N1813" s="3" t="s">
        <v>432</v>
      </c>
      <c r="O1813" s="3">
        <v>32771</v>
      </c>
      <c r="P1813" s="2">
        <v>42030</v>
      </c>
      <c r="Q1813" s="2">
        <v>42031</v>
      </c>
      <c r="R1813" s="4">
        <v>-333.42540000000002</v>
      </c>
      <c r="S1813" s="3">
        <v>10</v>
      </c>
      <c r="T1813" s="4">
        <v>318.83</v>
      </c>
      <c r="U1813" s="3">
        <v>86899</v>
      </c>
      <c r="V1813" s="3" t="str">
        <f>IF(R1813&gt;F3769, "High","Low")</f>
        <v>Low</v>
      </c>
      <c r="W1813" s="3" t="e">
        <f>IF(OR(D1813 &gt; 0.2,#REF! &lt; 0.25), "High Risk", "Low Risk")</f>
        <v>#REF!</v>
      </c>
      <c r="X1813" s="3" t="str">
        <f>IF(NOT(D1813 &gt; 0), "No Discount", "Discount Applied")</f>
        <v>Discount Applied</v>
      </c>
      <c r="Y1813" s="3" t="str">
        <f>IF(AND(R1813 &gt; 100, OR(I1813 = "Regular Air", I1813 = "Express Air"), NOT(D1813 &gt; 0)), "High Profit Non-Standard Shipping", "Other")</f>
        <v>Other</v>
      </c>
    </row>
    <row r="1814" spans="1:25" x14ac:dyDescent="0.3">
      <c r="A1814" s="3" t="s">
        <v>179</v>
      </c>
      <c r="B1814" s="3">
        <v>22015</v>
      </c>
      <c r="C1814" s="3" t="s">
        <v>46</v>
      </c>
      <c r="D1814" s="7">
        <v>0.05</v>
      </c>
      <c r="E1814" s="4">
        <v>159.99</v>
      </c>
      <c r="F1814" s="4">
        <v>5.5</v>
      </c>
      <c r="G1814" s="3">
        <v>3155</v>
      </c>
      <c r="H1814" s="3" t="s">
        <v>2849</v>
      </c>
      <c r="I1814" s="3" t="s">
        <v>48</v>
      </c>
      <c r="J1814" s="3" t="s">
        <v>113</v>
      </c>
      <c r="K1814" s="3" t="s">
        <v>76</v>
      </c>
      <c r="L1814" s="3" t="s">
        <v>135</v>
      </c>
      <c r="M1814" s="3" t="s">
        <v>361</v>
      </c>
      <c r="N1814" s="3" t="s">
        <v>432</v>
      </c>
      <c r="O1814" s="3">
        <v>32771</v>
      </c>
      <c r="P1814" s="2">
        <v>42113</v>
      </c>
      <c r="Q1814" s="2">
        <v>42115</v>
      </c>
      <c r="R1814" s="4">
        <v>12.264000000000001</v>
      </c>
      <c r="S1814" s="3">
        <v>23</v>
      </c>
      <c r="T1814" s="4">
        <v>3600.65</v>
      </c>
      <c r="U1814" s="3">
        <v>86902</v>
      </c>
      <c r="V1814" s="3" t="str">
        <f>IF(R1814&gt;F3770, "High","Low")</f>
        <v>High</v>
      </c>
      <c r="W1814" s="3" t="e">
        <f>IF(OR(D1814 &gt; 0.2,#REF! &lt; 0.25), "High Risk", "Low Risk")</f>
        <v>#REF!</v>
      </c>
      <c r="X1814" s="3" t="str">
        <f>IF(NOT(D1814 &gt; 0), "No Discount", "Discount Applied")</f>
        <v>Discount Applied</v>
      </c>
      <c r="Y1814" s="3" t="str">
        <f>IF(AND(R1814 &gt; 100, OR(I1814 = "Regular Air", I1814 = "Express Air"), NOT(D1814 &gt; 0)), "High Profit Non-Standard Shipping", "Other")</f>
        <v>Other</v>
      </c>
    </row>
    <row r="1815" spans="1:25" x14ac:dyDescent="0.3">
      <c r="A1815" s="3" t="s">
        <v>41</v>
      </c>
      <c r="B1815" s="3">
        <v>19374</v>
      </c>
      <c r="C1815" s="3" t="s">
        <v>36</v>
      </c>
      <c r="D1815" s="7">
        <v>7.0000000000000007E-2</v>
      </c>
      <c r="E1815" s="4">
        <v>280.98</v>
      </c>
      <c r="F1815" s="4">
        <v>57</v>
      </c>
      <c r="G1815" s="3">
        <v>3167</v>
      </c>
      <c r="H1815" s="3" t="s">
        <v>2852</v>
      </c>
      <c r="I1815" s="3" t="s">
        <v>38</v>
      </c>
      <c r="J1815" s="3" t="s">
        <v>27</v>
      </c>
      <c r="K1815" s="3" t="s">
        <v>40</v>
      </c>
      <c r="L1815" s="3" t="s">
        <v>135</v>
      </c>
      <c r="M1815" s="3" t="s">
        <v>361</v>
      </c>
      <c r="N1815" s="3" t="s">
        <v>2853</v>
      </c>
      <c r="O1815" s="3">
        <v>32004</v>
      </c>
      <c r="P1815" s="2">
        <v>42174</v>
      </c>
      <c r="Q1815" s="2">
        <v>42175</v>
      </c>
      <c r="R1815" s="4">
        <v>-283.9914</v>
      </c>
      <c r="S1815" s="3">
        <v>14</v>
      </c>
      <c r="T1815" s="4">
        <v>3936.61</v>
      </c>
      <c r="U1815" s="3">
        <v>86491</v>
      </c>
      <c r="V1815" s="3" t="str">
        <f>IF(R1815&gt;F3771, "High","Low")</f>
        <v>Low</v>
      </c>
      <c r="W1815" s="3" t="e">
        <f>IF(OR(D1815 &gt; 0.2,#REF! &lt; 0.25), "High Risk", "Low Risk")</f>
        <v>#REF!</v>
      </c>
      <c r="X1815" s="3" t="str">
        <f>IF(NOT(D1815 &gt; 0), "No Discount", "Discount Applied")</f>
        <v>Discount Applied</v>
      </c>
      <c r="Y1815" s="3" t="str">
        <f>IF(AND(R1815 &gt; 100, OR(I1815 = "Regular Air", I1815 = "Express Air"), NOT(D1815 &gt; 0)), "High Profit Non-Standard Shipping", "Other")</f>
        <v>Other</v>
      </c>
    </row>
    <row r="1816" spans="1:25" x14ac:dyDescent="0.3">
      <c r="A1816" s="3" t="s">
        <v>92</v>
      </c>
      <c r="B1816" s="3">
        <v>19375</v>
      </c>
      <c r="C1816" s="3" t="s">
        <v>36</v>
      </c>
      <c r="D1816" s="7">
        <v>0</v>
      </c>
      <c r="E1816" s="4">
        <v>4.9800000000000004</v>
      </c>
      <c r="F1816" s="4">
        <v>7.44</v>
      </c>
      <c r="G1816" s="3">
        <v>3167</v>
      </c>
      <c r="H1816" s="3" t="s">
        <v>2852</v>
      </c>
      <c r="I1816" s="3" t="s">
        <v>48</v>
      </c>
      <c r="J1816" s="3" t="s">
        <v>27</v>
      </c>
      <c r="K1816" s="3" t="s">
        <v>28</v>
      </c>
      <c r="L1816" s="3" t="s">
        <v>135</v>
      </c>
      <c r="M1816" s="3" t="s">
        <v>361</v>
      </c>
      <c r="N1816" s="3" t="s">
        <v>2853</v>
      </c>
      <c r="O1816" s="3">
        <v>32004</v>
      </c>
      <c r="P1816" s="2">
        <v>42174</v>
      </c>
      <c r="Q1816" s="2">
        <v>42176</v>
      </c>
      <c r="R1816" s="4">
        <v>-195.34200000000001</v>
      </c>
      <c r="S1816" s="3">
        <v>15</v>
      </c>
      <c r="T1816" s="4">
        <v>78.31</v>
      </c>
      <c r="U1816" s="3">
        <v>86491</v>
      </c>
      <c r="V1816" s="3" t="str">
        <f>IF(R1816&gt;F3772, "High","Low")</f>
        <v>Low</v>
      </c>
      <c r="W1816" s="3" t="e">
        <f>IF(OR(D1816 &gt; 0.2,#REF! &lt; 0.25), "High Risk", "Low Risk")</f>
        <v>#REF!</v>
      </c>
      <c r="X1816" s="3" t="str">
        <f>IF(NOT(D1816 &gt; 0), "No Discount", "Discount Applied")</f>
        <v>No Discount</v>
      </c>
      <c r="Y1816" s="3" t="str">
        <f>IF(AND(R1816 &gt; 100, OR(I1816 = "Regular Air", I1816 = "Express Air"), NOT(D1816 &gt; 0)), "High Profit Non-Standard Shipping", "Other")</f>
        <v>Other</v>
      </c>
    </row>
    <row r="1817" spans="1:25" x14ac:dyDescent="0.3">
      <c r="A1817" s="3" t="s">
        <v>29</v>
      </c>
      <c r="B1817" s="3">
        <v>19376</v>
      </c>
      <c r="C1817" s="3" t="s">
        <v>36</v>
      </c>
      <c r="D1817" s="7">
        <v>0.1</v>
      </c>
      <c r="E1817" s="4">
        <v>3.98</v>
      </c>
      <c r="F1817" s="4">
        <v>0.83</v>
      </c>
      <c r="G1817" s="3">
        <v>3167</v>
      </c>
      <c r="H1817" s="3" t="s">
        <v>2852</v>
      </c>
      <c r="I1817" s="3" t="s">
        <v>48</v>
      </c>
      <c r="J1817" s="3" t="s">
        <v>27</v>
      </c>
      <c r="K1817" s="3" t="s">
        <v>28</v>
      </c>
      <c r="L1817" s="3" t="s">
        <v>135</v>
      </c>
      <c r="M1817" s="3" t="s">
        <v>361</v>
      </c>
      <c r="N1817" s="3" t="s">
        <v>2853</v>
      </c>
      <c r="O1817" s="3">
        <v>32004</v>
      </c>
      <c r="P1817" s="2">
        <v>42174</v>
      </c>
      <c r="Q1817" s="2">
        <v>42176</v>
      </c>
      <c r="R1817" s="4">
        <v>-89.70920000000001</v>
      </c>
      <c r="S1817" s="3">
        <v>11</v>
      </c>
      <c r="T1817" s="4">
        <v>42.46</v>
      </c>
      <c r="U1817" s="3">
        <v>86491</v>
      </c>
      <c r="V1817" s="3" t="str">
        <f>IF(R1817&gt;F3773, "High","Low")</f>
        <v>Low</v>
      </c>
      <c r="W1817" s="3" t="e">
        <f>IF(OR(D1817 &gt; 0.2,#REF! &lt; 0.25), "High Risk", "Low Risk")</f>
        <v>#REF!</v>
      </c>
      <c r="X1817" s="3" t="str">
        <f>IF(NOT(D1817 &gt; 0), "No Discount", "Discount Applied")</f>
        <v>Discount Applied</v>
      </c>
      <c r="Y1817" s="3" t="str">
        <f>IF(AND(R1817 &gt; 100, OR(I1817 = "Regular Air", I1817 = "Express Air"), NOT(D1817 &gt; 0)), "High Profit Non-Standard Shipping", "Other")</f>
        <v>Other</v>
      </c>
    </row>
    <row r="1818" spans="1:25" x14ac:dyDescent="0.3">
      <c r="A1818" s="3" t="s">
        <v>92</v>
      </c>
      <c r="B1818" s="3">
        <v>25683</v>
      </c>
      <c r="C1818" s="3" t="s">
        <v>46</v>
      </c>
      <c r="D1818" s="7">
        <v>0.08</v>
      </c>
      <c r="E1818" s="4">
        <v>7.28</v>
      </c>
      <c r="F1818" s="4">
        <v>11.15</v>
      </c>
      <c r="G1818" s="3">
        <v>3169</v>
      </c>
      <c r="H1818" s="3" t="s">
        <v>2854</v>
      </c>
      <c r="I1818" s="3" t="s">
        <v>26</v>
      </c>
      <c r="J1818" s="3" t="s">
        <v>57</v>
      </c>
      <c r="K1818" s="3" t="s">
        <v>28</v>
      </c>
      <c r="L1818" s="3" t="s">
        <v>135</v>
      </c>
      <c r="M1818" s="3" t="s">
        <v>361</v>
      </c>
      <c r="N1818" s="3" t="s">
        <v>2855</v>
      </c>
      <c r="O1818" s="3">
        <v>32127</v>
      </c>
      <c r="P1818" s="2">
        <v>42107</v>
      </c>
      <c r="Q1818" s="2">
        <v>42108</v>
      </c>
      <c r="R1818" s="4">
        <v>-44.415000000000006</v>
      </c>
      <c r="S1818" s="3">
        <v>1</v>
      </c>
      <c r="T1818" s="4">
        <v>14.66</v>
      </c>
      <c r="U1818" s="3">
        <v>86490</v>
      </c>
      <c r="V1818" s="3" t="str">
        <f>IF(R1818&gt;F3774, "High","Low")</f>
        <v>Low</v>
      </c>
      <c r="W1818" s="3" t="e">
        <f>IF(OR(D1818 &gt; 0.2,#REF! &lt; 0.25), "High Risk", "Low Risk")</f>
        <v>#REF!</v>
      </c>
      <c r="X1818" s="3" t="str">
        <f>IF(NOT(D1818 &gt; 0), "No Discount", "Discount Applied")</f>
        <v>Discount Applied</v>
      </c>
      <c r="Y1818" s="3" t="str">
        <f>IF(AND(R1818 &gt; 100, OR(I1818 = "Regular Air", I1818 = "Express Air"), NOT(D1818 &gt; 0)), "High Profit Non-Standard Shipping", "Other")</f>
        <v>Other</v>
      </c>
    </row>
    <row r="1819" spans="1:25" x14ac:dyDescent="0.3">
      <c r="A1819" s="3" t="s">
        <v>92</v>
      </c>
      <c r="B1819" s="3">
        <v>26055</v>
      </c>
      <c r="C1819" s="3" t="s">
        <v>55</v>
      </c>
      <c r="D1819" s="7">
        <v>0.1</v>
      </c>
      <c r="E1819" s="4">
        <v>7.28</v>
      </c>
      <c r="F1819" s="4">
        <v>5.47</v>
      </c>
      <c r="G1819" s="3">
        <v>3170</v>
      </c>
      <c r="H1819" s="3" t="s">
        <v>2856</v>
      </c>
      <c r="I1819" s="3" t="s">
        <v>48</v>
      </c>
      <c r="J1819" s="3" t="s">
        <v>27</v>
      </c>
      <c r="K1819" s="3" t="s">
        <v>28</v>
      </c>
      <c r="L1819" s="3" t="s">
        <v>135</v>
      </c>
      <c r="M1819" s="3" t="s">
        <v>361</v>
      </c>
      <c r="N1819" s="3" t="s">
        <v>2858</v>
      </c>
      <c r="O1819" s="3">
        <v>34952</v>
      </c>
      <c r="P1819" s="2">
        <v>42048</v>
      </c>
      <c r="Q1819" s="2">
        <v>42048</v>
      </c>
      <c r="R1819" s="4">
        <v>167.334</v>
      </c>
      <c r="S1819" s="3">
        <v>12</v>
      </c>
      <c r="T1819" s="4">
        <v>83.14</v>
      </c>
      <c r="U1819" s="3">
        <v>86489</v>
      </c>
      <c r="V1819" s="3" t="str">
        <f>IF(R1819&gt;F3775, "High","Low")</f>
        <v>High</v>
      </c>
      <c r="W1819" s="3" t="e">
        <f>IF(OR(D1819 &gt; 0.2,#REF! &lt; 0.25), "High Risk", "Low Risk")</f>
        <v>#REF!</v>
      </c>
      <c r="X1819" s="3" t="str">
        <f>IF(NOT(D1819 &gt; 0), "No Discount", "Discount Applied")</f>
        <v>Discount Applied</v>
      </c>
      <c r="Y1819" s="3" t="str">
        <f>IF(AND(R1819 &gt; 100, OR(I1819 = "Regular Air", I1819 = "Express Air"), NOT(D1819 &gt; 0)), "High Profit Non-Standard Shipping", "Other")</f>
        <v>Other</v>
      </c>
    </row>
    <row r="1820" spans="1:25" x14ac:dyDescent="0.3">
      <c r="A1820" s="3" t="s">
        <v>179</v>
      </c>
      <c r="B1820" s="3">
        <v>21961</v>
      </c>
      <c r="C1820" s="3" t="s">
        <v>24</v>
      </c>
      <c r="D1820" s="7">
        <v>0.06</v>
      </c>
      <c r="E1820" s="4">
        <v>10.97</v>
      </c>
      <c r="F1820" s="4">
        <v>6.5</v>
      </c>
      <c r="G1820" s="3">
        <v>3176</v>
      </c>
      <c r="H1820" s="3" t="s">
        <v>2859</v>
      </c>
      <c r="I1820" s="3" t="s">
        <v>48</v>
      </c>
      <c r="J1820" s="3" t="s">
        <v>113</v>
      </c>
      <c r="K1820" s="3" t="s">
        <v>76</v>
      </c>
      <c r="L1820" s="3" t="s">
        <v>135</v>
      </c>
      <c r="M1820" s="3" t="s">
        <v>361</v>
      </c>
      <c r="N1820" s="3" t="s">
        <v>2861</v>
      </c>
      <c r="O1820" s="3">
        <v>32216</v>
      </c>
      <c r="P1820" s="2">
        <v>42128</v>
      </c>
      <c r="Q1820" s="2">
        <v>42130</v>
      </c>
      <c r="R1820" s="4">
        <v>65.597999999999999</v>
      </c>
      <c r="S1820" s="3">
        <v>19</v>
      </c>
      <c r="T1820" s="4">
        <v>215.25</v>
      </c>
      <c r="U1820" s="3">
        <v>90820</v>
      </c>
      <c r="V1820" s="3" t="str">
        <f>IF(R1820&gt;F3776, "High","Low")</f>
        <v>High</v>
      </c>
      <c r="W1820" s="3" t="e">
        <f>IF(OR(D1820 &gt; 0.2,#REF! &lt; 0.25), "High Risk", "Low Risk")</f>
        <v>#REF!</v>
      </c>
      <c r="X1820" s="3" t="str">
        <f>IF(NOT(D1820 &gt; 0), "No Discount", "Discount Applied")</f>
        <v>Discount Applied</v>
      </c>
      <c r="Y1820" s="3" t="str">
        <f>IF(AND(R1820 &gt; 100, OR(I1820 = "Regular Air", I1820 = "Express Air"), NOT(D1820 &gt; 0)), "High Profit Non-Standard Shipping", "Other")</f>
        <v>Other</v>
      </c>
    </row>
    <row r="1821" spans="1:25" x14ac:dyDescent="0.3">
      <c r="A1821" s="3" t="s">
        <v>190</v>
      </c>
      <c r="B1821" s="3">
        <v>20964</v>
      </c>
      <c r="C1821" s="3" t="s">
        <v>105</v>
      </c>
      <c r="D1821" s="7">
        <v>0.02</v>
      </c>
      <c r="E1821" s="4">
        <v>58.14</v>
      </c>
      <c r="F1821" s="4">
        <v>36.61</v>
      </c>
      <c r="G1821" s="3">
        <v>3176</v>
      </c>
      <c r="H1821" s="3" t="s">
        <v>2859</v>
      </c>
      <c r="I1821" s="3" t="s">
        <v>38</v>
      </c>
      <c r="J1821" s="3" t="s">
        <v>113</v>
      </c>
      <c r="K1821" s="3" t="s">
        <v>40</v>
      </c>
      <c r="L1821" s="3" t="s">
        <v>135</v>
      </c>
      <c r="M1821" s="3" t="s">
        <v>361</v>
      </c>
      <c r="N1821" s="3" t="s">
        <v>2861</v>
      </c>
      <c r="O1821" s="3">
        <v>32216</v>
      </c>
      <c r="P1821" s="2">
        <v>42180</v>
      </c>
      <c r="Q1821" s="2">
        <v>42186</v>
      </c>
      <c r="R1821" s="4">
        <v>0.25800000000000001</v>
      </c>
      <c r="S1821" s="3">
        <v>22</v>
      </c>
      <c r="T1821" s="4">
        <v>1358.02</v>
      </c>
      <c r="U1821" s="3">
        <v>90821</v>
      </c>
      <c r="V1821" s="3" t="str">
        <f>IF(R1821&gt;F3777, "High","Low")</f>
        <v>High</v>
      </c>
      <c r="W1821" s="3" t="e">
        <f>IF(OR(D1821 &gt; 0.2,#REF! &lt; 0.25), "High Risk", "Low Risk")</f>
        <v>#REF!</v>
      </c>
      <c r="X1821" s="3" t="str">
        <f>IF(NOT(D1821 &gt; 0), "No Discount", "Discount Applied")</f>
        <v>Discount Applied</v>
      </c>
      <c r="Y1821" s="3" t="str">
        <f>IF(AND(R1821 &gt; 100, OR(I1821 = "Regular Air", I1821 = "Express Air"), NOT(D1821 &gt; 0)), "High Profit Non-Standard Shipping", "Other")</f>
        <v>Other</v>
      </c>
    </row>
    <row r="1822" spans="1:25" x14ac:dyDescent="0.3">
      <c r="A1822" s="3" t="s">
        <v>68</v>
      </c>
      <c r="B1822" s="3">
        <v>20965</v>
      </c>
      <c r="C1822" s="3" t="s">
        <v>105</v>
      </c>
      <c r="D1822" s="7">
        <v>0.03</v>
      </c>
      <c r="E1822" s="4">
        <v>15.57</v>
      </c>
      <c r="F1822" s="4">
        <v>1.39</v>
      </c>
      <c r="G1822" s="3">
        <v>3176</v>
      </c>
      <c r="H1822" s="3" t="s">
        <v>2859</v>
      </c>
      <c r="I1822" s="3" t="s">
        <v>48</v>
      </c>
      <c r="J1822" s="3" t="s">
        <v>113</v>
      </c>
      <c r="K1822" s="3" t="s">
        <v>28</v>
      </c>
      <c r="L1822" s="3" t="s">
        <v>135</v>
      </c>
      <c r="M1822" s="3" t="s">
        <v>361</v>
      </c>
      <c r="N1822" s="3" t="s">
        <v>2861</v>
      </c>
      <c r="O1822" s="3">
        <v>32216</v>
      </c>
      <c r="P1822" s="2">
        <v>42180</v>
      </c>
      <c r="Q1822" s="2">
        <v>42186</v>
      </c>
      <c r="R1822" s="4">
        <v>63.222000000000001</v>
      </c>
      <c r="S1822" s="3">
        <v>22</v>
      </c>
      <c r="T1822" s="4">
        <v>358.84</v>
      </c>
      <c r="U1822" s="3">
        <v>90821</v>
      </c>
      <c r="V1822" s="3" t="str">
        <f>IF(R1822&gt;F3778, "High","Low")</f>
        <v>High</v>
      </c>
      <c r="W1822" s="3" t="e">
        <f>IF(OR(D1822 &gt; 0.2,#REF! &lt; 0.25), "High Risk", "Low Risk")</f>
        <v>#REF!</v>
      </c>
      <c r="X1822" s="3" t="str">
        <f>IF(NOT(D1822 &gt; 0), "No Discount", "Discount Applied")</f>
        <v>Discount Applied</v>
      </c>
      <c r="Y1822" s="3" t="str">
        <f>IF(AND(R1822 &gt; 100, OR(I1822 = "Regular Air", I1822 = "Express Air"), NOT(D1822 &gt; 0)), "High Profit Non-Standard Shipping", "Other")</f>
        <v>Other</v>
      </c>
    </row>
    <row r="1823" spans="1:25" x14ac:dyDescent="0.3">
      <c r="A1823" s="3" t="s">
        <v>49</v>
      </c>
      <c r="B1823" s="3">
        <v>24493</v>
      </c>
      <c r="C1823" s="3" t="s">
        <v>36</v>
      </c>
      <c r="D1823" s="7">
        <v>0.1</v>
      </c>
      <c r="E1823" s="4">
        <v>62.18</v>
      </c>
      <c r="F1823" s="4">
        <v>10.84</v>
      </c>
      <c r="G1823" s="3">
        <v>3177</v>
      </c>
      <c r="H1823" s="3" t="s">
        <v>2862</v>
      </c>
      <c r="I1823" s="3" t="s">
        <v>48</v>
      </c>
      <c r="J1823" s="3" t="s">
        <v>113</v>
      </c>
      <c r="K1823" s="3" t="s">
        <v>40</v>
      </c>
      <c r="L1823" s="3" t="s">
        <v>135</v>
      </c>
      <c r="M1823" s="3" t="s">
        <v>361</v>
      </c>
      <c r="N1823" s="3" t="s">
        <v>2863</v>
      </c>
      <c r="O1823" s="3">
        <v>33458</v>
      </c>
      <c r="P1823" s="2">
        <v>42077</v>
      </c>
      <c r="Q1823" s="2">
        <v>42079</v>
      </c>
      <c r="R1823" s="4">
        <v>-29.666000000000004</v>
      </c>
      <c r="S1823" s="3">
        <v>9</v>
      </c>
      <c r="T1823" s="4">
        <v>511.57</v>
      </c>
      <c r="U1823" s="3">
        <v>90818</v>
      </c>
      <c r="V1823" s="3" t="str">
        <f>IF(R1823&gt;F3779, "High","Low")</f>
        <v>Low</v>
      </c>
      <c r="W1823" s="3" t="e">
        <f>IF(OR(D1823 &gt; 0.2,#REF! &lt; 0.25), "High Risk", "Low Risk")</f>
        <v>#REF!</v>
      </c>
      <c r="X1823" s="3" t="str">
        <f>IF(NOT(D1823 &gt; 0), "No Discount", "Discount Applied")</f>
        <v>Discount Applied</v>
      </c>
      <c r="Y1823" s="3" t="str">
        <f>IF(AND(R1823 &gt; 100, OR(I1823 = "Regular Air", I1823 = "Express Air"), NOT(D1823 &gt; 0)), "High Profit Non-Standard Shipping", "Other")</f>
        <v>Other</v>
      </c>
    </row>
    <row r="1824" spans="1:25" x14ac:dyDescent="0.3">
      <c r="A1824" s="3" t="s">
        <v>29</v>
      </c>
      <c r="B1824" s="3">
        <v>22086</v>
      </c>
      <c r="C1824" s="3" t="s">
        <v>46</v>
      </c>
      <c r="D1824" s="7">
        <v>0.06</v>
      </c>
      <c r="E1824" s="4">
        <v>1.68</v>
      </c>
      <c r="F1824" s="4">
        <v>1</v>
      </c>
      <c r="G1824" s="3">
        <v>3177</v>
      </c>
      <c r="H1824" s="3" t="s">
        <v>2862</v>
      </c>
      <c r="I1824" s="3" t="s">
        <v>48</v>
      </c>
      <c r="J1824" s="3" t="s">
        <v>113</v>
      </c>
      <c r="K1824" s="3" t="s">
        <v>28</v>
      </c>
      <c r="L1824" s="3" t="s">
        <v>135</v>
      </c>
      <c r="M1824" s="3" t="s">
        <v>361</v>
      </c>
      <c r="N1824" s="3" t="s">
        <v>2863</v>
      </c>
      <c r="O1824" s="3">
        <v>33458</v>
      </c>
      <c r="P1824" s="2">
        <v>42094</v>
      </c>
      <c r="Q1824" s="2">
        <v>42096</v>
      </c>
      <c r="R1824" s="4">
        <v>-1319.5</v>
      </c>
      <c r="S1824" s="3">
        <v>5</v>
      </c>
      <c r="T1824" s="4">
        <v>8.65</v>
      </c>
      <c r="U1824" s="3">
        <v>90819</v>
      </c>
      <c r="V1824" s="3" t="str">
        <f>IF(R1824&gt;F3780, "High","Low")</f>
        <v>Low</v>
      </c>
      <c r="W1824" s="3" t="e">
        <f>IF(OR(D1824 &gt; 0.2,#REF! &lt; 0.25), "High Risk", "Low Risk")</f>
        <v>#REF!</v>
      </c>
      <c r="X1824" s="3" t="str">
        <f>IF(NOT(D1824 &gt; 0), "No Discount", "Discount Applied")</f>
        <v>Discount Applied</v>
      </c>
      <c r="Y1824" s="3" t="str">
        <f>IF(AND(R1824 &gt; 100, OR(I1824 = "Regular Air", I1824 = "Express Air"), NOT(D1824 &gt; 0)), "High Profit Non-Standard Shipping", "Other")</f>
        <v>Other</v>
      </c>
    </row>
    <row r="1825" spans="1:25" x14ac:dyDescent="0.3">
      <c r="A1825" s="3" t="s">
        <v>92</v>
      </c>
      <c r="B1825" s="3">
        <v>21554</v>
      </c>
      <c r="C1825" s="3" t="s">
        <v>105</v>
      </c>
      <c r="D1825" s="7">
        <v>7.0000000000000007E-2</v>
      </c>
      <c r="E1825" s="4">
        <v>35.44</v>
      </c>
      <c r="F1825" s="4">
        <v>7.5</v>
      </c>
      <c r="G1825" s="3">
        <v>3179</v>
      </c>
      <c r="H1825" s="3" t="s">
        <v>2864</v>
      </c>
      <c r="I1825" s="3" t="s">
        <v>48</v>
      </c>
      <c r="J1825" s="3" t="s">
        <v>27</v>
      </c>
      <c r="K1825" s="3" t="s">
        <v>28</v>
      </c>
      <c r="L1825" s="3" t="s">
        <v>60</v>
      </c>
      <c r="M1825" s="3" t="s">
        <v>61</v>
      </c>
      <c r="N1825" s="3" t="s">
        <v>2865</v>
      </c>
      <c r="O1825" s="3">
        <v>55060</v>
      </c>
      <c r="P1825" s="2">
        <v>42167</v>
      </c>
      <c r="Q1825" s="2">
        <v>42174</v>
      </c>
      <c r="R1825" s="4">
        <v>262.2</v>
      </c>
      <c r="S1825" s="3">
        <v>11</v>
      </c>
      <c r="T1825" s="4">
        <v>380</v>
      </c>
      <c r="U1825" s="3">
        <v>86989</v>
      </c>
      <c r="V1825" s="3" t="str">
        <f>IF(R1825&gt;F3781, "High","Low")</f>
        <v>High</v>
      </c>
      <c r="W1825" s="3" t="e">
        <f>IF(OR(D1825 &gt; 0.2,#REF! &lt; 0.25), "High Risk", "Low Risk")</f>
        <v>#REF!</v>
      </c>
      <c r="X1825" s="3" t="str">
        <f>IF(NOT(D1825 &gt; 0), "No Discount", "Discount Applied")</f>
        <v>Discount Applied</v>
      </c>
      <c r="Y1825" s="3" t="str">
        <f>IF(AND(R1825 &gt; 100, OR(I1825 = "Regular Air", I1825 = "Express Air"), NOT(D1825 &gt; 0)), "High Profit Non-Standard Shipping", "Other")</f>
        <v>Other</v>
      </c>
    </row>
    <row r="1826" spans="1:25" x14ac:dyDescent="0.3">
      <c r="A1826" s="3" t="s">
        <v>190</v>
      </c>
      <c r="B1826" s="3">
        <v>24464</v>
      </c>
      <c r="C1826" s="3" t="s">
        <v>24</v>
      </c>
      <c r="D1826" s="7">
        <v>0.08</v>
      </c>
      <c r="E1826" s="4">
        <v>170.98</v>
      </c>
      <c r="F1826" s="4">
        <v>35.89</v>
      </c>
      <c r="G1826" s="3">
        <v>3187</v>
      </c>
      <c r="H1826" s="3" t="s">
        <v>2866</v>
      </c>
      <c r="I1826" s="3" t="s">
        <v>38</v>
      </c>
      <c r="J1826" s="3" t="s">
        <v>57</v>
      </c>
      <c r="K1826" s="3" t="s">
        <v>40</v>
      </c>
      <c r="L1826" s="3" t="s">
        <v>135</v>
      </c>
      <c r="M1826" s="3" t="s">
        <v>361</v>
      </c>
      <c r="N1826" s="3" t="s">
        <v>2867</v>
      </c>
      <c r="O1826" s="3">
        <v>33569</v>
      </c>
      <c r="P1826" s="2">
        <v>42065</v>
      </c>
      <c r="Q1826" s="2">
        <v>42067</v>
      </c>
      <c r="R1826" s="4">
        <v>-119.812</v>
      </c>
      <c r="S1826" s="3">
        <v>1</v>
      </c>
      <c r="T1826" s="4">
        <v>199.48</v>
      </c>
      <c r="U1826" s="3">
        <v>89025</v>
      </c>
      <c r="V1826" s="3" t="str">
        <f>IF(R1826&gt;F3782, "High","Low")</f>
        <v>Low</v>
      </c>
      <c r="W1826" s="3" t="e">
        <f>IF(OR(D1826 &gt; 0.2,#REF! &lt; 0.25), "High Risk", "Low Risk")</f>
        <v>#REF!</v>
      </c>
      <c r="X1826" s="3" t="str">
        <f>IF(NOT(D1826 &gt; 0), "No Discount", "Discount Applied")</f>
        <v>Discount Applied</v>
      </c>
      <c r="Y1826" s="3" t="str">
        <f>IF(AND(R1826 &gt; 100, OR(I1826 = "Regular Air", I1826 = "Express Air"), NOT(D1826 &gt; 0)), "High Profit Non-Standard Shipping", "Other")</f>
        <v>Other</v>
      </c>
    </row>
    <row r="1827" spans="1:25" x14ac:dyDescent="0.3">
      <c r="A1827" s="3" t="s">
        <v>77</v>
      </c>
      <c r="B1827" s="3">
        <v>20127</v>
      </c>
      <c r="C1827" s="3" t="s">
        <v>46</v>
      </c>
      <c r="D1827" s="7">
        <v>0.01</v>
      </c>
      <c r="E1827" s="4">
        <v>20.99</v>
      </c>
      <c r="F1827" s="4">
        <v>4.8099999999999996</v>
      </c>
      <c r="G1827" s="3">
        <v>3191</v>
      </c>
      <c r="H1827" s="3" t="s">
        <v>2868</v>
      </c>
      <c r="I1827" s="3" t="s">
        <v>48</v>
      </c>
      <c r="J1827" s="3" t="s">
        <v>27</v>
      </c>
      <c r="K1827" s="3" t="s">
        <v>76</v>
      </c>
      <c r="L1827" s="3" t="s">
        <v>60</v>
      </c>
      <c r="M1827" s="3" t="s">
        <v>1857</v>
      </c>
      <c r="N1827" s="3" t="s">
        <v>2869</v>
      </c>
      <c r="O1827" s="3">
        <v>54481</v>
      </c>
      <c r="P1827" s="2">
        <v>42081</v>
      </c>
      <c r="Q1827" s="2">
        <v>42081</v>
      </c>
      <c r="R1827" s="4">
        <v>-9.1079999999999988</v>
      </c>
      <c r="S1827" s="3">
        <v>5</v>
      </c>
      <c r="T1827" s="4">
        <v>93.81</v>
      </c>
      <c r="U1827" s="3">
        <v>86447</v>
      </c>
      <c r="V1827" s="3" t="str">
        <f>IF(R1827&gt;F3783, "High","Low")</f>
        <v>Low</v>
      </c>
      <c r="W1827" s="3" t="e">
        <f>IF(OR(D1827 &gt; 0.2,#REF! &lt; 0.25), "High Risk", "Low Risk")</f>
        <v>#REF!</v>
      </c>
      <c r="X1827" s="3" t="str">
        <f>IF(NOT(D1827 &gt; 0), "No Discount", "Discount Applied")</f>
        <v>Discount Applied</v>
      </c>
      <c r="Y1827" s="3" t="str">
        <f>IF(AND(R1827 &gt; 100, OR(I1827 = "Regular Air", I1827 = "Express Air"), NOT(D1827 &gt; 0)), "High Profit Non-Standard Shipping", "Other")</f>
        <v>Other</v>
      </c>
    </row>
    <row r="1828" spans="1:25" x14ac:dyDescent="0.3">
      <c r="A1828" s="3" t="s">
        <v>68</v>
      </c>
      <c r="B1828" s="3">
        <v>20303</v>
      </c>
      <c r="C1828" s="3" t="s">
        <v>24</v>
      </c>
      <c r="D1828" s="7">
        <v>0.09</v>
      </c>
      <c r="E1828" s="4">
        <v>35.94</v>
      </c>
      <c r="F1828" s="4">
        <v>6.66</v>
      </c>
      <c r="G1828" s="3">
        <v>3191</v>
      </c>
      <c r="H1828" s="3" t="s">
        <v>2868</v>
      </c>
      <c r="I1828" s="3" t="s">
        <v>48</v>
      </c>
      <c r="J1828" s="3" t="s">
        <v>27</v>
      </c>
      <c r="K1828" s="3" t="s">
        <v>28</v>
      </c>
      <c r="L1828" s="3" t="s">
        <v>60</v>
      </c>
      <c r="M1828" s="3" t="s">
        <v>1857</v>
      </c>
      <c r="N1828" s="3" t="s">
        <v>2869</v>
      </c>
      <c r="O1828" s="3">
        <v>54481</v>
      </c>
      <c r="P1828" s="2">
        <v>42104</v>
      </c>
      <c r="Q1828" s="2">
        <v>42106</v>
      </c>
      <c r="R1828" s="4">
        <v>172.56439999999998</v>
      </c>
      <c r="S1828" s="3">
        <v>9</v>
      </c>
      <c r="T1828" s="4">
        <v>312.22000000000003</v>
      </c>
      <c r="U1828" s="3">
        <v>86448</v>
      </c>
      <c r="V1828" s="3" t="str">
        <f>IF(R1828&gt;F3784, "High","Low")</f>
        <v>High</v>
      </c>
      <c r="W1828" s="3" t="e">
        <f>IF(OR(D1828 &gt; 0.2,#REF! &lt; 0.25), "High Risk", "Low Risk")</f>
        <v>#REF!</v>
      </c>
      <c r="X1828" s="3" t="str">
        <f>IF(NOT(D1828 &gt; 0), "No Discount", "Discount Applied")</f>
        <v>Discount Applied</v>
      </c>
      <c r="Y1828" s="3" t="str">
        <f>IF(AND(R1828 &gt; 100, OR(I1828 = "Regular Air", I1828 = "Express Air"), NOT(D1828 &gt; 0)), "High Profit Non-Standard Shipping", "Other")</f>
        <v>Other</v>
      </c>
    </row>
    <row r="1829" spans="1:25" x14ac:dyDescent="0.3">
      <c r="A1829" s="3" t="s">
        <v>92</v>
      </c>
      <c r="B1829" s="3">
        <v>22846</v>
      </c>
      <c r="C1829" s="3" t="s">
        <v>55</v>
      </c>
      <c r="D1829" s="7">
        <v>0.1</v>
      </c>
      <c r="E1829" s="4">
        <v>4.9800000000000004</v>
      </c>
      <c r="F1829" s="4">
        <v>7.54</v>
      </c>
      <c r="G1829" s="3">
        <v>3194</v>
      </c>
      <c r="H1829" s="3" t="s">
        <v>2870</v>
      </c>
      <c r="I1829" s="3" t="s">
        <v>48</v>
      </c>
      <c r="J1829" s="3" t="s">
        <v>113</v>
      </c>
      <c r="K1829" s="3" t="s">
        <v>28</v>
      </c>
      <c r="L1829" s="3" t="s">
        <v>135</v>
      </c>
      <c r="M1829" s="3" t="s">
        <v>361</v>
      </c>
      <c r="N1829" s="3" t="s">
        <v>950</v>
      </c>
      <c r="O1829" s="3">
        <v>34609</v>
      </c>
      <c r="P1829" s="2">
        <v>42073</v>
      </c>
      <c r="Q1829" s="2">
        <v>42074</v>
      </c>
      <c r="R1829" s="4">
        <v>45.077999999999996</v>
      </c>
      <c r="S1829" s="3">
        <v>9</v>
      </c>
      <c r="T1829" s="4">
        <v>43.84</v>
      </c>
      <c r="U1829" s="3">
        <v>89805</v>
      </c>
      <c r="V1829" s="3" t="str">
        <f>IF(R1829&gt;F3785, "High","Low")</f>
        <v>High</v>
      </c>
      <c r="W1829" s="3" t="e">
        <f>IF(OR(D1829 &gt; 0.2,#REF! &lt; 0.25), "High Risk", "Low Risk")</f>
        <v>#REF!</v>
      </c>
      <c r="X1829" s="3" t="str">
        <f>IF(NOT(D1829 &gt; 0), "No Discount", "Discount Applied")</f>
        <v>Discount Applied</v>
      </c>
      <c r="Y1829" s="3" t="str">
        <f>IF(AND(R1829 &gt; 100, OR(I1829 = "Regular Air", I1829 = "Express Air"), NOT(D1829 &gt; 0)), "High Profit Non-Standard Shipping", "Other")</f>
        <v>Other</v>
      </c>
    </row>
    <row r="1830" spans="1:25" x14ac:dyDescent="0.3">
      <c r="A1830" s="3" t="s">
        <v>92</v>
      </c>
      <c r="B1830" s="3">
        <v>22847</v>
      </c>
      <c r="C1830" s="3" t="s">
        <v>55</v>
      </c>
      <c r="D1830" s="7">
        <v>0</v>
      </c>
      <c r="E1830" s="4">
        <v>22.84</v>
      </c>
      <c r="F1830" s="4">
        <v>8.18</v>
      </c>
      <c r="G1830" s="3">
        <v>3194</v>
      </c>
      <c r="H1830" s="3" t="s">
        <v>2870</v>
      </c>
      <c r="I1830" s="3" t="s">
        <v>48</v>
      </c>
      <c r="J1830" s="3" t="s">
        <v>113</v>
      </c>
      <c r="K1830" s="3" t="s">
        <v>28</v>
      </c>
      <c r="L1830" s="3" t="s">
        <v>135</v>
      </c>
      <c r="M1830" s="3" t="s">
        <v>361</v>
      </c>
      <c r="N1830" s="3" t="s">
        <v>950</v>
      </c>
      <c r="O1830" s="3">
        <v>34609</v>
      </c>
      <c r="P1830" s="2">
        <v>42073</v>
      </c>
      <c r="Q1830" s="2">
        <v>42075</v>
      </c>
      <c r="R1830" s="4">
        <v>-110.376</v>
      </c>
      <c r="S1830" s="3">
        <v>6</v>
      </c>
      <c r="T1830" s="4">
        <v>141.74</v>
      </c>
      <c r="U1830" s="3">
        <v>89805</v>
      </c>
      <c r="V1830" s="3" t="str">
        <f>IF(R1830&gt;F3786, "High","Low")</f>
        <v>Low</v>
      </c>
      <c r="W1830" s="3" t="e">
        <f>IF(OR(D1830 &gt; 0.2,#REF! &lt; 0.25), "High Risk", "Low Risk")</f>
        <v>#REF!</v>
      </c>
      <c r="X1830" s="3" t="str">
        <f>IF(NOT(D1830 &gt; 0), "No Discount", "Discount Applied")</f>
        <v>No Discount</v>
      </c>
      <c r="Y1830" s="3" t="str">
        <f>IF(AND(R1830 &gt; 100, OR(I1830 = "Regular Air", I1830 = "Express Air"), NOT(D1830 &gt; 0)), "High Profit Non-Standard Shipping", "Other")</f>
        <v>Other</v>
      </c>
    </row>
    <row r="1831" spans="1:25" x14ac:dyDescent="0.3">
      <c r="A1831" s="3" t="s">
        <v>84</v>
      </c>
      <c r="B1831" s="3">
        <v>3406</v>
      </c>
      <c r="C1831" s="3" t="s">
        <v>36</v>
      </c>
      <c r="D1831" s="7">
        <v>0.03</v>
      </c>
      <c r="E1831" s="4">
        <v>200.97</v>
      </c>
      <c r="F1831" s="4">
        <v>15.59</v>
      </c>
      <c r="G1831" s="3">
        <v>3196</v>
      </c>
      <c r="H1831" s="3" t="s">
        <v>2872</v>
      </c>
      <c r="I1831" s="3" t="s">
        <v>38</v>
      </c>
      <c r="J1831" s="3" t="s">
        <v>39</v>
      </c>
      <c r="K1831" s="3" t="s">
        <v>76</v>
      </c>
      <c r="L1831" s="3" t="s">
        <v>33</v>
      </c>
      <c r="M1831" s="3" t="s">
        <v>44</v>
      </c>
      <c r="N1831" s="3" t="s">
        <v>275</v>
      </c>
      <c r="O1831" s="3">
        <v>94109</v>
      </c>
      <c r="P1831" s="2">
        <v>42037</v>
      </c>
      <c r="Q1831" s="2">
        <v>42038</v>
      </c>
      <c r="R1831" s="4">
        <v>1951.3</v>
      </c>
      <c r="S1831" s="3">
        <v>43</v>
      </c>
      <c r="T1831" s="4">
        <v>8717.75</v>
      </c>
      <c r="U1831" s="3">
        <v>24294</v>
      </c>
      <c r="V1831" s="3" t="str">
        <f>IF(R1831&gt;F3787, "High","Low")</f>
        <v>High</v>
      </c>
      <c r="W1831" s="3" t="e">
        <f>IF(OR(D1831 &gt; 0.2,#REF! &lt; 0.25), "High Risk", "Low Risk")</f>
        <v>#REF!</v>
      </c>
      <c r="X1831" s="3" t="str">
        <f>IF(NOT(D1831 &gt; 0), "No Discount", "Discount Applied")</f>
        <v>Discount Applied</v>
      </c>
      <c r="Y1831" s="3" t="str">
        <f>IF(AND(R1831 &gt; 100, OR(I1831 = "Regular Air", I1831 = "Express Air"), NOT(D1831 &gt; 0)), "High Profit Non-Standard Shipping", "Other")</f>
        <v>Other</v>
      </c>
    </row>
    <row r="1832" spans="1:25" x14ac:dyDescent="0.3">
      <c r="A1832" s="3" t="s">
        <v>84</v>
      </c>
      <c r="B1832" s="3">
        <v>21406</v>
      </c>
      <c r="C1832" s="3" t="s">
        <v>36</v>
      </c>
      <c r="D1832" s="7">
        <v>0.03</v>
      </c>
      <c r="E1832" s="4">
        <v>200.97</v>
      </c>
      <c r="F1832" s="4">
        <v>15.59</v>
      </c>
      <c r="G1832" s="3">
        <v>3197</v>
      </c>
      <c r="H1832" s="3" t="s">
        <v>2873</v>
      </c>
      <c r="I1832" s="3" t="s">
        <v>38</v>
      </c>
      <c r="J1832" s="3" t="s">
        <v>39</v>
      </c>
      <c r="K1832" s="3" t="s">
        <v>76</v>
      </c>
      <c r="L1832" s="3" t="s">
        <v>60</v>
      </c>
      <c r="M1832" s="3" t="s">
        <v>177</v>
      </c>
      <c r="N1832" s="3" t="s">
        <v>2874</v>
      </c>
      <c r="O1832" s="3">
        <v>60062</v>
      </c>
      <c r="P1832" s="2">
        <v>42037</v>
      </c>
      <c r="Q1832" s="2">
        <v>42038</v>
      </c>
      <c r="R1832" s="4">
        <v>1538.7827999999997</v>
      </c>
      <c r="S1832" s="3">
        <v>11</v>
      </c>
      <c r="T1832" s="4">
        <v>2230.12</v>
      </c>
      <c r="U1832" s="3">
        <v>90850</v>
      </c>
      <c r="V1832" s="3" t="str">
        <f>IF(R1832&gt;F3788, "High","Low")</f>
        <v>High</v>
      </c>
      <c r="W1832" s="3" t="e">
        <f>IF(OR(D1832 &gt; 0.2,#REF! &lt; 0.25), "High Risk", "Low Risk")</f>
        <v>#REF!</v>
      </c>
      <c r="X1832" s="3" t="str">
        <f>IF(NOT(D1832 &gt; 0), "No Discount", "Discount Applied")</f>
        <v>Discount Applied</v>
      </c>
      <c r="Y1832" s="3" t="str">
        <f>IF(AND(R1832 &gt; 100, OR(I1832 = "Regular Air", I1832 = "Express Air"), NOT(D1832 &gt; 0)), "High Profit Non-Standard Shipping", "Other")</f>
        <v>Other</v>
      </c>
    </row>
    <row r="1833" spans="1:25" x14ac:dyDescent="0.3">
      <c r="A1833" s="3" t="s">
        <v>29</v>
      </c>
      <c r="B1833" s="3">
        <v>18437</v>
      </c>
      <c r="C1833" s="3" t="s">
        <v>105</v>
      </c>
      <c r="D1833" s="7">
        <v>7.0000000000000007E-2</v>
      </c>
      <c r="E1833" s="4">
        <v>5.98</v>
      </c>
      <c r="F1833" s="4">
        <v>0.96</v>
      </c>
      <c r="G1833" s="3">
        <v>3205</v>
      </c>
      <c r="H1833" s="3" t="s">
        <v>2875</v>
      </c>
      <c r="I1833" s="3" t="s">
        <v>48</v>
      </c>
      <c r="J1833" s="3" t="s">
        <v>113</v>
      </c>
      <c r="K1833" s="3" t="s">
        <v>28</v>
      </c>
      <c r="L1833" s="3" t="s">
        <v>33</v>
      </c>
      <c r="M1833" s="3" t="s">
        <v>1740</v>
      </c>
      <c r="N1833" s="3" t="s">
        <v>2842</v>
      </c>
      <c r="O1833" s="3">
        <v>83440</v>
      </c>
      <c r="P1833" s="2">
        <v>42093</v>
      </c>
      <c r="Q1833" s="2">
        <v>42097</v>
      </c>
      <c r="R1833" s="4">
        <v>32.83</v>
      </c>
      <c r="S1833" s="3">
        <v>10</v>
      </c>
      <c r="T1833" s="4">
        <v>56.4</v>
      </c>
      <c r="U1833" s="3">
        <v>87933</v>
      </c>
      <c r="V1833" s="3" t="str">
        <f>IF(R1833&gt;F3789, "High","Low")</f>
        <v>High</v>
      </c>
      <c r="W1833" s="3" t="e">
        <f>IF(OR(D1833 &gt; 0.2,#REF! &lt; 0.25), "High Risk", "Low Risk")</f>
        <v>#REF!</v>
      </c>
      <c r="X1833" s="3" t="str">
        <f>IF(NOT(D1833 &gt; 0), "No Discount", "Discount Applied")</f>
        <v>Discount Applied</v>
      </c>
      <c r="Y1833" s="3" t="str">
        <f>IF(AND(R1833 &gt; 100, OR(I1833 = "Regular Air", I1833 = "Express Air"), NOT(D1833 &gt; 0)), "High Profit Non-Standard Shipping", "Other")</f>
        <v>Other</v>
      </c>
    </row>
    <row r="1834" spans="1:25" x14ac:dyDescent="0.3">
      <c r="A1834" s="3" t="s">
        <v>179</v>
      </c>
      <c r="B1834" s="3">
        <v>18438</v>
      </c>
      <c r="C1834" s="3" t="s">
        <v>105</v>
      </c>
      <c r="D1834" s="7">
        <v>0.01</v>
      </c>
      <c r="E1834" s="4">
        <v>39.979999999999997</v>
      </c>
      <c r="F1834" s="4">
        <v>4</v>
      </c>
      <c r="G1834" s="3">
        <v>3206</v>
      </c>
      <c r="H1834" s="3" t="s">
        <v>2876</v>
      </c>
      <c r="I1834" s="3" t="s">
        <v>48</v>
      </c>
      <c r="J1834" s="3" t="s">
        <v>113</v>
      </c>
      <c r="K1834" s="3" t="s">
        <v>76</v>
      </c>
      <c r="L1834" s="3" t="s">
        <v>33</v>
      </c>
      <c r="M1834" s="3" t="s">
        <v>1740</v>
      </c>
      <c r="N1834" s="3" t="s">
        <v>2877</v>
      </c>
      <c r="O1834" s="3">
        <v>83301</v>
      </c>
      <c r="P1834" s="2">
        <v>42093</v>
      </c>
      <c r="Q1834" s="2">
        <v>42098</v>
      </c>
      <c r="R1834" s="4">
        <v>51.590000000000053</v>
      </c>
      <c r="S1834" s="3">
        <v>6</v>
      </c>
      <c r="T1834" s="4">
        <v>257.52</v>
      </c>
      <c r="U1834" s="3">
        <v>87933</v>
      </c>
      <c r="V1834" s="3" t="str">
        <f>IF(R1834&gt;F3790, "High","Low")</f>
        <v>High</v>
      </c>
      <c r="W1834" s="3" t="e">
        <f>IF(OR(D1834 &gt; 0.2,#REF! &lt; 0.25), "High Risk", "Low Risk")</f>
        <v>#REF!</v>
      </c>
      <c r="X1834" s="3" t="str">
        <f>IF(NOT(D1834 &gt; 0), "No Discount", "Discount Applied")</f>
        <v>Discount Applied</v>
      </c>
      <c r="Y1834" s="3" t="str">
        <f>IF(AND(R1834 &gt; 100, OR(I1834 = "Regular Air", I1834 = "Express Air"), NOT(D1834 &gt; 0)), "High Profit Non-Standard Shipping", "Other")</f>
        <v>Other</v>
      </c>
    </row>
    <row r="1835" spans="1:25" x14ac:dyDescent="0.3">
      <c r="A1835" s="3" t="s">
        <v>41</v>
      </c>
      <c r="B1835" s="3">
        <v>21229</v>
      </c>
      <c r="C1835" s="3" t="s">
        <v>36</v>
      </c>
      <c r="D1835" s="7">
        <v>0.06</v>
      </c>
      <c r="E1835" s="4">
        <v>218.08</v>
      </c>
      <c r="F1835" s="4">
        <v>18.059999999999999</v>
      </c>
      <c r="G1835" s="3">
        <v>3206</v>
      </c>
      <c r="H1835" s="3" t="s">
        <v>2876</v>
      </c>
      <c r="I1835" s="3" t="s">
        <v>26</v>
      </c>
      <c r="J1835" s="3" t="s">
        <v>113</v>
      </c>
      <c r="K1835" s="3" t="s">
        <v>40</v>
      </c>
      <c r="L1835" s="3" t="s">
        <v>33</v>
      </c>
      <c r="M1835" s="3" t="s">
        <v>1740</v>
      </c>
      <c r="N1835" s="3" t="s">
        <v>2877</v>
      </c>
      <c r="O1835" s="3">
        <v>83301</v>
      </c>
      <c r="P1835" s="2">
        <v>42145</v>
      </c>
      <c r="Q1835" s="2">
        <v>42147</v>
      </c>
      <c r="R1835" s="4">
        <v>969.42</v>
      </c>
      <c r="S1835" s="3">
        <v>7</v>
      </c>
      <c r="T1835" s="4">
        <v>1488.51</v>
      </c>
      <c r="U1835" s="3">
        <v>87934</v>
      </c>
      <c r="V1835" s="3" t="str">
        <f>IF(R1835&gt;F3791, "High","Low")</f>
        <v>High</v>
      </c>
      <c r="W1835" s="3" t="e">
        <f>IF(OR(D1835 &gt; 0.2,#REF! &lt; 0.25), "High Risk", "Low Risk")</f>
        <v>#REF!</v>
      </c>
      <c r="X1835" s="3" t="str">
        <f>IF(NOT(D1835 &gt; 0), "No Discount", "Discount Applied")</f>
        <v>Discount Applied</v>
      </c>
      <c r="Y1835" s="3" t="str">
        <f>IF(AND(R1835 &gt; 100, OR(I1835 = "Regular Air", I1835 = "Express Air"), NOT(D1835 &gt; 0)), "High Profit Non-Standard Shipping", "Other")</f>
        <v>Other</v>
      </c>
    </row>
    <row r="1836" spans="1:25" x14ac:dyDescent="0.3">
      <c r="A1836" s="3" t="s">
        <v>92</v>
      </c>
      <c r="B1836" s="3">
        <v>20156</v>
      </c>
      <c r="C1836" s="3" t="s">
        <v>36</v>
      </c>
      <c r="D1836" s="7">
        <v>0.05</v>
      </c>
      <c r="E1836" s="4">
        <v>35.44</v>
      </c>
      <c r="F1836" s="4">
        <v>5.09</v>
      </c>
      <c r="G1836" s="3">
        <v>3206</v>
      </c>
      <c r="H1836" s="3" t="s">
        <v>2876</v>
      </c>
      <c r="I1836" s="3" t="s">
        <v>48</v>
      </c>
      <c r="J1836" s="3" t="s">
        <v>113</v>
      </c>
      <c r="K1836" s="3" t="s">
        <v>28</v>
      </c>
      <c r="L1836" s="3" t="s">
        <v>33</v>
      </c>
      <c r="M1836" s="3" t="s">
        <v>1740</v>
      </c>
      <c r="N1836" s="3" t="s">
        <v>2877</v>
      </c>
      <c r="O1836" s="3">
        <v>83301</v>
      </c>
      <c r="P1836" s="2">
        <v>42152</v>
      </c>
      <c r="Q1836" s="2">
        <v>42153</v>
      </c>
      <c r="R1836" s="4">
        <v>553.33169999999996</v>
      </c>
      <c r="S1836" s="3">
        <v>23</v>
      </c>
      <c r="T1836" s="4">
        <v>801.93</v>
      </c>
      <c r="U1836" s="3">
        <v>87935</v>
      </c>
      <c r="V1836" s="3" t="str">
        <f>IF(R1836&gt;F3792, "High","Low")</f>
        <v>High</v>
      </c>
      <c r="W1836" s="3" t="e">
        <f>IF(OR(D1836 &gt; 0.2,#REF! &lt; 0.25), "High Risk", "Low Risk")</f>
        <v>#REF!</v>
      </c>
      <c r="X1836" s="3" t="str">
        <f>IF(NOT(D1836 &gt; 0), "No Discount", "Discount Applied")</f>
        <v>Discount Applied</v>
      </c>
      <c r="Y1836" s="3" t="str">
        <f>IF(AND(R1836 &gt; 100, OR(I1836 = "Regular Air", I1836 = "Express Air"), NOT(D1836 &gt; 0)), "High Profit Non-Standard Shipping", "Other")</f>
        <v>Other</v>
      </c>
    </row>
    <row r="1837" spans="1:25" x14ac:dyDescent="0.3">
      <c r="A1837" s="3" t="s">
        <v>179</v>
      </c>
      <c r="B1837" s="3">
        <v>24637</v>
      </c>
      <c r="C1837" s="3" t="s">
        <v>46</v>
      </c>
      <c r="D1837" s="7">
        <v>0.03</v>
      </c>
      <c r="E1837" s="4">
        <v>4.9800000000000004</v>
      </c>
      <c r="F1837" s="4">
        <v>4.62</v>
      </c>
      <c r="G1837" s="3">
        <v>3209</v>
      </c>
      <c r="H1837" s="3" t="s">
        <v>2878</v>
      </c>
      <c r="I1837" s="3" t="s">
        <v>26</v>
      </c>
      <c r="J1837" s="3" t="s">
        <v>27</v>
      </c>
      <c r="K1837" s="3" t="s">
        <v>76</v>
      </c>
      <c r="L1837" s="3" t="s">
        <v>33</v>
      </c>
      <c r="M1837" s="3" t="s">
        <v>44</v>
      </c>
      <c r="N1837" s="3" t="s">
        <v>2879</v>
      </c>
      <c r="O1837" s="3">
        <v>90210</v>
      </c>
      <c r="P1837" s="2">
        <v>42183</v>
      </c>
      <c r="Q1837" s="2">
        <v>42184</v>
      </c>
      <c r="R1837" s="4">
        <v>-30.45</v>
      </c>
      <c r="S1837" s="3">
        <v>8</v>
      </c>
      <c r="T1837" s="4">
        <v>44.24</v>
      </c>
      <c r="U1837" s="3">
        <v>90739</v>
      </c>
      <c r="V1837" s="3" t="str">
        <f>IF(R1837&gt;F3793, "High","Low")</f>
        <v>Low</v>
      </c>
      <c r="W1837" s="3" t="e">
        <f>IF(OR(D1837 &gt; 0.2,#REF! &lt; 0.25), "High Risk", "Low Risk")</f>
        <v>#REF!</v>
      </c>
      <c r="X1837" s="3" t="str">
        <f>IF(NOT(D1837 &gt; 0), "No Discount", "Discount Applied")</f>
        <v>Discount Applied</v>
      </c>
      <c r="Y1837" s="3" t="str">
        <f>IF(AND(R1837 &gt; 100, OR(I1837 = "Regular Air", I1837 = "Express Air"), NOT(D1837 &gt; 0)), "High Profit Non-Standard Shipping", "Other")</f>
        <v>Other</v>
      </c>
    </row>
    <row r="1838" spans="1:25" x14ac:dyDescent="0.3">
      <c r="A1838" s="3" t="s">
        <v>133</v>
      </c>
      <c r="B1838" s="3">
        <v>22804</v>
      </c>
      <c r="C1838" s="3" t="s">
        <v>24</v>
      </c>
      <c r="D1838" s="7">
        <v>0.1</v>
      </c>
      <c r="E1838" s="4">
        <v>7.31</v>
      </c>
      <c r="F1838" s="4">
        <v>0.49</v>
      </c>
      <c r="G1838" s="3">
        <v>3211</v>
      </c>
      <c r="H1838" s="3" t="s">
        <v>2880</v>
      </c>
      <c r="I1838" s="3" t="s">
        <v>48</v>
      </c>
      <c r="J1838" s="3" t="s">
        <v>27</v>
      </c>
      <c r="K1838" s="3" t="s">
        <v>28</v>
      </c>
      <c r="L1838" s="3" t="s">
        <v>60</v>
      </c>
      <c r="M1838" s="3" t="s">
        <v>177</v>
      </c>
      <c r="N1838" s="3" t="s">
        <v>2881</v>
      </c>
      <c r="O1838" s="3">
        <v>60101</v>
      </c>
      <c r="P1838" s="2">
        <v>42050</v>
      </c>
      <c r="Q1838" s="2">
        <v>42051</v>
      </c>
      <c r="R1838" s="4">
        <v>55.020599999999995</v>
      </c>
      <c r="S1838" s="3">
        <v>12</v>
      </c>
      <c r="T1838" s="4">
        <v>79.739999999999995</v>
      </c>
      <c r="U1838" s="3">
        <v>91522</v>
      </c>
      <c r="V1838" s="3" t="str">
        <f>IF(R1838&gt;F3794, "High","Low")</f>
        <v>High</v>
      </c>
      <c r="W1838" s="3" t="e">
        <f>IF(OR(D1838 &gt; 0.2,#REF! &lt; 0.25), "High Risk", "Low Risk")</f>
        <v>#REF!</v>
      </c>
      <c r="X1838" s="3" t="str">
        <f>IF(NOT(D1838 &gt; 0), "No Discount", "Discount Applied")</f>
        <v>Discount Applied</v>
      </c>
      <c r="Y1838" s="3" t="str">
        <f>IF(AND(R1838 &gt; 100, OR(I1838 = "Regular Air", I1838 = "Express Air"), NOT(D1838 &gt; 0)), "High Profit Non-Standard Shipping", "Other")</f>
        <v>Other</v>
      </c>
    </row>
    <row r="1839" spans="1:25" x14ac:dyDescent="0.3">
      <c r="A1839" s="3" t="s">
        <v>77</v>
      </c>
      <c r="B1839" s="3">
        <v>22805</v>
      </c>
      <c r="C1839" s="3" t="s">
        <v>24</v>
      </c>
      <c r="D1839" s="7">
        <v>0.1</v>
      </c>
      <c r="E1839" s="4">
        <v>20.99</v>
      </c>
      <c r="F1839" s="4">
        <v>2.5</v>
      </c>
      <c r="G1839" s="3">
        <v>3211</v>
      </c>
      <c r="H1839" s="3" t="s">
        <v>2880</v>
      </c>
      <c r="I1839" s="3" t="s">
        <v>48</v>
      </c>
      <c r="J1839" s="3" t="s">
        <v>27</v>
      </c>
      <c r="K1839" s="3" t="s">
        <v>76</v>
      </c>
      <c r="L1839" s="3" t="s">
        <v>60</v>
      </c>
      <c r="M1839" s="3" t="s">
        <v>177</v>
      </c>
      <c r="N1839" s="3" t="s">
        <v>2881</v>
      </c>
      <c r="O1839" s="3">
        <v>60101</v>
      </c>
      <c r="P1839" s="2">
        <v>42050</v>
      </c>
      <c r="Q1839" s="2">
        <v>42051</v>
      </c>
      <c r="R1839" s="4">
        <v>-43.65504</v>
      </c>
      <c r="S1839" s="3">
        <v>23</v>
      </c>
      <c r="T1839" s="4">
        <v>392.45</v>
      </c>
      <c r="U1839" s="3">
        <v>91522</v>
      </c>
      <c r="V1839" s="3" t="str">
        <f>IF(R1839&gt;F3795, "High","Low")</f>
        <v>Low</v>
      </c>
      <c r="W1839" s="3" t="e">
        <f>IF(OR(D1839 &gt; 0.2,#REF! &lt; 0.25), "High Risk", "Low Risk")</f>
        <v>#REF!</v>
      </c>
      <c r="X1839" s="3" t="str">
        <f>IF(NOT(D1839 &gt; 0), "No Discount", "Discount Applied")</f>
        <v>Discount Applied</v>
      </c>
      <c r="Y1839" s="3" t="str">
        <f>IF(AND(R1839 &gt; 100, OR(I1839 = "Regular Air", I1839 = "Express Air"), NOT(D1839 &gt; 0)), "High Profit Non-Standard Shipping", "Other")</f>
        <v>Other</v>
      </c>
    </row>
    <row r="1840" spans="1:25" x14ac:dyDescent="0.3">
      <c r="A1840" s="3" t="s">
        <v>29</v>
      </c>
      <c r="B1840" s="3">
        <v>23736</v>
      </c>
      <c r="C1840" s="3" t="s">
        <v>36</v>
      </c>
      <c r="D1840" s="7">
        <v>0.03</v>
      </c>
      <c r="E1840" s="4">
        <v>6.68</v>
      </c>
      <c r="F1840" s="4">
        <v>1.5</v>
      </c>
      <c r="G1840" s="3">
        <v>3221</v>
      </c>
      <c r="H1840" s="3" t="s">
        <v>2882</v>
      </c>
      <c r="I1840" s="3" t="s">
        <v>48</v>
      </c>
      <c r="J1840" s="3" t="s">
        <v>27</v>
      </c>
      <c r="K1840" s="3" t="s">
        <v>28</v>
      </c>
      <c r="L1840" s="3" t="s">
        <v>135</v>
      </c>
      <c r="M1840" s="3" t="s">
        <v>361</v>
      </c>
      <c r="N1840" s="3" t="s">
        <v>2883</v>
      </c>
      <c r="O1840" s="3">
        <v>33322</v>
      </c>
      <c r="P1840" s="2">
        <v>42106</v>
      </c>
      <c r="Q1840" s="2">
        <v>42107</v>
      </c>
      <c r="R1840" s="4">
        <v>-577.30400000000009</v>
      </c>
      <c r="S1840" s="3">
        <v>7</v>
      </c>
      <c r="T1840" s="4">
        <v>48.32</v>
      </c>
      <c r="U1840" s="3">
        <v>90815</v>
      </c>
      <c r="V1840" s="3" t="str">
        <f>IF(R1840&gt;F3796, "High","Low")</f>
        <v>Low</v>
      </c>
      <c r="W1840" s="3" t="e">
        <f>IF(OR(D1840 &gt; 0.2,#REF! &lt; 0.25), "High Risk", "Low Risk")</f>
        <v>#REF!</v>
      </c>
      <c r="X1840" s="3" t="str">
        <f>IF(NOT(D1840 &gt; 0), "No Discount", "Discount Applied")</f>
        <v>Discount Applied</v>
      </c>
      <c r="Y1840" s="3" t="str">
        <f>IF(AND(R1840 &gt; 100, OR(I1840 = "Regular Air", I1840 = "Express Air"), NOT(D1840 &gt; 0)), "High Profit Non-Standard Shipping", "Other")</f>
        <v>Other</v>
      </c>
    </row>
    <row r="1841" spans="1:25" x14ac:dyDescent="0.3">
      <c r="A1841" s="3" t="s">
        <v>179</v>
      </c>
      <c r="B1841" s="3">
        <v>25605</v>
      </c>
      <c r="C1841" s="3" t="s">
        <v>24</v>
      </c>
      <c r="D1841" s="7">
        <v>0.04</v>
      </c>
      <c r="E1841" s="4">
        <v>39.479999999999997</v>
      </c>
      <c r="F1841" s="4">
        <v>1.99</v>
      </c>
      <c r="G1841" s="3">
        <v>3222</v>
      </c>
      <c r="H1841" s="3" t="s">
        <v>2884</v>
      </c>
      <c r="I1841" s="3" t="s">
        <v>26</v>
      </c>
      <c r="J1841" s="3" t="s">
        <v>27</v>
      </c>
      <c r="K1841" s="3" t="s">
        <v>76</v>
      </c>
      <c r="L1841" s="3" t="s">
        <v>135</v>
      </c>
      <c r="M1841" s="3" t="s">
        <v>361</v>
      </c>
      <c r="N1841" s="3" t="s">
        <v>2885</v>
      </c>
      <c r="O1841" s="3">
        <v>32303</v>
      </c>
      <c r="P1841" s="2">
        <v>42082</v>
      </c>
      <c r="Q1841" s="2">
        <v>42082</v>
      </c>
      <c r="R1841" s="4">
        <v>-1535.4864000000002</v>
      </c>
      <c r="S1841" s="3">
        <v>8</v>
      </c>
      <c r="T1841" s="4">
        <v>332.16</v>
      </c>
      <c r="U1841" s="3">
        <v>90814</v>
      </c>
      <c r="V1841" s="3" t="str">
        <f>IF(R1841&gt;F3797, "High","Low")</f>
        <v>Low</v>
      </c>
      <c r="W1841" s="3" t="e">
        <f>IF(OR(D1841 &gt; 0.2,#REF! &lt; 0.25), "High Risk", "Low Risk")</f>
        <v>#REF!</v>
      </c>
      <c r="X1841" s="3" t="str">
        <f>IF(NOT(D1841 &gt; 0), "No Discount", "Discount Applied")</f>
        <v>Discount Applied</v>
      </c>
      <c r="Y1841" s="3" t="str">
        <f>IF(AND(R1841 &gt; 100, OR(I1841 = "Regular Air", I1841 = "Express Air"), NOT(D1841 &gt; 0)), "High Profit Non-Standard Shipping", "Other")</f>
        <v>Other</v>
      </c>
    </row>
    <row r="1842" spans="1:25" x14ac:dyDescent="0.3">
      <c r="A1842" s="3" t="s">
        <v>179</v>
      </c>
      <c r="B1842" s="3">
        <v>25606</v>
      </c>
      <c r="C1842" s="3" t="s">
        <v>24</v>
      </c>
      <c r="D1842" s="7">
        <v>0</v>
      </c>
      <c r="E1842" s="4">
        <v>8.1199999999999992</v>
      </c>
      <c r="F1842" s="4">
        <v>2.83</v>
      </c>
      <c r="G1842" s="3">
        <v>3222</v>
      </c>
      <c r="H1842" s="3" t="s">
        <v>2884</v>
      </c>
      <c r="I1842" s="3" t="s">
        <v>48</v>
      </c>
      <c r="J1842" s="3" t="s">
        <v>27</v>
      </c>
      <c r="K1842" s="3" t="s">
        <v>76</v>
      </c>
      <c r="L1842" s="3" t="s">
        <v>135</v>
      </c>
      <c r="M1842" s="3" t="s">
        <v>361</v>
      </c>
      <c r="N1842" s="3" t="s">
        <v>2885</v>
      </c>
      <c r="O1842" s="3">
        <v>32303</v>
      </c>
      <c r="P1842" s="2">
        <v>42082</v>
      </c>
      <c r="Q1842" s="2">
        <v>42083</v>
      </c>
      <c r="R1842" s="4">
        <v>-159.32</v>
      </c>
      <c r="S1842" s="3">
        <v>17</v>
      </c>
      <c r="T1842" s="4">
        <v>147.62</v>
      </c>
      <c r="U1842" s="3">
        <v>90814</v>
      </c>
      <c r="V1842" s="3" t="str">
        <f>IF(R1842&gt;F3798, "High","Low")</f>
        <v>Low</v>
      </c>
      <c r="W1842" s="3" t="e">
        <f>IF(OR(D1842 &gt; 0.2,#REF! &lt; 0.25), "High Risk", "Low Risk")</f>
        <v>#REF!</v>
      </c>
      <c r="X1842" s="3" t="str">
        <f>IF(NOT(D1842 &gt; 0), "No Discount", "Discount Applied")</f>
        <v>No Discount</v>
      </c>
      <c r="Y1842" s="3" t="str">
        <f>IF(AND(R1842 &gt; 100, OR(I1842 = "Regular Air", I1842 = "Express Air"), NOT(D1842 &gt; 0)), "High Profit Non-Standard Shipping", "Other")</f>
        <v>Other</v>
      </c>
    </row>
    <row r="1843" spans="1:25" x14ac:dyDescent="0.3">
      <c r="A1843" s="3" t="s">
        <v>41</v>
      </c>
      <c r="B1843" s="3">
        <v>19517</v>
      </c>
      <c r="C1843" s="3" t="s">
        <v>46</v>
      </c>
      <c r="D1843" s="7">
        <v>0.06</v>
      </c>
      <c r="E1843" s="4">
        <v>60.98</v>
      </c>
      <c r="F1843" s="4">
        <v>30</v>
      </c>
      <c r="G1843" s="3">
        <v>3224</v>
      </c>
      <c r="H1843" s="3" t="s">
        <v>2886</v>
      </c>
      <c r="I1843" s="3" t="s">
        <v>38</v>
      </c>
      <c r="J1843" s="3" t="s">
        <v>57</v>
      </c>
      <c r="K1843" s="3" t="s">
        <v>40</v>
      </c>
      <c r="L1843" s="3" t="s">
        <v>135</v>
      </c>
      <c r="M1843" s="3" t="s">
        <v>243</v>
      </c>
      <c r="N1843" s="3" t="s">
        <v>2888</v>
      </c>
      <c r="O1843" s="3">
        <v>37066</v>
      </c>
      <c r="P1843" s="2">
        <v>42095</v>
      </c>
      <c r="Q1843" s="2">
        <v>42096</v>
      </c>
      <c r="R1843" s="4">
        <v>-74.088000000000008</v>
      </c>
      <c r="S1843" s="3">
        <v>2</v>
      </c>
      <c r="T1843" s="4">
        <v>125.9</v>
      </c>
      <c r="U1843" s="3">
        <v>86508</v>
      </c>
      <c r="V1843" s="3" t="str">
        <f>IF(R1843&gt;F3799, "High","Low")</f>
        <v>Low</v>
      </c>
      <c r="W1843" s="3" t="e">
        <f>IF(OR(D1843 &gt; 0.2,#REF! &lt; 0.25), "High Risk", "Low Risk")</f>
        <v>#REF!</v>
      </c>
      <c r="X1843" s="3" t="str">
        <f>IF(NOT(D1843 &gt; 0), "No Discount", "Discount Applied")</f>
        <v>Discount Applied</v>
      </c>
      <c r="Y1843" s="3" t="str">
        <f>IF(AND(R1843 &gt; 100, OR(I1843 = "Regular Air", I1843 = "Express Air"), NOT(D1843 &gt; 0)), "High Profit Non-Standard Shipping", "Other")</f>
        <v>Other</v>
      </c>
    </row>
    <row r="1844" spans="1:25" x14ac:dyDescent="0.3">
      <c r="A1844" s="3" t="s">
        <v>256</v>
      </c>
      <c r="B1844" s="3">
        <v>22291</v>
      </c>
      <c r="C1844" s="3" t="s">
        <v>36</v>
      </c>
      <c r="D1844" s="7">
        <v>0.1</v>
      </c>
      <c r="E1844" s="4">
        <v>208.16</v>
      </c>
      <c r="F1844" s="4">
        <v>68.02</v>
      </c>
      <c r="G1844" s="3">
        <v>3225</v>
      </c>
      <c r="H1844" s="3" t="s">
        <v>2889</v>
      </c>
      <c r="I1844" s="3" t="s">
        <v>38</v>
      </c>
      <c r="J1844" s="3" t="s">
        <v>57</v>
      </c>
      <c r="K1844" s="3" t="s">
        <v>28</v>
      </c>
      <c r="L1844" s="3" t="s">
        <v>135</v>
      </c>
      <c r="M1844" s="3" t="s">
        <v>243</v>
      </c>
      <c r="N1844" s="3" t="s">
        <v>2891</v>
      </c>
      <c r="O1844" s="3">
        <v>38138</v>
      </c>
      <c r="P1844" s="2">
        <v>42018</v>
      </c>
      <c r="Q1844" s="2">
        <v>42018</v>
      </c>
      <c r="R1844" s="4">
        <v>-137.52199999999999</v>
      </c>
      <c r="S1844" s="3">
        <v>4</v>
      </c>
      <c r="T1844" s="4">
        <v>768.81</v>
      </c>
      <c r="U1844" s="3">
        <v>86507</v>
      </c>
      <c r="V1844" s="3" t="str">
        <f>IF(R1844&gt;F3800, "High","Low")</f>
        <v>Low</v>
      </c>
      <c r="W1844" s="3" t="e">
        <f>IF(OR(D1844 &gt; 0.2,#REF! &lt; 0.25), "High Risk", "Low Risk")</f>
        <v>#REF!</v>
      </c>
      <c r="X1844" s="3" t="str">
        <f>IF(NOT(D1844 &gt; 0), "No Discount", "Discount Applied")</f>
        <v>Discount Applied</v>
      </c>
      <c r="Y1844" s="3" t="str">
        <f>IF(AND(R1844 &gt; 100, OR(I1844 = "Regular Air", I1844 = "Express Air"), NOT(D1844 &gt; 0)), "High Profit Non-Standard Shipping", "Other")</f>
        <v>Other</v>
      </c>
    </row>
    <row r="1845" spans="1:25" x14ac:dyDescent="0.3">
      <c r="A1845" s="3" t="s">
        <v>68</v>
      </c>
      <c r="B1845" s="3">
        <v>22292</v>
      </c>
      <c r="C1845" s="3" t="s">
        <v>36</v>
      </c>
      <c r="D1845" s="7">
        <v>7.0000000000000007E-2</v>
      </c>
      <c r="E1845" s="4">
        <v>90.48</v>
      </c>
      <c r="F1845" s="4">
        <v>19.989999999999998</v>
      </c>
      <c r="G1845" s="3">
        <v>3226</v>
      </c>
      <c r="H1845" s="3" t="s">
        <v>2892</v>
      </c>
      <c r="I1845" s="3" t="s">
        <v>48</v>
      </c>
      <c r="J1845" s="3" t="s">
        <v>57</v>
      </c>
      <c r="K1845" s="3" t="s">
        <v>28</v>
      </c>
      <c r="L1845" s="3" t="s">
        <v>135</v>
      </c>
      <c r="M1845" s="3" t="s">
        <v>243</v>
      </c>
      <c r="N1845" s="3" t="s">
        <v>2893</v>
      </c>
      <c r="O1845" s="3">
        <v>37075</v>
      </c>
      <c r="P1845" s="2">
        <v>42018</v>
      </c>
      <c r="Q1845" s="2">
        <v>42019</v>
      </c>
      <c r="R1845" s="4">
        <v>-11.815999999999999</v>
      </c>
      <c r="S1845" s="3">
        <v>2</v>
      </c>
      <c r="T1845" s="4">
        <v>183.39</v>
      </c>
      <c r="U1845" s="3">
        <v>86507</v>
      </c>
      <c r="V1845" s="3" t="str">
        <f>IF(R1845&gt;F3801, "High","Low")</f>
        <v>Low</v>
      </c>
      <c r="W1845" s="3" t="e">
        <f>IF(OR(D1845 &gt; 0.2,#REF! &lt; 0.25), "High Risk", "Low Risk")</f>
        <v>#REF!</v>
      </c>
      <c r="X1845" s="3" t="str">
        <f>IF(NOT(D1845 &gt; 0), "No Discount", "Discount Applied")</f>
        <v>Discount Applied</v>
      </c>
      <c r="Y1845" s="3" t="str">
        <f>IF(AND(R1845 &gt; 100, OR(I1845 = "Regular Air", I1845 = "Express Air"), NOT(D1845 &gt; 0)), "High Profit Non-Standard Shipping", "Other")</f>
        <v>Other</v>
      </c>
    </row>
    <row r="1846" spans="1:25" x14ac:dyDescent="0.3">
      <c r="A1846" s="3" t="s">
        <v>49</v>
      </c>
      <c r="B1846" s="3">
        <v>22293</v>
      </c>
      <c r="C1846" s="3" t="s">
        <v>36</v>
      </c>
      <c r="D1846" s="7">
        <v>0.01</v>
      </c>
      <c r="E1846" s="4">
        <v>9.48</v>
      </c>
      <c r="F1846" s="4">
        <v>7.29</v>
      </c>
      <c r="G1846" s="3">
        <v>3226</v>
      </c>
      <c r="H1846" s="3" t="s">
        <v>2892</v>
      </c>
      <c r="I1846" s="3" t="s">
        <v>26</v>
      </c>
      <c r="J1846" s="3" t="s">
        <v>57</v>
      </c>
      <c r="K1846" s="3" t="s">
        <v>40</v>
      </c>
      <c r="L1846" s="3" t="s">
        <v>135</v>
      </c>
      <c r="M1846" s="3" t="s">
        <v>243</v>
      </c>
      <c r="N1846" s="3" t="s">
        <v>2893</v>
      </c>
      <c r="O1846" s="3">
        <v>37075</v>
      </c>
      <c r="P1846" s="2">
        <v>42018</v>
      </c>
      <c r="Q1846" s="2">
        <v>42020</v>
      </c>
      <c r="R1846" s="4">
        <v>238.93379999999999</v>
      </c>
      <c r="S1846" s="3">
        <v>1</v>
      </c>
      <c r="T1846" s="4">
        <v>12.9</v>
      </c>
      <c r="U1846" s="3">
        <v>86507</v>
      </c>
      <c r="V1846" s="3" t="str">
        <f>IF(R1846&gt;F3802, "High","Low")</f>
        <v>High</v>
      </c>
      <c r="W1846" s="3" t="e">
        <f>IF(OR(D1846 &gt; 0.2,#REF! &lt; 0.25), "High Risk", "Low Risk")</f>
        <v>#REF!</v>
      </c>
      <c r="X1846" s="3" t="str">
        <f>IF(NOT(D1846 &gt; 0), "No Discount", "Discount Applied")</f>
        <v>Discount Applied</v>
      </c>
      <c r="Y1846" s="3" t="str">
        <f>IF(AND(R1846 &gt; 100, OR(I1846 = "Regular Air", I1846 = "Express Air"), NOT(D1846 &gt; 0)), "High Profit Non-Standard Shipping", "Other")</f>
        <v>Other</v>
      </c>
    </row>
    <row r="1847" spans="1:25" x14ac:dyDescent="0.3">
      <c r="A1847" s="3" t="s">
        <v>29</v>
      </c>
      <c r="B1847" s="3">
        <v>22294</v>
      </c>
      <c r="C1847" s="3" t="s">
        <v>36</v>
      </c>
      <c r="D1847" s="7">
        <v>0.02</v>
      </c>
      <c r="E1847" s="4">
        <v>4.28</v>
      </c>
      <c r="F1847" s="4">
        <v>0.94</v>
      </c>
      <c r="G1847" s="3">
        <v>3226</v>
      </c>
      <c r="H1847" s="3" t="s">
        <v>2892</v>
      </c>
      <c r="I1847" s="3" t="s">
        <v>48</v>
      </c>
      <c r="J1847" s="3" t="s">
        <v>57</v>
      </c>
      <c r="K1847" s="3" t="s">
        <v>28</v>
      </c>
      <c r="L1847" s="3" t="s">
        <v>135</v>
      </c>
      <c r="M1847" s="3" t="s">
        <v>243</v>
      </c>
      <c r="N1847" s="3" t="s">
        <v>2893</v>
      </c>
      <c r="O1847" s="3">
        <v>37075</v>
      </c>
      <c r="P1847" s="2">
        <v>42018</v>
      </c>
      <c r="Q1847" s="2">
        <v>42019</v>
      </c>
      <c r="R1847" s="4">
        <v>-105.126</v>
      </c>
      <c r="S1847" s="3">
        <v>4</v>
      </c>
      <c r="T1847" s="4">
        <v>17.89</v>
      </c>
      <c r="U1847" s="3">
        <v>86507</v>
      </c>
      <c r="V1847" s="3" t="str">
        <f>IF(R1847&gt;F3803, "High","Low")</f>
        <v>Low</v>
      </c>
      <c r="W1847" s="3" t="e">
        <f>IF(OR(D1847 &gt; 0.2,#REF! &lt; 0.25), "High Risk", "Low Risk")</f>
        <v>#REF!</v>
      </c>
      <c r="X1847" s="3" t="str">
        <f>IF(NOT(D1847 &gt; 0), "No Discount", "Discount Applied")</f>
        <v>Discount Applied</v>
      </c>
      <c r="Y1847" s="3" t="str">
        <f>IF(AND(R1847 &gt; 100, OR(I1847 = "Regular Air", I1847 = "Express Air"), NOT(D1847 &gt; 0)), "High Profit Non-Standard Shipping", "Other")</f>
        <v>Other</v>
      </c>
    </row>
    <row r="1848" spans="1:25" x14ac:dyDescent="0.3">
      <c r="A1848" s="3" t="s">
        <v>179</v>
      </c>
      <c r="B1848" s="3">
        <v>24343</v>
      </c>
      <c r="C1848" s="3" t="s">
        <v>55</v>
      </c>
      <c r="D1848" s="7">
        <v>0.06</v>
      </c>
      <c r="E1848" s="4">
        <v>22.24</v>
      </c>
      <c r="F1848" s="4">
        <v>1.99</v>
      </c>
      <c r="G1848" s="3">
        <v>3226</v>
      </c>
      <c r="H1848" s="3" t="s">
        <v>2892</v>
      </c>
      <c r="I1848" s="3" t="s">
        <v>48</v>
      </c>
      <c r="J1848" s="3" t="s">
        <v>57</v>
      </c>
      <c r="K1848" s="3" t="s">
        <v>76</v>
      </c>
      <c r="L1848" s="3" t="s">
        <v>135</v>
      </c>
      <c r="M1848" s="3" t="s">
        <v>243</v>
      </c>
      <c r="N1848" s="3" t="s">
        <v>2893</v>
      </c>
      <c r="O1848" s="3">
        <v>37075</v>
      </c>
      <c r="P1848" s="2">
        <v>42183</v>
      </c>
      <c r="Q1848" s="2">
        <v>42185</v>
      </c>
      <c r="R1848" s="4">
        <v>95.387999999999991</v>
      </c>
      <c r="S1848" s="3">
        <v>12</v>
      </c>
      <c r="T1848" s="4">
        <v>255.88</v>
      </c>
      <c r="U1848" s="3">
        <v>86509</v>
      </c>
      <c r="V1848" s="3" t="str">
        <f>IF(R1848&gt;F3804, "High","Low")</f>
        <v>High</v>
      </c>
      <c r="W1848" s="3" t="e">
        <f>IF(OR(D1848 &gt; 0.2,#REF! &lt; 0.25), "High Risk", "Low Risk")</f>
        <v>#REF!</v>
      </c>
      <c r="X1848" s="3" t="str">
        <f>IF(NOT(D1848 &gt; 0), "No Discount", "Discount Applied")</f>
        <v>Discount Applied</v>
      </c>
      <c r="Y1848" s="3" t="str">
        <f>IF(AND(R1848 &gt; 100, OR(I1848 = "Regular Air", I1848 = "Express Air"), NOT(D1848 &gt; 0)), "High Profit Non-Standard Shipping", "Other")</f>
        <v>Other</v>
      </c>
    </row>
    <row r="1849" spans="1:25" x14ac:dyDescent="0.3">
      <c r="A1849" s="3" t="s">
        <v>108</v>
      </c>
      <c r="B1849" s="3">
        <v>18940</v>
      </c>
      <c r="C1849" s="3" t="s">
        <v>36</v>
      </c>
      <c r="D1849" s="7">
        <v>0.01</v>
      </c>
      <c r="E1849" s="4">
        <v>24.95</v>
      </c>
      <c r="F1849" s="4">
        <v>2.99</v>
      </c>
      <c r="G1849" s="3">
        <v>3229</v>
      </c>
      <c r="H1849" s="3" t="s">
        <v>2895</v>
      </c>
      <c r="I1849" s="3" t="s">
        <v>48</v>
      </c>
      <c r="J1849" s="3" t="s">
        <v>57</v>
      </c>
      <c r="K1849" s="3" t="s">
        <v>28</v>
      </c>
      <c r="L1849" s="3" t="s">
        <v>60</v>
      </c>
      <c r="M1849" s="3" t="s">
        <v>1857</v>
      </c>
      <c r="N1849" s="3" t="s">
        <v>2897</v>
      </c>
      <c r="O1849" s="3">
        <v>54880</v>
      </c>
      <c r="P1849" s="2">
        <v>42025</v>
      </c>
      <c r="Q1849" s="2">
        <v>42026</v>
      </c>
      <c r="R1849" s="4">
        <v>261.38579999999996</v>
      </c>
      <c r="S1849" s="3">
        <v>15</v>
      </c>
      <c r="T1849" s="4">
        <v>378.82</v>
      </c>
      <c r="U1849" s="3">
        <v>87435</v>
      </c>
      <c r="V1849" s="3" t="str">
        <f>IF(R1849&gt;F3805, "High","Low")</f>
        <v>High</v>
      </c>
      <c r="W1849" s="3" t="e">
        <f>IF(OR(D1849 &gt; 0.2,#REF! &lt; 0.25), "High Risk", "Low Risk")</f>
        <v>#REF!</v>
      </c>
      <c r="X1849" s="3" t="str">
        <f>IF(NOT(D1849 &gt; 0), "No Discount", "Discount Applied")</f>
        <v>Discount Applied</v>
      </c>
      <c r="Y1849" s="3" t="str">
        <f>IF(AND(R1849 &gt; 100, OR(I1849 = "Regular Air", I1849 = "Express Air"), NOT(D1849 &gt; 0)), "High Profit Non-Standard Shipping", "Other")</f>
        <v>Other</v>
      </c>
    </row>
    <row r="1850" spans="1:25" x14ac:dyDescent="0.3">
      <c r="A1850" s="3" t="s">
        <v>179</v>
      </c>
      <c r="B1850" s="3">
        <v>18941</v>
      </c>
      <c r="C1850" s="3" t="s">
        <v>36</v>
      </c>
      <c r="D1850" s="7">
        <v>0</v>
      </c>
      <c r="E1850" s="4">
        <v>15.98</v>
      </c>
      <c r="F1850" s="4">
        <v>8.99</v>
      </c>
      <c r="G1850" s="3">
        <v>3230</v>
      </c>
      <c r="H1850" s="3" t="s">
        <v>2898</v>
      </c>
      <c r="I1850" s="3" t="s">
        <v>48</v>
      </c>
      <c r="J1850" s="3" t="s">
        <v>57</v>
      </c>
      <c r="K1850" s="3" t="s">
        <v>76</v>
      </c>
      <c r="L1850" s="3" t="s">
        <v>60</v>
      </c>
      <c r="M1850" s="3" t="s">
        <v>1857</v>
      </c>
      <c r="N1850" s="3" t="s">
        <v>2900</v>
      </c>
      <c r="O1850" s="3">
        <v>53186</v>
      </c>
      <c r="P1850" s="2">
        <v>42025</v>
      </c>
      <c r="Q1850" s="2">
        <v>42027</v>
      </c>
      <c r="R1850" s="4">
        <v>-135.46</v>
      </c>
      <c r="S1850" s="3">
        <v>9</v>
      </c>
      <c r="T1850" s="4">
        <v>152.18</v>
      </c>
      <c r="U1850" s="3">
        <v>87435</v>
      </c>
      <c r="V1850" s="3" t="str">
        <f>IF(R1850&gt;F3806, "High","Low")</f>
        <v>Low</v>
      </c>
      <c r="W1850" s="3" t="e">
        <f>IF(OR(D1850 &gt; 0.2,#REF! &lt; 0.25), "High Risk", "Low Risk")</f>
        <v>#REF!</v>
      </c>
      <c r="X1850" s="3" t="str">
        <f>IF(NOT(D1850 &gt; 0), "No Discount", "Discount Applied")</f>
        <v>No Discount</v>
      </c>
      <c r="Y1850" s="3" t="str">
        <f>IF(AND(R1850 &gt; 100, OR(I1850 = "Regular Air", I1850 = "Express Air"), NOT(D1850 &gt; 0)), "High Profit Non-Standard Shipping", "Other")</f>
        <v>Other</v>
      </c>
    </row>
    <row r="1851" spans="1:25" x14ac:dyDescent="0.3">
      <c r="A1851" s="3" t="s">
        <v>108</v>
      </c>
      <c r="B1851" s="3">
        <v>19062</v>
      </c>
      <c r="C1851" s="3" t="s">
        <v>46</v>
      </c>
      <c r="D1851" s="7">
        <v>0.06</v>
      </c>
      <c r="E1851" s="4">
        <v>4.91</v>
      </c>
      <c r="F1851" s="4">
        <v>5.68</v>
      </c>
      <c r="G1851" s="3">
        <v>3230</v>
      </c>
      <c r="H1851" s="3" t="s">
        <v>2898</v>
      </c>
      <c r="I1851" s="3" t="s">
        <v>26</v>
      </c>
      <c r="J1851" s="3" t="s">
        <v>57</v>
      </c>
      <c r="K1851" s="3" t="s">
        <v>28</v>
      </c>
      <c r="L1851" s="3" t="s">
        <v>60</v>
      </c>
      <c r="M1851" s="3" t="s">
        <v>1857</v>
      </c>
      <c r="N1851" s="3" t="s">
        <v>2900</v>
      </c>
      <c r="O1851" s="3">
        <v>53186</v>
      </c>
      <c r="P1851" s="2">
        <v>42168</v>
      </c>
      <c r="Q1851" s="2">
        <v>42168</v>
      </c>
      <c r="R1851" s="4">
        <v>-31.68825</v>
      </c>
      <c r="S1851" s="3">
        <v>10</v>
      </c>
      <c r="T1851" s="4">
        <v>53.89</v>
      </c>
      <c r="U1851" s="3">
        <v>87436</v>
      </c>
      <c r="V1851" s="3" t="str">
        <f>IF(R1851&gt;F3807, "High","Low")</f>
        <v>Low</v>
      </c>
      <c r="W1851" s="3" t="e">
        <f>IF(OR(D1851 &gt; 0.2,#REF! &lt; 0.25), "High Risk", "Low Risk")</f>
        <v>#REF!</v>
      </c>
      <c r="X1851" s="3" t="str">
        <f>IF(NOT(D1851 &gt; 0), "No Discount", "Discount Applied")</f>
        <v>Discount Applied</v>
      </c>
      <c r="Y1851" s="3" t="str">
        <f>IF(AND(R1851 &gt; 100, OR(I1851 = "Regular Air", I1851 = "Express Air"), NOT(D1851 &gt; 0)), "High Profit Non-Standard Shipping", "Other")</f>
        <v>Other</v>
      </c>
    </row>
    <row r="1852" spans="1:25" x14ac:dyDescent="0.3">
      <c r="A1852" s="3" t="s">
        <v>92</v>
      </c>
      <c r="B1852" s="3">
        <v>19063</v>
      </c>
      <c r="C1852" s="3" t="s">
        <v>46</v>
      </c>
      <c r="D1852" s="7">
        <v>7.0000000000000007E-2</v>
      </c>
      <c r="E1852" s="4">
        <v>48.94</v>
      </c>
      <c r="F1852" s="4">
        <v>5.86</v>
      </c>
      <c r="G1852" s="3">
        <v>3230</v>
      </c>
      <c r="H1852" s="3" t="s">
        <v>2898</v>
      </c>
      <c r="I1852" s="3" t="s">
        <v>26</v>
      </c>
      <c r="J1852" s="3" t="s">
        <v>57</v>
      </c>
      <c r="K1852" s="3" t="s">
        <v>28</v>
      </c>
      <c r="L1852" s="3" t="s">
        <v>60</v>
      </c>
      <c r="M1852" s="3" t="s">
        <v>1857</v>
      </c>
      <c r="N1852" s="3" t="s">
        <v>2900</v>
      </c>
      <c r="O1852" s="3">
        <v>53186</v>
      </c>
      <c r="P1852" s="2">
        <v>42168</v>
      </c>
      <c r="Q1852" s="2">
        <v>42169</v>
      </c>
      <c r="R1852" s="4">
        <v>690.70379999999989</v>
      </c>
      <c r="S1852" s="3">
        <v>21</v>
      </c>
      <c r="T1852" s="4">
        <v>1001.02</v>
      </c>
      <c r="U1852" s="3">
        <v>87436</v>
      </c>
      <c r="V1852" s="3" t="str">
        <f>IF(R1852&gt;F3808, "High","Low")</f>
        <v>High</v>
      </c>
      <c r="W1852" s="3" t="e">
        <f>IF(OR(D1852 &gt; 0.2,#REF! &lt; 0.25), "High Risk", "Low Risk")</f>
        <v>#REF!</v>
      </c>
      <c r="X1852" s="3" t="str">
        <f>IF(NOT(D1852 &gt; 0), "No Discount", "Discount Applied")</f>
        <v>Discount Applied</v>
      </c>
      <c r="Y1852" s="3" t="str">
        <f>IF(AND(R1852 &gt; 100, OR(I1852 = "Regular Air", I1852 = "Express Air"), NOT(D1852 &gt; 0)), "High Profit Non-Standard Shipping", "Other")</f>
        <v>Other</v>
      </c>
    </row>
    <row r="1853" spans="1:25" x14ac:dyDescent="0.3">
      <c r="A1853" s="3" t="s">
        <v>77</v>
      </c>
      <c r="B1853" s="3">
        <v>19179</v>
      </c>
      <c r="C1853" s="3" t="s">
        <v>105</v>
      </c>
      <c r="D1853" s="7">
        <v>0.06</v>
      </c>
      <c r="E1853" s="4">
        <v>115.99</v>
      </c>
      <c r="F1853" s="4">
        <v>5.92</v>
      </c>
      <c r="G1853" s="3">
        <v>3238</v>
      </c>
      <c r="H1853" s="3" t="s">
        <v>2902</v>
      </c>
      <c r="I1853" s="3" t="s">
        <v>48</v>
      </c>
      <c r="J1853" s="3" t="s">
        <v>27</v>
      </c>
      <c r="K1853" s="3" t="s">
        <v>76</v>
      </c>
      <c r="L1853" s="3" t="s">
        <v>33</v>
      </c>
      <c r="M1853" s="3" t="s">
        <v>101</v>
      </c>
      <c r="N1853" s="3" t="s">
        <v>2903</v>
      </c>
      <c r="O1853" s="3">
        <v>97330</v>
      </c>
      <c r="P1853" s="2">
        <v>42159</v>
      </c>
      <c r="Q1853" s="2">
        <v>42161</v>
      </c>
      <c r="R1853" s="4">
        <v>-13.068000000000001</v>
      </c>
      <c r="S1853" s="3">
        <v>5</v>
      </c>
      <c r="T1853" s="4">
        <v>495.82</v>
      </c>
      <c r="U1853" s="3">
        <v>89564</v>
      </c>
      <c r="V1853" s="3" t="str">
        <f>IF(R1853&gt;F3809, "High","Low")</f>
        <v>Low</v>
      </c>
      <c r="W1853" s="3" t="e">
        <f>IF(OR(D1853 &gt; 0.2,#REF! &lt; 0.25), "High Risk", "Low Risk")</f>
        <v>#REF!</v>
      </c>
      <c r="X1853" s="3" t="str">
        <f>IF(NOT(D1853 &gt; 0), "No Discount", "Discount Applied")</f>
        <v>Discount Applied</v>
      </c>
      <c r="Y1853" s="3" t="str">
        <f>IF(AND(R1853 &gt; 100, OR(I1853 = "Regular Air", I1853 = "Express Air"), NOT(D1853 &gt; 0)), "High Profit Non-Standard Shipping", "Other")</f>
        <v>Other</v>
      </c>
    </row>
    <row r="1854" spans="1:25" x14ac:dyDescent="0.3">
      <c r="A1854" s="3" t="s">
        <v>179</v>
      </c>
      <c r="B1854" s="3">
        <v>23084</v>
      </c>
      <c r="C1854" s="3" t="s">
        <v>24</v>
      </c>
      <c r="D1854" s="7">
        <v>0</v>
      </c>
      <c r="E1854" s="4">
        <v>7.28</v>
      </c>
      <c r="F1854" s="4">
        <v>3.52</v>
      </c>
      <c r="G1854" s="3">
        <v>3243</v>
      </c>
      <c r="H1854" s="3" t="s">
        <v>2904</v>
      </c>
      <c r="I1854" s="3" t="s">
        <v>48</v>
      </c>
      <c r="J1854" s="3" t="s">
        <v>57</v>
      </c>
      <c r="K1854" s="3" t="s">
        <v>76</v>
      </c>
      <c r="L1854" s="3" t="s">
        <v>52</v>
      </c>
      <c r="M1854" s="3" t="s">
        <v>227</v>
      </c>
      <c r="N1854" s="3" t="s">
        <v>915</v>
      </c>
      <c r="O1854" s="3">
        <v>6010</v>
      </c>
      <c r="P1854" s="2">
        <v>42165</v>
      </c>
      <c r="Q1854" s="2">
        <v>42165</v>
      </c>
      <c r="R1854" s="4">
        <v>-25.103999999999999</v>
      </c>
      <c r="S1854" s="3">
        <v>3</v>
      </c>
      <c r="T1854" s="4">
        <v>24.44</v>
      </c>
      <c r="U1854" s="3">
        <v>88329</v>
      </c>
      <c r="V1854" s="3" t="str">
        <f>IF(R1854&gt;F3810, "High","Low")</f>
        <v>Low</v>
      </c>
      <c r="W1854" s="3" t="e">
        <f>IF(OR(D1854 &gt; 0.2,#REF! &lt; 0.25), "High Risk", "Low Risk")</f>
        <v>#REF!</v>
      </c>
      <c r="X1854" s="3" t="str">
        <f>IF(NOT(D1854 &gt; 0), "No Discount", "Discount Applied")</f>
        <v>No Discount</v>
      </c>
      <c r="Y1854" s="3" t="str">
        <f>IF(AND(R1854 &gt; 100, OR(I1854 = "Regular Air", I1854 = "Express Air"), NOT(D1854 &gt; 0)), "High Profit Non-Standard Shipping", "Other")</f>
        <v>Other</v>
      </c>
    </row>
    <row r="1855" spans="1:25" x14ac:dyDescent="0.3">
      <c r="A1855" s="3" t="s">
        <v>92</v>
      </c>
      <c r="B1855" s="3">
        <v>23267</v>
      </c>
      <c r="C1855" s="3" t="s">
        <v>105</v>
      </c>
      <c r="D1855" s="7">
        <v>0.06</v>
      </c>
      <c r="E1855" s="4">
        <v>5.18</v>
      </c>
      <c r="F1855" s="4">
        <v>2.04</v>
      </c>
      <c r="G1855" s="3">
        <v>3246</v>
      </c>
      <c r="H1855" s="3" t="s">
        <v>2906</v>
      </c>
      <c r="I1855" s="3" t="s">
        <v>48</v>
      </c>
      <c r="J1855" s="3" t="s">
        <v>57</v>
      </c>
      <c r="K1855" s="3" t="s">
        <v>28</v>
      </c>
      <c r="L1855" s="3" t="s">
        <v>52</v>
      </c>
      <c r="M1855" s="3" t="s">
        <v>196</v>
      </c>
      <c r="N1855" s="3" t="s">
        <v>2907</v>
      </c>
      <c r="O1855" s="3">
        <v>3051</v>
      </c>
      <c r="P1855" s="2">
        <v>42095</v>
      </c>
      <c r="Q1855" s="2">
        <v>42095</v>
      </c>
      <c r="R1855" s="4">
        <v>1.9504000000000001</v>
      </c>
      <c r="S1855" s="3">
        <v>4</v>
      </c>
      <c r="T1855" s="4">
        <v>21.86</v>
      </c>
      <c r="U1855" s="3">
        <v>88330</v>
      </c>
      <c r="V1855" s="3" t="str">
        <f>IF(R1855&gt;F3811, "High","Low")</f>
        <v>High</v>
      </c>
      <c r="W1855" s="3" t="e">
        <f>IF(OR(D1855 &gt; 0.2,#REF! &lt; 0.25), "High Risk", "Low Risk")</f>
        <v>#REF!</v>
      </c>
      <c r="X1855" s="3" t="str">
        <f>IF(NOT(D1855 &gt; 0), "No Discount", "Discount Applied")</f>
        <v>Discount Applied</v>
      </c>
      <c r="Y1855" s="3" t="str">
        <f>IF(AND(R1855 &gt; 100, OR(I1855 = "Regular Air", I1855 = "Express Air"), NOT(D1855 &gt; 0)), "High Profit Non-Standard Shipping", "Other")</f>
        <v>Other</v>
      </c>
    </row>
    <row r="1856" spans="1:25" x14ac:dyDescent="0.3">
      <c r="A1856" s="3" t="s">
        <v>108</v>
      </c>
      <c r="B1856" s="3">
        <v>18265</v>
      </c>
      <c r="C1856" s="3" t="s">
        <v>24</v>
      </c>
      <c r="D1856" s="7">
        <v>7.0000000000000007E-2</v>
      </c>
      <c r="E1856" s="4">
        <v>2.78</v>
      </c>
      <c r="F1856" s="4">
        <v>1.49</v>
      </c>
      <c r="G1856" s="3">
        <v>3248</v>
      </c>
      <c r="H1856" s="3" t="s">
        <v>2908</v>
      </c>
      <c r="I1856" s="3" t="s">
        <v>48</v>
      </c>
      <c r="J1856" s="3" t="s">
        <v>57</v>
      </c>
      <c r="K1856" s="3" t="s">
        <v>28</v>
      </c>
      <c r="L1856" s="3" t="s">
        <v>135</v>
      </c>
      <c r="M1856" s="3" t="s">
        <v>170</v>
      </c>
      <c r="N1856" s="3" t="s">
        <v>2909</v>
      </c>
      <c r="O1856" s="3">
        <v>70458</v>
      </c>
      <c r="P1856" s="2">
        <v>42131</v>
      </c>
      <c r="Q1856" s="2">
        <v>42132</v>
      </c>
      <c r="R1856" s="4">
        <v>-340.53109999999998</v>
      </c>
      <c r="S1856" s="3">
        <v>17</v>
      </c>
      <c r="T1856" s="4">
        <v>47.12</v>
      </c>
      <c r="U1856" s="3">
        <v>87297</v>
      </c>
      <c r="V1856" s="3" t="str">
        <f>IF(R1856&gt;F3812, "High","Low")</f>
        <v>Low</v>
      </c>
      <c r="W1856" s="3" t="e">
        <f>IF(OR(D1856 &gt; 0.2,#REF! &lt; 0.25), "High Risk", "Low Risk")</f>
        <v>#REF!</v>
      </c>
      <c r="X1856" s="3" t="str">
        <f>IF(NOT(D1856 &gt; 0), "No Discount", "Discount Applied")</f>
        <v>Discount Applied</v>
      </c>
      <c r="Y1856" s="3" t="str">
        <f>IF(AND(R1856 &gt; 100, OR(I1856 = "Regular Air", I1856 = "Express Air"), NOT(D1856 &gt; 0)), "High Profit Non-Standard Shipping", "Other")</f>
        <v>Other</v>
      </c>
    </row>
    <row r="1857" spans="1:25" x14ac:dyDescent="0.3">
      <c r="A1857" s="3" t="s">
        <v>108</v>
      </c>
      <c r="B1857" s="3">
        <v>25820</v>
      </c>
      <c r="C1857" s="3" t="s">
        <v>24</v>
      </c>
      <c r="D1857" s="7">
        <v>0.03</v>
      </c>
      <c r="E1857" s="4">
        <v>42.8</v>
      </c>
      <c r="F1857" s="4">
        <v>2.99</v>
      </c>
      <c r="G1857" s="3">
        <v>3249</v>
      </c>
      <c r="H1857" s="3" t="s">
        <v>2910</v>
      </c>
      <c r="I1857" s="3" t="s">
        <v>48</v>
      </c>
      <c r="J1857" s="3" t="s">
        <v>27</v>
      </c>
      <c r="K1857" s="3" t="s">
        <v>28</v>
      </c>
      <c r="L1857" s="3" t="s">
        <v>52</v>
      </c>
      <c r="M1857" s="3" t="s">
        <v>414</v>
      </c>
      <c r="N1857" s="3" t="s">
        <v>2912</v>
      </c>
      <c r="O1857" s="3">
        <v>21403</v>
      </c>
      <c r="P1857" s="2">
        <v>42147</v>
      </c>
      <c r="Q1857" s="2">
        <v>42148</v>
      </c>
      <c r="R1857" s="4">
        <v>462.92099999999994</v>
      </c>
      <c r="S1857" s="3">
        <v>16</v>
      </c>
      <c r="T1857" s="4">
        <v>670.9</v>
      </c>
      <c r="U1857" s="3">
        <v>87298</v>
      </c>
      <c r="V1857" s="3" t="str">
        <f>IF(R1857&gt;F3813, "High","Low")</f>
        <v>High</v>
      </c>
      <c r="W1857" s="3" t="e">
        <f>IF(OR(D1857 &gt; 0.2,#REF! &lt; 0.25), "High Risk", "Low Risk")</f>
        <v>#REF!</v>
      </c>
      <c r="X1857" s="3" t="str">
        <f>IF(NOT(D1857 &gt; 0), "No Discount", "Discount Applied")</f>
        <v>Discount Applied</v>
      </c>
      <c r="Y1857" s="3" t="str">
        <f>IF(AND(R1857 &gt; 100, OR(I1857 = "Regular Air", I1857 = "Express Air"), NOT(D1857 &gt; 0)), "High Profit Non-Standard Shipping", "Other")</f>
        <v>Other</v>
      </c>
    </row>
    <row r="1858" spans="1:25" x14ac:dyDescent="0.3">
      <c r="A1858" s="3" t="s">
        <v>92</v>
      </c>
      <c r="B1858" s="3">
        <v>5511</v>
      </c>
      <c r="C1858" s="3" t="s">
        <v>46</v>
      </c>
      <c r="D1858" s="7">
        <v>0.02</v>
      </c>
      <c r="E1858" s="4">
        <v>5.28</v>
      </c>
      <c r="F1858" s="4">
        <v>6.26</v>
      </c>
      <c r="G1858" s="3">
        <v>3251</v>
      </c>
      <c r="H1858" s="3" t="s">
        <v>2913</v>
      </c>
      <c r="I1858" s="3" t="s">
        <v>48</v>
      </c>
      <c r="J1858" s="3" t="s">
        <v>27</v>
      </c>
      <c r="K1858" s="3" t="s">
        <v>28</v>
      </c>
      <c r="L1858" s="3" t="s">
        <v>52</v>
      </c>
      <c r="M1858" s="3" t="s">
        <v>70</v>
      </c>
      <c r="N1858" s="3" t="s">
        <v>89</v>
      </c>
      <c r="O1858" s="3">
        <v>10112</v>
      </c>
      <c r="P1858" s="2">
        <v>42166</v>
      </c>
      <c r="Q1858" s="2">
        <v>42167</v>
      </c>
      <c r="R1858" s="4">
        <v>-131.16</v>
      </c>
      <c r="S1858" s="3">
        <v>76</v>
      </c>
      <c r="T1858" s="4">
        <v>412.72</v>
      </c>
      <c r="U1858" s="3">
        <v>39076</v>
      </c>
      <c r="V1858" s="3" t="str">
        <f>IF(R1858&gt;F3814, "High","Low")</f>
        <v>Low</v>
      </c>
      <c r="W1858" s="3" t="e">
        <f>IF(OR(D1858 &gt; 0.2,#REF! &lt; 0.25), "High Risk", "Low Risk")</f>
        <v>#REF!</v>
      </c>
      <c r="X1858" s="3" t="str">
        <f>IF(NOT(D1858 &gt; 0), "No Discount", "Discount Applied")</f>
        <v>Discount Applied</v>
      </c>
      <c r="Y1858" s="3" t="str">
        <f>IF(AND(R1858 &gt; 100, OR(I1858 = "Regular Air", I1858 = "Express Air"), NOT(D1858 &gt; 0)), "High Profit Non-Standard Shipping", "Other")</f>
        <v>Other</v>
      </c>
    </row>
    <row r="1859" spans="1:25" x14ac:dyDescent="0.3">
      <c r="A1859" s="3" t="s">
        <v>92</v>
      </c>
      <c r="B1859" s="3">
        <v>23324</v>
      </c>
      <c r="C1859" s="3" t="s">
        <v>46</v>
      </c>
      <c r="D1859" s="7">
        <v>0.01</v>
      </c>
      <c r="E1859" s="4">
        <v>11.34</v>
      </c>
      <c r="F1859" s="4">
        <v>5.01</v>
      </c>
      <c r="G1859" s="3">
        <v>3252</v>
      </c>
      <c r="H1859" s="3" t="s">
        <v>2914</v>
      </c>
      <c r="I1859" s="3" t="s">
        <v>48</v>
      </c>
      <c r="J1859" s="3" t="s">
        <v>57</v>
      </c>
      <c r="K1859" s="3" t="s">
        <v>28</v>
      </c>
      <c r="L1859" s="3" t="s">
        <v>52</v>
      </c>
      <c r="M1859" s="3" t="s">
        <v>70</v>
      </c>
      <c r="N1859" s="3" t="s">
        <v>2915</v>
      </c>
      <c r="O1859" s="3">
        <v>12306</v>
      </c>
      <c r="P1859" s="2">
        <v>42093</v>
      </c>
      <c r="Q1859" s="2">
        <v>42095</v>
      </c>
      <c r="R1859" s="4">
        <v>-11.83</v>
      </c>
      <c r="S1859" s="3">
        <v>1</v>
      </c>
      <c r="T1859" s="4">
        <v>14.52</v>
      </c>
      <c r="U1859" s="3">
        <v>87296</v>
      </c>
      <c r="V1859" s="3" t="str">
        <f>IF(R1859&gt;F3815, "High","Low")</f>
        <v>Low</v>
      </c>
      <c r="W1859" s="3" t="e">
        <f>IF(OR(D1859 &gt; 0.2,#REF! &lt; 0.25), "High Risk", "Low Risk")</f>
        <v>#REF!</v>
      </c>
      <c r="X1859" s="3" t="str">
        <f>IF(NOT(D1859 &gt; 0), "No Discount", "Discount Applied")</f>
        <v>Discount Applied</v>
      </c>
      <c r="Y1859" s="3" t="str">
        <f>IF(AND(R1859 &gt; 100, OR(I1859 = "Regular Air", I1859 = "Express Air"), NOT(D1859 &gt; 0)), "High Profit Non-Standard Shipping", "Other")</f>
        <v>Other</v>
      </c>
    </row>
    <row r="1860" spans="1:25" x14ac:dyDescent="0.3">
      <c r="A1860" s="3" t="s">
        <v>92</v>
      </c>
      <c r="B1860" s="3">
        <v>23511</v>
      </c>
      <c r="C1860" s="3" t="s">
        <v>46</v>
      </c>
      <c r="D1860" s="7">
        <v>0.02</v>
      </c>
      <c r="E1860" s="4">
        <v>5.28</v>
      </c>
      <c r="F1860" s="4">
        <v>6.26</v>
      </c>
      <c r="G1860" s="3">
        <v>3252</v>
      </c>
      <c r="H1860" s="3" t="s">
        <v>2914</v>
      </c>
      <c r="I1860" s="3" t="s">
        <v>48</v>
      </c>
      <c r="J1860" s="3" t="s">
        <v>27</v>
      </c>
      <c r="K1860" s="3" t="s">
        <v>28</v>
      </c>
      <c r="L1860" s="3" t="s">
        <v>52</v>
      </c>
      <c r="M1860" s="3" t="s">
        <v>70</v>
      </c>
      <c r="N1860" s="3" t="s">
        <v>2915</v>
      </c>
      <c r="O1860" s="3">
        <v>12306</v>
      </c>
      <c r="P1860" s="2">
        <v>42166</v>
      </c>
      <c r="Q1860" s="2">
        <v>42167</v>
      </c>
      <c r="R1860" s="4">
        <v>-65.58</v>
      </c>
      <c r="S1860" s="3">
        <v>19</v>
      </c>
      <c r="T1860" s="4">
        <v>103.18</v>
      </c>
      <c r="U1860" s="3">
        <v>87299</v>
      </c>
      <c r="V1860" s="3" t="str">
        <f>IF(R1860&gt;F3816, "High","Low")</f>
        <v>Low</v>
      </c>
      <c r="W1860" s="3" t="e">
        <f>IF(OR(D1860 &gt; 0.2,#REF! &lt; 0.25), "High Risk", "Low Risk")</f>
        <v>#REF!</v>
      </c>
      <c r="X1860" s="3" t="str">
        <f>IF(NOT(D1860 &gt; 0), "No Discount", "Discount Applied")</f>
        <v>Discount Applied</v>
      </c>
      <c r="Y1860" s="3" t="str">
        <f>IF(AND(R1860 &gt; 100, OR(I1860 = "Regular Air", I1860 = "Express Air"), NOT(D1860 &gt; 0)), "High Profit Non-Standard Shipping", "Other")</f>
        <v>Other</v>
      </c>
    </row>
    <row r="1861" spans="1:25" x14ac:dyDescent="0.3">
      <c r="A1861" s="3" t="s">
        <v>179</v>
      </c>
      <c r="B1861" s="3">
        <v>21046</v>
      </c>
      <c r="C1861" s="3" t="s">
        <v>46</v>
      </c>
      <c r="D1861" s="7">
        <v>0.06</v>
      </c>
      <c r="E1861" s="4">
        <v>47.98</v>
      </c>
      <c r="F1861" s="4">
        <v>3.61</v>
      </c>
      <c r="G1861" s="3">
        <v>3255</v>
      </c>
      <c r="H1861" s="3" t="s">
        <v>2916</v>
      </c>
      <c r="I1861" s="3" t="s">
        <v>48</v>
      </c>
      <c r="J1861" s="3" t="s">
        <v>39</v>
      </c>
      <c r="K1861" s="3" t="s">
        <v>76</v>
      </c>
      <c r="L1861" s="3" t="s">
        <v>135</v>
      </c>
      <c r="M1861" s="3" t="s">
        <v>361</v>
      </c>
      <c r="N1861" s="3" t="s">
        <v>2917</v>
      </c>
      <c r="O1861" s="3">
        <v>33319</v>
      </c>
      <c r="P1861" s="2">
        <v>42053</v>
      </c>
      <c r="Q1861" s="2">
        <v>42055</v>
      </c>
      <c r="R1861" s="4">
        <v>596.80799999999999</v>
      </c>
      <c r="S1861" s="3">
        <v>2</v>
      </c>
      <c r="T1861" s="4">
        <v>97.96</v>
      </c>
      <c r="U1861" s="3">
        <v>90488</v>
      </c>
      <c r="V1861" s="3" t="str">
        <f>IF(R1861&gt;F3817, "High","Low")</f>
        <v>High</v>
      </c>
      <c r="W1861" s="3" t="e">
        <f>IF(OR(D1861 &gt; 0.2,#REF! &lt; 0.25), "High Risk", "Low Risk")</f>
        <v>#REF!</v>
      </c>
      <c r="X1861" s="3" t="str">
        <f>IF(NOT(D1861 &gt; 0), "No Discount", "Discount Applied")</f>
        <v>Discount Applied</v>
      </c>
      <c r="Y1861" s="3" t="str">
        <f>IF(AND(R1861 &gt; 100, OR(I1861 = "Regular Air", I1861 = "Express Air"), NOT(D1861 &gt; 0)), "High Profit Non-Standard Shipping", "Other")</f>
        <v>Other</v>
      </c>
    </row>
    <row r="1862" spans="1:25" x14ac:dyDescent="0.3">
      <c r="A1862" s="3" t="s">
        <v>151</v>
      </c>
      <c r="B1862" s="3">
        <v>18728</v>
      </c>
      <c r="C1862" s="3" t="s">
        <v>36</v>
      </c>
      <c r="D1862" s="7">
        <v>0.01</v>
      </c>
      <c r="E1862" s="4">
        <v>349.45</v>
      </c>
      <c r="F1862" s="4">
        <v>60</v>
      </c>
      <c r="G1862" s="3">
        <v>3257</v>
      </c>
      <c r="H1862" s="3" t="s">
        <v>2918</v>
      </c>
      <c r="I1862" s="3" t="s">
        <v>38</v>
      </c>
      <c r="J1862" s="3" t="s">
        <v>113</v>
      </c>
      <c r="K1862" s="3" t="s">
        <v>40</v>
      </c>
      <c r="L1862" s="3" t="s">
        <v>33</v>
      </c>
      <c r="M1862" s="3" t="s">
        <v>34</v>
      </c>
      <c r="N1862" s="3" t="s">
        <v>2919</v>
      </c>
      <c r="O1862" s="3">
        <v>98632</v>
      </c>
      <c r="P1862" s="2">
        <v>42150</v>
      </c>
      <c r="Q1862" s="2">
        <v>42151</v>
      </c>
      <c r="R1862" s="4">
        <v>3739.3928999999998</v>
      </c>
      <c r="S1862" s="3">
        <v>15</v>
      </c>
      <c r="T1862" s="4">
        <v>5419.41</v>
      </c>
      <c r="U1862" s="3">
        <v>88825</v>
      </c>
      <c r="V1862" s="3" t="str">
        <f>IF(R1862&gt;F3818, "High","Low")</f>
        <v>High</v>
      </c>
      <c r="W1862" s="3" t="e">
        <f>IF(OR(D1862 &gt; 0.2,#REF! &lt; 0.25), "High Risk", "Low Risk")</f>
        <v>#REF!</v>
      </c>
      <c r="X1862" s="3" t="str">
        <f>IF(NOT(D1862 &gt; 0), "No Discount", "Discount Applied")</f>
        <v>Discount Applied</v>
      </c>
      <c r="Y1862" s="3" t="str">
        <f>IF(AND(R1862 &gt; 100, OR(I1862 = "Regular Air", I1862 = "Express Air"), NOT(D1862 &gt; 0)), "High Profit Non-Standard Shipping", "Other")</f>
        <v>Other</v>
      </c>
    </row>
    <row r="1863" spans="1:25" x14ac:dyDescent="0.3">
      <c r="A1863" s="3" t="s">
        <v>49</v>
      </c>
      <c r="B1863" s="3">
        <v>21852</v>
      </c>
      <c r="C1863" s="3" t="s">
        <v>55</v>
      </c>
      <c r="D1863" s="7">
        <v>0</v>
      </c>
      <c r="E1863" s="4">
        <v>25.38</v>
      </c>
      <c r="F1863" s="4">
        <v>8.99</v>
      </c>
      <c r="G1863" s="3">
        <v>3257</v>
      </c>
      <c r="H1863" s="3" t="s">
        <v>2918</v>
      </c>
      <c r="I1863" s="3" t="s">
        <v>48</v>
      </c>
      <c r="J1863" s="3" t="s">
        <v>113</v>
      </c>
      <c r="K1863" s="3" t="s">
        <v>40</v>
      </c>
      <c r="L1863" s="3" t="s">
        <v>33</v>
      </c>
      <c r="M1863" s="3" t="s">
        <v>34</v>
      </c>
      <c r="N1863" s="3" t="s">
        <v>2919</v>
      </c>
      <c r="O1863" s="3">
        <v>98632</v>
      </c>
      <c r="P1863" s="2">
        <v>42137</v>
      </c>
      <c r="Q1863" s="2">
        <v>42139</v>
      </c>
      <c r="R1863" s="4">
        <v>470.33799999999997</v>
      </c>
      <c r="S1863" s="3">
        <v>26</v>
      </c>
      <c r="T1863" s="4">
        <v>700.41</v>
      </c>
      <c r="U1863" s="3">
        <v>88826</v>
      </c>
      <c r="V1863" s="3" t="str">
        <f>IF(R1863&gt;F3819, "High","Low")</f>
        <v>High</v>
      </c>
      <c r="W1863" s="3" t="e">
        <f>IF(OR(D1863 &gt; 0.2,#REF! &lt; 0.25), "High Risk", "Low Risk")</f>
        <v>#REF!</v>
      </c>
      <c r="X1863" s="3" t="str">
        <f>IF(NOT(D1863 &gt; 0), "No Discount", "Discount Applied")</f>
        <v>No Discount</v>
      </c>
      <c r="Y1863" s="3" t="str">
        <f>IF(AND(R1863 &gt; 100, OR(I1863 = "Regular Air", I1863 = "Express Air"), NOT(D1863 &gt; 0)), "High Profit Non-Standard Shipping", "Other")</f>
        <v>High Profit Non-Standard Shipping</v>
      </c>
    </row>
    <row r="1864" spans="1:25" x14ac:dyDescent="0.3">
      <c r="A1864" s="3" t="s">
        <v>179</v>
      </c>
      <c r="B1864" s="3">
        <v>23010</v>
      </c>
      <c r="C1864" s="3" t="s">
        <v>36</v>
      </c>
      <c r="D1864" s="7">
        <v>0.02</v>
      </c>
      <c r="E1864" s="4">
        <v>55.94</v>
      </c>
      <c r="F1864" s="4">
        <v>6.55</v>
      </c>
      <c r="G1864" s="3">
        <v>3258</v>
      </c>
      <c r="H1864" s="3" t="s">
        <v>2920</v>
      </c>
      <c r="I1864" s="3" t="s">
        <v>48</v>
      </c>
      <c r="J1864" s="3" t="s">
        <v>113</v>
      </c>
      <c r="K1864" s="3" t="s">
        <v>76</v>
      </c>
      <c r="L1864" s="3" t="s">
        <v>33</v>
      </c>
      <c r="M1864" s="3" t="s">
        <v>34</v>
      </c>
      <c r="N1864" s="3" t="s">
        <v>2921</v>
      </c>
      <c r="O1864" s="3">
        <v>98037</v>
      </c>
      <c r="P1864" s="2">
        <v>42084</v>
      </c>
      <c r="Q1864" s="2">
        <v>42086</v>
      </c>
      <c r="R1864" s="4">
        <v>401.85</v>
      </c>
      <c r="S1864" s="3">
        <v>11</v>
      </c>
      <c r="T1864" s="4">
        <v>646.88</v>
      </c>
      <c r="U1864" s="3">
        <v>88824</v>
      </c>
      <c r="V1864" s="3" t="str">
        <f>IF(R1864&gt;F3820, "High","Low")</f>
        <v>High</v>
      </c>
      <c r="W1864" s="3" t="e">
        <f>IF(OR(D1864 &gt; 0.2,#REF! &lt; 0.25), "High Risk", "Low Risk")</f>
        <v>#REF!</v>
      </c>
      <c r="X1864" s="3" t="str">
        <f>IF(NOT(D1864 &gt; 0), "No Discount", "Discount Applied")</f>
        <v>Discount Applied</v>
      </c>
      <c r="Y1864" s="3" t="str">
        <f>IF(AND(R1864 &gt; 100, OR(I1864 = "Regular Air", I1864 = "Express Air"), NOT(D1864 &gt; 0)), "High Profit Non-Standard Shipping", "Other")</f>
        <v>Other</v>
      </c>
    </row>
    <row r="1865" spans="1:25" x14ac:dyDescent="0.3">
      <c r="A1865" s="3" t="s">
        <v>49</v>
      </c>
      <c r="B1865" s="3">
        <v>22576</v>
      </c>
      <c r="C1865" s="3" t="s">
        <v>36</v>
      </c>
      <c r="D1865" s="7">
        <v>7.0000000000000007E-2</v>
      </c>
      <c r="E1865" s="4">
        <v>105.34</v>
      </c>
      <c r="F1865" s="4">
        <v>24.49</v>
      </c>
      <c r="G1865" s="3">
        <v>3261</v>
      </c>
      <c r="H1865" s="3" t="s">
        <v>2922</v>
      </c>
      <c r="I1865" s="3" t="s">
        <v>26</v>
      </c>
      <c r="J1865" s="3" t="s">
        <v>113</v>
      </c>
      <c r="K1865" s="3" t="s">
        <v>40</v>
      </c>
      <c r="L1865" s="3" t="s">
        <v>60</v>
      </c>
      <c r="M1865" s="3" t="s">
        <v>299</v>
      </c>
      <c r="N1865" s="3" t="s">
        <v>2923</v>
      </c>
      <c r="O1865" s="3">
        <v>49221</v>
      </c>
      <c r="P1865" s="2">
        <v>42180</v>
      </c>
      <c r="Q1865" s="2">
        <v>42181</v>
      </c>
      <c r="R1865" s="4">
        <v>710.67239999999993</v>
      </c>
      <c r="S1865" s="3">
        <v>10</v>
      </c>
      <c r="T1865" s="4">
        <v>1029.96</v>
      </c>
      <c r="U1865" s="3">
        <v>90296</v>
      </c>
      <c r="V1865" s="3" t="str">
        <f>IF(R1865&gt;F3821, "High","Low")</f>
        <v>High</v>
      </c>
      <c r="W1865" s="3" t="e">
        <f>IF(OR(D1865 &gt; 0.2,#REF! &lt; 0.25), "High Risk", "Low Risk")</f>
        <v>#REF!</v>
      </c>
      <c r="X1865" s="3" t="str">
        <f>IF(NOT(D1865 &gt; 0), "No Discount", "Discount Applied")</f>
        <v>Discount Applied</v>
      </c>
      <c r="Y1865" s="3" t="str">
        <f>IF(AND(R1865 &gt; 100, OR(I1865 = "Regular Air", I1865 = "Express Air"), NOT(D1865 &gt; 0)), "High Profit Non-Standard Shipping", "Other")</f>
        <v>Other</v>
      </c>
    </row>
    <row r="1866" spans="1:25" x14ac:dyDescent="0.3">
      <c r="A1866" s="3" t="s">
        <v>92</v>
      </c>
      <c r="B1866" s="3">
        <v>19214</v>
      </c>
      <c r="C1866" s="3" t="s">
        <v>55</v>
      </c>
      <c r="D1866" s="7">
        <v>0.04</v>
      </c>
      <c r="E1866" s="4">
        <v>9.99</v>
      </c>
      <c r="F1866" s="4">
        <v>11.59</v>
      </c>
      <c r="G1866" s="3">
        <v>3264</v>
      </c>
      <c r="H1866" s="3" t="s">
        <v>2924</v>
      </c>
      <c r="I1866" s="3" t="s">
        <v>48</v>
      </c>
      <c r="J1866" s="3" t="s">
        <v>27</v>
      </c>
      <c r="K1866" s="3" t="s">
        <v>28</v>
      </c>
      <c r="L1866" s="3" t="s">
        <v>33</v>
      </c>
      <c r="M1866" s="3" t="s">
        <v>44</v>
      </c>
      <c r="N1866" s="3" t="s">
        <v>2925</v>
      </c>
      <c r="O1866" s="3">
        <v>95501</v>
      </c>
      <c r="P1866" s="2">
        <v>42143</v>
      </c>
      <c r="Q1866" s="2">
        <v>42145</v>
      </c>
      <c r="R1866" s="4">
        <v>-92.32</v>
      </c>
      <c r="S1866" s="3">
        <v>5</v>
      </c>
      <c r="T1866" s="4">
        <v>52.09</v>
      </c>
      <c r="U1866" s="3">
        <v>89835</v>
      </c>
      <c r="V1866" s="3" t="str">
        <f>IF(R1866&gt;F3822, "High","Low")</f>
        <v>Low</v>
      </c>
      <c r="W1866" s="3" t="e">
        <f>IF(OR(D1866 &gt; 0.2,#REF! &lt; 0.25), "High Risk", "Low Risk")</f>
        <v>#REF!</v>
      </c>
      <c r="X1866" s="3" t="str">
        <f>IF(NOT(D1866 &gt; 0), "No Discount", "Discount Applied")</f>
        <v>Discount Applied</v>
      </c>
      <c r="Y1866" s="3" t="str">
        <f>IF(AND(R1866 &gt; 100, OR(I1866 = "Regular Air", I1866 = "Express Air"), NOT(D1866 &gt; 0)), "High Profit Non-Standard Shipping", "Other")</f>
        <v>Other</v>
      </c>
    </row>
    <row r="1867" spans="1:25" x14ac:dyDescent="0.3">
      <c r="A1867" s="3" t="s">
        <v>41</v>
      </c>
      <c r="B1867" s="3">
        <v>21459</v>
      </c>
      <c r="C1867" s="3" t="s">
        <v>46</v>
      </c>
      <c r="D1867" s="7">
        <v>0</v>
      </c>
      <c r="E1867" s="4">
        <v>122.99</v>
      </c>
      <c r="F1867" s="4">
        <v>70.2</v>
      </c>
      <c r="G1867" s="3">
        <v>3266</v>
      </c>
      <c r="H1867" s="3" t="s">
        <v>2926</v>
      </c>
      <c r="I1867" s="3" t="s">
        <v>38</v>
      </c>
      <c r="J1867" s="3" t="s">
        <v>27</v>
      </c>
      <c r="K1867" s="3" t="s">
        <v>40</v>
      </c>
      <c r="L1867" s="3" t="s">
        <v>52</v>
      </c>
      <c r="M1867" s="3" t="s">
        <v>187</v>
      </c>
      <c r="N1867" s="3" t="s">
        <v>432</v>
      </c>
      <c r="O1867" s="3">
        <v>4073</v>
      </c>
      <c r="P1867" s="2">
        <v>42032</v>
      </c>
      <c r="Q1867" s="2">
        <v>42033</v>
      </c>
      <c r="R1867" s="4">
        <v>-1764.29</v>
      </c>
      <c r="S1867" s="3">
        <v>14</v>
      </c>
      <c r="T1867" s="4">
        <v>1794.88</v>
      </c>
      <c r="U1867" s="3">
        <v>89836</v>
      </c>
      <c r="V1867" s="3" t="str">
        <f>IF(R1867&gt;F3823, "High","Low")</f>
        <v>Low</v>
      </c>
      <c r="W1867" s="3" t="e">
        <f>IF(OR(D1867 &gt; 0.2,#REF! &lt; 0.25), "High Risk", "Low Risk")</f>
        <v>#REF!</v>
      </c>
      <c r="X1867" s="3" t="str">
        <f>IF(NOT(D1867 &gt; 0), "No Discount", "Discount Applied")</f>
        <v>No Discount</v>
      </c>
      <c r="Y1867" s="3" t="str">
        <f>IF(AND(R1867 &gt; 100, OR(I1867 = "Regular Air", I1867 = "Express Air"), NOT(D1867 &gt; 0)), "High Profit Non-Standard Shipping", "Other")</f>
        <v>Other</v>
      </c>
    </row>
    <row r="1868" spans="1:25" x14ac:dyDescent="0.3">
      <c r="A1868" s="3" t="s">
        <v>256</v>
      </c>
      <c r="B1868" s="3">
        <v>21458</v>
      </c>
      <c r="C1868" s="3" t="s">
        <v>46</v>
      </c>
      <c r="D1868" s="7">
        <v>0.01</v>
      </c>
      <c r="E1868" s="4">
        <v>60.97</v>
      </c>
      <c r="F1868" s="4">
        <v>4.5</v>
      </c>
      <c r="G1868" s="3">
        <v>3269</v>
      </c>
      <c r="H1868" s="3" t="s">
        <v>2927</v>
      </c>
      <c r="I1868" s="3" t="s">
        <v>26</v>
      </c>
      <c r="J1868" s="3" t="s">
        <v>27</v>
      </c>
      <c r="K1868" s="3" t="s">
        <v>28</v>
      </c>
      <c r="L1868" s="3" t="s">
        <v>52</v>
      </c>
      <c r="M1868" s="3" t="s">
        <v>53</v>
      </c>
      <c r="N1868" s="3" t="s">
        <v>2928</v>
      </c>
      <c r="O1868" s="3">
        <v>7060</v>
      </c>
      <c r="P1868" s="2">
        <v>42032</v>
      </c>
      <c r="Q1868" s="2">
        <v>42034</v>
      </c>
      <c r="R1868" s="4">
        <v>527.87759999999992</v>
      </c>
      <c r="S1868" s="3">
        <v>12</v>
      </c>
      <c r="T1868" s="4">
        <v>765.04</v>
      </c>
      <c r="U1868" s="3">
        <v>89836</v>
      </c>
      <c r="V1868" s="3" t="str">
        <f>IF(R1868&gt;F3824, "High","Low")</f>
        <v>High</v>
      </c>
      <c r="W1868" s="3" t="e">
        <f>IF(OR(D1868 &gt; 0.2,#REF! &lt; 0.25), "High Risk", "Low Risk")</f>
        <v>#REF!</v>
      </c>
      <c r="X1868" s="3" t="str">
        <f>IF(NOT(D1868 &gt; 0), "No Discount", "Discount Applied")</f>
        <v>Discount Applied</v>
      </c>
      <c r="Y1868" s="3" t="str">
        <f>IF(AND(R1868 &gt; 100, OR(I1868 = "Regular Air", I1868 = "Express Air"), NOT(D1868 &gt; 0)), "High Profit Non-Standard Shipping", "Other")</f>
        <v>Other</v>
      </c>
    </row>
    <row r="1869" spans="1:25" x14ac:dyDescent="0.3">
      <c r="A1869" s="3" t="s">
        <v>140</v>
      </c>
      <c r="B1869" s="3">
        <v>19047</v>
      </c>
      <c r="C1869" s="3" t="s">
        <v>105</v>
      </c>
      <c r="D1869" s="7">
        <v>0.02</v>
      </c>
      <c r="E1869" s="4">
        <v>13.48</v>
      </c>
      <c r="F1869" s="4">
        <v>4.51</v>
      </c>
      <c r="G1869" s="3">
        <v>3275</v>
      </c>
      <c r="H1869" s="3" t="s">
        <v>2929</v>
      </c>
      <c r="I1869" s="3" t="s">
        <v>48</v>
      </c>
      <c r="J1869" s="3" t="s">
        <v>39</v>
      </c>
      <c r="K1869" s="3" t="s">
        <v>28</v>
      </c>
      <c r="L1869" s="3" t="s">
        <v>33</v>
      </c>
      <c r="M1869" s="3" t="s">
        <v>34</v>
      </c>
      <c r="N1869" s="3" t="s">
        <v>1960</v>
      </c>
      <c r="O1869" s="3">
        <v>98273</v>
      </c>
      <c r="P1869" s="2">
        <v>42084</v>
      </c>
      <c r="Q1869" s="2">
        <v>42086</v>
      </c>
      <c r="R1869" s="4">
        <v>34.520000000000003</v>
      </c>
      <c r="S1869" s="3">
        <v>9</v>
      </c>
      <c r="T1869" s="4">
        <v>127.12</v>
      </c>
      <c r="U1869" s="3">
        <v>86233</v>
      </c>
      <c r="V1869" s="3" t="str">
        <f>IF(R1869&gt;F3825, "High","Low")</f>
        <v>High</v>
      </c>
      <c r="W1869" s="3" t="e">
        <f>IF(OR(D1869 &gt; 0.2,#REF! &lt; 0.25), "High Risk", "Low Risk")</f>
        <v>#REF!</v>
      </c>
      <c r="X1869" s="3" t="str">
        <f>IF(NOT(D1869 &gt; 0), "No Discount", "Discount Applied")</f>
        <v>Discount Applied</v>
      </c>
      <c r="Y1869" s="3" t="str">
        <f>IF(AND(R1869 &gt; 100, OR(I1869 = "Regular Air", I1869 = "Express Air"), NOT(D1869 &gt; 0)), "High Profit Non-Standard Shipping", "Other")</f>
        <v>Other</v>
      </c>
    </row>
    <row r="1870" spans="1:25" x14ac:dyDescent="0.3">
      <c r="A1870" s="3" t="s">
        <v>586</v>
      </c>
      <c r="B1870" s="3">
        <v>19232</v>
      </c>
      <c r="C1870" s="3" t="s">
        <v>105</v>
      </c>
      <c r="D1870" s="7">
        <v>0.04</v>
      </c>
      <c r="E1870" s="4">
        <v>449.99</v>
      </c>
      <c r="F1870" s="4">
        <v>24.49</v>
      </c>
      <c r="G1870" s="3">
        <v>3275</v>
      </c>
      <c r="H1870" s="3" t="s">
        <v>2929</v>
      </c>
      <c r="I1870" s="3" t="s">
        <v>48</v>
      </c>
      <c r="J1870" s="3" t="s">
        <v>57</v>
      </c>
      <c r="K1870" s="3" t="s">
        <v>76</v>
      </c>
      <c r="L1870" s="3" t="s">
        <v>33</v>
      </c>
      <c r="M1870" s="3" t="s">
        <v>34</v>
      </c>
      <c r="N1870" s="3" t="s">
        <v>1960</v>
      </c>
      <c r="O1870" s="3">
        <v>98273</v>
      </c>
      <c r="P1870" s="2">
        <v>42005</v>
      </c>
      <c r="Q1870" s="2">
        <v>42009</v>
      </c>
      <c r="R1870" s="4">
        <v>3576.8840999999998</v>
      </c>
      <c r="S1870" s="3">
        <v>12</v>
      </c>
      <c r="T1870" s="4">
        <v>5183.8900000000003</v>
      </c>
      <c r="U1870" s="3">
        <v>86234</v>
      </c>
      <c r="V1870" s="3" t="str">
        <f>IF(R1870&gt;F3826, "High","Low")</f>
        <v>High</v>
      </c>
      <c r="W1870" s="3" t="e">
        <f>IF(OR(D1870 &gt; 0.2,#REF! &lt; 0.25), "High Risk", "Low Risk")</f>
        <v>#REF!</v>
      </c>
      <c r="X1870" s="3" t="str">
        <f>IF(NOT(D1870 &gt; 0), "No Discount", "Discount Applied")</f>
        <v>Discount Applied</v>
      </c>
      <c r="Y1870" s="3" t="str">
        <f>IF(AND(R1870 &gt; 100, OR(I1870 = "Regular Air", I1870 = "Express Air"), NOT(D1870 &gt; 0)), "High Profit Non-Standard Shipping", "Other")</f>
        <v>Other</v>
      </c>
    </row>
    <row r="1871" spans="1:25" x14ac:dyDescent="0.3">
      <c r="A1871" s="3" t="s">
        <v>29</v>
      </c>
      <c r="B1871" s="3">
        <v>19233</v>
      </c>
      <c r="C1871" s="3" t="s">
        <v>105</v>
      </c>
      <c r="D1871" s="7">
        <v>0.01</v>
      </c>
      <c r="E1871" s="4">
        <v>5.84</v>
      </c>
      <c r="F1871" s="4">
        <v>1.2</v>
      </c>
      <c r="G1871" s="3">
        <v>3275</v>
      </c>
      <c r="H1871" s="3" t="s">
        <v>2929</v>
      </c>
      <c r="I1871" s="3" t="s">
        <v>48</v>
      </c>
      <c r="J1871" s="3" t="s">
        <v>57</v>
      </c>
      <c r="K1871" s="3" t="s">
        <v>28</v>
      </c>
      <c r="L1871" s="3" t="s">
        <v>33</v>
      </c>
      <c r="M1871" s="3" t="s">
        <v>34</v>
      </c>
      <c r="N1871" s="3" t="s">
        <v>1960</v>
      </c>
      <c r="O1871" s="3">
        <v>98273</v>
      </c>
      <c r="P1871" s="2">
        <v>42005</v>
      </c>
      <c r="Q1871" s="2">
        <v>42014</v>
      </c>
      <c r="R1871" s="4">
        <v>20.38</v>
      </c>
      <c r="S1871" s="3">
        <v>6</v>
      </c>
      <c r="T1871" s="4">
        <v>36.090000000000003</v>
      </c>
      <c r="U1871" s="3">
        <v>86234</v>
      </c>
      <c r="V1871" s="3" t="str">
        <f>IF(R1871&gt;F3827, "High","Low")</f>
        <v>High</v>
      </c>
      <c r="W1871" s="3" t="e">
        <f>IF(OR(D1871 &gt; 0.2,#REF! &lt; 0.25), "High Risk", "Low Risk")</f>
        <v>#REF!</v>
      </c>
      <c r="X1871" s="3" t="str">
        <f>IF(NOT(D1871 &gt; 0), "No Discount", "Discount Applied")</f>
        <v>Discount Applied</v>
      </c>
      <c r="Y1871" s="3" t="str">
        <f>IF(AND(R1871 &gt; 100, OR(I1871 = "Regular Air", I1871 = "Express Air"), NOT(D1871 &gt; 0)), "High Profit Non-Standard Shipping", "Other")</f>
        <v>Other</v>
      </c>
    </row>
    <row r="1872" spans="1:25" x14ac:dyDescent="0.3">
      <c r="A1872" s="3" t="s">
        <v>140</v>
      </c>
      <c r="B1872" s="3">
        <v>20039</v>
      </c>
      <c r="C1872" s="3" t="s">
        <v>24</v>
      </c>
      <c r="D1872" s="7">
        <v>0.06</v>
      </c>
      <c r="E1872" s="4">
        <v>89.83</v>
      </c>
      <c r="F1872" s="4">
        <v>35</v>
      </c>
      <c r="G1872" s="3">
        <v>3279</v>
      </c>
      <c r="H1872" s="3" t="s">
        <v>2931</v>
      </c>
      <c r="I1872" s="3" t="s">
        <v>48</v>
      </c>
      <c r="J1872" s="3" t="s">
        <v>39</v>
      </c>
      <c r="K1872" s="3" t="s">
        <v>28</v>
      </c>
      <c r="L1872" s="3" t="s">
        <v>135</v>
      </c>
      <c r="M1872" s="3" t="s">
        <v>931</v>
      </c>
      <c r="N1872" s="3" t="s">
        <v>2602</v>
      </c>
      <c r="O1872" s="3">
        <v>29203</v>
      </c>
      <c r="P1872" s="2">
        <v>42100</v>
      </c>
      <c r="Q1872" s="2">
        <v>42102</v>
      </c>
      <c r="R1872" s="4">
        <v>31.11</v>
      </c>
      <c r="S1872" s="3">
        <v>4</v>
      </c>
      <c r="T1872" s="4">
        <v>366.26</v>
      </c>
      <c r="U1872" s="3">
        <v>90766</v>
      </c>
      <c r="V1872" s="3" t="str">
        <f>IF(R1872&gt;F3828, "High","Low")</f>
        <v>High</v>
      </c>
      <c r="W1872" s="3" t="e">
        <f>IF(OR(D1872 &gt; 0.2,#REF! &lt; 0.25), "High Risk", "Low Risk")</f>
        <v>#REF!</v>
      </c>
      <c r="X1872" s="3" t="str">
        <f>IF(NOT(D1872 &gt; 0), "No Discount", "Discount Applied")</f>
        <v>Discount Applied</v>
      </c>
      <c r="Y1872" s="3" t="str">
        <f>IF(AND(R1872 &gt; 100, OR(I1872 = "Regular Air", I1872 = "Express Air"), NOT(D1872 &gt; 0)), "High Profit Non-Standard Shipping", "Other")</f>
        <v>Other</v>
      </c>
    </row>
    <row r="1873" spans="1:25" x14ac:dyDescent="0.3">
      <c r="A1873" s="3" t="s">
        <v>140</v>
      </c>
      <c r="B1873" s="3">
        <v>20040</v>
      </c>
      <c r="C1873" s="3" t="s">
        <v>24</v>
      </c>
      <c r="D1873" s="7">
        <v>0.1</v>
      </c>
      <c r="E1873" s="4">
        <v>13.43</v>
      </c>
      <c r="F1873" s="4">
        <v>5.5</v>
      </c>
      <c r="G1873" s="3">
        <v>3279</v>
      </c>
      <c r="H1873" s="3" t="s">
        <v>2931</v>
      </c>
      <c r="I1873" s="3" t="s">
        <v>48</v>
      </c>
      <c r="J1873" s="3" t="s">
        <v>39</v>
      </c>
      <c r="K1873" s="3" t="s">
        <v>28</v>
      </c>
      <c r="L1873" s="3" t="s">
        <v>135</v>
      </c>
      <c r="M1873" s="3" t="s">
        <v>931</v>
      </c>
      <c r="N1873" s="3" t="s">
        <v>2602</v>
      </c>
      <c r="O1873" s="3">
        <v>29203</v>
      </c>
      <c r="P1873" s="2">
        <v>42100</v>
      </c>
      <c r="Q1873" s="2">
        <v>42102</v>
      </c>
      <c r="R1873" s="4">
        <v>358.29539999999997</v>
      </c>
      <c r="S1873" s="3">
        <v>12</v>
      </c>
      <c r="T1873" s="4">
        <v>157.99</v>
      </c>
      <c r="U1873" s="3">
        <v>90766</v>
      </c>
      <c r="V1873" s="3" t="str">
        <f>IF(R1873&gt;F3829, "High","Low")</f>
        <v>High</v>
      </c>
      <c r="W1873" s="3" t="e">
        <f>IF(OR(D1873 &gt; 0.2,#REF! &lt; 0.25), "High Risk", "Low Risk")</f>
        <v>#REF!</v>
      </c>
      <c r="X1873" s="3" t="str">
        <f>IF(NOT(D1873 &gt; 0), "No Discount", "Discount Applied")</f>
        <v>Discount Applied</v>
      </c>
      <c r="Y1873" s="3" t="str">
        <f>IF(AND(R1873 &gt; 100, OR(I1873 = "Regular Air", I1873 = "Express Air"), NOT(D1873 &gt; 0)), "High Profit Non-Standard Shipping", "Other")</f>
        <v>Other</v>
      </c>
    </row>
    <row r="1874" spans="1:25" x14ac:dyDescent="0.3">
      <c r="A1874" s="3" t="s">
        <v>77</v>
      </c>
      <c r="B1874" s="3">
        <v>20041</v>
      </c>
      <c r="C1874" s="3" t="s">
        <v>24</v>
      </c>
      <c r="D1874" s="7">
        <v>0.01</v>
      </c>
      <c r="E1874" s="4">
        <v>125.99</v>
      </c>
      <c r="F1874" s="4">
        <v>7.69</v>
      </c>
      <c r="G1874" s="3">
        <v>3279</v>
      </c>
      <c r="H1874" s="3" t="s">
        <v>2931</v>
      </c>
      <c r="I1874" s="3" t="s">
        <v>48</v>
      </c>
      <c r="J1874" s="3" t="s">
        <v>39</v>
      </c>
      <c r="K1874" s="3" t="s">
        <v>76</v>
      </c>
      <c r="L1874" s="3" t="s">
        <v>135</v>
      </c>
      <c r="M1874" s="3" t="s">
        <v>931</v>
      </c>
      <c r="N1874" s="3" t="s">
        <v>2602</v>
      </c>
      <c r="O1874" s="3">
        <v>29203</v>
      </c>
      <c r="P1874" s="2">
        <v>42100</v>
      </c>
      <c r="Q1874" s="2">
        <v>42100</v>
      </c>
      <c r="R1874" s="4">
        <v>8.3219999999999992</v>
      </c>
      <c r="S1874" s="3">
        <v>11</v>
      </c>
      <c r="T1874" s="4">
        <v>1212.8800000000001</v>
      </c>
      <c r="U1874" s="3">
        <v>90766</v>
      </c>
      <c r="V1874" s="3" t="str">
        <f>IF(R1874&gt;F3830, "High","Low")</f>
        <v>High</v>
      </c>
      <c r="W1874" s="3" t="e">
        <f>IF(OR(D1874 &gt; 0.2,#REF! &lt; 0.25), "High Risk", "Low Risk")</f>
        <v>#REF!</v>
      </c>
      <c r="X1874" s="3" t="str">
        <f>IF(NOT(D1874 &gt; 0), "No Discount", "Discount Applied")</f>
        <v>Discount Applied</v>
      </c>
      <c r="Y1874" s="3" t="str">
        <f>IF(AND(R1874 &gt; 100, OR(I1874 = "Regular Air", I1874 = "Express Air"), NOT(D1874 &gt; 0)), "High Profit Non-Standard Shipping", "Other")</f>
        <v>Other</v>
      </c>
    </row>
    <row r="1875" spans="1:25" x14ac:dyDescent="0.3">
      <c r="A1875" s="3" t="s">
        <v>77</v>
      </c>
      <c r="B1875" s="3">
        <v>21620</v>
      </c>
      <c r="C1875" s="3" t="s">
        <v>55</v>
      </c>
      <c r="D1875" s="7">
        <v>0.01</v>
      </c>
      <c r="E1875" s="4">
        <v>45.99</v>
      </c>
      <c r="F1875" s="4">
        <v>4.99</v>
      </c>
      <c r="G1875" s="3">
        <v>3279</v>
      </c>
      <c r="H1875" s="3" t="s">
        <v>2931</v>
      </c>
      <c r="I1875" s="3" t="s">
        <v>48</v>
      </c>
      <c r="J1875" s="3" t="s">
        <v>39</v>
      </c>
      <c r="K1875" s="3" t="s">
        <v>76</v>
      </c>
      <c r="L1875" s="3" t="s">
        <v>135</v>
      </c>
      <c r="M1875" s="3" t="s">
        <v>931</v>
      </c>
      <c r="N1875" s="3" t="s">
        <v>2602</v>
      </c>
      <c r="O1875" s="3">
        <v>29203</v>
      </c>
      <c r="P1875" s="2">
        <v>42077</v>
      </c>
      <c r="Q1875" s="2">
        <v>42079</v>
      </c>
      <c r="R1875" s="4">
        <v>24.018000000000001</v>
      </c>
      <c r="S1875" s="3">
        <v>3</v>
      </c>
      <c r="T1875" s="4">
        <v>125.19</v>
      </c>
      <c r="U1875" s="3">
        <v>90767</v>
      </c>
      <c r="V1875" s="3" t="str">
        <f>IF(R1875&gt;F3831, "High","Low")</f>
        <v>High</v>
      </c>
      <c r="W1875" s="3" t="e">
        <f>IF(OR(D1875 &gt; 0.2,#REF! &lt; 0.25), "High Risk", "Low Risk")</f>
        <v>#REF!</v>
      </c>
      <c r="X1875" s="3" t="str">
        <f>IF(NOT(D1875 &gt; 0), "No Discount", "Discount Applied")</f>
        <v>Discount Applied</v>
      </c>
      <c r="Y1875" s="3" t="str">
        <f>IF(AND(R1875 &gt; 100, OR(I1875 = "Regular Air", I1875 = "Express Air"), NOT(D1875 &gt; 0)), "High Profit Non-Standard Shipping", "Other")</f>
        <v>Other</v>
      </c>
    </row>
    <row r="1876" spans="1:25" x14ac:dyDescent="0.3">
      <c r="A1876" s="3" t="s">
        <v>256</v>
      </c>
      <c r="B1876" s="3">
        <v>23022</v>
      </c>
      <c r="C1876" s="3" t="s">
        <v>46</v>
      </c>
      <c r="D1876" s="7">
        <v>0.05</v>
      </c>
      <c r="E1876" s="4">
        <v>363.25</v>
      </c>
      <c r="F1876" s="4">
        <v>19.989999999999998</v>
      </c>
      <c r="G1876" s="3">
        <v>3283</v>
      </c>
      <c r="H1876" s="3" t="s">
        <v>2933</v>
      </c>
      <c r="I1876" s="3" t="s">
        <v>26</v>
      </c>
      <c r="J1876" s="3" t="s">
        <v>27</v>
      </c>
      <c r="K1876" s="3" t="s">
        <v>28</v>
      </c>
      <c r="L1876" s="3" t="s">
        <v>135</v>
      </c>
      <c r="M1876" s="3" t="s">
        <v>361</v>
      </c>
      <c r="N1876" s="3" t="s">
        <v>2934</v>
      </c>
      <c r="O1876" s="3">
        <v>33156</v>
      </c>
      <c r="P1876" s="2">
        <v>42115</v>
      </c>
      <c r="Q1876" s="2">
        <v>42115</v>
      </c>
      <c r="R1876" s="4">
        <v>-269.75549999999998</v>
      </c>
      <c r="S1876" s="3">
        <v>5</v>
      </c>
      <c r="T1876" s="4">
        <v>1867.04</v>
      </c>
      <c r="U1876" s="3">
        <v>90752</v>
      </c>
      <c r="V1876" s="3" t="str">
        <f>IF(R1876&gt;F3832, "High","Low")</f>
        <v>Low</v>
      </c>
      <c r="W1876" s="3" t="e">
        <f>IF(OR(D1876 &gt; 0.2,#REF! &lt; 0.25), "High Risk", "Low Risk")</f>
        <v>#REF!</v>
      </c>
      <c r="X1876" s="3" t="str">
        <f>IF(NOT(D1876 &gt; 0), "No Discount", "Discount Applied")</f>
        <v>Discount Applied</v>
      </c>
      <c r="Y1876" s="3" t="str">
        <f>IF(AND(R1876 &gt; 100, OR(I1876 = "Regular Air", I1876 = "Express Air"), NOT(D1876 &gt; 0)), "High Profit Non-Standard Shipping", "Other")</f>
        <v>Other</v>
      </c>
    </row>
    <row r="1877" spans="1:25" x14ac:dyDescent="0.3">
      <c r="A1877" s="3" t="s">
        <v>179</v>
      </c>
      <c r="B1877" s="3">
        <v>23211</v>
      </c>
      <c r="C1877" s="3" t="s">
        <v>24</v>
      </c>
      <c r="D1877" s="7">
        <v>0.03</v>
      </c>
      <c r="E1877" s="4">
        <v>17.48</v>
      </c>
      <c r="F1877" s="4">
        <v>1.99</v>
      </c>
      <c r="G1877" s="3">
        <v>3283</v>
      </c>
      <c r="H1877" s="3" t="s">
        <v>2933</v>
      </c>
      <c r="I1877" s="3" t="s">
        <v>48</v>
      </c>
      <c r="J1877" s="3" t="s">
        <v>27</v>
      </c>
      <c r="K1877" s="3" t="s">
        <v>76</v>
      </c>
      <c r="L1877" s="3" t="s">
        <v>135</v>
      </c>
      <c r="M1877" s="3" t="s">
        <v>361</v>
      </c>
      <c r="N1877" s="3" t="s">
        <v>2934</v>
      </c>
      <c r="O1877" s="3">
        <v>33156</v>
      </c>
      <c r="P1877" s="2">
        <v>42134</v>
      </c>
      <c r="Q1877" s="2">
        <v>42135</v>
      </c>
      <c r="R1877" s="4">
        <v>710.80739999999992</v>
      </c>
      <c r="S1877" s="3">
        <v>31</v>
      </c>
      <c r="T1877" s="4">
        <v>537.79999999999995</v>
      </c>
      <c r="U1877" s="3">
        <v>90753</v>
      </c>
      <c r="V1877" s="3" t="str">
        <f>IF(R1877&gt;F3833, "High","Low")</f>
        <v>High</v>
      </c>
      <c r="W1877" s="3" t="e">
        <f>IF(OR(D1877 &gt; 0.2,#REF! &lt; 0.25), "High Risk", "Low Risk")</f>
        <v>#REF!</v>
      </c>
      <c r="X1877" s="3" t="str">
        <f>IF(NOT(D1877 &gt; 0), "No Discount", "Discount Applied")</f>
        <v>Discount Applied</v>
      </c>
      <c r="Y1877" s="3" t="str">
        <f>IF(AND(R1877 &gt; 100, OR(I1877 = "Regular Air", I1877 = "Express Air"), NOT(D1877 &gt; 0)), "High Profit Non-Standard Shipping", "Other")</f>
        <v>Other</v>
      </c>
    </row>
    <row r="1878" spans="1:25" x14ac:dyDescent="0.3">
      <c r="A1878" s="3" t="s">
        <v>49</v>
      </c>
      <c r="B1878" s="3">
        <v>26141</v>
      </c>
      <c r="C1878" s="3" t="s">
        <v>24</v>
      </c>
      <c r="D1878" s="7">
        <v>0.05</v>
      </c>
      <c r="E1878" s="4">
        <v>19.23</v>
      </c>
      <c r="F1878" s="4">
        <v>6.15</v>
      </c>
      <c r="G1878" s="3">
        <v>3284</v>
      </c>
      <c r="H1878" s="3" t="s">
        <v>2935</v>
      </c>
      <c r="I1878" s="3" t="s">
        <v>26</v>
      </c>
      <c r="J1878" s="3" t="s">
        <v>27</v>
      </c>
      <c r="K1878" s="3" t="s">
        <v>40</v>
      </c>
      <c r="L1878" s="3" t="s">
        <v>135</v>
      </c>
      <c r="M1878" s="3" t="s">
        <v>361</v>
      </c>
      <c r="N1878" s="3" t="s">
        <v>2936</v>
      </c>
      <c r="O1878" s="3">
        <v>34741</v>
      </c>
      <c r="P1878" s="2">
        <v>42055</v>
      </c>
      <c r="Q1878" s="2">
        <v>42057</v>
      </c>
      <c r="R1878" s="4">
        <v>-2133.2780000000002</v>
      </c>
      <c r="S1878" s="3">
        <v>6</v>
      </c>
      <c r="T1878" s="4">
        <v>119.78</v>
      </c>
      <c r="U1878" s="3">
        <v>90751</v>
      </c>
      <c r="V1878" s="3" t="str">
        <f>IF(R1878&gt;F3834, "High","Low")</f>
        <v>Low</v>
      </c>
      <c r="W1878" s="3" t="e">
        <f>IF(OR(D1878 &gt; 0.2,#REF! &lt; 0.25), "High Risk", "Low Risk")</f>
        <v>#REF!</v>
      </c>
      <c r="X1878" s="3" t="str">
        <f>IF(NOT(D1878 &gt; 0), "No Discount", "Discount Applied")</f>
        <v>Discount Applied</v>
      </c>
      <c r="Y1878" s="3" t="str">
        <f>IF(AND(R1878 &gt; 100, OR(I1878 = "Regular Air", I1878 = "Express Air"), NOT(D1878 &gt; 0)), "High Profit Non-Standard Shipping", "Other")</f>
        <v>Other</v>
      </c>
    </row>
    <row r="1879" spans="1:25" x14ac:dyDescent="0.3">
      <c r="A1879" s="3" t="s">
        <v>179</v>
      </c>
      <c r="B1879" s="3">
        <v>20350</v>
      </c>
      <c r="C1879" s="3" t="s">
        <v>36</v>
      </c>
      <c r="D1879" s="7">
        <v>0.06</v>
      </c>
      <c r="E1879" s="4">
        <v>1.7</v>
      </c>
      <c r="F1879" s="4">
        <v>1.99</v>
      </c>
      <c r="G1879" s="3">
        <v>3285</v>
      </c>
      <c r="H1879" s="3" t="s">
        <v>2937</v>
      </c>
      <c r="I1879" s="3" t="s">
        <v>48</v>
      </c>
      <c r="J1879" s="3" t="s">
        <v>113</v>
      </c>
      <c r="K1879" s="3" t="s">
        <v>76</v>
      </c>
      <c r="L1879" s="3" t="s">
        <v>135</v>
      </c>
      <c r="M1879" s="3" t="s">
        <v>136</v>
      </c>
      <c r="N1879" s="3" t="s">
        <v>2938</v>
      </c>
      <c r="O1879" s="3">
        <v>20170</v>
      </c>
      <c r="P1879" s="2">
        <v>42010</v>
      </c>
      <c r="Q1879" s="2">
        <v>42011</v>
      </c>
      <c r="R1879" s="4">
        <v>80.071200000000005</v>
      </c>
      <c r="S1879" s="3">
        <v>7</v>
      </c>
      <c r="T1879" s="4">
        <v>12.15</v>
      </c>
      <c r="U1879" s="3">
        <v>90750</v>
      </c>
      <c r="V1879" s="3" t="str">
        <f>IF(R1879&gt;F3835, "High","Low")</f>
        <v>High</v>
      </c>
      <c r="W1879" s="3" t="e">
        <f>IF(OR(D1879 &gt; 0.2,#REF! &lt; 0.25), "High Risk", "Low Risk")</f>
        <v>#REF!</v>
      </c>
      <c r="X1879" s="3" t="str">
        <f>IF(NOT(D1879 &gt; 0), "No Discount", "Discount Applied")</f>
        <v>Discount Applied</v>
      </c>
      <c r="Y1879" s="3" t="str">
        <f>IF(AND(R1879 &gt; 100, OR(I1879 = "Regular Air", I1879 = "Express Air"), NOT(D1879 &gt; 0)), "High Profit Non-Standard Shipping", "Other")</f>
        <v>Other</v>
      </c>
    </row>
    <row r="1880" spans="1:25" x14ac:dyDescent="0.3">
      <c r="A1880" s="3" t="s">
        <v>92</v>
      </c>
      <c r="B1880" s="3">
        <v>20351</v>
      </c>
      <c r="C1880" s="3" t="s">
        <v>36</v>
      </c>
      <c r="D1880" s="7">
        <v>0.01</v>
      </c>
      <c r="E1880" s="4">
        <v>30.98</v>
      </c>
      <c r="F1880" s="4">
        <v>5.09</v>
      </c>
      <c r="G1880" s="3">
        <v>3285</v>
      </c>
      <c r="H1880" s="3" t="s">
        <v>2937</v>
      </c>
      <c r="I1880" s="3" t="s">
        <v>48</v>
      </c>
      <c r="J1880" s="3" t="s">
        <v>113</v>
      </c>
      <c r="K1880" s="3" t="s">
        <v>28</v>
      </c>
      <c r="L1880" s="3" t="s">
        <v>135</v>
      </c>
      <c r="M1880" s="3" t="s">
        <v>136</v>
      </c>
      <c r="N1880" s="3" t="s">
        <v>2938</v>
      </c>
      <c r="O1880" s="3">
        <v>20170</v>
      </c>
      <c r="P1880" s="2">
        <v>42010</v>
      </c>
      <c r="Q1880" s="2">
        <v>42012</v>
      </c>
      <c r="R1880" s="4">
        <v>896.40599999999995</v>
      </c>
      <c r="S1880" s="3">
        <v>9</v>
      </c>
      <c r="T1880" s="4">
        <v>288.42</v>
      </c>
      <c r="U1880" s="3">
        <v>90750</v>
      </c>
      <c r="V1880" s="3" t="str">
        <f>IF(R1880&gt;F3836, "High","Low")</f>
        <v>High</v>
      </c>
      <c r="W1880" s="3" t="e">
        <f>IF(OR(D1880 &gt; 0.2,#REF! &lt; 0.25), "High Risk", "Low Risk")</f>
        <v>#REF!</v>
      </c>
      <c r="X1880" s="3" t="str">
        <f>IF(NOT(D1880 &gt; 0), "No Discount", "Discount Applied")</f>
        <v>Discount Applied</v>
      </c>
      <c r="Y1880" s="3" t="str">
        <f>IF(AND(R1880 &gt; 100, OR(I1880 = "Regular Air", I1880 = "Express Air"), NOT(D1880 &gt; 0)), "High Profit Non-Standard Shipping", "Other")</f>
        <v>Other</v>
      </c>
    </row>
    <row r="1881" spans="1:25" x14ac:dyDescent="0.3">
      <c r="A1881" s="3" t="s">
        <v>108</v>
      </c>
      <c r="B1881" s="3">
        <v>21567</v>
      </c>
      <c r="C1881" s="3" t="s">
        <v>105</v>
      </c>
      <c r="D1881" s="7">
        <v>0.08</v>
      </c>
      <c r="E1881" s="4">
        <v>30.56</v>
      </c>
      <c r="F1881" s="4">
        <v>2.99</v>
      </c>
      <c r="G1881" s="3">
        <v>3287</v>
      </c>
      <c r="H1881" s="3" t="s">
        <v>2940</v>
      </c>
      <c r="I1881" s="3" t="s">
        <v>48</v>
      </c>
      <c r="J1881" s="3" t="s">
        <v>57</v>
      </c>
      <c r="K1881" s="3" t="s">
        <v>28</v>
      </c>
      <c r="L1881" s="3" t="s">
        <v>33</v>
      </c>
      <c r="M1881" s="3" t="s">
        <v>44</v>
      </c>
      <c r="N1881" s="3" t="s">
        <v>2941</v>
      </c>
      <c r="O1881" s="3">
        <v>95746</v>
      </c>
      <c r="P1881" s="2">
        <v>42149</v>
      </c>
      <c r="Q1881" s="2">
        <v>42151</v>
      </c>
      <c r="R1881" s="4">
        <v>352.87979999999999</v>
      </c>
      <c r="S1881" s="3">
        <v>17</v>
      </c>
      <c r="T1881" s="4">
        <v>511.42</v>
      </c>
      <c r="U1881" s="3">
        <v>89897</v>
      </c>
      <c r="V1881" s="3" t="str">
        <f>IF(R1881&gt;F3837, "High","Low")</f>
        <v>High</v>
      </c>
      <c r="W1881" s="3" t="e">
        <f>IF(OR(D1881 &gt; 0.2,#REF! &lt; 0.25), "High Risk", "Low Risk")</f>
        <v>#REF!</v>
      </c>
      <c r="X1881" s="3" t="str">
        <f>IF(NOT(D1881 &gt; 0), "No Discount", "Discount Applied")</f>
        <v>Discount Applied</v>
      </c>
      <c r="Y1881" s="3" t="str">
        <f>IF(AND(R1881 &gt; 100, OR(I1881 = "Regular Air", I1881 = "Express Air"), NOT(D1881 &gt; 0)), "High Profit Non-Standard Shipping", "Other")</f>
        <v>Other</v>
      </c>
    </row>
    <row r="1882" spans="1:25" x14ac:dyDescent="0.3">
      <c r="A1882" s="3" t="s">
        <v>140</v>
      </c>
      <c r="B1882" s="3">
        <v>23198</v>
      </c>
      <c r="C1882" s="3" t="s">
        <v>105</v>
      </c>
      <c r="D1882" s="7">
        <v>0.04</v>
      </c>
      <c r="E1882" s="4">
        <v>33.89</v>
      </c>
      <c r="F1882" s="4">
        <v>5.0999999999999996</v>
      </c>
      <c r="G1882" s="3">
        <v>3303</v>
      </c>
      <c r="H1882" s="3" t="s">
        <v>2942</v>
      </c>
      <c r="I1882" s="3" t="s">
        <v>48</v>
      </c>
      <c r="J1882" s="3" t="s">
        <v>39</v>
      </c>
      <c r="K1882" s="3" t="s">
        <v>28</v>
      </c>
      <c r="L1882" s="3" t="s">
        <v>135</v>
      </c>
      <c r="M1882" s="3" t="s">
        <v>361</v>
      </c>
      <c r="N1882" s="3" t="s">
        <v>2943</v>
      </c>
      <c r="O1882" s="3">
        <v>33461</v>
      </c>
      <c r="P1882" s="2">
        <v>42011</v>
      </c>
      <c r="Q1882" s="2">
        <v>42016</v>
      </c>
      <c r="R1882" s="4">
        <v>68.675999999999988</v>
      </c>
      <c r="S1882" s="3">
        <v>6</v>
      </c>
      <c r="T1882" s="4">
        <v>200.64</v>
      </c>
      <c r="U1882" s="3">
        <v>87795</v>
      </c>
      <c r="V1882" s="3" t="str">
        <f>IF(R1882&gt;F3838, "High","Low")</f>
        <v>High</v>
      </c>
      <c r="W1882" s="3" t="e">
        <f>IF(OR(D1882 &gt; 0.2,#REF! &lt; 0.25), "High Risk", "Low Risk")</f>
        <v>#REF!</v>
      </c>
      <c r="X1882" s="3" t="str">
        <f>IF(NOT(D1882 &gt; 0), "No Discount", "Discount Applied")</f>
        <v>Discount Applied</v>
      </c>
      <c r="Y1882" s="3" t="str">
        <f>IF(AND(R1882 &gt; 100, OR(I1882 = "Regular Air", I1882 = "Express Air"), NOT(D1882 &gt; 0)), "High Profit Non-Standard Shipping", "Other")</f>
        <v>Other</v>
      </c>
    </row>
    <row r="1883" spans="1:25" x14ac:dyDescent="0.3">
      <c r="A1883" s="3" t="s">
        <v>256</v>
      </c>
      <c r="B1883" s="3">
        <v>20447</v>
      </c>
      <c r="C1883" s="3" t="s">
        <v>55</v>
      </c>
      <c r="D1883" s="7">
        <v>0.06</v>
      </c>
      <c r="E1883" s="4">
        <v>11.33</v>
      </c>
      <c r="F1883" s="4">
        <v>6.12</v>
      </c>
      <c r="G1883" s="3">
        <v>3306</v>
      </c>
      <c r="H1883" s="3" t="s">
        <v>2944</v>
      </c>
      <c r="I1883" s="3" t="s">
        <v>48</v>
      </c>
      <c r="J1883" s="3" t="s">
        <v>57</v>
      </c>
      <c r="K1883" s="3" t="s">
        <v>28</v>
      </c>
      <c r="L1883" s="3" t="s">
        <v>52</v>
      </c>
      <c r="M1883" s="3" t="s">
        <v>227</v>
      </c>
      <c r="N1883" s="3" t="s">
        <v>2945</v>
      </c>
      <c r="O1883" s="3">
        <v>6320</v>
      </c>
      <c r="P1883" s="2">
        <v>42095</v>
      </c>
      <c r="Q1883" s="2">
        <v>42097</v>
      </c>
      <c r="R1883" s="4">
        <v>-15.92</v>
      </c>
      <c r="S1883" s="3">
        <v>1</v>
      </c>
      <c r="T1883" s="4">
        <v>17.62</v>
      </c>
      <c r="U1883" s="3">
        <v>90461</v>
      </c>
      <c r="V1883" s="3" t="str">
        <f>IF(R1883&gt;F3839, "High","Low")</f>
        <v>Low</v>
      </c>
      <c r="W1883" s="3" t="e">
        <f>IF(OR(D1883 &gt; 0.2,#REF! &lt; 0.25), "High Risk", "Low Risk")</f>
        <v>#REF!</v>
      </c>
      <c r="X1883" s="3" t="str">
        <f>IF(NOT(D1883 &gt; 0), "No Discount", "Discount Applied")</f>
        <v>Discount Applied</v>
      </c>
      <c r="Y1883" s="3" t="str">
        <f>IF(AND(R1883 &gt; 100, OR(I1883 = "Regular Air", I1883 = "Express Air"), NOT(D1883 &gt; 0)), "High Profit Non-Standard Shipping", "Other")</f>
        <v>Other</v>
      </c>
    </row>
    <row r="1884" spans="1:25" x14ac:dyDescent="0.3">
      <c r="A1884" s="3" t="s">
        <v>140</v>
      </c>
      <c r="B1884" s="3">
        <v>22732</v>
      </c>
      <c r="C1884" s="3" t="s">
        <v>105</v>
      </c>
      <c r="D1884" s="7">
        <v>7.0000000000000007E-2</v>
      </c>
      <c r="E1884" s="4">
        <v>16.739999999999998</v>
      </c>
      <c r="F1884" s="4">
        <v>7.04</v>
      </c>
      <c r="G1884" s="3">
        <v>3307</v>
      </c>
      <c r="H1884" s="3" t="s">
        <v>2946</v>
      </c>
      <c r="I1884" s="3" t="s">
        <v>48</v>
      </c>
      <c r="J1884" s="3" t="s">
        <v>57</v>
      </c>
      <c r="K1884" s="3" t="s">
        <v>28</v>
      </c>
      <c r="L1884" s="3" t="s">
        <v>52</v>
      </c>
      <c r="M1884" s="3" t="s">
        <v>192</v>
      </c>
      <c r="N1884" s="3" t="s">
        <v>2948</v>
      </c>
      <c r="O1884" s="3">
        <v>1001</v>
      </c>
      <c r="P1884" s="2">
        <v>42030</v>
      </c>
      <c r="Q1884" s="2">
        <v>42037</v>
      </c>
      <c r="R1884" s="4">
        <v>-114.2</v>
      </c>
      <c r="S1884" s="3">
        <v>5</v>
      </c>
      <c r="T1884" s="4">
        <v>80.58</v>
      </c>
      <c r="U1884" s="3">
        <v>90462</v>
      </c>
      <c r="V1884" s="3" t="str">
        <f>IF(R1884&gt;F3840, "High","Low")</f>
        <v>Low</v>
      </c>
      <c r="W1884" s="3" t="e">
        <f>IF(OR(D1884 &gt; 0.2,#REF! &lt; 0.25), "High Risk", "Low Risk")</f>
        <v>#REF!</v>
      </c>
      <c r="X1884" s="3" t="str">
        <f>IF(NOT(D1884 &gt; 0), "No Discount", "Discount Applied")</f>
        <v>Discount Applied</v>
      </c>
      <c r="Y1884" s="3" t="str">
        <f>IF(AND(R1884 &gt; 100, OR(I1884 = "Regular Air", I1884 = "Express Air"), NOT(D1884 &gt; 0)), "High Profit Non-Standard Shipping", "Other")</f>
        <v>Other</v>
      </c>
    </row>
    <row r="1885" spans="1:25" x14ac:dyDescent="0.3">
      <c r="A1885" s="3" t="s">
        <v>49</v>
      </c>
      <c r="B1885" s="3">
        <v>23451</v>
      </c>
      <c r="C1885" s="3" t="s">
        <v>46</v>
      </c>
      <c r="D1885" s="7">
        <v>0.1</v>
      </c>
      <c r="E1885" s="4">
        <v>6.64</v>
      </c>
      <c r="F1885" s="4">
        <v>54.95</v>
      </c>
      <c r="G1885" s="3">
        <v>3309</v>
      </c>
      <c r="H1885" s="3" t="s">
        <v>2949</v>
      </c>
      <c r="I1885" s="3" t="s">
        <v>48</v>
      </c>
      <c r="J1885" s="3" t="s">
        <v>57</v>
      </c>
      <c r="K1885" s="3" t="s">
        <v>40</v>
      </c>
      <c r="L1885" s="3" t="s">
        <v>52</v>
      </c>
      <c r="M1885" s="3" t="s">
        <v>192</v>
      </c>
      <c r="N1885" s="3" t="s">
        <v>2951</v>
      </c>
      <c r="O1885" s="3">
        <v>1760</v>
      </c>
      <c r="P1885" s="2">
        <v>42087</v>
      </c>
      <c r="Q1885" s="2">
        <v>42089</v>
      </c>
      <c r="R1885" s="4">
        <v>-25</v>
      </c>
      <c r="S1885" s="3">
        <v>4</v>
      </c>
      <c r="T1885" s="4">
        <v>25.31</v>
      </c>
      <c r="U1885" s="3">
        <v>90460</v>
      </c>
      <c r="V1885" s="3" t="str">
        <f>IF(R1885&gt;F3841, "High","Low")</f>
        <v>Low</v>
      </c>
      <c r="W1885" s="3" t="e">
        <f>IF(OR(D1885 &gt; 0.2,#REF! &lt; 0.25), "High Risk", "Low Risk")</f>
        <v>#REF!</v>
      </c>
      <c r="X1885" s="3" t="str">
        <f>IF(NOT(D1885 &gt; 0), "No Discount", "Discount Applied")</f>
        <v>Discount Applied</v>
      </c>
      <c r="Y1885" s="3" t="str">
        <f>IF(AND(R1885 &gt; 100, OR(I1885 = "Regular Air", I1885 = "Express Air"), NOT(D1885 &gt; 0)), "High Profit Non-Standard Shipping", "Other")</f>
        <v>Other</v>
      </c>
    </row>
    <row r="1886" spans="1:25" x14ac:dyDescent="0.3">
      <c r="A1886" s="3" t="s">
        <v>68</v>
      </c>
      <c r="B1886" s="3">
        <v>23452</v>
      </c>
      <c r="C1886" s="3" t="s">
        <v>46</v>
      </c>
      <c r="D1886" s="7">
        <v>0.05</v>
      </c>
      <c r="E1886" s="4">
        <v>90.48</v>
      </c>
      <c r="F1886" s="4">
        <v>19.989999999999998</v>
      </c>
      <c r="G1886" s="3">
        <v>3310</v>
      </c>
      <c r="H1886" s="3" t="s">
        <v>2952</v>
      </c>
      <c r="I1886" s="3" t="s">
        <v>48</v>
      </c>
      <c r="J1886" s="3" t="s">
        <v>57</v>
      </c>
      <c r="K1886" s="3" t="s">
        <v>28</v>
      </c>
      <c r="L1886" s="3" t="s">
        <v>52</v>
      </c>
      <c r="M1886" s="3" t="s">
        <v>192</v>
      </c>
      <c r="N1886" s="3" t="s">
        <v>2953</v>
      </c>
      <c r="O1886" s="3">
        <v>2563</v>
      </c>
      <c r="P1886" s="2">
        <v>42087</v>
      </c>
      <c r="Q1886" s="2">
        <v>42088</v>
      </c>
      <c r="R1886" s="4">
        <v>255.14819999999997</v>
      </c>
      <c r="S1886" s="3">
        <v>4</v>
      </c>
      <c r="T1886" s="4">
        <v>369.78</v>
      </c>
      <c r="U1886" s="3">
        <v>90460</v>
      </c>
      <c r="V1886" s="3" t="str">
        <f>IF(R1886&gt;F3842, "High","Low")</f>
        <v>High</v>
      </c>
      <c r="W1886" s="3" t="e">
        <f>IF(OR(D1886 &gt; 0.2,#REF! &lt; 0.25), "High Risk", "Low Risk")</f>
        <v>#REF!</v>
      </c>
      <c r="X1886" s="3" t="str">
        <f>IF(NOT(D1886 &gt; 0), "No Discount", "Discount Applied")</f>
        <v>Discount Applied</v>
      </c>
      <c r="Y1886" s="3" t="str">
        <f>IF(AND(R1886 &gt; 100, OR(I1886 = "Regular Air", I1886 = "Express Air"), NOT(D1886 &gt; 0)), "High Profit Non-Standard Shipping", "Other")</f>
        <v>Other</v>
      </c>
    </row>
    <row r="1887" spans="1:25" x14ac:dyDescent="0.3">
      <c r="A1887" s="3" t="s">
        <v>92</v>
      </c>
      <c r="B1887" s="3">
        <v>22734</v>
      </c>
      <c r="C1887" s="3" t="s">
        <v>105</v>
      </c>
      <c r="D1887" s="7">
        <v>0.06</v>
      </c>
      <c r="E1887" s="4">
        <v>6.45</v>
      </c>
      <c r="F1887" s="4">
        <v>1.34</v>
      </c>
      <c r="G1887" s="3">
        <v>3311</v>
      </c>
      <c r="H1887" s="3" t="s">
        <v>2954</v>
      </c>
      <c r="I1887" s="3" t="s">
        <v>48</v>
      </c>
      <c r="J1887" s="3" t="s">
        <v>57</v>
      </c>
      <c r="K1887" s="3" t="s">
        <v>28</v>
      </c>
      <c r="L1887" s="3" t="s">
        <v>52</v>
      </c>
      <c r="M1887" s="3" t="s">
        <v>192</v>
      </c>
      <c r="N1887" s="3" t="s">
        <v>2481</v>
      </c>
      <c r="O1887" s="3">
        <v>1890</v>
      </c>
      <c r="P1887" s="2">
        <v>42030</v>
      </c>
      <c r="Q1887" s="2">
        <v>42035</v>
      </c>
      <c r="R1887" s="4">
        <v>39.426600000000001</v>
      </c>
      <c r="S1887" s="3">
        <v>9</v>
      </c>
      <c r="T1887" s="4">
        <v>57.14</v>
      </c>
      <c r="U1887" s="3">
        <v>90462</v>
      </c>
      <c r="V1887" s="3" t="str">
        <f>IF(R1887&gt;F3843, "High","Low")</f>
        <v>High</v>
      </c>
      <c r="W1887" s="3" t="e">
        <f>IF(OR(D1887 &gt; 0.2,#REF! &lt; 0.25), "High Risk", "Low Risk")</f>
        <v>#REF!</v>
      </c>
      <c r="X1887" s="3" t="str">
        <f>IF(NOT(D1887 &gt; 0), "No Discount", "Discount Applied")</f>
        <v>Discount Applied</v>
      </c>
      <c r="Y1887" s="3" t="str">
        <f>IF(AND(R1887 &gt; 100, OR(I1887 = "Regular Air", I1887 = "Express Air"), NOT(D1887 &gt; 0)), "High Profit Non-Standard Shipping", "Other")</f>
        <v>Other</v>
      </c>
    </row>
    <row r="1888" spans="1:25" x14ac:dyDescent="0.3">
      <c r="A1888" s="3" t="s">
        <v>41</v>
      </c>
      <c r="B1888" s="3">
        <v>22733</v>
      </c>
      <c r="C1888" s="3" t="s">
        <v>105</v>
      </c>
      <c r="D1888" s="7">
        <v>0.05</v>
      </c>
      <c r="E1888" s="4">
        <v>122.99</v>
      </c>
      <c r="F1888" s="4">
        <v>70.2</v>
      </c>
      <c r="G1888" s="3">
        <v>3314</v>
      </c>
      <c r="H1888" s="3" t="s">
        <v>2955</v>
      </c>
      <c r="I1888" s="3" t="s">
        <v>38</v>
      </c>
      <c r="J1888" s="3" t="s">
        <v>57</v>
      </c>
      <c r="K1888" s="3" t="s">
        <v>40</v>
      </c>
      <c r="L1888" s="3" t="s">
        <v>52</v>
      </c>
      <c r="M1888" s="3" t="s">
        <v>53</v>
      </c>
      <c r="N1888" s="3" t="s">
        <v>272</v>
      </c>
      <c r="O1888" s="3">
        <v>7024</v>
      </c>
      <c r="P1888" s="2">
        <v>42030</v>
      </c>
      <c r="Q1888" s="2">
        <v>42034</v>
      </c>
      <c r="R1888" s="4">
        <v>-722.23</v>
      </c>
      <c r="S1888" s="3">
        <v>4</v>
      </c>
      <c r="T1888" s="4">
        <v>498.31</v>
      </c>
      <c r="U1888" s="3">
        <v>90462</v>
      </c>
      <c r="V1888" s="3" t="str">
        <f>IF(R1888&gt;F3844, "High","Low")</f>
        <v>Low</v>
      </c>
      <c r="W1888" s="3" t="e">
        <f>IF(OR(D1888 &gt; 0.2,#REF! &lt; 0.25), "High Risk", "Low Risk")</f>
        <v>#REF!</v>
      </c>
      <c r="X1888" s="3" t="str">
        <f>IF(NOT(D1888 &gt; 0), "No Discount", "Discount Applied")</f>
        <v>Discount Applied</v>
      </c>
      <c r="Y1888" s="3" t="str">
        <f>IF(AND(R1888 &gt; 100, OR(I1888 = "Regular Air", I1888 = "Express Air"), NOT(D1888 &gt; 0)), "High Profit Non-Standard Shipping", "Other")</f>
        <v>Other</v>
      </c>
    </row>
    <row r="1889" spans="1:25" x14ac:dyDescent="0.3">
      <c r="A1889" s="3" t="s">
        <v>108</v>
      </c>
      <c r="B1889" s="3">
        <v>19422</v>
      </c>
      <c r="C1889" s="3" t="s">
        <v>105</v>
      </c>
      <c r="D1889" s="7">
        <v>0.03</v>
      </c>
      <c r="E1889" s="4">
        <v>20.98</v>
      </c>
      <c r="F1889" s="4">
        <v>1.49</v>
      </c>
      <c r="G1889" s="3">
        <v>3319</v>
      </c>
      <c r="H1889" s="3" t="s">
        <v>2956</v>
      </c>
      <c r="I1889" s="3" t="s">
        <v>48</v>
      </c>
      <c r="J1889" s="3" t="s">
        <v>57</v>
      </c>
      <c r="K1889" s="3" t="s">
        <v>28</v>
      </c>
      <c r="L1889" s="3" t="s">
        <v>135</v>
      </c>
      <c r="M1889" s="3" t="s">
        <v>243</v>
      </c>
      <c r="N1889" s="3" t="s">
        <v>2893</v>
      </c>
      <c r="O1889" s="3">
        <v>37075</v>
      </c>
      <c r="P1889" s="2">
        <v>42145</v>
      </c>
      <c r="Q1889" s="2">
        <v>42145</v>
      </c>
      <c r="R1889" s="4">
        <v>30.023999999999997</v>
      </c>
      <c r="S1889" s="3">
        <v>20</v>
      </c>
      <c r="T1889" s="4">
        <v>431.43</v>
      </c>
      <c r="U1889" s="3">
        <v>90104</v>
      </c>
      <c r="V1889" s="3" t="str">
        <f>IF(R1889&gt;F3845, "High","Low")</f>
        <v>High</v>
      </c>
      <c r="W1889" s="3" t="e">
        <f>IF(OR(D1889 &gt; 0.2,#REF! &lt; 0.25), "High Risk", "Low Risk")</f>
        <v>#REF!</v>
      </c>
      <c r="X1889" s="3" t="str">
        <f>IF(NOT(D1889 &gt; 0), "No Discount", "Discount Applied")</f>
        <v>Discount Applied</v>
      </c>
      <c r="Y1889" s="3" t="str">
        <f>IF(AND(R1889 &gt; 100, OR(I1889 = "Regular Air", I1889 = "Express Air"), NOT(D1889 &gt; 0)), "High Profit Non-Standard Shipping", "Other")</f>
        <v>Other</v>
      </c>
    </row>
    <row r="1890" spans="1:25" x14ac:dyDescent="0.3">
      <c r="A1890" s="3" t="s">
        <v>29</v>
      </c>
      <c r="B1890" s="3">
        <v>20203</v>
      </c>
      <c r="C1890" s="3" t="s">
        <v>36</v>
      </c>
      <c r="D1890" s="7">
        <v>0.08</v>
      </c>
      <c r="E1890" s="4">
        <v>3.28</v>
      </c>
      <c r="F1890" s="4">
        <v>3.97</v>
      </c>
      <c r="G1890" s="3">
        <v>3320</v>
      </c>
      <c r="H1890" s="3" t="s">
        <v>2957</v>
      </c>
      <c r="I1890" s="3" t="s">
        <v>48</v>
      </c>
      <c r="J1890" s="3" t="s">
        <v>57</v>
      </c>
      <c r="K1890" s="3" t="s">
        <v>28</v>
      </c>
      <c r="L1890" s="3" t="s">
        <v>135</v>
      </c>
      <c r="M1890" s="3" t="s">
        <v>243</v>
      </c>
      <c r="N1890" s="3" t="s">
        <v>1643</v>
      </c>
      <c r="O1890" s="3">
        <v>38301</v>
      </c>
      <c r="P1890" s="2">
        <v>42121</v>
      </c>
      <c r="Q1890" s="2">
        <v>42122</v>
      </c>
      <c r="R1890" s="4">
        <v>0.42660000000000337</v>
      </c>
      <c r="S1890" s="3">
        <v>18</v>
      </c>
      <c r="T1890" s="4">
        <v>57.24</v>
      </c>
      <c r="U1890" s="3">
        <v>90103</v>
      </c>
      <c r="V1890" s="3" t="str">
        <f>IF(R1890&gt;F3846, "High","Low")</f>
        <v>High</v>
      </c>
      <c r="W1890" s="3" t="e">
        <f>IF(OR(D1890 &gt; 0.2,#REF! &lt; 0.25), "High Risk", "Low Risk")</f>
        <v>#REF!</v>
      </c>
      <c r="X1890" s="3" t="str">
        <f>IF(NOT(D1890 &gt; 0), "No Discount", "Discount Applied")</f>
        <v>Discount Applied</v>
      </c>
      <c r="Y1890" s="3" t="str">
        <f>IF(AND(R1890 &gt; 100, OR(I1890 = "Regular Air", I1890 = "Express Air"), NOT(D1890 &gt; 0)), "High Profit Non-Standard Shipping", "Other")</f>
        <v>Other</v>
      </c>
    </row>
    <row r="1891" spans="1:25" x14ac:dyDescent="0.3">
      <c r="A1891" s="3" t="s">
        <v>29</v>
      </c>
      <c r="B1891" s="3">
        <v>20204</v>
      </c>
      <c r="C1891" s="3" t="s">
        <v>36</v>
      </c>
      <c r="D1891" s="7">
        <v>0.09</v>
      </c>
      <c r="E1891" s="4">
        <v>40.97</v>
      </c>
      <c r="F1891" s="4">
        <v>8.99</v>
      </c>
      <c r="G1891" s="3">
        <v>3320</v>
      </c>
      <c r="H1891" s="3" t="s">
        <v>2957</v>
      </c>
      <c r="I1891" s="3" t="s">
        <v>26</v>
      </c>
      <c r="J1891" s="3" t="s">
        <v>57</v>
      </c>
      <c r="K1891" s="3" t="s">
        <v>28</v>
      </c>
      <c r="L1891" s="3" t="s">
        <v>135</v>
      </c>
      <c r="M1891" s="3" t="s">
        <v>243</v>
      </c>
      <c r="N1891" s="3" t="s">
        <v>1643</v>
      </c>
      <c r="O1891" s="3">
        <v>38301</v>
      </c>
      <c r="P1891" s="2">
        <v>42121</v>
      </c>
      <c r="Q1891" s="2">
        <v>42123</v>
      </c>
      <c r="R1891" s="4">
        <v>66.215999999999994</v>
      </c>
      <c r="S1891" s="3">
        <v>22</v>
      </c>
      <c r="T1891" s="4">
        <v>824.7</v>
      </c>
      <c r="U1891" s="3">
        <v>90103</v>
      </c>
      <c r="V1891" s="3" t="str">
        <f>IF(R1891&gt;F3847, "High","Low")</f>
        <v>High</v>
      </c>
      <c r="W1891" s="3" t="e">
        <f>IF(OR(D1891 &gt; 0.2,#REF! &lt; 0.25), "High Risk", "Low Risk")</f>
        <v>#REF!</v>
      </c>
      <c r="X1891" s="3" t="str">
        <f>IF(NOT(D1891 &gt; 0), "No Discount", "Discount Applied")</f>
        <v>Discount Applied</v>
      </c>
      <c r="Y1891" s="3" t="str">
        <f>IF(AND(R1891 &gt; 100, OR(I1891 = "Regular Air", I1891 = "Express Air"), NOT(D1891 &gt; 0)), "High Profit Non-Standard Shipping", "Other")</f>
        <v>Other</v>
      </c>
    </row>
    <row r="1892" spans="1:25" x14ac:dyDescent="0.3">
      <c r="A1892" s="3" t="s">
        <v>92</v>
      </c>
      <c r="B1892" s="3">
        <v>25330</v>
      </c>
      <c r="C1892" s="3" t="s">
        <v>55</v>
      </c>
      <c r="D1892" s="7">
        <v>0.05</v>
      </c>
      <c r="E1892" s="4">
        <v>6.48</v>
      </c>
      <c r="F1892" s="4">
        <v>8.19</v>
      </c>
      <c r="G1892" s="3">
        <v>3324</v>
      </c>
      <c r="H1892" s="3" t="s">
        <v>2958</v>
      </c>
      <c r="I1892" s="3" t="s">
        <v>48</v>
      </c>
      <c r="J1892" s="3" t="s">
        <v>113</v>
      </c>
      <c r="K1892" s="3" t="s">
        <v>28</v>
      </c>
      <c r="L1892" s="3" t="s">
        <v>33</v>
      </c>
      <c r="M1892" s="3" t="s">
        <v>377</v>
      </c>
      <c r="N1892" s="3" t="s">
        <v>2959</v>
      </c>
      <c r="O1892" s="3">
        <v>85335</v>
      </c>
      <c r="P1892" s="2">
        <v>42047</v>
      </c>
      <c r="Q1892" s="2">
        <v>42050</v>
      </c>
      <c r="R1892" s="4">
        <v>-164.18</v>
      </c>
      <c r="S1892" s="3">
        <v>9</v>
      </c>
      <c r="T1892" s="4">
        <v>58.5</v>
      </c>
      <c r="U1892" s="3">
        <v>90985</v>
      </c>
      <c r="V1892" s="3" t="str">
        <f>IF(R1892&gt;F3848, "High","Low")</f>
        <v>Low</v>
      </c>
      <c r="W1892" s="3" t="e">
        <f>IF(OR(D1892 &gt; 0.2,#REF! &lt; 0.25), "High Risk", "Low Risk")</f>
        <v>#REF!</v>
      </c>
      <c r="X1892" s="3" t="str">
        <f>IF(NOT(D1892 &gt; 0), "No Discount", "Discount Applied")</f>
        <v>Discount Applied</v>
      </c>
      <c r="Y1892" s="3" t="str">
        <f>IF(AND(R1892 &gt; 100, OR(I1892 = "Regular Air", I1892 = "Express Air"), NOT(D1892 &gt; 0)), "High Profit Non-Standard Shipping", "Other")</f>
        <v>Other</v>
      </c>
    </row>
    <row r="1893" spans="1:25" x14ac:dyDescent="0.3">
      <c r="A1893" s="3" t="s">
        <v>68</v>
      </c>
      <c r="B1893" s="3">
        <v>20488</v>
      </c>
      <c r="C1893" s="3" t="s">
        <v>105</v>
      </c>
      <c r="D1893" s="7">
        <v>0</v>
      </c>
      <c r="E1893" s="4">
        <v>8.74</v>
      </c>
      <c r="F1893" s="4">
        <v>8.2899999999999991</v>
      </c>
      <c r="G1893" s="3">
        <v>3325</v>
      </c>
      <c r="H1893" s="3" t="s">
        <v>2960</v>
      </c>
      <c r="I1893" s="3" t="s">
        <v>48</v>
      </c>
      <c r="J1893" s="3" t="s">
        <v>113</v>
      </c>
      <c r="K1893" s="3" t="s">
        <v>28</v>
      </c>
      <c r="L1893" s="3" t="s">
        <v>33</v>
      </c>
      <c r="M1893" s="3" t="s">
        <v>101</v>
      </c>
      <c r="N1893" s="3" t="s">
        <v>1392</v>
      </c>
      <c r="O1893" s="3">
        <v>97420</v>
      </c>
      <c r="P1893" s="2">
        <v>42179</v>
      </c>
      <c r="Q1893" s="2">
        <v>42181</v>
      </c>
      <c r="R1893" s="4">
        <v>-79.400000000000006</v>
      </c>
      <c r="S1893" s="3">
        <v>14</v>
      </c>
      <c r="T1893" s="4">
        <v>131.62</v>
      </c>
      <c r="U1893" s="3">
        <v>90986</v>
      </c>
      <c r="V1893" s="3" t="str">
        <f>IF(R1893&gt;F3849, "High","Low")</f>
        <v>Low</v>
      </c>
      <c r="W1893" s="3" t="e">
        <f>IF(OR(D1893 &gt; 0.2,#REF! &lt; 0.25), "High Risk", "Low Risk")</f>
        <v>#REF!</v>
      </c>
      <c r="X1893" s="3" t="str">
        <f>IF(NOT(D1893 &gt; 0), "No Discount", "Discount Applied")</f>
        <v>No Discount</v>
      </c>
      <c r="Y1893" s="3" t="str">
        <f>IF(AND(R1893 &gt; 100, OR(I1893 = "Regular Air", I1893 = "Express Air"), NOT(D1893 &gt; 0)), "High Profit Non-Standard Shipping", "Other")</f>
        <v>Other</v>
      </c>
    </row>
    <row r="1894" spans="1:25" x14ac:dyDescent="0.3">
      <c r="A1894" s="3" t="s">
        <v>29</v>
      </c>
      <c r="B1894" s="3">
        <v>23476</v>
      </c>
      <c r="C1894" s="3" t="s">
        <v>46</v>
      </c>
      <c r="D1894" s="7">
        <v>7.0000000000000007E-2</v>
      </c>
      <c r="E1894" s="4">
        <v>5.58</v>
      </c>
      <c r="F1894" s="4">
        <v>1.99</v>
      </c>
      <c r="G1894" s="3">
        <v>3325</v>
      </c>
      <c r="H1894" s="3" t="s">
        <v>2960</v>
      </c>
      <c r="I1894" s="3" t="s">
        <v>48</v>
      </c>
      <c r="J1894" s="3" t="s">
        <v>113</v>
      </c>
      <c r="K1894" s="3" t="s">
        <v>28</v>
      </c>
      <c r="L1894" s="3" t="s">
        <v>33</v>
      </c>
      <c r="M1894" s="3" t="s">
        <v>101</v>
      </c>
      <c r="N1894" s="3" t="s">
        <v>1392</v>
      </c>
      <c r="O1894" s="3">
        <v>97420</v>
      </c>
      <c r="P1894" s="2">
        <v>42118</v>
      </c>
      <c r="Q1894" s="2">
        <v>42120</v>
      </c>
      <c r="R1894" s="4">
        <v>23.045999999999999</v>
      </c>
      <c r="S1894" s="3">
        <v>23</v>
      </c>
      <c r="T1894" s="4">
        <v>121.46</v>
      </c>
      <c r="U1894" s="3">
        <v>90987</v>
      </c>
      <c r="V1894" s="3" t="str">
        <f>IF(R1894&gt;F3850, "High","Low")</f>
        <v>High</v>
      </c>
      <c r="W1894" s="3" t="e">
        <f>IF(OR(D1894 &gt; 0.2,#REF! &lt; 0.25), "High Risk", "Low Risk")</f>
        <v>#REF!</v>
      </c>
      <c r="X1894" s="3" t="str">
        <f>IF(NOT(D1894 &gt; 0), "No Discount", "Discount Applied")</f>
        <v>Discount Applied</v>
      </c>
      <c r="Y1894" s="3" t="str">
        <f>IF(AND(R1894 &gt; 100, OR(I1894 = "Regular Air", I1894 = "Express Air"), NOT(D1894 &gt; 0)), "High Profit Non-Standard Shipping", "Other")</f>
        <v>Other</v>
      </c>
    </row>
    <row r="1895" spans="1:25" x14ac:dyDescent="0.3">
      <c r="A1895" s="3" t="s">
        <v>41</v>
      </c>
      <c r="B1895" s="3">
        <v>18259</v>
      </c>
      <c r="C1895" s="3" t="s">
        <v>36</v>
      </c>
      <c r="D1895" s="7">
        <v>0.06</v>
      </c>
      <c r="E1895" s="4">
        <v>113.98</v>
      </c>
      <c r="F1895" s="4">
        <v>30</v>
      </c>
      <c r="G1895" s="3">
        <v>3327</v>
      </c>
      <c r="H1895" s="3" t="s">
        <v>2962</v>
      </c>
      <c r="I1895" s="3" t="s">
        <v>38</v>
      </c>
      <c r="J1895" s="3" t="s">
        <v>57</v>
      </c>
      <c r="K1895" s="3" t="s">
        <v>40</v>
      </c>
      <c r="L1895" s="3" t="s">
        <v>60</v>
      </c>
      <c r="M1895" s="3" t="s">
        <v>299</v>
      </c>
      <c r="N1895" s="3" t="s">
        <v>2721</v>
      </c>
      <c r="O1895" s="3">
        <v>48060</v>
      </c>
      <c r="P1895" s="2">
        <v>42069</v>
      </c>
      <c r="Q1895" s="2">
        <v>42071</v>
      </c>
      <c r="R1895" s="4">
        <v>-127.3</v>
      </c>
      <c r="S1895" s="3">
        <v>3</v>
      </c>
      <c r="T1895" s="4">
        <v>356.14</v>
      </c>
      <c r="U1895" s="3">
        <v>87272</v>
      </c>
      <c r="V1895" s="3" t="str">
        <f>IF(R1895&gt;F3851, "High","Low")</f>
        <v>Low</v>
      </c>
      <c r="W1895" s="3" t="e">
        <f>IF(OR(D1895 &gt; 0.2,#REF! &lt; 0.25), "High Risk", "Low Risk")</f>
        <v>#REF!</v>
      </c>
      <c r="X1895" s="3" t="str">
        <f>IF(NOT(D1895 &gt; 0), "No Discount", "Discount Applied")</f>
        <v>Discount Applied</v>
      </c>
      <c r="Y1895" s="3" t="str">
        <f>IF(AND(R1895 &gt; 100, OR(I1895 = "Regular Air", I1895 = "Express Air"), NOT(D1895 &gt; 0)), "High Profit Non-Standard Shipping", "Other")</f>
        <v>Other</v>
      </c>
    </row>
    <row r="1896" spans="1:25" x14ac:dyDescent="0.3">
      <c r="A1896" s="3" t="s">
        <v>92</v>
      </c>
      <c r="B1896" s="3">
        <v>18260</v>
      </c>
      <c r="C1896" s="3" t="s">
        <v>36</v>
      </c>
      <c r="D1896" s="7">
        <v>0.05</v>
      </c>
      <c r="E1896" s="4">
        <v>6.48</v>
      </c>
      <c r="F1896" s="4">
        <v>6.86</v>
      </c>
      <c r="G1896" s="3">
        <v>3327</v>
      </c>
      <c r="H1896" s="3" t="s">
        <v>2962</v>
      </c>
      <c r="I1896" s="3" t="s">
        <v>48</v>
      </c>
      <c r="J1896" s="3" t="s">
        <v>57</v>
      </c>
      <c r="K1896" s="3" t="s">
        <v>28</v>
      </c>
      <c r="L1896" s="3" t="s">
        <v>60</v>
      </c>
      <c r="M1896" s="3" t="s">
        <v>299</v>
      </c>
      <c r="N1896" s="3" t="s">
        <v>2721</v>
      </c>
      <c r="O1896" s="3">
        <v>48060</v>
      </c>
      <c r="P1896" s="2">
        <v>42069</v>
      </c>
      <c r="Q1896" s="2">
        <v>42071</v>
      </c>
      <c r="R1896" s="4">
        <v>-52.77</v>
      </c>
      <c r="S1896" s="3">
        <v>4</v>
      </c>
      <c r="T1896" s="4">
        <v>27.08</v>
      </c>
      <c r="U1896" s="3">
        <v>87272</v>
      </c>
      <c r="V1896" s="3" t="str">
        <f>IF(R1896&gt;F3852, "High","Low")</f>
        <v>Low</v>
      </c>
      <c r="W1896" s="3" t="e">
        <f>IF(OR(D1896 &gt; 0.2,#REF! &lt; 0.25), "High Risk", "Low Risk")</f>
        <v>#REF!</v>
      </c>
      <c r="X1896" s="3" t="str">
        <f>IF(NOT(D1896 &gt; 0), "No Discount", "Discount Applied")</f>
        <v>Discount Applied</v>
      </c>
      <c r="Y1896" s="3" t="str">
        <f>IF(AND(R1896 &gt; 100, OR(I1896 = "Regular Air", I1896 = "Express Air"), NOT(D1896 &gt; 0)), "High Profit Non-Standard Shipping", "Other")</f>
        <v>Other</v>
      </c>
    </row>
    <row r="1897" spans="1:25" x14ac:dyDescent="0.3">
      <c r="A1897" s="3" t="s">
        <v>140</v>
      </c>
      <c r="B1897" s="3">
        <v>21588</v>
      </c>
      <c r="C1897" s="3" t="s">
        <v>55</v>
      </c>
      <c r="D1897" s="7">
        <v>0.09</v>
      </c>
      <c r="E1897" s="4">
        <v>5.98</v>
      </c>
      <c r="F1897" s="4">
        <v>4.6900000000000004</v>
      </c>
      <c r="G1897" s="3">
        <v>3331</v>
      </c>
      <c r="H1897" s="3" t="s">
        <v>2964</v>
      </c>
      <c r="I1897" s="3" t="s">
        <v>48</v>
      </c>
      <c r="J1897" s="3" t="s">
        <v>27</v>
      </c>
      <c r="K1897" s="3" t="s">
        <v>28</v>
      </c>
      <c r="L1897" s="3" t="s">
        <v>135</v>
      </c>
      <c r="M1897" s="3" t="s">
        <v>361</v>
      </c>
      <c r="N1897" s="3" t="s">
        <v>2965</v>
      </c>
      <c r="O1897" s="3">
        <v>32174</v>
      </c>
      <c r="P1897" s="2">
        <v>42009</v>
      </c>
      <c r="Q1897" s="2">
        <v>42010</v>
      </c>
      <c r="R1897" s="4">
        <v>-781.13419999999996</v>
      </c>
      <c r="S1897" s="3">
        <v>11</v>
      </c>
      <c r="T1897" s="4">
        <v>65.849999999999994</v>
      </c>
      <c r="U1897" s="3">
        <v>86283</v>
      </c>
      <c r="V1897" s="3" t="str">
        <f>IF(R1897&gt;F3853, "High","Low")</f>
        <v>Low</v>
      </c>
      <c r="W1897" s="3" t="e">
        <f>IF(OR(D1897 &gt; 0.2,#REF! &lt; 0.25), "High Risk", "Low Risk")</f>
        <v>#REF!</v>
      </c>
      <c r="X1897" s="3" t="str">
        <f>IF(NOT(D1897 &gt; 0), "No Discount", "Discount Applied")</f>
        <v>Discount Applied</v>
      </c>
      <c r="Y1897" s="3" t="str">
        <f>IF(AND(R1897 &gt; 100, OR(I1897 = "Regular Air", I1897 = "Express Air"), NOT(D1897 &gt; 0)), "High Profit Non-Standard Shipping", "Other")</f>
        <v>Other</v>
      </c>
    </row>
    <row r="1898" spans="1:25" x14ac:dyDescent="0.3">
      <c r="A1898" s="3" t="s">
        <v>92</v>
      </c>
      <c r="B1898" s="3">
        <v>23294</v>
      </c>
      <c r="C1898" s="3" t="s">
        <v>36</v>
      </c>
      <c r="D1898" s="7">
        <v>0.02</v>
      </c>
      <c r="E1898" s="4">
        <v>4</v>
      </c>
      <c r="F1898" s="4">
        <v>1.3</v>
      </c>
      <c r="G1898" s="3">
        <v>3331</v>
      </c>
      <c r="H1898" s="3" t="s">
        <v>2964</v>
      </c>
      <c r="I1898" s="3" t="s">
        <v>48</v>
      </c>
      <c r="J1898" s="3" t="s">
        <v>27</v>
      </c>
      <c r="K1898" s="3" t="s">
        <v>28</v>
      </c>
      <c r="L1898" s="3" t="s">
        <v>135</v>
      </c>
      <c r="M1898" s="3" t="s">
        <v>361</v>
      </c>
      <c r="N1898" s="3" t="s">
        <v>2965</v>
      </c>
      <c r="O1898" s="3">
        <v>32174</v>
      </c>
      <c r="P1898" s="2">
        <v>42013</v>
      </c>
      <c r="Q1898" s="2">
        <v>42013</v>
      </c>
      <c r="R1898" s="4">
        <v>-23.295999999999999</v>
      </c>
      <c r="S1898" s="3">
        <v>12</v>
      </c>
      <c r="T1898" s="4">
        <v>50.71</v>
      </c>
      <c r="U1898" s="3">
        <v>86284</v>
      </c>
      <c r="V1898" s="3" t="str">
        <f>IF(R1898&gt;F3854, "High","Low")</f>
        <v>Low</v>
      </c>
      <c r="W1898" s="3" t="e">
        <f>IF(OR(D1898 &gt; 0.2,#REF! &lt; 0.25), "High Risk", "Low Risk")</f>
        <v>#REF!</v>
      </c>
      <c r="X1898" s="3" t="str">
        <f>IF(NOT(D1898 &gt; 0), "No Discount", "Discount Applied")</f>
        <v>Discount Applied</v>
      </c>
      <c r="Y1898" s="3" t="str">
        <f>IF(AND(R1898 &gt; 100, OR(I1898 = "Regular Air", I1898 = "Express Air"), NOT(D1898 &gt; 0)), "High Profit Non-Standard Shipping", "Other")</f>
        <v>Other</v>
      </c>
    </row>
    <row r="1899" spans="1:25" x14ac:dyDescent="0.3">
      <c r="A1899" s="3" t="s">
        <v>92</v>
      </c>
      <c r="B1899" s="3">
        <v>21429</v>
      </c>
      <c r="C1899" s="3" t="s">
        <v>24</v>
      </c>
      <c r="D1899" s="7">
        <v>0.08</v>
      </c>
      <c r="E1899" s="4">
        <v>6.48</v>
      </c>
      <c r="F1899" s="4">
        <v>8.4</v>
      </c>
      <c r="G1899" s="3">
        <v>3338</v>
      </c>
      <c r="H1899" s="3" t="s">
        <v>2966</v>
      </c>
      <c r="I1899" s="3" t="s">
        <v>48</v>
      </c>
      <c r="J1899" s="3" t="s">
        <v>113</v>
      </c>
      <c r="K1899" s="3" t="s">
        <v>28</v>
      </c>
      <c r="L1899" s="3" t="s">
        <v>135</v>
      </c>
      <c r="M1899" s="3" t="s">
        <v>361</v>
      </c>
      <c r="N1899" s="3" t="s">
        <v>2967</v>
      </c>
      <c r="O1899" s="3">
        <v>33614</v>
      </c>
      <c r="P1899" s="2">
        <v>42131</v>
      </c>
      <c r="Q1899" s="2">
        <v>42131</v>
      </c>
      <c r="R1899" s="4">
        <v>58.811999999999998</v>
      </c>
      <c r="S1899" s="3">
        <v>7</v>
      </c>
      <c r="T1899" s="4">
        <v>45</v>
      </c>
      <c r="U1899" s="3">
        <v>85979</v>
      </c>
      <c r="V1899" s="3" t="str">
        <f>IF(R1899&gt;F3855, "High","Low")</f>
        <v>High</v>
      </c>
      <c r="W1899" s="3" t="e">
        <f>IF(OR(D1899 &gt; 0.2,#REF! &lt; 0.25), "High Risk", "Low Risk")</f>
        <v>#REF!</v>
      </c>
      <c r="X1899" s="3" t="str">
        <f>IF(NOT(D1899 &gt; 0), "No Discount", "Discount Applied")</f>
        <v>Discount Applied</v>
      </c>
      <c r="Y1899" s="3" t="str">
        <f>IF(AND(R1899 &gt; 100, OR(I1899 = "Regular Air", I1899 = "Express Air"), NOT(D1899 &gt; 0)), "High Profit Non-Standard Shipping", "Other")</f>
        <v>Other</v>
      </c>
    </row>
    <row r="1900" spans="1:25" x14ac:dyDescent="0.3">
      <c r="A1900" s="3" t="s">
        <v>133</v>
      </c>
      <c r="B1900" s="3">
        <v>25613</v>
      </c>
      <c r="C1900" s="3" t="s">
        <v>24</v>
      </c>
      <c r="D1900" s="7">
        <v>0.03</v>
      </c>
      <c r="E1900" s="4">
        <v>2.61</v>
      </c>
      <c r="F1900" s="4">
        <v>0.5</v>
      </c>
      <c r="G1900" s="3">
        <v>3339</v>
      </c>
      <c r="H1900" s="3" t="s">
        <v>2968</v>
      </c>
      <c r="I1900" s="3" t="s">
        <v>48</v>
      </c>
      <c r="J1900" s="3" t="s">
        <v>113</v>
      </c>
      <c r="K1900" s="3" t="s">
        <v>28</v>
      </c>
      <c r="L1900" s="3" t="s">
        <v>135</v>
      </c>
      <c r="M1900" s="3" t="s">
        <v>361</v>
      </c>
      <c r="N1900" s="3" t="s">
        <v>2969</v>
      </c>
      <c r="O1900" s="3">
        <v>32780</v>
      </c>
      <c r="P1900" s="2">
        <v>42169</v>
      </c>
      <c r="Q1900" s="2">
        <v>42170</v>
      </c>
      <c r="R1900" s="4">
        <v>4.0442999999999998</v>
      </c>
      <c r="S1900" s="3">
        <v>7</v>
      </c>
      <c r="T1900" s="4">
        <v>19.02</v>
      </c>
      <c r="U1900" s="3">
        <v>85981</v>
      </c>
      <c r="V1900" s="3" t="str">
        <f>IF(R1900&gt;F3856, "High","Low")</f>
        <v>High</v>
      </c>
      <c r="W1900" s="3" t="e">
        <f>IF(OR(D1900 &gt; 0.2,#REF! &lt; 0.25), "High Risk", "Low Risk")</f>
        <v>#REF!</v>
      </c>
      <c r="X1900" s="3" t="str">
        <f>IF(NOT(D1900 &gt; 0), "No Discount", "Discount Applied")</f>
        <v>Discount Applied</v>
      </c>
      <c r="Y1900" s="3" t="str">
        <f>IF(AND(R1900 &gt; 100, OR(I1900 = "Regular Air", I1900 = "Express Air"), NOT(D1900 &gt; 0)), "High Profit Non-Standard Shipping", "Other")</f>
        <v>Other</v>
      </c>
    </row>
    <row r="1901" spans="1:25" x14ac:dyDescent="0.3">
      <c r="A1901" s="3" t="s">
        <v>29</v>
      </c>
      <c r="B1901" s="3">
        <v>25614</v>
      </c>
      <c r="C1901" s="3" t="s">
        <v>24</v>
      </c>
      <c r="D1901" s="7">
        <v>0.01</v>
      </c>
      <c r="E1901" s="4">
        <v>11.66</v>
      </c>
      <c r="F1901" s="4">
        <v>7.95</v>
      </c>
      <c r="G1901" s="3">
        <v>3339</v>
      </c>
      <c r="H1901" s="3" t="s">
        <v>2968</v>
      </c>
      <c r="I1901" s="3" t="s">
        <v>48</v>
      </c>
      <c r="J1901" s="3" t="s">
        <v>113</v>
      </c>
      <c r="K1901" s="3" t="s">
        <v>28</v>
      </c>
      <c r="L1901" s="3" t="s">
        <v>135</v>
      </c>
      <c r="M1901" s="3" t="s">
        <v>361</v>
      </c>
      <c r="N1901" s="3" t="s">
        <v>2969</v>
      </c>
      <c r="O1901" s="3">
        <v>32780</v>
      </c>
      <c r="P1901" s="2">
        <v>42169</v>
      </c>
      <c r="Q1901" s="2">
        <v>42170</v>
      </c>
      <c r="R1901" s="4">
        <v>-10.368400000000001</v>
      </c>
      <c r="S1901" s="3">
        <v>16</v>
      </c>
      <c r="T1901" s="4">
        <v>193.87</v>
      </c>
      <c r="U1901" s="3">
        <v>85981</v>
      </c>
      <c r="V1901" s="3" t="str">
        <f>IF(R1901&gt;F3857, "High","Low")</f>
        <v>Low</v>
      </c>
      <c r="W1901" s="3" t="e">
        <f>IF(OR(D1901 &gt; 0.2,#REF! &lt; 0.25), "High Risk", "Low Risk")</f>
        <v>#REF!</v>
      </c>
      <c r="X1901" s="3" t="str">
        <f>IF(NOT(D1901 &gt; 0), "No Discount", "Discount Applied")</f>
        <v>Discount Applied</v>
      </c>
      <c r="Y1901" s="3" t="str">
        <f>IF(AND(R1901 &gt; 100, OR(I1901 = "Regular Air", I1901 = "Express Air"), NOT(D1901 &gt; 0)), "High Profit Non-Standard Shipping", "Other")</f>
        <v>Other</v>
      </c>
    </row>
    <row r="1902" spans="1:25" x14ac:dyDescent="0.3">
      <c r="A1902" s="3" t="s">
        <v>77</v>
      </c>
      <c r="B1902" s="3">
        <v>22857</v>
      </c>
      <c r="C1902" s="3" t="s">
        <v>55</v>
      </c>
      <c r="D1902" s="7">
        <v>0.08</v>
      </c>
      <c r="E1902" s="4">
        <v>125.99</v>
      </c>
      <c r="F1902" s="4">
        <v>4.2</v>
      </c>
      <c r="G1902" s="3">
        <v>3340</v>
      </c>
      <c r="H1902" s="3" t="s">
        <v>2970</v>
      </c>
      <c r="I1902" s="3" t="s">
        <v>48</v>
      </c>
      <c r="J1902" s="3" t="s">
        <v>113</v>
      </c>
      <c r="K1902" s="3" t="s">
        <v>76</v>
      </c>
      <c r="L1902" s="3" t="s">
        <v>33</v>
      </c>
      <c r="M1902" s="3" t="s">
        <v>101</v>
      </c>
      <c r="N1902" s="3" t="s">
        <v>2972</v>
      </c>
      <c r="O1902" s="3">
        <v>97060</v>
      </c>
      <c r="P1902" s="2">
        <v>42017</v>
      </c>
      <c r="Q1902" s="2">
        <v>42018</v>
      </c>
      <c r="R1902" s="4">
        <v>989.81189999999992</v>
      </c>
      <c r="S1902" s="3">
        <v>14</v>
      </c>
      <c r="T1902" s="4">
        <v>1434.51</v>
      </c>
      <c r="U1902" s="3">
        <v>85980</v>
      </c>
      <c r="V1902" s="3" t="str">
        <f>IF(R1902&gt;F3858, "High","Low")</f>
        <v>High</v>
      </c>
      <c r="W1902" s="3" t="e">
        <f>IF(OR(D1902 &gt; 0.2,#REF! &lt; 0.25), "High Risk", "Low Risk")</f>
        <v>#REF!</v>
      </c>
      <c r="X1902" s="3" t="str">
        <f>IF(NOT(D1902 &gt; 0), "No Discount", "Discount Applied")</f>
        <v>Discount Applied</v>
      </c>
      <c r="Y1902" s="3" t="str">
        <f>IF(AND(R1902 &gt; 100, OR(I1902 = "Regular Air", I1902 = "Express Air"), NOT(D1902 &gt; 0)), "High Profit Non-Standard Shipping", "Other")</f>
        <v>Other</v>
      </c>
    </row>
    <row r="1903" spans="1:25" x14ac:dyDescent="0.3">
      <c r="A1903" s="3" t="s">
        <v>49</v>
      </c>
      <c r="B1903" s="3">
        <v>2986</v>
      </c>
      <c r="C1903" s="3" t="s">
        <v>46</v>
      </c>
      <c r="D1903" s="7">
        <v>0.03</v>
      </c>
      <c r="E1903" s="4">
        <v>194.3</v>
      </c>
      <c r="F1903" s="4">
        <v>11.54</v>
      </c>
      <c r="G1903" s="3">
        <v>3342</v>
      </c>
      <c r="H1903" s="3" t="s">
        <v>2973</v>
      </c>
      <c r="I1903" s="3" t="s">
        <v>48</v>
      </c>
      <c r="J1903" s="3" t="s">
        <v>39</v>
      </c>
      <c r="K1903" s="3" t="s">
        <v>40</v>
      </c>
      <c r="L1903" s="3" t="s">
        <v>52</v>
      </c>
      <c r="M1903" s="3" t="s">
        <v>1007</v>
      </c>
      <c r="N1903" s="3" t="s">
        <v>34</v>
      </c>
      <c r="O1903" s="3">
        <v>20006</v>
      </c>
      <c r="P1903" s="2">
        <v>42048</v>
      </c>
      <c r="Q1903" s="2">
        <v>42050</v>
      </c>
      <c r="R1903" s="4">
        <v>2861.01</v>
      </c>
      <c r="S1903" s="3">
        <v>42</v>
      </c>
      <c r="T1903" s="4">
        <v>8549.0400000000009</v>
      </c>
      <c r="U1903" s="3">
        <v>21572</v>
      </c>
      <c r="V1903" s="3" t="str">
        <f>IF(R1903&gt;F3859, "High","Low")</f>
        <v>High</v>
      </c>
      <c r="W1903" s="3" t="e">
        <f>IF(OR(D1903 &gt; 0.2,#REF! &lt; 0.25), "High Risk", "Low Risk")</f>
        <v>#REF!</v>
      </c>
      <c r="X1903" s="3" t="str">
        <f>IF(NOT(D1903 &gt; 0), "No Discount", "Discount Applied")</f>
        <v>Discount Applied</v>
      </c>
      <c r="Y1903" s="3" t="str">
        <f>IF(AND(R1903 &gt; 100, OR(I1903 = "Regular Air", I1903 = "Express Air"), NOT(D1903 &gt; 0)), "High Profit Non-Standard Shipping", "Other")</f>
        <v>Other</v>
      </c>
    </row>
    <row r="1904" spans="1:25" x14ac:dyDescent="0.3">
      <c r="A1904" s="3" t="s">
        <v>49</v>
      </c>
      <c r="B1904" s="3">
        <v>20986</v>
      </c>
      <c r="C1904" s="3" t="s">
        <v>46</v>
      </c>
      <c r="D1904" s="7">
        <v>0.03</v>
      </c>
      <c r="E1904" s="4">
        <v>194.3</v>
      </c>
      <c r="F1904" s="4">
        <v>11.54</v>
      </c>
      <c r="G1904" s="3">
        <v>3344</v>
      </c>
      <c r="H1904" s="3" t="s">
        <v>2974</v>
      </c>
      <c r="I1904" s="3" t="s">
        <v>48</v>
      </c>
      <c r="J1904" s="3" t="s">
        <v>39</v>
      </c>
      <c r="K1904" s="3" t="s">
        <v>40</v>
      </c>
      <c r="L1904" s="3" t="s">
        <v>60</v>
      </c>
      <c r="M1904" s="3" t="s">
        <v>299</v>
      </c>
      <c r="N1904" s="3" t="s">
        <v>2975</v>
      </c>
      <c r="O1904" s="3">
        <v>48307</v>
      </c>
      <c r="P1904" s="2">
        <v>42048</v>
      </c>
      <c r="Q1904" s="2">
        <v>42050</v>
      </c>
      <c r="R1904" s="4">
        <v>1544.9307000000001</v>
      </c>
      <c r="S1904" s="3">
        <v>11</v>
      </c>
      <c r="T1904" s="4">
        <v>2239.0300000000002</v>
      </c>
      <c r="U1904" s="3">
        <v>89928</v>
      </c>
      <c r="V1904" s="3" t="str">
        <f>IF(R1904&gt;F3860, "High","Low")</f>
        <v>High</v>
      </c>
      <c r="W1904" s="3" t="e">
        <f>IF(OR(D1904 &gt; 0.2,#REF! &lt; 0.25), "High Risk", "Low Risk")</f>
        <v>#REF!</v>
      </c>
      <c r="X1904" s="3" t="str">
        <f>IF(NOT(D1904 &gt; 0), "No Discount", "Discount Applied")</f>
        <v>Discount Applied</v>
      </c>
      <c r="Y1904" s="3" t="str">
        <f>IF(AND(R1904 &gt; 100, OR(I1904 = "Regular Air", I1904 = "Express Air"), NOT(D1904 &gt; 0)), "High Profit Non-Standard Shipping", "Other")</f>
        <v>Other</v>
      </c>
    </row>
    <row r="1905" spans="1:25" x14ac:dyDescent="0.3">
      <c r="A1905" s="3" t="s">
        <v>108</v>
      </c>
      <c r="B1905" s="3">
        <v>18947</v>
      </c>
      <c r="C1905" s="3" t="s">
        <v>55</v>
      </c>
      <c r="D1905" s="7">
        <v>7.0000000000000007E-2</v>
      </c>
      <c r="E1905" s="4">
        <v>7.68</v>
      </c>
      <c r="F1905" s="4">
        <v>6.16</v>
      </c>
      <c r="G1905" s="3">
        <v>3347</v>
      </c>
      <c r="H1905" s="3" t="s">
        <v>2976</v>
      </c>
      <c r="I1905" s="3" t="s">
        <v>26</v>
      </c>
      <c r="J1905" s="3" t="s">
        <v>113</v>
      </c>
      <c r="K1905" s="3" t="s">
        <v>28</v>
      </c>
      <c r="L1905" s="3" t="s">
        <v>135</v>
      </c>
      <c r="M1905" s="3" t="s">
        <v>361</v>
      </c>
      <c r="N1905" s="3" t="s">
        <v>2978</v>
      </c>
      <c r="O1905" s="3">
        <v>33411</v>
      </c>
      <c r="P1905" s="2">
        <v>42010</v>
      </c>
      <c r="Q1905" s="2">
        <v>42012</v>
      </c>
      <c r="R1905" s="4">
        <v>125.9982</v>
      </c>
      <c r="S1905" s="3">
        <v>1</v>
      </c>
      <c r="T1905" s="4">
        <v>22.13</v>
      </c>
      <c r="U1905" s="3">
        <v>89355</v>
      </c>
      <c r="V1905" s="3" t="str">
        <f>IF(R1905&gt;F3861, "High","Low")</f>
        <v>High</v>
      </c>
      <c r="W1905" s="3" t="e">
        <f>IF(OR(D1905 &gt; 0.2,#REF! &lt; 0.25), "High Risk", "Low Risk")</f>
        <v>#REF!</v>
      </c>
      <c r="X1905" s="3" t="str">
        <f>IF(NOT(D1905 &gt; 0), "No Discount", "Discount Applied")</f>
        <v>Discount Applied</v>
      </c>
      <c r="Y1905" s="3" t="str">
        <f>IF(AND(R1905 &gt; 100, OR(I1905 = "Regular Air", I1905 = "Express Air"), NOT(D1905 &gt; 0)), "High Profit Non-Standard Shipping", "Other")</f>
        <v>Other</v>
      </c>
    </row>
    <row r="1906" spans="1:25" x14ac:dyDescent="0.3">
      <c r="A1906" s="3" t="s">
        <v>49</v>
      </c>
      <c r="B1906" s="3">
        <v>18948</v>
      </c>
      <c r="C1906" s="3" t="s">
        <v>55</v>
      </c>
      <c r="D1906" s="7">
        <v>0.05</v>
      </c>
      <c r="E1906" s="4">
        <v>6.64</v>
      </c>
      <c r="F1906" s="4">
        <v>4.95</v>
      </c>
      <c r="G1906" s="3">
        <v>3347</v>
      </c>
      <c r="H1906" s="3" t="s">
        <v>2976</v>
      </c>
      <c r="I1906" s="3" t="s">
        <v>26</v>
      </c>
      <c r="J1906" s="3" t="s">
        <v>113</v>
      </c>
      <c r="K1906" s="3" t="s">
        <v>40</v>
      </c>
      <c r="L1906" s="3" t="s">
        <v>135</v>
      </c>
      <c r="M1906" s="3" t="s">
        <v>361</v>
      </c>
      <c r="N1906" s="3" t="s">
        <v>2978</v>
      </c>
      <c r="O1906" s="3">
        <v>33411</v>
      </c>
      <c r="P1906" s="2">
        <v>42010</v>
      </c>
      <c r="Q1906" s="2">
        <v>42012</v>
      </c>
      <c r="R1906" s="4">
        <v>-92.929200000000009</v>
      </c>
      <c r="S1906" s="3">
        <v>5</v>
      </c>
      <c r="T1906" s="4">
        <v>34.17</v>
      </c>
      <c r="U1906" s="3">
        <v>89355</v>
      </c>
      <c r="V1906" s="3" t="str">
        <f>IF(R1906&gt;F3862, "High","Low")</f>
        <v>Low</v>
      </c>
      <c r="W1906" s="3" t="e">
        <f>IF(OR(D1906 &gt; 0.2,#REF! &lt; 0.25), "High Risk", "Low Risk")</f>
        <v>#REF!</v>
      </c>
      <c r="X1906" s="3" t="str">
        <f>IF(NOT(D1906 &gt; 0), "No Discount", "Discount Applied")</f>
        <v>Discount Applied</v>
      </c>
      <c r="Y1906" s="3" t="str">
        <f>IF(AND(R1906 &gt; 100, OR(I1906 = "Regular Air", I1906 = "Express Air"), NOT(D1906 &gt; 0)), "High Profit Non-Standard Shipping", "Other")</f>
        <v>Other</v>
      </c>
    </row>
    <row r="1907" spans="1:25" x14ac:dyDescent="0.3">
      <c r="A1907" s="3" t="s">
        <v>77</v>
      </c>
      <c r="B1907" s="3">
        <v>19461</v>
      </c>
      <c r="C1907" s="3" t="s">
        <v>55</v>
      </c>
      <c r="D1907" s="7">
        <v>0.02</v>
      </c>
      <c r="E1907" s="4">
        <v>110.99</v>
      </c>
      <c r="F1907" s="4">
        <v>2.5</v>
      </c>
      <c r="G1907" s="3">
        <v>3347</v>
      </c>
      <c r="H1907" s="3" t="s">
        <v>2976</v>
      </c>
      <c r="I1907" s="3" t="s">
        <v>48</v>
      </c>
      <c r="J1907" s="3" t="s">
        <v>113</v>
      </c>
      <c r="K1907" s="3" t="s">
        <v>76</v>
      </c>
      <c r="L1907" s="3" t="s">
        <v>135</v>
      </c>
      <c r="M1907" s="3" t="s">
        <v>361</v>
      </c>
      <c r="N1907" s="3" t="s">
        <v>2978</v>
      </c>
      <c r="O1907" s="3">
        <v>33411</v>
      </c>
      <c r="P1907" s="2">
        <v>42031</v>
      </c>
      <c r="Q1907" s="2">
        <v>42033</v>
      </c>
      <c r="R1907" s="4">
        <v>-39.808999999999997</v>
      </c>
      <c r="S1907" s="3">
        <v>1</v>
      </c>
      <c r="T1907" s="4">
        <v>94.3</v>
      </c>
      <c r="U1907" s="3">
        <v>89356</v>
      </c>
      <c r="V1907" s="3" t="str">
        <f>IF(R1907&gt;F3863, "High","Low")</f>
        <v>Low</v>
      </c>
      <c r="W1907" s="3" t="e">
        <f>IF(OR(D1907 &gt; 0.2,#REF! &lt; 0.25), "High Risk", "Low Risk")</f>
        <v>#REF!</v>
      </c>
      <c r="X1907" s="3" t="str">
        <f>IF(NOT(D1907 &gt; 0), "No Discount", "Discount Applied")</f>
        <v>Discount Applied</v>
      </c>
      <c r="Y1907" s="3" t="str">
        <f>IF(AND(R1907 &gt; 100, OR(I1907 = "Regular Air", I1907 = "Express Air"), NOT(D1907 &gt; 0)), "High Profit Non-Standard Shipping", "Other")</f>
        <v>Other</v>
      </c>
    </row>
    <row r="1908" spans="1:25" x14ac:dyDescent="0.3">
      <c r="A1908" s="3" t="s">
        <v>179</v>
      </c>
      <c r="B1908" s="3">
        <v>21485</v>
      </c>
      <c r="C1908" s="3" t="s">
        <v>55</v>
      </c>
      <c r="D1908" s="7">
        <v>0.01</v>
      </c>
      <c r="E1908" s="4">
        <v>73.98</v>
      </c>
      <c r="F1908" s="4">
        <v>12.14</v>
      </c>
      <c r="G1908" s="3">
        <v>3350</v>
      </c>
      <c r="H1908" s="3" t="s">
        <v>2979</v>
      </c>
      <c r="I1908" s="3" t="s">
        <v>48</v>
      </c>
      <c r="J1908" s="3" t="s">
        <v>57</v>
      </c>
      <c r="K1908" s="3" t="s">
        <v>76</v>
      </c>
      <c r="L1908" s="3" t="s">
        <v>33</v>
      </c>
      <c r="M1908" s="3" t="s">
        <v>34</v>
      </c>
      <c r="N1908" s="3" t="s">
        <v>2980</v>
      </c>
      <c r="O1908" s="3">
        <v>98444</v>
      </c>
      <c r="P1908" s="2">
        <v>42027</v>
      </c>
      <c r="Q1908" s="2">
        <v>42029</v>
      </c>
      <c r="R1908" s="4">
        <v>-29.065600000000003</v>
      </c>
      <c r="S1908" s="3">
        <v>5</v>
      </c>
      <c r="T1908" s="4">
        <v>384.22</v>
      </c>
      <c r="U1908" s="3">
        <v>91296</v>
      </c>
      <c r="V1908" s="3" t="str">
        <f>IF(R1908&gt;F3864, "High","Low")</f>
        <v>Low</v>
      </c>
      <c r="W1908" s="3" t="e">
        <f>IF(OR(D1908 &gt; 0.2,#REF! &lt; 0.25), "High Risk", "Low Risk")</f>
        <v>#REF!</v>
      </c>
      <c r="X1908" s="3" t="str">
        <f>IF(NOT(D1908 &gt; 0), "No Discount", "Discount Applied")</f>
        <v>Discount Applied</v>
      </c>
      <c r="Y1908" s="3" t="str">
        <f>IF(AND(R1908 &gt; 100, OR(I1908 = "Regular Air", I1908 = "Express Air"), NOT(D1908 &gt; 0)), "High Profit Non-Standard Shipping", "Other")</f>
        <v>Other</v>
      </c>
    </row>
    <row r="1909" spans="1:25" x14ac:dyDescent="0.3">
      <c r="A1909" s="3" t="s">
        <v>256</v>
      </c>
      <c r="B1909" s="3">
        <v>23248</v>
      </c>
      <c r="C1909" s="3" t="s">
        <v>46</v>
      </c>
      <c r="D1909" s="7">
        <v>0.1</v>
      </c>
      <c r="E1909" s="4">
        <v>10.89</v>
      </c>
      <c r="F1909" s="4">
        <v>4.5</v>
      </c>
      <c r="G1909" s="3">
        <v>3351</v>
      </c>
      <c r="H1909" s="3" t="s">
        <v>2981</v>
      </c>
      <c r="I1909" s="3" t="s">
        <v>48</v>
      </c>
      <c r="J1909" s="3" t="s">
        <v>57</v>
      </c>
      <c r="K1909" s="3" t="s">
        <v>28</v>
      </c>
      <c r="L1909" s="3" t="s">
        <v>33</v>
      </c>
      <c r="M1909" s="3" t="s">
        <v>34</v>
      </c>
      <c r="N1909" s="3" t="s">
        <v>2982</v>
      </c>
      <c r="O1909" s="3">
        <v>99301</v>
      </c>
      <c r="P1909" s="2">
        <v>42039</v>
      </c>
      <c r="Q1909" s="2">
        <v>42041</v>
      </c>
      <c r="R1909" s="4">
        <v>-19.2972</v>
      </c>
      <c r="S1909" s="3">
        <v>17</v>
      </c>
      <c r="T1909" s="4">
        <v>178.68</v>
      </c>
      <c r="U1909" s="3">
        <v>91297</v>
      </c>
      <c r="V1909" s="3" t="str">
        <f>IF(R1909&gt;F3865, "High","Low")</f>
        <v>Low</v>
      </c>
      <c r="W1909" s="3" t="e">
        <f>IF(OR(D1909 &gt; 0.2,#REF! &lt; 0.25), "High Risk", "Low Risk")</f>
        <v>#REF!</v>
      </c>
      <c r="X1909" s="3" t="str">
        <f>IF(NOT(D1909 &gt; 0), "No Discount", "Discount Applied")</f>
        <v>Discount Applied</v>
      </c>
      <c r="Y1909" s="3" t="str">
        <f>IF(AND(R1909 &gt; 100, OR(I1909 = "Regular Air", I1909 = "Express Air"), NOT(D1909 &gt; 0)), "High Profit Non-Standard Shipping", "Other")</f>
        <v>Other</v>
      </c>
    </row>
    <row r="1910" spans="1:25" x14ac:dyDescent="0.3">
      <c r="A1910" s="3" t="s">
        <v>29</v>
      </c>
      <c r="B1910" s="3">
        <v>23474</v>
      </c>
      <c r="C1910" s="3" t="s">
        <v>24</v>
      </c>
      <c r="D1910" s="7">
        <v>0.06</v>
      </c>
      <c r="E1910" s="4">
        <v>6.7</v>
      </c>
      <c r="F1910" s="4">
        <v>1.56</v>
      </c>
      <c r="G1910" s="3">
        <v>3351</v>
      </c>
      <c r="H1910" s="3" t="s">
        <v>2981</v>
      </c>
      <c r="I1910" s="3" t="s">
        <v>26</v>
      </c>
      <c r="J1910" s="3" t="s">
        <v>57</v>
      </c>
      <c r="K1910" s="3" t="s">
        <v>28</v>
      </c>
      <c r="L1910" s="3" t="s">
        <v>33</v>
      </c>
      <c r="M1910" s="3" t="s">
        <v>34</v>
      </c>
      <c r="N1910" s="3" t="s">
        <v>2982</v>
      </c>
      <c r="O1910" s="3">
        <v>99301</v>
      </c>
      <c r="P1910" s="2">
        <v>42042</v>
      </c>
      <c r="Q1910" s="2">
        <v>42044</v>
      </c>
      <c r="R1910" s="4">
        <v>40.6556</v>
      </c>
      <c r="S1910" s="3">
        <v>12</v>
      </c>
      <c r="T1910" s="4">
        <v>79.39</v>
      </c>
      <c r="U1910" s="3">
        <v>91298</v>
      </c>
      <c r="V1910" s="3" t="str">
        <f>IF(R1910&gt;F3866, "High","Low")</f>
        <v>High</v>
      </c>
      <c r="W1910" s="3" t="e">
        <f>IF(OR(D1910 &gt; 0.2,#REF! &lt; 0.25), "High Risk", "Low Risk")</f>
        <v>#REF!</v>
      </c>
      <c r="X1910" s="3" t="str">
        <f>IF(NOT(D1910 &gt; 0), "No Discount", "Discount Applied")</f>
        <v>Discount Applied</v>
      </c>
      <c r="Y1910" s="3" t="str">
        <f>IF(AND(R1910 &gt; 100, OR(I1910 = "Regular Air", I1910 = "Express Air"), NOT(D1910 &gt; 0)), "High Profit Non-Standard Shipping", "Other")</f>
        <v>Other</v>
      </c>
    </row>
    <row r="1911" spans="1:25" x14ac:dyDescent="0.3">
      <c r="A1911" s="3" t="s">
        <v>108</v>
      </c>
      <c r="B1911" s="3">
        <v>19838</v>
      </c>
      <c r="C1911" s="3" t="s">
        <v>24</v>
      </c>
      <c r="D1911" s="7">
        <v>0.03</v>
      </c>
      <c r="E1911" s="4">
        <v>28.53</v>
      </c>
      <c r="F1911" s="4">
        <v>1.49</v>
      </c>
      <c r="G1911" s="3">
        <v>3354</v>
      </c>
      <c r="H1911" s="3" t="s">
        <v>2983</v>
      </c>
      <c r="I1911" s="3" t="s">
        <v>48</v>
      </c>
      <c r="J1911" s="3" t="s">
        <v>27</v>
      </c>
      <c r="K1911" s="3" t="s">
        <v>28</v>
      </c>
      <c r="L1911" s="3" t="s">
        <v>33</v>
      </c>
      <c r="M1911" s="3" t="s">
        <v>44</v>
      </c>
      <c r="N1911" s="3" t="s">
        <v>2984</v>
      </c>
      <c r="O1911" s="3">
        <v>92231</v>
      </c>
      <c r="P1911" s="2">
        <v>42140</v>
      </c>
      <c r="Q1911" s="2">
        <v>42141</v>
      </c>
      <c r="R1911" s="4">
        <v>137.67569999999998</v>
      </c>
      <c r="S1911" s="3">
        <v>7</v>
      </c>
      <c r="T1911" s="4">
        <v>199.53</v>
      </c>
      <c r="U1911" s="3">
        <v>88589</v>
      </c>
      <c r="V1911" s="3" t="str">
        <f>IF(R1911&gt;F3867, "High","Low")</f>
        <v>High</v>
      </c>
      <c r="W1911" s="3" t="e">
        <f>IF(OR(D1911 &gt; 0.2,#REF! &lt; 0.25), "High Risk", "Low Risk")</f>
        <v>#REF!</v>
      </c>
      <c r="X1911" s="3" t="str">
        <f>IF(NOT(D1911 &gt; 0), "No Discount", "Discount Applied")</f>
        <v>Discount Applied</v>
      </c>
      <c r="Y1911" s="3" t="str">
        <f>IF(AND(R1911 &gt; 100, OR(I1911 = "Regular Air", I1911 = "Express Air"), NOT(D1911 &gt; 0)), "High Profit Non-Standard Shipping", "Other")</f>
        <v>Other</v>
      </c>
    </row>
    <row r="1912" spans="1:25" x14ac:dyDescent="0.3">
      <c r="A1912" s="3" t="s">
        <v>92</v>
      </c>
      <c r="B1912" s="3">
        <v>19839</v>
      </c>
      <c r="C1912" s="3" t="s">
        <v>24</v>
      </c>
      <c r="D1912" s="7">
        <v>7.0000000000000007E-2</v>
      </c>
      <c r="E1912" s="4">
        <v>5.98</v>
      </c>
      <c r="F1912" s="4">
        <v>7.15</v>
      </c>
      <c r="G1912" s="3">
        <v>3354</v>
      </c>
      <c r="H1912" s="3" t="s">
        <v>2983</v>
      </c>
      <c r="I1912" s="3" t="s">
        <v>48</v>
      </c>
      <c r="J1912" s="3" t="s">
        <v>27</v>
      </c>
      <c r="K1912" s="3" t="s">
        <v>28</v>
      </c>
      <c r="L1912" s="3" t="s">
        <v>33</v>
      </c>
      <c r="M1912" s="3" t="s">
        <v>44</v>
      </c>
      <c r="N1912" s="3" t="s">
        <v>2984</v>
      </c>
      <c r="O1912" s="3">
        <v>92231</v>
      </c>
      <c r="P1912" s="2">
        <v>42140</v>
      </c>
      <c r="Q1912" s="2">
        <v>42142</v>
      </c>
      <c r="R1912" s="4">
        <v>-62</v>
      </c>
      <c r="S1912" s="3">
        <v>6</v>
      </c>
      <c r="T1912" s="4">
        <v>37.049999999999997</v>
      </c>
      <c r="U1912" s="3">
        <v>88589</v>
      </c>
      <c r="V1912" s="3" t="str">
        <f>IF(R1912&gt;F3868, "High","Low")</f>
        <v>Low</v>
      </c>
      <c r="W1912" s="3" t="e">
        <f>IF(OR(D1912 &gt; 0.2,#REF! &lt; 0.25), "High Risk", "Low Risk")</f>
        <v>#REF!</v>
      </c>
      <c r="X1912" s="3" t="str">
        <f>IF(NOT(D1912 &gt; 0), "No Discount", "Discount Applied")</f>
        <v>Discount Applied</v>
      </c>
      <c r="Y1912" s="3" t="str">
        <f>IF(AND(R1912 &gt; 100, OR(I1912 = "Regular Air", I1912 = "Express Air"), NOT(D1912 &gt; 0)), "High Profit Non-Standard Shipping", "Other")</f>
        <v>Other</v>
      </c>
    </row>
    <row r="1913" spans="1:25" x14ac:dyDescent="0.3">
      <c r="A1913" s="3" t="s">
        <v>133</v>
      </c>
      <c r="B1913" s="3">
        <v>19666</v>
      </c>
      <c r="C1913" s="3" t="s">
        <v>36</v>
      </c>
      <c r="D1913" s="7">
        <v>0.04</v>
      </c>
      <c r="E1913" s="4">
        <v>3.69</v>
      </c>
      <c r="F1913" s="4">
        <v>0.5</v>
      </c>
      <c r="G1913" s="3">
        <v>3354</v>
      </c>
      <c r="H1913" s="3" t="s">
        <v>2983</v>
      </c>
      <c r="I1913" s="3" t="s">
        <v>48</v>
      </c>
      <c r="J1913" s="3" t="s">
        <v>27</v>
      </c>
      <c r="K1913" s="3" t="s">
        <v>28</v>
      </c>
      <c r="L1913" s="3" t="s">
        <v>33</v>
      </c>
      <c r="M1913" s="3" t="s">
        <v>44</v>
      </c>
      <c r="N1913" s="3" t="s">
        <v>2984</v>
      </c>
      <c r="O1913" s="3">
        <v>92231</v>
      </c>
      <c r="P1913" s="2">
        <v>42090</v>
      </c>
      <c r="Q1913" s="2">
        <v>42092</v>
      </c>
      <c r="R1913" s="4">
        <v>47.527199999999993</v>
      </c>
      <c r="S1913" s="3">
        <v>19</v>
      </c>
      <c r="T1913" s="4">
        <v>68.88</v>
      </c>
      <c r="U1913" s="3">
        <v>88590</v>
      </c>
      <c r="V1913" s="3" t="str">
        <f>IF(R1913&gt;F3869, "High","Low")</f>
        <v>High</v>
      </c>
      <c r="W1913" s="3" t="e">
        <f>IF(OR(D1913 &gt; 0.2,#REF! &lt; 0.25), "High Risk", "Low Risk")</f>
        <v>#REF!</v>
      </c>
      <c r="X1913" s="3" t="str">
        <f>IF(NOT(D1913 &gt; 0), "No Discount", "Discount Applied")</f>
        <v>Discount Applied</v>
      </c>
      <c r="Y1913" s="3" t="str">
        <f>IF(AND(R1913 &gt; 100, OR(I1913 = "Regular Air", I1913 = "Express Air"), NOT(D1913 &gt; 0)), "High Profit Non-Standard Shipping", "Other")</f>
        <v>Other</v>
      </c>
    </row>
    <row r="1914" spans="1:25" x14ac:dyDescent="0.3">
      <c r="A1914" s="3" t="s">
        <v>108</v>
      </c>
      <c r="B1914" s="3">
        <v>23906</v>
      </c>
      <c r="C1914" s="3" t="s">
        <v>105</v>
      </c>
      <c r="D1914" s="7">
        <v>0.1</v>
      </c>
      <c r="E1914" s="4">
        <v>120.98</v>
      </c>
      <c r="F1914" s="4">
        <v>9.07</v>
      </c>
      <c r="G1914" s="3">
        <v>3355</v>
      </c>
      <c r="H1914" s="3" t="s">
        <v>2986</v>
      </c>
      <c r="I1914" s="3" t="s">
        <v>48</v>
      </c>
      <c r="J1914" s="3" t="s">
        <v>27</v>
      </c>
      <c r="K1914" s="3" t="s">
        <v>28</v>
      </c>
      <c r="L1914" s="3" t="s">
        <v>33</v>
      </c>
      <c r="M1914" s="3" t="s">
        <v>44</v>
      </c>
      <c r="N1914" s="3" t="s">
        <v>2987</v>
      </c>
      <c r="O1914" s="3">
        <v>93010</v>
      </c>
      <c r="P1914" s="2">
        <v>42063</v>
      </c>
      <c r="Q1914" s="2">
        <v>42072</v>
      </c>
      <c r="R1914" s="4">
        <v>379.3965</v>
      </c>
      <c r="S1914" s="3">
        <v>5</v>
      </c>
      <c r="T1914" s="4">
        <v>549.85</v>
      </c>
      <c r="U1914" s="3">
        <v>88587</v>
      </c>
      <c r="V1914" s="3" t="str">
        <f>IF(R1914&gt;F3870, "High","Low")</f>
        <v>High</v>
      </c>
      <c r="W1914" s="3" t="e">
        <f>IF(OR(D1914 &gt; 0.2,#REF! &lt; 0.25), "High Risk", "Low Risk")</f>
        <v>#REF!</v>
      </c>
      <c r="X1914" s="3" t="str">
        <f>IF(NOT(D1914 &gt; 0), "No Discount", "Discount Applied")</f>
        <v>Discount Applied</v>
      </c>
      <c r="Y1914" s="3" t="str">
        <f>IF(AND(R1914 &gt; 100, OR(I1914 = "Regular Air", I1914 = "Express Air"), NOT(D1914 &gt; 0)), "High Profit Non-Standard Shipping", "Other")</f>
        <v>Other</v>
      </c>
    </row>
    <row r="1915" spans="1:25" x14ac:dyDescent="0.3">
      <c r="A1915" s="3" t="s">
        <v>179</v>
      </c>
      <c r="B1915" s="3">
        <v>23907</v>
      </c>
      <c r="C1915" s="3" t="s">
        <v>105</v>
      </c>
      <c r="D1915" s="7">
        <v>0.08</v>
      </c>
      <c r="E1915" s="4">
        <v>8.32</v>
      </c>
      <c r="F1915" s="4">
        <v>2.38</v>
      </c>
      <c r="G1915" s="3">
        <v>3355</v>
      </c>
      <c r="H1915" s="3" t="s">
        <v>2986</v>
      </c>
      <c r="I1915" s="3" t="s">
        <v>26</v>
      </c>
      <c r="J1915" s="3" t="s">
        <v>27</v>
      </c>
      <c r="K1915" s="3" t="s">
        <v>76</v>
      </c>
      <c r="L1915" s="3" t="s">
        <v>33</v>
      </c>
      <c r="M1915" s="3" t="s">
        <v>44</v>
      </c>
      <c r="N1915" s="3" t="s">
        <v>2987</v>
      </c>
      <c r="O1915" s="3">
        <v>93010</v>
      </c>
      <c r="P1915" s="2">
        <v>42063</v>
      </c>
      <c r="Q1915" s="2">
        <v>42067</v>
      </c>
      <c r="R1915" s="4">
        <v>-41.83</v>
      </c>
      <c r="S1915" s="3">
        <v>6</v>
      </c>
      <c r="T1915" s="4">
        <v>48.99</v>
      </c>
      <c r="U1915" s="3">
        <v>88587</v>
      </c>
      <c r="V1915" s="3" t="str">
        <f>IF(R1915&gt;F3871, "High","Low")</f>
        <v>Low</v>
      </c>
      <c r="W1915" s="3" t="e">
        <f>IF(OR(D1915 &gt; 0.2,#REF! &lt; 0.25), "High Risk", "Low Risk")</f>
        <v>#REF!</v>
      </c>
      <c r="X1915" s="3" t="str">
        <f>IF(NOT(D1915 &gt; 0), "No Discount", "Discount Applied")</f>
        <v>Discount Applied</v>
      </c>
      <c r="Y1915" s="3" t="str">
        <f>IF(AND(R1915 &gt; 100, OR(I1915 = "Regular Air", I1915 = "Express Air"), NOT(D1915 &gt; 0)), "High Profit Non-Standard Shipping", "Other")</f>
        <v>Other</v>
      </c>
    </row>
    <row r="1916" spans="1:25" x14ac:dyDescent="0.3">
      <c r="A1916" s="3" t="s">
        <v>77</v>
      </c>
      <c r="B1916" s="3">
        <v>23908</v>
      </c>
      <c r="C1916" s="3" t="s">
        <v>105</v>
      </c>
      <c r="D1916" s="7">
        <v>0.1</v>
      </c>
      <c r="E1916" s="4">
        <v>125.99</v>
      </c>
      <c r="F1916" s="4">
        <v>4.2</v>
      </c>
      <c r="G1916" s="3">
        <v>3355</v>
      </c>
      <c r="H1916" s="3" t="s">
        <v>2986</v>
      </c>
      <c r="I1916" s="3" t="s">
        <v>48</v>
      </c>
      <c r="J1916" s="3" t="s">
        <v>27</v>
      </c>
      <c r="K1916" s="3" t="s">
        <v>76</v>
      </c>
      <c r="L1916" s="3" t="s">
        <v>33</v>
      </c>
      <c r="M1916" s="3" t="s">
        <v>44</v>
      </c>
      <c r="N1916" s="3" t="s">
        <v>2987</v>
      </c>
      <c r="O1916" s="3">
        <v>93010</v>
      </c>
      <c r="P1916" s="2">
        <v>42063</v>
      </c>
      <c r="Q1916" s="2">
        <v>42063</v>
      </c>
      <c r="R1916" s="4">
        <v>372.40199999999999</v>
      </c>
      <c r="S1916" s="3">
        <v>7</v>
      </c>
      <c r="T1916" s="4">
        <v>681.42</v>
      </c>
      <c r="U1916" s="3">
        <v>88587</v>
      </c>
      <c r="V1916" s="3" t="str">
        <f>IF(R1916&gt;F3872, "High","Low")</f>
        <v>High</v>
      </c>
      <c r="W1916" s="3" t="e">
        <f>IF(OR(D1916 &gt; 0.2,#REF! &lt; 0.25), "High Risk", "Low Risk")</f>
        <v>#REF!</v>
      </c>
      <c r="X1916" s="3" t="str">
        <f>IF(NOT(D1916 &gt; 0), "No Discount", "Discount Applied")</f>
        <v>Discount Applied</v>
      </c>
      <c r="Y1916" s="3" t="str">
        <f>IF(AND(R1916 &gt; 100, OR(I1916 = "Regular Air", I1916 = "Express Air"), NOT(D1916 &gt; 0)), "High Profit Non-Standard Shipping", "Other")</f>
        <v>Other</v>
      </c>
    </row>
    <row r="1917" spans="1:25" x14ac:dyDescent="0.3">
      <c r="A1917" s="3" t="s">
        <v>108</v>
      </c>
      <c r="B1917" s="3">
        <v>18628</v>
      </c>
      <c r="C1917" s="3" t="s">
        <v>55</v>
      </c>
      <c r="D1917" s="7">
        <v>7.0000000000000007E-2</v>
      </c>
      <c r="E1917" s="4">
        <v>5.34</v>
      </c>
      <c r="F1917" s="4">
        <v>5.63</v>
      </c>
      <c r="G1917" s="3">
        <v>3356</v>
      </c>
      <c r="H1917" s="3" t="s">
        <v>2988</v>
      </c>
      <c r="I1917" s="3" t="s">
        <v>48</v>
      </c>
      <c r="J1917" s="3" t="s">
        <v>27</v>
      </c>
      <c r="K1917" s="3" t="s">
        <v>28</v>
      </c>
      <c r="L1917" s="3" t="s">
        <v>33</v>
      </c>
      <c r="M1917" s="3" t="s">
        <v>1740</v>
      </c>
      <c r="N1917" s="3" t="s">
        <v>2989</v>
      </c>
      <c r="O1917" s="3">
        <v>83616</v>
      </c>
      <c r="P1917" s="2">
        <v>42128</v>
      </c>
      <c r="Q1917" s="2">
        <v>42130</v>
      </c>
      <c r="R1917" s="4">
        <v>-116.3455</v>
      </c>
      <c r="S1917" s="3">
        <v>13</v>
      </c>
      <c r="T1917" s="4">
        <v>66.650000000000006</v>
      </c>
      <c r="U1917" s="3">
        <v>88588</v>
      </c>
      <c r="V1917" s="3" t="str">
        <f>IF(R1917&gt;F3873, "High","Low")</f>
        <v>Low</v>
      </c>
      <c r="W1917" s="3" t="e">
        <f>IF(OR(D1917 &gt; 0.2,#REF! &lt; 0.25), "High Risk", "Low Risk")</f>
        <v>#REF!</v>
      </c>
      <c r="X1917" s="3" t="str">
        <f>IF(NOT(D1917 &gt; 0), "No Discount", "Discount Applied")</f>
        <v>Discount Applied</v>
      </c>
      <c r="Y1917" s="3" t="str">
        <f>IF(AND(R1917 &gt; 100, OR(I1917 = "Regular Air", I1917 = "Express Air"), NOT(D1917 &gt; 0)), "High Profit Non-Standard Shipping", "Other")</f>
        <v>Other</v>
      </c>
    </row>
    <row r="1918" spans="1:25" x14ac:dyDescent="0.3">
      <c r="A1918" s="3" t="s">
        <v>41</v>
      </c>
      <c r="B1918" s="3">
        <v>18629</v>
      </c>
      <c r="C1918" s="3" t="s">
        <v>55</v>
      </c>
      <c r="D1918" s="7">
        <v>0.03</v>
      </c>
      <c r="E1918" s="4">
        <v>160.97999999999999</v>
      </c>
      <c r="F1918" s="4">
        <v>30</v>
      </c>
      <c r="G1918" s="3">
        <v>3356</v>
      </c>
      <c r="H1918" s="3" t="s">
        <v>2988</v>
      </c>
      <c r="I1918" s="3" t="s">
        <v>38</v>
      </c>
      <c r="J1918" s="3" t="s">
        <v>27</v>
      </c>
      <c r="K1918" s="3" t="s">
        <v>40</v>
      </c>
      <c r="L1918" s="3" t="s">
        <v>33</v>
      </c>
      <c r="M1918" s="3" t="s">
        <v>1740</v>
      </c>
      <c r="N1918" s="3" t="s">
        <v>2989</v>
      </c>
      <c r="O1918" s="3">
        <v>83616</v>
      </c>
      <c r="P1918" s="2">
        <v>42128</v>
      </c>
      <c r="Q1918" s="2">
        <v>42129</v>
      </c>
      <c r="R1918" s="4">
        <v>1304.9000000000001</v>
      </c>
      <c r="S1918" s="3">
        <v>18</v>
      </c>
      <c r="T1918" s="4">
        <v>2934.16</v>
      </c>
      <c r="U1918" s="3">
        <v>88588</v>
      </c>
      <c r="V1918" s="3" t="str">
        <f>IF(R1918&gt;F3874, "High","Low")</f>
        <v>High</v>
      </c>
      <c r="W1918" s="3" t="e">
        <f>IF(OR(D1918 &gt; 0.2,#REF! &lt; 0.25), "High Risk", "Low Risk")</f>
        <v>#REF!</v>
      </c>
      <c r="X1918" s="3" t="str">
        <f>IF(NOT(D1918 &gt; 0), "No Discount", "Discount Applied")</f>
        <v>Discount Applied</v>
      </c>
      <c r="Y1918" s="3" t="str">
        <f>IF(AND(R1918 &gt; 100, OR(I1918 = "Regular Air", I1918 = "Express Air"), NOT(D1918 &gt; 0)), "High Profit Non-Standard Shipping", "Other")</f>
        <v>Other</v>
      </c>
    </row>
    <row r="1919" spans="1:25" x14ac:dyDescent="0.3">
      <c r="A1919" s="3" t="s">
        <v>77</v>
      </c>
      <c r="B1919" s="3">
        <v>18630</v>
      </c>
      <c r="C1919" s="3" t="s">
        <v>55</v>
      </c>
      <c r="D1919" s="7">
        <v>0.04</v>
      </c>
      <c r="E1919" s="4">
        <v>65.989999999999995</v>
      </c>
      <c r="F1919" s="4">
        <v>5.63</v>
      </c>
      <c r="G1919" s="3">
        <v>3356</v>
      </c>
      <c r="H1919" s="3" t="s">
        <v>2988</v>
      </c>
      <c r="I1919" s="3" t="s">
        <v>26</v>
      </c>
      <c r="J1919" s="3" t="s">
        <v>27</v>
      </c>
      <c r="K1919" s="3" t="s">
        <v>76</v>
      </c>
      <c r="L1919" s="3" t="s">
        <v>33</v>
      </c>
      <c r="M1919" s="3" t="s">
        <v>1740</v>
      </c>
      <c r="N1919" s="3" t="s">
        <v>2989</v>
      </c>
      <c r="O1919" s="3">
        <v>83616</v>
      </c>
      <c r="P1919" s="2">
        <v>42128</v>
      </c>
      <c r="Q1919" s="2">
        <v>42128</v>
      </c>
      <c r="R1919" s="4">
        <v>605.04719999999998</v>
      </c>
      <c r="S1919" s="3">
        <v>15</v>
      </c>
      <c r="T1919" s="4">
        <v>876.88</v>
      </c>
      <c r="U1919" s="3">
        <v>88588</v>
      </c>
      <c r="V1919" s="3" t="str">
        <f>IF(R1919&gt;F3875, "High","Low")</f>
        <v>High</v>
      </c>
      <c r="W1919" s="3" t="e">
        <f>IF(OR(D1919 &gt; 0.2,#REF! &lt; 0.25), "High Risk", "Low Risk")</f>
        <v>#REF!</v>
      </c>
      <c r="X1919" s="3" t="str">
        <f>IF(NOT(D1919 &gt; 0), "No Discount", "Discount Applied")</f>
        <v>Discount Applied</v>
      </c>
      <c r="Y1919" s="3" t="str">
        <f>IF(AND(R1919 &gt; 100, OR(I1919 = "Regular Air", I1919 = "Express Air"), NOT(D1919 &gt; 0)), "High Profit Non-Standard Shipping", "Other")</f>
        <v>Other</v>
      </c>
    </row>
    <row r="1920" spans="1:25" x14ac:dyDescent="0.3">
      <c r="A1920" s="3" t="s">
        <v>108</v>
      </c>
      <c r="B1920" s="3">
        <v>22597</v>
      </c>
      <c r="C1920" s="3" t="s">
        <v>24</v>
      </c>
      <c r="D1920" s="7">
        <v>0.09</v>
      </c>
      <c r="E1920" s="4">
        <v>28.53</v>
      </c>
      <c r="F1920" s="4">
        <v>1.49</v>
      </c>
      <c r="G1920" s="3">
        <v>3359</v>
      </c>
      <c r="H1920" s="3" t="s">
        <v>2991</v>
      </c>
      <c r="I1920" s="3" t="s">
        <v>48</v>
      </c>
      <c r="J1920" s="3" t="s">
        <v>39</v>
      </c>
      <c r="K1920" s="3" t="s">
        <v>28</v>
      </c>
      <c r="L1920" s="3" t="s">
        <v>60</v>
      </c>
      <c r="M1920" s="3" t="s">
        <v>1857</v>
      </c>
      <c r="N1920" s="3" t="s">
        <v>2992</v>
      </c>
      <c r="O1920" s="3">
        <v>53213</v>
      </c>
      <c r="P1920" s="2">
        <v>42122</v>
      </c>
      <c r="Q1920" s="2">
        <v>42124</v>
      </c>
      <c r="R1920" s="4">
        <v>107.45461999999999</v>
      </c>
      <c r="S1920" s="3">
        <v>6</v>
      </c>
      <c r="T1920" s="4">
        <v>157.33000000000001</v>
      </c>
      <c r="U1920" s="3">
        <v>91437</v>
      </c>
      <c r="V1920" s="3" t="str">
        <f>IF(R1920&gt;F3876, "High","Low")</f>
        <v>High</v>
      </c>
      <c r="W1920" s="3" t="e">
        <f>IF(OR(D1920 &gt; 0.2,#REF! &lt; 0.25), "High Risk", "Low Risk")</f>
        <v>#REF!</v>
      </c>
      <c r="X1920" s="3" t="str">
        <f>IF(NOT(D1920 &gt; 0), "No Discount", "Discount Applied")</f>
        <v>Discount Applied</v>
      </c>
      <c r="Y1920" s="3" t="str">
        <f>IF(AND(R1920 &gt; 100, OR(I1920 = "Regular Air", I1920 = "Express Air"), NOT(D1920 &gt; 0)), "High Profit Non-Standard Shipping", "Other")</f>
        <v>Other</v>
      </c>
    </row>
    <row r="1921" spans="1:25" x14ac:dyDescent="0.3">
      <c r="A1921" s="3" t="s">
        <v>92</v>
      </c>
      <c r="B1921" s="3">
        <v>23359</v>
      </c>
      <c r="C1921" s="3" t="s">
        <v>36</v>
      </c>
      <c r="D1921" s="7">
        <v>0.02</v>
      </c>
      <c r="E1921" s="4">
        <v>9.11</v>
      </c>
      <c r="F1921" s="4">
        <v>2.15</v>
      </c>
      <c r="G1921" s="3">
        <v>3360</v>
      </c>
      <c r="H1921" s="3" t="s">
        <v>2993</v>
      </c>
      <c r="I1921" s="3" t="s">
        <v>48</v>
      </c>
      <c r="J1921" s="3" t="s">
        <v>39</v>
      </c>
      <c r="K1921" s="3" t="s">
        <v>28</v>
      </c>
      <c r="L1921" s="3" t="s">
        <v>60</v>
      </c>
      <c r="M1921" s="3" t="s">
        <v>1857</v>
      </c>
      <c r="N1921" s="3" t="s">
        <v>2994</v>
      </c>
      <c r="O1921" s="3">
        <v>53214</v>
      </c>
      <c r="P1921" s="2">
        <v>42083</v>
      </c>
      <c r="Q1921" s="2">
        <v>42085</v>
      </c>
      <c r="R1921" s="4">
        <v>18.41</v>
      </c>
      <c r="S1921" s="3">
        <v>3</v>
      </c>
      <c r="T1921" s="4">
        <v>27.37</v>
      </c>
      <c r="U1921" s="3">
        <v>91435</v>
      </c>
      <c r="V1921" s="3" t="str">
        <f>IF(R1921&gt;F3877, "High","Low")</f>
        <v>High</v>
      </c>
      <c r="W1921" s="3" t="e">
        <f>IF(OR(D1921 &gt; 0.2,#REF! &lt; 0.25), "High Risk", "Low Risk")</f>
        <v>#REF!</v>
      </c>
      <c r="X1921" s="3" t="str">
        <f>IF(NOT(D1921 &gt; 0), "No Discount", "Discount Applied")</f>
        <v>Discount Applied</v>
      </c>
      <c r="Y1921" s="3" t="str">
        <f>IF(AND(R1921 &gt; 100, OR(I1921 = "Regular Air", I1921 = "Express Air"), NOT(D1921 &gt; 0)), "High Profit Non-Standard Shipping", "Other")</f>
        <v>Other</v>
      </c>
    </row>
    <row r="1922" spans="1:25" x14ac:dyDescent="0.3">
      <c r="A1922" s="3" t="s">
        <v>49</v>
      </c>
      <c r="B1922" s="3">
        <v>23360</v>
      </c>
      <c r="C1922" s="3" t="s">
        <v>36</v>
      </c>
      <c r="D1922" s="7">
        <v>0.06</v>
      </c>
      <c r="E1922" s="4">
        <v>12.64</v>
      </c>
      <c r="F1922" s="4">
        <v>4.9800000000000004</v>
      </c>
      <c r="G1922" s="3">
        <v>3361</v>
      </c>
      <c r="H1922" s="3" t="s">
        <v>2995</v>
      </c>
      <c r="I1922" s="3" t="s">
        <v>48</v>
      </c>
      <c r="J1922" s="3" t="s">
        <v>39</v>
      </c>
      <c r="K1922" s="3" t="s">
        <v>40</v>
      </c>
      <c r="L1922" s="3" t="s">
        <v>60</v>
      </c>
      <c r="M1922" s="3" t="s">
        <v>1857</v>
      </c>
      <c r="N1922" s="3" t="s">
        <v>2996</v>
      </c>
      <c r="O1922" s="3">
        <v>53095</v>
      </c>
      <c r="P1922" s="2">
        <v>42083</v>
      </c>
      <c r="Q1922" s="2">
        <v>42085</v>
      </c>
      <c r="R1922" s="4">
        <v>65.63</v>
      </c>
      <c r="S1922" s="3">
        <v>8</v>
      </c>
      <c r="T1922" s="4">
        <v>98.16</v>
      </c>
      <c r="U1922" s="3">
        <v>91435</v>
      </c>
      <c r="V1922" s="3" t="str">
        <f>IF(R1922&gt;F3878, "High","Low")</f>
        <v>High</v>
      </c>
      <c r="W1922" s="3" t="e">
        <f>IF(OR(D1922 &gt; 0.2,#REF! &lt; 0.25), "High Risk", "Low Risk")</f>
        <v>#REF!</v>
      </c>
      <c r="X1922" s="3" t="str">
        <f>IF(NOT(D1922 &gt; 0), "No Discount", "Discount Applied")</f>
        <v>Discount Applied</v>
      </c>
      <c r="Y1922" s="3" t="str">
        <f>IF(AND(R1922 &gt; 100, OR(I1922 = "Regular Air", I1922 = "Express Air"), NOT(D1922 &gt; 0)), "High Profit Non-Standard Shipping", "Other")</f>
        <v>Other</v>
      </c>
    </row>
    <row r="1923" spans="1:25" x14ac:dyDescent="0.3">
      <c r="A1923" s="3" t="s">
        <v>49</v>
      </c>
      <c r="B1923" s="3">
        <v>24802</v>
      </c>
      <c r="C1923" s="3" t="s">
        <v>55</v>
      </c>
      <c r="D1923" s="7">
        <v>0.04</v>
      </c>
      <c r="E1923" s="4">
        <v>7.96</v>
      </c>
      <c r="F1923" s="4">
        <v>4.95</v>
      </c>
      <c r="G1923" s="3">
        <v>3361</v>
      </c>
      <c r="H1923" s="3" t="s">
        <v>2995</v>
      </c>
      <c r="I1923" s="3" t="s">
        <v>48</v>
      </c>
      <c r="J1923" s="3" t="s">
        <v>39</v>
      </c>
      <c r="K1923" s="3" t="s">
        <v>40</v>
      </c>
      <c r="L1923" s="3" t="s">
        <v>60</v>
      </c>
      <c r="M1923" s="3" t="s">
        <v>1857</v>
      </c>
      <c r="N1923" s="3" t="s">
        <v>2996</v>
      </c>
      <c r="O1923" s="3">
        <v>53095</v>
      </c>
      <c r="P1923" s="2">
        <v>42030</v>
      </c>
      <c r="Q1923" s="2">
        <v>42030</v>
      </c>
      <c r="R1923" s="4">
        <v>-7.73</v>
      </c>
      <c r="S1923" s="3">
        <v>15</v>
      </c>
      <c r="T1923" s="4">
        <v>116.11</v>
      </c>
      <c r="U1923" s="3">
        <v>91436</v>
      </c>
      <c r="V1923" s="3" t="str">
        <f>IF(R1923&gt;F3879, "High","Low")</f>
        <v>Low</v>
      </c>
      <c r="W1923" s="3" t="e">
        <f>IF(OR(D1923 &gt; 0.2,#REF! &lt; 0.25), "High Risk", "Low Risk")</f>
        <v>#REF!</v>
      </c>
      <c r="X1923" s="3" t="str">
        <f>IF(NOT(D1923 &gt; 0), "No Discount", "Discount Applied")</f>
        <v>Discount Applied</v>
      </c>
      <c r="Y1923" s="3" t="str">
        <f>IF(AND(R1923 &gt; 100, OR(I1923 = "Regular Air", I1923 = "Express Air"), NOT(D1923 &gt; 0)), "High Profit Non-Standard Shipping", "Other")</f>
        <v>Other</v>
      </c>
    </row>
    <row r="1924" spans="1:25" x14ac:dyDescent="0.3">
      <c r="A1924" s="3" t="s">
        <v>108</v>
      </c>
      <c r="B1924" s="3">
        <v>23887</v>
      </c>
      <c r="C1924" s="3" t="s">
        <v>55</v>
      </c>
      <c r="D1924" s="7">
        <v>0.03</v>
      </c>
      <c r="E1924" s="4">
        <v>4.9800000000000004</v>
      </c>
      <c r="F1924" s="4">
        <v>4.95</v>
      </c>
      <c r="G1924" s="3">
        <v>3361</v>
      </c>
      <c r="H1924" s="3" t="s">
        <v>2995</v>
      </c>
      <c r="I1924" s="3" t="s">
        <v>48</v>
      </c>
      <c r="J1924" s="3" t="s">
        <v>39</v>
      </c>
      <c r="K1924" s="3" t="s">
        <v>28</v>
      </c>
      <c r="L1924" s="3" t="s">
        <v>60</v>
      </c>
      <c r="M1924" s="3" t="s">
        <v>1857</v>
      </c>
      <c r="N1924" s="3" t="s">
        <v>2996</v>
      </c>
      <c r="O1924" s="3">
        <v>53095</v>
      </c>
      <c r="P1924" s="2">
        <v>42164</v>
      </c>
      <c r="Q1924" s="2">
        <v>42166</v>
      </c>
      <c r="R1924" s="4">
        <v>-47.995249999999999</v>
      </c>
      <c r="S1924" s="3">
        <v>19</v>
      </c>
      <c r="T1924" s="4">
        <v>95</v>
      </c>
      <c r="U1924" s="3">
        <v>91438</v>
      </c>
      <c r="V1924" s="3" t="str">
        <f>IF(R1924&gt;F3880, "High","Low")</f>
        <v>Low</v>
      </c>
      <c r="W1924" s="3" t="e">
        <f>IF(OR(D1924 &gt; 0.2,#REF! &lt; 0.25), "High Risk", "Low Risk")</f>
        <v>#REF!</v>
      </c>
      <c r="X1924" s="3" t="str">
        <f t="shared" ref="X1924:X1953" si="2">IF(NOT(D1924 &gt; 0), "No Discount", "Discount Applied")</f>
        <v>Discount Applied</v>
      </c>
      <c r="Y1924" s="3" t="str">
        <f>IF(AND(R1924 &gt; 100, OR(I1924 = "Regular Air", I1924 = "Express Air"), NOT(D1924 &gt; 0)), "High Profit Non-Standard Shipping", "Other")</f>
        <v>Other</v>
      </c>
    </row>
    <row r="1925" spans="1:25" x14ac:dyDescent="0.3">
      <c r="A1925" s="3" t="s">
        <v>84</v>
      </c>
      <c r="B1925" s="3">
        <v>19749</v>
      </c>
      <c r="C1925" s="3" t="s">
        <v>105</v>
      </c>
      <c r="D1925" s="7">
        <v>0.1</v>
      </c>
      <c r="E1925" s="4">
        <v>80.97</v>
      </c>
      <c r="F1925" s="4">
        <v>33.6</v>
      </c>
      <c r="G1925" s="3">
        <v>3366</v>
      </c>
      <c r="H1925" s="3" t="s">
        <v>2997</v>
      </c>
      <c r="I1925" s="3" t="s">
        <v>38</v>
      </c>
      <c r="J1925" s="3" t="s">
        <v>39</v>
      </c>
      <c r="K1925" s="3" t="s">
        <v>76</v>
      </c>
      <c r="L1925" s="3" t="s">
        <v>52</v>
      </c>
      <c r="M1925" s="3" t="s">
        <v>153</v>
      </c>
      <c r="N1925" s="3" t="s">
        <v>308</v>
      </c>
      <c r="O1925" s="3">
        <v>45373</v>
      </c>
      <c r="P1925" s="2">
        <v>42148</v>
      </c>
      <c r="Q1925" s="2">
        <v>42153</v>
      </c>
      <c r="R1925" s="4">
        <v>66.22</v>
      </c>
      <c r="S1925" s="3">
        <v>11</v>
      </c>
      <c r="T1925" s="4">
        <v>837.57</v>
      </c>
      <c r="U1925" s="3">
        <v>90501</v>
      </c>
      <c r="V1925" s="3" t="str">
        <f>IF(R1925&gt;F3881, "High","Low")</f>
        <v>High</v>
      </c>
      <c r="W1925" s="3" t="e">
        <f>IF(OR(D1925 &gt; 0.2,#REF! &lt; 0.25), "High Risk", "Low Risk")</f>
        <v>#REF!</v>
      </c>
      <c r="X1925" s="3" t="str">
        <f t="shared" si="2"/>
        <v>Discount Applied</v>
      </c>
      <c r="Y1925" s="3" t="str">
        <f>IF(AND(R1925 &gt; 100, OR(I1925 = "Regular Air", I1925 = "Express Air"), NOT(D1925 &gt; 0)), "High Profit Non-Standard Shipping", "Other")</f>
        <v>Other</v>
      </c>
    </row>
    <row r="1926" spans="1:25" x14ac:dyDescent="0.3">
      <c r="A1926" s="3" t="s">
        <v>92</v>
      </c>
      <c r="B1926" s="3">
        <v>19750</v>
      </c>
      <c r="C1926" s="3" t="s">
        <v>105</v>
      </c>
      <c r="D1926" s="7">
        <v>0.02</v>
      </c>
      <c r="E1926" s="4">
        <v>6.48</v>
      </c>
      <c r="F1926" s="4">
        <v>5.1100000000000003</v>
      </c>
      <c r="G1926" s="3">
        <v>3366</v>
      </c>
      <c r="H1926" s="3" t="s">
        <v>2997</v>
      </c>
      <c r="I1926" s="3" t="s">
        <v>48</v>
      </c>
      <c r="J1926" s="3" t="s">
        <v>39</v>
      </c>
      <c r="K1926" s="3" t="s">
        <v>28</v>
      </c>
      <c r="L1926" s="3" t="s">
        <v>52</v>
      </c>
      <c r="M1926" s="3" t="s">
        <v>153</v>
      </c>
      <c r="N1926" s="3" t="s">
        <v>308</v>
      </c>
      <c r="O1926" s="3">
        <v>45373</v>
      </c>
      <c r="P1926" s="2">
        <v>42148</v>
      </c>
      <c r="Q1926" s="2">
        <v>42152</v>
      </c>
      <c r="R1926" s="4">
        <v>-23.53</v>
      </c>
      <c r="S1926" s="3">
        <v>8</v>
      </c>
      <c r="T1926" s="4">
        <v>56.22</v>
      </c>
      <c r="U1926" s="3">
        <v>90501</v>
      </c>
      <c r="V1926" s="3" t="str">
        <f>IF(R1926&gt;F3882, "High","Low")</f>
        <v>Low</v>
      </c>
      <c r="W1926" s="3" t="e">
        <f>IF(OR(D1926 &gt; 0.2,#REF! &lt; 0.25), "High Risk", "Low Risk")</f>
        <v>#REF!</v>
      </c>
      <c r="X1926" s="3" t="str">
        <f t="shared" si="2"/>
        <v>Discount Applied</v>
      </c>
      <c r="Y1926" s="3" t="str">
        <f>IF(AND(R1926 &gt; 100, OR(I1926 = "Regular Air", I1926 = "Express Air"), NOT(D1926 &gt; 0)), "High Profit Non-Standard Shipping", "Other")</f>
        <v>Other</v>
      </c>
    </row>
    <row r="1927" spans="1:25" x14ac:dyDescent="0.3">
      <c r="A1927" s="3" t="s">
        <v>179</v>
      </c>
      <c r="B1927" s="3">
        <v>23428</v>
      </c>
      <c r="C1927" s="3" t="s">
        <v>46</v>
      </c>
      <c r="D1927" s="7">
        <v>0.08</v>
      </c>
      <c r="E1927" s="4">
        <v>30.97</v>
      </c>
      <c r="F1927" s="4">
        <v>4</v>
      </c>
      <c r="G1927" s="3">
        <v>3367</v>
      </c>
      <c r="H1927" s="3" t="s">
        <v>2998</v>
      </c>
      <c r="I1927" s="3" t="s">
        <v>48</v>
      </c>
      <c r="J1927" s="3" t="s">
        <v>39</v>
      </c>
      <c r="K1927" s="3" t="s">
        <v>76</v>
      </c>
      <c r="L1927" s="3" t="s">
        <v>52</v>
      </c>
      <c r="M1927" s="3" t="s">
        <v>153</v>
      </c>
      <c r="N1927" s="3" t="s">
        <v>2999</v>
      </c>
      <c r="O1927" s="3">
        <v>43221</v>
      </c>
      <c r="P1927" s="2">
        <v>42126</v>
      </c>
      <c r="Q1927" s="2">
        <v>42127</v>
      </c>
      <c r="R1927" s="4">
        <v>10.680000000000014</v>
      </c>
      <c r="S1927" s="3">
        <v>26</v>
      </c>
      <c r="T1927" s="4">
        <v>758.97</v>
      </c>
      <c r="U1927" s="3">
        <v>90502</v>
      </c>
      <c r="V1927" s="3" t="str">
        <f>IF(R1927&gt;F3883, "High","Low")</f>
        <v>High</v>
      </c>
      <c r="W1927" s="3" t="e">
        <f>IF(OR(D1927 &gt; 0.2,#REF! &lt; 0.25), "High Risk", "Low Risk")</f>
        <v>#REF!</v>
      </c>
      <c r="X1927" s="3" t="str">
        <f t="shared" si="2"/>
        <v>Discount Applied</v>
      </c>
      <c r="Y1927" s="3" t="str">
        <f>IF(AND(R1927 &gt; 100, OR(I1927 = "Regular Air", I1927 = "Express Air"), NOT(D1927 &gt; 0)), "High Profit Non-Standard Shipping", "Other")</f>
        <v>Other</v>
      </c>
    </row>
    <row r="1928" spans="1:25" x14ac:dyDescent="0.3">
      <c r="A1928" s="3" t="s">
        <v>133</v>
      </c>
      <c r="B1928" s="3">
        <v>23429</v>
      </c>
      <c r="C1928" s="3" t="s">
        <v>46</v>
      </c>
      <c r="D1928" s="7">
        <v>0.1</v>
      </c>
      <c r="E1928" s="4">
        <v>4.13</v>
      </c>
      <c r="F1928" s="4">
        <v>0.5</v>
      </c>
      <c r="G1928" s="3">
        <v>3367</v>
      </c>
      <c r="H1928" s="3" t="s">
        <v>2998</v>
      </c>
      <c r="I1928" s="3" t="s">
        <v>26</v>
      </c>
      <c r="J1928" s="3" t="s">
        <v>39</v>
      </c>
      <c r="K1928" s="3" t="s">
        <v>28</v>
      </c>
      <c r="L1928" s="3" t="s">
        <v>52</v>
      </c>
      <c r="M1928" s="3" t="s">
        <v>153</v>
      </c>
      <c r="N1928" s="3" t="s">
        <v>2999</v>
      </c>
      <c r="O1928" s="3">
        <v>43221</v>
      </c>
      <c r="P1928" s="2">
        <v>42126</v>
      </c>
      <c r="Q1928" s="2">
        <v>42128</v>
      </c>
      <c r="R1928" s="4">
        <v>58.263599999999997</v>
      </c>
      <c r="S1928" s="3">
        <v>18</v>
      </c>
      <c r="T1928" s="4">
        <v>84.44</v>
      </c>
      <c r="U1928" s="3">
        <v>90502</v>
      </c>
      <c r="V1928" s="3" t="str">
        <f>IF(R1928&gt;F3884, "High","Low")</f>
        <v>High</v>
      </c>
      <c r="W1928" s="3" t="e">
        <f>IF(OR(D1928 &gt; 0.2,#REF! &lt; 0.25), "High Risk", "Low Risk")</f>
        <v>#REF!</v>
      </c>
      <c r="X1928" s="3" t="str">
        <f t="shared" si="2"/>
        <v>Discount Applied</v>
      </c>
      <c r="Y1928" s="3" t="str">
        <f>IF(AND(R1928 &gt; 100, OR(I1928 = "Regular Air", I1928 = "Express Air"), NOT(D1928 &gt; 0)), "High Profit Non-Standard Shipping", "Other")</f>
        <v>Other</v>
      </c>
    </row>
    <row r="1929" spans="1:25" x14ac:dyDescent="0.3">
      <c r="A1929" s="3" t="s">
        <v>108</v>
      </c>
      <c r="B1929" s="3">
        <v>26104</v>
      </c>
      <c r="C1929" s="3" t="s">
        <v>55</v>
      </c>
      <c r="D1929" s="7">
        <v>0.06</v>
      </c>
      <c r="E1929" s="4">
        <v>7.1</v>
      </c>
      <c r="F1929" s="4">
        <v>6.05</v>
      </c>
      <c r="G1929" s="3">
        <v>3369</v>
      </c>
      <c r="H1929" s="3" t="s">
        <v>3001</v>
      </c>
      <c r="I1929" s="3" t="s">
        <v>48</v>
      </c>
      <c r="J1929" s="3" t="s">
        <v>39</v>
      </c>
      <c r="K1929" s="3" t="s">
        <v>28</v>
      </c>
      <c r="L1929" s="3" t="s">
        <v>52</v>
      </c>
      <c r="M1929" s="3" t="s">
        <v>153</v>
      </c>
      <c r="N1929" s="3" t="s">
        <v>1510</v>
      </c>
      <c r="O1929" s="3">
        <v>43081</v>
      </c>
      <c r="P1929" s="2">
        <v>42047</v>
      </c>
      <c r="Q1929" s="2">
        <v>42048</v>
      </c>
      <c r="R1929" s="4">
        <v>-42.170500000000004</v>
      </c>
      <c r="S1929" s="3">
        <v>4</v>
      </c>
      <c r="T1929" s="4">
        <v>29.99</v>
      </c>
      <c r="U1929" s="3">
        <v>90500</v>
      </c>
      <c r="V1929" s="3" t="str">
        <f>IF(R1929&gt;F3885, "High","Low")</f>
        <v>Low</v>
      </c>
      <c r="W1929" s="3" t="e">
        <f>IF(OR(D1929 &gt; 0.2,#REF! &lt; 0.25), "High Risk", "Low Risk")</f>
        <v>#REF!</v>
      </c>
      <c r="X1929" s="3" t="str">
        <f t="shared" si="2"/>
        <v>Discount Applied</v>
      </c>
      <c r="Y1929" s="3" t="str">
        <f>IF(AND(R1929 &gt; 100, OR(I1929 = "Regular Air", I1929 = "Express Air"), NOT(D1929 &gt; 0)), "High Profit Non-Standard Shipping", "Other")</f>
        <v>Other</v>
      </c>
    </row>
    <row r="1930" spans="1:25" x14ac:dyDescent="0.3">
      <c r="A1930" s="3" t="s">
        <v>151</v>
      </c>
      <c r="B1930" s="3">
        <v>18311</v>
      </c>
      <c r="C1930" s="3" t="s">
        <v>55</v>
      </c>
      <c r="D1930" s="7">
        <v>0.01</v>
      </c>
      <c r="E1930" s="4">
        <v>179.29</v>
      </c>
      <c r="F1930" s="4">
        <v>29.21</v>
      </c>
      <c r="G1930" s="3">
        <v>3374</v>
      </c>
      <c r="H1930" s="3" t="s">
        <v>3002</v>
      </c>
      <c r="I1930" s="3" t="s">
        <v>38</v>
      </c>
      <c r="J1930" s="3" t="s">
        <v>27</v>
      </c>
      <c r="K1930" s="3" t="s">
        <v>40</v>
      </c>
      <c r="L1930" s="3" t="s">
        <v>52</v>
      </c>
      <c r="M1930" s="3" t="s">
        <v>414</v>
      </c>
      <c r="N1930" s="3" t="s">
        <v>3003</v>
      </c>
      <c r="O1930" s="3">
        <v>21113</v>
      </c>
      <c r="P1930" s="2">
        <v>42157</v>
      </c>
      <c r="Q1930" s="2">
        <v>42159</v>
      </c>
      <c r="R1930" s="4">
        <v>66.362220000000008</v>
      </c>
      <c r="S1930" s="3">
        <v>8</v>
      </c>
      <c r="T1930" s="4">
        <v>1487.9</v>
      </c>
      <c r="U1930" s="3">
        <v>87473</v>
      </c>
      <c r="V1930" s="3" t="str">
        <f>IF(R1930&gt;F3886, "High","Low")</f>
        <v>High</v>
      </c>
      <c r="W1930" s="3" t="e">
        <f>IF(OR(D1930 &gt; 0.2,#REF! &lt; 0.25), "High Risk", "Low Risk")</f>
        <v>#REF!</v>
      </c>
      <c r="X1930" s="3" t="str">
        <f t="shared" si="2"/>
        <v>Discount Applied</v>
      </c>
      <c r="Y1930" s="3" t="str">
        <f>IF(AND(R1930 &gt; 100, OR(I1930 = "Regular Air", I1930 = "Express Air"), NOT(D1930 &gt; 0)), "High Profit Non-Standard Shipping", "Other")</f>
        <v>Other</v>
      </c>
    </row>
    <row r="1931" spans="1:25" x14ac:dyDescent="0.3">
      <c r="A1931" s="3" t="s">
        <v>179</v>
      </c>
      <c r="B1931" s="3">
        <v>18320</v>
      </c>
      <c r="C1931" s="3" t="s">
        <v>24</v>
      </c>
      <c r="D1931" s="7">
        <v>0.05</v>
      </c>
      <c r="E1931" s="4">
        <v>73.98</v>
      </c>
      <c r="F1931" s="4">
        <v>12.14</v>
      </c>
      <c r="G1931" s="3">
        <v>3374</v>
      </c>
      <c r="H1931" s="3" t="s">
        <v>3002</v>
      </c>
      <c r="I1931" s="3" t="s">
        <v>48</v>
      </c>
      <c r="J1931" s="3" t="s">
        <v>39</v>
      </c>
      <c r="K1931" s="3" t="s">
        <v>76</v>
      </c>
      <c r="L1931" s="3" t="s">
        <v>52</v>
      </c>
      <c r="M1931" s="3" t="s">
        <v>414</v>
      </c>
      <c r="N1931" s="3" t="s">
        <v>3003</v>
      </c>
      <c r="O1931" s="3">
        <v>21113</v>
      </c>
      <c r="P1931" s="2">
        <v>42184</v>
      </c>
      <c r="Q1931" s="2">
        <v>42185</v>
      </c>
      <c r="R1931" s="4">
        <v>-1.904000000000019</v>
      </c>
      <c r="S1931" s="3">
        <v>8</v>
      </c>
      <c r="T1931" s="4">
        <v>600.4</v>
      </c>
      <c r="U1931" s="3">
        <v>87474</v>
      </c>
      <c r="V1931" s="3" t="str">
        <f>IF(R1931&gt;F3887, "High","Low")</f>
        <v>Low</v>
      </c>
      <c r="W1931" s="3" t="e">
        <f>IF(OR(D1931 &gt; 0.2,#REF! &lt; 0.25), "High Risk", "Low Risk")</f>
        <v>#REF!</v>
      </c>
      <c r="X1931" s="3" t="str">
        <f t="shared" si="2"/>
        <v>Discount Applied</v>
      </c>
      <c r="Y1931" s="3" t="str">
        <f>IF(AND(R1931 &gt; 100, OR(I1931 = "Regular Air", I1931 = "Express Air"), NOT(D1931 &gt; 0)), "High Profit Non-Standard Shipping", "Other")</f>
        <v>Other</v>
      </c>
    </row>
    <row r="1932" spans="1:25" x14ac:dyDescent="0.3">
      <c r="A1932" s="3" t="s">
        <v>92</v>
      </c>
      <c r="B1932" s="3">
        <v>18321</v>
      </c>
      <c r="C1932" s="3" t="s">
        <v>24</v>
      </c>
      <c r="D1932" s="7">
        <v>0</v>
      </c>
      <c r="E1932" s="4">
        <v>5.98</v>
      </c>
      <c r="F1932" s="4">
        <v>7.15</v>
      </c>
      <c r="G1932" s="3">
        <v>3374</v>
      </c>
      <c r="H1932" s="3" t="s">
        <v>3002</v>
      </c>
      <c r="I1932" s="3" t="s">
        <v>48</v>
      </c>
      <c r="J1932" s="3" t="s">
        <v>39</v>
      </c>
      <c r="K1932" s="3" t="s">
        <v>28</v>
      </c>
      <c r="L1932" s="3" t="s">
        <v>52</v>
      </c>
      <c r="M1932" s="3" t="s">
        <v>414</v>
      </c>
      <c r="N1932" s="3" t="s">
        <v>3003</v>
      </c>
      <c r="O1932" s="3">
        <v>21113</v>
      </c>
      <c r="P1932" s="2">
        <v>42184</v>
      </c>
      <c r="Q1932" s="2">
        <v>42186</v>
      </c>
      <c r="R1932" s="4">
        <v>-37.048000000000002</v>
      </c>
      <c r="S1932" s="3">
        <v>5</v>
      </c>
      <c r="T1932" s="4">
        <v>34.25</v>
      </c>
      <c r="U1932" s="3">
        <v>87474</v>
      </c>
      <c r="V1932" s="3" t="str">
        <f>IF(R1932&gt;F3888, "High","Low")</f>
        <v>Low</v>
      </c>
      <c r="W1932" s="3" t="e">
        <f>IF(OR(D1932 &gt; 0.2,#REF! &lt; 0.25), "High Risk", "Low Risk")</f>
        <v>#REF!</v>
      </c>
      <c r="X1932" s="3" t="str">
        <f t="shared" si="2"/>
        <v>No Discount</v>
      </c>
      <c r="Y1932" s="3" t="str">
        <f>IF(AND(R1932 &gt; 100, OR(I1932 = "Regular Air", I1932 = "Express Air"), NOT(D1932 &gt; 0)), "High Profit Non-Standard Shipping", "Other")</f>
        <v>Other</v>
      </c>
    </row>
    <row r="1933" spans="1:25" x14ac:dyDescent="0.3">
      <c r="A1933" s="3" t="s">
        <v>29</v>
      </c>
      <c r="B1933" s="3">
        <v>18322</v>
      </c>
      <c r="C1933" s="3" t="s">
        <v>24</v>
      </c>
      <c r="D1933" s="7">
        <v>0.09</v>
      </c>
      <c r="E1933" s="4">
        <v>3.57</v>
      </c>
      <c r="F1933" s="4">
        <v>4.17</v>
      </c>
      <c r="G1933" s="3">
        <v>3374</v>
      </c>
      <c r="H1933" s="3" t="s">
        <v>3002</v>
      </c>
      <c r="I1933" s="3" t="s">
        <v>48</v>
      </c>
      <c r="J1933" s="3" t="s">
        <v>39</v>
      </c>
      <c r="K1933" s="3" t="s">
        <v>28</v>
      </c>
      <c r="L1933" s="3" t="s">
        <v>52</v>
      </c>
      <c r="M1933" s="3" t="s">
        <v>414</v>
      </c>
      <c r="N1933" s="3" t="s">
        <v>3003</v>
      </c>
      <c r="O1933" s="3">
        <v>21113</v>
      </c>
      <c r="P1933" s="2">
        <v>42184</v>
      </c>
      <c r="Q1933" s="2">
        <v>42186</v>
      </c>
      <c r="R1933" s="4">
        <v>-56.887999999999998</v>
      </c>
      <c r="S1933" s="3">
        <v>9</v>
      </c>
      <c r="T1933" s="4">
        <v>31.45</v>
      </c>
      <c r="U1933" s="3">
        <v>87474</v>
      </c>
      <c r="V1933" s="3" t="str">
        <f>IF(R1933&gt;F3889, "High","Low")</f>
        <v>Low</v>
      </c>
      <c r="W1933" s="3" t="e">
        <f>IF(OR(D1933 &gt; 0.2,#REF! &lt; 0.25), "High Risk", "Low Risk")</f>
        <v>#REF!</v>
      </c>
      <c r="X1933" s="3" t="str">
        <f t="shared" si="2"/>
        <v>Discount Applied</v>
      </c>
      <c r="Y1933" s="3" t="str">
        <f>IF(AND(R1933 &gt; 100, OR(I1933 = "Regular Air", I1933 = "Express Air"), NOT(D1933 &gt; 0)), "High Profit Non-Standard Shipping", "Other")</f>
        <v>Other</v>
      </c>
    </row>
    <row r="1934" spans="1:25" x14ac:dyDescent="0.3">
      <c r="A1934" s="3" t="s">
        <v>92</v>
      </c>
      <c r="B1934" s="3">
        <v>22378</v>
      </c>
      <c r="C1934" s="3" t="s">
        <v>46</v>
      </c>
      <c r="D1934" s="7">
        <v>0</v>
      </c>
      <c r="E1934" s="4">
        <v>19.98</v>
      </c>
      <c r="F1934" s="4">
        <v>5.97</v>
      </c>
      <c r="G1934" s="3">
        <v>3379</v>
      </c>
      <c r="H1934" s="3" t="s">
        <v>3004</v>
      </c>
      <c r="I1934" s="3" t="s">
        <v>26</v>
      </c>
      <c r="J1934" s="3" t="s">
        <v>27</v>
      </c>
      <c r="K1934" s="3" t="s">
        <v>28</v>
      </c>
      <c r="L1934" s="3" t="s">
        <v>135</v>
      </c>
      <c r="M1934" s="3" t="s">
        <v>386</v>
      </c>
      <c r="N1934" s="3" t="s">
        <v>3006</v>
      </c>
      <c r="O1934" s="3">
        <v>30144</v>
      </c>
      <c r="P1934" s="2">
        <v>42089</v>
      </c>
      <c r="Q1934" s="2">
        <v>42092</v>
      </c>
      <c r="R1934" s="4">
        <v>-189.714</v>
      </c>
      <c r="S1934" s="3">
        <v>12</v>
      </c>
      <c r="T1934" s="4">
        <v>249.07</v>
      </c>
      <c r="U1934" s="3">
        <v>88837</v>
      </c>
      <c r="V1934" s="3" t="str">
        <f>IF(R1934&gt;F3890, "High","Low")</f>
        <v>Low</v>
      </c>
      <c r="W1934" s="3" t="e">
        <f>IF(OR(D1934 &gt; 0.2,#REF! &lt; 0.25), "High Risk", "Low Risk")</f>
        <v>#REF!</v>
      </c>
      <c r="X1934" s="3" t="str">
        <f t="shared" si="2"/>
        <v>No Discount</v>
      </c>
      <c r="Y1934" s="3" t="str">
        <f>IF(AND(R1934 &gt; 100, OR(I1934 = "Regular Air", I1934 = "Express Air"), NOT(D1934 &gt; 0)), "High Profit Non-Standard Shipping", "Other")</f>
        <v>Other</v>
      </c>
    </row>
    <row r="1935" spans="1:25" x14ac:dyDescent="0.3">
      <c r="A1935" s="3" t="s">
        <v>173</v>
      </c>
      <c r="B1935" s="3">
        <v>20366</v>
      </c>
      <c r="C1935" s="3" t="s">
        <v>46</v>
      </c>
      <c r="D1935" s="7">
        <v>0.05</v>
      </c>
      <c r="E1935" s="4">
        <v>3.14</v>
      </c>
      <c r="F1935" s="4">
        <v>1.92</v>
      </c>
      <c r="G1935" s="3">
        <v>3379</v>
      </c>
      <c r="H1935" s="3" t="s">
        <v>3004</v>
      </c>
      <c r="I1935" s="3" t="s">
        <v>26</v>
      </c>
      <c r="J1935" s="3" t="s">
        <v>39</v>
      </c>
      <c r="K1935" s="3" t="s">
        <v>28</v>
      </c>
      <c r="L1935" s="3" t="s">
        <v>135</v>
      </c>
      <c r="M1935" s="3" t="s">
        <v>386</v>
      </c>
      <c r="N1935" s="3" t="s">
        <v>3006</v>
      </c>
      <c r="O1935" s="3">
        <v>30144</v>
      </c>
      <c r="P1935" s="2">
        <v>42119</v>
      </c>
      <c r="Q1935" s="2">
        <v>42120</v>
      </c>
      <c r="R1935" s="4">
        <v>1628.37</v>
      </c>
      <c r="S1935" s="3">
        <v>18</v>
      </c>
      <c r="T1935" s="4">
        <v>59.22</v>
      </c>
      <c r="U1935" s="3">
        <v>88839</v>
      </c>
      <c r="V1935" s="3" t="str">
        <f>IF(R1935&gt;F3891, "High","Low")</f>
        <v>High</v>
      </c>
      <c r="W1935" s="3" t="e">
        <f>IF(OR(D1935 &gt; 0.2,#REF! &lt; 0.25), "High Risk", "Low Risk")</f>
        <v>#REF!</v>
      </c>
      <c r="X1935" s="3" t="str">
        <f t="shared" si="2"/>
        <v>Discount Applied</v>
      </c>
      <c r="Y1935" s="3" t="str">
        <f>IF(AND(R1935 &gt; 100, OR(I1935 = "Regular Air", I1935 = "Express Air"), NOT(D1935 &gt; 0)), "High Profit Non-Standard Shipping", "Other")</f>
        <v>Other</v>
      </c>
    </row>
    <row r="1936" spans="1:25" x14ac:dyDescent="0.3">
      <c r="A1936" s="3" t="s">
        <v>108</v>
      </c>
      <c r="B1936" s="3">
        <v>23181</v>
      </c>
      <c r="C1936" s="3" t="s">
        <v>46</v>
      </c>
      <c r="D1936" s="7">
        <v>0.03</v>
      </c>
      <c r="E1936" s="4">
        <v>315.98</v>
      </c>
      <c r="F1936" s="4">
        <v>19.989999999999998</v>
      </c>
      <c r="G1936" s="3">
        <v>3380</v>
      </c>
      <c r="H1936" s="3" t="s">
        <v>3007</v>
      </c>
      <c r="I1936" s="3" t="s">
        <v>48</v>
      </c>
      <c r="J1936" s="3" t="s">
        <v>39</v>
      </c>
      <c r="K1936" s="3" t="s">
        <v>28</v>
      </c>
      <c r="L1936" s="3" t="s">
        <v>135</v>
      </c>
      <c r="N1936" s="3" t="s">
        <v>3008</v>
      </c>
      <c r="O1936" s="3">
        <v>30240</v>
      </c>
      <c r="P1936" s="2">
        <v>42114</v>
      </c>
      <c r="Q1936" s="2">
        <v>42116</v>
      </c>
      <c r="R1936" s="4">
        <v>-4.4800000000000004</v>
      </c>
      <c r="S1936" s="3">
        <v>18</v>
      </c>
      <c r="T1936" s="4">
        <v>5572.18</v>
      </c>
      <c r="U1936" s="3">
        <v>88838</v>
      </c>
      <c r="V1936" s="3" t="str">
        <f>IF(R1936&gt;F3892, "High","Low")</f>
        <v>Low</v>
      </c>
      <c r="W1936" s="3" t="e">
        <f>IF(OR(D1936 &gt; 0.2,#REF! &lt; 0.25), "High Risk", "Low Risk")</f>
        <v>#REF!</v>
      </c>
      <c r="X1936" s="3" t="str">
        <f t="shared" si="2"/>
        <v>Discount Applied</v>
      </c>
      <c r="Y1936" s="3" t="str">
        <f>IF(AND(R1936 &gt; 100, OR(I1936 = "Regular Air", I1936 = "Express Air"), NOT(D1936 &gt; 0)), "High Profit Non-Standard Shipping", "Other")</f>
        <v>Other</v>
      </c>
    </row>
    <row r="1937" spans="1:25" x14ac:dyDescent="0.3">
      <c r="A1937" s="3" t="s">
        <v>41</v>
      </c>
      <c r="B1937" s="3">
        <v>23182</v>
      </c>
      <c r="C1937" s="3" t="s">
        <v>46</v>
      </c>
      <c r="D1937" s="7">
        <v>0.09</v>
      </c>
      <c r="E1937" s="4">
        <v>276.2</v>
      </c>
      <c r="F1937" s="4">
        <v>24.49</v>
      </c>
      <c r="G1937" s="3">
        <v>3380</v>
      </c>
      <c r="H1937" s="3" t="s">
        <v>3007</v>
      </c>
      <c r="I1937" s="3" t="s">
        <v>48</v>
      </c>
      <c r="J1937" s="3" t="s">
        <v>39</v>
      </c>
      <c r="K1937" s="3" t="s">
        <v>40</v>
      </c>
      <c r="L1937" s="3" t="s">
        <v>135</v>
      </c>
      <c r="M1937" s="3" t="s">
        <v>386</v>
      </c>
      <c r="N1937" s="3" t="s">
        <v>3008</v>
      </c>
      <c r="O1937" s="3">
        <v>30240</v>
      </c>
      <c r="P1937" s="2">
        <v>42114</v>
      </c>
      <c r="Q1937" s="2">
        <v>42115</v>
      </c>
      <c r="R1937" s="4">
        <v>3193.2840000000001</v>
      </c>
      <c r="S1937" s="3">
        <v>11</v>
      </c>
      <c r="T1937" s="4">
        <v>2941.42</v>
      </c>
      <c r="U1937" s="3">
        <v>88838</v>
      </c>
      <c r="V1937" s="3" t="str">
        <f>IF(R1937&gt;F3893, "High","Low")</f>
        <v>High</v>
      </c>
      <c r="W1937" s="3" t="e">
        <f>IF(OR(D1937 &gt; 0.2,#REF! &lt; 0.25), "High Risk", "Low Risk")</f>
        <v>#REF!</v>
      </c>
      <c r="X1937" s="3" t="str">
        <f t="shared" si="2"/>
        <v>Discount Applied</v>
      </c>
      <c r="Y1937" s="3" t="str">
        <f>IF(AND(R1937 &gt; 100, OR(I1937 = "Regular Air", I1937 = "Express Air"), NOT(D1937 &gt; 0)), "High Profit Non-Standard Shipping", "Other")</f>
        <v>Other</v>
      </c>
    </row>
    <row r="1938" spans="1:25" x14ac:dyDescent="0.3">
      <c r="A1938" s="3" t="s">
        <v>49</v>
      </c>
      <c r="B1938" s="3">
        <v>23183</v>
      </c>
      <c r="C1938" s="3" t="s">
        <v>46</v>
      </c>
      <c r="D1938" s="7">
        <v>0.03</v>
      </c>
      <c r="E1938" s="4">
        <v>63.94</v>
      </c>
      <c r="F1938" s="4">
        <v>14.48</v>
      </c>
      <c r="G1938" s="3">
        <v>3380</v>
      </c>
      <c r="H1938" s="3" t="s">
        <v>3007</v>
      </c>
      <c r="I1938" s="3" t="s">
        <v>48</v>
      </c>
      <c r="J1938" s="3" t="s">
        <v>39</v>
      </c>
      <c r="K1938" s="3" t="s">
        <v>40</v>
      </c>
      <c r="L1938" s="3" t="s">
        <v>135</v>
      </c>
      <c r="M1938" s="3" t="s">
        <v>386</v>
      </c>
      <c r="N1938" s="3" t="s">
        <v>3008</v>
      </c>
      <c r="O1938" s="3">
        <v>30240</v>
      </c>
      <c r="P1938" s="2">
        <v>42114</v>
      </c>
      <c r="Q1938" s="2">
        <v>42115</v>
      </c>
      <c r="R1938" s="4">
        <v>43.691699999999997</v>
      </c>
      <c r="S1938" s="3">
        <v>8</v>
      </c>
      <c r="T1938" s="4">
        <v>522.46</v>
      </c>
      <c r="U1938" s="3">
        <v>88838</v>
      </c>
      <c r="V1938" s="3" t="str">
        <f>IF(R1938&gt;F3894, "High","Low")</f>
        <v>High</v>
      </c>
      <c r="W1938" s="3" t="e">
        <f>IF(OR(D1938 &gt; 0.2,#REF! &lt; 0.25), "High Risk", "Low Risk")</f>
        <v>#REF!</v>
      </c>
      <c r="X1938" s="3" t="str">
        <f t="shared" si="2"/>
        <v>Discount Applied</v>
      </c>
      <c r="Y1938" s="3" t="str">
        <f>IF(AND(R1938 &gt; 100, OR(I1938 = "Regular Air", I1938 = "Express Air"), NOT(D1938 &gt; 0)), "High Profit Non-Standard Shipping", "Other")</f>
        <v>Other</v>
      </c>
    </row>
    <row r="1939" spans="1:25" x14ac:dyDescent="0.3">
      <c r="A1939" s="3" t="s">
        <v>29</v>
      </c>
      <c r="B1939" s="3">
        <v>24161</v>
      </c>
      <c r="C1939" s="3" t="s">
        <v>36</v>
      </c>
      <c r="D1939" s="7">
        <v>0.05</v>
      </c>
      <c r="E1939" s="4">
        <v>11.97</v>
      </c>
      <c r="F1939" s="4">
        <v>5.81</v>
      </c>
      <c r="G1939" s="3">
        <v>3381</v>
      </c>
      <c r="H1939" s="3" t="s">
        <v>3009</v>
      </c>
      <c r="I1939" s="3" t="s">
        <v>48</v>
      </c>
      <c r="J1939" s="3" t="s">
        <v>27</v>
      </c>
      <c r="K1939" s="3" t="s">
        <v>28</v>
      </c>
      <c r="L1939" s="3" t="s">
        <v>135</v>
      </c>
      <c r="M1939" s="3" t="s">
        <v>386</v>
      </c>
      <c r="N1939" s="3" t="s">
        <v>3011</v>
      </c>
      <c r="O1939" s="3">
        <v>31204</v>
      </c>
      <c r="P1939" s="2">
        <v>42086</v>
      </c>
      <c r="Q1939" s="2">
        <v>42088</v>
      </c>
      <c r="R1939" s="4">
        <v>349.05930000000001</v>
      </c>
      <c r="S1939" s="3">
        <v>2</v>
      </c>
      <c r="T1939" s="4">
        <v>25.31</v>
      </c>
      <c r="U1939" s="3">
        <v>88836</v>
      </c>
      <c r="V1939" s="3" t="str">
        <f>IF(R1939&gt;F3895, "High","Low")</f>
        <v>High</v>
      </c>
      <c r="W1939" s="3" t="e">
        <f>IF(OR(D1939 &gt; 0.2,#REF! &lt; 0.25), "High Risk", "Low Risk")</f>
        <v>#REF!</v>
      </c>
      <c r="X1939" s="3" t="str">
        <f t="shared" si="2"/>
        <v>Discount Applied</v>
      </c>
      <c r="Y1939" s="3" t="str">
        <f>IF(AND(R1939 &gt; 100, OR(I1939 = "Regular Air", I1939 = "Express Air"), NOT(D1939 &gt; 0)), "High Profit Non-Standard Shipping", "Other")</f>
        <v>Other</v>
      </c>
    </row>
    <row r="1940" spans="1:25" x14ac:dyDescent="0.3">
      <c r="A1940" s="3" t="s">
        <v>108</v>
      </c>
      <c r="B1940" s="3">
        <v>25841</v>
      </c>
      <c r="C1940" s="3" t="s">
        <v>55</v>
      </c>
      <c r="D1940" s="7">
        <v>0.02</v>
      </c>
      <c r="E1940" s="4">
        <v>28.53</v>
      </c>
      <c r="F1940" s="4">
        <v>1.49</v>
      </c>
      <c r="G1940" s="3">
        <v>3381</v>
      </c>
      <c r="H1940" s="3" t="s">
        <v>3009</v>
      </c>
      <c r="I1940" s="3" t="s">
        <v>48</v>
      </c>
      <c r="J1940" s="3" t="s">
        <v>39</v>
      </c>
      <c r="K1940" s="3" t="s">
        <v>28</v>
      </c>
      <c r="L1940" s="3" t="s">
        <v>135</v>
      </c>
      <c r="M1940" s="3" t="s">
        <v>386</v>
      </c>
      <c r="N1940" s="3" t="s">
        <v>3011</v>
      </c>
      <c r="O1940" s="3">
        <v>31204</v>
      </c>
      <c r="P1940" s="2">
        <v>42123</v>
      </c>
      <c r="Q1940" s="2">
        <v>42123</v>
      </c>
      <c r="R1940" s="4">
        <v>1.9919999999999998</v>
      </c>
      <c r="S1940" s="3">
        <v>18</v>
      </c>
      <c r="T1940" s="4">
        <v>513.33000000000004</v>
      </c>
      <c r="U1940" s="3">
        <v>88840</v>
      </c>
      <c r="V1940" s="3" t="str">
        <f>IF(R1940&gt;F3896, "High","Low")</f>
        <v>High</v>
      </c>
      <c r="W1940" s="3" t="e">
        <f>IF(OR(D1940 &gt; 0.2,#REF! &lt; 0.25), "High Risk", "Low Risk")</f>
        <v>#REF!</v>
      </c>
      <c r="X1940" s="3" t="str">
        <f t="shared" si="2"/>
        <v>Discount Applied</v>
      </c>
      <c r="Y1940" s="3" t="str">
        <f>IF(AND(R1940 &gt; 100, OR(I1940 = "Regular Air", I1940 = "Express Air"), NOT(D1940 &gt; 0)), "High Profit Non-Standard Shipping", "Other")</f>
        <v>Other</v>
      </c>
    </row>
    <row r="1941" spans="1:25" x14ac:dyDescent="0.3">
      <c r="A1941" s="3" t="s">
        <v>29</v>
      </c>
      <c r="B1941" s="3">
        <v>22341</v>
      </c>
      <c r="C1941" s="3" t="s">
        <v>105</v>
      </c>
      <c r="D1941" s="7">
        <v>0.04</v>
      </c>
      <c r="E1941" s="4">
        <v>2.98</v>
      </c>
      <c r="F1941" s="4">
        <v>2.0299999999999998</v>
      </c>
      <c r="G1941" s="3">
        <v>3385</v>
      </c>
      <c r="H1941" s="3" t="s">
        <v>3012</v>
      </c>
      <c r="I1941" s="3" t="s">
        <v>26</v>
      </c>
      <c r="J1941" s="3" t="s">
        <v>27</v>
      </c>
      <c r="K1941" s="3" t="s">
        <v>28</v>
      </c>
      <c r="L1941" s="3" t="s">
        <v>52</v>
      </c>
      <c r="M1941" s="3" t="s">
        <v>153</v>
      </c>
      <c r="N1941" s="3" t="s">
        <v>3014</v>
      </c>
      <c r="O1941" s="3">
        <v>44512</v>
      </c>
      <c r="P1941" s="2">
        <v>42020</v>
      </c>
      <c r="Q1941" s="2">
        <v>42020</v>
      </c>
      <c r="R1941" s="4">
        <v>-22.009999999999998</v>
      </c>
      <c r="S1941" s="3">
        <v>5</v>
      </c>
      <c r="T1941" s="4">
        <v>15.7</v>
      </c>
      <c r="U1941" s="3">
        <v>88745</v>
      </c>
      <c r="V1941" s="3" t="str">
        <f>IF(R1941&gt;F3897, "High","Low")</f>
        <v>Low</v>
      </c>
      <c r="W1941" s="3" t="e">
        <f>IF(OR(D1941 &gt; 0.2,#REF! &lt; 0.25), "High Risk", "Low Risk")</f>
        <v>#REF!</v>
      </c>
      <c r="X1941" s="3" t="str">
        <f t="shared" si="2"/>
        <v>Discount Applied</v>
      </c>
      <c r="Y1941" s="3" t="str">
        <f>IF(AND(R1941 &gt; 100, OR(I1941 = "Regular Air", I1941 = "Express Air"), NOT(D1941 &gt; 0)), "High Profit Non-Standard Shipping", "Other")</f>
        <v>Other</v>
      </c>
    </row>
    <row r="1942" spans="1:25" x14ac:dyDescent="0.3">
      <c r="A1942" s="3" t="s">
        <v>77</v>
      </c>
      <c r="B1942" s="3">
        <v>22342</v>
      </c>
      <c r="C1942" s="3" t="s">
        <v>105</v>
      </c>
      <c r="D1942" s="7">
        <v>0.01</v>
      </c>
      <c r="E1942" s="4">
        <v>125.99</v>
      </c>
      <c r="F1942" s="4">
        <v>8.99</v>
      </c>
      <c r="G1942" s="3">
        <v>3385</v>
      </c>
      <c r="H1942" s="3" t="s">
        <v>3012</v>
      </c>
      <c r="I1942" s="3" t="s">
        <v>48</v>
      </c>
      <c r="J1942" s="3" t="s">
        <v>27</v>
      </c>
      <c r="K1942" s="3" t="s">
        <v>76</v>
      </c>
      <c r="L1942" s="3" t="s">
        <v>52</v>
      </c>
      <c r="M1942" s="3" t="s">
        <v>153</v>
      </c>
      <c r="N1942" s="3" t="s">
        <v>3014</v>
      </c>
      <c r="O1942" s="3">
        <v>44512</v>
      </c>
      <c r="P1942" s="2">
        <v>42020</v>
      </c>
      <c r="Q1942" s="2">
        <v>42025</v>
      </c>
      <c r="R1942" s="4">
        <v>426.46032000000002</v>
      </c>
      <c r="S1942" s="3">
        <v>6</v>
      </c>
      <c r="T1942" s="4">
        <v>680.65</v>
      </c>
      <c r="U1942" s="3">
        <v>88745</v>
      </c>
      <c r="V1942" s="3" t="str">
        <f>IF(R1942&gt;F3898, "High","Low")</f>
        <v>High</v>
      </c>
      <c r="W1942" s="3" t="e">
        <f>IF(OR(D1942 &gt; 0.2,#REF! &lt; 0.25), "High Risk", "Low Risk")</f>
        <v>#REF!</v>
      </c>
      <c r="X1942" s="3" t="str">
        <f t="shared" si="2"/>
        <v>Discount Applied</v>
      </c>
      <c r="Y1942" s="3" t="str">
        <f>IF(AND(R1942 &gt; 100, OR(I1942 = "Regular Air", I1942 = "Express Air"), NOT(D1942 &gt; 0)), "High Profit Non-Standard Shipping", "Other")</f>
        <v>Other</v>
      </c>
    </row>
    <row r="1943" spans="1:25" x14ac:dyDescent="0.3">
      <c r="A1943" s="3" t="s">
        <v>133</v>
      </c>
      <c r="B1943" s="3">
        <v>23190</v>
      </c>
      <c r="C1943" s="3" t="s">
        <v>46</v>
      </c>
      <c r="D1943" s="7">
        <v>0</v>
      </c>
      <c r="E1943" s="4">
        <v>2.61</v>
      </c>
      <c r="F1943" s="4">
        <v>0.5</v>
      </c>
      <c r="G1943" s="3">
        <v>3386</v>
      </c>
      <c r="H1943" s="3" t="s">
        <v>3015</v>
      </c>
      <c r="I1943" s="3" t="s">
        <v>48</v>
      </c>
      <c r="J1943" s="3" t="s">
        <v>27</v>
      </c>
      <c r="K1943" s="3" t="s">
        <v>28</v>
      </c>
      <c r="L1943" s="3" t="s">
        <v>52</v>
      </c>
      <c r="M1943" s="3" t="s">
        <v>153</v>
      </c>
      <c r="N1943" s="3" t="s">
        <v>613</v>
      </c>
      <c r="O1943" s="3">
        <v>43402</v>
      </c>
      <c r="P1943" s="2">
        <v>42127</v>
      </c>
      <c r="Q1943" s="2">
        <v>42129</v>
      </c>
      <c r="R1943" s="4">
        <v>19.554599999999997</v>
      </c>
      <c r="S1943" s="3">
        <v>10</v>
      </c>
      <c r="T1943" s="4">
        <v>28.34</v>
      </c>
      <c r="U1943" s="3">
        <v>88746</v>
      </c>
      <c r="V1943" s="3" t="str">
        <f>IF(R1943&gt;F3899, "High","Low")</f>
        <v>High</v>
      </c>
      <c r="W1943" s="3" t="e">
        <f>IF(OR(D1943 &gt; 0.2,#REF! &lt; 0.25), "High Risk", "Low Risk")</f>
        <v>#REF!</v>
      </c>
      <c r="X1943" s="3" t="str">
        <f t="shared" si="2"/>
        <v>No Discount</v>
      </c>
      <c r="Y1943" s="3" t="str">
        <f>IF(AND(R1943 &gt; 100, OR(I1943 = "Regular Air", I1943 = "Express Air"), NOT(D1943 &gt; 0)), "High Profit Non-Standard Shipping", "Other")</f>
        <v>Other</v>
      </c>
    </row>
    <row r="1944" spans="1:25" x14ac:dyDescent="0.3">
      <c r="A1944" s="3" t="s">
        <v>49</v>
      </c>
      <c r="B1944" s="3">
        <v>23191</v>
      </c>
      <c r="C1944" s="3" t="s">
        <v>46</v>
      </c>
      <c r="D1944" s="7">
        <v>0.04</v>
      </c>
      <c r="E1944" s="4">
        <v>25.38</v>
      </c>
      <c r="F1944" s="4">
        <v>8.99</v>
      </c>
      <c r="G1944" s="3">
        <v>3386</v>
      </c>
      <c r="H1944" s="3" t="s">
        <v>3015</v>
      </c>
      <c r="I1944" s="3" t="s">
        <v>26</v>
      </c>
      <c r="J1944" s="3" t="s">
        <v>27</v>
      </c>
      <c r="K1944" s="3" t="s">
        <v>40</v>
      </c>
      <c r="L1944" s="3" t="s">
        <v>52</v>
      </c>
      <c r="M1944" s="3" t="s">
        <v>153</v>
      </c>
      <c r="N1944" s="3" t="s">
        <v>613</v>
      </c>
      <c r="O1944" s="3">
        <v>43402</v>
      </c>
      <c r="P1944" s="2">
        <v>42127</v>
      </c>
      <c r="Q1944" s="2">
        <v>42130</v>
      </c>
      <c r="R1944" s="4">
        <v>152.48200000000003</v>
      </c>
      <c r="S1944" s="3">
        <v>35</v>
      </c>
      <c r="T1944" s="4">
        <v>861.3</v>
      </c>
      <c r="U1944" s="3">
        <v>88746</v>
      </c>
      <c r="V1944" s="3" t="str">
        <f>IF(R1944&gt;F3900, "High","Low")</f>
        <v>High</v>
      </c>
      <c r="W1944" s="3" t="e">
        <f>IF(OR(D1944 &gt; 0.2,#REF! &lt; 0.25), "High Risk", "Low Risk")</f>
        <v>#REF!</v>
      </c>
      <c r="X1944" s="3" t="str">
        <f t="shared" si="2"/>
        <v>Discount Applied</v>
      </c>
      <c r="Y1944" s="3" t="str">
        <f>IF(AND(R1944 &gt; 100, OR(I1944 = "Regular Air", I1944 = "Express Air"), NOT(D1944 &gt; 0)), "High Profit Non-Standard Shipping", "Other")</f>
        <v>Other</v>
      </c>
    </row>
    <row r="1945" spans="1:25" x14ac:dyDescent="0.3">
      <c r="A1945" s="3" t="s">
        <v>140</v>
      </c>
      <c r="B1945" s="3">
        <v>19464</v>
      </c>
      <c r="C1945" s="3" t="s">
        <v>36</v>
      </c>
      <c r="D1945" s="7">
        <v>0.03</v>
      </c>
      <c r="E1945" s="4">
        <v>95.99</v>
      </c>
      <c r="F1945" s="4">
        <v>35</v>
      </c>
      <c r="G1945" s="3">
        <v>3388</v>
      </c>
      <c r="H1945" s="3" t="s">
        <v>3016</v>
      </c>
      <c r="I1945" s="3" t="s">
        <v>48</v>
      </c>
      <c r="J1945" s="3" t="s">
        <v>27</v>
      </c>
      <c r="K1945" s="3" t="s">
        <v>28</v>
      </c>
      <c r="L1945" s="3" t="s">
        <v>33</v>
      </c>
      <c r="M1945" s="3" t="s">
        <v>44</v>
      </c>
      <c r="N1945" s="3" t="s">
        <v>392</v>
      </c>
      <c r="O1945" s="3">
        <v>94533</v>
      </c>
      <c r="P1945" s="2">
        <v>42135</v>
      </c>
      <c r="Q1945" s="2">
        <v>42136</v>
      </c>
      <c r="R1945" s="4">
        <v>67.012000000000057</v>
      </c>
      <c r="S1945" s="3">
        <v>9</v>
      </c>
      <c r="T1945" s="4">
        <v>894.64</v>
      </c>
      <c r="U1945" s="3">
        <v>90154</v>
      </c>
      <c r="V1945" s="3" t="str">
        <f>IF(R1945&gt;F3901, "High","Low")</f>
        <v>High</v>
      </c>
      <c r="W1945" s="3" t="e">
        <f>IF(OR(D1945 &gt; 0.2,#REF! &lt; 0.25), "High Risk", "Low Risk")</f>
        <v>#REF!</v>
      </c>
      <c r="X1945" s="3" t="str">
        <f t="shared" si="2"/>
        <v>Discount Applied</v>
      </c>
      <c r="Y1945" s="3" t="str">
        <f>IF(AND(R1945 &gt; 100, OR(I1945 = "Regular Air", I1945 = "Express Air"), NOT(D1945 &gt; 0)), "High Profit Non-Standard Shipping", "Other")</f>
        <v>Other</v>
      </c>
    </row>
    <row r="1946" spans="1:25" x14ac:dyDescent="0.3">
      <c r="A1946" s="3" t="s">
        <v>77</v>
      </c>
      <c r="B1946" s="3">
        <v>18640</v>
      </c>
      <c r="C1946" s="3" t="s">
        <v>55</v>
      </c>
      <c r="D1946" s="7">
        <v>0.08</v>
      </c>
      <c r="E1946" s="4">
        <v>125.99</v>
      </c>
      <c r="F1946" s="4">
        <v>7.69</v>
      </c>
      <c r="G1946" s="3">
        <v>3393</v>
      </c>
      <c r="H1946" s="3" t="s">
        <v>3017</v>
      </c>
      <c r="I1946" s="3" t="s">
        <v>48</v>
      </c>
      <c r="J1946" s="3" t="s">
        <v>113</v>
      </c>
      <c r="K1946" s="3" t="s">
        <v>76</v>
      </c>
      <c r="L1946" s="3" t="s">
        <v>33</v>
      </c>
      <c r="M1946" s="3" t="s">
        <v>34</v>
      </c>
      <c r="N1946" s="3" t="s">
        <v>3018</v>
      </c>
      <c r="O1946" s="3">
        <v>99163</v>
      </c>
      <c r="P1946" s="2">
        <v>42123</v>
      </c>
      <c r="Q1946" s="2">
        <v>42124</v>
      </c>
      <c r="R1946" s="4">
        <v>374.625</v>
      </c>
      <c r="S1946" s="3">
        <v>7</v>
      </c>
      <c r="T1946" s="4">
        <v>710.36</v>
      </c>
      <c r="U1946" s="3">
        <v>87908</v>
      </c>
      <c r="V1946" s="3" t="str">
        <f>IF(R1946&gt;F3902, "High","Low")</f>
        <v>High</v>
      </c>
      <c r="W1946" s="3" t="e">
        <f>IF(OR(D1946 &gt; 0.2,#REF! &lt; 0.25), "High Risk", "Low Risk")</f>
        <v>#REF!</v>
      </c>
      <c r="X1946" s="3" t="str">
        <f t="shared" si="2"/>
        <v>Discount Applied</v>
      </c>
      <c r="Y1946" s="3" t="str">
        <f>IF(AND(R1946 &gt; 100, OR(I1946 = "Regular Air", I1946 = "Express Air"), NOT(D1946 &gt; 0)), "High Profit Non-Standard Shipping", "Other")</f>
        <v>Other</v>
      </c>
    </row>
    <row r="1947" spans="1:25" x14ac:dyDescent="0.3">
      <c r="A1947" s="3" t="s">
        <v>68</v>
      </c>
      <c r="B1947" s="3">
        <v>19635</v>
      </c>
      <c r="C1947" s="3" t="s">
        <v>46</v>
      </c>
      <c r="D1947" s="7">
        <v>0.08</v>
      </c>
      <c r="E1947" s="4">
        <v>4.4800000000000004</v>
      </c>
      <c r="F1947" s="4">
        <v>2.5</v>
      </c>
      <c r="G1947" s="3">
        <v>3393</v>
      </c>
      <c r="H1947" s="3" t="s">
        <v>3017</v>
      </c>
      <c r="I1947" s="3" t="s">
        <v>48</v>
      </c>
      <c r="J1947" s="3" t="s">
        <v>113</v>
      </c>
      <c r="K1947" s="3" t="s">
        <v>28</v>
      </c>
      <c r="L1947" s="3" t="s">
        <v>33</v>
      </c>
      <c r="M1947" s="3" t="s">
        <v>34</v>
      </c>
      <c r="N1947" s="3" t="s">
        <v>3018</v>
      </c>
      <c r="O1947" s="3">
        <v>99163</v>
      </c>
      <c r="P1947" s="2">
        <v>42049</v>
      </c>
      <c r="Q1947" s="2">
        <v>42050</v>
      </c>
      <c r="R1947" s="4">
        <v>-3.2448000000000001</v>
      </c>
      <c r="S1947" s="3">
        <v>19</v>
      </c>
      <c r="T1947" s="4">
        <v>80.2</v>
      </c>
      <c r="U1947" s="3">
        <v>87909</v>
      </c>
      <c r="V1947" s="3" t="str">
        <f>IF(R1947&gt;F3903, "High","Low")</f>
        <v>Low</v>
      </c>
      <c r="W1947" s="3" t="e">
        <f>IF(OR(D1947 &gt; 0.2,#REF! &lt; 0.25), "High Risk", "Low Risk")</f>
        <v>#REF!</v>
      </c>
      <c r="X1947" s="3" t="str">
        <f t="shared" si="2"/>
        <v>Discount Applied</v>
      </c>
      <c r="Y1947" s="3" t="str">
        <f>IF(AND(R1947 &gt; 100, OR(I1947 = "Regular Air", I1947 = "Express Air"), NOT(D1947 &gt; 0)), "High Profit Non-Standard Shipping", "Other")</f>
        <v>Other</v>
      </c>
    </row>
    <row r="1948" spans="1:25" x14ac:dyDescent="0.3">
      <c r="A1948" s="3" t="s">
        <v>108</v>
      </c>
      <c r="B1948" s="3">
        <v>20624</v>
      </c>
      <c r="C1948" s="3" t="s">
        <v>105</v>
      </c>
      <c r="D1948" s="7">
        <v>0</v>
      </c>
      <c r="E1948" s="4">
        <v>1270.99</v>
      </c>
      <c r="F1948" s="4">
        <v>19.989999999999998</v>
      </c>
      <c r="G1948" s="3">
        <v>3397</v>
      </c>
      <c r="H1948" s="3" t="s">
        <v>3019</v>
      </c>
      <c r="I1948" s="3" t="s">
        <v>48</v>
      </c>
      <c r="J1948" s="3" t="s">
        <v>57</v>
      </c>
      <c r="K1948" s="3" t="s">
        <v>28</v>
      </c>
      <c r="L1948" s="3" t="s">
        <v>60</v>
      </c>
      <c r="M1948" s="3" t="s">
        <v>177</v>
      </c>
      <c r="N1948" s="3" t="s">
        <v>1358</v>
      </c>
      <c r="O1948" s="3">
        <v>61832</v>
      </c>
      <c r="P1948" s="2">
        <v>42162</v>
      </c>
      <c r="Q1948" s="2">
        <v>42164</v>
      </c>
      <c r="R1948" s="4">
        <v>6384.4388999999992</v>
      </c>
      <c r="S1948" s="3">
        <v>7</v>
      </c>
      <c r="T1948" s="4">
        <v>9252.81</v>
      </c>
      <c r="U1948" s="3">
        <v>87535</v>
      </c>
      <c r="V1948" s="3" t="str">
        <f>IF(R1948&gt;F3904, "High","Low")</f>
        <v>High</v>
      </c>
      <c r="W1948" s="3" t="e">
        <f>IF(OR(D1948 &gt; 0.2,#REF! &lt; 0.25), "High Risk", "Low Risk")</f>
        <v>#REF!</v>
      </c>
      <c r="X1948" s="3" t="str">
        <f t="shared" si="2"/>
        <v>No Discount</v>
      </c>
      <c r="Y1948" s="3" t="str">
        <f>IF(AND(R1948 &gt; 100, OR(I1948 = "Regular Air", I1948 = "Express Air"), NOT(D1948 &gt; 0)), "High Profit Non-Standard Shipping", "Other")</f>
        <v>High Profit Non-Standard Shipping</v>
      </c>
    </row>
    <row r="1949" spans="1:25" x14ac:dyDescent="0.3">
      <c r="A1949" s="3" t="s">
        <v>140</v>
      </c>
      <c r="B1949" s="3">
        <v>19842</v>
      </c>
      <c r="C1949" s="3" t="s">
        <v>24</v>
      </c>
      <c r="D1949" s="7">
        <v>0.01</v>
      </c>
      <c r="E1949" s="4">
        <v>10.9</v>
      </c>
      <c r="F1949" s="4">
        <v>7.46</v>
      </c>
      <c r="G1949" s="3">
        <v>3397</v>
      </c>
      <c r="H1949" s="3" t="s">
        <v>3019</v>
      </c>
      <c r="I1949" s="3" t="s">
        <v>48</v>
      </c>
      <c r="J1949" s="3" t="s">
        <v>57</v>
      </c>
      <c r="K1949" s="3" t="s">
        <v>28</v>
      </c>
      <c r="L1949" s="3" t="s">
        <v>60</v>
      </c>
      <c r="M1949" s="3" t="s">
        <v>177</v>
      </c>
      <c r="N1949" s="3" t="s">
        <v>1358</v>
      </c>
      <c r="O1949" s="3">
        <v>61832</v>
      </c>
      <c r="P1949" s="2">
        <v>42074</v>
      </c>
      <c r="Q1949" s="2">
        <v>42075</v>
      </c>
      <c r="R1949" s="4">
        <v>-116.76</v>
      </c>
      <c r="S1949" s="3">
        <v>18</v>
      </c>
      <c r="T1949" s="4">
        <v>207.31</v>
      </c>
      <c r="U1949" s="3">
        <v>87536</v>
      </c>
      <c r="V1949" s="3" t="str">
        <f>IF(R1949&gt;F3905, "High","Low")</f>
        <v>Low</v>
      </c>
      <c r="W1949" s="3" t="e">
        <f>IF(OR(D1949 &gt; 0.2,#REF! &lt; 0.25), "High Risk", "Low Risk")</f>
        <v>#REF!</v>
      </c>
      <c r="X1949" s="3" t="str">
        <f t="shared" si="2"/>
        <v>Discount Applied</v>
      </c>
      <c r="Y1949" s="3" t="str">
        <f>IF(AND(R1949 &gt; 100, OR(I1949 = "Regular Air", I1949 = "Express Air"), NOT(D1949 &gt; 0)), "High Profit Non-Standard Shipping", "Other")</f>
        <v>Other</v>
      </c>
    </row>
    <row r="1950" spans="1:25" x14ac:dyDescent="0.3">
      <c r="A1950" s="3" t="s">
        <v>77</v>
      </c>
      <c r="B1950" s="3">
        <v>19843</v>
      </c>
      <c r="C1950" s="3" t="s">
        <v>24</v>
      </c>
      <c r="D1950" s="7">
        <v>0.1</v>
      </c>
      <c r="E1950" s="4">
        <v>7.99</v>
      </c>
      <c r="F1950" s="4">
        <v>5.03</v>
      </c>
      <c r="G1950" s="3">
        <v>3397</v>
      </c>
      <c r="H1950" s="3" t="s">
        <v>3019</v>
      </c>
      <c r="I1950" s="3" t="s">
        <v>48</v>
      </c>
      <c r="J1950" s="3" t="s">
        <v>57</v>
      </c>
      <c r="K1950" s="3" t="s">
        <v>76</v>
      </c>
      <c r="L1950" s="3" t="s">
        <v>60</v>
      </c>
      <c r="M1950" s="3" t="s">
        <v>177</v>
      </c>
      <c r="N1950" s="3" t="s">
        <v>1358</v>
      </c>
      <c r="O1950" s="3">
        <v>61832</v>
      </c>
      <c r="P1950" s="2">
        <v>42074</v>
      </c>
      <c r="Q1950" s="2">
        <v>42075</v>
      </c>
      <c r="R1950" s="4">
        <v>-160.952</v>
      </c>
      <c r="S1950" s="3">
        <v>22</v>
      </c>
      <c r="T1950" s="4">
        <v>143.12</v>
      </c>
      <c r="U1950" s="3">
        <v>87536</v>
      </c>
      <c r="V1950" s="3" t="str">
        <f>IF(R1950&gt;F3906, "High","Low")</f>
        <v>Low</v>
      </c>
      <c r="W1950" s="3" t="e">
        <f>IF(OR(D1950 &gt; 0.2,#REF! &lt; 0.25), "High Risk", "Low Risk")</f>
        <v>#REF!</v>
      </c>
      <c r="X1950" s="3" t="str">
        <f t="shared" si="2"/>
        <v>Discount Applied</v>
      </c>
      <c r="Y1950" s="3" t="str">
        <f>IF(AND(R1950 &gt; 100, OR(I1950 = "Regular Air", I1950 = "Express Air"), NOT(D1950 &gt; 0)), "High Profit Non-Standard Shipping", "Other")</f>
        <v>Other</v>
      </c>
    </row>
    <row r="1951" spans="1:25" x14ac:dyDescent="0.3">
      <c r="A1951" s="3" t="s">
        <v>29</v>
      </c>
      <c r="B1951" s="3">
        <v>26208</v>
      </c>
      <c r="C1951" s="3" t="s">
        <v>36</v>
      </c>
      <c r="D1951" s="7">
        <v>0.08</v>
      </c>
      <c r="E1951" s="4">
        <v>11.97</v>
      </c>
      <c r="F1951" s="4">
        <v>5.81</v>
      </c>
      <c r="G1951" s="3">
        <v>3399</v>
      </c>
      <c r="H1951" s="3" t="s">
        <v>3021</v>
      </c>
      <c r="I1951" s="3" t="s">
        <v>48</v>
      </c>
      <c r="J1951" s="3" t="s">
        <v>57</v>
      </c>
      <c r="K1951" s="3" t="s">
        <v>28</v>
      </c>
      <c r="L1951" s="3" t="s">
        <v>60</v>
      </c>
      <c r="M1951" s="3" t="s">
        <v>177</v>
      </c>
      <c r="N1951" s="3" t="s">
        <v>1521</v>
      </c>
      <c r="O1951" s="3">
        <v>60016</v>
      </c>
      <c r="P1951" s="2">
        <v>42092</v>
      </c>
      <c r="Q1951" s="2">
        <v>42094</v>
      </c>
      <c r="R1951" s="4">
        <v>-41.87</v>
      </c>
      <c r="S1951" s="3">
        <v>5</v>
      </c>
      <c r="T1951" s="4">
        <v>59.98</v>
      </c>
      <c r="U1951" s="3">
        <v>87534</v>
      </c>
      <c r="V1951" s="3" t="str">
        <f>IF(R1951&gt;F3907, "High","Low")</f>
        <v>Low</v>
      </c>
      <c r="W1951" s="3" t="e">
        <f>IF(OR(D1951 &gt; 0.2,#REF! &lt; 0.25), "High Risk", "Low Risk")</f>
        <v>#REF!</v>
      </c>
      <c r="X1951" s="3" t="str">
        <f t="shared" si="2"/>
        <v>Discount Applied</v>
      </c>
      <c r="Y1951" s="3" t="str">
        <f>IF(AND(R1951 &gt; 100, OR(I1951 = "Regular Air", I1951 = "Express Air"), NOT(D1951 &gt; 0)), "High Profit Non-Standard Shipping", "Other")</f>
        <v>Other</v>
      </c>
    </row>
    <row r="1952" spans="1:25" x14ac:dyDescent="0.3">
      <c r="A1952" s="3" t="s">
        <v>49</v>
      </c>
      <c r="B1952" s="3">
        <v>24911</v>
      </c>
      <c r="C1952" s="3" t="s">
        <v>55</v>
      </c>
      <c r="D1952" s="7">
        <v>0.1</v>
      </c>
      <c r="E1952" s="4">
        <v>9.3800000000000008</v>
      </c>
      <c r="F1952" s="4">
        <v>4.93</v>
      </c>
      <c r="G1952" s="3">
        <v>3400</v>
      </c>
      <c r="H1952" s="3" t="s">
        <v>3022</v>
      </c>
      <c r="I1952" s="3" t="s">
        <v>26</v>
      </c>
      <c r="J1952" s="3" t="s">
        <v>57</v>
      </c>
      <c r="K1952" s="3" t="s">
        <v>40</v>
      </c>
      <c r="L1952" s="3" t="s">
        <v>52</v>
      </c>
      <c r="M1952" s="3" t="s">
        <v>647</v>
      </c>
      <c r="N1952" s="3" t="s">
        <v>3024</v>
      </c>
      <c r="O1952" s="3">
        <v>26554</v>
      </c>
      <c r="P1952" s="2">
        <v>42098</v>
      </c>
      <c r="Q1952" s="2">
        <v>42098</v>
      </c>
      <c r="R1952" s="4">
        <v>-24.7104</v>
      </c>
      <c r="S1952" s="3">
        <v>15</v>
      </c>
      <c r="T1952" s="4">
        <v>135.78</v>
      </c>
      <c r="U1952" s="3">
        <v>87537</v>
      </c>
      <c r="V1952" s="3" t="str">
        <f>IF(R1952&gt;F3908, "High","Low")</f>
        <v>Low</v>
      </c>
      <c r="W1952" s="3" t="e">
        <f>IF(OR(D1952 &gt; 0.2,#REF! &lt; 0.25), "High Risk", "Low Risk")</f>
        <v>#REF!</v>
      </c>
      <c r="X1952" s="3" t="str">
        <f t="shared" si="2"/>
        <v>Discount Applied</v>
      </c>
      <c r="Y1952" s="3" t="str">
        <f>IF(AND(R1952 &gt; 100, OR(I1952 = "Regular Air", I1952 = "Express Air"), NOT(D1952 &gt; 0)), "High Profit Non-Standard Shipping", "Other")</f>
        <v>Other</v>
      </c>
    </row>
    <row r="1953" spans="1:25" x14ac:dyDescent="0.3">
      <c r="A1953" s="3" t="s">
        <v>49</v>
      </c>
      <c r="B1953" s="3">
        <v>25914</v>
      </c>
      <c r="C1953" s="3" t="s">
        <v>24</v>
      </c>
      <c r="D1953" s="7">
        <v>0.1</v>
      </c>
      <c r="E1953" s="4">
        <v>105.98</v>
      </c>
      <c r="F1953" s="4">
        <v>13.99</v>
      </c>
      <c r="G1953" s="3">
        <v>3403</v>
      </c>
      <c r="H1953" s="3" t="s">
        <v>3025</v>
      </c>
      <c r="I1953" s="3" t="s">
        <v>26</v>
      </c>
      <c r="J1953" s="3" t="s">
        <v>113</v>
      </c>
      <c r="K1953" s="3" t="s">
        <v>40</v>
      </c>
      <c r="L1953" s="3" t="s">
        <v>33</v>
      </c>
      <c r="M1953" s="3" t="s">
        <v>2225</v>
      </c>
      <c r="N1953" s="3" t="s">
        <v>3027</v>
      </c>
      <c r="O1953" s="3">
        <v>82001</v>
      </c>
      <c r="P1953" s="2">
        <v>42043</v>
      </c>
      <c r="Q1953" s="2">
        <v>42046</v>
      </c>
      <c r="R1953" s="4">
        <v>349.48499999999996</v>
      </c>
      <c r="S1953" s="3">
        <v>5</v>
      </c>
      <c r="T1953" s="4">
        <v>506.5</v>
      </c>
      <c r="U1953" s="3">
        <v>87530</v>
      </c>
      <c r="V1953" s="3" t="str">
        <f>IF(R1953&gt;F3909, "High","Low")</f>
        <v>High</v>
      </c>
      <c r="W1953" s="3" t="e">
        <f>IF(OR(D1953 &gt; 0.2,#REF! &lt; 0.25), "High Risk", "Low Risk")</f>
        <v>#REF!</v>
      </c>
      <c r="X1953" s="3" t="str">
        <f t="shared" si="2"/>
        <v>Discount Applied</v>
      </c>
      <c r="Y1953" s="3" t="str">
        <f>IF(AND(R1953 &gt; 100, OR(I1953 = "Regular Air", I1953 = "Express Air"), NOT(D1953 &gt; 0)), "High Profit Non-Standard Shipping", "Other")</f>
        <v>Other</v>
      </c>
    </row>
  </sheetData>
  <conditionalFormatting sqref="R183:R1953 I1:I182">
    <cfRule type="iconSet" priority="5">
      <iconSet iconSet="3Arrows">
        <cfvo type="percent" val="0"/>
        <cfvo type="percentile" val="33"/>
        <cfvo type="percentile" val="67"/>
      </iconSet>
    </cfRule>
    <cfRule type="colorScale" priority="6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conditionalFormatting sqref="T183:T1953 K1:K182">
    <cfRule type="iconSet" priority="4">
      <iconSet iconSet="3Arrows">
        <cfvo type="percent" val="0"/>
        <cfvo type="percentile" val="33"/>
        <cfvo type="percentile" val="67"/>
      </iconSet>
    </cfRule>
  </conditionalFormatting>
  <conditionalFormatting sqref="U183:U1953">
    <cfRule type="duplicateValues" dxfId="7" priority="9"/>
  </conditionalFormatting>
  <conditionalFormatting sqref="B183:B1953">
    <cfRule type="duplicateValues" dxfId="6" priority="12"/>
  </conditionalFormatting>
  <conditionalFormatting sqref="G183:G1953">
    <cfRule type="duplicateValues" dxfId="5" priority="13"/>
  </conditionalFormatting>
  <conditionalFormatting sqref="A1:A182">
    <cfRule type="duplicateValues" dxfId="4" priority="3"/>
  </conditionalFormatting>
  <conditionalFormatting sqref="N3:N6">
    <cfRule type="duplicateValues" dxfId="3" priority="2"/>
  </conditionalFormatting>
  <conditionalFormatting sqref="N12:N15">
    <cfRule type="duplicateValues" dxfId="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4886C-35DE-4C9B-B64A-665677536988}">
  <dimension ref="A1:I18"/>
  <sheetViews>
    <sheetView workbookViewId="0">
      <selection activeCell="E10" sqref="E10"/>
    </sheetView>
  </sheetViews>
  <sheetFormatPr defaultRowHeight="13" x14ac:dyDescent="0.3"/>
  <cols>
    <col min="1" max="1" width="16.453125" bestFit="1" customWidth="1"/>
    <col min="2" max="2" width="18.453125" bestFit="1" customWidth="1"/>
    <col min="3" max="3" width="17.36328125" customWidth="1"/>
    <col min="4" max="4" width="18.90625" customWidth="1"/>
    <col min="5" max="5" width="17.7265625" customWidth="1"/>
    <col min="6" max="6" width="21.26953125" customWidth="1"/>
    <col min="7" max="7" width="21.36328125" customWidth="1"/>
    <col min="8" max="8" width="19.6328125" customWidth="1"/>
    <col min="9" max="9" width="18.453125" customWidth="1"/>
  </cols>
  <sheetData>
    <row r="1" spans="1:9" x14ac:dyDescent="0.3">
      <c r="A1" s="3" t="s">
        <v>23</v>
      </c>
      <c r="B1" s="3">
        <v>88522</v>
      </c>
      <c r="C1" s="3">
        <v>90193</v>
      </c>
      <c r="D1" s="3">
        <v>90192</v>
      </c>
      <c r="E1" s="3">
        <v>86838</v>
      </c>
      <c r="F1" s="3">
        <v>86838</v>
      </c>
      <c r="G1" s="3">
        <v>86837</v>
      </c>
      <c r="H1" s="3">
        <v>86839</v>
      </c>
      <c r="I1" s="3">
        <v>86836</v>
      </c>
    </row>
    <row r="2" spans="1:9" x14ac:dyDescent="0.3">
      <c r="A2" s="3" t="s">
        <v>13</v>
      </c>
      <c r="B2" s="3" t="s">
        <v>32</v>
      </c>
      <c r="C2" s="3" t="s">
        <v>32</v>
      </c>
      <c r="D2" s="3" t="s">
        <v>32</v>
      </c>
      <c r="E2" s="3" t="s">
        <v>32</v>
      </c>
      <c r="F2" s="3" t="s">
        <v>32</v>
      </c>
      <c r="G2" s="3" t="s">
        <v>32</v>
      </c>
      <c r="H2" s="3" t="s">
        <v>32</v>
      </c>
      <c r="I2" s="3" t="s">
        <v>32</v>
      </c>
    </row>
    <row r="3" spans="1:9" x14ac:dyDescent="0.3">
      <c r="A3" s="3" t="s">
        <v>14</v>
      </c>
      <c r="B3" s="3" t="s">
        <v>33</v>
      </c>
      <c r="C3" s="3" t="s">
        <v>33</v>
      </c>
      <c r="D3" s="3" t="s">
        <v>52</v>
      </c>
      <c r="E3" s="3" t="s">
        <v>60</v>
      </c>
      <c r="F3" s="3" t="s">
        <v>60</v>
      </c>
      <c r="G3" s="3" t="s">
        <v>52</v>
      </c>
      <c r="H3" s="3" t="s">
        <v>52</v>
      </c>
      <c r="I3" s="3" t="s">
        <v>52</v>
      </c>
    </row>
    <row r="4" spans="1:9" x14ac:dyDescent="0.3">
      <c r="A4" s="3" t="s">
        <v>15</v>
      </c>
      <c r="B4" s="3" t="s">
        <v>34</v>
      </c>
      <c r="C4" s="3" t="s">
        <v>44</v>
      </c>
      <c r="D4" s="3" t="s">
        <v>53</v>
      </c>
      <c r="E4" s="3" t="s">
        <v>61</v>
      </c>
      <c r="F4" s="3" t="s">
        <v>61</v>
      </c>
      <c r="G4" s="3" t="s">
        <v>70</v>
      </c>
      <c r="H4" s="3" t="s">
        <v>70</v>
      </c>
      <c r="I4" s="3" t="s">
        <v>70</v>
      </c>
    </row>
    <row r="5" spans="1:9" x14ac:dyDescent="0.3">
      <c r="A5" s="3" t="s">
        <v>16</v>
      </c>
      <c r="B5" s="3" t="s">
        <v>35</v>
      </c>
      <c r="C5" s="3" t="s">
        <v>45</v>
      </c>
      <c r="D5" s="3" t="s">
        <v>54</v>
      </c>
      <c r="E5" s="3" t="s">
        <v>62</v>
      </c>
      <c r="F5" s="3" t="s">
        <v>62</v>
      </c>
      <c r="G5" s="3" t="s">
        <v>71</v>
      </c>
      <c r="H5" s="3" t="s">
        <v>71</v>
      </c>
      <c r="I5" s="3" t="s">
        <v>75</v>
      </c>
    </row>
    <row r="6" spans="1:9" x14ac:dyDescent="0.3">
      <c r="A6" s="3" t="s">
        <v>17</v>
      </c>
      <c r="B6" s="3">
        <v>98221</v>
      </c>
      <c r="C6" s="3">
        <v>91776</v>
      </c>
      <c r="D6" s="3">
        <v>7203</v>
      </c>
      <c r="E6" s="3">
        <v>55372</v>
      </c>
      <c r="F6" s="3">
        <v>55372</v>
      </c>
      <c r="G6" s="3">
        <v>11787</v>
      </c>
      <c r="H6" s="3">
        <v>11787</v>
      </c>
      <c r="I6" s="3">
        <v>13210</v>
      </c>
    </row>
    <row r="7" spans="1:9" x14ac:dyDescent="0.3">
      <c r="A7" s="2" t="s">
        <v>18</v>
      </c>
      <c r="B7" s="2">
        <v>42011</v>
      </c>
      <c r="C7" s="2">
        <v>42168</v>
      </c>
      <c r="D7" s="2">
        <v>42050</v>
      </c>
      <c r="E7" s="2">
        <v>42136</v>
      </c>
      <c r="F7" s="2">
        <v>42136</v>
      </c>
      <c r="G7" s="2">
        <v>42102</v>
      </c>
      <c r="H7" s="2">
        <v>42152</v>
      </c>
      <c r="I7" s="2">
        <v>42047</v>
      </c>
    </row>
    <row r="8" spans="1:9" x14ac:dyDescent="0.3">
      <c r="A8" s="2" t="s">
        <v>19</v>
      </c>
      <c r="B8" s="2">
        <v>42012</v>
      </c>
      <c r="C8" s="2">
        <v>42170</v>
      </c>
      <c r="D8" s="2">
        <v>42052</v>
      </c>
      <c r="E8" s="2">
        <v>42138</v>
      </c>
      <c r="F8" s="2">
        <v>42137</v>
      </c>
      <c r="G8" s="2">
        <v>42103</v>
      </c>
      <c r="H8" s="2">
        <v>42152</v>
      </c>
      <c r="I8" s="2">
        <v>42050</v>
      </c>
    </row>
    <row r="9" spans="1:9" x14ac:dyDescent="0.3">
      <c r="A9" s="4" t="s">
        <v>20</v>
      </c>
      <c r="B9" s="4">
        <v>4.5599999999999996</v>
      </c>
      <c r="C9" s="4">
        <v>4390.3665000000001</v>
      </c>
      <c r="D9" s="4">
        <v>-53.809600000000003</v>
      </c>
      <c r="E9" s="4">
        <v>803.47050000000002</v>
      </c>
      <c r="F9" s="4">
        <v>-24.03</v>
      </c>
      <c r="G9" s="4">
        <v>-59.82</v>
      </c>
      <c r="H9" s="4">
        <v>261.87569999999994</v>
      </c>
      <c r="I9" s="4">
        <v>2.63</v>
      </c>
    </row>
    <row r="10" spans="1:9" x14ac:dyDescent="0.3">
      <c r="A10" s="3" t="s">
        <v>21</v>
      </c>
      <c r="B10" s="3">
        <v>4</v>
      </c>
      <c r="C10" s="3">
        <v>12</v>
      </c>
      <c r="D10" s="3">
        <v>22</v>
      </c>
      <c r="E10" s="3">
        <v>16</v>
      </c>
      <c r="F10" s="3">
        <v>7</v>
      </c>
      <c r="G10" s="3">
        <v>7</v>
      </c>
      <c r="H10" s="3">
        <v>10</v>
      </c>
      <c r="I10" s="3">
        <v>6</v>
      </c>
    </row>
    <row r="11" spans="1:9" x14ac:dyDescent="0.3">
      <c r="A11" s="4" t="s">
        <v>22</v>
      </c>
      <c r="B11" s="4">
        <v>13.01</v>
      </c>
      <c r="C11" s="4">
        <v>6362.85</v>
      </c>
      <c r="D11" s="4">
        <v>211.15</v>
      </c>
      <c r="E11" s="4">
        <v>1164.45</v>
      </c>
      <c r="F11" s="4">
        <v>22.23</v>
      </c>
      <c r="G11" s="4">
        <v>33.47</v>
      </c>
      <c r="H11" s="4">
        <v>379.53</v>
      </c>
      <c r="I11" s="4">
        <v>18.8</v>
      </c>
    </row>
    <row r="12" spans="1:9" x14ac:dyDescent="0.3">
      <c r="A12" s="3"/>
      <c r="B12" s="3"/>
      <c r="C12" s="3"/>
      <c r="D12" s="3"/>
      <c r="E12" s="3"/>
      <c r="F12" s="3"/>
      <c r="G12" s="3"/>
      <c r="H12" s="3"/>
      <c r="I12" s="3"/>
    </row>
    <row r="15" spans="1:9" ht="17.5" x14ac:dyDescent="0.35">
      <c r="A15" s="9" t="s">
        <v>3039</v>
      </c>
    </row>
    <row r="17" spans="1:9" x14ac:dyDescent="0.3">
      <c r="A17" t="s">
        <v>3037</v>
      </c>
      <c r="B17" s="3">
        <v>88522</v>
      </c>
      <c r="C17" s="3">
        <v>90193</v>
      </c>
      <c r="D17" s="3">
        <v>90192</v>
      </c>
      <c r="E17" s="3">
        <v>86838</v>
      </c>
      <c r="F17" s="3">
        <v>86838</v>
      </c>
      <c r="G17" s="3">
        <v>86837</v>
      </c>
      <c r="H17" s="3">
        <v>86839</v>
      </c>
      <c r="I17" s="3">
        <v>86836</v>
      </c>
    </row>
    <row r="18" spans="1:9" x14ac:dyDescent="0.3">
      <c r="A18" t="s">
        <v>3038</v>
      </c>
      <c r="B18">
        <f>HLOOKUP(B1,1:10,9,FALSE)</f>
        <v>4.5599999999999996</v>
      </c>
      <c r="C18">
        <f t="shared" ref="C18:I18" si="0">HLOOKUP(C1,1:10,9,FALSE)</f>
        <v>4390.3665000000001</v>
      </c>
      <c r="D18">
        <f t="shared" si="0"/>
        <v>-53.809600000000003</v>
      </c>
      <c r="E18">
        <f t="shared" si="0"/>
        <v>803.47050000000002</v>
      </c>
      <c r="F18">
        <f t="shared" si="0"/>
        <v>803.47050000000002</v>
      </c>
      <c r="G18">
        <f t="shared" si="0"/>
        <v>-59.82</v>
      </c>
      <c r="H18">
        <f t="shared" si="0"/>
        <v>261.87569999999994</v>
      </c>
      <c r="I18">
        <f t="shared" si="0"/>
        <v>2.63</v>
      </c>
    </row>
  </sheetData>
  <conditionalFormatting sqref="A9:I9">
    <cfRule type="iconSet" priority="15">
      <iconSet iconSet="3Arrows">
        <cfvo type="percent" val="0"/>
        <cfvo type="percentile" val="33"/>
        <cfvo type="percentile" val="67"/>
      </iconSet>
    </cfRule>
    <cfRule type="colorScale" priority="16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conditionalFormatting sqref="A11:I11">
    <cfRule type="iconSet" priority="19">
      <iconSet iconSet="3Arrows">
        <cfvo type="percent" val="0"/>
        <cfvo type="percentile" val="33"/>
        <cfvo type="percentile" val="67"/>
      </iconSet>
    </cfRule>
  </conditionalFormatting>
  <conditionalFormatting sqref="A1:I1">
    <cfRule type="duplicateValues" dxfId="1" priority="21"/>
  </conditionalFormatting>
  <conditionalFormatting sqref="B17:I1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</vt:lpstr>
      <vt:lpstr>visualization 1</vt:lpstr>
      <vt:lpstr>visualisation 2</vt:lpstr>
      <vt:lpstr>Orders</vt:lpstr>
      <vt:lpstr>vlookup</vt:lpstr>
      <vt:lpstr>Hlookup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2024-07-12T10:35:49Z</dcterms:modified>
  <cp:category/>
  <cp:contentStatus/>
</cp:coreProperties>
</file>